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6.xml" ContentType="application/vnd.openxmlformats-officedocument.themeOverride+xml"/>
  <Override PartName="/xl/drawings/drawing12.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13.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2.xml" ContentType="application/vnd.openxmlformats-officedocument.themeOverride+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3.xml" ContentType="application/vnd.openxmlformats-officedocument.themeOverride+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theme/themeOverride14.xml" ContentType="application/vnd.openxmlformats-officedocument.themeOverride+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30.xml" ContentType="application/vnd.openxmlformats-officedocument.drawingml.chartshapes+xml"/>
  <Override PartName="/xl/drawings/drawing31.xml" ContentType="application/vnd.openxmlformats-officedocument.drawing+xml"/>
  <Override PartName="/xl/charts/chart1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6.xml" ContentType="application/vnd.openxmlformats-officedocument.themeOverride+xml"/>
  <Override PartName="/xl/drawings/drawing32.xml" ContentType="application/vnd.openxmlformats-officedocument.drawingml.chartshapes+xml"/>
  <Override PartName="/xl/drawings/drawing33.xml" ContentType="application/vnd.openxmlformats-officedocument.drawing+xml"/>
  <Override PartName="/xl/charts/chart1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7.xml" ContentType="application/vnd.openxmlformats-officedocument.themeOverride+xml"/>
  <Override PartName="/xl/drawings/drawing3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C8AA95E4-F593-4F24-963D-8A0337C0040F}" xr6:coauthVersionLast="47" xr6:coauthVersionMax="47" xr10:uidLastSave="{00000000-0000-0000-0000-000000000000}"/>
  <bookViews>
    <workbookView xWindow="-120" yWindow="-120" windowWidth="29040" windowHeight="15840" firstSheet="1" activeTab="1" xr2:uid="{01EB5883-3C54-4EA7-BAD2-585E4111CB63}"/>
  </bookViews>
  <sheets>
    <sheet name="CHARTS&gt;&gt;" sheetId="26" r:id="rId1"/>
    <sheet name="Chart - WFJ fcst priv &amp; pub" sheetId="48" r:id="rId2"/>
    <sheet name="Chart - WFJ change since 1994" sheetId="29" r:id="rId3"/>
    <sheet name="Chart - RDEL &amp; CDEL (% of GDP)" sheetId="37" r:id="rId4"/>
    <sheet name="Chart - pub sector emp (change)" sheetId="50" r:id="rId5"/>
    <sheet name="Chart - HMRC vs median salary" sheetId="35" r:id="rId6"/>
    <sheet name="Chart - Vacancy ratio vs med sa" sheetId="47" r:id="rId7"/>
    <sheet name="DATA&gt;&gt;" sheetId="25" r:id="rId8"/>
    <sheet name="Chart Data" sheetId="2" r:id="rId9"/>
    <sheet name="HAVERM" sheetId="1" r:id="rId10"/>
    <sheet name="HAVERQ" sheetId="5" r:id="rId11"/>
    <sheet name="DataA" sheetId="21" r:id="rId12"/>
    <sheet name="DataQ" sheetId="17" r:id="rId13"/>
    <sheet name="GMWQ" sheetId="14" r:id="rId14"/>
    <sheet name="ASHE Annual pay All SIC" sheetId="34" r:id="rId15"/>
    <sheet name="OBR MAR25 EDT 4.3" sheetId="36" r:id="rId16"/>
    <sheet name="NOT USED&gt;&gt;" sheetId="27" r:id="rId17"/>
    <sheet name="Chart - WFJ pub vs priv fcst" sheetId="43" r:id="rId18"/>
    <sheet name="Chart - RDEL &amp; CDEL (£per head)" sheetId="39" r:id="rId19"/>
    <sheet name="Chart - Emp pub vs priv" sheetId="6" r:id="rId20"/>
    <sheet name="Chart - pub sector emp (level)" sheetId="7" r:id="rId21"/>
    <sheet name="Chart - pub sector emp (share)" sheetId="10" r:id="rId22"/>
    <sheet name="Chart - WFJ change (short)" sheetId="11" r:id="rId23"/>
    <sheet name="Chart - WFJ change" sheetId="12" r:id="rId24"/>
    <sheet name="Chart - Emp pub vs priv fcst 1" sheetId="41" r:id="rId25"/>
    <sheet name="Chart - Emp pub vs priv fcst 2" sheetId="42" r:id="rId26"/>
    <sheet name="Chart - Vacancies per 100 jobs" sheetId="28" r:id="rId27"/>
    <sheet name="Chart - WFJ forecast" sheetId="33" r:id="rId28"/>
  </sheets>
  <externalReferences>
    <externalReference r:id="rId29"/>
  </externalReferences>
  <definedNames>
    <definedName name="_DLX1.INC">HAVERM!$A$2:$CG$7</definedName>
    <definedName name="_DLX2.INC">HAVERQ!$A$2:$CY$7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Y19" i="2" l="1"/>
  <c r="DZ19" i="2"/>
  <c r="DZ21" i="2" s="1"/>
  <c r="EA19" i="2"/>
  <c r="EB19" i="2"/>
  <c r="EB21" i="2" s="1"/>
  <c r="EC19" i="2"/>
  <c r="ED19" i="2"/>
  <c r="EE19" i="2"/>
  <c r="EF19" i="2"/>
  <c r="EG19" i="2"/>
  <c r="EH19" i="2"/>
  <c r="EH21" i="2" s="1"/>
  <c r="EI19" i="2"/>
  <c r="EJ19" i="2"/>
  <c r="EK19" i="2"/>
  <c r="EL19" i="2"/>
  <c r="EM19" i="2"/>
  <c r="EN19" i="2"/>
  <c r="EO19" i="2"/>
  <c r="EP19" i="2"/>
  <c r="EP21" i="2" s="1"/>
  <c r="EQ19" i="2"/>
  <c r="DY20" i="2"/>
  <c r="DY21" i="2" s="1"/>
  <c r="DZ20" i="2"/>
  <c r="EA20" i="2"/>
  <c r="EA21" i="2" s="1"/>
  <c r="EB20" i="2"/>
  <c r="EC20" i="2"/>
  <c r="ED20" i="2"/>
  <c r="EE20" i="2"/>
  <c r="EE21" i="2" s="1"/>
  <c r="EF20" i="2"/>
  <c r="EF21" i="2" s="1"/>
  <c r="EG20" i="2"/>
  <c r="EG21" i="2" s="1"/>
  <c r="EH20" i="2"/>
  <c r="EI20" i="2"/>
  <c r="EI21" i="2" s="1"/>
  <c r="EJ20" i="2"/>
  <c r="EK20" i="2"/>
  <c r="EL20" i="2"/>
  <c r="EM20" i="2"/>
  <c r="EM21" i="2" s="1"/>
  <c r="EN20" i="2"/>
  <c r="EN21" i="2" s="1"/>
  <c r="EO20" i="2"/>
  <c r="EO21" i="2" s="1"/>
  <c r="EP20" i="2"/>
  <c r="EQ20" i="2"/>
  <c r="EQ21" i="2" s="1"/>
  <c r="EC21" i="2"/>
  <c r="ED21" i="2"/>
  <c r="EJ21" i="2"/>
  <c r="EK21" i="2"/>
  <c r="EL21" i="2"/>
  <c r="DX21" i="2"/>
  <c r="DX20" i="2"/>
  <c r="DX16" i="2"/>
  <c r="DX19" i="2"/>
  <c r="DX15"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4" i="2"/>
  <c r="DY16" i="2"/>
  <c r="DZ16" i="2"/>
  <c r="DZ17" i="2" s="1"/>
  <c r="EA16" i="2"/>
  <c r="EB16" i="2"/>
  <c r="EC16" i="2"/>
  <c r="ED16" i="2"/>
  <c r="EE16" i="2"/>
  <c r="EF16" i="2"/>
  <c r="EG16" i="2"/>
  <c r="EG17" i="2" s="1"/>
  <c r="EH16" i="2"/>
  <c r="EH17" i="2" s="1"/>
  <c r="EI16" i="2"/>
  <c r="EI17" i="2" s="1"/>
  <c r="EJ16" i="2"/>
  <c r="EK16" i="2"/>
  <c r="EL16" i="2"/>
  <c r="EM16" i="2"/>
  <c r="EN16" i="2"/>
  <c r="EO16" i="2"/>
  <c r="EO17" i="2" s="1"/>
  <c r="EP16" i="2"/>
  <c r="EP17" i="2" s="1"/>
  <c r="EQ16" i="2"/>
  <c r="DY15" i="2"/>
  <c r="DZ15" i="2"/>
  <c r="EA15" i="2"/>
  <c r="EB15" i="2"/>
  <c r="EC15" i="2"/>
  <c r="ED15" i="2"/>
  <c r="ED17" i="2" s="1"/>
  <c r="EE15" i="2"/>
  <c r="EE17" i="2" s="1"/>
  <c r="EF15" i="2"/>
  <c r="EG15" i="2"/>
  <c r="EH15" i="2"/>
  <c r="EI15" i="2"/>
  <c r="EJ15" i="2"/>
  <c r="EJ17" i="2" s="1"/>
  <c r="EK15" i="2"/>
  <c r="EL15" i="2"/>
  <c r="EL17" i="2" s="1"/>
  <c r="EM15" i="2"/>
  <c r="EM17" i="2" s="1"/>
  <c r="EN15" i="2"/>
  <c r="EO15" i="2"/>
  <c r="EP15" i="2"/>
  <c r="EQ15" i="2"/>
  <c r="DX17" i="2"/>
  <c r="DX5" i="2"/>
  <c r="FG4" i="2"/>
  <c r="FG5" i="2"/>
  <c r="FG6" i="2"/>
  <c r="FG7" i="2"/>
  <c r="FG8" i="2"/>
  <c r="FM8" i="2" s="1"/>
  <c r="FG9" i="2"/>
  <c r="FM9" i="2" s="1"/>
  <c r="FG10" i="2"/>
  <c r="FG11" i="2"/>
  <c r="FG12" i="2"/>
  <c r="FG13" i="2"/>
  <c r="FG14" i="2"/>
  <c r="FG15" i="2"/>
  <c r="FG16" i="2"/>
  <c r="FM16" i="2" s="1"/>
  <c r="FG17" i="2"/>
  <c r="FG18" i="2"/>
  <c r="FG19" i="2"/>
  <c r="FG20" i="2"/>
  <c r="FG21" i="2"/>
  <c r="FG22" i="2"/>
  <c r="FM22" i="2" s="1"/>
  <c r="FG23" i="2"/>
  <c r="FG24" i="2"/>
  <c r="FM24" i="2" s="1"/>
  <c r="FG25" i="2"/>
  <c r="FM25" i="2" s="1"/>
  <c r="FG26" i="2"/>
  <c r="FG27" i="2"/>
  <c r="FG28" i="2"/>
  <c r="FM28" i="2" s="1"/>
  <c r="FG29" i="2"/>
  <c r="FG30" i="2"/>
  <c r="FM30" i="2" s="1"/>
  <c r="FG31" i="2"/>
  <c r="FG32" i="2"/>
  <c r="FM32" i="2" s="1"/>
  <c r="FG33" i="2"/>
  <c r="FG34" i="2"/>
  <c r="FG35" i="2"/>
  <c r="FF4" i="2"/>
  <c r="FF5" i="2"/>
  <c r="FF6" i="2"/>
  <c r="FF7" i="2"/>
  <c r="FF8" i="2"/>
  <c r="FF9" i="2"/>
  <c r="FF10" i="2"/>
  <c r="FF11" i="2"/>
  <c r="FF12" i="2"/>
  <c r="FF13" i="2"/>
  <c r="FF14" i="2"/>
  <c r="FF15" i="2"/>
  <c r="FF16" i="2"/>
  <c r="FF17" i="2"/>
  <c r="FF18" i="2"/>
  <c r="FF19" i="2"/>
  <c r="FF20" i="2"/>
  <c r="FF21" i="2"/>
  <c r="FF22" i="2"/>
  <c r="FF23" i="2"/>
  <c r="FF24" i="2"/>
  <c r="FF25" i="2"/>
  <c r="FF26" i="2"/>
  <c r="FF27" i="2"/>
  <c r="FF28" i="2"/>
  <c r="FL28" i="2" s="1"/>
  <c r="FF29" i="2"/>
  <c r="FF30" i="2"/>
  <c r="FF31" i="2"/>
  <c r="FF32" i="2"/>
  <c r="FF33" i="2"/>
  <c r="FF34" i="2"/>
  <c r="FF35" i="2"/>
  <c r="FD52" i="2"/>
  <c r="FD49" i="2"/>
  <c r="FD50" i="2"/>
  <c r="FD51" i="2"/>
  <c r="FD47" i="2"/>
  <c r="FD48" i="2"/>
  <c r="FD40" i="2"/>
  <c r="FD41" i="2"/>
  <c r="FD42" i="2"/>
  <c r="FD43" i="2"/>
  <c r="FD44" i="2"/>
  <c r="FD45" i="2"/>
  <c r="FD46" i="2"/>
  <c r="FD39" i="2"/>
  <c r="FE5" i="2"/>
  <c r="FH5" i="2" s="1"/>
  <c r="FE6" i="2"/>
  <c r="FE7" i="2"/>
  <c r="FH7" i="2" s="1"/>
  <c r="FE8" i="2"/>
  <c r="FE9" i="2"/>
  <c r="FE10" i="2"/>
  <c r="FE11" i="2"/>
  <c r="FE12" i="2"/>
  <c r="FE13" i="2"/>
  <c r="FH13" i="2" s="1"/>
  <c r="FE14" i="2"/>
  <c r="FE15" i="2"/>
  <c r="FH15" i="2" s="1"/>
  <c r="FE16" i="2"/>
  <c r="FE17" i="2"/>
  <c r="FE18" i="2"/>
  <c r="FE19" i="2"/>
  <c r="FE20" i="2"/>
  <c r="FE21" i="2"/>
  <c r="FH21" i="2" s="1"/>
  <c r="FE22" i="2"/>
  <c r="FE23" i="2"/>
  <c r="FE24" i="2"/>
  <c r="FE25" i="2"/>
  <c r="FE26" i="2"/>
  <c r="FE27" i="2"/>
  <c r="FE28" i="2"/>
  <c r="FE29" i="2"/>
  <c r="FH29" i="2" s="1"/>
  <c r="FE30" i="2"/>
  <c r="FE31" i="2"/>
  <c r="FE32" i="2"/>
  <c r="FE33" i="2"/>
  <c r="FE34" i="2"/>
  <c r="FE35" i="2"/>
  <c r="FE4" i="2"/>
  <c r="CJ10" i="2"/>
  <c r="CK10" i="2"/>
  <c r="CL10" i="2"/>
  <c r="CM10" i="2"/>
  <c r="CN10" i="2"/>
  <c r="CO10" i="2"/>
  <c r="CP10" i="2"/>
  <c r="CQ10" i="2"/>
  <c r="CR10" i="2"/>
  <c r="CS10" i="2"/>
  <c r="CT10" i="2"/>
  <c r="CU10" i="2"/>
  <c r="CV10" i="2"/>
  <c r="CW10" i="2"/>
  <c r="CX10" i="2"/>
  <c r="CY10" i="2"/>
  <c r="CZ10" i="2"/>
  <c r="CI10" i="2"/>
  <c r="HM22" i="2"/>
  <c r="HM21" i="2"/>
  <c r="HM20" i="2"/>
  <c r="HM19" i="2"/>
  <c r="HM18" i="2"/>
  <c r="HM17" i="2"/>
  <c r="HM16" i="2"/>
  <c r="HM15" i="2"/>
  <c r="HM14" i="2"/>
  <c r="HM13" i="2"/>
  <c r="HM12" i="2"/>
  <c r="HM11" i="2"/>
  <c r="HM10" i="2"/>
  <c r="HM9" i="2"/>
  <c r="HM8" i="2"/>
  <c r="HM7" i="2"/>
  <c r="HM6" i="2"/>
  <c r="HM5" i="2"/>
  <c r="IN40" i="2"/>
  <c r="IO40" i="2" s="1"/>
  <c r="IN41" i="2"/>
  <c r="IO41" i="2" s="1"/>
  <c r="IN42" i="2"/>
  <c r="IO42" i="2" s="1"/>
  <c r="IN43" i="2"/>
  <c r="IO43" i="2" s="1"/>
  <c r="IN5" i="2"/>
  <c r="IO5" i="2" s="1"/>
  <c r="IN6" i="2"/>
  <c r="IO6" i="2" s="1"/>
  <c r="IN7" i="2"/>
  <c r="IO7" i="2" s="1"/>
  <c r="IN8" i="2"/>
  <c r="IO8" i="2" s="1"/>
  <c r="IN9" i="2"/>
  <c r="IO9" i="2" s="1"/>
  <c r="IN10" i="2"/>
  <c r="IO10" i="2" s="1"/>
  <c r="IN11" i="2"/>
  <c r="IO11" i="2" s="1"/>
  <c r="IN12" i="2"/>
  <c r="IO12" i="2" s="1"/>
  <c r="IN13" i="2"/>
  <c r="IO13" i="2" s="1"/>
  <c r="IN14" i="2"/>
  <c r="IO14" i="2" s="1"/>
  <c r="IN15" i="2"/>
  <c r="IO15" i="2" s="1"/>
  <c r="IN16" i="2"/>
  <c r="IO16" i="2" s="1"/>
  <c r="IN17" i="2"/>
  <c r="IO17" i="2" s="1"/>
  <c r="IN18" i="2"/>
  <c r="IO18" i="2" s="1"/>
  <c r="IN19" i="2"/>
  <c r="IO19" i="2" s="1"/>
  <c r="IN20" i="2"/>
  <c r="IO20" i="2" s="1"/>
  <c r="IN21" i="2"/>
  <c r="IO21" i="2" s="1"/>
  <c r="IN22" i="2"/>
  <c r="IO22" i="2" s="1"/>
  <c r="IN23" i="2"/>
  <c r="IO23" i="2" s="1"/>
  <c r="IN24" i="2"/>
  <c r="IO24" i="2" s="1"/>
  <c r="IN25" i="2"/>
  <c r="IO25" i="2" s="1"/>
  <c r="IN26" i="2"/>
  <c r="IO26" i="2" s="1"/>
  <c r="IN27" i="2"/>
  <c r="IO27" i="2" s="1"/>
  <c r="IN28" i="2"/>
  <c r="IO28" i="2" s="1"/>
  <c r="IN29" i="2"/>
  <c r="IO29" i="2" s="1"/>
  <c r="IN30" i="2"/>
  <c r="IO30" i="2" s="1"/>
  <c r="IN31" i="2"/>
  <c r="IO31" i="2" s="1"/>
  <c r="IN32" i="2"/>
  <c r="IO32" i="2" s="1"/>
  <c r="IN33" i="2"/>
  <c r="IO33" i="2" s="1"/>
  <c r="IN34" i="2"/>
  <c r="IO34" i="2" s="1"/>
  <c r="IN35" i="2"/>
  <c r="IO35" i="2" s="1"/>
  <c r="IN36" i="2"/>
  <c r="IO36" i="2" s="1"/>
  <c r="IN37" i="2"/>
  <c r="IO37" i="2" s="1"/>
  <c r="IN38" i="2"/>
  <c r="IO38" i="2" s="1"/>
  <c r="IN39" i="2"/>
  <c r="IO39" i="2" s="1"/>
  <c r="IN4" i="2"/>
  <c r="IA5" i="2"/>
  <c r="IB5" i="2"/>
  <c r="IA6" i="2"/>
  <c r="IB6" i="2"/>
  <c r="IA7" i="2"/>
  <c r="IB7" i="2"/>
  <c r="IA8" i="2"/>
  <c r="IB8" i="2"/>
  <c r="IA9" i="2"/>
  <c r="IB9" i="2"/>
  <c r="IA10" i="2"/>
  <c r="IB10" i="2"/>
  <c r="IA11" i="2"/>
  <c r="IB11" i="2"/>
  <c r="IA12" i="2"/>
  <c r="IB12" i="2"/>
  <c r="IA13" i="2"/>
  <c r="IB13" i="2"/>
  <c r="IA14" i="2"/>
  <c r="IB14" i="2"/>
  <c r="IA15" i="2"/>
  <c r="IB15" i="2"/>
  <c r="IA16" i="2"/>
  <c r="IB16" i="2"/>
  <c r="IA17" i="2"/>
  <c r="IB17" i="2"/>
  <c r="IA18" i="2"/>
  <c r="IB18" i="2"/>
  <c r="IA19" i="2"/>
  <c r="IB19" i="2"/>
  <c r="IA20" i="2"/>
  <c r="IB20" i="2"/>
  <c r="IA21" i="2"/>
  <c r="IB21" i="2"/>
  <c r="IA22" i="2"/>
  <c r="IB22" i="2"/>
  <c r="IA23" i="2"/>
  <c r="IB23" i="2"/>
  <c r="IA24" i="2"/>
  <c r="IB24" i="2"/>
  <c r="IA25" i="2"/>
  <c r="IB25" i="2"/>
  <c r="IA26" i="2"/>
  <c r="IB26" i="2"/>
  <c r="IA27" i="2"/>
  <c r="IB27" i="2"/>
  <c r="IA28" i="2"/>
  <c r="IB28" i="2"/>
  <c r="IB29" i="2" s="1"/>
  <c r="IB4" i="2"/>
  <c r="IA4" i="2"/>
  <c r="W94" i="21"/>
  <c r="V94" i="21"/>
  <c r="W93" i="21"/>
  <c r="V93" i="21"/>
  <c r="W92" i="21"/>
  <c r="V92" i="21"/>
  <c r="W91" i="21"/>
  <c r="V91" i="21"/>
  <c r="W90" i="21"/>
  <c r="V90" i="21"/>
  <c r="W89" i="21"/>
  <c r="V89" i="21"/>
  <c r="W88" i="21"/>
  <c r="V88" i="21"/>
  <c r="W87" i="21"/>
  <c r="V87" i="21"/>
  <c r="W86" i="21"/>
  <c r="V86" i="21"/>
  <c r="W85" i="21"/>
  <c r="V85" i="21"/>
  <c r="W84" i="21"/>
  <c r="V84" i="21"/>
  <c r="W83" i="21"/>
  <c r="V83" i="21"/>
  <c r="W82" i="21"/>
  <c r="V82" i="21"/>
  <c r="W81" i="21"/>
  <c r="V81" i="21"/>
  <c r="W80" i="21"/>
  <c r="V80" i="21"/>
  <c r="W79" i="21"/>
  <c r="V79" i="21"/>
  <c r="W78" i="21"/>
  <c r="V78" i="21"/>
  <c r="W77" i="21"/>
  <c r="V77" i="21"/>
  <c r="W76" i="21"/>
  <c r="V76" i="21"/>
  <c r="W75" i="21"/>
  <c r="V75" i="21"/>
  <c r="W74" i="21"/>
  <c r="V74" i="21"/>
  <c r="W73" i="21"/>
  <c r="V73" i="21"/>
  <c r="W72" i="21"/>
  <c r="V72" i="21"/>
  <c r="W71" i="21"/>
  <c r="V71" i="21"/>
  <c r="W70" i="21"/>
  <c r="V70" i="21"/>
  <c r="W69" i="21"/>
  <c r="V69" i="21"/>
  <c r="W68" i="21"/>
  <c r="V68" i="21"/>
  <c r="W67" i="21"/>
  <c r="V67" i="21"/>
  <c r="W66" i="21"/>
  <c r="V66" i="21"/>
  <c r="W65" i="21"/>
  <c r="V65" i="21"/>
  <c r="W64" i="21"/>
  <c r="V64" i="21"/>
  <c r="W63" i="21"/>
  <c r="V63" i="21"/>
  <c r="W62" i="21"/>
  <c r="V62" i="21"/>
  <c r="W61" i="21"/>
  <c r="V61" i="21"/>
  <c r="W60" i="21"/>
  <c r="V60" i="21"/>
  <c r="W59" i="21"/>
  <c r="V59" i="21"/>
  <c r="W58" i="21"/>
  <c r="V58" i="21"/>
  <c r="W57" i="21"/>
  <c r="V57" i="21"/>
  <c r="W56" i="21"/>
  <c r="V56" i="21"/>
  <c r="W55" i="21"/>
  <c r="V55" i="21"/>
  <c r="W54" i="21"/>
  <c r="V54" i="21"/>
  <c r="W53" i="21"/>
  <c r="V53" i="21"/>
  <c r="W52" i="21"/>
  <c r="V52" i="21"/>
  <c r="W51" i="21"/>
  <c r="V51" i="21"/>
  <c r="W50" i="21"/>
  <c r="V50" i="21"/>
  <c r="W49" i="21"/>
  <c r="V49" i="21"/>
  <c r="W48" i="21"/>
  <c r="V48" i="21"/>
  <c r="W47" i="21"/>
  <c r="V47" i="21"/>
  <c r="W46" i="21"/>
  <c r="V46" i="21"/>
  <c r="W45" i="21"/>
  <c r="V45" i="21"/>
  <c r="W44" i="21"/>
  <c r="V44" i="21"/>
  <c r="W43" i="21"/>
  <c r="V43" i="21"/>
  <c r="W42" i="21"/>
  <c r="V42" i="21"/>
  <c r="W41" i="21"/>
  <c r="V41" i="21"/>
  <c r="W40" i="21"/>
  <c r="V40" i="21"/>
  <c r="W39" i="21"/>
  <c r="V39" i="21"/>
  <c r="W38" i="21"/>
  <c r="V38" i="21"/>
  <c r="W37" i="21"/>
  <c r="V37" i="21"/>
  <c r="W36" i="21"/>
  <c r="V36" i="21"/>
  <c r="W35" i="21"/>
  <c r="V35" i="21"/>
  <c r="W34" i="21"/>
  <c r="V34" i="21"/>
  <c r="W33" i="21"/>
  <c r="V33" i="21"/>
  <c r="W32" i="21"/>
  <c r="V32" i="21"/>
  <c r="W31" i="21"/>
  <c r="V31" i="21"/>
  <c r="W30" i="21"/>
  <c r="V30" i="21"/>
  <c r="W29" i="21"/>
  <c r="V29" i="21"/>
  <c r="W28" i="21"/>
  <c r="V28" i="21"/>
  <c r="W27" i="21"/>
  <c r="V27" i="21"/>
  <c r="W26" i="21"/>
  <c r="V26" i="21"/>
  <c r="W25" i="21"/>
  <c r="V25" i="21"/>
  <c r="W24" i="21"/>
  <c r="V24" i="21"/>
  <c r="W23" i="21"/>
  <c r="V23" i="21"/>
  <c r="W22" i="21"/>
  <c r="V22" i="21"/>
  <c r="W21" i="21"/>
  <c r="V21" i="21"/>
  <c r="W20" i="21"/>
  <c r="V20" i="21"/>
  <c r="W19" i="21"/>
  <c r="V19" i="21"/>
  <c r="W18" i="21"/>
  <c r="V18" i="21"/>
  <c r="W17" i="21"/>
  <c r="V17" i="21"/>
  <c r="W16" i="21"/>
  <c r="V16" i="21"/>
  <c r="W15" i="21"/>
  <c r="V15" i="21"/>
  <c r="W14" i="21"/>
  <c r="V14" i="21"/>
  <c r="W13" i="21"/>
  <c r="V13" i="21"/>
  <c r="W12" i="21"/>
  <c r="V12" i="21"/>
  <c r="W11" i="21"/>
  <c r="V11" i="21"/>
  <c r="W10" i="21"/>
  <c r="V10" i="21"/>
  <c r="W9" i="21"/>
  <c r="V9" i="21"/>
  <c r="W8" i="21"/>
  <c r="V8" i="21"/>
  <c r="W7" i="21"/>
  <c r="V7" i="21"/>
  <c r="W6" i="21"/>
  <c r="V6" i="21"/>
  <c r="W5" i="21"/>
  <c r="V5" i="21"/>
  <c r="W4" i="21"/>
  <c r="V4" i="21"/>
  <c r="W3" i="21"/>
  <c r="V3" i="21"/>
  <c r="W2" i="21"/>
  <c r="V2" i="21"/>
  <c r="W1" i="21"/>
  <c r="V1" i="21"/>
  <c r="AA238" i="17" a="1"/>
  <c r="AA238" i="17" s="1"/>
  <c r="AA147" i="17" a="1"/>
  <c r="AA147" i="17" s="1"/>
  <c r="AA135" i="17" a="1"/>
  <c r="AA135" i="17" s="1"/>
  <c r="AA127" i="17" a="1"/>
  <c r="AA127" i="17" s="1"/>
  <c r="AA119" i="17" a="1"/>
  <c r="AA119" i="17" s="1"/>
  <c r="AA111" i="17" a="1"/>
  <c r="AA111" i="17" s="1"/>
  <c r="AA103" i="17" a="1"/>
  <c r="AA103" i="17" s="1"/>
  <c r="AA101" i="17" a="1"/>
  <c r="AA101" i="17" s="1"/>
  <c r="AA95" i="17" a="1"/>
  <c r="AA95" i="17" s="1"/>
  <c r="AA93" i="17" a="1"/>
  <c r="AA93" i="17" s="1"/>
  <c r="Z93" i="17" a="1"/>
  <c r="Z93" i="17" s="1"/>
  <c r="AA91" i="17" a="1"/>
  <c r="AA91" i="17" s="1"/>
  <c r="Z90" i="17" a="1"/>
  <c r="Z90" i="17" s="1"/>
  <c r="AA89" i="17" a="1"/>
  <c r="AA89" i="17" s="1"/>
  <c r="AA87" i="17" a="1"/>
  <c r="AA87" i="17" s="1"/>
  <c r="AA85" i="17" a="1"/>
  <c r="AA85" i="17" s="1"/>
  <c r="Z85" i="17" a="1"/>
  <c r="Z85" i="17" s="1"/>
  <c r="AA83" i="17" a="1"/>
  <c r="AA83" i="17" s="1"/>
  <c r="Z82" i="17" a="1"/>
  <c r="Z82" i="17" s="1"/>
  <c r="AA81" i="17" a="1"/>
  <c r="AA81" i="17" s="1"/>
  <c r="AA80" i="17" a="1"/>
  <c r="AA80" i="17" s="1"/>
  <c r="AA79" i="17" a="1"/>
  <c r="AA79" i="17" s="1"/>
  <c r="AA77" i="17" a="1"/>
  <c r="AA77" i="17" s="1"/>
  <c r="Z77" i="17" a="1"/>
  <c r="Z77" i="17" s="1"/>
  <c r="AA75" i="17" a="1"/>
  <c r="AA75" i="17" s="1"/>
  <c r="Z74" i="17" a="1"/>
  <c r="Z74" i="17" s="1"/>
  <c r="AA73" i="17" a="1"/>
  <c r="AA73" i="17" s="1"/>
  <c r="AA72" i="17" a="1"/>
  <c r="AA72" i="17" s="1"/>
  <c r="AA71" i="17" a="1"/>
  <c r="AA71" i="17" s="1"/>
  <c r="AA69" i="17" a="1"/>
  <c r="AA69" i="17" s="1"/>
  <c r="Z69" i="17" a="1"/>
  <c r="Z69" i="17" s="1"/>
  <c r="AA67" i="17" a="1"/>
  <c r="AA67" i="17" s="1"/>
  <c r="AA66" i="17" a="1"/>
  <c r="AA66" i="17" s="1"/>
  <c r="AA65" i="17" a="1"/>
  <c r="AA65" i="17" s="1"/>
  <c r="AA64" i="17" a="1"/>
  <c r="AA64" i="17" s="1"/>
  <c r="AA63" i="17" a="1"/>
  <c r="AA63" i="17" s="1"/>
  <c r="AA62" i="17" a="1"/>
  <c r="AA62" i="17" s="1"/>
  <c r="AA61" i="17" a="1"/>
  <c r="AA61" i="17" s="1"/>
  <c r="AA60" i="17" a="1"/>
  <c r="AA60" i="17" s="1"/>
  <c r="AA59" i="17" a="1"/>
  <c r="AA59" i="17" s="1"/>
  <c r="AA58" i="17" a="1"/>
  <c r="AA58" i="17" s="1"/>
  <c r="AA57" i="17" a="1"/>
  <c r="AA57" i="17" s="1"/>
  <c r="AA56" i="17" a="1"/>
  <c r="AA56" i="17" s="1"/>
  <c r="AA55" i="17" a="1"/>
  <c r="AA55" i="17" s="1"/>
  <c r="AA54" i="17" a="1"/>
  <c r="AA54" i="17" s="1"/>
  <c r="AA53" i="17" a="1"/>
  <c r="AA53" i="17" s="1"/>
  <c r="AA52" i="17" a="1"/>
  <c r="AA52" i="17" s="1"/>
  <c r="AA51" i="17" a="1"/>
  <c r="AA51" i="17" s="1"/>
  <c r="AA50" i="17" a="1"/>
  <c r="AA50" i="17" s="1"/>
  <c r="AA49" i="17" a="1"/>
  <c r="AA49" i="17" s="1"/>
  <c r="AA48" i="17" a="1"/>
  <c r="AA48" i="17" s="1"/>
  <c r="AA47" i="17" a="1"/>
  <c r="AA47" i="17" s="1"/>
  <c r="AA46" i="17" a="1"/>
  <c r="AA46" i="17" s="1"/>
  <c r="AA45" i="17" a="1"/>
  <c r="AA45" i="17" s="1"/>
  <c r="AA44" i="17" a="1"/>
  <c r="AA44" i="17" s="1"/>
  <c r="AA43" i="17" a="1"/>
  <c r="AA43" i="17" s="1"/>
  <c r="AA42" i="17" a="1"/>
  <c r="AA42" i="17" s="1"/>
  <c r="AA41" i="17" a="1"/>
  <c r="AA41" i="17" s="1"/>
  <c r="AA40" i="17" a="1"/>
  <c r="AA40" i="17" s="1"/>
  <c r="AA39" i="17" a="1"/>
  <c r="AA39" i="17" s="1"/>
  <c r="AA38" i="17" a="1"/>
  <c r="AA38" i="17" s="1"/>
  <c r="AA37" i="17" a="1"/>
  <c r="AA37" i="17" s="1"/>
  <c r="AA36" i="17" a="1"/>
  <c r="AA36" i="17" s="1"/>
  <c r="AA35" i="17" a="1"/>
  <c r="AA35" i="17" s="1"/>
  <c r="AA34" i="17" a="1"/>
  <c r="AA34" i="17" s="1"/>
  <c r="AA33" i="17" a="1"/>
  <c r="AA33" i="17" s="1"/>
  <c r="AA32" i="17" a="1"/>
  <c r="AA32" i="17" s="1"/>
  <c r="AA31" i="17" a="1"/>
  <c r="AA31" i="17" s="1"/>
  <c r="AA30" i="17" a="1"/>
  <c r="AA30" i="17" s="1"/>
  <c r="AA29" i="17" a="1"/>
  <c r="AA29" i="17" s="1"/>
  <c r="AA28" i="17" a="1"/>
  <c r="AA28" i="17" s="1"/>
  <c r="AA27" i="17" a="1"/>
  <c r="AA27" i="17" s="1"/>
  <c r="AA26" i="17" a="1"/>
  <c r="AA26" i="17" s="1"/>
  <c r="AA25" i="17" a="1"/>
  <c r="AA25" i="17" s="1"/>
  <c r="AA24" i="17" a="1"/>
  <c r="AA24" i="17" s="1"/>
  <c r="AA23" i="17" a="1"/>
  <c r="AA23" i="17" s="1"/>
  <c r="AA22" i="17" a="1"/>
  <c r="AA22" i="17" s="1"/>
  <c r="AA21" i="17" a="1"/>
  <c r="AA21" i="17" s="1"/>
  <c r="AA20" i="17" a="1"/>
  <c r="AA20" i="17" s="1"/>
  <c r="AA19" i="17" a="1"/>
  <c r="AA19" i="17" s="1"/>
  <c r="Z19" i="17" a="1"/>
  <c r="Z19" i="17" s="1"/>
  <c r="AA18" i="17" a="1"/>
  <c r="AA18" i="17" s="1"/>
  <c r="AA17" i="17" a="1"/>
  <c r="AA17" i="17" s="1"/>
  <c r="Z17" i="17" a="1"/>
  <c r="Z17" i="17" s="1"/>
  <c r="AA16" i="17" a="1"/>
  <c r="AA16" i="17" s="1"/>
  <c r="AA15" i="17" a="1"/>
  <c r="AA15" i="17" s="1"/>
  <c r="Z15" i="17" a="1"/>
  <c r="Z15" i="17" s="1"/>
  <c r="AA14" i="17" a="1"/>
  <c r="AA14" i="17" s="1"/>
  <c r="AA13" i="17" a="1"/>
  <c r="AA13" i="17" s="1"/>
  <c r="Z13" i="17" a="1"/>
  <c r="Z13" i="17" s="1"/>
  <c r="AA12" i="17" a="1"/>
  <c r="AA12" i="17" s="1"/>
  <c r="AA11" i="17" a="1"/>
  <c r="AA11" i="17" s="1"/>
  <c r="Z11" i="17" a="1"/>
  <c r="Z11" i="17" s="1"/>
  <c r="AA10" i="17" a="1"/>
  <c r="AA10" i="17" s="1"/>
  <c r="AA9" i="17" a="1"/>
  <c r="AA9" i="17" s="1"/>
  <c r="Z9" i="17" a="1"/>
  <c r="Z9" i="17" s="1"/>
  <c r="AA8" i="17" a="1"/>
  <c r="AA8" i="17" s="1"/>
  <c r="AA7" i="17" a="1"/>
  <c r="AA7" i="17" s="1"/>
  <c r="Z7" i="17" a="1"/>
  <c r="Z7" i="17" s="1"/>
  <c r="AA6" i="17" a="1"/>
  <c r="AA6" i="17" s="1"/>
  <c r="AA1" i="17"/>
  <c r="AA186" i="17" s="1" a="1"/>
  <c r="AA186" i="17" s="1"/>
  <c r="Z1" i="17"/>
  <c r="Z329" i="17" s="1" a="1"/>
  <c r="Z329" i="17" s="1"/>
  <c r="HW4" i="2" a="1"/>
  <c r="HW5" i="2" s="1"/>
  <c r="HV4" i="2" a="1"/>
  <c r="HV4" i="2" s="1"/>
  <c r="FL31" i="2" l="1"/>
  <c r="FL23" i="2"/>
  <c r="FL15" i="2"/>
  <c r="FL7" i="2"/>
  <c r="FH33" i="2"/>
  <c r="FH25" i="2"/>
  <c r="FH17" i="2"/>
  <c r="FH9" i="2"/>
  <c r="FM6" i="2"/>
  <c r="FL12" i="2"/>
  <c r="FM12" i="2"/>
  <c r="EQ17" i="2"/>
  <c r="EA17" i="2"/>
  <c r="FH31" i="2"/>
  <c r="FH23" i="2"/>
  <c r="FL8" i="2"/>
  <c r="FL4" i="2"/>
  <c r="FM7" i="2"/>
  <c r="FM20" i="2"/>
  <c r="FL22" i="2"/>
  <c r="FH30" i="2"/>
  <c r="FH22" i="2"/>
  <c r="FH14" i="2"/>
  <c r="FH6" i="2"/>
  <c r="FH35" i="2"/>
  <c r="FH27" i="2"/>
  <c r="FH19" i="2"/>
  <c r="FH11" i="2"/>
  <c r="FM35" i="2"/>
  <c r="FM27" i="2"/>
  <c r="FM19" i="2"/>
  <c r="FM11" i="2"/>
  <c r="FM4" i="2"/>
  <c r="FL20" i="2"/>
  <c r="FH34" i="2"/>
  <c r="FH26" i="2"/>
  <c r="FH18" i="2"/>
  <c r="FH10" i="2"/>
  <c r="FM34" i="2"/>
  <c r="FM26" i="2"/>
  <c r="FM18" i="2"/>
  <c r="FM10" i="2"/>
  <c r="FM33" i="2"/>
  <c r="DY17" i="2"/>
  <c r="FL33" i="2"/>
  <c r="FL25" i="2"/>
  <c r="FL17" i="2"/>
  <c r="FL9" i="2"/>
  <c r="FM17" i="2"/>
  <c r="EN17" i="2"/>
  <c r="EF17" i="2"/>
  <c r="EK17" i="2"/>
  <c r="EC17" i="2"/>
  <c r="FL30" i="2"/>
  <c r="FL14" i="2"/>
  <c r="FL6" i="2"/>
  <c r="FM14" i="2"/>
  <c r="FH32" i="2"/>
  <c r="FH24" i="2"/>
  <c r="FH16" i="2"/>
  <c r="FH8" i="2"/>
  <c r="FL29" i="2"/>
  <c r="FL21" i="2"/>
  <c r="FL13" i="2"/>
  <c r="FL5" i="2"/>
  <c r="EB17" i="2"/>
  <c r="FH4" i="2"/>
  <c r="FH28" i="2"/>
  <c r="FH20" i="2"/>
  <c r="FH12" i="2"/>
  <c r="FK28" i="2"/>
  <c r="FN28" i="2" s="1"/>
  <c r="FK20" i="2"/>
  <c r="FN20" i="2" s="1"/>
  <c r="FK12" i="2"/>
  <c r="FN12" i="2" s="1"/>
  <c r="FK33" i="2"/>
  <c r="FK25" i="2"/>
  <c r="FK17" i="2"/>
  <c r="FK9" i="2"/>
  <c r="FK18" i="2"/>
  <c r="FL35" i="2"/>
  <c r="FK30" i="2"/>
  <c r="FN30" i="2" s="1"/>
  <c r="FL27" i="2"/>
  <c r="FK22" i="2"/>
  <c r="FL19" i="2"/>
  <c r="FK14" i="2"/>
  <c r="FL11" i="2"/>
  <c r="FK6" i="2"/>
  <c r="FK31" i="2"/>
  <c r="FK23" i="2"/>
  <c r="FN23" i="2" s="1"/>
  <c r="FK7" i="2"/>
  <c r="FK35" i="2"/>
  <c r="FL32" i="2"/>
  <c r="FM29" i="2"/>
  <c r="FK27" i="2"/>
  <c r="FL24" i="2"/>
  <c r="FM21" i="2"/>
  <c r="FK19" i="2"/>
  <c r="FN19" i="2" s="1"/>
  <c r="FL16" i="2"/>
  <c r="FM13" i="2"/>
  <c r="FK11" i="2"/>
  <c r="FM5" i="2"/>
  <c r="FK4" i="2"/>
  <c r="FN4" i="2" s="1"/>
  <c r="FK26" i="2"/>
  <c r="FK15" i="2"/>
  <c r="FK32" i="2"/>
  <c r="FN32" i="2" s="1"/>
  <c r="FK24" i="2"/>
  <c r="FK16" i="2"/>
  <c r="FK8" i="2"/>
  <c r="FK34" i="2"/>
  <c r="FK10" i="2"/>
  <c r="FL34" i="2"/>
  <c r="FM31" i="2"/>
  <c r="FK29" i="2"/>
  <c r="FL26" i="2"/>
  <c r="FM23" i="2"/>
  <c r="FK21" i="2"/>
  <c r="FL18" i="2"/>
  <c r="FM15" i="2"/>
  <c r="FK13" i="2"/>
  <c r="FL10" i="2"/>
  <c r="FK5" i="2"/>
  <c r="IR4" i="2"/>
  <c r="IC22" i="2"/>
  <c r="IC14" i="2"/>
  <c r="IF27" i="2"/>
  <c r="IJ5" i="2"/>
  <c r="IR32" i="2"/>
  <c r="IJ21" i="2"/>
  <c r="IJ17" i="2"/>
  <c r="IJ13" i="2"/>
  <c r="IJ9" i="2"/>
  <c r="IK29" i="2"/>
  <c r="IR8" i="2"/>
  <c r="IF28" i="2"/>
  <c r="IF24" i="2"/>
  <c r="IF20" i="2"/>
  <c r="IF16" i="2"/>
  <c r="IF12" i="2"/>
  <c r="IF8" i="2"/>
  <c r="IK27" i="2"/>
  <c r="IK23" i="2"/>
  <c r="IK19" i="2"/>
  <c r="IK15" i="2"/>
  <c r="IK11" i="2"/>
  <c r="IK7" i="2"/>
  <c r="IC13" i="2"/>
  <c r="IR20" i="2"/>
  <c r="IR36" i="2"/>
  <c r="IR28" i="2"/>
  <c r="IR24" i="2"/>
  <c r="IR16" i="2"/>
  <c r="IR12" i="2"/>
  <c r="IR42" i="2"/>
  <c r="IR18" i="2"/>
  <c r="IC23" i="2"/>
  <c r="IC19" i="2"/>
  <c r="IC15" i="2"/>
  <c r="IC11" i="2"/>
  <c r="IR39" i="2"/>
  <c r="IR31" i="2"/>
  <c r="IR27" i="2"/>
  <c r="IR23" i="2"/>
  <c r="IR19" i="2"/>
  <c r="IR15" i="2"/>
  <c r="IR11" i="2"/>
  <c r="IR7" i="2"/>
  <c r="IK22" i="2"/>
  <c r="IK14" i="2"/>
  <c r="IO4" i="2"/>
  <c r="IR41" i="2"/>
  <c r="IF18" i="2"/>
  <c r="IF10" i="2"/>
  <c r="IK25" i="2"/>
  <c r="IK21" i="2"/>
  <c r="IK17" i="2"/>
  <c r="IK13" i="2"/>
  <c r="IK9" i="2"/>
  <c r="IK5" i="2"/>
  <c r="IR40" i="2"/>
  <c r="IC27" i="2"/>
  <c r="IC7" i="2"/>
  <c r="IR35" i="2"/>
  <c r="IG26" i="2"/>
  <c r="IK18" i="2"/>
  <c r="IG10" i="2"/>
  <c r="IK6" i="2"/>
  <c r="IF11" i="2"/>
  <c r="IF22" i="2"/>
  <c r="IF14" i="2"/>
  <c r="IF6" i="2"/>
  <c r="IJ25" i="2"/>
  <c r="IR38" i="2"/>
  <c r="IR34" i="2"/>
  <c r="IR30" i="2"/>
  <c r="IR26" i="2"/>
  <c r="IR22" i="2"/>
  <c r="IR14" i="2"/>
  <c r="IR10" i="2"/>
  <c r="IR6" i="2"/>
  <c r="IK4" i="2"/>
  <c r="IR37" i="2"/>
  <c r="IR33" i="2"/>
  <c r="IR29" i="2"/>
  <c r="IR25" i="2"/>
  <c r="IR21" i="2"/>
  <c r="IR17" i="2"/>
  <c r="IR13" i="2"/>
  <c r="IR9" i="2"/>
  <c r="IR5" i="2"/>
  <c r="IR43" i="2"/>
  <c r="IJ4" i="2"/>
  <c r="IK28" i="2"/>
  <c r="IK8" i="2"/>
  <c r="IF4" i="2"/>
  <c r="IC10" i="2"/>
  <c r="IG18" i="2"/>
  <c r="IJ28" i="2"/>
  <c r="IJ24" i="2"/>
  <c r="IJ20" i="2"/>
  <c r="IJ16" i="2"/>
  <c r="IJ12" i="2"/>
  <c r="IJ8" i="2"/>
  <c r="IG22" i="2"/>
  <c r="IG6" i="2"/>
  <c r="IC26" i="2"/>
  <c r="IK20" i="2"/>
  <c r="IK16" i="2"/>
  <c r="IG7" i="2"/>
  <c r="IF25" i="2"/>
  <c r="IF21" i="2"/>
  <c r="IF17" i="2"/>
  <c r="IF13" i="2"/>
  <c r="IF9" i="2"/>
  <c r="IF5" i="2"/>
  <c r="IC6" i="2"/>
  <c r="IF15" i="2"/>
  <c r="IF19" i="2"/>
  <c r="IK24" i="2"/>
  <c r="IK12" i="2"/>
  <c r="IG24" i="2"/>
  <c r="IG20" i="2"/>
  <c r="IG16" i="2"/>
  <c r="IG12" i="2"/>
  <c r="IG8" i="2"/>
  <c r="IC4" i="2"/>
  <c r="IC5" i="2"/>
  <c r="IG14" i="2"/>
  <c r="IJ27" i="2"/>
  <c r="IJ23" i="2"/>
  <c r="IJ19" i="2"/>
  <c r="IJ15" i="2"/>
  <c r="IJ11" i="2"/>
  <c r="IJ7" i="2"/>
  <c r="IK26" i="2"/>
  <c r="IK10" i="2"/>
  <c r="IC21" i="2"/>
  <c r="IJ26" i="2"/>
  <c r="IJ22" i="2"/>
  <c r="IJ18" i="2"/>
  <c r="IJ14" i="2"/>
  <c r="IJ10" i="2"/>
  <c r="IJ6" i="2"/>
  <c r="IC18" i="2"/>
  <c r="IF23" i="2"/>
  <c r="IF7" i="2"/>
  <c r="IG29" i="2"/>
  <c r="IB30" i="2"/>
  <c r="IK30" i="2" s="1"/>
  <c r="IC20" i="2"/>
  <c r="IF26" i="2"/>
  <c r="IC28" i="2"/>
  <c r="IG25" i="2"/>
  <c r="IG9" i="2"/>
  <c r="IC12" i="2"/>
  <c r="IG4" i="2"/>
  <c r="IG21" i="2"/>
  <c r="IG17" i="2"/>
  <c r="IG13" i="2"/>
  <c r="IG5" i="2"/>
  <c r="IC25" i="2"/>
  <c r="IC17" i="2"/>
  <c r="IC9" i="2"/>
  <c r="IC24" i="2"/>
  <c r="IC16" i="2"/>
  <c r="IC8" i="2"/>
  <c r="IG28" i="2"/>
  <c r="IA29" i="2"/>
  <c r="IG27" i="2"/>
  <c r="IG23" i="2"/>
  <c r="IG19" i="2"/>
  <c r="IG15" i="2"/>
  <c r="IG11" i="2"/>
  <c r="Z98" i="17" a="1"/>
  <c r="Z98" i="17" s="1"/>
  <c r="Z101" i="17" a="1"/>
  <c r="Z101" i="17" s="1"/>
  <c r="Z106" i="17" a="1"/>
  <c r="Z106" i="17" s="1"/>
  <c r="Z109" i="17" a="1"/>
  <c r="Z109" i="17" s="1"/>
  <c r="Z114" i="17" a="1"/>
  <c r="Z114" i="17" s="1"/>
  <c r="Z117" i="17" a="1"/>
  <c r="Z117" i="17" s="1"/>
  <c r="Z122" i="17" a="1"/>
  <c r="Z122" i="17" s="1"/>
  <c r="Z125" i="17" a="1"/>
  <c r="Z125" i="17" s="1"/>
  <c r="Z130" i="17" a="1"/>
  <c r="Z130" i="17" s="1"/>
  <c r="Z133" i="17" a="1"/>
  <c r="Z133" i="17" s="1"/>
  <c r="Z139" i="17" a="1"/>
  <c r="Z139" i="17" s="1"/>
  <c r="Z142" i="17" a="1"/>
  <c r="Z142" i="17" s="1"/>
  <c r="Z166" i="17" a="1"/>
  <c r="Z166" i="17" s="1"/>
  <c r="Z201" i="17" a="1"/>
  <c r="Z201" i="17" s="1"/>
  <c r="Z281" i="17" a="1"/>
  <c r="Z281" i="17" s="1"/>
  <c r="AA74" i="17" a="1"/>
  <c r="AA74" i="17" s="1"/>
  <c r="AA82" i="17" a="1"/>
  <c r="AA82" i="17" s="1"/>
  <c r="AA90" i="17" a="1"/>
  <c r="AA90" i="17" s="1"/>
  <c r="AA98" i="17" a="1"/>
  <c r="AA98" i="17" s="1"/>
  <c r="AA106" i="17" a="1"/>
  <c r="AA106" i="17" s="1"/>
  <c r="AA114" i="17" a="1"/>
  <c r="AA114" i="17" s="1"/>
  <c r="AA122" i="17" a="1"/>
  <c r="AA122" i="17" s="1"/>
  <c r="AA130" i="17" a="1"/>
  <c r="AA130" i="17" s="1"/>
  <c r="Z148" i="17" a="1"/>
  <c r="Z148" i="17" s="1"/>
  <c r="AA154" i="17" a="1"/>
  <c r="AA154" i="17" s="1"/>
  <c r="Z161" i="17" a="1"/>
  <c r="Z161" i="17" s="1"/>
  <c r="AA179" i="17" a="1"/>
  <c r="AA179" i="17" s="1"/>
  <c r="Z205" i="17" a="1"/>
  <c r="Z205" i="17" s="1"/>
  <c r="Z244" i="17" a="1"/>
  <c r="Z244" i="17" s="1"/>
  <c r="AA286" i="17" a="1"/>
  <c r="AA286" i="17" s="1"/>
  <c r="Z21" i="17" a="1"/>
  <c r="Z21" i="17" s="1"/>
  <c r="Z25" i="17" a="1"/>
  <c r="Z25" i="17" s="1"/>
  <c r="Z29" i="17" a="1"/>
  <c r="Z29" i="17" s="1"/>
  <c r="Z33" i="17" a="1"/>
  <c r="Z33" i="17" s="1"/>
  <c r="Z35" i="17" a="1"/>
  <c r="Z35" i="17" s="1"/>
  <c r="Z39" i="17" a="1"/>
  <c r="Z39" i="17" s="1"/>
  <c r="Z43" i="17" a="1"/>
  <c r="Z43" i="17" s="1"/>
  <c r="Z47" i="17" a="1"/>
  <c r="Z47" i="17" s="1"/>
  <c r="Z49" i="17" a="1"/>
  <c r="Z49" i="17" s="1"/>
  <c r="Z53" i="17" a="1"/>
  <c r="Z53" i="17" s="1"/>
  <c r="Z57" i="17" a="1"/>
  <c r="Z57" i="17" s="1"/>
  <c r="Z59" i="17" a="1"/>
  <c r="Z59" i="17" s="1"/>
  <c r="Z63" i="17" a="1"/>
  <c r="Z63" i="17" s="1"/>
  <c r="Z72" i="17" a="1"/>
  <c r="Z72" i="17" s="1"/>
  <c r="Z75" i="17" a="1"/>
  <c r="Z75" i="17" s="1"/>
  <c r="Z80" i="17" a="1"/>
  <c r="Z80" i="17" s="1"/>
  <c r="Z91" i="17" a="1"/>
  <c r="Z91" i="17" s="1"/>
  <c r="Z96" i="17" a="1"/>
  <c r="Z96" i="17" s="1"/>
  <c r="Z99" i="17" a="1"/>
  <c r="Z99" i="17" s="1"/>
  <c r="Z104" i="17" a="1"/>
  <c r="Z104" i="17" s="1"/>
  <c r="Z107" i="17" a="1"/>
  <c r="Z107" i="17" s="1"/>
  <c r="AA109" i="17" a="1"/>
  <c r="AA109" i="17" s="1"/>
  <c r="Z112" i="17" a="1"/>
  <c r="Z112" i="17" s="1"/>
  <c r="Z115" i="17" a="1"/>
  <c r="Z115" i="17" s="1"/>
  <c r="AA117" i="17" a="1"/>
  <c r="AA117" i="17" s="1"/>
  <c r="Z120" i="17" a="1"/>
  <c r="Z120" i="17" s="1"/>
  <c r="Z123" i="17" a="1"/>
  <c r="Z123" i="17" s="1"/>
  <c r="AA125" i="17" a="1"/>
  <c r="AA125" i="17" s="1"/>
  <c r="Z128" i="17" a="1"/>
  <c r="Z128" i="17" s="1"/>
  <c r="Z131" i="17" a="1"/>
  <c r="Z131" i="17" s="1"/>
  <c r="AA133" i="17" a="1"/>
  <c r="AA133" i="17" s="1"/>
  <c r="Z136" i="17" a="1"/>
  <c r="Z136" i="17" s="1"/>
  <c r="AA139" i="17" a="1"/>
  <c r="AA139" i="17" s="1"/>
  <c r="AA143" i="17" a="1"/>
  <c r="AA143" i="17" s="1"/>
  <c r="AA149" i="17" a="1"/>
  <c r="AA149" i="17" s="1"/>
  <c r="Z182" i="17" a="1"/>
  <c r="Z182" i="17" s="1"/>
  <c r="Z210" i="17" a="1"/>
  <c r="Z210" i="17" s="1"/>
  <c r="Z249" i="17" a="1"/>
  <c r="Z249" i="17" s="1"/>
  <c r="Z292" i="17" a="1"/>
  <c r="Z292" i="17" s="1"/>
  <c r="Z23" i="17" a="1"/>
  <c r="Z23" i="17" s="1"/>
  <c r="Z27" i="17" a="1"/>
  <c r="Z27" i="17" s="1"/>
  <c r="Z31" i="17" a="1"/>
  <c r="Z31" i="17" s="1"/>
  <c r="Z37" i="17" a="1"/>
  <c r="Z37" i="17" s="1"/>
  <c r="Z41" i="17" a="1"/>
  <c r="Z41" i="17" s="1"/>
  <c r="Z45" i="17" a="1"/>
  <c r="Z45" i="17" s="1"/>
  <c r="Z51" i="17" a="1"/>
  <c r="Z51" i="17" s="1"/>
  <c r="Z55" i="17" a="1"/>
  <c r="Z55" i="17" s="1"/>
  <c r="Z61" i="17" a="1"/>
  <c r="Z61" i="17" s="1"/>
  <c r="Z65" i="17" a="1"/>
  <c r="Z65" i="17" s="1"/>
  <c r="Z67" i="17" a="1"/>
  <c r="Z67" i="17" s="1"/>
  <c r="Z83" i="17" a="1"/>
  <c r="Z83" i="17" s="1"/>
  <c r="Z88" i="17" a="1"/>
  <c r="Z88" i="17" s="1"/>
  <c r="AA88" i="17" a="1"/>
  <c r="AA88" i="17" s="1"/>
  <c r="AA96" i="17" a="1"/>
  <c r="AA96" i="17" s="1"/>
  <c r="AA104" i="17" a="1"/>
  <c r="AA104" i="17" s="1"/>
  <c r="AA112" i="17" a="1"/>
  <c r="AA112" i="17" s="1"/>
  <c r="AA120" i="17" a="1"/>
  <c r="AA120" i="17" s="1"/>
  <c r="AA128" i="17" a="1"/>
  <c r="AA128" i="17" s="1"/>
  <c r="Z137" i="17" a="1"/>
  <c r="Z137" i="17" s="1"/>
  <c r="Z150" i="17" a="1"/>
  <c r="Z150" i="17" s="1"/>
  <c r="AA156" i="17" a="1"/>
  <c r="AA156" i="17" s="1"/>
  <c r="AA161" i="17" a="1"/>
  <c r="AA161" i="17" s="1"/>
  <c r="AA168" i="17" a="1"/>
  <c r="AA168" i="17" s="1"/>
  <c r="Z214" i="17" a="1"/>
  <c r="Z214" i="17" s="1"/>
  <c r="AA254" i="17" a="1"/>
  <c r="AA254" i="17" s="1"/>
  <c r="Z298" i="17" a="1"/>
  <c r="Z298" i="17" s="1"/>
  <c r="Z73" i="17" a="1"/>
  <c r="Z73" i="17" s="1"/>
  <c r="Z78" i="17" a="1"/>
  <c r="Z78" i="17" s="1"/>
  <c r="Z81" i="17" a="1"/>
  <c r="Z81" i="17" s="1"/>
  <c r="Z94" i="17" a="1"/>
  <c r="Z94" i="17" s="1"/>
  <c r="Z97" i="17" a="1"/>
  <c r="Z97" i="17" s="1"/>
  <c r="AA99" i="17" a="1"/>
  <c r="AA99" i="17" s="1"/>
  <c r="Z102" i="17" a="1"/>
  <c r="Z102" i="17" s="1"/>
  <c r="Z105" i="17" a="1"/>
  <c r="Z105" i="17" s="1"/>
  <c r="AA107" i="17" a="1"/>
  <c r="AA107" i="17" s="1"/>
  <c r="Z110" i="17" a="1"/>
  <c r="Z110" i="17" s="1"/>
  <c r="Z113" i="17" a="1"/>
  <c r="Z113" i="17" s="1"/>
  <c r="AA115" i="17" a="1"/>
  <c r="AA115" i="17" s="1"/>
  <c r="Z118" i="17" a="1"/>
  <c r="Z118" i="17" s="1"/>
  <c r="Z121" i="17" a="1"/>
  <c r="Z121" i="17" s="1"/>
  <c r="AA123" i="17" a="1"/>
  <c r="AA123" i="17" s="1"/>
  <c r="Z126" i="17" a="1"/>
  <c r="Z126" i="17" s="1"/>
  <c r="Z129" i="17" a="1"/>
  <c r="Z129" i="17" s="1"/>
  <c r="AA131" i="17" a="1"/>
  <c r="AA131" i="17" s="1"/>
  <c r="Z134" i="17" a="1"/>
  <c r="Z134" i="17" s="1"/>
  <c r="Z140" i="17" a="1"/>
  <c r="Z140" i="17" s="1"/>
  <c r="AA170" i="17" a="1"/>
  <c r="AA170" i="17" s="1"/>
  <c r="Z260" i="17" a="1"/>
  <c r="Z260" i="17" s="1"/>
  <c r="Z308" i="17" a="1"/>
  <c r="Z308" i="17" s="1"/>
  <c r="Z70" i="17" a="1"/>
  <c r="Z70" i="17" s="1"/>
  <c r="Z86" i="17" a="1"/>
  <c r="Z86" i="17" s="1"/>
  <c r="Z89" i="17" a="1"/>
  <c r="Z89" i="17" s="1"/>
  <c r="AA357" i="17" a="1"/>
  <c r="AA357" i="17" s="1"/>
  <c r="AA355" i="17" a="1"/>
  <c r="AA355" i="17" s="1"/>
  <c r="AA347" i="17" a="1"/>
  <c r="AA347" i="17" s="1"/>
  <c r="AA339" i="17" a="1"/>
  <c r="AA339" i="17" s="1"/>
  <c r="AA331" i="17" a="1"/>
  <c r="AA331" i="17" s="1"/>
  <c r="AA323" i="17" a="1"/>
  <c r="AA323" i="17" s="1"/>
  <c r="AA315" i="17" a="1"/>
  <c r="AA315" i="17" s="1"/>
  <c r="AA307" i="17" a="1"/>
  <c r="AA307" i="17" s="1"/>
  <c r="AA299" i="17" a="1"/>
  <c r="AA299" i="17" s="1"/>
  <c r="AA291" i="17" a="1"/>
  <c r="AA291" i="17" s="1"/>
  <c r="AA283" i="17" a="1"/>
  <c r="AA283" i="17" s="1"/>
  <c r="AA275" i="17" a="1"/>
  <c r="AA275" i="17" s="1"/>
  <c r="AA267" i="17" a="1"/>
  <c r="AA267" i="17" s="1"/>
  <c r="AA259" i="17" a="1"/>
  <c r="AA259" i="17" s="1"/>
  <c r="AA251" i="17" a="1"/>
  <c r="AA251" i="17" s="1"/>
  <c r="AA243" i="17" a="1"/>
  <c r="AA243" i="17" s="1"/>
  <c r="AA235" i="17" a="1"/>
  <c r="AA235" i="17" s="1"/>
  <c r="AA227" i="17" a="1"/>
  <c r="AA227" i="17" s="1"/>
  <c r="AA219" i="17" a="1"/>
  <c r="AA219" i="17" s="1"/>
  <c r="AA211" i="17" a="1"/>
  <c r="AA211" i="17" s="1"/>
  <c r="AA203" i="17" a="1"/>
  <c r="AA203" i="17" s="1"/>
  <c r="AA195" i="17" a="1"/>
  <c r="AA195" i="17" s="1"/>
  <c r="AA358" i="17" a="1"/>
  <c r="AA358" i="17" s="1"/>
  <c r="AA352" i="17" a="1"/>
  <c r="AA352" i="17" s="1"/>
  <c r="AA344" i="17" a="1"/>
  <c r="AA344" i="17" s="1"/>
  <c r="AA336" i="17" a="1"/>
  <c r="AA336" i="17" s="1"/>
  <c r="AA328" i="17" a="1"/>
  <c r="AA328" i="17" s="1"/>
  <c r="AA320" i="17" a="1"/>
  <c r="AA320" i="17" s="1"/>
  <c r="AA312" i="17" a="1"/>
  <c r="AA312" i="17" s="1"/>
  <c r="AA304" i="17" a="1"/>
  <c r="AA304" i="17" s="1"/>
  <c r="AA349" i="17" a="1"/>
  <c r="AA349" i="17" s="1"/>
  <c r="AA341" i="17" a="1"/>
  <c r="AA341" i="17" s="1"/>
  <c r="AA333" i="17" a="1"/>
  <c r="AA333" i="17" s="1"/>
  <c r="AA325" i="17" a="1"/>
  <c r="AA325" i="17" s="1"/>
  <c r="AA317" i="17" a="1"/>
  <c r="AA317" i="17" s="1"/>
  <c r="AA309" i="17" a="1"/>
  <c r="AA309" i="17" s="1"/>
  <c r="AA301" i="17" a="1"/>
  <c r="AA301" i="17" s="1"/>
  <c r="AA293" i="17" a="1"/>
  <c r="AA293" i="17" s="1"/>
  <c r="AA285" i="17" a="1"/>
  <c r="AA285" i="17" s="1"/>
  <c r="AA277" i="17" a="1"/>
  <c r="AA277" i="17" s="1"/>
  <c r="AA269" i="17" a="1"/>
  <c r="AA269" i="17" s="1"/>
  <c r="AA261" i="17" a="1"/>
  <c r="AA261" i="17" s="1"/>
  <c r="AA253" i="17" a="1"/>
  <c r="AA253" i="17" s="1"/>
  <c r="AA245" i="17" a="1"/>
  <c r="AA245" i="17" s="1"/>
  <c r="AA237" i="17" a="1"/>
  <c r="AA237" i="17" s="1"/>
  <c r="AA229" i="17" a="1"/>
  <c r="AA229" i="17" s="1"/>
  <c r="AA221" i="17" a="1"/>
  <c r="AA221" i="17" s="1"/>
  <c r="AA213" i="17" a="1"/>
  <c r="AA213" i="17" s="1"/>
  <c r="AA205" i="17" a="1"/>
  <c r="AA205" i="17" s="1"/>
  <c r="AA197" i="17" a="1"/>
  <c r="AA197" i="17" s="1"/>
  <c r="AA189" i="17" a="1"/>
  <c r="AA189" i="17" s="1"/>
  <c r="AA354" i="17" a="1"/>
  <c r="AA354" i="17" s="1"/>
  <c r="AA346" i="17" a="1"/>
  <c r="AA346" i="17" s="1"/>
  <c r="AA338" i="17" a="1"/>
  <c r="AA338" i="17" s="1"/>
  <c r="AA330" i="17" a="1"/>
  <c r="AA330" i="17" s="1"/>
  <c r="AA322" i="17" a="1"/>
  <c r="AA322" i="17" s="1"/>
  <c r="AA314" i="17" a="1"/>
  <c r="AA314" i="17" s="1"/>
  <c r="AA306" i="17" a="1"/>
  <c r="AA306" i="17" s="1"/>
  <c r="AA298" i="17" a="1"/>
  <c r="AA298" i="17" s="1"/>
  <c r="AA351" i="17" a="1"/>
  <c r="AA351" i="17" s="1"/>
  <c r="AA343" i="17" a="1"/>
  <c r="AA343" i="17" s="1"/>
  <c r="AA335" i="17" a="1"/>
  <c r="AA335" i="17" s="1"/>
  <c r="AA327" i="17" a="1"/>
  <c r="AA327" i="17" s="1"/>
  <c r="AA319" i="17" a="1"/>
  <c r="AA319" i="17" s="1"/>
  <c r="AA311" i="17" a="1"/>
  <c r="AA311" i="17" s="1"/>
  <c r="AA303" i="17" a="1"/>
  <c r="AA303" i="17" s="1"/>
  <c r="AA295" i="17" a="1"/>
  <c r="AA295" i="17" s="1"/>
  <c r="AA287" i="17" a="1"/>
  <c r="AA287" i="17" s="1"/>
  <c r="AA279" i="17" a="1"/>
  <c r="AA279" i="17" s="1"/>
  <c r="AA271" i="17" a="1"/>
  <c r="AA271" i="17" s="1"/>
  <c r="AA263" i="17" a="1"/>
  <c r="AA263" i="17" s="1"/>
  <c r="AA255" i="17" a="1"/>
  <c r="AA255" i="17" s="1"/>
  <c r="AA247" i="17" a="1"/>
  <c r="AA247" i="17" s="1"/>
  <c r="AA239" i="17" a="1"/>
  <c r="AA239" i="17" s="1"/>
  <c r="AA231" i="17" a="1"/>
  <c r="AA231" i="17" s="1"/>
  <c r="AA223" i="17" a="1"/>
  <c r="AA223" i="17" s="1"/>
  <c r="AA348" i="17" a="1"/>
  <c r="AA348" i="17" s="1"/>
  <c r="AA356" i="17" a="1"/>
  <c r="AA356" i="17" s="1"/>
  <c r="AA353" i="17" a="1"/>
  <c r="AA353" i="17" s="1"/>
  <c r="AA345" i="17" a="1"/>
  <c r="AA345" i="17" s="1"/>
  <c r="AA337" i="17" a="1"/>
  <c r="AA337" i="17" s="1"/>
  <c r="AA329" i="17" a="1"/>
  <c r="AA329" i="17" s="1"/>
  <c r="AA321" i="17" a="1"/>
  <c r="AA321" i="17" s="1"/>
  <c r="AA313" i="17" a="1"/>
  <c r="AA313" i="17" s="1"/>
  <c r="AA305" i="17" a="1"/>
  <c r="AA305" i="17" s="1"/>
  <c r="AA297" i="17" a="1"/>
  <c r="AA297" i="17" s="1"/>
  <c r="AA289" i="17" a="1"/>
  <c r="AA289" i="17" s="1"/>
  <c r="AA281" i="17" a="1"/>
  <c r="AA281" i="17" s="1"/>
  <c r="AA273" i="17" a="1"/>
  <c r="AA273" i="17" s="1"/>
  <c r="AA265" i="17" a="1"/>
  <c r="AA265" i="17" s="1"/>
  <c r="AA257" i="17" a="1"/>
  <c r="AA257" i="17" s="1"/>
  <c r="AA249" i="17" a="1"/>
  <c r="AA249" i="17" s="1"/>
  <c r="AA241" i="17" a="1"/>
  <c r="AA241" i="17" s="1"/>
  <c r="AA233" i="17" a="1"/>
  <c r="AA233" i="17" s="1"/>
  <c r="AA225" i="17" a="1"/>
  <c r="AA225" i="17" s="1"/>
  <c r="AA217" i="17" a="1"/>
  <c r="AA217" i="17" s="1"/>
  <c r="AA209" i="17" a="1"/>
  <c r="AA209" i="17" s="1"/>
  <c r="AA201" i="17" a="1"/>
  <c r="AA201" i="17" s="1"/>
  <c r="AA193" i="17" a="1"/>
  <c r="AA193" i="17" s="1"/>
  <c r="AA316" i="17" a="1"/>
  <c r="AA316" i="17" s="1"/>
  <c r="AA280" i="17" a="1"/>
  <c r="AA280" i="17" s="1"/>
  <c r="AA264" i="17" a="1"/>
  <c r="AA264" i="17" s="1"/>
  <c r="AA248" i="17" a="1"/>
  <c r="AA248" i="17" s="1"/>
  <c r="AA232" i="17" a="1"/>
  <c r="AA232" i="17" s="1"/>
  <c r="AA200" i="17" a="1"/>
  <c r="AA200" i="17" s="1"/>
  <c r="AA196" i="17" a="1"/>
  <c r="AA196" i="17" s="1"/>
  <c r="AA188" i="17" a="1"/>
  <c r="AA188" i="17" s="1"/>
  <c r="AA181" i="17" a="1"/>
  <c r="AA181" i="17" s="1"/>
  <c r="AA172" i="17" a="1"/>
  <c r="AA172" i="17" s="1"/>
  <c r="AA326" i="17" a="1"/>
  <c r="AA326" i="17" s="1"/>
  <c r="AA296" i="17" a="1"/>
  <c r="AA296" i="17" s="1"/>
  <c r="AA290" i="17" a="1"/>
  <c r="AA290" i="17" s="1"/>
  <c r="AA274" i="17" a="1"/>
  <c r="AA274" i="17" s="1"/>
  <c r="AA258" i="17" a="1"/>
  <c r="AA258" i="17" s="1"/>
  <c r="AA242" i="17" a="1"/>
  <c r="AA242" i="17" s="1"/>
  <c r="AA226" i="17" a="1"/>
  <c r="AA226" i="17" s="1"/>
  <c r="AA208" i="17" a="1"/>
  <c r="AA208" i="17" s="1"/>
  <c r="AA204" i="17" a="1"/>
  <c r="AA204" i="17" s="1"/>
  <c r="AA191" i="17" a="1"/>
  <c r="AA191" i="17" s="1"/>
  <c r="AA183" i="17" a="1"/>
  <c r="AA183" i="17" s="1"/>
  <c r="AA174" i="17" a="1"/>
  <c r="AA174" i="17" s="1"/>
  <c r="AA167" i="17" a="1"/>
  <c r="AA167" i="17" s="1"/>
  <c r="AA158" i="17" a="1"/>
  <c r="AA158" i="17" s="1"/>
  <c r="AA151" i="17" a="1"/>
  <c r="AA151" i="17" s="1"/>
  <c r="AA350" i="17" a="1"/>
  <c r="AA350" i="17" s="1"/>
  <c r="AA324" i="17" a="1"/>
  <c r="AA324" i="17" s="1"/>
  <c r="AA284" i="17" a="1"/>
  <c r="AA284" i="17" s="1"/>
  <c r="AA268" i="17" a="1"/>
  <c r="AA268" i="17" s="1"/>
  <c r="AA252" i="17" a="1"/>
  <c r="AA252" i="17" s="1"/>
  <c r="AA236" i="17" a="1"/>
  <c r="AA236" i="17" s="1"/>
  <c r="AA216" i="17" a="1"/>
  <c r="AA216" i="17" s="1"/>
  <c r="AA212" i="17" a="1"/>
  <c r="AA212" i="17" s="1"/>
  <c r="AA199" i="17" a="1"/>
  <c r="AA199" i="17" s="1"/>
  <c r="AA185" i="17" a="1"/>
  <c r="AA185" i="17" s="1"/>
  <c r="AA176" i="17" a="1"/>
  <c r="AA176" i="17" s="1"/>
  <c r="AA169" i="17" a="1"/>
  <c r="AA169" i="17" s="1"/>
  <c r="AA160" i="17" a="1"/>
  <c r="AA160" i="17" s="1"/>
  <c r="AA153" i="17" a="1"/>
  <c r="AA153" i="17" s="1"/>
  <c r="AA334" i="17" a="1"/>
  <c r="AA334" i="17" s="1"/>
  <c r="AA302" i="17" a="1"/>
  <c r="AA302" i="17" s="1"/>
  <c r="AA294" i="17" a="1"/>
  <c r="AA294" i="17" s="1"/>
  <c r="AA278" i="17" a="1"/>
  <c r="AA278" i="17" s="1"/>
  <c r="AA262" i="17" a="1"/>
  <c r="AA262" i="17" s="1"/>
  <c r="AA246" i="17" a="1"/>
  <c r="AA246" i="17" s="1"/>
  <c r="AA230" i="17" a="1"/>
  <c r="AA230" i="17" s="1"/>
  <c r="AA220" i="17" a="1"/>
  <c r="AA220" i="17" s="1"/>
  <c r="AA207" i="17" a="1"/>
  <c r="AA207" i="17" s="1"/>
  <c r="AA194" i="17" a="1"/>
  <c r="AA194" i="17" s="1"/>
  <c r="AA187" i="17" a="1"/>
  <c r="AA187" i="17" s="1"/>
  <c r="AA178" i="17" a="1"/>
  <c r="AA178" i="17" s="1"/>
  <c r="AA171" i="17" a="1"/>
  <c r="AA171" i="17" s="1"/>
  <c r="AA162" i="17" a="1"/>
  <c r="AA162" i="17" s="1"/>
  <c r="AA155" i="17" a="1"/>
  <c r="AA155" i="17" s="1"/>
  <c r="AA146" i="17" a="1"/>
  <c r="AA146" i="17" s="1"/>
  <c r="AA144" i="17" a="1"/>
  <c r="AA144" i="17" s="1"/>
  <c r="AA142" i="17" a="1"/>
  <c r="AA142" i="17" s="1"/>
  <c r="AA140" i="17" a="1"/>
  <c r="AA140" i="17" s="1"/>
  <c r="AA138" i="17" a="1"/>
  <c r="AA138" i="17" s="1"/>
  <c r="AA136" i="17" a="1"/>
  <c r="AA136" i="17" s="1"/>
  <c r="AA332" i="17" a="1"/>
  <c r="AA332" i="17" s="1"/>
  <c r="AA300" i="17" a="1"/>
  <c r="AA300" i="17" s="1"/>
  <c r="AA288" i="17" a="1"/>
  <c r="AA288" i="17" s="1"/>
  <c r="AA272" i="17" a="1"/>
  <c r="AA272" i="17" s="1"/>
  <c r="AA256" i="17" a="1"/>
  <c r="AA256" i="17" s="1"/>
  <c r="AA240" i="17" a="1"/>
  <c r="AA240" i="17" s="1"/>
  <c r="AA224" i="17" a="1"/>
  <c r="AA224" i="17" s="1"/>
  <c r="AA215" i="17" a="1"/>
  <c r="AA215" i="17" s="1"/>
  <c r="AA202" i="17" a="1"/>
  <c r="AA202" i="17" s="1"/>
  <c r="AA198" i="17" a="1"/>
  <c r="AA198" i="17" s="1"/>
  <c r="AA190" i="17" a="1"/>
  <c r="AA190" i="17" s="1"/>
  <c r="AA180" i="17" a="1"/>
  <c r="AA180" i="17" s="1"/>
  <c r="AA173" i="17" a="1"/>
  <c r="AA173" i="17" s="1"/>
  <c r="AA164" i="17" a="1"/>
  <c r="AA164" i="17" s="1"/>
  <c r="AA157" i="17" a="1"/>
  <c r="AA157" i="17" s="1"/>
  <c r="AA148" i="17" a="1"/>
  <c r="AA148" i="17" s="1"/>
  <c r="AA342" i="17" a="1"/>
  <c r="AA342" i="17" s="1"/>
  <c r="AA310" i="17" a="1"/>
  <c r="AA310" i="17" s="1"/>
  <c r="AA282" i="17" a="1"/>
  <c r="AA282" i="17" s="1"/>
  <c r="AA266" i="17" a="1"/>
  <c r="AA266" i="17" s="1"/>
  <c r="AA250" i="17" a="1"/>
  <c r="AA250" i="17" s="1"/>
  <c r="AA234" i="17" a="1"/>
  <c r="AA234" i="17" s="1"/>
  <c r="AA210" i="17" a="1"/>
  <c r="AA210" i="17" s="1"/>
  <c r="AA206" i="17" a="1"/>
  <c r="AA206" i="17" s="1"/>
  <c r="AA182" i="17" a="1"/>
  <c r="AA182" i="17" s="1"/>
  <c r="AA175" i="17" a="1"/>
  <c r="AA175" i="17" s="1"/>
  <c r="AA166" i="17" a="1"/>
  <c r="AA166" i="17" s="1"/>
  <c r="AA159" i="17" a="1"/>
  <c r="AA159" i="17" s="1"/>
  <c r="AA150" i="17" a="1"/>
  <c r="AA150" i="17" s="1"/>
  <c r="AA340" i="17" a="1"/>
  <c r="AA340" i="17" s="1"/>
  <c r="AA308" i="17" a="1"/>
  <c r="AA308" i="17" s="1"/>
  <c r="AA292" i="17" a="1"/>
  <c r="AA292" i="17" s="1"/>
  <c r="AA276" i="17" a="1"/>
  <c r="AA276" i="17" s="1"/>
  <c r="AA260" i="17" a="1"/>
  <c r="AA260" i="17" s="1"/>
  <c r="AA244" i="17" a="1"/>
  <c r="AA244" i="17" s="1"/>
  <c r="AA228" i="17" a="1"/>
  <c r="AA228" i="17" s="1"/>
  <c r="AA218" i="17" a="1"/>
  <c r="AA218" i="17" s="1"/>
  <c r="AA214" i="17" a="1"/>
  <c r="AA214" i="17" s="1"/>
  <c r="AA184" i="17" a="1"/>
  <c r="AA184" i="17" s="1"/>
  <c r="AA177" i="17" a="1"/>
  <c r="AA177" i="17" s="1"/>
  <c r="AA70" i="17" a="1"/>
  <c r="AA70" i="17" s="1"/>
  <c r="AA78" i="17" a="1"/>
  <c r="AA78" i="17" s="1"/>
  <c r="AA86" i="17" a="1"/>
  <c r="AA86" i="17" s="1"/>
  <c r="AA94" i="17" a="1"/>
  <c r="AA94" i="17" s="1"/>
  <c r="AA102" i="17" a="1"/>
  <c r="AA102" i="17" s="1"/>
  <c r="AA110" i="17" a="1"/>
  <c r="AA110" i="17" s="1"/>
  <c r="AA118" i="17" a="1"/>
  <c r="AA118" i="17" s="1"/>
  <c r="AA126" i="17" a="1"/>
  <c r="AA126" i="17" s="1"/>
  <c r="AA134" i="17" a="1"/>
  <c r="AA134" i="17" s="1"/>
  <c r="AA137" i="17" a="1"/>
  <c r="AA137" i="17" s="1"/>
  <c r="AA145" i="17" a="1"/>
  <c r="AA145" i="17" s="1"/>
  <c r="Z152" i="17" a="1"/>
  <c r="Z152" i="17" s="1"/>
  <c r="Z157" i="17" a="1"/>
  <c r="Z157" i="17" s="1"/>
  <c r="AA163" i="17" a="1"/>
  <c r="AA163" i="17" s="1"/>
  <c r="AA222" i="17" a="1"/>
  <c r="AA222" i="17" s="1"/>
  <c r="Z265" i="17" a="1"/>
  <c r="Z265" i="17" s="1"/>
  <c r="AA318" i="17" a="1"/>
  <c r="AA318" i="17" s="1"/>
  <c r="Z6" i="17" a="1"/>
  <c r="Z6" i="17" s="1"/>
  <c r="Z10" i="17" a="1"/>
  <c r="Z10" i="17" s="1"/>
  <c r="Z14" i="17" a="1"/>
  <c r="Z14" i="17" s="1"/>
  <c r="Z18" i="17" a="1"/>
  <c r="Z18" i="17" s="1"/>
  <c r="Z20" i="17" a="1"/>
  <c r="Z20" i="17" s="1"/>
  <c r="Z24" i="17" a="1"/>
  <c r="Z24" i="17" s="1"/>
  <c r="Z28" i="17" a="1"/>
  <c r="Z28" i="17" s="1"/>
  <c r="Z34" i="17" a="1"/>
  <c r="Z34" i="17" s="1"/>
  <c r="Z38" i="17" a="1"/>
  <c r="Z38" i="17" s="1"/>
  <c r="Z42" i="17" a="1"/>
  <c r="Z42" i="17" s="1"/>
  <c r="Z46" i="17" a="1"/>
  <c r="Z46" i="17" s="1"/>
  <c r="Z50" i="17" a="1"/>
  <c r="Z50" i="17" s="1"/>
  <c r="Z54" i="17" a="1"/>
  <c r="Z54" i="17" s="1"/>
  <c r="Z58" i="17" a="1"/>
  <c r="Z58" i="17" s="1"/>
  <c r="Z62" i="17" a="1"/>
  <c r="Z62" i="17" s="1"/>
  <c r="Z66" i="17" a="1"/>
  <c r="Z66" i="17" s="1"/>
  <c r="Z79" i="17" a="1"/>
  <c r="Z79" i="17" s="1"/>
  <c r="Z95" i="17" a="1"/>
  <c r="Z95" i="17" s="1"/>
  <c r="AA97" i="17" a="1"/>
  <c r="AA97" i="17" s="1"/>
  <c r="Z100" i="17" a="1"/>
  <c r="Z100" i="17" s="1"/>
  <c r="Z103" i="17" a="1"/>
  <c r="Z103" i="17" s="1"/>
  <c r="AA105" i="17" a="1"/>
  <c r="AA105" i="17" s="1"/>
  <c r="Z108" i="17" a="1"/>
  <c r="Z108" i="17" s="1"/>
  <c r="Z111" i="17" a="1"/>
  <c r="Z111" i="17" s="1"/>
  <c r="AA113" i="17" a="1"/>
  <c r="AA113" i="17" s="1"/>
  <c r="Z116" i="17" a="1"/>
  <c r="Z116" i="17" s="1"/>
  <c r="Z119" i="17" a="1"/>
  <c r="Z119" i="17" s="1"/>
  <c r="AA121" i="17" a="1"/>
  <c r="AA121" i="17" s="1"/>
  <c r="Z124" i="17" a="1"/>
  <c r="Z124" i="17" s="1"/>
  <c r="Z127" i="17" a="1"/>
  <c r="Z127" i="17" s="1"/>
  <c r="AA129" i="17" a="1"/>
  <c r="AA129" i="17" s="1"/>
  <c r="Z132" i="17" a="1"/>
  <c r="Z132" i="17" s="1"/>
  <c r="Z135" i="17" a="1"/>
  <c r="Z135" i="17" s="1"/>
  <c r="AA141" i="17" a="1"/>
  <c r="AA141" i="17" s="1"/>
  <c r="Z164" i="17" a="1"/>
  <c r="Z164" i="17" s="1"/>
  <c r="AA192" i="17" a="1"/>
  <c r="AA192" i="17" s="1"/>
  <c r="Z228" i="17" a="1"/>
  <c r="Z228" i="17" s="1"/>
  <c r="AA270" i="17" a="1"/>
  <c r="AA270" i="17" s="1"/>
  <c r="Z356" i="17" a="1"/>
  <c r="Z356" i="17" s="1"/>
  <c r="Z355" i="17" a="1"/>
  <c r="Z355" i="17" s="1"/>
  <c r="Z350" i="17" a="1"/>
  <c r="Z350" i="17" s="1"/>
  <c r="Z347" i="17" a="1"/>
  <c r="Z347" i="17" s="1"/>
  <c r="Z342" i="17" a="1"/>
  <c r="Z342" i="17" s="1"/>
  <c r="Z339" i="17" a="1"/>
  <c r="Z339" i="17" s="1"/>
  <c r="Z334" i="17" a="1"/>
  <c r="Z334" i="17" s="1"/>
  <c r="Z331" i="17" a="1"/>
  <c r="Z331" i="17" s="1"/>
  <c r="Z326" i="17" a="1"/>
  <c r="Z326" i="17" s="1"/>
  <c r="Z323" i="17" a="1"/>
  <c r="Z323" i="17" s="1"/>
  <c r="Z318" i="17" a="1"/>
  <c r="Z318" i="17" s="1"/>
  <c r="Z315" i="17" a="1"/>
  <c r="Z315" i="17" s="1"/>
  <c r="Z310" i="17" a="1"/>
  <c r="Z310" i="17" s="1"/>
  <c r="Z307" i="17" a="1"/>
  <c r="Z307" i="17" s="1"/>
  <c r="Z302" i="17" a="1"/>
  <c r="Z302" i="17" s="1"/>
  <c r="Z358" i="17" a="1"/>
  <c r="Z358" i="17" s="1"/>
  <c r="Z352" i="17" a="1"/>
  <c r="Z352" i="17" s="1"/>
  <c r="Z349" i="17" a="1"/>
  <c r="Z349" i="17" s="1"/>
  <c r="Z344" i="17" a="1"/>
  <c r="Z344" i="17" s="1"/>
  <c r="Z341" i="17" a="1"/>
  <c r="Z341" i="17" s="1"/>
  <c r="Z336" i="17" a="1"/>
  <c r="Z336" i="17" s="1"/>
  <c r="Z333" i="17" a="1"/>
  <c r="Z333" i="17" s="1"/>
  <c r="Z328" i="17" a="1"/>
  <c r="Z328" i="17" s="1"/>
  <c r="Z325" i="17" a="1"/>
  <c r="Z325" i="17" s="1"/>
  <c r="Z320" i="17" a="1"/>
  <c r="Z320" i="17" s="1"/>
  <c r="Z317" i="17" a="1"/>
  <c r="Z317" i="17" s="1"/>
  <c r="Z312" i="17" a="1"/>
  <c r="Z312" i="17" s="1"/>
  <c r="Z309" i="17" a="1"/>
  <c r="Z309" i="17" s="1"/>
  <c r="Z304" i="17" a="1"/>
  <c r="Z304" i="17" s="1"/>
  <c r="Z301" i="17" a="1"/>
  <c r="Z301" i="17" s="1"/>
  <c r="Z296" i="17" a="1"/>
  <c r="Z296" i="17" s="1"/>
  <c r="Z357" i="17" a="1"/>
  <c r="Z357" i="17" s="1"/>
  <c r="Z354" i="17" a="1"/>
  <c r="Z354" i="17" s="1"/>
  <c r="Z351" i="17" a="1"/>
  <c r="Z351" i="17" s="1"/>
  <c r="Z346" i="17" a="1"/>
  <c r="Z346" i="17" s="1"/>
  <c r="Z343" i="17" a="1"/>
  <c r="Z343" i="17" s="1"/>
  <c r="Z338" i="17" a="1"/>
  <c r="Z338" i="17" s="1"/>
  <c r="Z327" i="17" a="1"/>
  <c r="Z327" i="17" s="1"/>
  <c r="Z306" i="17" a="1"/>
  <c r="Z306" i="17" s="1"/>
  <c r="Z297" i="17" a="1"/>
  <c r="Z297" i="17" s="1"/>
  <c r="Z291" i="17" a="1"/>
  <c r="Z291" i="17" s="1"/>
  <c r="Z286" i="17" a="1"/>
  <c r="Z286" i="17" s="1"/>
  <c r="Z275" i="17" a="1"/>
  <c r="Z275" i="17" s="1"/>
  <c r="Z270" i="17" a="1"/>
  <c r="Z270" i="17" s="1"/>
  <c r="Z259" i="17" a="1"/>
  <c r="Z259" i="17" s="1"/>
  <c r="Z254" i="17" a="1"/>
  <c r="Z254" i="17" s="1"/>
  <c r="Z243" i="17" a="1"/>
  <c r="Z243" i="17" s="1"/>
  <c r="Z238" i="17" a="1"/>
  <c r="Z238" i="17" s="1"/>
  <c r="Z227" i="17" a="1"/>
  <c r="Z227" i="17" s="1"/>
  <c r="Z222" i="17" a="1"/>
  <c r="Z222" i="17" s="1"/>
  <c r="Z218" i="17" a="1"/>
  <c r="Z218" i="17" s="1"/>
  <c r="Z213" i="17" a="1"/>
  <c r="Z213" i="17" s="1"/>
  <c r="Z209" i="17" a="1"/>
  <c r="Z209" i="17" s="1"/>
  <c r="Z192" i="17" a="1"/>
  <c r="Z192" i="17" s="1"/>
  <c r="Z184" i="17" a="1"/>
  <c r="Z184" i="17" s="1"/>
  <c r="Z177" i="17" a="1"/>
  <c r="Z177" i="17" s="1"/>
  <c r="Z168" i="17" a="1"/>
  <c r="Z168" i="17" s="1"/>
  <c r="Z353" i="17" a="1"/>
  <c r="Z353" i="17" s="1"/>
  <c r="Z337" i="17" a="1"/>
  <c r="Z337" i="17" s="1"/>
  <c r="Z316" i="17" a="1"/>
  <c r="Z316" i="17" s="1"/>
  <c r="Z305" i="17" a="1"/>
  <c r="Z305" i="17" s="1"/>
  <c r="Z285" i="17" a="1"/>
  <c r="Z285" i="17" s="1"/>
  <c r="Z280" i="17" a="1"/>
  <c r="Z280" i="17" s="1"/>
  <c r="Z269" i="17" a="1"/>
  <c r="Z269" i="17" s="1"/>
  <c r="Z264" i="17" a="1"/>
  <c r="Z264" i="17" s="1"/>
  <c r="Z253" i="17" a="1"/>
  <c r="Z253" i="17" s="1"/>
  <c r="Z248" i="17" a="1"/>
  <c r="Z248" i="17" s="1"/>
  <c r="Z237" i="17" a="1"/>
  <c r="Z237" i="17" s="1"/>
  <c r="Z232" i="17" a="1"/>
  <c r="Z232" i="17" s="1"/>
  <c r="Z221" i="17" a="1"/>
  <c r="Z221" i="17" s="1"/>
  <c r="Z217" i="17" a="1"/>
  <c r="Z217" i="17" s="1"/>
  <c r="Z200" i="17" a="1"/>
  <c r="Z200" i="17" s="1"/>
  <c r="Z196" i="17" a="1"/>
  <c r="Z196" i="17" s="1"/>
  <c r="Z186" i="17" a="1"/>
  <c r="Z186" i="17" s="1"/>
  <c r="Z179" i="17" a="1"/>
  <c r="Z179" i="17" s="1"/>
  <c r="Z170" i="17" a="1"/>
  <c r="Z170" i="17" s="1"/>
  <c r="Z163" i="17" a="1"/>
  <c r="Z163" i="17" s="1"/>
  <c r="Z154" i="17" a="1"/>
  <c r="Z154" i="17" s="1"/>
  <c r="Z147" i="17" a="1"/>
  <c r="Z147" i="17" s="1"/>
  <c r="Z145" i="17" a="1"/>
  <c r="Z145" i="17" s="1"/>
  <c r="Z143" i="17" a="1"/>
  <c r="Z143" i="17" s="1"/>
  <c r="Z141" i="17" a="1"/>
  <c r="Z141" i="17" s="1"/>
  <c r="Z335" i="17" a="1"/>
  <c r="Z335" i="17" s="1"/>
  <c r="Z314" i="17" a="1"/>
  <c r="Z314" i="17" s="1"/>
  <c r="Z303" i="17" a="1"/>
  <c r="Z303" i="17" s="1"/>
  <c r="Z295" i="17" a="1"/>
  <c r="Z295" i="17" s="1"/>
  <c r="Z290" i="17" a="1"/>
  <c r="Z290" i="17" s="1"/>
  <c r="Z279" i="17" a="1"/>
  <c r="Z279" i="17" s="1"/>
  <c r="Z274" i="17" a="1"/>
  <c r="Z274" i="17" s="1"/>
  <c r="Z263" i="17" a="1"/>
  <c r="Z263" i="17" s="1"/>
  <c r="Z258" i="17" a="1"/>
  <c r="Z258" i="17" s="1"/>
  <c r="Z247" i="17" a="1"/>
  <c r="Z247" i="17" s="1"/>
  <c r="Z242" i="17" a="1"/>
  <c r="Z242" i="17" s="1"/>
  <c r="Z231" i="17" a="1"/>
  <c r="Z231" i="17" s="1"/>
  <c r="Z226" i="17" a="1"/>
  <c r="Z226" i="17" s="1"/>
  <c r="Z208" i="17" a="1"/>
  <c r="Z208" i="17" s="1"/>
  <c r="Z204" i="17" a="1"/>
  <c r="Z204" i="17" s="1"/>
  <c r="Z195" i="17" a="1"/>
  <c r="Z195" i="17" s="1"/>
  <c r="Z191" i="17" a="1"/>
  <c r="Z191" i="17" s="1"/>
  <c r="Z188" i="17" a="1"/>
  <c r="Z188" i="17" s="1"/>
  <c r="Z181" i="17" a="1"/>
  <c r="Z181" i="17" s="1"/>
  <c r="Z172" i="17" a="1"/>
  <c r="Z172" i="17" s="1"/>
  <c r="Z165" i="17" a="1"/>
  <c r="Z165" i="17" s="1"/>
  <c r="Z156" i="17" a="1"/>
  <c r="Z156" i="17" s="1"/>
  <c r="Z149" i="17" a="1"/>
  <c r="Z149" i="17" s="1"/>
  <c r="Z348" i="17" a="1"/>
  <c r="Z348" i="17" s="1"/>
  <c r="Z324" i="17" a="1"/>
  <c r="Z324" i="17" s="1"/>
  <c r="Z313" i="17" a="1"/>
  <c r="Z313" i="17" s="1"/>
  <c r="Z289" i="17" a="1"/>
  <c r="Z289" i="17" s="1"/>
  <c r="Z284" i="17" a="1"/>
  <c r="Z284" i="17" s="1"/>
  <c r="Z273" i="17" a="1"/>
  <c r="Z273" i="17" s="1"/>
  <c r="Z268" i="17" a="1"/>
  <c r="Z268" i="17" s="1"/>
  <c r="Z257" i="17" a="1"/>
  <c r="Z257" i="17" s="1"/>
  <c r="Z252" i="17" a="1"/>
  <c r="Z252" i="17" s="1"/>
  <c r="Z241" i="17" a="1"/>
  <c r="Z241" i="17" s="1"/>
  <c r="Z236" i="17" a="1"/>
  <c r="Z236" i="17" s="1"/>
  <c r="Z225" i="17" a="1"/>
  <c r="Z225" i="17" s="1"/>
  <c r="Z216" i="17" a="1"/>
  <c r="Z216" i="17" s="1"/>
  <c r="Z212" i="17" a="1"/>
  <c r="Z212" i="17" s="1"/>
  <c r="Z203" i="17" a="1"/>
  <c r="Z203" i="17" s="1"/>
  <c r="Z199" i="17" a="1"/>
  <c r="Z199" i="17" s="1"/>
  <c r="Z183" i="17" a="1"/>
  <c r="Z183" i="17" s="1"/>
  <c r="Z174" i="17" a="1"/>
  <c r="Z174" i="17" s="1"/>
  <c r="Z167" i="17" a="1"/>
  <c r="Z167" i="17" s="1"/>
  <c r="Z158" i="17" a="1"/>
  <c r="Z158" i="17" s="1"/>
  <c r="Z151" i="17" a="1"/>
  <c r="Z151" i="17" s="1"/>
  <c r="Z345" i="17" a="1"/>
  <c r="Z345" i="17" s="1"/>
  <c r="Z322" i="17" a="1"/>
  <c r="Z322" i="17" s="1"/>
  <c r="Z311" i="17" a="1"/>
  <c r="Z311" i="17" s="1"/>
  <c r="Z294" i="17" a="1"/>
  <c r="Z294" i="17" s="1"/>
  <c r="Z283" i="17" a="1"/>
  <c r="Z283" i="17" s="1"/>
  <c r="Z278" i="17" a="1"/>
  <c r="Z278" i="17" s="1"/>
  <c r="Z267" i="17" a="1"/>
  <c r="Z267" i="17" s="1"/>
  <c r="Z262" i="17" a="1"/>
  <c r="Z262" i="17" s="1"/>
  <c r="Z251" i="17" a="1"/>
  <c r="Z251" i="17" s="1"/>
  <c r="Z246" i="17" a="1"/>
  <c r="Z246" i="17" s="1"/>
  <c r="Z235" i="17" a="1"/>
  <c r="Z235" i="17" s="1"/>
  <c r="Z230" i="17" a="1"/>
  <c r="Z230" i="17" s="1"/>
  <c r="Z220" i="17" a="1"/>
  <c r="Z220" i="17" s="1"/>
  <c r="Z211" i="17" a="1"/>
  <c r="Z211" i="17" s="1"/>
  <c r="Z207" i="17" a="1"/>
  <c r="Z207" i="17" s="1"/>
  <c r="Z185" i="17" a="1"/>
  <c r="Z185" i="17" s="1"/>
  <c r="Z176" i="17" a="1"/>
  <c r="Z176" i="17" s="1"/>
  <c r="Z169" i="17" a="1"/>
  <c r="Z169" i="17" s="1"/>
  <c r="Z160" i="17" a="1"/>
  <c r="Z160" i="17" s="1"/>
  <c r="Z153" i="17" a="1"/>
  <c r="Z153" i="17" s="1"/>
  <c r="Z332" i="17" a="1"/>
  <c r="Z332" i="17" s="1"/>
  <c r="Z321" i="17" a="1"/>
  <c r="Z321" i="17" s="1"/>
  <c r="Z300" i="17" a="1"/>
  <c r="Z300" i="17" s="1"/>
  <c r="Z293" i="17" a="1"/>
  <c r="Z293" i="17" s="1"/>
  <c r="Z288" i="17" a="1"/>
  <c r="Z288" i="17" s="1"/>
  <c r="Z277" i="17" a="1"/>
  <c r="Z277" i="17" s="1"/>
  <c r="Z272" i="17" a="1"/>
  <c r="Z272" i="17" s="1"/>
  <c r="Z261" i="17" a="1"/>
  <c r="Z261" i="17" s="1"/>
  <c r="Z256" i="17" a="1"/>
  <c r="Z256" i="17" s="1"/>
  <c r="Z245" i="17" a="1"/>
  <c r="Z245" i="17" s="1"/>
  <c r="Z240" i="17" a="1"/>
  <c r="Z240" i="17" s="1"/>
  <c r="Z229" i="17" a="1"/>
  <c r="Z229" i="17" s="1"/>
  <c r="Z224" i="17" a="1"/>
  <c r="Z224" i="17" s="1"/>
  <c r="Z219" i="17" a="1"/>
  <c r="Z219" i="17" s="1"/>
  <c r="Z215" i="17" a="1"/>
  <c r="Z215" i="17" s="1"/>
  <c r="Z198" i="17" a="1"/>
  <c r="Z198" i="17" s="1"/>
  <c r="Z194" i="17" a="1"/>
  <c r="Z194" i="17" s="1"/>
  <c r="Z190" i="17" a="1"/>
  <c r="Z190" i="17" s="1"/>
  <c r="Z187" i="17" a="1"/>
  <c r="Z187" i="17" s="1"/>
  <c r="Z178" i="17" a="1"/>
  <c r="Z178" i="17" s="1"/>
  <c r="Z171" i="17" a="1"/>
  <c r="Z171" i="17" s="1"/>
  <c r="Z162" i="17" a="1"/>
  <c r="Z162" i="17" s="1"/>
  <c r="Z155" i="17" a="1"/>
  <c r="Z155" i="17" s="1"/>
  <c r="Z146" i="17" a="1"/>
  <c r="Z146" i="17" s="1"/>
  <c r="Z144" i="17" a="1"/>
  <c r="Z144" i="17" s="1"/>
  <c r="Z330" i="17" a="1"/>
  <c r="Z330" i="17" s="1"/>
  <c r="Z319" i="17" a="1"/>
  <c r="Z319" i="17" s="1"/>
  <c r="Z299" i="17" a="1"/>
  <c r="Z299" i="17" s="1"/>
  <c r="Z287" i="17" a="1"/>
  <c r="Z287" i="17" s="1"/>
  <c r="Z282" i="17" a="1"/>
  <c r="Z282" i="17" s="1"/>
  <c r="Z271" i="17" a="1"/>
  <c r="Z271" i="17" s="1"/>
  <c r="Z266" i="17" a="1"/>
  <c r="Z266" i="17" s="1"/>
  <c r="Z255" i="17" a="1"/>
  <c r="Z255" i="17" s="1"/>
  <c r="Z250" i="17" a="1"/>
  <c r="Z250" i="17" s="1"/>
  <c r="Z239" i="17" a="1"/>
  <c r="Z239" i="17" s="1"/>
  <c r="Z234" i="17" a="1"/>
  <c r="Z234" i="17" s="1"/>
  <c r="Z223" i="17" a="1"/>
  <c r="Z223" i="17" s="1"/>
  <c r="Z206" i="17" a="1"/>
  <c r="Z206" i="17" s="1"/>
  <c r="Z202" i="17" a="1"/>
  <c r="Z202" i="17" s="1"/>
  <c r="Z197" i="17" a="1"/>
  <c r="Z197" i="17" s="1"/>
  <c r="Z193" i="17" a="1"/>
  <c r="Z193" i="17" s="1"/>
  <c r="Z189" i="17" a="1"/>
  <c r="Z189" i="17" s="1"/>
  <c r="Z180" i="17" a="1"/>
  <c r="Z180" i="17" s="1"/>
  <c r="Z173" i="17" a="1"/>
  <c r="Z173" i="17" s="1"/>
  <c r="Z8" i="17" a="1"/>
  <c r="Z8" i="17" s="1"/>
  <c r="Z12" i="17" a="1"/>
  <c r="Z12" i="17" s="1"/>
  <c r="Z16" i="17" a="1"/>
  <c r="Z16" i="17" s="1"/>
  <c r="Z22" i="17" a="1"/>
  <c r="Z22" i="17" s="1"/>
  <c r="Z26" i="17" a="1"/>
  <c r="Z26" i="17" s="1"/>
  <c r="Z30" i="17" a="1"/>
  <c r="Z30" i="17" s="1"/>
  <c r="Z32" i="17" a="1"/>
  <c r="Z32" i="17" s="1"/>
  <c r="Z36" i="17" a="1"/>
  <c r="Z36" i="17" s="1"/>
  <c r="Z40" i="17" a="1"/>
  <c r="Z40" i="17" s="1"/>
  <c r="Z44" i="17" a="1"/>
  <c r="Z44" i="17" s="1"/>
  <c r="Z48" i="17" a="1"/>
  <c r="Z48" i="17" s="1"/>
  <c r="Z52" i="17" a="1"/>
  <c r="Z52" i="17" s="1"/>
  <c r="Z56" i="17" a="1"/>
  <c r="Z56" i="17" s="1"/>
  <c r="Z60" i="17" a="1"/>
  <c r="Z60" i="17" s="1"/>
  <c r="Z64" i="17" a="1"/>
  <c r="Z64" i="17" s="1"/>
  <c r="Z68" i="17" a="1"/>
  <c r="Z68" i="17" s="1"/>
  <c r="Z71" i="17" a="1"/>
  <c r="Z71" i="17" s="1"/>
  <c r="Z76" i="17" a="1"/>
  <c r="Z76" i="17" s="1"/>
  <c r="Z84" i="17" a="1"/>
  <c r="Z84" i="17" s="1"/>
  <c r="Z87" i="17" a="1"/>
  <c r="Z87" i="17" s="1"/>
  <c r="Z92" i="17" a="1"/>
  <c r="Z92" i="17" s="1"/>
  <c r="AA68" i="17" a="1"/>
  <c r="AA68" i="17" s="1"/>
  <c r="AA76" i="17" a="1"/>
  <c r="AA76" i="17" s="1"/>
  <c r="AA84" i="17" a="1"/>
  <c r="AA84" i="17" s="1"/>
  <c r="AA92" i="17" a="1"/>
  <c r="AA92" i="17" s="1"/>
  <c r="AA100" i="17" a="1"/>
  <c r="AA100" i="17" s="1"/>
  <c r="AA108" i="17" a="1"/>
  <c r="AA108" i="17" s="1"/>
  <c r="AA116" i="17" a="1"/>
  <c r="AA116" i="17" s="1"/>
  <c r="AA124" i="17" a="1"/>
  <c r="AA124" i="17" s="1"/>
  <c r="AA132" i="17" a="1"/>
  <c r="AA132" i="17" s="1"/>
  <c r="Z138" i="17" a="1"/>
  <c r="Z138" i="17" s="1"/>
  <c r="AA152" i="17" a="1"/>
  <c r="AA152" i="17" s="1"/>
  <c r="Z159" i="17" a="1"/>
  <c r="Z159" i="17" s="1"/>
  <c r="AA165" i="17" a="1"/>
  <c r="AA165" i="17" s="1"/>
  <c r="Z175" i="17" a="1"/>
  <c r="Z175" i="17" s="1"/>
  <c r="Z233" i="17" a="1"/>
  <c r="Z233" i="17" s="1"/>
  <c r="Z276" i="17" a="1"/>
  <c r="Z276" i="17" s="1"/>
  <c r="Z340" i="17" a="1"/>
  <c r="Z340" i="17" s="1"/>
  <c r="HW25" i="2"/>
  <c r="HW18" i="2"/>
  <c r="HW12" i="2"/>
  <c r="HW6" i="2"/>
  <c r="HW20" i="2"/>
  <c r="HW4" i="2"/>
  <c r="HX4" i="2" s="1"/>
  <c r="HW19" i="2"/>
  <c r="HW11" i="2"/>
  <c r="HW26" i="2"/>
  <c r="HW10" i="2"/>
  <c r="HW17" i="2"/>
  <c r="HW9" i="2"/>
  <c r="HW24" i="2"/>
  <c r="HW16" i="2"/>
  <c r="HW8" i="2"/>
  <c r="HW23" i="2"/>
  <c r="HW15" i="2"/>
  <c r="HW7" i="2"/>
  <c r="HW22" i="2"/>
  <c r="HW14" i="2"/>
  <c r="HW21" i="2"/>
  <c r="HW13" i="2"/>
  <c r="HV6" i="2"/>
  <c r="HV5" i="2"/>
  <c r="HX5" i="2" s="1"/>
  <c r="HV19" i="2"/>
  <c r="HV11" i="2"/>
  <c r="HV26" i="2"/>
  <c r="HV18" i="2"/>
  <c r="HV10" i="2"/>
  <c r="HV25" i="2"/>
  <c r="HV17" i="2"/>
  <c r="HV9" i="2"/>
  <c r="HV24" i="2"/>
  <c r="HV16" i="2"/>
  <c r="HV8" i="2"/>
  <c r="HV23" i="2"/>
  <c r="HV15" i="2"/>
  <c r="HV7" i="2"/>
  <c r="HV22" i="2"/>
  <c r="HV14" i="2"/>
  <c r="HV21" i="2"/>
  <c r="HV13" i="2"/>
  <c r="HV20" i="2"/>
  <c r="HV12" i="2"/>
  <c r="HR4" i="2" a="1"/>
  <c r="HR4" i="2" s="1"/>
  <c r="HQ4" i="2" a="1"/>
  <c r="HQ4" i="2" s="1"/>
  <c r="FN10" i="2" l="1"/>
  <c r="FN27" i="2"/>
  <c r="FN9" i="2"/>
  <c r="FN34" i="2"/>
  <c r="FN14" i="2"/>
  <c r="FN17" i="2"/>
  <c r="FN21" i="2"/>
  <c r="FN8" i="2"/>
  <c r="FN25" i="2"/>
  <c r="FN24" i="2"/>
  <c r="FN7" i="2"/>
  <c r="FN11" i="2"/>
  <c r="FN16" i="2"/>
  <c r="FN35" i="2"/>
  <c r="FN22" i="2"/>
  <c r="FN33" i="2"/>
  <c r="FN5" i="2"/>
  <c r="FN29" i="2"/>
  <c r="FN15" i="2"/>
  <c r="FN31" i="2"/>
  <c r="FN13" i="2"/>
  <c r="FN26" i="2"/>
  <c r="FN6" i="2"/>
  <c r="FN18" i="2"/>
  <c r="HX23" i="2"/>
  <c r="HX11" i="2"/>
  <c r="HX13" i="2"/>
  <c r="HX16" i="2"/>
  <c r="IS6" i="2"/>
  <c r="IS10" i="2"/>
  <c r="IS18" i="2"/>
  <c r="IS22" i="2"/>
  <c r="IS30" i="2"/>
  <c r="IS38" i="2"/>
  <c r="IS9" i="2"/>
  <c r="IS17" i="2"/>
  <c r="IS29" i="2"/>
  <c r="IS26" i="2"/>
  <c r="IS4" i="2"/>
  <c r="IS12" i="2"/>
  <c r="IS14" i="2"/>
  <c r="IS28" i="2"/>
  <c r="HS4" i="2"/>
  <c r="IS42" i="2"/>
  <c r="IS43" i="2"/>
  <c r="IS19" i="2"/>
  <c r="IS20" i="2"/>
  <c r="IS35" i="2"/>
  <c r="IS25" i="2"/>
  <c r="IS27" i="2"/>
  <c r="IS36" i="2"/>
  <c r="IS23" i="2"/>
  <c r="IS32" i="2"/>
  <c r="IS34" i="2"/>
  <c r="HX20" i="2"/>
  <c r="IS41" i="2"/>
  <c r="IS13" i="2"/>
  <c r="IS8" i="2"/>
  <c r="IS31" i="2"/>
  <c r="IS33" i="2"/>
  <c r="IS16" i="2"/>
  <c r="IS39" i="2"/>
  <c r="HX24" i="2"/>
  <c r="HX19" i="2"/>
  <c r="IS37" i="2"/>
  <c r="IS15" i="2"/>
  <c r="IS11" i="2"/>
  <c r="IS40" i="2"/>
  <c r="HX21" i="2"/>
  <c r="IS5" i="2"/>
  <c r="IS7" i="2"/>
  <c r="IS21" i="2"/>
  <c r="IS24" i="2"/>
  <c r="IC29" i="2"/>
  <c r="IJ29" i="2"/>
  <c r="IA30" i="2"/>
  <c r="IJ30" i="2" s="1"/>
  <c r="IF29" i="2"/>
  <c r="HX8" i="2"/>
  <c r="IG30" i="2"/>
  <c r="IB31" i="2"/>
  <c r="IK31" i="2" s="1"/>
  <c r="HX26" i="2"/>
  <c r="HX14" i="2"/>
  <c r="HX9" i="2"/>
  <c r="HX6" i="2"/>
  <c r="HX22" i="2"/>
  <c r="HX17" i="2"/>
  <c r="HX7" i="2"/>
  <c r="HX25" i="2"/>
  <c r="HX15" i="2"/>
  <c r="HX10" i="2"/>
  <c r="HX12" i="2"/>
  <c r="HX18" i="2"/>
  <c r="HR19" i="2"/>
  <c r="HR26" i="2"/>
  <c r="HR9" i="2"/>
  <c r="HR10" i="2"/>
  <c r="HR24" i="2"/>
  <c r="HR16" i="2"/>
  <c r="HR8" i="2"/>
  <c r="HR11" i="2"/>
  <c r="HR18" i="2"/>
  <c r="HR25" i="2"/>
  <c r="HR17" i="2"/>
  <c r="HR23" i="2"/>
  <c r="HR15" i="2"/>
  <c r="HR7" i="2"/>
  <c r="HR22" i="2"/>
  <c r="HR14" i="2"/>
  <c r="HR6" i="2"/>
  <c r="HR21" i="2"/>
  <c r="HR13" i="2"/>
  <c r="HR5" i="2"/>
  <c r="HR20" i="2"/>
  <c r="HR12" i="2"/>
  <c r="HQ26" i="2"/>
  <c r="HQ17" i="2"/>
  <c r="HQ16" i="2"/>
  <c r="HQ8" i="2"/>
  <c r="HQ19" i="2"/>
  <c r="HQ18" i="2"/>
  <c r="HQ9" i="2"/>
  <c r="HQ15" i="2"/>
  <c r="HQ7" i="2"/>
  <c r="HQ11" i="2"/>
  <c r="HS11" i="2" s="1"/>
  <c r="HQ10" i="2"/>
  <c r="HQ25" i="2"/>
  <c r="HS25" i="2" s="1"/>
  <c r="HQ24" i="2"/>
  <c r="HQ23" i="2"/>
  <c r="HS23" i="2" s="1"/>
  <c r="HQ22" i="2"/>
  <c r="HQ14" i="2"/>
  <c r="HQ6" i="2"/>
  <c r="HQ21" i="2"/>
  <c r="HQ13" i="2"/>
  <c r="HQ5" i="2"/>
  <c r="HQ20" i="2"/>
  <c r="HQ12" i="2"/>
  <c r="AD32" i="2"/>
  <c r="HS8" i="2" l="1"/>
  <c r="IB32" i="2"/>
  <c r="IK32" i="2" s="1"/>
  <c r="IG31" i="2"/>
  <c r="IA31" i="2"/>
  <c r="IJ31" i="2" s="1"/>
  <c r="IC30" i="2"/>
  <c r="IF30" i="2"/>
  <c r="HS15" i="2"/>
  <c r="HS5" i="2"/>
  <c r="HS10" i="2"/>
  <c r="HS13" i="2"/>
  <c r="HS16" i="2"/>
  <c r="HS17" i="2"/>
  <c r="HS7" i="2"/>
  <c r="HS9" i="2"/>
  <c r="HS6" i="2"/>
  <c r="HS26" i="2"/>
  <c r="HS14" i="2"/>
  <c r="HS21" i="2"/>
  <c r="HS22" i="2"/>
  <c r="HS12" i="2"/>
  <c r="HS18" i="2"/>
  <c r="HS20" i="2"/>
  <c r="HS24" i="2"/>
  <c r="HS19" i="2"/>
  <c r="CB5" i="2"/>
  <c r="CB6" i="2"/>
  <c r="CB7" i="2"/>
  <c r="CB8" i="2"/>
  <c r="CB9" i="2"/>
  <c r="CB10" i="2"/>
  <c r="CB11" i="2"/>
  <c r="CB12" i="2"/>
  <c r="CB13" i="2"/>
  <c r="CB14" i="2"/>
  <c r="CB15" i="2"/>
  <c r="CB16" i="2"/>
  <c r="CB17" i="2"/>
  <c r="CB18" i="2"/>
  <c r="CB19" i="2"/>
  <c r="CB20" i="2"/>
  <c r="CB21" i="2"/>
  <c r="CB22" i="2"/>
  <c r="CB23" i="2"/>
  <c r="CB24" i="2"/>
  <c r="CB25" i="2"/>
  <c r="CB26" i="2"/>
  <c r="CB27" i="2"/>
  <c r="CB28" i="2"/>
  <c r="CB29" i="2"/>
  <c r="CB30" i="2"/>
  <c r="CB31" i="2"/>
  <c r="CB32" i="2"/>
  <c r="CB33" i="2"/>
  <c r="CB34" i="2"/>
  <c r="CB35" i="2"/>
  <c r="CB36" i="2"/>
  <c r="CB37" i="2"/>
  <c r="CB38" i="2"/>
  <c r="CB39" i="2"/>
  <c r="CB40" i="2"/>
  <c r="CB41" i="2"/>
  <c r="CB42" i="2"/>
  <c r="CB43" i="2"/>
  <c r="CB44" i="2"/>
  <c r="CB45" i="2"/>
  <c r="CB46" i="2"/>
  <c r="CB47" i="2"/>
  <c r="CB48" i="2"/>
  <c r="CB49" i="2"/>
  <c r="CB50" i="2"/>
  <c r="CB51" i="2"/>
  <c r="CB52" i="2"/>
  <c r="CB53" i="2"/>
  <c r="CB54" i="2"/>
  <c r="CB55" i="2"/>
  <c r="CB56" i="2"/>
  <c r="CB57" i="2"/>
  <c r="CB58" i="2"/>
  <c r="CB59" i="2"/>
  <c r="CB60" i="2"/>
  <c r="CB61" i="2"/>
  <c r="CB62" i="2"/>
  <c r="CB63" i="2"/>
  <c r="CB64" i="2"/>
  <c r="CB65" i="2"/>
  <c r="CB66" i="2"/>
  <c r="CB67" i="2"/>
  <c r="CB68" i="2"/>
  <c r="CB69" i="2"/>
  <c r="CB70" i="2"/>
  <c r="CB71" i="2"/>
  <c r="CB72" i="2"/>
  <c r="CB73" i="2"/>
  <c r="CB74" i="2"/>
  <c r="CB75" i="2"/>
  <c r="CB76" i="2"/>
  <c r="CB77" i="2"/>
  <c r="CB78" i="2"/>
  <c r="CB79" i="2"/>
  <c r="CB80" i="2"/>
  <c r="CB81" i="2"/>
  <c r="CB82" i="2"/>
  <c r="CB83" i="2"/>
  <c r="CB84" i="2"/>
  <c r="CB85" i="2"/>
  <c r="CB86" i="2"/>
  <c r="CB87" i="2"/>
  <c r="CB88" i="2"/>
  <c r="CB89" i="2"/>
  <c r="CB90" i="2"/>
  <c r="CB91" i="2"/>
  <c r="CB92" i="2"/>
  <c r="CB93" i="2"/>
  <c r="CB94" i="2"/>
  <c r="CB95" i="2"/>
  <c r="CB96" i="2"/>
  <c r="CB97" i="2"/>
  <c r="CB98" i="2"/>
  <c r="CB99" i="2"/>
  <c r="CB100" i="2"/>
  <c r="CB101" i="2"/>
  <c r="CB102" i="2"/>
  <c r="CB103" i="2"/>
  <c r="CB104" i="2"/>
  <c r="CB105" i="2"/>
  <c r="CB106" i="2"/>
  <c r="CB107" i="2"/>
  <c r="CB108" i="2"/>
  <c r="CB109" i="2"/>
  <c r="CB110" i="2"/>
  <c r="CB111" i="2"/>
  <c r="CB112" i="2"/>
  <c r="CB113" i="2"/>
  <c r="CB114" i="2"/>
  <c r="CB115" i="2"/>
  <c r="CB116" i="2"/>
  <c r="CB117" i="2"/>
  <c r="CB118" i="2"/>
  <c r="CB119" i="2"/>
  <c r="CB120" i="2"/>
  <c r="CB121" i="2"/>
  <c r="CB122" i="2"/>
  <c r="CB123" i="2"/>
  <c r="CB124" i="2"/>
  <c r="CB125" i="2"/>
  <c r="CB126" i="2"/>
  <c r="CB127" i="2"/>
  <c r="CB128" i="2"/>
  <c r="CB4" i="2"/>
  <c r="BQ5" i="2"/>
  <c r="BQ6" i="2"/>
  <c r="BQ7" i="2"/>
  <c r="BQ8" i="2"/>
  <c r="BQ9" i="2"/>
  <c r="BQ10" i="2"/>
  <c r="BQ11" i="2"/>
  <c r="BQ12" i="2"/>
  <c r="BQ13" i="2"/>
  <c r="BQ14" i="2"/>
  <c r="BQ15" i="2"/>
  <c r="BQ16" i="2"/>
  <c r="BQ17" i="2"/>
  <c r="BQ18" i="2"/>
  <c r="BQ19" i="2"/>
  <c r="BQ20" i="2"/>
  <c r="BQ21" i="2"/>
  <c r="BQ22" i="2"/>
  <c r="BQ23" i="2"/>
  <c r="BQ24" i="2"/>
  <c r="BQ25" i="2"/>
  <c r="BQ26" i="2"/>
  <c r="BQ27" i="2"/>
  <c r="BQ28" i="2"/>
  <c r="BQ4" i="2"/>
  <c r="CZ5" i="2"/>
  <c r="CY5" i="2"/>
  <c r="CX5" i="2"/>
  <c r="CW5" i="2"/>
  <c r="CV5" i="2"/>
  <c r="CU5" i="2"/>
  <c r="CT5" i="2"/>
  <c r="CS5" i="2"/>
  <c r="CR5" i="2"/>
  <c r="CQ5" i="2"/>
  <c r="CP5" i="2"/>
  <c r="CO5" i="2"/>
  <c r="CN5" i="2"/>
  <c r="CM5" i="2"/>
  <c r="CL5" i="2"/>
  <c r="CK5" i="2"/>
  <c r="CJ5" i="2"/>
  <c r="CI5" i="2"/>
  <c r="CG5" i="2"/>
  <c r="BV4" i="2"/>
  <c r="BW4" i="2"/>
  <c r="BX4" i="2"/>
  <c r="BY4" i="2"/>
  <c r="BZ4" i="2"/>
  <c r="CA4" i="2"/>
  <c r="CC4" i="2"/>
  <c r="BV5" i="2"/>
  <c r="BW5" i="2"/>
  <c r="BX5" i="2"/>
  <c r="BY5" i="2"/>
  <c r="BZ5" i="2"/>
  <c r="CA5" i="2"/>
  <c r="CC5" i="2"/>
  <c r="BV6" i="2"/>
  <c r="BW6" i="2"/>
  <c r="BX6" i="2"/>
  <c r="BY6" i="2"/>
  <c r="BZ6" i="2"/>
  <c r="CA6" i="2"/>
  <c r="CC6" i="2"/>
  <c r="BV7" i="2"/>
  <c r="BW7" i="2"/>
  <c r="BX7" i="2"/>
  <c r="BY7" i="2"/>
  <c r="BZ7" i="2"/>
  <c r="CA7" i="2"/>
  <c r="CC7" i="2"/>
  <c r="BV8" i="2"/>
  <c r="BW8" i="2"/>
  <c r="BX8" i="2"/>
  <c r="BY8" i="2"/>
  <c r="BZ8" i="2"/>
  <c r="CA8" i="2"/>
  <c r="CC8" i="2"/>
  <c r="BV9" i="2"/>
  <c r="BW9" i="2"/>
  <c r="BX9" i="2"/>
  <c r="BY9" i="2"/>
  <c r="BZ9" i="2"/>
  <c r="CA9" i="2"/>
  <c r="CC9" i="2"/>
  <c r="BV10" i="2"/>
  <c r="BW10" i="2"/>
  <c r="BX10" i="2"/>
  <c r="BY10" i="2"/>
  <c r="BZ10" i="2"/>
  <c r="CA10" i="2"/>
  <c r="CC10" i="2"/>
  <c r="BV11" i="2"/>
  <c r="BW11" i="2"/>
  <c r="BX11" i="2"/>
  <c r="BY11" i="2"/>
  <c r="BZ11" i="2"/>
  <c r="CA11" i="2"/>
  <c r="CC11" i="2"/>
  <c r="BV12" i="2"/>
  <c r="BW12" i="2"/>
  <c r="BX12" i="2"/>
  <c r="BY12" i="2"/>
  <c r="BZ12" i="2"/>
  <c r="CA12" i="2"/>
  <c r="CC12" i="2"/>
  <c r="BV13" i="2"/>
  <c r="BW13" i="2"/>
  <c r="BX13" i="2"/>
  <c r="BY13" i="2"/>
  <c r="BZ13" i="2"/>
  <c r="CA13" i="2"/>
  <c r="CC13" i="2"/>
  <c r="BV14" i="2"/>
  <c r="BW14" i="2"/>
  <c r="BX14" i="2"/>
  <c r="BY14" i="2"/>
  <c r="BZ14" i="2"/>
  <c r="CA14" i="2"/>
  <c r="CC14" i="2"/>
  <c r="BV15" i="2"/>
  <c r="BW15" i="2"/>
  <c r="BX15" i="2"/>
  <c r="BY15" i="2"/>
  <c r="BZ15" i="2"/>
  <c r="CA15" i="2"/>
  <c r="CC15" i="2"/>
  <c r="BV16" i="2"/>
  <c r="BW16" i="2"/>
  <c r="BX16" i="2"/>
  <c r="BY16" i="2"/>
  <c r="BZ16" i="2"/>
  <c r="CA16" i="2"/>
  <c r="CC16" i="2"/>
  <c r="BV17" i="2"/>
  <c r="BW17" i="2"/>
  <c r="BX17" i="2"/>
  <c r="BY17" i="2"/>
  <c r="BZ17" i="2"/>
  <c r="CA17" i="2"/>
  <c r="CC17" i="2"/>
  <c r="BV18" i="2"/>
  <c r="BW18" i="2"/>
  <c r="BX18" i="2"/>
  <c r="BY18" i="2"/>
  <c r="BZ18" i="2"/>
  <c r="CA18" i="2"/>
  <c r="CC18" i="2"/>
  <c r="BV19" i="2"/>
  <c r="BW19" i="2"/>
  <c r="BX19" i="2"/>
  <c r="BY19" i="2"/>
  <c r="BZ19" i="2"/>
  <c r="CA19" i="2"/>
  <c r="CC19" i="2"/>
  <c r="BV20" i="2"/>
  <c r="BW20" i="2"/>
  <c r="BX20" i="2"/>
  <c r="BY20" i="2"/>
  <c r="BZ20" i="2"/>
  <c r="CA20" i="2"/>
  <c r="CC20" i="2"/>
  <c r="BV21" i="2"/>
  <c r="BW21" i="2"/>
  <c r="BX21" i="2"/>
  <c r="BY21" i="2"/>
  <c r="BZ21" i="2"/>
  <c r="CA21" i="2"/>
  <c r="CC21" i="2"/>
  <c r="BV22" i="2"/>
  <c r="BW22" i="2"/>
  <c r="BX22" i="2"/>
  <c r="BY22" i="2"/>
  <c r="BZ22" i="2"/>
  <c r="CA22" i="2"/>
  <c r="CC22" i="2"/>
  <c r="BV23" i="2"/>
  <c r="BW23" i="2"/>
  <c r="BX23" i="2"/>
  <c r="BY23" i="2"/>
  <c r="BZ23" i="2"/>
  <c r="CA23" i="2"/>
  <c r="CC23" i="2"/>
  <c r="HI24" i="2"/>
  <c r="HI22" i="2"/>
  <c r="HI21" i="2"/>
  <c r="HI20" i="2"/>
  <c r="HI19" i="2"/>
  <c r="HI18" i="2"/>
  <c r="HI17" i="2"/>
  <c r="FE52" i="2" s="1"/>
  <c r="HI16" i="2"/>
  <c r="FE51" i="2" s="1"/>
  <c r="HI15" i="2"/>
  <c r="FE50" i="2" s="1"/>
  <c r="HI14" i="2"/>
  <c r="FE49" i="2" s="1"/>
  <c r="HI13" i="2"/>
  <c r="FE48" i="2" s="1"/>
  <c r="HI12" i="2"/>
  <c r="FE47" i="2" s="1"/>
  <c r="HI11" i="2"/>
  <c r="FE46" i="2" s="1"/>
  <c r="HI10" i="2"/>
  <c r="FE45" i="2" s="1"/>
  <c r="HI9" i="2"/>
  <c r="FE44" i="2" s="1"/>
  <c r="HI8" i="2"/>
  <c r="FE43" i="2" s="1"/>
  <c r="HI7" i="2"/>
  <c r="FE42" i="2" s="1"/>
  <c r="HI6" i="2"/>
  <c r="FE41" i="2" s="1"/>
  <c r="HI5" i="2"/>
  <c r="FE40" i="2" s="1"/>
  <c r="HI4" i="2"/>
  <c r="FE39" i="2" s="1"/>
  <c r="FC46" i="2" l="1"/>
  <c r="FC48" i="2"/>
  <c r="FC41" i="2"/>
  <c r="FC49" i="2"/>
  <c r="FC40" i="2"/>
  <c r="FC43" i="2"/>
  <c r="FC42" i="2"/>
  <c r="FC51" i="2"/>
  <c r="FC44" i="2"/>
  <c r="FC52" i="2"/>
  <c r="FC50" i="2"/>
  <c r="FC45" i="2"/>
  <c r="FC39" i="2"/>
  <c r="FC47" i="2"/>
  <c r="IA32" i="2"/>
  <c r="IJ32" i="2" s="1"/>
  <c r="IC31" i="2"/>
  <c r="IF31" i="2"/>
  <c r="IB33" i="2"/>
  <c r="IK33" i="2" s="1"/>
  <c r="IG32" i="2"/>
  <c r="BX130" i="2"/>
  <c r="BZ130" i="2"/>
  <c r="CD17" i="2"/>
  <c r="CD19" i="2"/>
  <c r="BW130" i="2"/>
  <c r="CD11" i="2"/>
  <c r="CB130" i="2"/>
  <c r="BV130" i="2"/>
  <c r="CD23" i="2"/>
  <c r="CA130" i="2"/>
  <c r="CC130" i="2"/>
  <c r="CD8" i="2"/>
  <c r="BY130" i="2"/>
  <c r="CD18" i="2"/>
  <c r="CD9" i="2"/>
  <c r="CD21" i="2"/>
  <c r="CD12" i="2"/>
  <c r="CD10" i="2"/>
  <c r="CD4" i="2"/>
  <c r="CD20" i="2"/>
  <c r="CD14" i="2"/>
  <c r="CD5" i="2"/>
  <c r="CD22" i="2"/>
  <c r="CD13" i="2"/>
  <c r="CD15" i="2"/>
  <c r="CD6" i="2"/>
  <c r="CD16" i="2"/>
  <c r="CD7" i="2"/>
  <c r="GI16" i="2"/>
  <c r="GJ16" i="2"/>
  <c r="GX5" i="2"/>
  <c r="GY5" i="2"/>
  <c r="GZ5" i="2"/>
  <c r="HA5" i="2"/>
  <c r="HB5" i="2"/>
  <c r="HC5" i="2"/>
  <c r="HD5" i="2"/>
  <c r="HE5" i="2"/>
  <c r="HF5" i="2"/>
  <c r="GX6" i="2"/>
  <c r="GY6" i="2"/>
  <c r="GZ6" i="2"/>
  <c r="HA6" i="2"/>
  <c r="HB6" i="2"/>
  <c r="HC6" i="2"/>
  <c r="HD6" i="2"/>
  <c r="HE6" i="2"/>
  <c r="HF6" i="2"/>
  <c r="GX7" i="2"/>
  <c r="GY7" i="2"/>
  <c r="GZ7" i="2"/>
  <c r="HA7" i="2"/>
  <c r="HB7" i="2"/>
  <c r="HC7" i="2"/>
  <c r="HD7" i="2"/>
  <c r="HE7" i="2"/>
  <c r="HF7" i="2"/>
  <c r="GX8" i="2"/>
  <c r="GY8" i="2"/>
  <c r="GZ8" i="2"/>
  <c r="HA8" i="2"/>
  <c r="HB8" i="2"/>
  <c r="HC8" i="2"/>
  <c r="HD8" i="2"/>
  <c r="HE8" i="2"/>
  <c r="HF8" i="2"/>
  <c r="GX9" i="2"/>
  <c r="GY9" i="2"/>
  <c r="GZ9" i="2"/>
  <c r="HA9" i="2"/>
  <c r="HB9" i="2"/>
  <c r="HC9" i="2"/>
  <c r="HD9" i="2"/>
  <c r="HE9" i="2"/>
  <c r="HF9" i="2"/>
  <c r="GX10" i="2"/>
  <c r="GY10" i="2"/>
  <c r="GZ10" i="2"/>
  <c r="HA10" i="2"/>
  <c r="HB10" i="2"/>
  <c r="HC10" i="2"/>
  <c r="HD10" i="2"/>
  <c r="HE10" i="2"/>
  <c r="HF10" i="2"/>
  <c r="GX11" i="2"/>
  <c r="GY11" i="2"/>
  <c r="GZ11" i="2"/>
  <c r="HA11" i="2"/>
  <c r="HB11" i="2"/>
  <c r="HC11" i="2"/>
  <c r="HD11" i="2"/>
  <c r="HE11" i="2"/>
  <c r="HF11" i="2"/>
  <c r="GX12" i="2"/>
  <c r="GY12" i="2"/>
  <c r="GZ12" i="2"/>
  <c r="HA12" i="2"/>
  <c r="HB12" i="2"/>
  <c r="HC12" i="2"/>
  <c r="HD12" i="2"/>
  <c r="HE12" i="2"/>
  <c r="HF12" i="2"/>
  <c r="GX13" i="2"/>
  <c r="GY13" i="2"/>
  <c r="GZ13" i="2"/>
  <c r="HA13" i="2"/>
  <c r="HB13" i="2"/>
  <c r="HC13" i="2"/>
  <c r="HD13" i="2"/>
  <c r="HE13" i="2"/>
  <c r="HF13" i="2"/>
  <c r="GX14" i="2"/>
  <c r="GY14" i="2"/>
  <c r="GZ14" i="2"/>
  <c r="HA14" i="2"/>
  <c r="HB14" i="2"/>
  <c r="HC14" i="2"/>
  <c r="HD14" i="2"/>
  <c r="HE14" i="2"/>
  <c r="HF14" i="2"/>
  <c r="GX15" i="2"/>
  <c r="GY15" i="2"/>
  <c r="GZ15" i="2"/>
  <c r="HA15" i="2"/>
  <c r="HB15" i="2"/>
  <c r="HC15" i="2"/>
  <c r="HD15" i="2"/>
  <c r="HE15" i="2"/>
  <c r="HF15" i="2"/>
  <c r="GX16" i="2"/>
  <c r="GY16" i="2"/>
  <c r="GZ16" i="2"/>
  <c r="HA16" i="2"/>
  <c r="HB16" i="2"/>
  <c r="HC16" i="2"/>
  <c r="HD16" i="2"/>
  <c r="HE16" i="2"/>
  <c r="HF16" i="2"/>
  <c r="GX17" i="2"/>
  <c r="GY17" i="2"/>
  <c r="GZ17" i="2"/>
  <c r="HA17" i="2"/>
  <c r="HB17" i="2"/>
  <c r="HC17" i="2"/>
  <c r="HD17" i="2"/>
  <c r="HE17" i="2"/>
  <c r="HF17" i="2"/>
  <c r="GX18" i="2"/>
  <c r="GY18" i="2"/>
  <c r="GZ18" i="2"/>
  <c r="HA18" i="2"/>
  <c r="HB18" i="2"/>
  <c r="HC18" i="2"/>
  <c r="HD18" i="2"/>
  <c r="HE18" i="2"/>
  <c r="HF18" i="2"/>
  <c r="GX19" i="2"/>
  <c r="GY19" i="2"/>
  <c r="GZ19" i="2"/>
  <c r="HA19" i="2"/>
  <c r="HB19" i="2"/>
  <c r="HC19" i="2"/>
  <c r="HD19" i="2"/>
  <c r="HE19" i="2"/>
  <c r="HF19" i="2"/>
  <c r="GX20" i="2"/>
  <c r="GY20" i="2"/>
  <c r="GZ20" i="2"/>
  <c r="HA20" i="2"/>
  <c r="HB20" i="2"/>
  <c r="HC20" i="2"/>
  <c r="HD20" i="2"/>
  <c r="HE20" i="2"/>
  <c r="HF20" i="2"/>
  <c r="GX21" i="2"/>
  <c r="GY21" i="2"/>
  <c r="GZ21" i="2"/>
  <c r="HA21" i="2"/>
  <c r="HB21" i="2"/>
  <c r="HC21" i="2"/>
  <c r="HD21" i="2"/>
  <c r="HE21" i="2"/>
  <c r="HF21" i="2"/>
  <c r="GX22" i="2"/>
  <c r="GY22" i="2"/>
  <c r="GZ22" i="2"/>
  <c r="HA22" i="2"/>
  <c r="HB22" i="2"/>
  <c r="HC22" i="2"/>
  <c r="HD22" i="2"/>
  <c r="HE22" i="2"/>
  <c r="HF22" i="2"/>
  <c r="GX23" i="2"/>
  <c r="GY23" i="2"/>
  <c r="GZ23" i="2"/>
  <c r="HA23" i="2"/>
  <c r="HB23" i="2"/>
  <c r="HC23" i="2"/>
  <c r="HD23" i="2"/>
  <c r="HE23" i="2"/>
  <c r="HF23" i="2"/>
  <c r="GX24" i="2"/>
  <c r="GY24" i="2"/>
  <c r="GZ24" i="2"/>
  <c r="HA24" i="2"/>
  <c r="HB24" i="2"/>
  <c r="HC24" i="2"/>
  <c r="HD24" i="2"/>
  <c r="HE24" i="2"/>
  <c r="HF24" i="2"/>
  <c r="GX25" i="2"/>
  <c r="GY25" i="2"/>
  <c r="GZ25" i="2"/>
  <c r="HA25" i="2"/>
  <c r="HB25" i="2"/>
  <c r="HC25" i="2"/>
  <c r="HD25" i="2"/>
  <c r="HE25" i="2"/>
  <c r="HF25" i="2"/>
  <c r="GX26" i="2"/>
  <c r="GY26" i="2"/>
  <c r="GZ26" i="2"/>
  <c r="HA26" i="2"/>
  <c r="HB26" i="2"/>
  <c r="HC26" i="2"/>
  <c r="HD26" i="2"/>
  <c r="HE26" i="2"/>
  <c r="HF26" i="2"/>
  <c r="GX27" i="2"/>
  <c r="GY27" i="2"/>
  <c r="GZ27" i="2"/>
  <c r="HA27" i="2"/>
  <c r="HB27" i="2"/>
  <c r="HC27" i="2"/>
  <c r="HD27" i="2"/>
  <c r="HE27" i="2"/>
  <c r="HF27" i="2"/>
  <c r="GX28" i="2"/>
  <c r="GY28" i="2"/>
  <c r="GZ28" i="2"/>
  <c r="HA28" i="2"/>
  <c r="HB28" i="2"/>
  <c r="HC28" i="2"/>
  <c r="HD28" i="2"/>
  <c r="HE28" i="2"/>
  <c r="HF28" i="2"/>
  <c r="GX29" i="2"/>
  <c r="GY29" i="2"/>
  <c r="GZ29" i="2"/>
  <c r="HA29" i="2"/>
  <c r="HB29" i="2"/>
  <c r="HC29" i="2"/>
  <c r="HD29" i="2"/>
  <c r="HE29" i="2"/>
  <c r="HF29" i="2"/>
  <c r="GX30" i="2"/>
  <c r="GY30" i="2"/>
  <c r="GZ30" i="2"/>
  <c r="HA30" i="2"/>
  <c r="HB30" i="2"/>
  <c r="HC30" i="2"/>
  <c r="HD30" i="2"/>
  <c r="HE30" i="2"/>
  <c r="HF30" i="2"/>
  <c r="GX31" i="2"/>
  <c r="GY31" i="2"/>
  <c r="GZ31" i="2"/>
  <c r="HA31" i="2"/>
  <c r="HB31" i="2"/>
  <c r="HC31" i="2"/>
  <c r="HD31" i="2"/>
  <c r="HE31" i="2"/>
  <c r="HF31" i="2"/>
  <c r="GX32" i="2"/>
  <c r="GY32" i="2"/>
  <c r="GZ32" i="2"/>
  <c r="HA32" i="2"/>
  <c r="HB32" i="2"/>
  <c r="HC32" i="2"/>
  <c r="HD32" i="2"/>
  <c r="HE32" i="2"/>
  <c r="HF32" i="2"/>
  <c r="GX33" i="2"/>
  <c r="GY33" i="2"/>
  <c r="GZ33" i="2"/>
  <c r="HA33" i="2"/>
  <c r="HB33" i="2"/>
  <c r="HC33" i="2"/>
  <c r="HD33" i="2"/>
  <c r="HE33" i="2"/>
  <c r="HF33" i="2"/>
  <c r="GX34" i="2"/>
  <c r="GY34" i="2"/>
  <c r="GZ34" i="2"/>
  <c r="HA34" i="2"/>
  <c r="HB34" i="2"/>
  <c r="HC34" i="2"/>
  <c r="HD34" i="2"/>
  <c r="HE34" i="2"/>
  <c r="HF34" i="2"/>
  <c r="GX35" i="2"/>
  <c r="GY35" i="2"/>
  <c r="GZ35" i="2"/>
  <c r="HA35" i="2"/>
  <c r="HB35" i="2"/>
  <c r="HC35" i="2"/>
  <c r="HD35" i="2"/>
  <c r="HE35" i="2"/>
  <c r="HF35" i="2"/>
  <c r="GX36" i="2"/>
  <c r="GY36" i="2"/>
  <c r="GZ36" i="2"/>
  <c r="HA36" i="2"/>
  <c r="HB36" i="2"/>
  <c r="HC36" i="2"/>
  <c r="HD36" i="2"/>
  <c r="HE36" i="2"/>
  <c r="HF36" i="2"/>
  <c r="GX37" i="2"/>
  <c r="GY37" i="2"/>
  <c r="GZ37" i="2"/>
  <c r="HA37" i="2"/>
  <c r="HB37" i="2"/>
  <c r="HC37" i="2"/>
  <c r="HD37" i="2"/>
  <c r="HE37" i="2"/>
  <c r="HF37" i="2"/>
  <c r="GX38" i="2"/>
  <c r="GY38" i="2"/>
  <c r="GZ38" i="2"/>
  <c r="HA38" i="2"/>
  <c r="HB38" i="2"/>
  <c r="HC38" i="2"/>
  <c r="HD38" i="2"/>
  <c r="HE38" i="2"/>
  <c r="HF38" i="2"/>
  <c r="GX39" i="2"/>
  <c r="GY39" i="2"/>
  <c r="GZ39" i="2"/>
  <c r="HA39" i="2"/>
  <c r="HB39" i="2"/>
  <c r="HC39" i="2"/>
  <c r="HD39" i="2"/>
  <c r="HE39" i="2"/>
  <c r="HF39" i="2"/>
  <c r="GX40" i="2"/>
  <c r="GY40" i="2"/>
  <c r="GZ40" i="2"/>
  <c r="HA40" i="2"/>
  <c r="HB40" i="2"/>
  <c r="HC40" i="2"/>
  <c r="HD40" i="2"/>
  <c r="HE40" i="2"/>
  <c r="HF40" i="2"/>
  <c r="GX41" i="2"/>
  <c r="GY41" i="2"/>
  <c r="GZ41" i="2"/>
  <c r="HA41" i="2"/>
  <c r="HB41" i="2"/>
  <c r="HC41" i="2"/>
  <c r="HD41" i="2"/>
  <c r="HE41" i="2"/>
  <c r="HF41" i="2"/>
  <c r="GX42" i="2"/>
  <c r="GY42" i="2"/>
  <c r="GZ42" i="2"/>
  <c r="HA42" i="2"/>
  <c r="HB42" i="2"/>
  <c r="HC42" i="2"/>
  <c r="HD42" i="2"/>
  <c r="HE42" i="2"/>
  <c r="HF42" i="2"/>
  <c r="GX43" i="2"/>
  <c r="GY43" i="2"/>
  <c r="GZ43" i="2"/>
  <c r="HA43" i="2"/>
  <c r="HB43" i="2"/>
  <c r="HC43" i="2"/>
  <c r="HD43" i="2"/>
  <c r="HE43" i="2"/>
  <c r="HF43" i="2"/>
  <c r="GX44" i="2"/>
  <c r="GY44" i="2"/>
  <c r="GZ44" i="2"/>
  <c r="HA44" i="2"/>
  <c r="HB44" i="2"/>
  <c r="HC44" i="2"/>
  <c r="HD44" i="2"/>
  <c r="HE44" i="2"/>
  <c r="HF44" i="2"/>
  <c r="GX45" i="2"/>
  <c r="GY45" i="2"/>
  <c r="GZ45" i="2"/>
  <c r="HA45" i="2"/>
  <c r="HB45" i="2"/>
  <c r="HC45" i="2"/>
  <c r="HD45" i="2"/>
  <c r="HE45" i="2"/>
  <c r="HF45" i="2"/>
  <c r="GX46" i="2"/>
  <c r="GY46" i="2"/>
  <c r="GZ46" i="2"/>
  <c r="HA46" i="2"/>
  <c r="HB46" i="2"/>
  <c r="HC46" i="2"/>
  <c r="HD46" i="2"/>
  <c r="HE46" i="2"/>
  <c r="HF46" i="2"/>
  <c r="GX47" i="2"/>
  <c r="GY47" i="2"/>
  <c r="GZ47" i="2"/>
  <c r="HA47" i="2"/>
  <c r="HB47" i="2"/>
  <c r="HC47" i="2"/>
  <c r="HD47" i="2"/>
  <c r="HE47" i="2"/>
  <c r="HF47" i="2"/>
  <c r="GX48" i="2"/>
  <c r="GY48" i="2"/>
  <c r="GZ48" i="2"/>
  <c r="HA48" i="2"/>
  <c r="HB48" i="2"/>
  <c r="HC48" i="2"/>
  <c r="HD48" i="2"/>
  <c r="HE48" i="2"/>
  <c r="HF48" i="2"/>
  <c r="GX49" i="2"/>
  <c r="GY49" i="2"/>
  <c r="GZ49" i="2"/>
  <c r="HA49" i="2"/>
  <c r="HB49" i="2"/>
  <c r="HC49" i="2"/>
  <c r="HD49" i="2"/>
  <c r="HE49" i="2"/>
  <c r="HF49" i="2"/>
  <c r="GX50" i="2"/>
  <c r="GY50" i="2"/>
  <c r="GZ50" i="2"/>
  <c r="HA50" i="2"/>
  <c r="HB50" i="2"/>
  <c r="HC50" i="2"/>
  <c r="HD50" i="2"/>
  <c r="HE50" i="2"/>
  <c r="HF50" i="2"/>
  <c r="GX51" i="2"/>
  <c r="GY51" i="2"/>
  <c r="GZ51" i="2"/>
  <c r="HA51" i="2"/>
  <c r="HB51" i="2"/>
  <c r="HC51" i="2"/>
  <c r="HD51" i="2"/>
  <c r="HE51" i="2"/>
  <c r="HF51" i="2"/>
  <c r="GX52" i="2"/>
  <c r="GY52" i="2"/>
  <c r="GZ52" i="2"/>
  <c r="HA52" i="2"/>
  <c r="HB52" i="2"/>
  <c r="HC52" i="2"/>
  <c r="HD52" i="2"/>
  <c r="HE52" i="2"/>
  <c r="HF52" i="2"/>
  <c r="GX53" i="2"/>
  <c r="GY53" i="2"/>
  <c r="GZ53" i="2"/>
  <c r="HA53" i="2"/>
  <c r="HB53" i="2"/>
  <c r="HC53" i="2"/>
  <c r="HD53" i="2"/>
  <c r="HE53" i="2"/>
  <c r="HF53" i="2"/>
  <c r="GX54" i="2"/>
  <c r="GY54" i="2"/>
  <c r="GZ54" i="2"/>
  <c r="HA54" i="2"/>
  <c r="HB54" i="2"/>
  <c r="HC54" i="2"/>
  <c r="HD54" i="2"/>
  <c r="HE54" i="2"/>
  <c r="HF54" i="2"/>
  <c r="GX55" i="2"/>
  <c r="GY55" i="2"/>
  <c r="GZ55" i="2"/>
  <c r="HA55" i="2"/>
  <c r="HB55" i="2"/>
  <c r="HC55" i="2"/>
  <c r="HD55" i="2"/>
  <c r="HE55" i="2"/>
  <c r="HF55" i="2"/>
  <c r="GX56" i="2"/>
  <c r="GY56" i="2"/>
  <c r="GZ56" i="2"/>
  <c r="HA56" i="2"/>
  <c r="HB56" i="2"/>
  <c r="HC56" i="2"/>
  <c r="HD56" i="2"/>
  <c r="HE56" i="2"/>
  <c r="HF56" i="2"/>
  <c r="GX57" i="2"/>
  <c r="GY57" i="2"/>
  <c r="GZ57" i="2"/>
  <c r="HA57" i="2"/>
  <c r="HB57" i="2"/>
  <c r="HC57" i="2"/>
  <c r="HD57" i="2"/>
  <c r="HE57" i="2"/>
  <c r="HF57" i="2"/>
  <c r="GX58" i="2"/>
  <c r="GY58" i="2"/>
  <c r="GZ58" i="2"/>
  <c r="HA58" i="2"/>
  <c r="HB58" i="2"/>
  <c r="HC58" i="2"/>
  <c r="HD58" i="2"/>
  <c r="HE58" i="2"/>
  <c r="HF58" i="2"/>
  <c r="GX59" i="2"/>
  <c r="GY59" i="2"/>
  <c r="GZ59" i="2"/>
  <c r="HA59" i="2"/>
  <c r="HB59" i="2"/>
  <c r="HC59" i="2"/>
  <c r="HD59" i="2"/>
  <c r="HE59" i="2"/>
  <c r="HF59" i="2"/>
  <c r="GX60" i="2"/>
  <c r="GY60" i="2"/>
  <c r="GZ60" i="2"/>
  <c r="HA60" i="2"/>
  <c r="HB60" i="2"/>
  <c r="HC60" i="2"/>
  <c r="HD60" i="2"/>
  <c r="HE60" i="2"/>
  <c r="HF60" i="2"/>
  <c r="GX61" i="2"/>
  <c r="GY61" i="2"/>
  <c r="GZ61" i="2"/>
  <c r="HA61" i="2"/>
  <c r="HB61" i="2"/>
  <c r="HC61" i="2"/>
  <c r="HD61" i="2"/>
  <c r="HE61" i="2"/>
  <c r="HF61" i="2"/>
  <c r="GX62" i="2"/>
  <c r="GY62" i="2"/>
  <c r="GZ62" i="2"/>
  <c r="HA62" i="2"/>
  <c r="HB62" i="2"/>
  <c r="HC62" i="2"/>
  <c r="HD62" i="2"/>
  <c r="HE62" i="2"/>
  <c r="HF62" i="2"/>
  <c r="GX63" i="2"/>
  <c r="GY63" i="2"/>
  <c r="GZ63" i="2"/>
  <c r="HA63" i="2"/>
  <c r="HB63" i="2"/>
  <c r="HC63" i="2"/>
  <c r="HD63" i="2"/>
  <c r="HE63" i="2"/>
  <c r="HF63" i="2"/>
  <c r="GX64" i="2"/>
  <c r="GY64" i="2"/>
  <c r="GZ64" i="2"/>
  <c r="HA64" i="2"/>
  <c r="HB64" i="2"/>
  <c r="HC64" i="2"/>
  <c r="HD64" i="2"/>
  <c r="HE64" i="2"/>
  <c r="HF64" i="2"/>
  <c r="GX65" i="2"/>
  <c r="GY65" i="2"/>
  <c r="GZ65" i="2"/>
  <c r="HA65" i="2"/>
  <c r="HB65" i="2"/>
  <c r="HC65" i="2"/>
  <c r="HD65" i="2"/>
  <c r="HE65" i="2"/>
  <c r="HF65" i="2"/>
  <c r="GX66" i="2"/>
  <c r="GY66" i="2"/>
  <c r="GZ66" i="2"/>
  <c r="HA66" i="2"/>
  <c r="HB66" i="2"/>
  <c r="HC66" i="2"/>
  <c r="HD66" i="2"/>
  <c r="HE66" i="2"/>
  <c r="HF66" i="2"/>
  <c r="GX67" i="2"/>
  <c r="GY67" i="2"/>
  <c r="GZ67" i="2"/>
  <c r="HA67" i="2"/>
  <c r="HB67" i="2"/>
  <c r="HC67" i="2"/>
  <c r="HD67" i="2"/>
  <c r="HE67" i="2"/>
  <c r="HF67" i="2"/>
  <c r="GX68" i="2"/>
  <c r="GY68" i="2"/>
  <c r="GZ68" i="2"/>
  <c r="HA68" i="2"/>
  <c r="HB68" i="2"/>
  <c r="HC68" i="2"/>
  <c r="HD68" i="2"/>
  <c r="HE68" i="2"/>
  <c r="HF68" i="2"/>
  <c r="GX69" i="2"/>
  <c r="GY69" i="2"/>
  <c r="GZ69" i="2"/>
  <c r="HA69" i="2"/>
  <c r="HB69" i="2"/>
  <c r="HC69" i="2"/>
  <c r="HD69" i="2"/>
  <c r="HE69" i="2"/>
  <c r="HF69" i="2"/>
  <c r="GX70" i="2"/>
  <c r="GY70" i="2"/>
  <c r="GZ70" i="2"/>
  <c r="HA70" i="2"/>
  <c r="HB70" i="2"/>
  <c r="HC70" i="2"/>
  <c r="HD70" i="2"/>
  <c r="HE70" i="2"/>
  <c r="HF70" i="2"/>
  <c r="GX71" i="2"/>
  <c r="GY71" i="2"/>
  <c r="GZ71" i="2"/>
  <c r="HA71" i="2"/>
  <c r="HB71" i="2"/>
  <c r="HC71" i="2"/>
  <c r="HD71" i="2"/>
  <c r="HE71" i="2"/>
  <c r="HF71" i="2"/>
  <c r="GX72" i="2"/>
  <c r="GY72" i="2"/>
  <c r="GZ72" i="2"/>
  <c r="HA72" i="2"/>
  <c r="HB72" i="2"/>
  <c r="HC72" i="2"/>
  <c r="HD72" i="2"/>
  <c r="HE72" i="2"/>
  <c r="HF72" i="2"/>
  <c r="GX73" i="2"/>
  <c r="GY73" i="2"/>
  <c r="GZ73" i="2"/>
  <c r="HA73" i="2"/>
  <c r="HB73" i="2"/>
  <c r="HC73" i="2"/>
  <c r="HD73" i="2"/>
  <c r="HE73" i="2"/>
  <c r="HF73" i="2"/>
  <c r="GX74" i="2"/>
  <c r="GY74" i="2"/>
  <c r="GZ74" i="2"/>
  <c r="HA74" i="2"/>
  <c r="HB74" i="2"/>
  <c r="HC74" i="2"/>
  <c r="HD74" i="2"/>
  <c r="HE74" i="2"/>
  <c r="HF74" i="2"/>
  <c r="GX75" i="2"/>
  <c r="GY75" i="2"/>
  <c r="GZ75" i="2"/>
  <c r="HA75" i="2"/>
  <c r="HB75" i="2"/>
  <c r="HC75" i="2"/>
  <c r="HD75" i="2"/>
  <c r="HE75" i="2"/>
  <c r="HF75" i="2"/>
  <c r="GX76" i="2"/>
  <c r="GY76" i="2"/>
  <c r="GZ76" i="2"/>
  <c r="HA76" i="2"/>
  <c r="HB76" i="2"/>
  <c r="HC76" i="2"/>
  <c r="HD76" i="2"/>
  <c r="HE76" i="2"/>
  <c r="HF76" i="2"/>
  <c r="GX77" i="2"/>
  <c r="GY77" i="2"/>
  <c r="GZ77" i="2"/>
  <c r="HA77" i="2"/>
  <c r="HB77" i="2"/>
  <c r="HC77" i="2"/>
  <c r="HD77" i="2"/>
  <c r="HE77" i="2"/>
  <c r="HF77" i="2"/>
  <c r="GX78" i="2"/>
  <c r="GY78" i="2"/>
  <c r="GZ78" i="2"/>
  <c r="HA78" i="2"/>
  <c r="HB78" i="2"/>
  <c r="HC78" i="2"/>
  <c r="HD78" i="2"/>
  <c r="HE78" i="2"/>
  <c r="HF78" i="2"/>
  <c r="GX79" i="2"/>
  <c r="GY79" i="2"/>
  <c r="GZ79" i="2"/>
  <c r="HA79" i="2"/>
  <c r="HB79" i="2"/>
  <c r="HC79" i="2"/>
  <c r="HD79" i="2"/>
  <c r="HE79" i="2"/>
  <c r="HF79" i="2"/>
  <c r="GX80" i="2"/>
  <c r="GY80" i="2"/>
  <c r="GZ80" i="2"/>
  <c r="HA80" i="2"/>
  <c r="HB80" i="2"/>
  <c r="HC80" i="2"/>
  <c r="HD80" i="2"/>
  <c r="HE80" i="2"/>
  <c r="HF80" i="2"/>
  <c r="GX81" i="2"/>
  <c r="GY81" i="2"/>
  <c r="GZ81" i="2"/>
  <c r="HA81" i="2"/>
  <c r="HB81" i="2"/>
  <c r="HC81" i="2"/>
  <c r="HD81" i="2"/>
  <c r="HE81" i="2"/>
  <c r="HF81" i="2"/>
  <c r="GX82" i="2"/>
  <c r="GY82" i="2"/>
  <c r="GZ82" i="2"/>
  <c r="HA82" i="2"/>
  <c r="HB82" i="2"/>
  <c r="HC82" i="2"/>
  <c r="HD82" i="2"/>
  <c r="HE82" i="2"/>
  <c r="HF82" i="2"/>
  <c r="GX83" i="2"/>
  <c r="GY83" i="2"/>
  <c r="GZ83" i="2"/>
  <c r="HA83" i="2"/>
  <c r="HB83" i="2"/>
  <c r="HC83" i="2"/>
  <c r="HD83" i="2"/>
  <c r="HE83" i="2"/>
  <c r="HF83" i="2"/>
  <c r="GX84" i="2"/>
  <c r="GY84" i="2"/>
  <c r="GZ84" i="2"/>
  <c r="HA84" i="2"/>
  <c r="HB84" i="2"/>
  <c r="HC84" i="2"/>
  <c r="HD84" i="2"/>
  <c r="HE84" i="2"/>
  <c r="HF84" i="2"/>
  <c r="GX85" i="2"/>
  <c r="GY85" i="2"/>
  <c r="GZ85" i="2"/>
  <c r="HA85" i="2"/>
  <c r="HB85" i="2"/>
  <c r="HC85" i="2"/>
  <c r="HD85" i="2"/>
  <c r="HE85" i="2"/>
  <c r="HF85" i="2"/>
  <c r="GX86" i="2"/>
  <c r="GY86" i="2"/>
  <c r="GZ86" i="2"/>
  <c r="HA86" i="2"/>
  <c r="HB86" i="2"/>
  <c r="HC86" i="2"/>
  <c r="HD86" i="2"/>
  <c r="HE86" i="2"/>
  <c r="HF86" i="2"/>
  <c r="GX87" i="2"/>
  <c r="GY87" i="2"/>
  <c r="GZ87" i="2"/>
  <c r="HA87" i="2"/>
  <c r="HB87" i="2"/>
  <c r="HC87" i="2"/>
  <c r="HD87" i="2"/>
  <c r="HE87" i="2"/>
  <c r="HF87" i="2"/>
  <c r="GX88" i="2"/>
  <c r="GY88" i="2"/>
  <c r="GZ88" i="2"/>
  <c r="HA88" i="2"/>
  <c r="HB88" i="2"/>
  <c r="HC88" i="2"/>
  <c r="HD88" i="2"/>
  <c r="HE88" i="2"/>
  <c r="HF88" i="2"/>
  <c r="GX89" i="2"/>
  <c r="GY89" i="2"/>
  <c r="GZ89" i="2"/>
  <c r="HA89" i="2"/>
  <c r="HB89" i="2"/>
  <c r="HC89" i="2"/>
  <c r="HD89" i="2"/>
  <c r="HE89" i="2"/>
  <c r="HF89" i="2"/>
  <c r="GX90" i="2"/>
  <c r="GY90" i="2"/>
  <c r="GZ90" i="2"/>
  <c r="HA90" i="2"/>
  <c r="HB90" i="2"/>
  <c r="HC90" i="2"/>
  <c r="HD90" i="2"/>
  <c r="HE90" i="2"/>
  <c r="HF90" i="2"/>
  <c r="GX91" i="2"/>
  <c r="GY91" i="2"/>
  <c r="GZ91" i="2"/>
  <c r="HA91" i="2"/>
  <c r="HB91" i="2"/>
  <c r="HC91" i="2"/>
  <c r="HD91" i="2"/>
  <c r="HE91" i="2"/>
  <c r="HF91" i="2"/>
  <c r="GX92" i="2"/>
  <c r="GY92" i="2"/>
  <c r="GZ92" i="2"/>
  <c r="HA92" i="2"/>
  <c r="HB92" i="2"/>
  <c r="HC92" i="2"/>
  <c r="HD92" i="2"/>
  <c r="HE92" i="2"/>
  <c r="HF92" i="2"/>
  <c r="GX93" i="2"/>
  <c r="GY93" i="2"/>
  <c r="GZ93" i="2"/>
  <c r="HA93" i="2"/>
  <c r="HB93" i="2"/>
  <c r="HC93" i="2"/>
  <c r="HD93" i="2"/>
  <c r="HE93" i="2"/>
  <c r="HF93" i="2"/>
  <c r="GX94" i="2"/>
  <c r="GY94" i="2"/>
  <c r="GZ94" i="2"/>
  <c r="HA94" i="2"/>
  <c r="HB94" i="2"/>
  <c r="HC94" i="2"/>
  <c r="HD94" i="2"/>
  <c r="HE94" i="2"/>
  <c r="HF94" i="2"/>
  <c r="GX95" i="2"/>
  <c r="GY95" i="2"/>
  <c r="GZ95" i="2"/>
  <c r="HA95" i="2"/>
  <c r="HB95" i="2"/>
  <c r="HC95" i="2"/>
  <c r="HD95" i="2"/>
  <c r="HE95" i="2"/>
  <c r="HF95" i="2"/>
  <c r="GX96" i="2"/>
  <c r="GY96" i="2"/>
  <c r="GZ96" i="2"/>
  <c r="HA96" i="2"/>
  <c r="HB96" i="2"/>
  <c r="HC96" i="2"/>
  <c r="HD96" i="2"/>
  <c r="HE96" i="2"/>
  <c r="HF96" i="2"/>
  <c r="GX97" i="2"/>
  <c r="GY97" i="2"/>
  <c r="GZ97" i="2"/>
  <c r="HA97" i="2"/>
  <c r="HB97" i="2"/>
  <c r="HC97" i="2"/>
  <c r="HD97" i="2"/>
  <c r="HE97" i="2"/>
  <c r="HF97" i="2"/>
  <c r="GX98" i="2"/>
  <c r="GY98" i="2"/>
  <c r="GZ98" i="2"/>
  <c r="HA98" i="2"/>
  <c r="HB98" i="2"/>
  <c r="HC98" i="2"/>
  <c r="HD98" i="2"/>
  <c r="HE98" i="2"/>
  <c r="HF98" i="2"/>
  <c r="GX99" i="2"/>
  <c r="GY99" i="2"/>
  <c r="GZ99" i="2"/>
  <c r="HA99" i="2"/>
  <c r="HB99" i="2"/>
  <c r="HC99" i="2"/>
  <c r="HD99" i="2"/>
  <c r="HE99" i="2"/>
  <c r="HF99" i="2"/>
  <c r="GX100" i="2"/>
  <c r="GY100" i="2"/>
  <c r="GZ100" i="2"/>
  <c r="HA100" i="2"/>
  <c r="HB100" i="2"/>
  <c r="HC100" i="2"/>
  <c r="HD100" i="2"/>
  <c r="HE100" i="2"/>
  <c r="HF100" i="2"/>
  <c r="GX101" i="2"/>
  <c r="GY101" i="2"/>
  <c r="GZ101" i="2"/>
  <c r="HA101" i="2"/>
  <c r="HB101" i="2"/>
  <c r="HC101" i="2"/>
  <c r="HD101" i="2"/>
  <c r="HE101" i="2"/>
  <c r="HF101" i="2"/>
  <c r="GX102" i="2"/>
  <c r="GY102" i="2"/>
  <c r="GZ102" i="2"/>
  <c r="HA102" i="2"/>
  <c r="HB102" i="2"/>
  <c r="HC102" i="2"/>
  <c r="HD102" i="2"/>
  <c r="HE102" i="2"/>
  <c r="HF102" i="2"/>
  <c r="GX103" i="2"/>
  <c r="GY103" i="2"/>
  <c r="GZ103" i="2"/>
  <c r="HA103" i="2"/>
  <c r="HB103" i="2"/>
  <c r="HC103" i="2"/>
  <c r="HD103" i="2"/>
  <c r="HE103" i="2"/>
  <c r="HF103" i="2"/>
  <c r="GX104" i="2"/>
  <c r="GY104" i="2"/>
  <c r="GZ104" i="2"/>
  <c r="HA104" i="2"/>
  <c r="HB104" i="2"/>
  <c r="HC104" i="2"/>
  <c r="HD104" i="2"/>
  <c r="HE104" i="2"/>
  <c r="HF104" i="2"/>
  <c r="GX105" i="2"/>
  <c r="GY105" i="2"/>
  <c r="GZ105" i="2"/>
  <c r="HA105" i="2"/>
  <c r="HB105" i="2"/>
  <c r="HC105" i="2"/>
  <c r="HD105" i="2"/>
  <c r="HE105" i="2"/>
  <c r="HF105" i="2"/>
  <c r="GX106" i="2"/>
  <c r="GY106" i="2"/>
  <c r="GZ106" i="2"/>
  <c r="HA106" i="2"/>
  <c r="HB106" i="2"/>
  <c r="HC106" i="2"/>
  <c r="HD106" i="2"/>
  <c r="HE106" i="2"/>
  <c r="HF106" i="2"/>
  <c r="GX107" i="2"/>
  <c r="GY107" i="2"/>
  <c r="GZ107" i="2"/>
  <c r="HA107" i="2"/>
  <c r="HB107" i="2"/>
  <c r="HC107" i="2"/>
  <c r="HD107" i="2"/>
  <c r="HE107" i="2"/>
  <c r="HF107" i="2"/>
  <c r="GX108" i="2"/>
  <c r="GY108" i="2"/>
  <c r="GZ108" i="2"/>
  <c r="HA108" i="2"/>
  <c r="HB108" i="2"/>
  <c r="HC108" i="2"/>
  <c r="HD108" i="2"/>
  <c r="HE108" i="2"/>
  <c r="HF108" i="2"/>
  <c r="GX109" i="2"/>
  <c r="GY109" i="2"/>
  <c r="GZ109" i="2"/>
  <c r="HA109" i="2"/>
  <c r="HB109" i="2"/>
  <c r="HC109" i="2"/>
  <c r="HD109" i="2"/>
  <c r="HE109" i="2"/>
  <c r="HF109" i="2"/>
  <c r="GX110" i="2"/>
  <c r="GY110" i="2"/>
  <c r="GZ110" i="2"/>
  <c r="HA110" i="2"/>
  <c r="HB110" i="2"/>
  <c r="HC110" i="2"/>
  <c r="HD110" i="2"/>
  <c r="HE110" i="2"/>
  <c r="HF110" i="2"/>
  <c r="GX111" i="2"/>
  <c r="GY111" i="2"/>
  <c r="GZ111" i="2"/>
  <c r="HA111" i="2"/>
  <c r="HB111" i="2"/>
  <c r="HC111" i="2"/>
  <c r="HD111" i="2"/>
  <c r="HE111" i="2"/>
  <c r="HF111" i="2"/>
  <c r="GX112" i="2"/>
  <c r="GY112" i="2"/>
  <c r="GZ112" i="2"/>
  <c r="HA112" i="2"/>
  <c r="HB112" i="2"/>
  <c r="HC112" i="2"/>
  <c r="HD112" i="2"/>
  <c r="HE112" i="2"/>
  <c r="HF112" i="2"/>
  <c r="GX113" i="2"/>
  <c r="GY113" i="2"/>
  <c r="GZ113" i="2"/>
  <c r="HA113" i="2"/>
  <c r="HB113" i="2"/>
  <c r="HC113" i="2"/>
  <c r="HD113" i="2"/>
  <c r="HE113" i="2"/>
  <c r="HF113" i="2"/>
  <c r="GX114" i="2"/>
  <c r="GY114" i="2"/>
  <c r="GZ114" i="2"/>
  <c r="HA114" i="2"/>
  <c r="HB114" i="2"/>
  <c r="HC114" i="2"/>
  <c r="HD114" i="2"/>
  <c r="HE114" i="2"/>
  <c r="HF114" i="2"/>
  <c r="GX115" i="2"/>
  <c r="GY115" i="2"/>
  <c r="GZ115" i="2"/>
  <c r="HA115" i="2"/>
  <c r="HB115" i="2"/>
  <c r="HC115" i="2"/>
  <c r="HD115" i="2"/>
  <c r="HE115" i="2"/>
  <c r="HF115" i="2"/>
  <c r="GX116" i="2"/>
  <c r="GY116" i="2"/>
  <c r="GZ116" i="2"/>
  <c r="HA116" i="2"/>
  <c r="HB116" i="2"/>
  <c r="HC116" i="2"/>
  <c r="HD116" i="2"/>
  <c r="HE116" i="2"/>
  <c r="HF116" i="2"/>
  <c r="GX117" i="2"/>
  <c r="GY117" i="2"/>
  <c r="GZ117" i="2"/>
  <c r="HA117" i="2"/>
  <c r="HB117" i="2"/>
  <c r="HC117" i="2"/>
  <c r="HD117" i="2"/>
  <c r="HE117" i="2"/>
  <c r="HF117" i="2"/>
  <c r="GX118" i="2"/>
  <c r="GY118" i="2"/>
  <c r="GZ118" i="2"/>
  <c r="HA118" i="2"/>
  <c r="HB118" i="2"/>
  <c r="HC118" i="2"/>
  <c r="HD118" i="2"/>
  <c r="HE118" i="2"/>
  <c r="HF118" i="2"/>
  <c r="GX119" i="2"/>
  <c r="GY119" i="2"/>
  <c r="GZ119" i="2"/>
  <c r="HA119" i="2"/>
  <c r="HB119" i="2"/>
  <c r="HC119" i="2"/>
  <c r="HD119" i="2"/>
  <c r="HE119" i="2"/>
  <c r="HF119" i="2"/>
  <c r="GX120" i="2"/>
  <c r="GY120" i="2"/>
  <c r="GZ120" i="2"/>
  <c r="HA120" i="2"/>
  <c r="HB120" i="2"/>
  <c r="HC120" i="2"/>
  <c r="HD120" i="2"/>
  <c r="HE120" i="2"/>
  <c r="HF120" i="2"/>
  <c r="GX121" i="2"/>
  <c r="GY121" i="2"/>
  <c r="GZ121" i="2"/>
  <c r="HA121" i="2"/>
  <c r="HB121" i="2"/>
  <c r="HC121" i="2"/>
  <c r="HD121" i="2"/>
  <c r="HE121" i="2"/>
  <c r="HF121" i="2"/>
  <c r="GX122" i="2"/>
  <c r="GY122" i="2"/>
  <c r="GZ122" i="2"/>
  <c r="HA122" i="2"/>
  <c r="HB122" i="2"/>
  <c r="HC122" i="2"/>
  <c r="HD122" i="2"/>
  <c r="HE122" i="2"/>
  <c r="HF122" i="2"/>
  <c r="GX123" i="2"/>
  <c r="GY123" i="2"/>
  <c r="GZ123" i="2"/>
  <c r="HA123" i="2"/>
  <c r="HB123" i="2"/>
  <c r="HC123" i="2"/>
  <c r="HD123" i="2"/>
  <c r="HE123" i="2"/>
  <c r="HF123" i="2"/>
  <c r="GX124" i="2"/>
  <c r="GY124" i="2"/>
  <c r="GZ124" i="2"/>
  <c r="HA124" i="2"/>
  <c r="HB124" i="2"/>
  <c r="HC124" i="2"/>
  <c r="HD124" i="2"/>
  <c r="HE124" i="2"/>
  <c r="HF124" i="2"/>
  <c r="GX125" i="2"/>
  <c r="GY125" i="2"/>
  <c r="GZ125" i="2"/>
  <c r="HA125" i="2"/>
  <c r="HB125" i="2"/>
  <c r="HC125" i="2"/>
  <c r="HD125" i="2"/>
  <c r="HE125" i="2"/>
  <c r="HF125" i="2"/>
  <c r="GX126" i="2"/>
  <c r="GY126" i="2"/>
  <c r="GZ126" i="2"/>
  <c r="HA126" i="2"/>
  <c r="HB126" i="2"/>
  <c r="HC126" i="2"/>
  <c r="HD126" i="2"/>
  <c r="HE126" i="2"/>
  <c r="HF126" i="2"/>
  <c r="GX127" i="2"/>
  <c r="GY127" i="2"/>
  <c r="GZ127" i="2"/>
  <c r="HA127" i="2"/>
  <c r="HB127" i="2"/>
  <c r="HC127" i="2"/>
  <c r="HD127" i="2"/>
  <c r="HE127" i="2"/>
  <c r="HF127" i="2"/>
  <c r="GX128" i="2"/>
  <c r="GY128" i="2"/>
  <c r="GZ128" i="2"/>
  <c r="HA128" i="2"/>
  <c r="HB128" i="2"/>
  <c r="HC128" i="2"/>
  <c r="HD128" i="2"/>
  <c r="HE128" i="2"/>
  <c r="HF128" i="2"/>
  <c r="HF4" i="2"/>
  <c r="HE4" i="2"/>
  <c r="HD4" i="2"/>
  <c r="HC4" i="2"/>
  <c r="HB4" i="2"/>
  <c r="HA4" i="2"/>
  <c r="GZ4" i="2"/>
  <c r="GY4" i="2"/>
  <c r="GX4" i="2"/>
  <c r="GJ5" i="2"/>
  <c r="GJ6" i="2"/>
  <c r="GJ7" i="2"/>
  <c r="GJ8" i="2"/>
  <c r="GJ9" i="2"/>
  <c r="GJ10" i="2"/>
  <c r="GJ11" i="2"/>
  <c r="GJ12" i="2"/>
  <c r="GJ13" i="2"/>
  <c r="GJ14" i="2"/>
  <c r="GJ15" i="2"/>
  <c r="GJ17" i="2"/>
  <c r="GJ18" i="2"/>
  <c r="GJ19" i="2"/>
  <c r="GJ20" i="2"/>
  <c r="GJ21" i="2"/>
  <c r="GJ22" i="2"/>
  <c r="GJ23" i="2"/>
  <c r="GJ24" i="2"/>
  <c r="GJ25" i="2"/>
  <c r="GJ26" i="2"/>
  <c r="GJ27" i="2"/>
  <c r="GJ28" i="2"/>
  <c r="GJ29" i="2"/>
  <c r="GJ30" i="2"/>
  <c r="GJ31" i="2"/>
  <c r="GJ32" i="2"/>
  <c r="GJ33" i="2"/>
  <c r="GJ34" i="2"/>
  <c r="GJ35" i="2"/>
  <c r="GJ36" i="2"/>
  <c r="GJ37" i="2"/>
  <c r="GJ38" i="2"/>
  <c r="GJ39" i="2"/>
  <c r="GJ40" i="2"/>
  <c r="GJ41" i="2"/>
  <c r="GJ42" i="2"/>
  <c r="GJ43" i="2"/>
  <c r="GJ44" i="2"/>
  <c r="GJ45" i="2"/>
  <c r="GJ46" i="2"/>
  <c r="GJ47" i="2"/>
  <c r="GJ48" i="2"/>
  <c r="GJ49" i="2"/>
  <c r="GJ50" i="2"/>
  <c r="GJ51" i="2"/>
  <c r="GJ52" i="2"/>
  <c r="GJ53" i="2"/>
  <c r="GJ54" i="2"/>
  <c r="GJ55" i="2"/>
  <c r="GJ56" i="2"/>
  <c r="GJ57" i="2"/>
  <c r="GJ58" i="2"/>
  <c r="GJ59" i="2"/>
  <c r="GJ60" i="2"/>
  <c r="GJ61" i="2"/>
  <c r="GJ62" i="2"/>
  <c r="GJ63" i="2"/>
  <c r="GJ64" i="2"/>
  <c r="GJ65" i="2"/>
  <c r="GJ66" i="2"/>
  <c r="GJ67" i="2"/>
  <c r="GJ68" i="2"/>
  <c r="GJ69" i="2"/>
  <c r="GJ70" i="2"/>
  <c r="GJ71" i="2"/>
  <c r="GJ72" i="2"/>
  <c r="GJ73" i="2"/>
  <c r="GJ74" i="2"/>
  <c r="GJ75" i="2"/>
  <c r="GJ76" i="2"/>
  <c r="GJ77" i="2"/>
  <c r="GJ78" i="2"/>
  <c r="GJ79" i="2"/>
  <c r="GJ80" i="2"/>
  <c r="GJ81" i="2"/>
  <c r="GJ82" i="2"/>
  <c r="GJ83" i="2"/>
  <c r="GJ84" i="2"/>
  <c r="GJ85" i="2"/>
  <c r="GJ86" i="2"/>
  <c r="GJ87" i="2"/>
  <c r="GJ88" i="2"/>
  <c r="GJ89" i="2"/>
  <c r="GJ90" i="2"/>
  <c r="GJ91" i="2"/>
  <c r="GJ92" i="2"/>
  <c r="GJ93" i="2"/>
  <c r="GJ94" i="2"/>
  <c r="GJ95" i="2"/>
  <c r="GJ96" i="2"/>
  <c r="GJ97" i="2"/>
  <c r="GJ98" i="2"/>
  <c r="GJ99" i="2"/>
  <c r="GJ100" i="2"/>
  <c r="GJ101" i="2"/>
  <c r="GJ102" i="2"/>
  <c r="GJ103" i="2"/>
  <c r="GJ104" i="2"/>
  <c r="GJ105" i="2"/>
  <c r="GJ106" i="2"/>
  <c r="GJ107" i="2"/>
  <c r="GJ108" i="2"/>
  <c r="GJ109" i="2"/>
  <c r="GJ110" i="2"/>
  <c r="GJ111" i="2"/>
  <c r="GJ112" i="2"/>
  <c r="GJ113" i="2"/>
  <c r="GJ114" i="2"/>
  <c r="GJ115" i="2"/>
  <c r="GJ116" i="2"/>
  <c r="GJ117" i="2"/>
  <c r="GJ118" i="2"/>
  <c r="GJ119" i="2"/>
  <c r="GJ120" i="2"/>
  <c r="GJ121" i="2"/>
  <c r="GJ122" i="2"/>
  <c r="GJ123" i="2"/>
  <c r="GJ124" i="2"/>
  <c r="GJ125" i="2"/>
  <c r="GJ126" i="2"/>
  <c r="GJ127" i="2"/>
  <c r="GJ128" i="2"/>
  <c r="GJ4" i="2"/>
  <c r="FQ5" i="2"/>
  <c r="FR5" i="2"/>
  <c r="FS5" i="2"/>
  <c r="FT5" i="2"/>
  <c r="FU5" i="2"/>
  <c r="FV5" i="2"/>
  <c r="FW5" i="2"/>
  <c r="FX5" i="2"/>
  <c r="FY5" i="2"/>
  <c r="FZ5" i="2"/>
  <c r="GA5" i="2"/>
  <c r="GB5" i="2"/>
  <c r="GC5" i="2"/>
  <c r="GD5" i="2"/>
  <c r="GE5" i="2"/>
  <c r="GF5" i="2"/>
  <c r="GG5" i="2"/>
  <c r="GH5" i="2"/>
  <c r="GI5" i="2"/>
  <c r="FQ6" i="2"/>
  <c r="FR6" i="2"/>
  <c r="FS6" i="2"/>
  <c r="FT6" i="2"/>
  <c r="FU6" i="2"/>
  <c r="FV6" i="2"/>
  <c r="FW6" i="2"/>
  <c r="FX6" i="2"/>
  <c r="FY6" i="2"/>
  <c r="FZ6" i="2"/>
  <c r="GA6" i="2"/>
  <c r="GB6" i="2"/>
  <c r="GC6" i="2"/>
  <c r="GD6" i="2"/>
  <c r="GE6" i="2"/>
  <c r="GF6" i="2"/>
  <c r="GG6" i="2"/>
  <c r="GH6" i="2"/>
  <c r="GI6" i="2"/>
  <c r="FQ7" i="2"/>
  <c r="FR7" i="2"/>
  <c r="FS7" i="2"/>
  <c r="FT7" i="2"/>
  <c r="FU7" i="2"/>
  <c r="FV7" i="2"/>
  <c r="FW7" i="2"/>
  <c r="FX7" i="2"/>
  <c r="FY7" i="2"/>
  <c r="FZ7" i="2"/>
  <c r="GA7" i="2"/>
  <c r="GB7" i="2"/>
  <c r="GC7" i="2"/>
  <c r="GD7" i="2"/>
  <c r="GE7" i="2"/>
  <c r="GF7" i="2"/>
  <c r="GG7" i="2"/>
  <c r="GH7" i="2"/>
  <c r="GI7" i="2"/>
  <c r="FQ8" i="2"/>
  <c r="FR8" i="2"/>
  <c r="FS8" i="2"/>
  <c r="FT8" i="2"/>
  <c r="FU8" i="2"/>
  <c r="FV8" i="2"/>
  <c r="FW8" i="2"/>
  <c r="FX8" i="2"/>
  <c r="FY8" i="2"/>
  <c r="FZ8" i="2"/>
  <c r="GA8" i="2"/>
  <c r="GB8" i="2"/>
  <c r="GC8" i="2"/>
  <c r="GD8" i="2"/>
  <c r="GE8" i="2"/>
  <c r="GF8" i="2"/>
  <c r="GG8" i="2"/>
  <c r="GH8" i="2"/>
  <c r="GI8" i="2"/>
  <c r="FQ9" i="2"/>
  <c r="FR9" i="2"/>
  <c r="FS9" i="2"/>
  <c r="FT9" i="2"/>
  <c r="FU9" i="2"/>
  <c r="FV9" i="2"/>
  <c r="FW9" i="2"/>
  <c r="FX9" i="2"/>
  <c r="FY9" i="2"/>
  <c r="FZ9" i="2"/>
  <c r="GA9" i="2"/>
  <c r="GB9" i="2"/>
  <c r="GC9" i="2"/>
  <c r="GD9" i="2"/>
  <c r="GE9" i="2"/>
  <c r="GF9" i="2"/>
  <c r="GG9" i="2"/>
  <c r="GH9" i="2"/>
  <c r="GI9" i="2"/>
  <c r="FQ10" i="2"/>
  <c r="FR10" i="2"/>
  <c r="FS10" i="2"/>
  <c r="FT10" i="2"/>
  <c r="FU10" i="2"/>
  <c r="FV10" i="2"/>
  <c r="FW10" i="2"/>
  <c r="FX10" i="2"/>
  <c r="FY10" i="2"/>
  <c r="FZ10" i="2"/>
  <c r="GA10" i="2"/>
  <c r="GB10" i="2"/>
  <c r="GC10" i="2"/>
  <c r="GD10" i="2"/>
  <c r="GE10" i="2"/>
  <c r="GF10" i="2"/>
  <c r="GG10" i="2"/>
  <c r="GH10" i="2"/>
  <c r="GI10" i="2"/>
  <c r="FQ11" i="2"/>
  <c r="FR11" i="2"/>
  <c r="FS11" i="2"/>
  <c r="FT11" i="2"/>
  <c r="FU11" i="2"/>
  <c r="FV11" i="2"/>
  <c r="FW11" i="2"/>
  <c r="FX11" i="2"/>
  <c r="FY11" i="2"/>
  <c r="FZ11" i="2"/>
  <c r="GA11" i="2"/>
  <c r="GB11" i="2"/>
  <c r="GC11" i="2"/>
  <c r="GD11" i="2"/>
  <c r="GE11" i="2"/>
  <c r="GF11" i="2"/>
  <c r="GG11" i="2"/>
  <c r="GH11" i="2"/>
  <c r="GI11" i="2"/>
  <c r="FQ12" i="2"/>
  <c r="FR12" i="2"/>
  <c r="FS12" i="2"/>
  <c r="FT12" i="2"/>
  <c r="FU12" i="2"/>
  <c r="FV12" i="2"/>
  <c r="FW12" i="2"/>
  <c r="FX12" i="2"/>
  <c r="FY12" i="2"/>
  <c r="FZ12" i="2"/>
  <c r="GA12" i="2"/>
  <c r="GB12" i="2"/>
  <c r="GC12" i="2"/>
  <c r="GD12" i="2"/>
  <c r="GE12" i="2"/>
  <c r="GF12" i="2"/>
  <c r="GG12" i="2"/>
  <c r="GH12" i="2"/>
  <c r="GI12" i="2"/>
  <c r="FQ13" i="2"/>
  <c r="FR13" i="2"/>
  <c r="FS13" i="2"/>
  <c r="FT13" i="2"/>
  <c r="FU13" i="2"/>
  <c r="FV13" i="2"/>
  <c r="FW13" i="2"/>
  <c r="FX13" i="2"/>
  <c r="FY13" i="2"/>
  <c r="FZ13" i="2"/>
  <c r="GA13" i="2"/>
  <c r="GB13" i="2"/>
  <c r="GC13" i="2"/>
  <c r="GD13" i="2"/>
  <c r="GE13" i="2"/>
  <c r="GF13" i="2"/>
  <c r="GG13" i="2"/>
  <c r="GH13" i="2"/>
  <c r="GI13" i="2"/>
  <c r="FQ14" i="2"/>
  <c r="FR14" i="2"/>
  <c r="FS14" i="2"/>
  <c r="FT14" i="2"/>
  <c r="FU14" i="2"/>
  <c r="FV14" i="2"/>
  <c r="FW14" i="2"/>
  <c r="FX14" i="2"/>
  <c r="FY14" i="2"/>
  <c r="FZ14" i="2"/>
  <c r="GA14" i="2"/>
  <c r="GB14" i="2"/>
  <c r="GC14" i="2"/>
  <c r="GD14" i="2"/>
  <c r="GE14" i="2"/>
  <c r="GF14" i="2"/>
  <c r="GG14" i="2"/>
  <c r="GH14" i="2"/>
  <c r="GI14" i="2"/>
  <c r="FQ15" i="2"/>
  <c r="FR15" i="2"/>
  <c r="FS15" i="2"/>
  <c r="FT15" i="2"/>
  <c r="FU15" i="2"/>
  <c r="FV15" i="2"/>
  <c r="FW15" i="2"/>
  <c r="FX15" i="2"/>
  <c r="FY15" i="2"/>
  <c r="FZ15" i="2"/>
  <c r="GA15" i="2"/>
  <c r="GB15" i="2"/>
  <c r="GC15" i="2"/>
  <c r="GD15" i="2"/>
  <c r="GE15" i="2"/>
  <c r="GF15" i="2"/>
  <c r="GG15" i="2"/>
  <c r="GH15" i="2"/>
  <c r="GI15" i="2"/>
  <c r="FQ16" i="2"/>
  <c r="FR16" i="2"/>
  <c r="FS16" i="2"/>
  <c r="FT16" i="2"/>
  <c r="FU16" i="2"/>
  <c r="FV16" i="2"/>
  <c r="FW16" i="2"/>
  <c r="FX16" i="2"/>
  <c r="FY16" i="2"/>
  <c r="FZ16" i="2"/>
  <c r="GA16" i="2"/>
  <c r="GB16" i="2"/>
  <c r="GC16" i="2"/>
  <c r="GD16" i="2"/>
  <c r="GE16" i="2"/>
  <c r="GF16" i="2"/>
  <c r="GG16" i="2"/>
  <c r="GH16" i="2"/>
  <c r="FQ17" i="2"/>
  <c r="FR17" i="2"/>
  <c r="FS17" i="2"/>
  <c r="FT17" i="2"/>
  <c r="FU17" i="2"/>
  <c r="FV17" i="2"/>
  <c r="FW17" i="2"/>
  <c r="FX17" i="2"/>
  <c r="FY17" i="2"/>
  <c r="FZ17" i="2"/>
  <c r="GA17" i="2"/>
  <c r="GB17" i="2"/>
  <c r="GC17" i="2"/>
  <c r="GD17" i="2"/>
  <c r="GE17" i="2"/>
  <c r="GF17" i="2"/>
  <c r="GG17" i="2"/>
  <c r="GH17" i="2"/>
  <c r="GI17" i="2"/>
  <c r="FQ18" i="2"/>
  <c r="FR18" i="2"/>
  <c r="FS18" i="2"/>
  <c r="FT18" i="2"/>
  <c r="FU18" i="2"/>
  <c r="FV18" i="2"/>
  <c r="FW18" i="2"/>
  <c r="FX18" i="2"/>
  <c r="FY18" i="2"/>
  <c r="FZ18" i="2"/>
  <c r="GA18" i="2"/>
  <c r="GB18" i="2"/>
  <c r="GC18" i="2"/>
  <c r="GD18" i="2"/>
  <c r="GE18" i="2"/>
  <c r="GF18" i="2"/>
  <c r="GG18" i="2"/>
  <c r="GH18" i="2"/>
  <c r="GI18" i="2"/>
  <c r="FQ19" i="2"/>
  <c r="FR19" i="2"/>
  <c r="FS19" i="2"/>
  <c r="FT19" i="2"/>
  <c r="FU19" i="2"/>
  <c r="FV19" i="2"/>
  <c r="FW19" i="2"/>
  <c r="FX19" i="2"/>
  <c r="FY19" i="2"/>
  <c r="FZ19" i="2"/>
  <c r="GA19" i="2"/>
  <c r="GB19" i="2"/>
  <c r="GC19" i="2"/>
  <c r="GD19" i="2"/>
  <c r="GE19" i="2"/>
  <c r="GF19" i="2"/>
  <c r="GG19" i="2"/>
  <c r="GH19" i="2"/>
  <c r="GI19" i="2"/>
  <c r="FQ20" i="2"/>
  <c r="FR20" i="2"/>
  <c r="FS20" i="2"/>
  <c r="FT20" i="2"/>
  <c r="FU20" i="2"/>
  <c r="FV20" i="2"/>
  <c r="FW20" i="2"/>
  <c r="FX20" i="2"/>
  <c r="FY20" i="2"/>
  <c r="FZ20" i="2"/>
  <c r="GA20" i="2"/>
  <c r="GB20" i="2"/>
  <c r="GC20" i="2"/>
  <c r="GD20" i="2"/>
  <c r="GE20" i="2"/>
  <c r="GF20" i="2"/>
  <c r="GG20" i="2"/>
  <c r="GH20" i="2"/>
  <c r="GI20" i="2"/>
  <c r="FQ21" i="2"/>
  <c r="FR21" i="2"/>
  <c r="FS21" i="2"/>
  <c r="FT21" i="2"/>
  <c r="FU21" i="2"/>
  <c r="FV21" i="2"/>
  <c r="FW21" i="2"/>
  <c r="FX21" i="2"/>
  <c r="FY21" i="2"/>
  <c r="FZ21" i="2"/>
  <c r="GA21" i="2"/>
  <c r="GB21" i="2"/>
  <c r="GC21" i="2"/>
  <c r="GD21" i="2"/>
  <c r="GE21" i="2"/>
  <c r="GF21" i="2"/>
  <c r="GG21" i="2"/>
  <c r="GH21" i="2"/>
  <c r="GI21" i="2"/>
  <c r="FQ22" i="2"/>
  <c r="FR22" i="2"/>
  <c r="FS22" i="2"/>
  <c r="FT22" i="2"/>
  <c r="FU22" i="2"/>
  <c r="FV22" i="2"/>
  <c r="FW22" i="2"/>
  <c r="FX22" i="2"/>
  <c r="FY22" i="2"/>
  <c r="FZ22" i="2"/>
  <c r="GA22" i="2"/>
  <c r="GB22" i="2"/>
  <c r="GC22" i="2"/>
  <c r="GD22" i="2"/>
  <c r="GE22" i="2"/>
  <c r="GF22" i="2"/>
  <c r="GG22" i="2"/>
  <c r="GH22" i="2"/>
  <c r="GI22" i="2"/>
  <c r="FQ23" i="2"/>
  <c r="FR23" i="2"/>
  <c r="FS23" i="2"/>
  <c r="FT23" i="2"/>
  <c r="FU23" i="2"/>
  <c r="FV23" i="2"/>
  <c r="FW23" i="2"/>
  <c r="FX23" i="2"/>
  <c r="FY23" i="2"/>
  <c r="FZ23" i="2"/>
  <c r="GA23" i="2"/>
  <c r="GB23" i="2"/>
  <c r="GC23" i="2"/>
  <c r="GD23" i="2"/>
  <c r="GE23" i="2"/>
  <c r="GF23" i="2"/>
  <c r="GG23" i="2"/>
  <c r="GH23" i="2"/>
  <c r="GI23" i="2"/>
  <c r="FQ24" i="2"/>
  <c r="FR24" i="2"/>
  <c r="FS24" i="2"/>
  <c r="FT24" i="2"/>
  <c r="FU24" i="2"/>
  <c r="FV24" i="2"/>
  <c r="FW24" i="2"/>
  <c r="FX24" i="2"/>
  <c r="FY24" i="2"/>
  <c r="FZ24" i="2"/>
  <c r="GA24" i="2"/>
  <c r="GB24" i="2"/>
  <c r="GC24" i="2"/>
  <c r="GD24" i="2"/>
  <c r="GE24" i="2"/>
  <c r="GF24" i="2"/>
  <c r="GG24" i="2"/>
  <c r="GH24" i="2"/>
  <c r="GI24" i="2"/>
  <c r="FQ25" i="2"/>
  <c r="FR25" i="2"/>
  <c r="FS25" i="2"/>
  <c r="FT25" i="2"/>
  <c r="FU25" i="2"/>
  <c r="FV25" i="2"/>
  <c r="FW25" i="2"/>
  <c r="FX25" i="2"/>
  <c r="FY25" i="2"/>
  <c r="FZ25" i="2"/>
  <c r="GA25" i="2"/>
  <c r="GB25" i="2"/>
  <c r="GC25" i="2"/>
  <c r="GD25" i="2"/>
  <c r="GE25" i="2"/>
  <c r="GF25" i="2"/>
  <c r="GG25" i="2"/>
  <c r="GH25" i="2"/>
  <c r="GI25" i="2"/>
  <c r="FQ26" i="2"/>
  <c r="FR26" i="2"/>
  <c r="FS26" i="2"/>
  <c r="FT26" i="2"/>
  <c r="FU26" i="2"/>
  <c r="FV26" i="2"/>
  <c r="FW26" i="2"/>
  <c r="FX26" i="2"/>
  <c r="FY26" i="2"/>
  <c r="FZ26" i="2"/>
  <c r="GA26" i="2"/>
  <c r="GB26" i="2"/>
  <c r="GC26" i="2"/>
  <c r="GD26" i="2"/>
  <c r="GE26" i="2"/>
  <c r="GF26" i="2"/>
  <c r="GG26" i="2"/>
  <c r="GH26" i="2"/>
  <c r="GI26" i="2"/>
  <c r="FQ27" i="2"/>
  <c r="FR27" i="2"/>
  <c r="FS27" i="2"/>
  <c r="FT27" i="2"/>
  <c r="FU27" i="2"/>
  <c r="FV27" i="2"/>
  <c r="FW27" i="2"/>
  <c r="FX27" i="2"/>
  <c r="FY27" i="2"/>
  <c r="FZ27" i="2"/>
  <c r="GA27" i="2"/>
  <c r="GB27" i="2"/>
  <c r="GC27" i="2"/>
  <c r="GD27" i="2"/>
  <c r="GE27" i="2"/>
  <c r="GF27" i="2"/>
  <c r="GG27" i="2"/>
  <c r="GH27" i="2"/>
  <c r="GI27" i="2"/>
  <c r="FQ28" i="2"/>
  <c r="FR28" i="2"/>
  <c r="FS28" i="2"/>
  <c r="FT28" i="2"/>
  <c r="FU28" i="2"/>
  <c r="FV28" i="2"/>
  <c r="FW28" i="2"/>
  <c r="FX28" i="2"/>
  <c r="FY28" i="2"/>
  <c r="FZ28" i="2"/>
  <c r="GA28" i="2"/>
  <c r="GB28" i="2"/>
  <c r="GC28" i="2"/>
  <c r="GD28" i="2"/>
  <c r="GE28" i="2"/>
  <c r="GF28" i="2"/>
  <c r="GG28" i="2"/>
  <c r="GH28" i="2"/>
  <c r="GI28" i="2"/>
  <c r="FQ29" i="2"/>
  <c r="FR29" i="2"/>
  <c r="FS29" i="2"/>
  <c r="FT29" i="2"/>
  <c r="FU29" i="2"/>
  <c r="FV29" i="2"/>
  <c r="FW29" i="2"/>
  <c r="FX29" i="2"/>
  <c r="FY29" i="2"/>
  <c r="FZ29" i="2"/>
  <c r="GA29" i="2"/>
  <c r="GB29" i="2"/>
  <c r="GC29" i="2"/>
  <c r="GD29" i="2"/>
  <c r="GE29" i="2"/>
  <c r="GF29" i="2"/>
  <c r="GG29" i="2"/>
  <c r="GH29" i="2"/>
  <c r="GI29" i="2"/>
  <c r="FQ30" i="2"/>
  <c r="FR30" i="2"/>
  <c r="FS30" i="2"/>
  <c r="FT30" i="2"/>
  <c r="FU30" i="2"/>
  <c r="FV30" i="2"/>
  <c r="FW30" i="2"/>
  <c r="FX30" i="2"/>
  <c r="FY30" i="2"/>
  <c r="FZ30" i="2"/>
  <c r="GA30" i="2"/>
  <c r="GB30" i="2"/>
  <c r="GC30" i="2"/>
  <c r="GD30" i="2"/>
  <c r="GE30" i="2"/>
  <c r="GF30" i="2"/>
  <c r="GG30" i="2"/>
  <c r="GH30" i="2"/>
  <c r="GI30" i="2"/>
  <c r="FQ31" i="2"/>
  <c r="FR31" i="2"/>
  <c r="FS31" i="2"/>
  <c r="FT31" i="2"/>
  <c r="FU31" i="2"/>
  <c r="FV31" i="2"/>
  <c r="FW31" i="2"/>
  <c r="FX31" i="2"/>
  <c r="FY31" i="2"/>
  <c r="FZ31" i="2"/>
  <c r="GA31" i="2"/>
  <c r="GB31" i="2"/>
  <c r="GC31" i="2"/>
  <c r="GD31" i="2"/>
  <c r="GE31" i="2"/>
  <c r="GF31" i="2"/>
  <c r="GG31" i="2"/>
  <c r="GH31" i="2"/>
  <c r="GI31" i="2"/>
  <c r="FQ32" i="2"/>
  <c r="FR32" i="2"/>
  <c r="FS32" i="2"/>
  <c r="FT32" i="2"/>
  <c r="FU32" i="2"/>
  <c r="FV32" i="2"/>
  <c r="FW32" i="2"/>
  <c r="FX32" i="2"/>
  <c r="FY32" i="2"/>
  <c r="FZ32" i="2"/>
  <c r="GA32" i="2"/>
  <c r="GB32" i="2"/>
  <c r="GC32" i="2"/>
  <c r="GD32" i="2"/>
  <c r="GE32" i="2"/>
  <c r="GF32" i="2"/>
  <c r="GG32" i="2"/>
  <c r="GH32" i="2"/>
  <c r="GI32" i="2"/>
  <c r="FQ33" i="2"/>
  <c r="FR33" i="2"/>
  <c r="FS33" i="2"/>
  <c r="FT33" i="2"/>
  <c r="FU33" i="2"/>
  <c r="FV33" i="2"/>
  <c r="FW33" i="2"/>
  <c r="FX33" i="2"/>
  <c r="FY33" i="2"/>
  <c r="FZ33" i="2"/>
  <c r="GA33" i="2"/>
  <c r="GB33" i="2"/>
  <c r="GC33" i="2"/>
  <c r="GD33" i="2"/>
  <c r="GE33" i="2"/>
  <c r="GF33" i="2"/>
  <c r="GG33" i="2"/>
  <c r="GH33" i="2"/>
  <c r="GI33" i="2"/>
  <c r="FQ34" i="2"/>
  <c r="FR34" i="2"/>
  <c r="FS34" i="2"/>
  <c r="FT34" i="2"/>
  <c r="FU34" i="2"/>
  <c r="FV34" i="2"/>
  <c r="FW34" i="2"/>
  <c r="FX34" i="2"/>
  <c r="FY34" i="2"/>
  <c r="FZ34" i="2"/>
  <c r="GA34" i="2"/>
  <c r="GB34" i="2"/>
  <c r="GC34" i="2"/>
  <c r="GD34" i="2"/>
  <c r="GE34" i="2"/>
  <c r="GF34" i="2"/>
  <c r="GG34" i="2"/>
  <c r="GH34" i="2"/>
  <c r="GI34" i="2"/>
  <c r="FQ35" i="2"/>
  <c r="FR35" i="2"/>
  <c r="FS35" i="2"/>
  <c r="FT35" i="2"/>
  <c r="FU35" i="2"/>
  <c r="FV35" i="2"/>
  <c r="FW35" i="2"/>
  <c r="FX35" i="2"/>
  <c r="FY35" i="2"/>
  <c r="FZ35" i="2"/>
  <c r="GA35" i="2"/>
  <c r="GB35" i="2"/>
  <c r="GC35" i="2"/>
  <c r="GD35" i="2"/>
  <c r="GE35" i="2"/>
  <c r="GF35" i="2"/>
  <c r="GG35" i="2"/>
  <c r="GH35" i="2"/>
  <c r="GI35" i="2"/>
  <c r="FQ36" i="2"/>
  <c r="FR36" i="2"/>
  <c r="FS36" i="2"/>
  <c r="FT36" i="2"/>
  <c r="FU36" i="2"/>
  <c r="FV36" i="2"/>
  <c r="FW36" i="2"/>
  <c r="FX36" i="2"/>
  <c r="FY36" i="2"/>
  <c r="FZ36" i="2"/>
  <c r="GA36" i="2"/>
  <c r="GB36" i="2"/>
  <c r="GC36" i="2"/>
  <c r="GD36" i="2"/>
  <c r="GE36" i="2"/>
  <c r="GF36" i="2"/>
  <c r="GG36" i="2"/>
  <c r="GH36" i="2"/>
  <c r="GI36" i="2"/>
  <c r="FQ37" i="2"/>
  <c r="FR37" i="2"/>
  <c r="FS37" i="2"/>
  <c r="FT37" i="2"/>
  <c r="FU37" i="2"/>
  <c r="FV37" i="2"/>
  <c r="FW37" i="2"/>
  <c r="FX37" i="2"/>
  <c r="FY37" i="2"/>
  <c r="FZ37" i="2"/>
  <c r="GA37" i="2"/>
  <c r="GB37" i="2"/>
  <c r="GC37" i="2"/>
  <c r="GD37" i="2"/>
  <c r="GE37" i="2"/>
  <c r="GF37" i="2"/>
  <c r="GG37" i="2"/>
  <c r="GH37" i="2"/>
  <c r="GI37" i="2"/>
  <c r="FQ38" i="2"/>
  <c r="FR38" i="2"/>
  <c r="FS38" i="2"/>
  <c r="FT38" i="2"/>
  <c r="FU38" i="2"/>
  <c r="FV38" i="2"/>
  <c r="FW38" i="2"/>
  <c r="FX38" i="2"/>
  <c r="FY38" i="2"/>
  <c r="FZ38" i="2"/>
  <c r="GA38" i="2"/>
  <c r="GB38" i="2"/>
  <c r="GC38" i="2"/>
  <c r="GD38" i="2"/>
  <c r="GE38" i="2"/>
  <c r="GF38" i="2"/>
  <c r="GG38" i="2"/>
  <c r="GH38" i="2"/>
  <c r="GI38" i="2"/>
  <c r="FQ39" i="2"/>
  <c r="FR39" i="2"/>
  <c r="FS39" i="2"/>
  <c r="FT39" i="2"/>
  <c r="FU39" i="2"/>
  <c r="FV39" i="2"/>
  <c r="FW39" i="2"/>
  <c r="FX39" i="2"/>
  <c r="FY39" i="2"/>
  <c r="FZ39" i="2"/>
  <c r="GA39" i="2"/>
  <c r="GB39" i="2"/>
  <c r="GC39" i="2"/>
  <c r="GD39" i="2"/>
  <c r="GE39" i="2"/>
  <c r="GF39" i="2"/>
  <c r="GG39" i="2"/>
  <c r="GH39" i="2"/>
  <c r="GI39" i="2"/>
  <c r="FQ40" i="2"/>
  <c r="FR40" i="2"/>
  <c r="FS40" i="2"/>
  <c r="FT40" i="2"/>
  <c r="FU40" i="2"/>
  <c r="FV40" i="2"/>
  <c r="FW40" i="2"/>
  <c r="FX40" i="2"/>
  <c r="FY40" i="2"/>
  <c r="FZ40" i="2"/>
  <c r="GA40" i="2"/>
  <c r="GB40" i="2"/>
  <c r="GC40" i="2"/>
  <c r="GD40" i="2"/>
  <c r="GE40" i="2"/>
  <c r="GF40" i="2"/>
  <c r="GG40" i="2"/>
  <c r="GH40" i="2"/>
  <c r="GI40" i="2"/>
  <c r="FQ41" i="2"/>
  <c r="FR41" i="2"/>
  <c r="FS41" i="2"/>
  <c r="FT41" i="2"/>
  <c r="FU41" i="2"/>
  <c r="FV41" i="2"/>
  <c r="FW41" i="2"/>
  <c r="FX41" i="2"/>
  <c r="FY41" i="2"/>
  <c r="FZ41" i="2"/>
  <c r="GA41" i="2"/>
  <c r="GB41" i="2"/>
  <c r="GC41" i="2"/>
  <c r="GD41" i="2"/>
  <c r="GE41" i="2"/>
  <c r="GF41" i="2"/>
  <c r="GG41" i="2"/>
  <c r="GH41" i="2"/>
  <c r="GI41" i="2"/>
  <c r="FQ42" i="2"/>
  <c r="FR42" i="2"/>
  <c r="FS42" i="2"/>
  <c r="FT42" i="2"/>
  <c r="FU42" i="2"/>
  <c r="FV42" i="2"/>
  <c r="FW42" i="2"/>
  <c r="FX42" i="2"/>
  <c r="FY42" i="2"/>
  <c r="FZ42" i="2"/>
  <c r="GA42" i="2"/>
  <c r="GB42" i="2"/>
  <c r="GC42" i="2"/>
  <c r="GD42" i="2"/>
  <c r="GE42" i="2"/>
  <c r="GF42" i="2"/>
  <c r="GG42" i="2"/>
  <c r="GH42" i="2"/>
  <c r="GI42" i="2"/>
  <c r="FQ43" i="2"/>
  <c r="FR43" i="2"/>
  <c r="FS43" i="2"/>
  <c r="FT43" i="2"/>
  <c r="FU43" i="2"/>
  <c r="FV43" i="2"/>
  <c r="FW43" i="2"/>
  <c r="FX43" i="2"/>
  <c r="FY43" i="2"/>
  <c r="FZ43" i="2"/>
  <c r="GA43" i="2"/>
  <c r="GB43" i="2"/>
  <c r="GC43" i="2"/>
  <c r="GD43" i="2"/>
  <c r="GE43" i="2"/>
  <c r="GF43" i="2"/>
  <c r="GG43" i="2"/>
  <c r="GH43" i="2"/>
  <c r="GI43" i="2"/>
  <c r="FQ44" i="2"/>
  <c r="FR44" i="2"/>
  <c r="FS44" i="2"/>
  <c r="FT44" i="2"/>
  <c r="FU44" i="2"/>
  <c r="FV44" i="2"/>
  <c r="FW44" i="2"/>
  <c r="FX44" i="2"/>
  <c r="FY44" i="2"/>
  <c r="FZ44" i="2"/>
  <c r="GA44" i="2"/>
  <c r="GB44" i="2"/>
  <c r="GC44" i="2"/>
  <c r="GD44" i="2"/>
  <c r="GE44" i="2"/>
  <c r="GF44" i="2"/>
  <c r="GG44" i="2"/>
  <c r="GH44" i="2"/>
  <c r="GI44" i="2"/>
  <c r="FQ45" i="2"/>
  <c r="FR45" i="2"/>
  <c r="FS45" i="2"/>
  <c r="FT45" i="2"/>
  <c r="FU45" i="2"/>
  <c r="FV45" i="2"/>
  <c r="FW45" i="2"/>
  <c r="FX45" i="2"/>
  <c r="FY45" i="2"/>
  <c r="FZ45" i="2"/>
  <c r="GA45" i="2"/>
  <c r="GB45" i="2"/>
  <c r="GC45" i="2"/>
  <c r="GD45" i="2"/>
  <c r="GE45" i="2"/>
  <c r="GF45" i="2"/>
  <c r="GG45" i="2"/>
  <c r="GH45" i="2"/>
  <c r="GI45" i="2"/>
  <c r="FQ46" i="2"/>
  <c r="FR46" i="2"/>
  <c r="FS46" i="2"/>
  <c r="FT46" i="2"/>
  <c r="FU46" i="2"/>
  <c r="FV46" i="2"/>
  <c r="FW46" i="2"/>
  <c r="FX46" i="2"/>
  <c r="FY46" i="2"/>
  <c r="FZ46" i="2"/>
  <c r="GA46" i="2"/>
  <c r="GB46" i="2"/>
  <c r="GC46" i="2"/>
  <c r="GD46" i="2"/>
  <c r="GE46" i="2"/>
  <c r="GF46" i="2"/>
  <c r="GG46" i="2"/>
  <c r="GH46" i="2"/>
  <c r="GI46" i="2"/>
  <c r="FQ47" i="2"/>
  <c r="FR47" i="2"/>
  <c r="FS47" i="2"/>
  <c r="FT47" i="2"/>
  <c r="FU47" i="2"/>
  <c r="FV47" i="2"/>
  <c r="FW47" i="2"/>
  <c r="FX47" i="2"/>
  <c r="FY47" i="2"/>
  <c r="FZ47" i="2"/>
  <c r="GA47" i="2"/>
  <c r="GB47" i="2"/>
  <c r="GC47" i="2"/>
  <c r="GD47" i="2"/>
  <c r="GE47" i="2"/>
  <c r="GF47" i="2"/>
  <c r="GG47" i="2"/>
  <c r="GH47" i="2"/>
  <c r="GI47" i="2"/>
  <c r="FQ48" i="2"/>
  <c r="FR48" i="2"/>
  <c r="FS48" i="2"/>
  <c r="FT48" i="2"/>
  <c r="FU48" i="2"/>
  <c r="FV48" i="2"/>
  <c r="FW48" i="2"/>
  <c r="FX48" i="2"/>
  <c r="FY48" i="2"/>
  <c r="FZ48" i="2"/>
  <c r="GA48" i="2"/>
  <c r="GB48" i="2"/>
  <c r="GC48" i="2"/>
  <c r="GD48" i="2"/>
  <c r="GE48" i="2"/>
  <c r="GF48" i="2"/>
  <c r="GG48" i="2"/>
  <c r="GH48" i="2"/>
  <c r="GI48" i="2"/>
  <c r="FQ49" i="2"/>
  <c r="FR49" i="2"/>
  <c r="FS49" i="2"/>
  <c r="FT49" i="2"/>
  <c r="FU49" i="2"/>
  <c r="FV49" i="2"/>
  <c r="FW49" i="2"/>
  <c r="FX49" i="2"/>
  <c r="FY49" i="2"/>
  <c r="FZ49" i="2"/>
  <c r="GA49" i="2"/>
  <c r="GB49" i="2"/>
  <c r="GC49" i="2"/>
  <c r="GD49" i="2"/>
  <c r="GE49" i="2"/>
  <c r="GF49" i="2"/>
  <c r="GG49" i="2"/>
  <c r="GH49" i="2"/>
  <c r="GI49" i="2"/>
  <c r="FQ50" i="2"/>
  <c r="FR50" i="2"/>
  <c r="FS50" i="2"/>
  <c r="FT50" i="2"/>
  <c r="FU50" i="2"/>
  <c r="FV50" i="2"/>
  <c r="FW50" i="2"/>
  <c r="FX50" i="2"/>
  <c r="FY50" i="2"/>
  <c r="FZ50" i="2"/>
  <c r="GA50" i="2"/>
  <c r="GB50" i="2"/>
  <c r="GC50" i="2"/>
  <c r="GD50" i="2"/>
  <c r="GE50" i="2"/>
  <c r="GF50" i="2"/>
  <c r="GG50" i="2"/>
  <c r="GH50" i="2"/>
  <c r="GI50" i="2"/>
  <c r="FQ51" i="2"/>
  <c r="FR51" i="2"/>
  <c r="FS51" i="2"/>
  <c r="FT51" i="2"/>
  <c r="FU51" i="2"/>
  <c r="FV51" i="2"/>
  <c r="FW51" i="2"/>
  <c r="FX51" i="2"/>
  <c r="FY51" i="2"/>
  <c r="FZ51" i="2"/>
  <c r="GA51" i="2"/>
  <c r="GB51" i="2"/>
  <c r="GC51" i="2"/>
  <c r="GD51" i="2"/>
  <c r="GE51" i="2"/>
  <c r="GF51" i="2"/>
  <c r="GG51" i="2"/>
  <c r="GH51" i="2"/>
  <c r="GI51" i="2"/>
  <c r="FQ52" i="2"/>
  <c r="FR52" i="2"/>
  <c r="FS52" i="2"/>
  <c r="FT52" i="2"/>
  <c r="FU52" i="2"/>
  <c r="FV52" i="2"/>
  <c r="FW52" i="2"/>
  <c r="FX52" i="2"/>
  <c r="FY52" i="2"/>
  <c r="FZ52" i="2"/>
  <c r="GA52" i="2"/>
  <c r="GB52" i="2"/>
  <c r="GC52" i="2"/>
  <c r="GD52" i="2"/>
  <c r="GE52" i="2"/>
  <c r="GF52" i="2"/>
  <c r="GG52" i="2"/>
  <c r="GH52" i="2"/>
  <c r="GI52" i="2"/>
  <c r="FQ53" i="2"/>
  <c r="FR53" i="2"/>
  <c r="FS53" i="2"/>
  <c r="FT53" i="2"/>
  <c r="FU53" i="2"/>
  <c r="FV53" i="2"/>
  <c r="FW53" i="2"/>
  <c r="FX53" i="2"/>
  <c r="FY53" i="2"/>
  <c r="FZ53" i="2"/>
  <c r="GA53" i="2"/>
  <c r="GB53" i="2"/>
  <c r="GC53" i="2"/>
  <c r="GD53" i="2"/>
  <c r="GE53" i="2"/>
  <c r="GF53" i="2"/>
  <c r="GG53" i="2"/>
  <c r="GH53" i="2"/>
  <c r="GI53" i="2"/>
  <c r="FQ54" i="2"/>
  <c r="FR54" i="2"/>
  <c r="FS54" i="2"/>
  <c r="FT54" i="2"/>
  <c r="FU54" i="2"/>
  <c r="FV54" i="2"/>
  <c r="FW54" i="2"/>
  <c r="FX54" i="2"/>
  <c r="FY54" i="2"/>
  <c r="FZ54" i="2"/>
  <c r="GA54" i="2"/>
  <c r="GB54" i="2"/>
  <c r="GC54" i="2"/>
  <c r="GD54" i="2"/>
  <c r="GE54" i="2"/>
  <c r="GF54" i="2"/>
  <c r="GG54" i="2"/>
  <c r="GH54" i="2"/>
  <c r="GI54" i="2"/>
  <c r="FQ55" i="2"/>
  <c r="FR55" i="2"/>
  <c r="FS55" i="2"/>
  <c r="FT55" i="2"/>
  <c r="FU55" i="2"/>
  <c r="FV55" i="2"/>
  <c r="FW55" i="2"/>
  <c r="FX55" i="2"/>
  <c r="FY55" i="2"/>
  <c r="FZ55" i="2"/>
  <c r="GA55" i="2"/>
  <c r="GB55" i="2"/>
  <c r="GC55" i="2"/>
  <c r="GD55" i="2"/>
  <c r="GE55" i="2"/>
  <c r="GF55" i="2"/>
  <c r="GG55" i="2"/>
  <c r="GH55" i="2"/>
  <c r="GI55" i="2"/>
  <c r="FQ56" i="2"/>
  <c r="FR56" i="2"/>
  <c r="FS56" i="2"/>
  <c r="FT56" i="2"/>
  <c r="FU56" i="2"/>
  <c r="FV56" i="2"/>
  <c r="FW56" i="2"/>
  <c r="FX56" i="2"/>
  <c r="FY56" i="2"/>
  <c r="FZ56" i="2"/>
  <c r="GA56" i="2"/>
  <c r="GB56" i="2"/>
  <c r="GC56" i="2"/>
  <c r="GD56" i="2"/>
  <c r="GE56" i="2"/>
  <c r="GF56" i="2"/>
  <c r="GG56" i="2"/>
  <c r="GH56" i="2"/>
  <c r="GI56" i="2"/>
  <c r="FQ57" i="2"/>
  <c r="FR57" i="2"/>
  <c r="FS57" i="2"/>
  <c r="FT57" i="2"/>
  <c r="FU57" i="2"/>
  <c r="FV57" i="2"/>
  <c r="FW57" i="2"/>
  <c r="FX57" i="2"/>
  <c r="FY57" i="2"/>
  <c r="FZ57" i="2"/>
  <c r="GA57" i="2"/>
  <c r="GB57" i="2"/>
  <c r="GC57" i="2"/>
  <c r="GD57" i="2"/>
  <c r="GE57" i="2"/>
  <c r="GF57" i="2"/>
  <c r="GG57" i="2"/>
  <c r="GH57" i="2"/>
  <c r="GI57" i="2"/>
  <c r="FQ58" i="2"/>
  <c r="FR58" i="2"/>
  <c r="FS58" i="2"/>
  <c r="FT58" i="2"/>
  <c r="FU58" i="2"/>
  <c r="FV58" i="2"/>
  <c r="FW58" i="2"/>
  <c r="FX58" i="2"/>
  <c r="FY58" i="2"/>
  <c r="FZ58" i="2"/>
  <c r="GA58" i="2"/>
  <c r="GB58" i="2"/>
  <c r="GC58" i="2"/>
  <c r="GD58" i="2"/>
  <c r="GE58" i="2"/>
  <c r="GF58" i="2"/>
  <c r="GG58" i="2"/>
  <c r="GH58" i="2"/>
  <c r="GI58" i="2"/>
  <c r="FQ59" i="2"/>
  <c r="FR59" i="2"/>
  <c r="FS59" i="2"/>
  <c r="FT59" i="2"/>
  <c r="FU59" i="2"/>
  <c r="FV59" i="2"/>
  <c r="FW59" i="2"/>
  <c r="FX59" i="2"/>
  <c r="FY59" i="2"/>
  <c r="FZ59" i="2"/>
  <c r="GA59" i="2"/>
  <c r="GB59" i="2"/>
  <c r="GC59" i="2"/>
  <c r="GD59" i="2"/>
  <c r="GE59" i="2"/>
  <c r="GF59" i="2"/>
  <c r="GG59" i="2"/>
  <c r="GH59" i="2"/>
  <c r="GI59" i="2"/>
  <c r="FQ60" i="2"/>
  <c r="FR60" i="2"/>
  <c r="FS60" i="2"/>
  <c r="FT60" i="2"/>
  <c r="FU60" i="2"/>
  <c r="FV60" i="2"/>
  <c r="FW60" i="2"/>
  <c r="FX60" i="2"/>
  <c r="FY60" i="2"/>
  <c r="FZ60" i="2"/>
  <c r="GA60" i="2"/>
  <c r="GB60" i="2"/>
  <c r="GC60" i="2"/>
  <c r="GD60" i="2"/>
  <c r="GE60" i="2"/>
  <c r="GF60" i="2"/>
  <c r="GG60" i="2"/>
  <c r="GH60" i="2"/>
  <c r="GI60" i="2"/>
  <c r="FQ61" i="2"/>
  <c r="FR61" i="2"/>
  <c r="FS61" i="2"/>
  <c r="FT61" i="2"/>
  <c r="FU61" i="2"/>
  <c r="FV61" i="2"/>
  <c r="FW61" i="2"/>
  <c r="FX61" i="2"/>
  <c r="FY61" i="2"/>
  <c r="FZ61" i="2"/>
  <c r="GA61" i="2"/>
  <c r="GB61" i="2"/>
  <c r="GC61" i="2"/>
  <c r="GD61" i="2"/>
  <c r="GE61" i="2"/>
  <c r="GF61" i="2"/>
  <c r="GG61" i="2"/>
  <c r="GH61" i="2"/>
  <c r="GI61" i="2"/>
  <c r="FQ62" i="2"/>
  <c r="FR62" i="2"/>
  <c r="FS62" i="2"/>
  <c r="FT62" i="2"/>
  <c r="FU62" i="2"/>
  <c r="FV62" i="2"/>
  <c r="FW62" i="2"/>
  <c r="FX62" i="2"/>
  <c r="FY62" i="2"/>
  <c r="FZ62" i="2"/>
  <c r="GA62" i="2"/>
  <c r="GB62" i="2"/>
  <c r="GC62" i="2"/>
  <c r="GD62" i="2"/>
  <c r="GE62" i="2"/>
  <c r="GF62" i="2"/>
  <c r="GG62" i="2"/>
  <c r="GH62" i="2"/>
  <c r="GI62" i="2"/>
  <c r="FQ63" i="2"/>
  <c r="FR63" i="2"/>
  <c r="FS63" i="2"/>
  <c r="FT63" i="2"/>
  <c r="FU63" i="2"/>
  <c r="FV63" i="2"/>
  <c r="FW63" i="2"/>
  <c r="FX63" i="2"/>
  <c r="FY63" i="2"/>
  <c r="FZ63" i="2"/>
  <c r="GA63" i="2"/>
  <c r="GB63" i="2"/>
  <c r="GC63" i="2"/>
  <c r="GD63" i="2"/>
  <c r="GE63" i="2"/>
  <c r="GF63" i="2"/>
  <c r="GG63" i="2"/>
  <c r="GH63" i="2"/>
  <c r="GI63" i="2"/>
  <c r="FQ64" i="2"/>
  <c r="FR64" i="2"/>
  <c r="FS64" i="2"/>
  <c r="FT64" i="2"/>
  <c r="FU64" i="2"/>
  <c r="FV64" i="2"/>
  <c r="FW64" i="2"/>
  <c r="FX64" i="2"/>
  <c r="FY64" i="2"/>
  <c r="FZ64" i="2"/>
  <c r="GA64" i="2"/>
  <c r="GB64" i="2"/>
  <c r="GC64" i="2"/>
  <c r="GD64" i="2"/>
  <c r="GE64" i="2"/>
  <c r="GF64" i="2"/>
  <c r="GG64" i="2"/>
  <c r="GH64" i="2"/>
  <c r="GI64" i="2"/>
  <c r="FQ65" i="2"/>
  <c r="FR65" i="2"/>
  <c r="FS65" i="2"/>
  <c r="FT65" i="2"/>
  <c r="FU65" i="2"/>
  <c r="FV65" i="2"/>
  <c r="FW65" i="2"/>
  <c r="FX65" i="2"/>
  <c r="FY65" i="2"/>
  <c r="FZ65" i="2"/>
  <c r="GA65" i="2"/>
  <c r="GB65" i="2"/>
  <c r="GC65" i="2"/>
  <c r="GD65" i="2"/>
  <c r="GE65" i="2"/>
  <c r="GF65" i="2"/>
  <c r="GG65" i="2"/>
  <c r="GH65" i="2"/>
  <c r="GI65" i="2"/>
  <c r="FQ66" i="2"/>
  <c r="FR66" i="2"/>
  <c r="FS66" i="2"/>
  <c r="FT66" i="2"/>
  <c r="FU66" i="2"/>
  <c r="FV66" i="2"/>
  <c r="FW66" i="2"/>
  <c r="FX66" i="2"/>
  <c r="FY66" i="2"/>
  <c r="FZ66" i="2"/>
  <c r="GA66" i="2"/>
  <c r="GB66" i="2"/>
  <c r="GC66" i="2"/>
  <c r="GD66" i="2"/>
  <c r="GE66" i="2"/>
  <c r="GF66" i="2"/>
  <c r="GG66" i="2"/>
  <c r="GH66" i="2"/>
  <c r="GI66" i="2"/>
  <c r="FQ67" i="2"/>
  <c r="FR67" i="2"/>
  <c r="FS67" i="2"/>
  <c r="FT67" i="2"/>
  <c r="FU67" i="2"/>
  <c r="FV67" i="2"/>
  <c r="FW67" i="2"/>
  <c r="FX67" i="2"/>
  <c r="FY67" i="2"/>
  <c r="FZ67" i="2"/>
  <c r="GA67" i="2"/>
  <c r="GB67" i="2"/>
  <c r="GC67" i="2"/>
  <c r="GD67" i="2"/>
  <c r="GE67" i="2"/>
  <c r="GF67" i="2"/>
  <c r="GG67" i="2"/>
  <c r="GH67" i="2"/>
  <c r="GI67" i="2"/>
  <c r="FQ68" i="2"/>
  <c r="FR68" i="2"/>
  <c r="FS68" i="2"/>
  <c r="FT68" i="2"/>
  <c r="FU68" i="2"/>
  <c r="FV68" i="2"/>
  <c r="FW68" i="2"/>
  <c r="FX68" i="2"/>
  <c r="FY68" i="2"/>
  <c r="FZ68" i="2"/>
  <c r="GA68" i="2"/>
  <c r="GB68" i="2"/>
  <c r="GC68" i="2"/>
  <c r="GD68" i="2"/>
  <c r="GE68" i="2"/>
  <c r="GF68" i="2"/>
  <c r="GG68" i="2"/>
  <c r="GH68" i="2"/>
  <c r="GI68" i="2"/>
  <c r="FQ69" i="2"/>
  <c r="FR69" i="2"/>
  <c r="FS69" i="2"/>
  <c r="FT69" i="2"/>
  <c r="FU69" i="2"/>
  <c r="FV69" i="2"/>
  <c r="FW69" i="2"/>
  <c r="FX69" i="2"/>
  <c r="FY69" i="2"/>
  <c r="FZ69" i="2"/>
  <c r="GA69" i="2"/>
  <c r="GB69" i="2"/>
  <c r="GC69" i="2"/>
  <c r="GD69" i="2"/>
  <c r="GE69" i="2"/>
  <c r="GF69" i="2"/>
  <c r="GG69" i="2"/>
  <c r="GH69" i="2"/>
  <c r="GI69" i="2"/>
  <c r="FQ70" i="2"/>
  <c r="FR70" i="2"/>
  <c r="FS70" i="2"/>
  <c r="FT70" i="2"/>
  <c r="FU70" i="2"/>
  <c r="FV70" i="2"/>
  <c r="FW70" i="2"/>
  <c r="FX70" i="2"/>
  <c r="FY70" i="2"/>
  <c r="FZ70" i="2"/>
  <c r="GA70" i="2"/>
  <c r="GB70" i="2"/>
  <c r="GC70" i="2"/>
  <c r="GD70" i="2"/>
  <c r="GE70" i="2"/>
  <c r="GF70" i="2"/>
  <c r="GG70" i="2"/>
  <c r="GH70" i="2"/>
  <c r="GI70" i="2"/>
  <c r="FQ71" i="2"/>
  <c r="FR71" i="2"/>
  <c r="FS71" i="2"/>
  <c r="FT71" i="2"/>
  <c r="FU71" i="2"/>
  <c r="FV71" i="2"/>
  <c r="FW71" i="2"/>
  <c r="FX71" i="2"/>
  <c r="FY71" i="2"/>
  <c r="FZ71" i="2"/>
  <c r="GA71" i="2"/>
  <c r="GB71" i="2"/>
  <c r="GC71" i="2"/>
  <c r="GD71" i="2"/>
  <c r="GE71" i="2"/>
  <c r="GF71" i="2"/>
  <c r="GG71" i="2"/>
  <c r="GH71" i="2"/>
  <c r="GI71" i="2"/>
  <c r="FQ72" i="2"/>
  <c r="FR72" i="2"/>
  <c r="FS72" i="2"/>
  <c r="FT72" i="2"/>
  <c r="FU72" i="2"/>
  <c r="FV72" i="2"/>
  <c r="FW72" i="2"/>
  <c r="FX72" i="2"/>
  <c r="FY72" i="2"/>
  <c r="FZ72" i="2"/>
  <c r="GA72" i="2"/>
  <c r="GB72" i="2"/>
  <c r="GC72" i="2"/>
  <c r="GD72" i="2"/>
  <c r="GE72" i="2"/>
  <c r="GF72" i="2"/>
  <c r="GG72" i="2"/>
  <c r="GH72" i="2"/>
  <c r="GI72" i="2"/>
  <c r="FQ73" i="2"/>
  <c r="FR73" i="2"/>
  <c r="FS73" i="2"/>
  <c r="FT73" i="2"/>
  <c r="FU73" i="2"/>
  <c r="FV73" i="2"/>
  <c r="FW73" i="2"/>
  <c r="FX73" i="2"/>
  <c r="FY73" i="2"/>
  <c r="FZ73" i="2"/>
  <c r="GA73" i="2"/>
  <c r="GB73" i="2"/>
  <c r="GC73" i="2"/>
  <c r="GD73" i="2"/>
  <c r="GE73" i="2"/>
  <c r="GF73" i="2"/>
  <c r="GG73" i="2"/>
  <c r="GH73" i="2"/>
  <c r="GI73" i="2"/>
  <c r="FQ74" i="2"/>
  <c r="FR74" i="2"/>
  <c r="FS74" i="2"/>
  <c r="FT74" i="2"/>
  <c r="FU74" i="2"/>
  <c r="FV74" i="2"/>
  <c r="FW74" i="2"/>
  <c r="FX74" i="2"/>
  <c r="FY74" i="2"/>
  <c r="FZ74" i="2"/>
  <c r="GA74" i="2"/>
  <c r="GB74" i="2"/>
  <c r="GC74" i="2"/>
  <c r="GD74" i="2"/>
  <c r="GE74" i="2"/>
  <c r="GF74" i="2"/>
  <c r="GG74" i="2"/>
  <c r="GH74" i="2"/>
  <c r="GI74" i="2"/>
  <c r="FQ75" i="2"/>
  <c r="FR75" i="2"/>
  <c r="FS75" i="2"/>
  <c r="FT75" i="2"/>
  <c r="FU75" i="2"/>
  <c r="FV75" i="2"/>
  <c r="FW75" i="2"/>
  <c r="FX75" i="2"/>
  <c r="FY75" i="2"/>
  <c r="FZ75" i="2"/>
  <c r="GA75" i="2"/>
  <c r="GB75" i="2"/>
  <c r="GC75" i="2"/>
  <c r="GD75" i="2"/>
  <c r="GE75" i="2"/>
  <c r="GF75" i="2"/>
  <c r="GG75" i="2"/>
  <c r="GH75" i="2"/>
  <c r="GI75" i="2"/>
  <c r="FQ76" i="2"/>
  <c r="FR76" i="2"/>
  <c r="FS76" i="2"/>
  <c r="FT76" i="2"/>
  <c r="FU76" i="2"/>
  <c r="FV76" i="2"/>
  <c r="FW76" i="2"/>
  <c r="FX76" i="2"/>
  <c r="FY76" i="2"/>
  <c r="FZ76" i="2"/>
  <c r="GA76" i="2"/>
  <c r="GB76" i="2"/>
  <c r="GC76" i="2"/>
  <c r="GD76" i="2"/>
  <c r="GE76" i="2"/>
  <c r="GF76" i="2"/>
  <c r="GG76" i="2"/>
  <c r="GH76" i="2"/>
  <c r="GI76" i="2"/>
  <c r="FQ77" i="2"/>
  <c r="FR77" i="2"/>
  <c r="FS77" i="2"/>
  <c r="FT77" i="2"/>
  <c r="FU77" i="2"/>
  <c r="FV77" i="2"/>
  <c r="FW77" i="2"/>
  <c r="FX77" i="2"/>
  <c r="FY77" i="2"/>
  <c r="FZ77" i="2"/>
  <c r="GA77" i="2"/>
  <c r="GB77" i="2"/>
  <c r="GC77" i="2"/>
  <c r="GD77" i="2"/>
  <c r="GE77" i="2"/>
  <c r="GF77" i="2"/>
  <c r="GG77" i="2"/>
  <c r="GH77" i="2"/>
  <c r="GI77" i="2"/>
  <c r="FQ78" i="2"/>
  <c r="FR78" i="2"/>
  <c r="FS78" i="2"/>
  <c r="FT78" i="2"/>
  <c r="FU78" i="2"/>
  <c r="FV78" i="2"/>
  <c r="FW78" i="2"/>
  <c r="FX78" i="2"/>
  <c r="FY78" i="2"/>
  <c r="FZ78" i="2"/>
  <c r="GA78" i="2"/>
  <c r="GB78" i="2"/>
  <c r="GC78" i="2"/>
  <c r="GD78" i="2"/>
  <c r="GE78" i="2"/>
  <c r="GF78" i="2"/>
  <c r="GG78" i="2"/>
  <c r="GH78" i="2"/>
  <c r="GI78" i="2"/>
  <c r="FQ79" i="2"/>
  <c r="FR79" i="2"/>
  <c r="FS79" i="2"/>
  <c r="FT79" i="2"/>
  <c r="FU79" i="2"/>
  <c r="FV79" i="2"/>
  <c r="FW79" i="2"/>
  <c r="FX79" i="2"/>
  <c r="FY79" i="2"/>
  <c r="FZ79" i="2"/>
  <c r="GA79" i="2"/>
  <c r="GB79" i="2"/>
  <c r="GC79" i="2"/>
  <c r="GD79" i="2"/>
  <c r="GE79" i="2"/>
  <c r="GF79" i="2"/>
  <c r="GG79" i="2"/>
  <c r="GH79" i="2"/>
  <c r="GI79" i="2"/>
  <c r="FQ80" i="2"/>
  <c r="FR80" i="2"/>
  <c r="FS80" i="2"/>
  <c r="FT80" i="2"/>
  <c r="FU80" i="2"/>
  <c r="FV80" i="2"/>
  <c r="FW80" i="2"/>
  <c r="FX80" i="2"/>
  <c r="FY80" i="2"/>
  <c r="FZ80" i="2"/>
  <c r="GA80" i="2"/>
  <c r="GB80" i="2"/>
  <c r="GC80" i="2"/>
  <c r="GD80" i="2"/>
  <c r="GE80" i="2"/>
  <c r="GF80" i="2"/>
  <c r="GG80" i="2"/>
  <c r="GH80" i="2"/>
  <c r="GI80" i="2"/>
  <c r="FQ81" i="2"/>
  <c r="FR81" i="2"/>
  <c r="FS81" i="2"/>
  <c r="FT81" i="2"/>
  <c r="FU81" i="2"/>
  <c r="FV81" i="2"/>
  <c r="FW81" i="2"/>
  <c r="FX81" i="2"/>
  <c r="FY81" i="2"/>
  <c r="FZ81" i="2"/>
  <c r="GA81" i="2"/>
  <c r="GB81" i="2"/>
  <c r="GC81" i="2"/>
  <c r="GD81" i="2"/>
  <c r="GE81" i="2"/>
  <c r="GF81" i="2"/>
  <c r="GG81" i="2"/>
  <c r="GH81" i="2"/>
  <c r="GI81" i="2"/>
  <c r="FQ82" i="2"/>
  <c r="FR82" i="2"/>
  <c r="FS82" i="2"/>
  <c r="FT82" i="2"/>
  <c r="FU82" i="2"/>
  <c r="FV82" i="2"/>
  <c r="FW82" i="2"/>
  <c r="FX82" i="2"/>
  <c r="FY82" i="2"/>
  <c r="FZ82" i="2"/>
  <c r="GA82" i="2"/>
  <c r="GB82" i="2"/>
  <c r="GC82" i="2"/>
  <c r="GD82" i="2"/>
  <c r="GE82" i="2"/>
  <c r="GF82" i="2"/>
  <c r="GG82" i="2"/>
  <c r="GH82" i="2"/>
  <c r="GI82" i="2"/>
  <c r="FQ83" i="2"/>
  <c r="FR83" i="2"/>
  <c r="FS83" i="2"/>
  <c r="FT83" i="2"/>
  <c r="FU83" i="2"/>
  <c r="FV83" i="2"/>
  <c r="FW83" i="2"/>
  <c r="FX83" i="2"/>
  <c r="FY83" i="2"/>
  <c r="FZ83" i="2"/>
  <c r="GA83" i="2"/>
  <c r="GB83" i="2"/>
  <c r="GC83" i="2"/>
  <c r="GD83" i="2"/>
  <c r="GE83" i="2"/>
  <c r="GF83" i="2"/>
  <c r="GG83" i="2"/>
  <c r="GH83" i="2"/>
  <c r="GI83" i="2"/>
  <c r="FQ84" i="2"/>
  <c r="FR84" i="2"/>
  <c r="FS84" i="2"/>
  <c r="FT84" i="2"/>
  <c r="FU84" i="2"/>
  <c r="FV84" i="2"/>
  <c r="FW84" i="2"/>
  <c r="FX84" i="2"/>
  <c r="FY84" i="2"/>
  <c r="FZ84" i="2"/>
  <c r="GA84" i="2"/>
  <c r="GB84" i="2"/>
  <c r="GC84" i="2"/>
  <c r="GD84" i="2"/>
  <c r="GE84" i="2"/>
  <c r="GF84" i="2"/>
  <c r="GG84" i="2"/>
  <c r="GH84" i="2"/>
  <c r="GI84" i="2"/>
  <c r="FQ85" i="2"/>
  <c r="FR85" i="2"/>
  <c r="FS85" i="2"/>
  <c r="FT85" i="2"/>
  <c r="FU85" i="2"/>
  <c r="FV85" i="2"/>
  <c r="FW85" i="2"/>
  <c r="FX85" i="2"/>
  <c r="FY85" i="2"/>
  <c r="FZ85" i="2"/>
  <c r="GA85" i="2"/>
  <c r="GB85" i="2"/>
  <c r="GC85" i="2"/>
  <c r="GD85" i="2"/>
  <c r="GE85" i="2"/>
  <c r="GF85" i="2"/>
  <c r="GG85" i="2"/>
  <c r="GH85" i="2"/>
  <c r="GI85" i="2"/>
  <c r="FQ86" i="2"/>
  <c r="FR86" i="2"/>
  <c r="FS86" i="2"/>
  <c r="FT86" i="2"/>
  <c r="FU86" i="2"/>
  <c r="FV86" i="2"/>
  <c r="FW86" i="2"/>
  <c r="FX86" i="2"/>
  <c r="FY86" i="2"/>
  <c r="FZ86" i="2"/>
  <c r="GA86" i="2"/>
  <c r="GB86" i="2"/>
  <c r="GC86" i="2"/>
  <c r="GD86" i="2"/>
  <c r="GE86" i="2"/>
  <c r="GF86" i="2"/>
  <c r="GG86" i="2"/>
  <c r="GH86" i="2"/>
  <c r="GI86" i="2"/>
  <c r="FQ87" i="2"/>
  <c r="FR87" i="2"/>
  <c r="FS87" i="2"/>
  <c r="FT87" i="2"/>
  <c r="FU87" i="2"/>
  <c r="FV87" i="2"/>
  <c r="FW87" i="2"/>
  <c r="FX87" i="2"/>
  <c r="FY87" i="2"/>
  <c r="FZ87" i="2"/>
  <c r="GA87" i="2"/>
  <c r="GB87" i="2"/>
  <c r="GC87" i="2"/>
  <c r="GD87" i="2"/>
  <c r="GE87" i="2"/>
  <c r="GF87" i="2"/>
  <c r="GG87" i="2"/>
  <c r="GH87" i="2"/>
  <c r="GI87" i="2"/>
  <c r="FQ88" i="2"/>
  <c r="FR88" i="2"/>
  <c r="FS88" i="2"/>
  <c r="FT88" i="2"/>
  <c r="FU88" i="2"/>
  <c r="FV88" i="2"/>
  <c r="FW88" i="2"/>
  <c r="FX88" i="2"/>
  <c r="FY88" i="2"/>
  <c r="FZ88" i="2"/>
  <c r="GA88" i="2"/>
  <c r="GB88" i="2"/>
  <c r="GC88" i="2"/>
  <c r="GD88" i="2"/>
  <c r="GE88" i="2"/>
  <c r="GF88" i="2"/>
  <c r="GG88" i="2"/>
  <c r="GH88" i="2"/>
  <c r="GI88" i="2"/>
  <c r="FQ89" i="2"/>
  <c r="FR89" i="2"/>
  <c r="FS89" i="2"/>
  <c r="FT89" i="2"/>
  <c r="FU89" i="2"/>
  <c r="FV89" i="2"/>
  <c r="FW89" i="2"/>
  <c r="FX89" i="2"/>
  <c r="FY89" i="2"/>
  <c r="FZ89" i="2"/>
  <c r="GA89" i="2"/>
  <c r="GB89" i="2"/>
  <c r="GC89" i="2"/>
  <c r="GD89" i="2"/>
  <c r="GE89" i="2"/>
  <c r="GF89" i="2"/>
  <c r="GG89" i="2"/>
  <c r="GH89" i="2"/>
  <c r="GI89" i="2"/>
  <c r="FQ90" i="2"/>
  <c r="FR90" i="2"/>
  <c r="FS90" i="2"/>
  <c r="FT90" i="2"/>
  <c r="FU90" i="2"/>
  <c r="FV90" i="2"/>
  <c r="FW90" i="2"/>
  <c r="FX90" i="2"/>
  <c r="FY90" i="2"/>
  <c r="FZ90" i="2"/>
  <c r="GA90" i="2"/>
  <c r="GB90" i="2"/>
  <c r="GC90" i="2"/>
  <c r="GD90" i="2"/>
  <c r="GE90" i="2"/>
  <c r="GF90" i="2"/>
  <c r="GG90" i="2"/>
  <c r="GH90" i="2"/>
  <c r="GI90" i="2"/>
  <c r="FQ91" i="2"/>
  <c r="FR91" i="2"/>
  <c r="FS91" i="2"/>
  <c r="FT91" i="2"/>
  <c r="FU91" i="2"/>
  <c r="FV91" i="2"/>
  <c r="FW91" i="2"/>
  <c r="FX91" i="2"/>
  <c r="FY91" i="2"/>
  <c r="FZ91" i="2"/>
  <c r="GA91" i="2"/>
  <c r="GB91" i="2"/>
  <c r="GC91" i="2"/>
  <c r="GD91" i="2"/>
  <c r="GE91" i="2"/>
  <c r="GF91" i="2"/>
  <c r="GG91" i="2"/>
  <c r="GH91" i="2"/>
  <c r="GI91" i="2"/>
  <c r="FQ92" i="2"/>
  <c r="FR92" i="2"/>
  <c r="FS92" i="2"/>
  <c r="FT92" i="2"/>
  <c r="FU92" i="2"/>
  <c r="FV92" i="2"/>
  <c r="FW92" i="2"/>
  <c r="FX92" i="2"/>
  <c r="FY92" i="2"/>
  <c r="FZ92" i="2"/>
  <c r="GA92" i="2"/>
  <c r="GB92" i="2"/>
  <c r="GC92" i="2"/>
  <c r="GD92" i="2"/>
  <c r="GE92" i="2"/>
  <c r="GF92" i="2"/>
  <c r="GG92" i="2"/>
  <c r="GH92" i="2"/>
  <c r="GI92" i="2"/>
  <c r="FQ93" i="2"/>
  <c r="FR93" i="2"/>
  <c r="FS93" i="2"/>
  <c r="FT93" i="2"/>
  <c r="FU93" i="2"/>
  <c r="FV93" i="2"/>
  <c r="FW93" i="2"/>
  <c r="FX93" i="2"/>
  <c r="FY93" i="2"/>
  <c r="FZ93" i="2"/>
  <c r="GA93" i="2"/>
  <c r="GB93" i="2"/>
  <c r="GC93" i="2"/>
  <c r="GD93" i="2"/>
  <c r="GE93" i="2"/>
  <c r="GF93" i="2"/>
  <c r="GG93" i="2"/>
  <c r="GH93" i="2"/>
  <c r="GI93" i="2"/>
  <c r="FQ94" i="2"/>
  <c r="FR94" i="2"/>
  <c r="FS94" i="2"/>
  <c r="FT94" i="2"/>
  <c r="FU94" i="2"/>
  <c r="FV94" i="2"/>
  <c r="FW94" i="2"/>
  <c r="FX94" i="2"/>
  <c r="FY94" i="2"/>
  <c r="FZ94" i="2"/>
  <c r="GA94" i="2"/>
  <c r="GB94" i="2"/>
  <c r="GC94" i="2"/>
  <c r="GD94" i="2"/>
  <c r="GE94" i="2"/>
  <c r="GF94" i="2"/>
  <c r="GG94" i="2"/>
  <c r="GH94" i="2"/>
  <c r="GI94" i="2"/>
  <c r="FQ95" i="2"/>
  <c r="FR95" i="2"/>
  <c r="FS95" i="2"/>
  <c r="FT95" i="2"/>
  <c r="FU95" i="2"/>
  <c r="FV95" i="2"/>
  <c r="FW95" i="2"/>
  <c r="FX95" i="2"/>
  <c r="FY95" i="2"/>
  <c r="FZ95" i="2"/>
  <c r="GA95" i="2"/>
  <c r="GB95" i="2"/>
  <c r="GC95" i="2"/>
  <c r="GD95" i="2"/>
  <c r="GE95" i="2"/>
  <c r="GF95" i="2"/>
  <c r="GG95" i="2"/>
  <c r="GH95" i="2"/>
  <c r="GI95" i="2"/>
  <c r="FQ96" i="2"/>
  <c r="FR96" i="2"/>
  <c r="FS96" i="2"/>
  <c r="FT96" i="2"/>
  <c r="FU96" i="2"/>
  <c r="FV96" i="2"/>
  <c r="FW96" i="2"/>
  <c r="FX96" i="2"/>
  <c r="FY96" i="2"/>
  <c r="FZ96" i="2"/>
  <c r="GA96" i="2"/>
  <c r="GB96" i="2"/>
  <c r="GC96" i="2"/>
  <c r="GD96" i="2"/>
  <c r="GE96" i="2"/>
  <c r="GF96" i="2"/>
  <c r="GG96" i="2"/>
  <c r="GH96" i="2"/>
  <c r="GI96" i="2"/>
  <c r="FQ97" i="2"/>
  <c r="FR97" i="2"/>
  <c r="FS97" i="2"/>
  <c r="FT97" i="2"/>
  <c r="FU97" i="2"/>
  <c r="FV97" i="2"/>
  <c r="FW97" i="2"/>
  <c r="FX97" i="2"/>
  <c r="FY97" i="2"/>
  <c r="FZ97" i="2"/>
  <c r="GA97" i="2"/>
  <c r="GB97" i="2"/>
  <c r="GC97" i="2"/>
  <c r="GD97" i="2"/>
  <c r="GE97" i="2"/>
  <c r="GF97" i="2"/>
  <c r="GG97" i="2"/>
  <c r="GH97" i="2"/>
  <c r="GI97" i="2"/>
  <c r="FQ98" i="2"/>
  <c r="FR98" i="2"/>
  <c r="FS98" i="2"/>
  <c r="FT98" i="2"/>
  <c r="FU98" i="2"/>
  <c r="FV98" i="2"/>
  <c r="FW98" i="2"/>
  <c r="FX98" i="2"/>
  <c r="FY98" i="2"/>
  <c r="FZ98" i="2"/>
  <c r="GA98" i="2"/>
  <c r="GB98" i="2"/>
  <c r="GC98" i="2"/>
  <c r="GD98" i="2"/>
  <c r="GE98" i="2"/>
  <c r="GF98" i="2"/>
  <c r="GG98" i="2"/>
  <c r="GH98" i="2"/>
  <c r="GI98" i="2"/>
  <c r="FQ99" i="2"/>
  <c r="FR99" i="2"/>
  <c r="FS99" i="2"/>
  <c r="FT99" i="2"/>
  <c r="FU99" i="2"/>
  <c r="FV99" i="2"/>
  <c r="FW99" i="2"/>
  <c r="FX99" i="2"/>
  <c r="FY99" i="2"/>
  <c r="FZ99" i="2"/>
  <c r="GA99" i="2"/>
  <c r="GB99" i="2"/>
  <c r="GC99" i="2"/>
  <c r="GD99" i="2"/>
  <c r="GE99" i="2"/>
  <c r="GF99" i="2"/>
  <c r="GG99" i="2"/>
  <c r="GH99" i="2"/>
  <c r="GI99" i="2"/>
  <c r="FQ100" i="2"/>
  <c r="FR100" i="2"/>
  <c r="FS100" i="2"/>
  <c r="FT100" i="2"/>
  <c r="FU100" i="2"/>
  <c r="FV100" i="2"/>
  <c r="FW100" i="2"/>
  <c r="FX100" i="2"/>
  <c r="FY100" i="2"/>
  <c r="FZ100" i="2"/>
  <c r="GA100" i="2"/>
  <c r="GB100" i="2"/>
  <c r="GC100" i="2"/>
  <c r="GD100" i="2"/>
  <c r="GE100" i="2"/>
  <c r="GF100" i="2"/>
  <c r="GG100" i="2"/>
  <c r="GH100" i="2"/>
  <c r="GI100" i="2"/>
  <c r="FQ101" i="2"/>
  <c r="FR101" i="2"/>
  <c r="FS101" i="2"/>
  <c r="FT101" i="2"/>
  <c r="FU101" i="2"/>
  <c r="FV101" i="2"/>
  <c r="FW101" i="2"/>
  <c r="FX101" i="2"/>
  <c r="FY101" i="2"/>
  <c r="FZ101" i="2"/>
  <c r="GA101" i="2"/>
  <c r="GB101" i="2"/>
  <c r="GC101" i="2"/>
  <c r="GD101" i="2"/>
  <c r="GE101" i="2"/>
  <c r="GF101" i="2"/>
  <c r="GG101" i="2"/>
  <c r="GH101" i="2"/>
  <c r="GI101" i="2"/>
  <c r="FQ102" i="2"/>
  <c r="FR102" i="2"/>
  <c r="FS102" i="2"/>
  <c r="FT102" i="2"/>
  <c r="FU102" i="2"/>
  <c r="FV102" i="2"/>
  <c r="FW102" i="2"/>
  <c r="FX102" i="2"/>
  <c r="FY102" i="2"/>
  <c r="FZ102" i="2"/>
  <c r="GA102" i="2"/>
  <c r="GB102" i="2"/>
  <c r="GC102" i="2"/>
  <c r="GD102" i="2"/>
  <c r="GE102" i="2"/>
  <c r="GF102" i="2"/>
  <c r="GG102" i="2"/>
  <c r="GH102" i="2"/>
  <c r="GI102" i="2"/>
  <c r="FQ103" i="2"/>
  <c r="FR103" i="2"/>
  <c r="FS103" i="2"/>
  <c r="FT103" i="2"/>
  <c r="FU103" i="2"/>
  <c r="FV103" i="2"/>
  <c r="FW103" i="2"/>
  <c r="FX103" i="2"/>
  <c r="FY103" i="2"/>
  <c r="FZ103" i="2"/>
  <c r="GA103" i="2"/>
  <c r="GB103" i="2"/>
  <c r="GC103" i="2"/>
  <c r="GD103" i="2"/>
  <c r="GE103" i="2"/>
  <c r="GF103" i="2"/>
  <c r="GG103" i="2"/>
  <c r="GH103" i="2"/>
  <c r="GI103" i="2"/>
  <c r="FQ104" i="2"/>
  <c r="FR104" i="2"/>
  <c r="FS104" i="2"/>
  <c r="FT104" i="2"/>
  <c r="FU104" i="2"/>
  <c r="FV104" i="2"/>
  <c r="FW104" i="2"/>
  <c r="FX104" i="2"/>
  <c r="FY104" i="2"/>
  <c r="FZ104" i="2"/>
  <c r="GA104" i="2"/>
  <c r="GB104" i="2"/>
  <c r="GC104" i="2"/>
  <c r="GD104" i="2"/>
  <c r="GE104" i="2"/>
  <c r="GF104" i="2"/>
  <c r="GG104" i="2"/>
  <c r="GH104" i="2"/>
  <c r="GI104" i="2"/>
  <c r="FQ105" i="2"/>
  <c r="FR105" i="2"/>
  <c r="FS105" i="2"/>
  <c r="FT105" i="2"/>
  <c r="FU105" i="2"/>
  <c r="FV105" i="2"/>
  <c r="FW105" i="2"/>
  <c r="FX105" i="2"/>
  <c r="FY105" i="2"/>
  <c r="FZ105" i="2"/>
  <c r="GA105" i="2"/>
  <c r="GB105" i="2"/>
  <c r="GC105" i="2"/>
  <c r="GD105" i="2"/>
  <c r="GE105" i="2"/>
  <c r="GF105" i="2"/>
  <c r="GG105" i="2"/>
  <c r="GH105" i="2"/>
  <c r="GI105" i="2"/>
  <c r="FQ106" i="2"/>
  <c r="FR106" i="2"/>
  <c r="FS106" i="2"/>
  <c r="FT106" i="2"/>
  <c r="FU106" i="2"/>
  <c r="FV106" i="2"/>
  <c r="FW106" i="2"/>
  <c r="FX106" i="2"/>
  <c r="FY106" i="2"/>
  <c r="FZ106" i="2"/>
  <c r="GA106" i="2"/>
  <c r="GB106" i="2"/>
  <c r="GC106" i="2"/>
  <c r="GD106" i="2"/>
  <c r="GE106" i="2"/>
  <c r="GF106" i="2"/>
  <c r="GG106" i="2"/>
  <c r="GH106" i="2"/>
  <c r="GI106" i="2"/>
  <c r="FQ107" i="2"/>
  <c r="FR107" i="2"/>
  <c r="FS107" i="2"/>
  <c r="FT107" i="2"/>
  <c r="FU107" i="2"/>
  <c r="FV107" i="2"/>
  <c r="FW107" i="2"/>
  <c r="FX107" i="2"/>
  <c r="FY107" i="2"/>
  <c r="FZ107" i="2"/>
  <c r="GA107" i="2"/>
  <c r="GB107" i="2"/>
  <c r="GC107" i="2"/>
  <c r="GD107" i="2"/>
  <c r="GE107" i="2"/>
  <c r="GF107" i="2"/>
  <c r="GG107" i="2"/>
  <c r="GH107" i="2"/>
  <c r="GI107" i="2"/>
  <c r="FQ108" i="2"/>
  <c r="FR108" i="2"/>
  <c r="FS108" i="2"/>
  <c r="FT108" i="2"/>
  <c r="FU108" i="2"/>
  <c r="FV108" i="2"/>
  <c r="FW108" i="2"/>
  <c r="FX108" i="2"/>
  <c r="FY108" i="2"/>
  <c r="FZ108" i="2"/>
  <c r="GA108" i="2"/>
  <c r="GB108" i="2"/>
  <c r="GC108" i="2"/>
  <c r="GD108" i="2"/>
  <c r="GE108" i="2"/>
  <c r="GF108" i="2"/>
  <c r="GG108" i="2"/>
  <c r="GH108" i="2"/>
  <c r="GI108" i="2"/>
  <c r="FQ109" i="2"/>
  <c r="FR109" i="2"/>
  <c r="FS109" i="2"/>
  <c r="FT109" i="2"/>
  <c r="FU109" i="2"/>
  <c r="FV109" i="2"/>
  <c r="FW109" i="2"/>
  <c r="FX109" i="2"/>
  <c r="FY109" i="2"/>
  <c r="FZ109" i="2"/>
  <c r="GA109" i="2"/>
  <c r="GB109" i="2"/>
  <c r="GC109" i="2"/>
  <c r="GD109" i="2"/>
  <c r="GE109" i="2"/>
  <c r="GF109" i="2"/>
  <c r="GG109" i="2"/>
  <c r="GH109" i="2"/>
  <c r="GI109" i="2"/>
  <c r="FQ110" i="2"/>
  <c r="FR110" i="2"/>
  <c r="FS110" i="2"/>
  <c r="FT110" i="2"/>
  <c r="FU110" i="2"/>
  <c r="FV110" i="2"/>
  <c r="FW110" i="2"/>
  <c r="FX110" i="2"/>
  <c r="FY110" i="2"/>
  <c r="FZ110" i="2"/>
  <c r="GA110" i="2"/>
  <c r="GB110" i="2"/>
  <c r="GC110" i="2"/>
  <c r="GD110" i="2"/>
  <c r="GE110" i="2"/>
  <c r="GF110" i="2"/>
  <c r="GG110" i="2"/>
  <c r="GH110" i="2"/>
  <c r="GI110" i="2"/>
  <c r="FQ111" i="2"/>
  <c r="FR111" i="2"/>
  <c r="FS111" i="2"/>
  <c r="FT111" i="2"/>
  <c r="FU111" i="2"/>
  <c r="FV111" i="2"/>
  <c r="FW111" i="2"/>
  <c r="FX111" i="2"/>
  <c r="FY111" i="2"/>
  <c r="FZ111" i="2"/>
  <c r="GA111" i="2"/>
  <c r="GB111" i="2"/>
  <c r="GC111" i="2"/>
  <c r="GD111" i="2"/>
  <c r="GE111" i="2"/>
  <c r="GF111" i="2"/>
  <c r="GG111" i="2"/>
  <c r="GH111" i="2"/>
  <c r="GI111" i="2"/>
  <c r="FQ112" i="2"/>
  <c r="FR112" i="2"/>
  <c r="FS112" i="2"/>
  <c r="FT112" i="2"/>
  <c r="FU112" i="2"/>
  <c r="FV112" i="2"/>
  <c r="FW112" i="2"/>
  <c r="FX112" i="2"/>
  <c r="FY112" i="2"/>
  <c r="FZ112" i="2"/>
  <c r="GA112" i="2"/>
  <c r="GB112" i="2"/>
  <c r="GC112" i="2"/>
  <c r="GD112" i="2"/>
  <c r="GE112" i="2"/>
  <c r="GF112" i="2"/>
  <c r="GG112" i="2"/>
  <c r="GH112" i="2"/>
  <c r="GI112" i="2"/>
  <c r="FQ113" i="2"/>
  <c r="FR113" i="2"/>
  <c r="FS113" i="2"/>
  <c r="FT113" i="2"/>
  <c r="FU113" i="2"/>
  <c r="FV113" i="2"/>
  <c r="FW113" i="2"/>
  <c r="FX113" i="2"/>
  <c r="FY113" i="2"/>
  <c r="FZ113" i="2"/>
  <c r="GA113" i="2"/>
  <c r="GB113" i="2"/>
  <c r="GC113" i="2"/>
  <c r="GD113" i="2"/>
  <c r="GE113" i="2"/>
  <c r="GF113" i="2"/>
  <c r="GG113" i="2"/>
  <c r="GH113" i="2"/>
  <c r="GI113" i="2"/>
  <c r="FQ114" i="2"/>
  <c r="FR114" i="2"/>
  <c r="FS114" i="2"/>
  <c r="FT114" i="2"/>
  <c r="FU114" i="2"/>
  <c r="FV114" i="2"/>
  <c r="FW114" i="2"/>
  <c r="FX114" i="2"/>
  <c r="FY114" i="2"/>
  <c r="FZ114" i="2"/>
  <c r="GA114" i="2"/>
  <c r="GB114" i="2"/>
  <c r="GC114" i="2"/>
  <c r="GD114" i="2"/>
  <c r="GE114" i="2"/>
  <c r="GF114" i="2"/>
  <c r="GG114" i="2"/>
  <c r="GH114" i="2"/>
  <c r="GI114" i="2"/>
  <c r="FQ115" i="2"/>
  <c r="FR115" i="2"/>
  <c r="FS115" i="2"/>
  <c r="FT115" i="2"/>
  <c r="FU115" i="2"/>
  <c r="FV115" i="2"/>
  <c r="FW115" i="2"/>
  <c r="FX115" i="2"/>
  <c r="FY115" i="2"/>
  <c r="FZ115" i="2"/>
  <c r="GA115" i="2"/>
  <c r="GB115" i="2"/>
  <c r="GC115" i="2"/>
  <c r="GD115" i="2"/>
  <c r="GE115" i="2"/>
  <c r="GF115" i="2"/>
  <c r="GG115" i="2"/>
  <c r="GH115" i="2"/>
  <c r="GI115" i="2"/>
  <c r="FQ116" i="2"/>
  <c r="FR116" i="2"/>
  <c r="FS116" i="2"/>
  <c r="FT116" i="2"/>
  <c r="FU116" i="2"/>
  <c r="FV116" i="2"/>
  <c r="FW116" i="2"/>
  <c r="FX116" i="2"/>
  <c r="FY116" i="2"/>
  <c r="FZ116" i="2"/>
  <c r="GA116" i="2"/>
  <c r="GB116" i="2"/>
  <c r="GC116" i="2"/>
  <c r="GD116" i="2"/>
  <c r="GE116" i="2"/>
  <c r="GF116" i="2"/>
  <c r="GG116" i="2"/>
  <c r="GH116" i="2"/>
  <c r="GI116" i="2"/>
  <c r="FQ117" i="2"/>
  <c r="FR117" i="2"/>
  <c r="FS117" i="2"/>
  <c r="FT117" i="2"/>
  <c r="FU117" i="2"/>
  <c r="FV117" i="2"/>
  <c r="FW117" i="2"/>
  <c r="FX117" i="2"/>
  <c r="FY117" i="2"/>
  <c r="FZ117" i="2"/>
  <c r="GA117" i="2"/>
  <c r="GB117" i="2"/>
  <c r="GC117" i="2"/>
  <c r="GD117" i="2"/>
  <c r="GE117" i="2"/>
  <c r="GF117" i="2"/>
  <c r="GG117" i="2"/>
  <c r="GH117" i="2"/>
  <c r="GI117" i="2"/>
  <c r="FQ118" i="2"/>
  <c r="FR118" i="2"/>
  <c r="FS118" i="2"/>
  <c r="FT118" i="2"/>
  <c r="FU118" i="2"/>
  <c r="FV118" i="2"/>
  <c r="FW118" i="2"/>
  <c r="FX118" i="2"/>
  <c r="FY118" i="2"/>
  <c r="FZ118" i="2"/>
  <c r="GA118" i="2"/>
  <c r="GB118" i="2"/>
  <c r="GC118" i="2"/>
  <c r="GD118" i="2"/>
  <c r="GE118" i="2"/>
  <c r="GF118" i="2"/>
  <c r="GG118" i="2"/>
  <c r="GH118" i="2"/>
  <c r="GI118" i="2"/>
  <c r="FQ119" i="2"/>
  <c r="FR119" i="2"/>
  <c r="FS119" i="2"/>
  <c r="FT119" i="2"/>
  <c r="FU119" i="2"/>
  <c r="FV119" i="2"/>
  <c r="FW119" i="2"/>
  <c r="FX119" i="2"/>
  <c r="FY119" i="2"/>
  <c r="FZ119" i="2"/>
  <c r="GA119" i="2"/>
  <c r="GB119" i="2"/>
  <c r="GC119" i="2"/>
  <c r="GD119" i="2"/>
  <c r="GE119" i="2"/>
  <c r="GF119" i="2"/>
  <c r="GG119" i="2"/>
  <c r="GH119" i="2"/>
  <c r="GI119" i="2"/>
  <c r="FQ120" i="2"/>
  <c r="FR120" i="2"/>
  <c r="FS120" i="2"/>
  <c r="FT120" i="2"/>
  <c r="FU120" i="2"/>
  <c r="FV120" i="2"/>
  <c r="FW120" i="2"/>
  <c r="FX120" i="2"/>
  <c r="FY120" i="2"/>
  <c r="FZ120" i="2"/>
  <c r="GA120" i="2"/>
  <c r="GB120" i="2"/>
  <c r="GC120" i="2"/>
  <c r="GD120" i="2"/>
  <c r="GE120" i="2"/>
  <c r="GF120" i="2"/>
  <c r="GG120" i="2"/>
  <c r="GH120" i="2"/>
  <c r="GI120" i="2"/>
  <c r="FQ121" i="2"/>
  <c r="FR121" i="2"/>
  <c r="FS121" i="2"/>
  <c r="FT121" i="2"/>
  <c r="FU121" i="2"/>
  <c r="FV121" i="2"/>
  <c r="FW121" i="2"/>
  <c r="FX121" i="2"/>
  <c r="FY121" i="2"/>
  <c r="FZ121" i="2"/>
  <c r="GA121" i="2"/>
  <c r="GB121" i="2"/>
  <c r="GC121" i="2"/>
  <c r="GD121" i="2"/>
  <c r="GE121" i="2"/>
  <c r="GF121" i="2"/>
  <c r="GG121" i="2"/>
  <c r="GH121" i="2"/>
  <c r="GI121" i="2"/>
  <c r="FQ122" i="2"/>
  <c r="FR122" i="2"/>
  <c r="FS122" i="2"/>
  <c r="FT122" i="2"/>
  <c r="FU122" i="2"/>
  <c r="FV122" i="2"/>
  <c r="FW122" i="2"/>
  <c r="FX122" i="2"/>
  <c r="FY122" i="2"/>
  <c r="FZ122" i="2"/>
  <c r="GA122" i="2"/>
  <c r="GB122" i="2"/>
  <c r="GC122" i="2"/>
  <c r="GD122" i="2"/>
  <c r="GE122" i="2"/>
  <c r="GF122" i="2"/>
  <c r="GG122" i="2"/>
  <c r="GH122" i="2"/>
  <c r="GI122" i="2"/>
  <c r="FQ123" i="2"/>
  <c r="FR123" i="2"/>
  <c r="FS123" i="2"/>
  <c r="FT123" i="2"/>
  <c r="FU123" i="2"/>
  <c r="FV123" i="2"/>
  <c r="FW123" i="2"/>
  <c r="FX123" i="2"/>
  <c r="FY123" i="2"/>
  <c r="FZ123" i="2"/>
  <c r="GA123" i="2"/>
  <c r="GB123" i="2"/>
  <c r="GC123" i="2"/>
  <c r="GD123" i="2"/>
  <c r="GE123" i="2"/>
  <c r="GF123" i="2"/>
  <c r="GG123" i="2"/>
  <c r="GH123" i="2"/>
  <c r="GI123" i="2"/>
  <c r="FQ124" i="2"/>
  <c r="FR124" i="2"/>
  <c r="FS124" i="2"/>
  <c r="FT124" i="2"/>
  <c r="FU124" i="2"/>
  <c r="FV124" i="2"/>
  <c r="FW124" i="2"/>
  <c r="FX124" i="2"/>
  <c r="FY124" i="2"/>
  <c r="FZ124" i="2"/>
  <c r="GA124" i="2"/>
  <c r="GB124" i="2"/>
  <c r="GC124" i="2"/>
  <c r="GD124" i="2"/>
  <c r="GE124" i="2"/>
  <c r="GF124" i="2"/>
  <c r="GG124" i="2"/>
  <c r="GH124" i="2"/>
  <c r="GI124" i="2"/>
  <c r="FQ125" i="2"/>
  <c r="FR125" i="2"/>
  <c r="FS125" i="2"/>
  <c r="FT125" i="2"/>
  <c r="FU125" i="2"/>
  <c r="FV125" i="2"/>
  <c r="FW125" i="2"/>
  <c r="FX125" i="2"/>
  <c r="FY125" i="2"/>
  <c r="FZ125" i="2"/>
  <c r="GA125" i="2"/>
  <c r="GB125" i="2"/>
  <c r="GC125" i="2"/>
  <c r="GD125" i="2"/>
  <c r="GE125" i="2"/>
  <c r="GF125" i="2"/>
  <c r="GG125" i="2"/>
  <c r="GH125" i="2"/>
  <c r="GI125" i="2"/>
  <c r="FQ126" i="2"/>
  <c r="FR126" i="2"/>
  <c r="FS126" i="2"/>
  <c r="FT126" i="2"/>
  <c r="FU126" i="2"/>
  <c r="FV126" i="2"/>
  <c r="FW126" i="2"/>
  <c r="FX126" i="2"/>
  <c r="FY126" i="2"/>
  <c r="FZ126" i="2"/>
  <c r="GA126" i="2"/>
  <c r="GB126" i="2"/>
  <c r="GC126" i="2"/>
  <c r="GD126" i="2"/>
  <c r="GE126" i="2"/>
  <c r="GF126" i="2"/>
  <c r="GG126" i="2"/>
  <c r="GH126" i="2"/>
  <c r="GI126" i="2"/>
  <c r="FQ127" i="2"/>
  <c r="FR127" i="2"/>
  <c r="FS127" i="2"/>
  <c r="FT127" i="2"/>
  <c r="FU127" i="2"/>
  <c r="FV127" i="2"/>
  <c r="FW127" i="2"/>
  <c r="FX127" i="2"/>
  <c r="FY127" i="2"/>
  <c r="FZ127" i="2"/>
  <c r="GA127" i="2"/>
  <c r="GB127" i="2"/>
  <c r="GC127" i="2"/>
  <c r="GD127" i="2"/>
  <c r="GE127" i="2"/>
  <c r="GF127" i="2"/>
  <c r="GG127" i="2"/>
  <c r="GH127" i="2"/>
  <c r="GI127" i="2"/>
  <c r="FQ128" i="2"/>
  <c r="HJ24" i="2" s="1"/>
  <c r="FR128" i="2"/>
  <c r="FS128" i="2"/>
  <c r="FT128" i="2"/>
  <c r="FU128" i="2"/>
  <c r="FV128" i="2"/>
  <c r="FW128" i="2"/>
  <c r="FX128" i="2"/>
  <c r="FY128" i="2"/>
  <c r="FZ128" i="2"/>
  <c r="GA128" i="2"/>
  <c r="GB128" i="2"/>
  <c r="GC128" i="2"/>
  <c r="GD128" i="2"/>
  <c r="GE128" i="2"/>
  <c r="GF128" i="2"/>
  <c r="GG128" i="2"/>
  <c r="GH128" i="2"/>
  <c r="GI128" i="2"/>
  <c r="FR4" i="2"/>
  <c r="FS4" i="2"/>
  <c r="FT4" i="2"/>
  <c r="FU4" i="2"/>
  <c r="FV4" i="2"/>
  <c r="FW4" i="2"/>
  <c r="FX4" i="2"/>
  <c r="FY4" i="2"/>
  <c r="FZ4" i="2"/>
  <c r="GA4" i="2"/>
  <c r="GB4" i="2"/>
  <c r="GC4" i="2"/>
  <c r="GD4" i="2"/>
  <c r="GE4" i="2"/>
  <c r="GF4" i="2"/>
  <c r="GG4" i="2"/>
  <c r="GH4" i="2"/>
  <c r="GI4" i="2"/>
  <c r="FQ4" i="2"/>
  <c r="DC108" i="2"/>
  <c r="DD108" i="2"/>
  <c r="DE108" i="2"/>
  <c r="DF108" i="2"/>
  <c r="DG108" i="2"/>
  <c r="DH108" i="2"/>
  <c r="DI108" i="2"/>
  <c r="DJ108" i="2"/>
  <c r="DK108" i="2"/>
  <c r="DL108" i="2"/>
  <c r="DM108" i="2"/>
  <c r="DN108" i="2"/>
  <c r="DO108" i="2"/>
  <c r="DP108" i="2"/>
  <c r="DQ108" i="2"/>
  <c r="DR108" i="2"/>
  <c r="DS108" i="2"/>
  <c r="DT108" i="2"/>
  <c r="DU108" i="2"/>
  <c r="CZ4" i="2"/>
  <c r="CZ11" i="2" s="1"/>
  <c r="CY4" i="2"/>
  <c r="CY11" i="2" s="1"/>
  <c r="CX4" i="2"/>
  <c r="CX11" i="2" s="1"/>
  <c r="CW4" i="2"/>
  <c r="CW11" i="2" s="1"/>
  <c r="CV4" i="2"/>
  <c r="CV11" i="2" s="1"/>
  <c r="CU4" i="2"/>
  <c r="CU11" i="2" s="1"/>
  <c r="CT4" i="2"/>
  <c r="CT11" i="2" s="1"/>
  <c r="CS4" i="2"/>
  <c r="CS11" i="2" s="1"/>
  <c r="CR4" i="2"/>
  <c r="CR11" i="2" s="1"/>
  <c r="CQ4" i="2"/>
  <c r="CQ11" i="2" s="1"/>
  <c r="CP4" i="2"/>
  <c r="CP11" i="2" s="1"/>
  <c r="CO4" i="2"/>
  <c r="CO11" i="2" s="1"/>
  <c r="CN4" i="2"/>
  <c r="CN11" i="2" s="1"/>
  <c r="CM4" i="2"/>
  <c r="CM11" i="2" s="1"/>
  <c r="CL4" i="2"/>
  <c r="CL11" i="2" s="1"/>
  <c r="CK4" i="2"/>
  <c r="CK11" i="2" s="1"/>
  <c r="CJ4" i="2"/>
  <c r="CJ11" i="2" s="1"/>
  <c r="CI4" i="2"/>
  <c r="CI11" i="2" s="1"/>
  <c r="CG4" i="2"/>
  <c r="BV128" i="2"/>
  <c r="BW128" i="2"/>
  <c r="BX128" i="2"/>
  <c r="BY128" i="2"/>
  <c r="BZ128" i="2"/>
  <c r="CA128" i="2"/>
  <c r="CC128" i="2"/>
  <c r="BK28" i="2"/>
  <c r="BL28" i="2"/>
  <c r="BM28" i="2"/>
  <c r="BN28" i="2"/>
  <c r="BO28" i="2"/>
  <c r="BP28" i="2"/>
  <c r="BR28" i="2"/>
  <c r="AY28" i="2"/>
  <c r="AE28" i="2"/>
  <c r="AE32" i="2" s="1"/>
  <c r="AF28" i="2"/>
  <c r="AF32" i="2" s="1"/>
  <c r="AG28" i="2"/>
  <c r="AG32" i="2" s="1"/>
  <c r="AH28" i="2"/>
  <c r="AH32" i="2" s="1"/>
  <c r="AI28" i="2"/>
  <c r="AI32" i="2" s="1"/>
  <c r="AJ28" i="2"/>
  <c r="AJ32" i="2" s="1"/>
  <c r="AK28" i="2"/>
  <c r="AK32" i="2" s="1"/>
  <c r="AL28" i="2"/>
  <c r="AL32" i="2" s="1"/>
  <c r="AM28" i="2"/>
  <c r="AM32" i="2" s="1"/>
  <c r="AN28" i="2"/>
  <c r="AN32" i="2" s="1"/>
  <c r="AO28" i="2"/>
  <c r="AO32" i="2" s="1"/>
  <c r="AP28" i="2"/>
  <c r="AP32" i="2" s="1"/>
  <c r="AQ28" i="2"/>
  <c r="AQ32" i="2" s="1"/>
  <c r="AR28" i="2"/>
  <c r="AR32" i="2" s="1"/>
  <c r="AS28" i="2"/>
  <c r="AS32" i="2" s="1"/>
  <c r="AT28" i="2"/>
  <c r="AT32" i="2" s="1"/>
  <c r="AU28" i="2"/>
  <c r="AU32" i="2" s="1"/>
  <c r="AV28" i="2"/>
  <c r="AV32" i="2" s="1"/>
  <c r="F104" i="2"/>
  <c r="G104" i="2"/>
  <c r="H104" i="2"/>
  <c r="I104" i="2"/>
  <c r="J104" i="2"/>
  <c r="B28" i="2"/>
  <c r="C28" i="2"/>
  <c r="DC107" i="2"/>
  <c r="DD107" i="2"/>
  <c r="DE107" i="2"/>
  <c r="DF107" i="2"/>
  <c r="DG107" i="2"/>
  <c r="DH107" i="2"/>
  <c r="DI107" i="2"/>
  <c r="DJ107" i="2"/>
  <c r="DK107" i="2"/>
  <c r="DL107" i="2"/>
  <c r="DM107" i="2"/>
  <c r="DN107" i="2"/>
  <c r="DO107" i="2"/>
  <c r="DP107" i="2"/>
  <c r="DQ107" i="2"/>
  <c r="DR107" i="2"/>
  <c r="DS107" i="2"/>
  <c r="DT107" i="2"/>
  <c r="DU107" i="2"/>
  <c r="BV127" i="2"/>
  <c r="BW127" i="2"/>
  <c r="BX127" i="2"/>
  <c r="BY127" i="2"/>
  <c r="BZ127" i="2"/>
  <c r="CA127" i="2"/>
  <c r="CC127" i="2"/>
  <c r="BK27" i="2"/>
  <c r="BL27" i="2"/>
  <c r="BM27" i="2"/>
  <c r="BN27" i="2"/>
  <c r="BO27" i="2"/>
  <c r="BP27" i="2"/>
  <c r="BR27" i="2"/>
  <c r="AY27" i="2"/>
  <c r="AE27" i="2"/>
  <c r="AF27" i="2"/>
  <c r="AG27" i="2"/>
  <c r="AH27" i="2"/>
  <c r="AI27" i="2"/>
  <c r="AJ27" i="2"/>
  <c r="AK27" i="2"/>
  <c r="AL27" i="2"/>
  <c r="AM27" i="2"/>
  <c r="AN27" i="2"/>
  <c r="AO27" i="2"/>
  <c r="AP27" i="2"/>
  <c r="AQ27" i="2"/>
  <c r="AR27" i="2"/>
  <c r="AS27" i="2"/>
  <c r="AT27" i="2"/>
  <c r="AU27" i="2"/>
  <c r="AV27" i="2"/>
  <c r="F103" i="2"/>
  <c r="G103" i="2"/>
  <c r="H103" i="2"/>
  <c r="I103" i="2"/>
  <c r="J103" i="2"/>
  <c r="B27" i="2"/>
  <c r="C27" i="2"/>
  <c r="U5" i="21"/>
  <c r="T5" i="21"/>
  <c r="U4" i="21"/>
  <c r="T4" i="21"/>
  <c r="U3" i="21"/>
  <c r="T3" i="21"/>
  <c r="U2" i="21"/>
  <c r="T2" i="21"/>
  <c r="S5" i="21"/>
  <c r="S4" i="21"/>
  <c r="S3" i="21"/>
  <c r="S2" i="21"/>
  <c r="R5" i="21"/>
  <c r="Q5" i="21"/>
  <c r="P5" i="21"/>
  <c r="O5" i="21"/>
  <c r="N5" i="21"/>
  <c r="M5" i="21"/>
  <c r="L5" i="21"/>
  <c r="K5" i="21"/>
  <c r="R4" i="21"/>
  <c r="Q4" i="21"/>
  <c r="P4" i="21"/>
  <c r="O4" i="21"/>
  <c r="N4" i="21"/>
  <c r="M4" i="21"/>
  <c r="L4" i="21"/>
  <c r="K4" i="21"/>
  <c r="R3" i="21"/>
  <c r="Q3" i="21"/>
  <c r="P3" i="21"/>
  <c r="O3" i="21"/>
  <c r="N3" i="21"/>
  <c r="M3" i="21"/>
  <c r="L3" i="21"/>
  <c r="K3" i="21"/>
  <c r="R2" i="21"/>
  <c r="Q2" i="21"/>
  <c r="P2" i="21"/>
  <c r="O2" i="21"/>
  <c r="N2" i="21"/>
  <c r="M2" i="21"/>
  <c r="L2" i="21"/>
  <c r="K2" i="21"/>
  <c r="F1" i="17"/>
  <c r="V1" i="17" s="1"/>
  <c r="R1" i="21" s="1"/>
  <c r="FH40" i="2" l="1"/>
  <c r="DX30" i="2" s="1"/>
  <c r="FH48" i="2"/>
  <c r="DY31" i="2" s="1"/>
  <c r="FH46" i="2"/>
  <c r="DY29" i="2" s="1"/>
  <c r="FH41" i="2"/>
  <c r="DX31" i="2" s="1"/>
  <c r="FH49" i="2"/>
  <c r="DY32" i="2" s="1"/>
  <c r="FH42" i="2"/>
  <c r="DX32" i="2" s="1"/>
  <c r="FH50" i="2"/>
  <c r="DY33" i="2" s="1"/>
  <c r="FH43" i="2"/>
  <c r="DX33" i="2" s="1"/>
  <c r="FH51" i="2"/>
  <c r="DY34" i="2" s="1"/>
  <c r="FH44" i="2"/>
  <c r="DX34" i="2" s="1"/>
  <c r="FH52" i="2"/>
  <c r="DY35" i="2" s="1"/>
  <c r="FH45" i="2"/>
  <c r="DX35" i="2" s="1"/>
  <c r="FH39" i="2"/>
  <c r="DX29" i="2" s="1"/>
  <c r="FH47" i="2"/>
  <c r="DY30" i="2" s="1"/>
  <c r="HN5" i="2" a="1"/>
  <c r="IB34" i="2"/>
  <c r="IK34" i="2" s="1"/>
  <c r="IG33" i="2"/>
  <c r="IA33" i="2"/>
  <c r="IJ33" i="2" s="1"/>
  <c r="IC32" i="2"/>
  <c r="IF32" i="2"/>
  <c r="GS108" i="2"/>
  <c r="GT107" i="2"/>
  <c r="GU106" i="2"/>
  <c r="GM106" i="2"/>
  <c r="GN105" i="2"/>
  <c r="GO104" i="2"/>
  <c r="GP103" i="2"/>
  <c r="GQ102" i="2"/>
  <c r="GR101" i="2"/>
  <c r="GS100" i="2"/>
  <c r="GT99" i="2"/>
  <c r="GU98" i="2"/>
  <c r="GM98" i="2"/>
  <c r="GN97" i="2"/>
  <c r="GO96" i="2"/>
  <c r="GP95" i="2"/>
  <c r="GQ94" i="2"/>
  <c r="GR93" i="2"/>
  <c r="GS92" i="2"/>
  <c r="GT91" i="2"/>
  <c r="GU90" i="2"/>
  <c r="GM90" i="2"/>
  <c r="GN89" i="2"/>
  <c r="GO88" i="2"/>
  <c r="GP87" i="2"/>
  <c r="GQ86" i="2"/>
  <c r="GR85" i="2"/>
  <c r="GS84" i="2"/>
  <c r="GT83" i="2"/>
  <c r="GU82" i="2"/>
  <c r="GM82" i="2"/>
  <c r="GN81" i="2"/>
  <c r="GO80" i="2"/>
  <c r="GP79" i="2"/>
  <c r="GQ78" i="2"/>
  <c r="GR77" i="2"/>
  <c r="GS76" i="2"/>
  <c r="GT75" i="2"/>
  <c r="GU74" i="2"/>
  <c r="GM74" i="2"/>
  <c r="GN73" i="2"/>
  <c r="GO72" i="2"/>
  <c r="GP71" i="2"/>
  <c r="GQ70" i="2"/>
  <c r="GR69" i="2"/>
  <c r="GS68" i="2"/>
  <c r="GT67" i="2"/>
  <c r="GU66" i="2"/>
  <c r="GM66" i="2"/>
  <c r="GN65" i="2"/>
  <c r="GO64" i="2"/>
  <c r="GP63" i="2"/>
  <c r="GQ62" i="2"/>
  <c r="GR61" i="2"/>
  <c r="GS60" i="2"/>
  <c r="GT59" i="2"/>
  <c r="GU58" i="2"/>
  <c r="GM58" i="2"/>
  <c r="GN57" i="2"/>
  <c r="GO56" i="2"/>
  <c r="GP55" i="2"/>
  <c r="GQ54" i="2"/>
  <c r="GR53" i="2"/>
  <c r="GS52" i="2"/>
  <c r="GT51" i="2"/>
  <c r="GU50" i="2"/>
  <c r="GM50" i="2"/>
  <c r="GN49" i="2"/>
  <c r="GO48" i="2"/>
  <c r="GP47" i="2"/>
  <c r="GQ46" i="2"/>
  <c r="GR45" i="2"/>
  <c r="GS44" i="2"/>
  <c r="GT43" i="2"/>
  <c r="GU42" i="2"/>
  <c r="GM42" i="2"/>
  <c r="GN41" i="2"/>
  <c r="GO40" i="2"/>
  <c r="GP39" i="2"/>
  <c r="GQ38" i="2"/>
  <c r="GR37" i="2"/>
  <c r="GS36" i="2"/>
  <c r="GT35" i="2"/>
  <c r="GU34" i="2"/>
  <c r="GM34" i="2"/>
  <c r="GN33" i="2"/>
  <c r="GO32" i="2"/>
  <c r="GP31" i="2"/>
  <c r="GQ30" i="2"/>
  <c r="GR29" i="2"/>
  <c r="GS28" i="2"/>
  <c r="GT27" i="2"/>
  <c r="GU26" i="2"/>
  <c r="GM26" i="2"/>
  <c r="GN25" i="2"/>
  <c r="GO24" i="2"/>
  <c r="GP23" i="2"/>
  <c r="GQ22" i="2"/>
  <c r="GR21" i="2"/>
  <c r="GS20" i="2"/>
  <c r="GO16" i="2"/>
  <c r="GQ55" i="2"/>
  <c r="HJ4" i="2" a="1"/>
  <c r="GS103" i="2"/>
  <c r="GT102" i="2"/>
  <c r="GU101" i="2"/>
  <c r="GM101" i="2"/>
  <c r="GN100" i="2"/>
  <c r="GO99" i="2"/>
  <c r="GP98" i="2"/>
  <c r="GQ97" i="2"/>
  <c r="GR96" i="2"/>
  <c r="GS95" i="2"/>
  <c r="GT94" i="2"/>
  <c r="GU93" i="2"/>
  <c r="GM93" i="2"/>
  <c r="GN92" i="2"/>
  <c r="GN16" i="2"/>
  <c r="GT128" i="2"/>
  <c r="GU127" i="2"/>
  <c r="GM127" i="2"/>
  <c r="GN126" i="2"/>
  <c r="GO125" i="2"/>
  <c r="GP124" i="2"/>
  <c r="GQ123" i="2"/>
  <c r="GR122" i="2"/>
  <c r="GS121" i="2"/>
  <c r="GT120" i="2"/>
  <c r="GU119" i="2"/>
  <c r="GM119" i="2"/>
  <c r="GN118" i="2"/>
  <c r="GO117" i="2"/>
  <c r="GP116" i="2"/>
  <c r="GQ115" i="2"/>
  <c r="GR114" i="2"/>
  <c r="GS113" i="2"/>
  <c r="GT112" i="2"/>
  <c r="GU111" i="2"/>
  <c r="GM111" i="2"/>
  <c r="GN110" i="2"/>
  <c r="GO109" i="2"/>
  <c r="GP108" i="2"/>
  <c r="GQ107" i="2"/>
  <c r="GR106" i="2"/>
  <c r="GS105" i="2"/>
  <c r="GO91" i="2"/>
  <c r="GP90" i="2"/>
  <c r="GQ89" i="2"/>
  <c r="GR88" i="2"/>
  <c r="GS87" i="2"/>
  <c r="GT86" i="2"/>
  <c r="GU85" i="2"/>
  <c r="GM85" i="2"/>
  <c r="GN84" i="2"/>
  <c r="GO83" i="2"/>
  <c r="GP82" i="2"/>
  <c r="GQ81" i="2"/>
  <c r="GR80" i="2"/>
  <c r="GS79" i="2"/>
  <c r="GT78" i="2"/>
  <c r="GU77" i="2"/>
  <c r="GM77" i="2"/>
  <c r="GN76" i="2"/>
  <c r="GO75" i="2"/>
  <c r="GP74" i="2"/>
  <c r="GQ73" i="2"/>
  <c r="GR72" i="2"/>
  <c r="GS71" i="2"/>
  <c r="GT70" i="2"/>
  <c r="GU69" i="2"/>
  <c r="GM69" i="2"/>
  <c r="GN68" i="2"/>
  <c r="GO67" i="2"/>
  <c r="GP66" i="2"/>
  <c r="GQ65" i="2"/>
  <c r="GR64" i="2"/>
  <c r="GS63" i="2"/>
  <c r="GT62" i="2"/>
  <c r="GU61" i="2"/>
  <c r="GM61" i="2"/>
  <c r="GN60" i="2"/>
  <c r="GO59" i="2"/>
  <c r="GP58" i="2"/>
  <c r="GQ57" i="2"/>
  <c r="GR56" i="2"/>
  <c r="GS55" i="2"/>
  <c r="GT54" i="2"/>
  <c r="GU53" i="2"/>
  <c r="GM53" i="2"/>
  <c r="GN52" i="2"/>
  <c r="GO51" i="2"/>
  <c r="GP50" i="2"/>
  <c r="GQ49" i="2"/>
  <c r="GR48" i="2"/>
  <c r="GS47" i="2"/>
  <c r="GT46" i="2"/>
  <c r="GU45" i="2"/>
  <c r="GM45" i="2"/>
  <c r="GN44" i="2"/>
  <c r="GO43" i="2"/>
  <c r="GP42" i="2"/>
  <c r="GQ41" i="2"/>
  <c r="GR40" i="2"/>
  <c r="GS39" i="2"/>
  <c r="GT38" i="2"/>
  <c r="GU37" i="2"/>
  <c r="GM37" i="2"/>
  <c r="GN36" i="2"/>
  <c r="GO35" i="2"/>
  <c r="GP34" i="2"/>
  <c r="GQ33" i="2"/>
  <c r="GR32" i="2"/>
  <c r="GS31" i="2"/>
  <c r="GT30" i="2"/>
  <c r="GU29" i="2"/>
  <c r="GM29" i="2"/>
  <c r="GN28" i="2"/>
  <c r="GO27" i="2"/>
  <c r="GP26" i="2"/>
  <c r="GQ25" i="2"/>
  <c r="GR24" i="2"/>
  <c r="GS23" i="2"/>
  <c r="GT22" i="2"/>
  <c r="GU21" i="2"/>
  <c r="GM21" i="2"/>
  <c r="GN20" i="2"/>
  <c r="GO19" i="2"/>
  <c r="GP18" i="2"/>
  <c r="GQ17" i="2"/>
  <c r="GR16" i="2"/>
  <c r="GS128" i="2"/>
  <c r="GT127" i="2"/>
  <c r="GU126" i="2"/>
  <c r="GM126" i="2"/>
  <c r="GN125" i="2"/>
  <c r="GO124" i="2"/>
  <c r="GP123" i="2"/>
  <c r="GQ122" i="2"/>
  <c r="GR121" i="2"/>
  <c r="GS120" i="2"/>
  <c r="GT119" i="2"/>
  <c r="GU118" i="2"/>
  <c r="GM118" i="2"/>
  <c r="GN117" i="2"/>
  <c r="GO116" i="2"/>
  <c r="GP115" i="2"/>
  <c r="GQ114" i="2"/>
  <c r="GR113" i="2"/>
  <c r="GS112" i="2"/>
  <c r="GT111" i="2"/>
  <c r="GU110" i="2"/>
  <c r="GM110" i="2"/>
  <c r="GN109" i="2"/>
  <c r="GO108" i="2"/>
  <c r="GP107" i="2"/>
  <c r="GQ106" i="2"/>
  <c r="GR105" i="2"/>
  <c r="GS104" i="2"/>
  <c r="GT103" i="2"/>
  <c r="GU102" i="2"/>
  <c r="GM102" i="2"/>
  <c r="GN101" i="2"/>
  <c r="GO100" i="2"/>
  <c r="GP99" i="2"/>
  <c r="GQ98" i="2"/>
  <c r="GR97" i="2"/>
  <c r="GS96" i="2"/>
  <c r="GT95" i="2"/>
  <c r="GU94" i="2"/>
  <c r="GM94" i="2"/>
  <c r="GN93" i="2"/>
  <c r="GO92" i="2"/>
  <c r="GQ90" i="2"/>
  <c r="GR128" i="2"/>
  <c r="GS127" i="2"/>
  <c r="GT126" i="2"/>
  <c r="GU125" i="2"/>
  <c r="GM125" i="2"/>
  <c r="GN124" i="2"/>
  <c r="GO123" i="2"/>
  <c r="GP122" i="2"/>
  <c r="GQ121" i="2"/>
  <c r="GR120" i="2"/>
  <c r="GS119" i="2"/>
  <c r="GT118" i="2"/>
  <c r="GU117" i="2"/>
  <c r="GM117" i="2"/>
  <c r="GN116" i="2"/>
  <c r="GO115" i="2"/>
  <c r="GP114" i="2"/>
  <c r="GQ113" i="2"/>
  <c r="GR112" i="2"/>
  <c r="GS111" i="2"/>
  <c r="GT110" i="2"/>
  <c r="GU109" i="2"/>
  <c r="GM109" i="2"/>
  <c r="GN108" i="2"/>
  <c r="GO107" i="2"/>
  <c r="GP106" i="2"/>
  <c r="GQ105" i="2"/>
  <c r="GR104" i="2"/>
  <c r="GQ128" i="2"/>
  <c r="GR127" i="2"/>
  <c r="GS126" i="2"/>
  <c r="GT125" i="2"/>
  <c r="GU124" i="2"/>
  <c r="GM124" i="2"/>
  <c r="GN123" i="2"/>
  <c r="GO122" i="2"/>
  <c r="GP121" i="2"/>
  <c r="GQ120" i="2"/>
  <c r="GR119" i="2"/>
  <c r="GS118" i="2"/>
  <c r="GT117" i="2"/>
  <c r="GP128" i="2"/>
  <c r="GQ127" i="2"/>
  <c r="GR126" i="2"/>
  <c r="GS125" i="2"/>
  <c r="GT124" i="2"/>
  <c r="GU123" i="2"/>
  <c r="GM123" i="2"/>
  <c r="GN122" i="2"/>
  <c r="GO121" i="2"/>
  <c r="GP120" i="2"/>
  <c r="GQ119" i="2"/>
  <c r="GR118" i="2"/>
  <c r="GS117" i="2"/>
  <c r="GT116" i="2"/>
  <c r="GU115" i="2"/>
  <c r="GM115" i="2"/>
  <c r="GU83" i="2"/>
  <c r="GT76" i="2"/>
  <c r="GS69" i="2"/>
  <c r="GR62" i="2"/>
  <c r="GO128" i="2"/>
  <c r="GP127" i="2"/>
  <c r="GQ126" i="2"/>
  <c r="GR125" i="2"/>
  <c r="GS124" i="2"/>
  <c r="GT123" i="2"/>
  <c r="GU122" i="2"/>
  <c r="GM122" i="2"/>
  <c r="GN121" i="2"/>
  <c r="GO120" i="2"/>
  <c r="GP119" i="2"/>
  <c r="GQ118" i="2"/>
  <c r="GR117" i="2"/>
  <c r="GS116" i="2"/>
  <c r="GT115" i="2"/>
  <c r="GU114" i="2"/>
  <c r="GM114" i="2"/>
  <c r="GN113" i="2"/>
  <c r="GO112" i="2"/>
  <c r="GP111" i="2"/>
  <c r="GQ110" i="2"/>
  <c r="GR109" i="2"/>
  <c r="GN128" i="2"/>
  <c r="GO127" i="2"/>
  <c r="GP126" i="2"/>
  <c r="GQ125" i="2"/>
  <c r="GR124" i="2"/>
  <c r="GS123" i="2"/>
  <c r="GT122" i="2"/>
  <c r="GU121" i="2"/>
  <c r="GM121" i="2"/>
  <c r="GN120" i="2"/>
  <c r="GO119" i="2"/>
  <c r="GP118" i="2"/>
  <c r="GQ117" i="2"/>
  <c r="GR116" i="2"/>
  <c r="GU128" i="2"/>
  <c r="GM128" i="2"/>
  <c r="GN127" i="2"/>
  <c r="GO126" i="2"/>
  <c r="GP125" i="2"/>
  <c r="GQ124" i="2"/>
  <c r="GR123" i="2"/>
  <c r="GS122" i="2"/>
  <c r="GT121" i="2"/>
  <c r="GU120" i="2"/>
  <c r="GM120" i="2"/>
  <c r="GN119" i="2"/>
  <c r="GO118" i="2"/>
  <c r="GP117" i="2"/>
  <c r="GQ116" i="2"/>
  <c r="GR115" i="2"/>
  <c r="GS114" i="2"/>
  <c r="GU116" i="2"/>
  <c r="GM116" i="2"/>
  <c r="GN115" i="2"/>
  <c r="GO114" i="2"/>
  <c r="GP113" i="2"/>
  <c r="GQ112" i="2"/>
  <c r="GR111" i="2"/>
  <c r="GS110" i="2"/>
  <c r="GT109" i="2"/>
  <c r="GU108" i="2"/>
  <c r="GM108" i="2"/>
  <c r="GN107" i="2"/>
  <c r="GO106" i="2"/>
  <c r="GP105" i="2"/>
  <c r="GQ104" i="2"/>
  <c r="GR103" i="2"/>
  <c r="GS102" i="2"/>
  <c r="GT101" i="2"/>
  <c r="GU100" i="2"/>
  <c r="GM100" i="2"/>
  <c r="GN99" i="2"/>
  <c r="GO98" i="2"/>
  <c r="GP97" i="2"/>
  <c r="GQ96" i="2"/>
  <c r="GR95" i="2"/>
  <c r="GS94" i="2"/>
  <c r="GT93" i="2"/>
  <c r="GU92" i="2"/>
  <c r="GM92" i="2"/>
  <c r="GN91" i="2"/>
  <c r="GO90" i="2"/>
  <c r="GP89" i="2"/>
  <c r="GQ88" i="2"/>
  <c r="GR87" i="2"/>
  <c r="GS86" i="2"/>
  <c r="GT85" i="2"/>
  <c r="GU84" i="2"/>
  <c r="GM84" i="2"/>
  <c r="GN83" i="2"/>
  <c r="GO82" i="2"/>
  <c r="GP81" i="2"/>
  <c r="GQ80" i="2"/>
  <c r="GR79" i="2"/>
  <c r="GS78" i="2"/>
  <c r="GT77" i="2"/>
  <c r="GU76" i="2"/>
  <c r="GM76" i="2"/>
  <c r="GN75" i="2"/>
  <c r="GO74" i="2"/>
  <c r="GP73" i="2"/>
  <c r="GQ72" i="2"/>
  <c r="GR71" i="2"/>
  <c r="GS70" i="2"/>
  <c r="GT69" i="2"/>
  <c r="GU68" i="2"/>
  <c r="GM68" i="2"/>
  <c r="GN67" i="2"/>
  <c r="GO66" i="2"/>
  <c r="GP65" i="2"/>
  <c r="GQ64" i="2"/>
  <c r="GR63" i="2"/>
  <c r="GS62" i="2"/>
  <c r="GT61" i="2"/>
  <c r="GU60" i="2"/>
  <c r="GM60" i="2"/>
  <c r="GN59" i="2"/>
  <c r="GO58" i="2"/>
  <c r="GP57" i="2"/>
  <c r="GQ56" i="2"/>
  <c r="GR55" i="2"/>
  <c r="GS54" i="2"/>
  <c r="GT53" i="2"/>
  <c r="GU52" i="2"/>
  <c r="GM52" i="2"/>
  <c r="GN51" i="2"/>
  <c r="GO50" i="2"/>
  <c r="GP49" i="2"/>
  <c r="GQ48" i="2"/>
  <c r="GR47" i="2"/>
  <c r="GS46" i="2"/>
  <c r="GQ16" i="2"/>
  <c r="GP48" i="2"/>
  <c r="GN114" i="2"/>
  <c r="GO113" i="2"/>
  <c r="GP112" i="2"/>
  <c r="GQ111" i="2"/>
  <c r="GR110" i="2"/>
  <c r="GS109" i="2"/>
  <c r="GT108" i="2"/>
  <c r="GU107" i="2"/>
  <c r="GM107" i="2"/>
  <c r="GN106" i="2"/>
  <c r="GO105" i="2"/>
  <c r="GP104" i="2"/>
  <c r="GQ103" i="2"/>
  <c r="GR102" i="2"/>
  <c r="GS101" i="2"/>
  <c r="GT100" i="2"/>
  <c r="GU99" i="2"/>
  <c r="GM99" i="2"/>
  <c r="GN98" i="2"/>
  <c r="GO97" i="2"/>
  <c r="GP96" i="2"/>
  <c r="GQ95" i="2"/>
  <c r="GR94" i="2"/>
  <c r="GS93" i="2"/>
  <c r="GT92" i="2"/>
  <c r="GU91" i="2"/>
  <c r="GM91" i="2"/>
  <c r="GN90" i="2"/>
  <c r="GO89" i="2"/>
  <c r="GP88" i="2"/>
  <c r="GQ87" i="2"/>
  <c r="GR86" i="2"/>
  <c r="GS85" i="2"/>
  <c r="GT84" i="2"/>
  <c r="GM83" i="2"/>
  <c r="GN82" i="2"/>
  <c r="GO81" i="2"/>
  <c r="GP80" i="2"/>
  <c r="GQ79" i="2"/>
  <c r="GR78" i="2"/>
  <c r="GS77" i="2"/>
  <c r="GU75" i="2"/>
  <c r="GM75" i="2"/>
  <c r="GN74" i="2"/>
  <c r="GO73" i="2"/>
  <c r="GP72" i="2"/>
  <c r="GQ71" i="2"/>
  <c r="GR70" i="2"/>
  <c r="GT68" i="2"/>
  <c r="GU67" i="2"/>
  <c r="GM67" i="2"/>
  <c r="GN66" i="2"/>
  <c r="GO65" i="2"/>
  <c r="GP64" i="2"/>
  <c r="GQ63" i="2"/>
  <c r="GS61" i="2"/>
  <c r="GT60" i="2"/>
  <c r="GU59" i="2"/>
  <c r="GM59" i="2"/>
  <c r="GN58" i="2"/>
  <c r="GO57" i="2"/>
  <c r="GP56" i="2"/>
  <c r="GR54" i="2"/>
  <c r="GS53" i="2"/>
  <c r="GT52" i="2"/>
  <c r="GU51" i="2"/>
  <c r="GM51" i="2"/>
  <c r="GN50" i="2"/>
  <c r="GO49" i="2"/>
  <c r="GQ47" i="2"/>
  <c r="GR46" i="2"/>
  <c r="GS45" i="2"/>
  <c r="GT44" i="2"/>
  <c r="GU43" i="2"/>
  <c r="GM43" i="2"/>
  <c r="GN42" i="2"/>
  <c r="GP40" i="2"/>
  <c r="GQ39" i="2"/>
  <c r="GR38" i="2"/>
  <c r="GS37" i="2"/>
  <c r="GT36" i="2"/>
  <c r="GU35" i="2"/>
  <c r="GM35" i="2"/>
  <c r="GO33" i="2"/>
  <c r="GP32" i="2"/>
  <c r="GQ31" i="2"/>
  <c r="GP16" i="2"/>
  <c r="GO41" i="2"/>
  <c r="GN34" i="2"/>
  <c r="GS115" i="2"/>
  <c r="GT114" i="2"/>
  <c r="GU113" i="2"/>
  <c r="GM113" i="2"/>
  <c r="GN112" i="2"/>
  <c r="GO111" i="2"/>
  <c r="GP110" i="2"/>
  <c r="GQ109" i="2"/>
  <c r="GR108" i="2"/>
  <c r="GS107" i="2"/>
  <c r="GT106" i="2"/>
  <c r="GU105" i="2"/>
  <c r="GM105" i="2"/>
  <c r="GN104" i="2"/>
  <c r="GO103" i="2"/>
  <c r="GP102" i="2"/>
  <c r="GQ101" i="2"/>
  <c r="GR100" i="2"/>
  <c r="GS99" i="2"/>
  <c r="GT98" i="2"/>
  <c r="GU97" i="2"/>
  <c r="GM97" i="2"/>
  <c r="GN96" i="2"/>
  <c r="GO95" i="2"/>
  <c r="GP94" i="2"/>
  <c r="GQ93" i="2"/>
  <c r="GR92" i="2"/>
  <c r="GS91" i="2"/>
  <c r="GT90" i="2"/>
  <c r="GU89" i="2"/>
  <c r="GM89" i="2"/>
  <c r="GN88" i="2"/>
  <c r="GO87" i="2"/>
  <c r="GP86" i="2"/>
  <c r="GQ85" i="2"/>
  <c r="GR84" i="2"/>
  <c r="GS83" i="2"/>
  <c r="GT82" i="2"/>
  <c r="GU81" i="2"/>
  <c r="GM81" i="2"/>
  <c r="GN80" i="2"/>
  <c r="GO79" i="2"/>
  <c r="GP78" i="2"/>
  <c r="GQ77" i="2"/>
  <c r="GR76" i="2"/>
  <c r="GS75" i="2"/>
  <c r="GT74" i="2"/>
  <c r="GU73" i="2"/>
  <c r="GM73" i="2"/>
  <c r="GN72" i="2"/>
  <c r="GO71" i="2"/>
  <c r="GP70" i="2"/>
  <c r="GQ69" i="2"/>
  <c r="GR68" i="2"/>
  <c r="GS67" i="2"/>
  <c r="GT66" i="2"/>
  <c r="GU65" i="2"/>
  <c r="GM65" i="2"/>
  <c r="GN64" i="2"/>
  <c r="GO63" i="2"/>
  <c r="GP62" i="2"/>
  <c r="GQ61" i="2"/>
  <c r="GR60" i="2"/>
  <c r="GS59" i="2"/>
  <c r="GT58" i="2"/>
  <c r="GU57" i="2"/>
  <c r="GM57" i="2"/>
  <c r="GN56" i="2"/>
  <c r="GO55" i="2"/>
  <c r="GP54" i="2"/>
  <c r="GQ53" i="2"/>
  <c r="GR52" i="2"/>
  <c r="GS51" i="2"/>
  <c r="GT50" i="2"/>
  <c r="GU49" i="2"/>
  <c r="GM49" i="2"/>
  <c r="GN48" i="2"/>
  <c r="GO47" i="2"/>
  <c r="GP46" i="2"/>
  <c r="GT113" i="2"/>
  <c r="GU112" i="2"/>
  <c r="GM112" i="2"/>
  <c r="GN111" i="2"/>
  <c r="GO110" i="2"/>
  <c r="GP109" i="2"/>
  <c r="GQ108" i="2"/>
  <c r="GR107" i="2"/>
  <c r="GS106" i="2"/>
  <c r="GT105" i="2"/>
  <c r="GU104" i="2"/>
  <c r="GM104" i="2"/>
  <c r="GN103" i="2"/>
  <c r="GO102" i="2"/>
  <c r="GP101" i="2"/>
  <c r="GQ100" i="2"/>
  <c r="GR99" i="2"/>
  <c r="GS98" i="2"/>
  <c r="GT97" i="2"/>
  <c r="GU96" i="2"/>
  <c r="GM96" i="2"/>
  <c r="GN95" i="2"/>
  <c r="GO94" i="2"/>
  <c r="GP93" i="2"/>
  <c r="GQ92" i="2"/>
  <c r="GR91" i="2"/>
  <c r="GS90" i="2"/>
  <c r="GT89" i="2"/>
  <c r="GU88" i="2"/>
  <c r="GM88" i="2"/>
  <c r="GN87" i="2"/>
  <c r="GO86" i="2"/>
  <c r="GP85" i="2"/>
  <c r="GQ84" i="2"/>
  <c r="GR83" i="2"/>
  <c r="GS82" i="2"/>
  <c r="GT81" i="2"/>
  <c r="GU80" i="2"/>
  <c r="GM80" i="2"/>
  <c r="GN79" i="2"/>
  <c r="GO78" i="2"/>
  <c r="GP77" i="2"/>
  <c r="GQ76" i="2"/>
  <c r="GR75" i="2"/>
  <c r="GS74" i="2"/>
  <c r="GT73" i="2"/>
  <c r="GU72" i="2"/>
  <c r="GM72" i="2"/>
  <c r="GN71" i="2"/>
  <c r="GO70" i="2"/>
  <c r="GP69" i="2"/>
  <c r="GQ68" i="2"/>
  <c r="GR67" i="2"/>
  <c r="GS66" i="2"/>
  <c r="GT65" i="2"/>
  <c r="GU64" i="2"/>
  <c r="GM64" i="2"/>
  <c r="GN63" i="2"/>
  <c r="GO62" i="2"/>
  <c r="GP61" i="2"/>
  <c r="GQ60" i="2"/>
  <c r="GR59" i="2"/>
  <c r="GS58" i="2"/>
  <c r="GT57" i="2"/>
  <c r="GU56" i="2"/>
  <c r="GM56" i="2"/>
  <c r="GN55" i="2"/>
  <c r="GO54" i="2"/>
  <c r="GP53" i="2"/>
  <c r="GQ52" i="2"/>
  <c r="GR51" i="2"/>
  <c r="GS50" i="2"/>
  <c r="GT49" i="2"/>
  <c r="GU48" i="2"/>
  <c r="GM48" i="2"/>
  <c r="GN47" i="2"/>
  <c r="GO46" i="2"/>
  <c r="GU16" i="2"/>
  <c r="GM16" i="2"/>
  <c r="GT104" i="2"/>
  <c r="GU103" i="2"/>
  <c r="GM103" i="2"/>
  <c r="GN102" i="2"/>
  <c r="GO101" i="2"/>
  <c r="GP100" i="2"/>
  <c r="GQ99" i="2"/>
  <c r="GR98" i="2"/>
  <c r="GS97" i="2"/>
  <c r="GT96" i="2"/>
  <c r="GU95" i="2"/>
  <c r="GM95" i="2"/>
  <c r="GN94" i="2"/>
  <c r="GO93" i="2"/>
  <c r="GP92" i="2"/>
  <c r="GQ91" i="2"/>
  <c r="GR90" i="2"/>
  <c r="GS89" i="2"/>
  <c r="GT88" i="2"/>
  <c r="GU87" i="2"/>
  <c r="GM87" i="2"/>
  <c r="GN86" i="2"/>
  <c r="GO85" i="2"/>
  <c r="GP84" i="2"/>
  <c r="GQ83" i="2"/>
  <c r="GR82" i="2"/>
  <c r="GS81" i="2"/>
  <c r="GT80" i="2"/>
  <c r="GU79" i="2"/>
  <c r="GM79" i="2"/>
  <c r="GN78" i="2"/>
  <c r="GO77" i="2"/>
  <c r="GP76" i="2"/>
  <c r="GQ75" i="2"/>
  <c r="GR74" i="2"/>
  <c r="GS73" i="2"/>
  <c r="GT72" i="2"/>
  <c r="GU71" i="2"/>
  <c r="GM71" i="2"/>
  <c r="GN70" i="2"/>
  <c r="GO69" i="2"/>
  <c r="GP68" i="2"/>
  <c r="GQ67" i="2"/>
  <c r="GR66" i="2"/>
  <c r="GS65" i="2"/>
  <c r="GT64" i="2"/>
  <c r="GU63" i="2"/>
  <c r="GM63" i="2"/>
  <c r="GN62" i="2"/>
  <c r="GO61" i="2"/>
  <c r="GP60" i="2"/>
  <c r="GQ59" i="2"/>
  <c r="GR58" i="2"/>
  <c r="GS57" i="2"/>
  <c r="GT56" i="2"/>
  <c r="GU55" i="2"/>
  <c r="GM55" i="2"/>
  <c r="GN54" i="2"/>
  <c r="GO53" i="2"/>
  <c r="GP52" i="2"/>
  <c r="GQ51" i="2"/>
  <c r="GR50" i="2"/>
  <c r="GS49" i="2"/>
  <c r="GT48" i="2"/>
  <c r="GU47" i="2"/>
  <c r="GM47" i="2"/>
  <c r="GN46" i="2"/>
  <c r="GO45" i="2"/>
  <c r="GP44" i="2"/>
  <c r="GQ43" i="2"/>
  <c r="GT16" i="2"/>
  <c r="GP91" i="2"/>
  <c r="GR89" i="2"/>
  <c r="GS88" i="2"/>
  <c r="GT87" i="2"/>
  <c r="GU86" i="2"/>
  <c r="GM86" i="2"/>
  <c r="GN85" i="2"/>
  <c r="GO84" i="2"/>
  <c r="GP83" i="2"/>
  <c r="GQ82" i="2"/>
  <c r="GR81" i="2"/>
  <c r="GS80" i="2"/>
  <c r="GT79" i="2"/>
  <c r="GU78" i="2"/>
  <c r="GM78" i="2"/>
  <c r="GN77" i="2"/>
  <c r="GO76" i="2"/>
  <c r="GP75" i="2"/>
  <c r="GQ74" i="2"/>
  <c r="GR73" i="2"/>
  <c r="GS72" i="2"/>
  <c r="GT71" i="2"/>
  <c r="GU70" i="2"/>
  <c r="GM70" i="2"/>
  <c r="GN69" i="2"/>
  <c r="GO68" i="2"/>
  <c r="GP67" i="2"/>
  <c r="GQ66" i="2"/>
  <c r="GR65" i="2"/>
  <c r="GS64" i="2"/>
  <c r="GT63" i="2"/>
  <c r="GU62" i="2"/>
  <c r="GM62" i="2"/>
  <c r="GN61" i="2"/>
  <c r="GO60" i="2"/>
  <c r="GP59" i="2"/>
  <c r="GQ58" i="2"/>
  <c r="GR57" i="2"/>
  <c r="GS56" i="2"/>
  <c r="GT55" i="2"/>
  <c r="GU54" i="2"/>
  <c r="GM54" i="2"/>
  <c r="GN53" i="2"/>
  <c r="GO52" i="2"/>
  <c r="GP51" i="2"/>
  <c r="GQ50" i="2"/>
  <c r="GR49" i="2"/>
  <c r="GS48" i="2"/>
  <c r="GT47" i="2"/>
  <c r="GU46" i="2"/>
  <c r="GM46" i="2"/>
  <c r="GN45" i="2"/>
  <c r="GO44" i="2"/>
  <c r="GP43" i="2"/>
  <c r="GQ42" i="2"/>
  <c r="GR41" i="2"/>
  <c r="GS40" i="2"/>
  <c r="GT39" i="2"/>
  <c r="GU38" i="2"/>
  <c r="GM38" i="2"/>
  <c r="GN37" i="2"/>
  <c r="GO36" i="2"/>
  <c r="GP35" i="2"/>
  <c r="GQ34" i="2"/>
  <c r="GR33" i="2"/>
  <c r="GS32" i="2"/>
  <c r="GT31" i="2"/>
  <c r="GU30" i="2"/>
  <c r="GM30" i="2"/>
  <c r="GN29" i="2"/>
  <c r="GS16" i="2"/>
  <c r="GT45" i="2"/>
  <c r="GU44" i="2"/>
  <c r="GM44" i="2"/>
  <c r="GN43" i="2"/>
  <c r="GO42" i="2"/>
  <c r="GP41" i="2"/>
  <c r="GQ40" i="2"/>
  <c r="GR39" i="2"/>
  <c r="GS38" i="2"/>
  <c r="GT37" i="2"/>
  <c r="GU36" i="2"/>
  <c r="GM36" i="2"/>
  <c r="GN35" i="2"/>
  <c r="GO34" i="2"/>
  <c r="GP33" i="2"/>
  <c r="GQ32" i="2"/>
  <c r="GR31" i="2"/>
  <c r="GS30" i="2"/>
  <c r="GT29" i="2"/>
  <c r="GU28" i="2"/>
  <c r="GM28" i="2"/>
  <c r="GN27" i="2"/>
  <c r="GO26" i="2"/>
  <c r="GP25" i="2"/>
  <c r="GQ24" i="2"/>
  <c r="GR23" i="2"/>
  <c r="GS22" i="2"/>
  <c r="GT21" i="2"/>
  <c r="GU20" i="2"/>
  <c r="GM20" i="2"/>
  <c r="GN19" i="2"/>
  <c r="GO18" i="2"/>
  <c r="GP17" i="2"/>
  <c r="GR30" i="2"/>
  <c r="GS29" i="2"/>
  <c r="GT28" i="2"/>
  <c r="GU27" i="2"/>
  <c r="GM27" i="2"/>
  <c r="GN26" i="2"/>
  <c r="GO25" i="2"/>
  <c r="GP24" i="2"/>
  <c r="GQ23" i="2"/>
  <c r="GR22" i="2"/>
  <c r="GS21" i="2"/>
  <c r="GT20" i="2"/>
  <c r="GU19" i="2"/>
  <c r="GM19" i="2"/>
  <c r="GN18" i="2"/>
  <c r="GO17" i="2"/>
  <c r="GT19" i="2"/>
  <c r="GU18" i="2"/>
  <c r="GM18" i="2"/>
  <c r="GN17" i="2"/>
  <c r="GQ45" i="2"/>
  <c r="GR44" i="2"/>
  <c r="GS43" i="2"/>
  <c r="GT42" i="2"/>
  <c r="GU41" i="2"/>
  <c r="GM41" i="2"/>
  <c r="GN40" i="2"/>
  <c r="GO39" i="2"/>
  <c r="GP38" i="2"/>
  <c r="GQ37" i="2"/>
  <c r="GR36" i="2"/>
  <c r="GS35" i="2"/>
  <c r="GT34" i="2"/>
  <c r="GU33" i="2"/>
  <c r="GM33" i="2"/>
  <c r="GN32" i="2"/>
  <c r="GO31" i="2"/>
  <c r="GP30" i="2"/>
  <c r="GQ29" i="2"/>
  <c r="GR28" i="2"/>
  <c r="GS27" i="2"/>
  <c r="GT26" i="2"/>
  <c r="GU25" i="2"/>
  <c r="GM25" i="2"/>
  <c r="GN24" i="2"/>
  <c r="GO23" i="2"/>
  <c r="GP22" i="2"/>
  <c r="GQ21" i="2"/>
  <c r="GR20" i="2"/>
  <c r="GS19" i="2"/>
  <c r="GT18" i="2"/>
  <c r="GU17" i="2"/>
  <c r="GM17" i="2"/>
  <c r="GP45" i="2"/>
  <c r="GQ44" i="2"/>
  <c r="GR43" i="2"/>
  <c r="GS42" i="2"/>
  <c r="GT41" i="2"/>
  <c r="GU40" i="2"/>
  <c r="GM40" i="2"/>
  <c r="GN39" i="2"/>
  <c r="GO38" i="2"/>
  <c r="GP37" i="2"/>
  <c r="GQ36" i="2"/>
  <c r="GR35" i="2"/>
  <c r="GS34" i="2"/>
  <c r="GT33" i="2"/>
  <c r="GU32" i="2"/>
  <c r="GM32" i="2"/>
  <c r="GN31" i="2"/>
  <c r="GO30" i="2"/>
  <c r="GP29" i="2"/>
  <c r="GQ28" i="2"/>
  <c r="GR27" i="2"/>
  <c r="GS26" i="2"/>
  <c r="GT25" i="2"/>
  <c r="GU24" i="2"/>
  <c r="GM24" i="2"/>
  <c r="GN23" i="2"/>
  <c r="GO22" i="2"/>
  <c r="GP21" i="2"/>
  <c r="GQ20" i="2"/>
  <c r="GR19" i="2"/>
  <c r="GS18" i="2"/>
  <c r="GT17" i="2"/>
  <c r="GR42" i="2"/>
  <c r="GS41" i="2"/>
  <c r="GT40" i="2"/>
  <c r="GU39" i="2"/>
  <c r="GM39" i="2"/>
  <c r="GN38" i="2"/>
  <c r="GO37" i="2"/>
  <c r="GP36" i="2"/>
  <c r="GQ35" i="2"/>
  <c r="GR34" i="2"/>
  <c r="GS33" i="2"/>
  <c r="GT32" i="2"/>
  <c r="GU31" i="2"/>
  <c r="GM31" i="2"/>
  <c r="GN30" i="2"/>
  <c r="GO29" i="2"/>
  <c r="GP28" i="2"/>
  <c r="GQ27" i="2"/>
  <c r="GR26" i="2"/>
  <c r="GS25" i="2"/>
  <c r="GT24" i="2"/>
  <c r="GU23" i="2"/>
  <c r="GM23" i="2"/>
  <c r="GN22" i="2"/>
  <c r="GO21" i="2"/>
  <c r="GP20" i="2"/>
  <c r="GQ19" i="2"/>
  <c r="GR18" i="2"/>
  <c r="GS17" i="2"/>
  <c r="GO28" i="2"/>
  <c r="GP27" i="2"/>
  <c r="GQ26" i="2"/>
  <c r="GR25" i="2"/>
  <c r="GS24" i="2"/>
  <c r="GT23" i="2"/>
  <c r="GU22" i="2"/>
  <c r="GM22" i="2"/>
  <c r="GN21" i="2"/>
  <c r="GO20" i="2"/>
  <c r="GP19" i="2"/>
  <c r="GQ18" i="2"/>
  <c r="GR17" i="2"/>
  <c r="CD128" i="2"/>
  <c r="BS27" i="2"/>
  <c r="K104" i="2"/>
  <c r="BS28" i="2"/>
  <c r="K103" i="2"/>
  <c r="X1" i="17"/>
  <c r="T1" i="21" s="1"/>
  <c r="CD127" i="2"/>
  <c r="O1" i="17"/>
  <c r="K1" i="21" s="1"/>
  <c r="P1" i="17"/>
  <c r="L1" i="21" s="1"/>
  <c r="R1" i="17"/>
  <c r="N1" i="21" s="1"/>
  <c r="W1" i="17"/>
  <c r="S1" i="21" s="1"/>
  <c r="Q1" i="17"/>
  <c r="M1" i="21" s="1"/>
  <c r="Y1" i="17"/>
  <c r="U1" i="21" s="1"/>
  <c r="S1" i="17"/>
  <c r="O1" i="21" s="1"/>
  <c r="W7" i="17" a="1"/>
  <c r="W7" i="17" s="1"/>
  <c r="T1" i="17"/>
  <c r="P1" i="21" s="1"/>
  <c r="U1" i="17"/>
  <c r="Q1" i="21" s="1"/>
  <c r="N1" i="17"/>
  <c r="O7" i="17" a="1"/>
  <c r="O7" i="17" s="1"/>
  <c r="Y7" i="17" a="1"/>
  <c r="Y7" i="17" s="1"/>
  <c r="N7" i="17" a="1"/>
  <c r="N7" i="17" s="1"/>
  <c r="V7" i="17" a="1"/>
  <c r="V7" i="17" s="1"/>
  <c r="R7" i="17" a="1"/>
  <c r="R7" i="17" s="1"/>
  <c r="P7" i="17" a="1"/>
  <c r="P7" i="17" s="1"/>
  <c r="DC5" i="2"/>
  <c r="DD5" i="2"/>
  <c r="DE5" i="2"/>
  <c r="DF5" i="2"/>
  <c r="DG5" i="2"/>
  <c r="DH5" i="2"/>
  <c r="DI5" i="2"/>
  <c r="DJ5" i="2"/>
  <c r="DK5" i="2"/>
  <c r="DL5" i="2"/>
  <c r="DM5" i="2"/>
  <c r="DN5" i="2"/>
  <c r="DO5" i="2"/>
  <c r="DP5" i="2"/>
  <c r="DQ5" i="2"/>
  <c r="DR5" i="2"/>
  <c r="DS5" i="2"/>
  <c r="DT5" i="2"/>
  <c r="DU5" i="2"/>
  <c r="DC6" i="2"/>
  <c r="DD6" i="2"/>
  <c r="DE6" i="2"/>
  <c r="DF6" i="2"/>
  <c r="DG6" i="2"/>
  <c r="DH6" i="2"/>
  <c r="DI6" i="2"/>
  <c r="DJ6" i="2"/>
  <c r="DK6" i="2"/>
  <c r="DL6" i="2"/>
  <c r="DM6" i="2"/>
  <c r="DN6" i="2"/>
  <c r="DO6" i="2"/>
  <c r="DP6" i="2"/>
  <c r="DQ6" i="2"/>
  <c r="DR6" i="2"/>
  <c r="DS6" i="2"/>
  <c r="DT6" i="2"/>
  <c r="DU6" i="2"/>
  <c r="DC7" i="2"/>
  <c r="DD7" i="2"/>
  <c r="DE7" i="2"/>
  <c r="DF7" i="2"/>
  <c r="DG7" i="2"/>
  <c r="DH7" i="2"/>
  <c r="DI7" i="2"/>
  <c r="DJ7" i="2"/>
  <c r="DK7" i="2"/>
  <c r="DL7" i="2"/>
  <c r="DM7" i="2"/>
  <c r="DN7" i="2"/>
  <c r="DO7" i="2"/>
  <c r="DP7" i="2"/>
  <c r="DQ7" i="2"/>
  <c r="DR7" i="2"/>
  <c r="DS7" i="2"/>
  <c r="DT7" i="2"/>
  <c r="DU7" i="2"/>
  <c r="DC8" i="2"/>
  <c r="DD8" i="2"/>
  <c r="DE8" i="2"/>
  <c r="DF8" i="2"/>
  <c r="DG8" i="2"/>
  <c r="DH8" i="2"/>
  <c r="DI8" i="2"/>
  <c r="DJ8" i="2"/>
  <c r="DK8" i="2"/>
  <c r="DL8" i="2"/>
  <c r="DM8" i="2"/>
  <c r="DN8" i="2"/>
  <c r="DO8" i="2"/>
  <c r="DP8" i="2"/>
  <c r="DQ8" i="2"/>
  <c r="DR8" i="2"/>
  <c r="DS8" i="2"/>
  <c r="DT8" i="2"/>
  <c r="DU8" i="2"/>
  <c r="DC9" i="2"/>
  <c r="DD9" i="2"/>
  <c r="DE9" i="2"/>
  <c r="DF9" i="2"/>
  <c r="DG9" i="2"/>
  <c r="DH9" i="2"/>
  <c r="DI9" i="2"/>
  <c r="DJ9" i="2"/>
  <c r="DK9" i="2"/>
  <c r="DL9" i="2"/>
  <c r="DM9" i="2"/>
  <c r="DN9" i="2"/>
  <c r="DO9" i="2"/>
  <c r="DP9" i="2"/>
  <c r="DQ9" i="2"/>
  <c r="DR9" i="2"/>
  <c r="DS9" i="2"/>
  <c r="DT9" i="2"/>
  <c r="DU9" i="2"/>
  <c r="DC10" i="2"/>
  <c r="DD10" i="2"/>
  <c r="DE10" i="2"/>
  <c r="DF10" i="2"/>
  <c r="DG10" i="2"/>
  <c r="DH10" i="2"/>
  <c r="DI10" i="2"/>
  <c r="DJ10" i="2"/>
  <c r="DK10" i="2"/>
  <c r="DL10" i="2"/>
  <c r="DM10" i="2"/>
  <c r="DN10" i="2"/>
  <c r="DO10" i="2"/>
  <c r="DP10" i="2"/>
  <c r="DQ10" i="2"/>
  <c r="DR10" i="2"/>
  <c r="DS10" i="2"/>
  <c r="DT10" i="2"/>
  <c r="DU10" i="2"/>
  <c r="DC11" i="2"/>
  <c r="DD11" i="2"/>
  <c r="DE11" i="2"/>
  <c r="DF11" i="2"/>
  <c r="DG11" i="2"/>
  <c r="DH11" i="2"/>
  <c r="DI11" i="2"/>
  <c r="DJ11" i="2"/>
  <c r="DK11" i="2"/>
  <c r="DL11" i="2"/>
  <c r="DM11" i="2"/>
  <c r="DN11" i="2"/>
  <c r="DO11" i="2"/>
  <c r="DP11" i="2"/>
  <c r="DQ11" i="2"/>
  <c r="DR11" i="2"/>
  <c r="DS11" i="2"/>
  <c r="DT11" i="2"/>
  <c r="DU11" i="2"/>
  <c r="DC12" i="2"/>
  <c r="DD12" i="2"/>
  <c r="DE12" i="2"/>
  <c r="DF12" i="2"/>
  <c r="DG12" i="2"/>
  <c r="DH12" i="2"/>
  <c r="DI12" i="2"/>
  <c r="DJ12" i="2"/>
  <c r="DK12" i="2"/>
  <c r="DL12" i="2"/>
  <c r="DM12" i="2"/>
  <c r="DN12" i="2"/>
  <c r="DO12" i="2"/>
  <c r="DP12" i="2"/>
  <c r="DQ12" i="2"/>
  <c r="DR12" i="2"/>
  <c r="DS12" i="2"/>
  <c r="DT12" i="2"/>
  <c r="DU12" i="2"/>
  <c r="DC13" i="2"/>
  <c r="DD13" i="2"/>
  <c r="DE13" i="2"/>
  <c r="DF13" i="2"/>
  <c r="DG13" i="2"/>
  <c r="DH13" i="2"/>
  <c r="DI13" i="2"/>
  <c r="DJ13" i="2"/>
  <c r="DK13" i="2"/>
  <c r="DL13" i="2"/>
  <c r="DM13" i="2"/>
  <c r="DN13" i="2"/>
  <c r="DO13" i="2"/>
  <c r="DP13" i="2"/>
  <c r="DQ13" i="2"/>
  <c r="DR13" i="2"/>
  <c r="DS13" i="2"/>
  <c r="DT13" i="2"/>
  <c r="DU13" i="2"/>
  <c r="DC14" i="2"/>
  <c r="DD14" i="2"/>
  <c r="DE14" i="2"/>
  <c r="DF14" i="2"/>
  <c r="DG14" i="2"/>
  <c r="DH14" i="2"/>
  <c r="DI14" i="2"/>
  <c r="DJ14" i="2"/>
  <c r="DK14" i="2"/>
  <c r="DL14" i="2"/>
  <c r="DM14" i="2"/>
  <c r="DN14" i="2"/>
  <c r="DO14" i="2"/>
  <c r="DP14" i="2"/>
  <c r="DQ14" i="2"/>
  <c r="DR14" i="2"/>
  <c r="DS14" i="2"/>
  <c r="DT14" i="2"/>
  <c r="DU14" i="2"/>
  <c r="DC15" i="2"/>
  <c r="DD15" i="2"/>
  <c r="DE15" i="2"/>
  <c r="DF15" i="2"/>
  <c r="DG15" i="2"/>
  <c r="DH15" i="2"/>
  <c r="DI15" i="2"/>
  <c r="DJ15" i="2"/>
  <c r="DK15" i="2"/>
  <c r="DL15" i="2"/>
  <c r="DM15" i="2"/>
  <c r="DN15" i="2"/>
  <c r="DO15" i="2"/>
  <c r="DP15" i="2"/>
  <c r="DQ15" i="2"/>
  <c r="DR15" i="2"/>
  <c r="DS15" i="2"/>
  <c r="DT15" i="2"/>
  <c r="DU15" i="2"/>
  <c r="DC16" i="2"/>
  <c r="DD16" i="2"/>
  <c r="DE16" i="2"/>
  <c r="DF16" i="2"/>
  <c r="DG16" i="2"/>
  <c r="DH16" i="2"/>
  <c r="DI16" i="2"/>
  <c r="DJ16" i="2"/>
  <c r="DK16" i="2"/>
  <c r="DL16" i="2"/>
  <c r="DM16" i="2"/>
  <c r="DN16" i="2"/>
  <c r="DO16" i="2"/>
  <c r="DP16" i="2"/>
  <c r="DQ16" i="2"/>
  <c r="DR16" i="2"/>
  <c r="DS16" i="2"/>
  <c r="DT16" i="2"/>
  <c r="DU16" i="2"/>
  <c r="DC17" i="2"/>
  <c r="DD17" i="2"/>
  <c r="DE17" i="2"/>
  <c r="DF17" i="2"/>
  <c r="DG17" i="2"/>
  <c r="DH17" i="2"/>
  <c r="DI17" i="2"/>
  <c r="DJ17" i="2"/>
  <c r="DK17" i="2"/>
  <c r="DL17" i="2"/>
  <c r="DM17" i="2"/>
  <c r="DN17" i="2"/>
  <c r="DO17" i="2"/>
  <c r="DP17" i="2"/>
  <c r="DQ17" i="2"/>
  <c r="DR17" i="2"/>
  <c r="DS17" i="2"/>
  <c r="DT17" i="2"/>
  <c r="DU17" i="2"/>
  <c r="DC18" i="2"/>
  <c r="DD18" i="2"/>
  <c r="DE18" i="2"/>
  <c r="DF18" i="2"/>
  <c r="DG18" i="2"/>
  <c r="DH18" i="2"/>
  <c r="DI18" i="2"/>
  <c r="DJ18" i="2"/>
  <c r="DK18" i="2"/>
  <c r="DL18" i="2"/>
  <c r="DM18" i="2"/>
  <c r="DN18" i="2"/>
  <c r="DO18" i="2"/>
  <c r="DP18" i="2"/>
  <c r="DQ18" i="2"/>
  <c r="DR18" i="2"/>
  <c r="DS18" i="2"/>
  <c r="DT18" i="2"/>
  <c r="DU18" i="2"/>
  <c r="DC19" i="2"/>
  <c r="DD19" i="2"/>
  <c r="DE19" i="2"/>
  <c r="DF19" i="2"/>
  <c r="DG19" i="2"/>
  <c r="DH19" i="2"/>
  <c r="DI19" i="2"/>
  <c r="DJ19" i="2"/>
  <c r="DK19" i="2"/>
  <c r="DL19" i="2"/>
  <c r="DM19" i="2"/>
  <c r="DN19" i="2"/>
  <c r="DO19" i="2"/>
  <c r="DP19" i="2"/>
  <c r="DQ19" i="2"/>
  <c r="DR19" i="2"/>
  <c r="DS19" i="2"/>
  <c r="DT19" i="2"/>
  <c r="DU19" i="2"/>
  <c r="DC20" i="2"/>
  <c r="DD20" i="2"/>
  <c r="DE20" i="2"/>
  <c r="DF20" i="2"/>
  <c r="DG20" i="2"/>
  <c r="DH20" i="2"/>
  <c r="DI20" i="2"/>
  <c r="DJ20" i="2"/>
  <c r="DK20" i="2"/>
  <c r="DL20" i="2"/>
  <c r="DM20" i="2"/>
  <c r="DN20" i="2"/>
  <c r="DO20" i="2"/>
  <c r="DP20" i="2"/>
  <c r="DQ20" i="2"/>
  <c r="DR20" i="2"/>
  <c r="DS20" i="2"/>
  <c r="DT20" i="2"/>
  <c r="DU20" i="2"/>
  <c r="DC21" i="2"/>
  <c r="DD21" i="2"/>
  <c r="DE21" i="2"/>
  <c r="DF21" i="2"/>
  <c r="DG21" i="2"/>
  <c r="DH21" i="2"/>
  <c r="DI21" i="2"/>
  <c r="DJ21" i="2"/>
  <c r="DK21" i="2"/>
  <c r="DL21" i="2"/>
  <c r="DM21" i="2"/>
  <c r="DN21" i="2"/>
  <c r="DO21" i="2"/>
  <c r="DP21" i="2"/>
  <c r="DQ21" i="2"/>
  <c r="DR21" i="2"/>
  <c r="DS21" i="2"/>
  <c r="DT21" i="2"/>
  <c r="DU21" i="2"/>
  <c r="DC22" i="2"/>
  <c r="DD22" i="2"/>
  <c r="DE22" i="2"/>
  <c r="DF22" i="2"/>
  <c r="DG22" i="2"/>
  <c r="DH22" i="2"/>
  <c r="DI22" i="2"/>
  <c r="DJ22" i="2"/>
  <c r="DK22" i="2"/>
  <c r="DL22" i="2"/>
  <c r="DM22" i="2"/>
  <c r="DN22" i="2"/>
  <c r="DO22" i="2"/>
  <c r="DP22" i="2"/>
  <c r="DQ22" i="2"/>
  <c r="DR22" i="2"/>
  <c r="DS22" i="2"/>
  <c r="DT22" i="2"/>
  <c r="DU22" i="2"/>
  <c r="DC23" i="2"/>
  <c r="DD23" i="2"/>
  <c r="DE23" i="2"/>
  <c r="DF23" i="2"/>
  <c r="DG23" i="2"/>
  <c r="DH23" i="2"/>
  <c r="DI23" i="2"/>
  <c r="DJ23" i="2"/>
  <c r="DK23" i="2"/>
  <c r="DL23" i="2"/>
  <c r="DM23" i="2"/>
  <c r="DN23" i="2"/>
  <c r="DO23" i="2"/>
  <c r="DP23" i="2"/>
  <c r="DQ23" i="2"/>
  <c r="DR23" i="2"/>
  <c r="DS23" i="2"/>
  <c r="DT23" i="2"/>
  <c r="DU23" i="2"/>
  <c r="DC24" i="2"/>
  <c r="DD24" i="2"/>
  <c r="DE24" i="2"/>
  <c r="DF24" i="2"/>
  <c r="DG24" i="2"/>
  <c r="DH24" i="2"/>
  <c r="DI24" i="2"/>
  <c r="DJ24" i="2"/>
  <c r="DK24" i="2"/>
  <c r="DL24" i="2"/>
  <c r="DM24" i="2"/>
  <c r="DN24" i="2"/>
  <c r="DO24" i="2"/>
  <c r="DP24" i="2"/>
  <c r="DQ24" i="2"/>
  <c r="DR24" i="2"/>
  <c r="DS24" i="2"/>
  <c r="DT24" i="2"/>
  <c r="DU24" i="2"/>
  <c r="DC25" i="2"/>
  <c r="DD25" i="2"/>
  <c r="DE25" i="2"/>
  <c r="DF25" i="2"/>
  <c r="DG25" i="2"/>
  <c r="DH25" i="2"/>
  <c r="DI25" i="2"/>
  <c r="DJ25" i="2"/>
  <c r="DK25" i="2"/>
  <c r="DL25" i="2"/>
  <c r="DM25" i="2"/>
  <c r="DN25" i="2"/>
  <c r="DO25" i="2"/>
  <c r="DP25" i="2"/>
  <c r="DQ25" i="2"/>
  <c r="DR25" i="2"/>
  <c r="DS25" i="2"/>
  <c r="DT25" i="2"/>
  <c r="DU25" i="2"/>
  <c r="DC26" i="2"/>
  <c r="DD26" i="2"/>
  <c r="DE26" i="2"/>
  <c r="DF26" i="2"/>
  <c r="DG26" i="2"/>
  <c r="DH26" i="2"/>
  <c r="DI26" i="2"/>
  <c r="DJ26" i="2"/>
  <c r="DK26" i="2"/>
  <c r="DL26" i="2"/>
  <c r="DM26" i="2"/>
  <c r="DN26" i="2"/>
  <c r="DO26" i="2"/>
  <c r="DP26" i="2"/>
  <c r="DQ26" i="2"/>
  <c r="DR26" i="2"/>
  <c r="DS26" i="2"/>
  <c r="DT26" i="2"/>
  <c r="DU26" i="2"/>
  <c r="DC27" i="2"/>
  <c r="DD27" i="2"/>
  <c r="DE27" i="2"/>
  <c r="DF27" i="2"/>
  <c r="DG27" i="2"/>
  <c r="DH27" i="2"/>
  <c r="DI27" i="2"/>
  <c r="DJ27" i="2"/>
  <c r="DK27" i="2"/>
  <c r="DL27" i="2"/>
  <c r="DM27" i="2"/>
  <c r="DN27" i="2"/>
  <c r="DO27" i="2"/>
  <c r="DP27" i="2"/>
  <c r="DQ27" i="2"/>
  <c r="DR27" i="2"/>
  <c r="DS27" i="2"/>
  <c r="DT27" i="2"/>
  <c r="DU27" i="2"/>
  <c r="DC28" i="2"/>
  <c r="DD28" i="2"/>
  <c r="DE28" i="2"/>
  <c r="DF28" i="2"/>
  <c r="DG28" i="2"/>
  <c r="DH28" i="2"/>
  <c r="DI28" i="2"/>
  <c r="DJ28" i="2"/>
  <c r="DK28" i="2"/>
  <c r="DL28" i="2"/>
  <c r="DM28" i="2"/>
  <c r="DN28" i="2"/>
  <c r="DO28" i="2"/>
  <c r="DP28" i="2"/>
  <c r="DQ28" i="2"/>
  <c r="DR28" i="2"/>
  <c r="DS28" i="2"/>
  <c r="DT28" i="2"/>
  <c r="DU28" i="2"/>
  <c r="DC29" i="2"/>
  <c r="DD29" i="2"/>
  <c r="DE29" i="2"/>
  <c r="DF29" i="2"/>
  <c r="DG29" i="2"/>
  <c r="DH29" i="2"/>
  <c r="DI29" i="2"/>
  <c r="DJ29" i="2"/>
  <c r="DK29" i="2"/>
  <c r="DL29" i="2"/>
  <c r="DM29" i="2"/>
  <c r="DN29" i="2"/>
  <c r="DO29" i="2"/>
  <c r="DP29" i="2"/>
  <c r="DQ29" i="2"/>
  <c r="DR29" i="2"/>
  <c r="DS29" i="2"/>
  <c r="DT29" i="2"/>
  <c r="DU29" i="2"/>
  <c r="DC30" i="2"/>
  <c r="DD30" i="2"/>
  <c r="DE30" i="2"/>
  <c r="DF30" i="2"/>
  <c r="DG30" i="2"/>
  <c r="DH30" i="2"/>
  <c r="DI30" i="2"/>
  <c r="DJ30" i="2"/>
  <c r="DK30" i="2"/>
  <c r="DL30" i="2"/>
  <c r="DM30" i="2"/>
  <c r="DN30" i="2"/>
  <c r="DO30" i="2"/>
  <c r="DP30" i="2"/>
  <c r="DQ30" i="2"/>
  <c r="DR30" i="2"/>
  <c r="DS30" i="2"/>
  <c r="DT30" i="2"/>
  <c r="DU30" i="2"/>
  <c r="DC31" i="2"/>
  <c r="DD31" i="2"/>
  <c r="DE31" i="2"/>
  <c r="DF31" i="2"/>
  <c r="DG31" i="2"/>
  <c r="DH31" i="2"/>
  <c r="DI31" i="2"/>
  <c r="DJ31" i="2"/>
  <c r="DK31" i="2"/>
  <c r="DL31" i="2"/>
  <c r="DM31" i="2"/>
  <c r="DN31" i="2"/>
  <c r="DO31" i="2"/>
  <c r="DP31" i="2"/>
  <c r="DQ31" i="2"/>
  <c r="DR31" i="2"/>
  <c r="DS31" i="2"/>
  <c r="DT31" i="2"/>
  <c r="DU31" i="2"/>
  <c r="DC32" i="2"/>
  <c r="DD32" i="2"/>
  <c r="DE32" i="2"/>
  <c r="DF32" i="2"/>
  <c r="DG32" i="2"/>
  <c r="DH32" i="2"/>
  <c r="DI32" i="2"/>
  <c r="DJ32" i="2"/>
  <c r="DK32" i="2"/>
  <c r="DL32" i="2"/>
  <c r="DM32" i="2"/>
  <c r="DN32" i="2"/>
  <c r="DO32" i="2"/>
  <c r="DP32" i="2"/>
  <c r="DQ32" i="2"/>
  <c r="DR32" i="2"/>
  <c r="DS32" i="2"/>
  <c r="DT32" i="2"/>
  <c r="DU32" i="2"/>
  <c r="DC33" i="2"/>
  <c r="DD33" i="2"/>
  <c r="DE33" i="2"/>
  <c r="DF33" i="2"/>
  <c r="DG33" i="2"/>
  <c r="DH33" i="2"/>
  <c r="DI33" i="2"/>
  <c r="DJ33" i="2"/>
  <c r="DK33" i="2"/>
  <c r="DL33" i="2"/>
  <c r="DM33" i="2"/>
  <c r="DN33" i="2"/>
  <c r="DO33" i="2"/>
  <c r="DP33" i="2"/>
  <c r="DQ33" i="2"/>
  <c r="DR33" i="2"/>
  <c r="DS33" i="2"/>
  <c r="DT33" i="2"/>
  <c r="DU33" i="2"/>
  <c r="DC34" i="2"/>
  <c r="DD34" i="2"/>
  <c r="DE34" i="2"/>
  <c r="DF34" i="2"/>
  <c r="DG34" i="2"/>
  <c r="DH34" i="2"/>
  <c r="DI34" i="2"/>
  <c r="DJ34" i="2"/>
  <c r="DK34" i="2"/>
  <c r="DL34" i="2"/>
  <c r="DM34" i="2"/>
  <c r="DN34" i="2"/>
  <c r="DO34" i="2"/>
  <c r="DP34" i="2"/>
  <c r="DQ34" i="2"/>
  <c r="DR34" i="2"/>
  <c r="DS34" i="2"/>
  <c r="DT34" i="2"/>
  <c r="DU34" i="2"/>
  <c r="DC35" i="2"/>
  <c r="DD35" i="2"/>
  <c r="DE35" i="2"/>
  <c r="DF35" i="2"/>
  <c r="DG35" i="2"/>
  <c r="DH35" i="2"/>
  <c r="DI35" i="2"/>
  <c r="DJ35" i="2"/>
  <c r="DK35" i="2"/>
  <c r="DL35" i="2"/>
  <c r="DM35" i="2"/>
  <c r="DN35" i="2"/>
  <c r="DO35" i="2"/>
  <c r="DP35" i="2"/>
  <c r="DQ35" i="2"/>
  <c r="DR35" i="2"/>
  <c r="DS35" i="2"/>
  <c r="DT35" i="2"/>
  <c r="DU35" i="2"/>
  <c r="DC36" i="2"/>
  <c r="DD36" i="2"/>
  <c r="DE36" i="2"/>
  <c r="DF36" i="2"/>
  <c r="DG36" i="2"/>
  <c r="DH36" i="2"/>
  <c r="DI36" i="2"/>
  <c r="DJ36" i="2"/>
  <c r="DK36" i="2"/>
  <c r="DL36" i="2"/>
  <c r="DM36" i="2"/>
  <c r="DN36" i="2"/>
  <c r="DO36" i="2"/>
  <c r="DP36" i="2"/>
  <c r="DQ36" i="2"/>
  <c r="DR36" i="2"/>
  <c r="DS36" i="2"/>
  <c r="DT36" i="2"/>
  <c r="DU36" i="2"/>
  <c r="DC37" i="2"/>
  <c r="DD37" i="2"/>
  <c r="DE37" i="2"/>
  <c r="DF37" i="2"/>
  <c r="DG37" i="2"/>
  <c r="DH37" i="2"/>
  <c r="DI37" i="2"/>
  <c r="DJ37" i="2"/>
  <c r="DK37" i="2"/>
  <c r="DL37" i="2"/>
  <c r="DM37" i="2"/>
  <c r="DN37" i="2"/>
  <c r="DO37" i="2"/>
  <c r="DP37" i="2"/>
  <c r="DQ37" i="2"/>
  <c r="DR37" i="2"/>
  <c r="DS37" i="2"/>
  <c r="DT37" i="2"/>
  <c r="DU37" i="2"/>
  <c r="DC38" i="2"/>
  <c r="DD38" i="2"/>
  <c r="DE38" i="2"/>
  <c r="DF38" i="2"/>
  <c r="DG38" i="2"/>
  <c r="DH38" i="2"/>
  <c r="DI38" i="2"/>
  <c r="DJ38" i="2"/>
  <c r="DK38" i="2"/>
  <c r="DL38" i="2"/>
  <c r="DM38" i="2"/>
  <c r="DN38" i="2"/>
  <c r="DO38" i="2"/>
  <c r="DP38" i="2"/>
  <c r="DQ38" i="2"/>
  <c r="DR38" i="2"/>
  <c r="DS38" i="2"/>
  <c r="DT38" i="2"/>
  <c r="DU38" i="2"/>
  <c r="DC39" i="2"/>
  <c r="DD39" i="2"/>
  <c r="DE39" i="2"/>
  <c r="DF39" i="2"/>
  <c r="DG39" i="2"/>
  <c r="DH39" i="2"/>
  <c r="DI39" i="2"/>
  <c r="DJ39" i="2"/>
  <c r="DK39" i="2"/>
  <c r="DL39" i="2"/>
  <c r="DM39" i="2"/>
  <c r="DN39" i="2"/>
  <c r="DO39" i="2"/>
  <c r="DP39" i="2"/>
  <c r="DQ39" i="2"/>
  <c r="DR39" i="2"/>
  <c r="DS39" i="2"/>
  <c r="DT39" i="2"/>
  <c r="DU39" i="2"/>
  <c r="DC40" i="2"/>
  <c r="DD40" i="2"/>
  <c r="DE40" i="2"/>
  <c r="DF40" i="2"/>
  <c r="DG40" i="2"/>
  <c r="DH40" i="2"/>
  <c r="DI40" i="2"/>
  <c r="DJ40" i="2"/>
  <c r="DK40" i="2"/>
  <c r="DL40" i="2"/>
  <c r="DM40" i="2"/>
  <c r="DN40" i="2"/>
  <c r="DO40" i="2"/>
  <c r="DP40" i="2"/>
  <c r="DQ40" i="2"/>
  <c r="DR40" i="2"/>
  <c r="DS40" i="2"/>
  <c r="DT40" i="2"/>
  <c r="DU40" i="2"/>
  <c r="DC41" i="2"/>
  <c r="DD41" i="2"/>
  <c r="DE41" i="2"/>
  <c r="DF41" i="2"/>
  <c r="DG41" i="2"/>
  <c r="DH41" i="2"/>
  <c r="DI41" i="2"/>
  <c r="DJ41" i="2"/>
  <c r="DK41" i="2"/>
  <c r="DL41" i="2"/>
  <c r="DM41" i="2"/>
  <c r="DN41" i="2"/>
  <c r="DO41" i="2"/>
  <c r="DP41" i="2"/>
  <c r="DQ41" i="2"/>
  <c r="DR41" i="2"/>
  <c r="DS41" i="2"/>
  <c r="DT41" i="2"/>
  <c r="DU41" i="2"/>
  <c r="DC42" i="2"/>
  <c r="DD42" i="2"/>
  <c r="DE42" i="2"/>
  <c r="DF42" i="2"/>
  <c r="DG42" i="2"/>
  <c r="DH42" i="2"/>
  <c r="DI42" i="2"/>
  <c r="DJ42" i="2"/>
  <c r="DK42" i="2"/>
  <c r="DL42" i="2"/>
  <c r="DM42" i="2"/>
  <c r="DN42" i="2"/>
  <c r="DO42" i="2"/>
  <c r="DP42" i="2"/>
  <c r="DQ42" i="2"/>
  <c r="DR42" i="2"/>
  <c r="DS42" i="2"/>
  <c r="DT42" i="2"/>
  <c r="DU42" i="2"/>
  <c r="DC43" i="2"/>
  <c r="DD43" i="2"/>
  <c r="DE43" i="2"/>
  <c r="DF43" i="2"/>
  <c r="DG43" i="2"/>
  <c r="DH43" i="2"/>
  <c r="DI43" i="2"/>
  <c r="DJ43" i="2"/>
  <c r="DK43" i="2"/>
  <c r="DL43" i="2"/>
  <c r="DM43" i="2"/>
  <c r="DN43" i="2"/>
  <c r="DO43" i="2"/>
  <c r="DP43" i="2"/>
  <c r="DQ43" i="2"/>
  <c r="DR43" i="2"/>
  <c r="DS43" i="2"/>
  <c r="DT43" i="2"/>
  <c r="DU43" i="2"/>
  <c r="DC44" i="2"/>
  <c r="DD44" i="2"/>
  <c r="DE44" i="2"/>
  <c r="DF44" i="2"/>
  <c r="DG44" i="2"/>
  <c r="DH44" i="2"/>
  <c r="DI44" i="2"/>
  <c r="DJ44" i="2"/>
  <c r="DK44" i="2"/>
  <c r="DL44" i="2"/>
  <c r="DM44" i="2"/>
  <c r="DN44" i="2"/>
  <c r="DO44" i="2"/>
  <c r="DP44" i="2"/>
  <c r="DQ44" i="2"/>
  <c r="DR44" i="2"/>
  <c r="DS44" i="2"/>
  <c r="DT44" i="2"/>
  <c r="DU44" i="2"/>
  <c r="DC45" i="2"/>
  <c r="DD45" i="2"/>
  <c r="DE45" i="2"/>
  <c r="DF45" i="2"/>
  <c r="DG45" i="2"/>
  <c r="DH45" i="2"/>
  <c r="DI45" i="2"/>
  <c r="DJ45" i="2"/>
  <c r="DK45" i="2"/>
  <c r="DL45" i="2"/>
  <c r="DM45" i="2"/>
  <c r="DN45" i="2"/>
  <c r="DO45" i="2"/>
  <c r="DP45" i="2"/>
  <c r="DQ45" i="2"/>
  <c r="DR45" i="2"/>
  <c r="DS45" i="2"/>
  <c r="DT45" i="2"/>
  <c r="DU45" i="2"/>
  <c r="DC46" i="2"/>
  <c r="DD46" i="2"/>
  <c r="DE46" i="2"/>
  <c r="DF46" i="2"/>
  <c r="DG46" i="2"/>
  <c r="DH46" i="2"/>
  <c r="DI46" i="2"/>
  <c r="DJ46" i="2"/>
  <c r="DK46" i="2"/>
  <c r="DL46" i="2"/>
  <c r="DM46" i="2"/>
  <c r="DN46" i="2"/>
  <c r="DO46" i="2"/>
  <c r="DP46" i="2"/>
  <c r="DQ46" i="2"/>
  <c r="DR46" i="2"/>
  <c r="DS46" i="2"/>
  <c r="DT46" i="2"/>
  <c r="DU46" i="2"/>
  <c r="DC47" i="2"/>
  <c r="DD47" i="2"/>
  <c r="DE47" i="2"/>
  <c r="DF47" i="2"/>
  <c r="DG47" i="2"/>
  <c r="DH47" i="2"/>
  <c r="DI47" i="2"/>
  <c r="DJ47" i="2"/>
  <c r="DK47" i="2"/>
  <c r="DL47" i="2"/>
  <c r="DM47" i="2"/>
  <c r="DN47" i="2"/>
  <c r="DO47" i="2"/>
  <c r="DP47" i="2"/>
  <c r="DQ47" i="2"/>
  <c r="DR47" i="2"/>
  <c r="DS47" i="2"/>
  <c r="DT47" i="2"/>
  <c r="DU47" i="2"/>
  <c r="DC48" i="2"/>
  <c r="DD48" i="2"/>
  <c r="DE48" i="2"/>
  <c r="DF48" i="2"/>
  <c r="DG48" i="2"/>
  <c r="DH48" i="2"/>
  <c r="DI48" i="2"/>
  <c r="DJ48" i="2"/>
  <c r="DK48" i="2"/>
  <c r="DL48" i="2"/>
  <c r="DM48" i="2"/>
  <c r="DN48" i="2"/>
  <c r="DO48" i="2"/>
  <c r="DP48" i="2"/>
  <c r="DQ48" i="2"/>
  <c r="DR48" i="2"/>
  <c r="DS48" i="2"/>
  <c r="DT48" i="2"/>
  <c r="DU48" i="2"/>
  <c r="DC49" i="2"/>
  <c r="DD49" i="2"/>
  <c r="DE49" i="2"/>
  <c r="DF49" i="2"/>
  <c r="DG49" i="2"/>
  <c r="DH49" i="2"/>
  <c r="DI49" i="2"/>
  <c r="DJ49" i="2"/>
  <c r="DK49" i="2"/>
  <c r="DL49" i="2"/>
  <c r="DM49" i="2"/>
  <c r="DN49" i="2"/>
  <c r="DO49" i="2"/>
  <c r="DP49" i="2"/>
  <c r="DQ49" i="2"/>
  <c r="DR49" i="2"/>
  <c r="DS49" i="2"/>
  <c r="DT49" i="2"/>
  <c r="DU49" i="2"/>
  <c r="DC50" i="2"/>
  <c r="DD50" i="2"/>
  <c r="DE50" i="2"/>
  <c r="DF50" i="2"/>
  <c r="DG50" i="2"/>
  <c r="DH50" i="2"/>
  <c r="DI50" i="2"/>
  <c r="DJ50" i="2"/>
  <c r="DK50" i="2"/>
  <c r="DL50" i="2"/>
  <c r="DM50" i="2"/>
  <c r="DN50" i="2"/>
  <c r="DO50" i="2"/>
  <c r="DP50" i="2"/>
  <c r="DQ50" i="2"/>
  <c r="DR50" i="2"/>
  <c r="DS50" i="2"/>
  <c r="DT50" i="2"/>
  <c r="DU50" i="2"/>
  <c r="DC51" i="2"/>
  <c r="DD51" i="2"/>
  <c r="DE51" i="2"/>
  <c r="DF51" i="2"/>
  <c r="DG51" i="2"/>
  <c r="DH51" i="2"/>
  <c r="DI51" i="2"/>
  <c r="DJ51" i="2"/>
  <c r="DK51" i="2"/>
  <c r="DL51" i="2"/>
  <c r="DM51" i="2"/>
  <c r="DN51" i="2"/>
  <c r="DO51" i="2"/>
  <c r="DP51" i="2"/>
  <c r="DQ51" i="2"/>
  <c r="DR51" i="2"/>
  <c r="DS51" i="2"/>
  <c r="DT51" i="2"/>
  <c r="DU51" i="2"/>
  <c r="DC52" i="2"/>
  <c r="DD52" i="2"/>
  <c r="DE52" i="2"/>
  <c r="DF52" i="2"/>
  <c r="DG52" i="2"/>
  <c r="DH52" i="2"/>
  <c r="DI52" i="2"/>
  <c r="DJ52" i="2"/>
  <c r="DK52" i="2"/>
  <c r="DL52" i="2"/>
  <c r="DM52" i="2"/>
  <c r="DN52" i="2"/>
  <c r="DO52" i="2"/>
  <c r="DP52" i="2"/>
  <c r="DQ52" i="2"/>
  <c r="DR52" i="2"/>
  <c r="DS52" i="2"/>
  <c r="DT52" i="2"/>
  <c r="DU52" i="2"/>
  <c r="DC53" i="2"/>
  <c r="DD53" i="2"/>
  <c r="DE53" i="2"/>
  <c r="DF53" i="2"/>
  <c r="DG53" i="2"/>
  <c r="DH53" i="2"/>
  <c r="DI53" i="2"/>
  <c r="DJ53" i="2"/>
  <c r="DK53" i="2"/>
  <c r="DL53" i="2"/>
  <c r="DM53" i="2"/>
  <c r="DN53" i="2"/>
  <c r="DO53" i="2"/>
  <c r="DP53" i="2"/>
  <c r="DQ53" i="2"/>
  <c r="DR53" i="2"/>
  <c r="DS53" i="2"/>
  <c r="DT53" i="2"/>
  <c r="DU53" i="2"/>
  <c r="DC54" i="2"/>
  <c r="DD54" i="2"/>
  <c r="DE54" i="2"/>
  <c r="DF54" i="2"/>
  <c r="DG54" i="2"/>
  <c r="DH54" i="2"/>
  <c r="DI54" i="2"/>
  <c r="DJ54" i="2"/>
  <c r="DK54" i="2"/>
  <c r="DL54" i="2"/>
  <c r="DM54" i="2"/>
  <c r="DN54" i="2"/>
  <c r="DO54" i="2"/>
  <c r="DP54" i="2"/>
  <c r="DQ54" i="2"/>
  <c r="DR54" i="2"/>
  <c r="DS54" i="2"/>
  <c r="DT54" i="2"/>
  <c r="DU54" i="2"/>
  <c r="DC55" i="2"/>
  <c r="DD55" i="2"/>
  <c r="DE55" i="2"/>
  <c r="DF55" i="2"/>
  <c r="DG55" i="2"/>
  <c r="DH55" i="2"/>
  <c r="DI55" i="2"/>
  <c r="DJ55" i="2"/>
  <c r="DK55" i="2"/>
  <c r="DL55" i="2"/>
  <c r="DM55" i="2"/>
  <c r="DN55" i="2"/>
  <c r="DO55" i="2"/>
  <c r="DP55" i="2"/>
  <c r="DQ55" i="2"/>
  <c r="DR55" i="2"/>
  <c r="DS55" i="2"/>
  <c r="DT55" i="2"/>
  <c r="DU55" i="2"/>
  <c r="DC56" i="2"/>
  <c r="DD56" i="2"/>
  <c r="DE56" i="2"/>
  <c r="DF56" i="2"/>
  <c r="DG56" i="2"/>
  <c r="DH56" i="2"/>
  <c r="DI56" i="2"/>
  <c r="DJ56" i="2"/>
  <c r="DK56" i="2"/>
  <c r="DL56" i="2"/>
  <c r="DM56" i="2"/>
  <c r="DN56" i="2"/>
  <c r="DO56" i="2"/>
  <c r="DP56" i="2"/>
  <c r="DQ56" i="2"/>
  <c r="DR56" i="2"/>
  <c r="DS56" i="2"/>
  <c r="DT56" i="2"/>
  <c r="DU56" i="2"/>
  <c r="DC57" i="2"/>
  <c r="DD57" i="2"/>
  <c r="DE57" i="2"/>
  <c r="DF57" i="2"/>
  <c r="DG57" i="2"/>
  <c r="DH57" i="2"/>
  <c r="DI57" i="2"/>
  <c r="DJ57" i="2"/>
  <c r="DK57" i="2"/>
  <c r="DL57" i="2"/>
  <c r="DM57" i="2"/>
  <c r="DN57" i="2"/>
  <c r="DO57" i="2"/>
  <c r="DP57" i="2"/>
  <c r="DQ57" i="2"/>
  <c r="DR57" i="2"/>
  <c r="DS57" i="2"/>
  <c r="DT57" i="2"/>
  <c r="DU57" i="2"/>
  <c r="DC58" i="2"/>
  <c r="DD58" i="2"/>
  <c r="DE58" i="2"/>
  <c r="DF58" i="2"/>
  <c r="DG58" i="2"/>
  <c r="DH58" i="2"/>
  <c r="DI58" i="2"/>
  <c r="DJ58" i="2"/>
  <c r="DK58" i="2"/>
  <c r="DL58" i="2"/>
  <c r="DM58" i="2"/>
  <c r="DN58" i="2"/>
  <c r="DO58" i="2"/>
  <c r="DP58" i="2"/>
  <c r="DQ58" i="2"/>
  <c r="DR58" i="2"/>
  <c r="DS58" i="2"/>
  <c r="DT58" i="2"/>
  <c r="DU58" i="2"/>
  <c r="DC59" i="2"/>
  <c r="DD59" i="2"/>
  <c r="DE59" i="2"/>
  <c r="DF59" i="2"/>
  <c r="DG59" i="2"/>
  <c r="DH59" i="2"/>
  <c r="DI59" i="2"/>
  <c r="DJ59" i="2"/>
  <c r="DK59" i="2"/>
  <c r="DL59" i="2"/>
  <c r="DM59" i="2"/>
  <c r="DN59" i="2"/>
  <c r="DO59" i="2"/>
  <c r="DP59" i="2"/>
  <c r="DQ59" i="2"/>
  <c r="DR59" i="2"/>
  <c r="DS59" i="2"/>
  <c r="DT59" i="2"/>
  <c r="DU59" i="2"/>
  <c r="DC60" i="2"/>
  <c r="DD60" i="2"/>
  <c r="DE60" i="2"/>
  <c r="DF60" i="2"/>
  <c r="DG60" i="2"/>
  <c r="DH60" i="2"/>
  <c r="DI60" i="2"/>
  <c r="DJ60" i="2"/>
  <c r="DK60" i="2"/>
  <c r="DL60" i="2"/>
  <c r="DM60" i="2"/>
  <c r="DN60" i="2"/>
  <c r="DO60" i="2"/>
  <c r="DP60" i="2"/>
  <c r="DQ60" i="2"/>
  <c r="DR60" i="2"/>
  <c r="DS60" i="2"/>
  <c r="DT60" i="2"/>
  <c r="DU60" i="2"/>
  <c r="DC61" i="2"/>
  <c r="DD61" i="2"/>
  <c r="DE61" i="2"/>
  <c r="DF61" i="2"/>
  <c r="DG61" i="2"/>
  <c r="DH61" i="2"/>
  <c r="DI61" i="2"/>
  <c r="DJ61" i="2"/>
  <c r="DK61" i="2"/>
  <c r="DL61" i="2"/>
  <c r="DM61" i="2"/>
  <c r="DN61" i="2"/>
  <c r="DO61" i="2"/>
  <c r="DP61" i="2"/>
  <c r="DQ61" i="2"/>
  <c r="DR61" i="2"/>
  <c r="DS61" i="2"/>
  <c r="DT61" i="2"/>
  <c r="DU61" i="2"/>
  <c r="DC62" i="2"/>
  <c r="DD62" i="2"/>
  <c r="DE62" i="2"/>
  <c r="DF62" i="2"/>
  <c r="DG62" i="2"/>
  <c r="DH62" i="2"/>
  <c r="DI62" i="2"/>
  <c r="DJ62" i="2"/>
  <c r="DK62" i="2"/>
  <c r="DL62" i="2"/>
  <c r="DM62" i="2"/>
  <c r="DN62" i="2"/>
  <c r="DO62" i="2"/>
  <c r="DP62" i="2"/>
  <c r="DQ62" i="2"/>
  <c r="DR62" i="2"/>
  <c r="DS62" i="2"/>
  <c r="DT62" i="2"/>
  <c r="DU62" i="2"/>
  <c r="DC63" i="2"/>
  <c r="DD63" i="2"/>
  <c r="DE63" i="2"/>
  <c r="DF63" i="2"/>
  <c r="DG63" i="2"/>
  <c r="DH63" i="2"/>
  <c r="DI63" i="2"/>
  <c r="DJ63" i="2"/>
  <c r="DK63" i="2"/>
  <c r="DL63" i="2"/>
  <c r="DM63" i="2"/>
  <c r="DN63" i="2"/>
  <c r="DO63" i="2"/>
  <c r="DP63" i="2"/>
  <c r="DQ63" i="2"/>
  <c r="DR63" i="2"/>
  <c r="DS63" i="2"/>
  <c r="DT63" i="2"/>
  <c r="DU63" i="2"/>
  <c r="DC64" i="2"/>
  <c r="DD64" i="2"/>
  <c r="DE64" i="2"/>
  <c r="DF64" i="2"/>
  <c r="DG64" i="2"/>
  <c r="DH64" i="2"/>
  <c r="DI64" i="2"/>
  <c r="DJ64" i="2"/>
  <c r="DK64" i="2"/>
  <c r="DL64" i="2"/>
  <c r="DM64" i="2"/>
  <c r="DN64" i="2"/>
  <c r="DO64" i="2"/>
  <c r="DP64" i="2"/>
  <c r="DQ64" i="2"/>
  <c r="DR64" i="2"/>
  <c r="DS64" i="2"/>
  <c r="DT64" i="2"/>
  <c r="DU64" i="2"/>
  <c r="DC65" i="2"/>
  <c r="DD65" i="2"/>
  <c r="DE65" i="2"/>
  <c r="DF65" i="2"/>
  <c r="DG65" i="2"/>
  <c r="DH65" i="2"/>
  <c r="DI65" i="2"/>
  <c r="DJ65" i="2"/>
  <c r="DK65" i="2"/>
  <c r="DL65" i="2"/>
  <c r="DM65" i="2"/>
  <c r="DN65" i="2"/>
  <c r="DO65" i="2"/>
  <c r="DP65" i="2"/>
  <c r="DQ65" i="2"/>
  <c r="DR65" i="2"/>
  <c r="DS65" i="2"/>
  <c r="DT65" i="2"/>
  <c r="DU65" i="2"/>
  <c r="DC66" i="2"/>
  <c r="DD66" i="2"/>
  <c r="DE66" i="2"/>
  <c r="DF66" i="2"/>
  <c r="DG66" i="2"/>
  <c r="DH66" i="2"/>
  <c r="DI66" i="2"/>
  <c r="DJ66" i="2"/>
  <c r="DK66" i="2"/>
  <c r="DL66" i="2"/>
  <c r="DM66" i="2"/>
  <c r="DN66" i="2"/>
  <c r="DO66" i="2"/>
  <c r="DP66" i="2"/>
  <c r="DQ66" i="2"/>
  <c r="DR66" i="2"/>
  <c r="DS66" i="2"/>
  <c r="DT66" i="2"/>
  <c r="DU66" i="2"/>
  <c r="DC67" i="2"/>
  <c r="DD67" i="2"/>
  <c r="DE67" i="2"/>
  <c r="DF67" i="2"/>
  <c r="DG67" i="2"/>
  <c r="DH67" i="2"/>
  <c r="DI67" i="2"/>
  <c r="DJ67" i="2"/>
  <c r="DK67" i="2"/>
  <c r="DL67" i="2"/>
  <c r="DM67" i="2"/>
  <c r="DN67" i="2"/>
  <c r="DO67" i="2"/>
  <c r="DP67" i="2"/>
  <c r="DQ67" i="2"/>
  <c r="DR67" i="2"/>
  <c r="DS67" i="2"/>
  <c r="DT67" i="2"/>
  <c r="DU67" i="2"/>
  <c r="DC68" i="2"/>
  <c r="DD68" i="2"/>
  <c r="DE68" i="2"/>
  <c r="DF68" i="2"/>
  <c r="DG68" i="2"/>
  <c r="DH68" i="2"/>
  <c r="DI68" i="2"/>
  <c r="DJ68" i="2"/>
  <c r="DK68" i="2"/>
  <c r="DL68" i="2"/>
  <c r="DM68" i="2"/>
  <c r="DN68" i="2"/>
  <c r="DO68" i="2"/>
  <c r="DP68" i="2"/>
  <c r="DQ68" i="2"/>
  <c r="DR68" i="2"/>
  <c r="DS68" i="2"/>
  <c r="DT68" i="2"/>
  <c r="DU68" i="2"/>
  <c r="DC69" i="2"/>
  <c r="DD69" i="2"/>
  <c r="DE69" i="2"/>
  <c r="DF69" i="2"/>
  <c r="DG69" i="2"/>
  <c r="DH69" i="2"/>
  <c r="DI69" i="2"/>
  <c r="DJ69" i="2"/>
  <c r="DK69" i="2"/>
  <c r="DL69" i="2"/>
  <c r="DM69" i="2"/>
  <c r="DN69" i="2"/>
  <c r="DO69" i="2"/>
  <c r="DP69" i="2"/>
  <c r="DQ69" i="2"/>
  <c r="DR69" i="2"/>
  <c r="DS69" i="2"/>
  <c r="DT69" i="2"/>
  <c r="DU69" i="2"/>
  <c r="DC70" i="2"/>
  <c r="DD70" i="2"/>
  <c r="DE70" i="2"/>
  <c r="DF70" i="2"/>
  <c r="DG70" i="2"/>
  <c r="DH70" i="2"/>
  <c r="DI70" i="2"/>
  <c r="DJ70" i="2"/>
  <c r="DK70" i="2"/>
  <c r="DL70" i="2"/>
  <c r="DM70" i="2"/>
  <c r="DN70" i="2"/>
  <c r="DO70" i="2"/>
  <c r="DP70" i="2"/>
  <c r="DQ70" i="2"/>
  <c r="DR70" i="2"/>
  <c r="DS70" i="2"/>
  <c r="DT70" i="2"/>
  <c r="DU70" i="2"/>
  <c r="DC71" i="2"/>
  <c r="DD71" i="2"/>
  <c r="DE71" i="2"/>
  <c r="DF71" i="2"/>
  <c r="DG71" i="2"/>
  <c r="DH71" i="2"/>
  <c r="DI71" i="2"/>
  <c r="DJ71" i="2"/>
  <c r="DK71" i="2"/>
  <c r="DL71" i="2"/>
  <c r="DM71" i="2"/>
  <c r="DN71" i="2"/>
  <c r="DO71" i="2"/>
  <c r="DP71" i="2"/>
  <c r="DQ71" i="2"/>
  <c r="DR71" i="2"/>
  <c r="DS71" i="2"/>
  <c r="DT71" i="2"/>
  <c r="DU71" i="2"/>
  <c r="DC72" i="2"/>
  <c r="DD72" i="2"/>
  <c r="DE72" i="2"/>
  <c r="DF72" i="2"/>
  <c r="DG72" i="2"/>
  <c r="DH72" i="2"/>
  <c r="DI72" i="2"/>
  <c r="DJ72" i="2"/>
  <c r="DK72" i="2"/>
  <c r="DL72" i="2"/>
  <c r="DM72" i="2"/>
  <c r="DN72" i="2"/>
  <c r="DO72" i="2"/>
  <c r="DP72" i="2"/>
  <c r="DQ72" i="2"/>
  <c r="DR72" i="2"/>
  <c r="DS72" i="2"/>
  <c r="DT72" i="2"/>
  <c r="DU72" i="2"/>
  <c r="DC73" i="2"/>
  <c r="DD73" i="2"/>
  <c r="DE73" i="2"/>
  <c r="DF73" i="2"/>
  <c r="DG73" i="2"/>
  <c r="DH73" i="2"/>
  <c r="DI73" i="2"/>
  <c r="DJ73" i="2"/>
  <c r="DK73" i="2"/>
  <c r="DL73" i="2"/>
  <c r="DM73" i="2"/>
  <c r="DN73" i="2"/>
  <c r="DO73" i="2"/>
  <c r="DP73" i="2"/>
  <c r="DQ73" i="2"/>
  <c r="DR73" i="2"/>
  <c r="DS73" i="2"/>
  <c r="DT73" i="2"/>
  <c r="DU73" i="2"/>
  <c r="DC74" i="2"/>
  <c r="DD74" i="2"/>
  <c r="DE74" i="2"/>
  <c r="DF74" i="2"/>
  <c r="DG74" i="2"/>
  <c r="DH74" i="2"/>
  <c r="DI74" i="2"/>
  <c r="DJ74" i="2"/>
  <c r="DK74" i="2"/>
  <c r="DL74" i="2"/>
  <c r="DM74" i="2"/>
  <c r="DN74" i="2"/>
  <c r="DO74" i="2"/>
  <c r="DP74" i="2"/>
  <c r="DQ74" i="2"/>
  <c r="DR74" i="2"/>
  <c r="DS74" i="2"/>
  <c r="DT74" i="2"/>
  <c r="DU74" i="2"/>
  <c r="DC75" i="2"/>
  <c r="DD75" i="2"/>
  <c r="DE75" i="2"/>
  <c r="DF75" i="2"/>
  <c r="DG75" i="2"/>
  <c r="DH75" i="2"/>
  <c r="DI75" i="2"/>
  <c r="DJ75" i="2"/>
  <c r="DK75" i="2"/>
  <c r="DL75" i="2"/>
  <c r="DM75" i="2"/>
  <c r="DN75" i="2"/>
  <c r="DO75" i="2"/>
  <c r="DP75" i="2"/>
  <c r="DQ75" i="2"/>
  <c r="DR75" i="2"/>
  <c r="DS75" i="2"/>
  <c r="DT75" i="2"/>
  <c r="DU75" i="2"/>
  <c r="DC76" i="2"/>
  <c r="DD76" i="2"/>
  <c r="DE76" i="2"/>
  <c r="DF76" i="2"/>
  <c r="DG76" i="2"/>
  <c r="DH76" i="2"/>
  <c r="DI76" i="2"/>
  <c r="DJ76" i="2"/>
  <c r="DK76" i="2"/>
  <c r="DL76" i="2"/>
  <c r="DM76" i="2"/>
  <c r="DN76" i="2"/>
  <c r="DO76" i="2"/>
  <c r="DP76" i="2"/>
  <c r="DQ76" i="2"/>
  <c r="DR76" i="2"/>
  <c r="DS76" i="2"/>
  <c r="DT76" i="2"/>
  <c r="DU76" i="2"/>
  <c r="DC77" i="2"/>
  <c r="DD77" i="2"/>
  <c r="DE77" i="2"/>
  <c r="DF77" i="2"/>
  <c r="DG77" i="2"/>
  <c r="DH77" i="2"/>
  <c r="DI77" i="2"/>
  <c r="DJ77" i="2"/>
  <c r="DK77" i="2"/>
  <c r="DL77" i="2"/>
  <c r="DM77" i="2"/>
  <c r="DN77" i="2"/>
  <c r="DO77" i="2"/>
  <c r="DP77" i="2"/>
  <c r="DQ77" i="2"/>
  <c r="DR77" i="2"/>
  <c r="DS77" i="2"/>
  <c r="DT77" i="2"/>
  <c r="DU77" i="2"/>
  <c r="DC78" i="2"/>
  <c r="DD78" i="2"/>
  <c r="DE78" i="2"/>
  <c r="DF78" i="2"/>
  <c r="DG78" i="2"/>
  <c r="DH78" i="2"/>
  <c r="DI78" i="2"/>
  <c r="DJ78" i="2"/>
  <c r="DK78" i="2"/>
  <c r="DL78" i="2"/>
  <c r="DM78" i="2"/>
  <c r="DN78" i="2"/>
  <c r="DO78" i="2"/>
  <c r="DP78" i="2"/>
  <c r="DQ78" i="2"/>
  <c r="DR78" i="2"/>
  <c r="DS78" i="2"/>
  <c r="DT78" i="2"/>
  <c r="DU78" i="2"/>
  <c r="DC79" i="2"/>
  <c r="DD79" i="2"/>
  <c r="DE79" i="2"/>
  <c r="DF79" i="2"/>
  <c r="DG79" i="2"/>
  <c r="DH79" i="2"/>
  <c r="DI79" i="2"/>
  <c r="DJ79" i="2"/>
  <c r="DK79" i="2"/>
  <c r="DL79" i="2"/>
  <c r="DM79" i="2"/>
  <c r="DN79" i="2"/>
  <c r="DO79" i="2"/>
  <c r="DP79" i="2"/>
  <c r="DQ79" i="2"/>
  <c r="DR79" i="2"/>
  <c r="DS79" i="2"/>
  <c r="DT79" i="2"/>
  <c r="DU79" i="2"/>
  <c r="DC80" i="2"/>
  <c r="DD80" i="2"/>
  <c r="DE80" i="2"/>
  <c r="DF80" i="2"/>
  <c r="DG80" i="2"/>
  <c r="DH80" i="2"/>
  <c r="DI80" i="2"/>
  <c r="DJ80" i="2"/>
  <c r="DK80" i="2"/>
  <c r="DL80" i="2"/>
  <c r="DM80" i="2"/>
  <c r="DN80" i="2"/>
  <c r="DO80" i="2"/>
  <c r="DP80" i="2"/>
  <c r="DQ80" i="2"/>
  <c r="DR80" i="2"/>
  <c r="DS80" i="2"/>
  <c r="DT80" i="2"/>
  <c r="DU80" i="2"/>
  <c r="DC81" i="2"/>
  <c r="DD81" i="2"/>
  <c r="DE81" i="2"/>
  <c r="DF81" i="2"/>
  <c r="DG81" i="2"/>
  <c r="DH81" i="2"/>
  <c r="DI81" i="2"/>
  <c r="DJ81" i="2"/>
  <c r="DK81" i="2"/>
  <c r="DL81" i="2"/>
  <c r="DM81" i="2"/>
  <c r="DN81" i="2"/>
  <c r="DO81" i="2"/>
  <c r="DP81" i="2"/>
  <c r="DQ81" i="2"/>
  <c r="DR81" i="2"/>
  <c r="DS81" i="2"/>
  <c r="DT81" i="2"/>
  <c r="DU81" i="2"/>
  <c r="DC82" i="2"/>
  <c r="DD82" i="2"/>
  <c r="DE82" i="2"/>
  <c r="DF82" i="2"/>
  <c r="DG82" i="2"/>
  <c r="DH82" i="2"/>
  <c r="DI82" i="2"/>
  <c r="DJ82" i="2"/>
  <c r="DK82" i="2"/>
  <c r="DL82" i="2"/>
  <c r="DM82" i="2"/>
  <c r="DN82" i="2"/>
  <c r="DO82" i="2"/>
  <c r="DP82" i="2"/>
  <c r="DQ82" i="2"/>
  <c r="DR82" i="2"/>
  <c r="DS82" i="2"/>
  <c r="DT82" i="2"/>
  <c r="DU82" i="2"/>
  <c r="DC83" i="2"/>
  <c r="DD83" i="2"/>
  <c r="DE83" i="2"/>
  <c r="DF83" i="2"/>
  <c r="DG83" i="2"/>
  <c r="DH83" i="2"/>
  <c r="DI83" i="2"/>
  <c r="DJ83" i="2"/>
  <c r="DK83" i="2"/>
  <c r="DL83" i="2"/>
  <c r="DM83" i="2"/>
  <c r="DN83" i="2"/>
  <c r="DO83" i="2"/>
  <c r="DP83" i="2"/>
  <c r="DQ83" i="2"/>
  <c r="DR83" i="2"/>
  <c r="DS83" i="2"/>
  <c r="DT83" i="2"/>
  <c r="DU83" i="2"/>
  <c r="DC84" i="2"/>
  <c r="DD84" i="2"/>
  <c r="DE84" i="2"/>
  <c r="DF84" i="2"/>
  <c r="DG84" i="2"/>
  <c r="DH84" i="2"/>
  <c r="DI84" i="2"/>
  <c r="DJ84" i="2"/>
  <c r="DK84" i="2"/>
  <c r="DL84" i="2"/>
  <c r="DM84" i="2"/>
  <c r="DN84" i="2"/>
  <c r="DO84" i="2"/>
  <c r="DP84" i="2"/>
  <c r="DQ84" i="2"/>
  <c r="DR84" i="2"/>
  <c r="DS84" i="2"/>
  <c r="DT84" i="2"/>
  <c r="DU84" i="2"/>
  <c r="DC85" i="2"/>
  <c r="DD85" i="2"/>
  <c r="DE85" i="2"/>
  <c r="DF85" i="2"/>
  <c r="DG85" i="2"/>
  <c r="DH85" i="2"/>
  <c r="DI85" i="2"/>
  <c r="DJ85" i="2"/>
  <c r="DK85" i="2"/>
  <c r="DL85" i="2"/>
  <c r="DM85" i="2"/>
  <c r="DN85" i="2"/>
  <c r="DO85" i="2"/>
  <c r="DP85" i="2"/>
  <c r="DQ85" i="2"/>
  <c r="DR85" i="2"/>
  <c r="DS85" i="2"/>
  <c r="DT85" i="2"/>
  <c r="DU85" i="2"/>
  <c r="DC86" i="2"/>
  <c r="DD86" i="2"/>
  <c r="DE86" i="2"/>
  <c r="DF86" i="2"/>
  <c r="DG86" i="2"/>
  <c r="DH86" i="2"/>
  <c r="DI86" i="2"/>
  <c r="DJ86" i="2"/>
  <c r="DK86" i="2"/>
  <c r="DL86" i="2"/>
  <c r="DM86" i="2"/>
  <c r="DN86" i="2"/>
  <c r="DO86" i="2"/>
  <c r="DP86" i="2"/>
  <c r="DQ86" i="2"/>
  <c r="DR86" i="2"/>
  <c r="DS86" i="2"/>
  <c r="DT86" i="2"/>
  <c r="DU86" i="2"/>
  <c r="DC87" i="2"/>
  <c r="DD87" i="2"/>
  <c r="DE87" i="2"/>
  <c r="DF87" i="2"/>
  <c r="DG87" i="2"/>
  <c r="DH87" i="2"/>
  <c r="DI87" i="2"/>
  <c r="DJ87" i="2"/>
  <c r="DK87" i="2"/>
  <c r="DL87" i="2"/>
  <c r="DM87" i="2"/>
  <c r="DN87" i="2"/>
  <c r="DO87" i="2"/>
  <c r="DP87" i="2"/>
  <c r="DQ87" i="2"/>
  <c r="DR87" i="2"/>
  <c r="DS87" i="2"/>
  <c r="DT87" i="2"/>
  <c r="DU87" i="2"/>
  <c r="DC88" i="2"/>
  <c r="DD88" i="2"/>
  <c r="DE88" i="2"/>
  <c r="DF88" i="2"/>
  <c r="DG88" i="2"/>
  <c r="DH88" i="2"/>
  <c r="DI88" i="2"/>
  <c r="DJ88" i="2"/>
  <c r="DK88" i="2"/>
  <c r="DL88" i="2"/>
  <c r="DM88" i="2"/>
  <c r="DN88" i="2"/>
  <c r="DO88" i="2"/>
  <c r="DP88" i="2"/>
  <c r="DQ88" i="2"/>
  <c r="DR88" i="2"/>
  <c r="DS88" i="2"/>
  <c r="DT88" i="2"/>
  <c r="DU88" i="2"/>
  <c r="DC89" i="2"/>
  <c r="DD89" i="2"/>
  <c r="DE89" i="2"/>
  <c r="DF89" i="2"/>
  <c r="DG89" i="2"/>
  <c r="DH89" i="2"/>
  <c r="DI89" i="2"/>
  <c r="DJ89" i="2"/>
  <c r="DK89" i="2"/>
  <c r="DL89" i="2"/>
  <c r="DM89" i="2"/>
  <c r="DN89" i="2"/>
  <c r="DO89" i="2"/>
  <c r="DP89" i="2"/>
  <c r="DQ89" i="2"/>
  <c r="DR89" i="2"/>
  <c r="DS89" i="2"/>
  <c r="DT89" i="2"/>
  <c r="DU89" i="2"/>
  <c r="DC90" i="2"/>
  <c r="DD90" i="2"/>
  <c r="DE90" i="2"/>
  <c r="DF90" i="2"/>
  <c r="DG90" i="2"/>
  <c r="DH90" i="2"/>
  <c r="DI90" i="2"/>
  <c r="DJ90" i="2"/>
  <c r="DK90" i="2"/>
  <c r="DL90" i="2"/>
  <c r="DM90" i="2"/>
  <c r="DN90" i="2"/>
  <c r="DO90" i="2"/>
  <c r="DP90" i="2"/>
  <c r="DQ90" i="2"/>
  <c r="DR90" i="2"/>
  <c r="DS90" i="2"/>
  <c r="DT90" i="2"/>
  <c r="DU90" i="2"/>
  <c r="DC91" i="2"/>
  <c r="DD91" i="2"/>
  <c r="DE91" i="2"/>
  <c r="DF91" i="2"/>
  <c r="DG91" i="2"/>
  <c r="DH91" i="2"/>
  <c r="DI91" i="2"/>
  <c r="DJ91" i="2"/>
  <c r="DK91" i="2"/>
  <c r="DL91" i="2"/>
  <c r="DM91" i="2"/>
  <c r="DN91" i="2"/>
  <c r="DO91" i="2"/>
  <c r="DP91" i="2"/>
  <c r="DQ91" i="2"/>
  <c r="DR91" i="2"/>
  <c r="DS91" i="2"/>
  <c r="DT91" i="2"/>
  <c r="DU91" i="2"/>
  <c r="DC92" i="2"/>
  <c r="DD92" i="2"/>
  <c r="DE92" i="2"/>
  <c r="DF92" i="2"/>
  <c r="DG92" i="2"/>
  <c r="DH92" i="2"/>
  <c r="DI92" i="2"/>
  <c r="DJ92" i="2"/>
  <c r="DK92" i="2"/>
  <c r="DL92" i="2"/>
  <c r="DM92" i="2"/>
  <c r="DN92" i="2"/>
  <c r="DO92" i="2"/>
  <c r="DP92" i="2"/>
  <c r="DQ92" i="2"/>
  <c r="DR92" i="2"/>
  <c r="DS92" i="2"/>
  <c r="DT92" i="2"/>
  <c r="DU92" i="2"/>
  <c r="DC93" i="2"/>
  <c r="DD93" i="2"/>
  <c r="DE93" i="2"/>
  <c r="DF93" i="2"/>
  <c r="DG93" i="2"/>
  <c r="DH93" i="2"/>
  <c r="DI93" i="2"/>
  <c r="DJ93" i="2"/>
  <c r="DK93" i="2"/>
  <c r="DL93" i="2"/>
  <c r="DM93" i="2"/>
  <c r="DN93" i="2"/>
  <c r="DO93" i="2"/>
  <c r="DP93" i="2"/>
  <c r="DQ93" i="2"/>
  <c r="DR93" i="2"/>
  <c r="DS93" i="2"/>
  <c r="DT93" i="2"/>
  <c r="DU93" i="2"/>
  <c r="DC94" i="2"/>
  <c r="DD94" i="2"/>
  <c r="DE94" i="2"/>
  <c r="DF94" i="2"/>
  <c r="DG94" i="2"/>
  <c r="DH94" i="2"/>
  <c r="DI94" i="2"/>
  <c r="DJ94" i="2"/>
  <c r="DK94" i="2"/>
  <c r="DL94" i="2"/>
  <c r="DM94" i="2"/>
  <c r="DN94" i="2"/>
  <c r="DO94" i="2"/>
  <c r="DP94" i="2"/>
  <c r="DQ94" i="2"/>
  <c r="DR94" i="2"/>
  <c r="DS94" i="2"/>
  <c r="DT94" i="2"/>
  <c r="DU94" i="2"/>
  <c r="DC95" i="2"/>
  <c r="DD95" i="2"/>
  <c r="DE95" i="2"/>
  <c r="DF95" i="2"/>
  <c r="DG95" i="2"/>
  <c r="DH95" i="2"/>
  <c r="DI95" i="2"/>
  <c r="DJ95" i="2"/>
  <c r="DK95" i="2"/>
  <c r="DL95" i="2"/>
  <c r="DM95" i="2"/>
  <c r="DN95" i="2"/>
  <c r="DO95" i="2"/>
  <c r="DP95" i="2"/>
  <c r="DQ95" i="2"/>
  <c r="DR95" i="2"/>
  <c r="DS95" i="2"/>
  <c r="DT95" i="2"/>
  <c r="DU95" i="2"/>
  <c r="DC96" i="2"/>
  <c r="DD96" i="2"/>
  <c r="DE96" i="2"/>
  <c r="DF96" i="2"/>
  <c r="DG96" i="2"/>
  <c r="DH96" i="2"/>
  <c r="DI96" i="2"/>
  <c r="DJ96" i="2"/>
  <c r="DK96" i="2"/>
  <c r="DL96" i="2"/>
  <c r="DM96" i="2"/>
  <c r="DN96" i="2"/>
  <c r="DO96" i="2"/>
  <c r="DP96" i="2"/>
  <c r="DQ96" i="2"/>
  <c r="DR96" i="2"/>
  <c r="DS96" i="2"/>
  <c r="DT96" i="2"/>
  <c r="DU96" i="2"/>
  <c r="DC97" i="2"/>
  <c r="DD97" i="2"/>
  <c r="DE97" i="2"/>
  <c r="DF97" i="2"/>
  <c r="DG97" i="2"/>
  <c r="DH97" i="2"/>
  <c r="DI97" i="2"/>
  <c r="DJ97" i="2"/>
  <c r="DK97" i="2"/>
  <c r="DL97" i="2"/>
  <c r="DM97" i="2"/>
  <c r="DN97" i="2"/>
  <c r="DO97" i="2"/>
  <c r="DP97" i="2"/>
  <c r="DQ97" i="2"/>
  <c r="DR97" i="2"/>
  <c r="DS97" i="2"/>
  <c r="DT97" i="2"/>
  <c r="DU97" i="2"/>
  <c r="DC98" i="2"/>
  <c r="DD98" i="2"/>
  <c r="DE98" i="2"/>
  <c r="DF98" i="2"/>
  <c r="DG98" i="2"/>
  <c r="DH98" i="2"/>
  <c r="DI98" i="2"/>
  <c r="DJ98" i="2"/>
  <c r="DK98" i="2"/>
  <c r="DL98" i="2"/>
  <c r="DM98" i="2"/>
  <c r="DN98" i="2"/>
  <c r="DO98" i="2"/>
  <c r="DP98" i="2"/>
  <c r="DQ98" i="2"/>
  <c r="DR98" i="2"/>
  <c r="DS98" i="2"/>
  <c r="DT98" i="2"/>
  <c r="DU98" i="2"/>
  <c r="DC99" i="2"/>
  <c r="DD99" i="2"/>
  <c r="DE99" i="2"/>
  <c r="DF99" i="2"/>
  <c r="DG99" i="2"/>
  <c r="DH99" i="2"/>
  <c r="DI99" i="2"/>
  <c r="DJ99" i="2"/>
  <c r="DK99" i="2"/>
  <c r="DL99" i="2"/>
  <c r="DM99" i="2"/>
  <c r="DN99" i="2"/>
  <c r="DO99" i="2"/>
  <c r="DP99" i="2"/>
  <c r="DQ99" i="2"/>
  <c r="DR99" i="2"/>
  <c r="DS99" i="2"/>
  <c r="DT99" i="2"/>
  <c r="DU99" i="2"/>
  <c r="DC100" i="2"/>
  <c r="DD100" i="2"/>
  <c r="DE100" i="2"/>
  <c r="DF100" i="2"/>
  <c r="DG100" i="2"/>
  <c r="DH100" i="2"/>
  <c r="DI100" i="2"/>
  <c r="DJ100" i="2"/>
  <c r="DK100" i="2"/>
  <c r="DL100" i="2"/>
  <c r="DM100" i="2"/>
  <c r="DN100" i="2"/>
  <c r="DO100" i="2"/>
  <c r="DP100" i="2"/>
  <c r="DQ100" i="2"/>
  <c r="DR100" i="2"/>
  <c r="DS100" i="2"/>
  <c r="DT100" i="2"/>
  <c r="DU100" i="2"/>
  <c r="DC101" i="2"/>
  <c r="DD101" i="2"/>
  <c r="DE101" i="2"/>
  <c r="DF101" i="2"/>
  <c r="DG101" i="2"/>
  <c r="DH101" i="2"/>
  <c r="DI101" i="2"/>
  <c r="DJ101" i="2"/>
  <c r="DK101" i="2"/>
  <c r="DL101" i="2"/>
  <c r="DM101" i="2"/>
  <c r="DN101" i="2"/>
  <c r="DO101" i="2"/>
  <c r="DP101" i="2"/>
  <c r="DQ101" i="2"/>
  <c r="DR101" i="2"/>
  <c r="DS101" i="2"/>
  <c r="DT101" i="2"/>
  <c r="DU101" i="2"/>
  <c r="DC102" i="2"/>
  <c r="DD102" i="2"/>
  <c r="DE102" i="2"/>
  <c r="DF102" i="2"/>
  <c r="DG102" i="2"/>
  <c r="DH102" i="2"/>
  <c r="DI102" i="2"/>
  <c r="DJ102" i="2"/>
  <c r="DK102" i="2"/>
  <c r="DL102" i="2"/>
  <c r="DM102" i="2"/>
  <c r="DN102" i="2"/>
  <c r="DO102" i="2"/>
  <c r="DP102" i="2"/>
  <c r="DQ102" i="2"/>
  <c r="DR102" i="2"/>
  <c r="DS102" i="2"/>
  <c r="DT102" i="2"/>
  <c r="DU102" i="2"/>
  <c r="DC103" i="2"/>
  <c r="DD103" i="2"/>
  <c r="DE103" i="2"/>
  <c r="DF103" i="2"/>
  <c r="DG103" i="2"/>
  <c r="DH103" i="2"/>
  <c r="DI103" i="2"/>
  <c r="DJ103" i="2"/>
  <c r="DK103" i="2"/>
  <c r="DL103" i="2"/>
  <c r="DM103" i="2"/>
  <c r="DN103" i="2"/>
  <c r="DO103" i="2"/>
  <c r="DP103" i="2"/>
  <c r="DQ103" i="2"/>
  <c r="DR103" i="2"/>
  <c r="DS103" i="2"/>
  <c r="DT103" i="2"/>
  <c r="DU103" i="2"/>
  <c r="DC104" i="2"/>
  <c r="DD104" i="2"/>
  <c r="DE104" i="2"/>
  <c r="DF104" i="2"/>
  <c r="DG104" i="2"/>
  <c r="DH104" i="2"/>
  <c r="DI104" i="2"/>
  <c r="DJ104" i="2"/>
  <c r="DK104" i="2"/>
  <c r="DL104" i="2"/>
  <c r="DM104" i="2"/>
  <c r="DN104" i="2"/>
  <c r="DO104" i="2"/>
  <c r="DP104" i="2"/>
  <c r="DQ104" i="2"/>
  <c r="DR104" i="2"/>
  <c r="DS104" i="2"/>
  <c r="DT104" i="2"/>
  <c r="DU104" i="2"/>
  <c r="DC105" i="2"/>
  <c r="DD105" i="2"/>
  <c r="DE105" i="2"/>
  <c r="DF105" i="2"/>
  <c r="DG105" i="2"/>
  <c r="DH105" i="2"/>
  <c r="DI105" i="2"/>
  <c r="DJ105" i="2"/>
  <c r="DK105" i="2"/>
  <c r="DL105" i="2"/>
  <c r="DM105" i="2"/>
  <c r="DN105" i="2"/>
  <c r="DO105" i="2"/>
  <c r="DP105" i="2"/>
  <c r="DQ105" i="2"/>
  <c r="DR105" i="2"/>
  <c r="DS105" i="2"/>
  <c r="DT105" i="2"/>
  <c r="DU105" i="2"/>
  <c r="DC106" i="2"/>
  <c r="DD106" i="2"/>
  <c r="DE106" i="2"/>
  <c r="DF106" i="2"/>
  <c r="DG106" i="2"/>
  <c r="DH106" i="2"/>
  <c r="DI106" i="2"/>
  <c r="DJ106" i="2"/>
  <c r="DK106" i="2"/>
  <c r="DL106" i="2"/>
  <c r="DM106" i="2"/>
  <c r="DN106" i="2"/>
  <c r="DO106" i="2"/>
  <c r="DP106" i="2"/>
  <c r="DQ106" i="2"/>
  <c r="DR106" i="2"/>
  <c r="DS106" i="2"/>
  <c r="DT106" i="2"/>
  <c r="DU106" i="2"/>
  <c r="DU4" i="2"/>
  <c r="DT4" i="2"/>
  <c r="DS4" i="2"/>
  <c r="DR4" i="2"/>
  <c r="DQ4" i="2"/>
  <c r="DP4" i="2"/>
  <c r="DO4" i="2"/>
  <c r="DN4" i="2"/>
  <c r="DM4" i="2"/>
  <c r="DL4" i="2"/>
  <c r="DK4" i="2"/>
  <c r="DJ4" i="2"/>
  <c r="DI4" i="2"/>
  <c r="DH4" i="2"/>
  <c r="DG4" i="2"/>
  <c r="DF4" i="2"/>
  <c r="DE4" i="2"/>
  <c r="DD4" i="2"/>
  <c r="DC4" i="2"/>
  <c r="S103" i="2" l="1"/>
  <c r="O104" i="2"/>
  <c r="HN5" i="2"/>
  <c r="HN11" i="2"/>
  <c r="HN12" i="2"/>
  <c r="HN19" i="2"/>
  <c r="HN20" i="2"/>
  <c r="HN10" i="2"/>
  <c r="HN14" i="2"/>
  <c r="HN17" i="2"/>
  <c r="HN6" i="2"/>
  <c r="HN15" i="2"/>
  <c r="HN9" i="2"/>
  <c r="HN21" i="2"/>
  <c r="HN8" i="2"/>
  <c r="HN16" i="2"/>
  <c r="HN13" i="2"/>
  <c r="HN7" i="2"/>
  <c r="HN18" i="2"/>
  <c r="HN22" i="2"/>
  <c r="IA34" i="2"/>
  <c r="IJ34" i="2" s="1"/>
  <c r="IF33" i="2"/>
  <c r="IC33" i="2"/>
  <c r="IB35" i="2"/>
  <c r="IK35" i="2" s="1"/>
  <c r="IG34" i="2"/>
  <c r="HJ4" i="2"/>
  <c r="HJ11" i="2"/>
  <c r="HJ19" i="2"/>
  <c r="HJ10" i="2"/>
  <c r="HJ18" i="2"/>
  <c r="HJ17" i="2"/>
  <c r="HJ6" i="2"/>
  <c r="HJ21" i="2"/>
  <c r="HJ16" i="2"/>
  <c r="HJ13" i="2"/>
  <c r="HJ8" i="2"/>
  <c r="HJ15" i="2"/>
  <c r="HJ20" i="2"/>
  <c r="HJ7" i="2"/>
  <c r="HJ12" i="2"/>
  <c r="HJ22" i="2"/>
  <c r="HJ9" i="2"/>
  <c r="HJ14" i="2"/>
  <c r="HJ5" i="2"/>
  <c r="R104" i="2"/>
  <c r="Q104" i="2"/>
  <c r="Q7" i="17" a="1"/>
  <c r="Q7" i="17" s="1"/>
  <c r="X7" i="17" a="1"/>
  <c r="X7" i="17" s="1"/>
  <c r="DJ110" i="2"/>
  <c r="DR110" i="2"/>
  <c r="DP110" i="2"/>
  <c r="DH110" i="2"/>
  <c r="N104" i="2"/>
  <c r="S104" i="2"/>
  <c r="P104" i="2"/>
  <c r="DD110" i="2"/>
  <c r="N103" i="2"/>
  <c r="P103" i="2"/>
  <c r="Q103" i="2"/>
  <c r="DG110" i="2"/>
  <c r="DO110" i="2"/>
  <c r="R103" i="2"/>
  <c r="DP113" i="2"/>
  <c r="DI110" i="2"/>
  <c r="DQ110" i="2"/>
  <c r="DH113" i="2"/>
  <c r="O103" i="2"/>
  <c r="DO113" i="2"/>
  <c r="DG113" i="2"/>
  <c r="DP112" i="2"/>
  <c r="DS112" i="2"/>
  <c r="DK112" i="2"/>
  <c r="DC112" i="2"/>
  <c r="DE111" i="2"/>
  <c r="DS111" i="2"/>
  <c r="DU110" i="2"/>
  <c r="DM110" i="2"/>
  <c r="DE110" i="2"/>
  <c r="DC110" i="2"/>
  <c r="DK110" i="2"/>
  <c r="DS110" i="2"/>
  <c r="DN113" i="2"/>
  <c r="DF113" i="2"/>
  <c r="DR112" i="2"/>
  <c r="DJ112" i="2"/>
  <c r="DU113" i="2"/>
  <c r="DM113" i="2"/>
  <c r="DE113" i="2"/>
  <c r="DI112" i="2"/>
  <c r="DQ111" i="2"/>
  <c r="DT113" i="2"/>
  <c r="DL113" i="2"/>
  <c r="DD113" i="2"/>
  <c r="DF110" i="2"/>
  <c r="DS113" i="2"/>
  <c r="DK113" i="2"/>
  <c r="DK117" i="2" s="1"/>
  <c r="DC113" i="2"/>
  <c r="DR113" i="2"/>
  <c r="DJ113" i="2"/>
  <c r="DQ113" i="2"/>
  <c r="DI113" i="2"/>
  <c r="DR111" i="2"/>
  <c r="DJ111" i="2"/>
  <c r="DT110" i="2"/>
  <c r="DL110" i="2"/>
  <c r="DH112" i="2"/>
  <c r="DP111" i="2"/>
  <c r="DP115" i="2" s="1"/>
  <c r="DH111" i="2"/>
  <c r="DO112" i="2"/>
  <c r="DG112" i="2"/>
  <c r="DO111" i="2"/>
  <c r="DG111" i="2"/>
  <c r="DN112" i="2"/>
  <c r="DF112" i="2"/>
  <c r="DN111" i="2"/>
  <c r="DF111" i="2"/>
  <c r="DM112" i="2"/>
  <c r="DU111" i="2"/>
  <c r="DM111" i="2"/>
  <c r="DU112" i="2"/>
  <c r="DE112" i="2"/>
  <c r="DQ112" i="2"/>
  <c r="DT112" i="2"/>
  <c r="DT117" i="2" s="1"/>
  <c r="DL112" i="2"/>
  <c r="DL117" i="2" s="1"/>
  <c r="DD112" i="2"/>
  <c r="DK111" i="2"/>
  <c r="DC111" i="2"/>
  <c r="DI111" i="2"/>
  <c r="DT111" i="2"/>
  <c r="DL111" i="2"/>
  <c r="DD111" i="2"/>
  <c r="DN110" i="2"/>
  <c r="S7" i="17" a="1"/>
  <c r="S7" i="17" s="1"/>
  <c r="U7" i="17" a="1"/>
  <c r="U7" i="17" s="1"/>
  <c r="T7" i="17" a="1"/>
  <c r="T7" i="17" s="1"/>
  <c r="BV24" i="2"/>
  <c r="BW24" i="2"/>
  <c r="BX24" i="2"/>
  <c r="BY24" i="2"/>
  <c r="BZ24" i="2"/>
  <c r="CA24" i="2"/>
  <c r="CC24" i="2"/>
  <c r="BV25" i="2"/>
  <c r="BW25" i="2"/>
  <c r="BX25" i="2"/>
  <c r="BY25" i="2"/>
  <c r="BZ25" i="2"/>
  <c r="CA25" i="2"/>
  <c r="CC25" i="2"/>
  <c r="BV26" i="2"/>
  <c r="BW26" i="2"/>
  <c r="BX26" i="2"/>
  <c r="BY26" i="2"/>
  <c r="BZ26" i="2"/>
  <c r="CA26" i="2"/>
  <c r="CC26" i="2"/>
  <c r="BV27" i="2"/>
  <c r="BW27" i="2"/>
  <c r="BX27" i="2"/>
  <c r="BY27" i="2"/>
  <c r="BZ27" i="2"/>
  <c r="CA27" i="2"/>
  <c r="CC27" i="2"/>
  <c r="BV51" i="2"/>
  <c r="BW51" i="2"/>
  <c r="BX51" i="2"/>
  <c r="BY51" i="2"/>
  <c r="BZ51" i="2"/>
  <c r="CA51" i="2"/>
  <c r="CC51" i="2"/>
  <c r="BV52" i="2"/>
  <c r="BW52" i="2"/>
  <c r="BX52" i="2"/>
  <c r="BY52" i="2"/>
  <c r="BZ52" i="2"/>
  <c r="CA52" i="2"/>
  <c r="CC52" i="2"/>
  <c r="BV53" i="2"/>
  <c r="BW53" i="2"/>
  <c r="BX53" i="2"/>
  <c r="BY53" i="2"/>
  <c r="BZ53" i="2"/>
  <c r="CA53" i="2"/>
  <c r="CC53" i="2"/>
  <c r="BV54" i="2"/>
  <c r="BW54" i="2"/>
  <c r="BX54" i="2"/>
  <c r="BY54" i="2"/>
  <c r="BZ54" i="2"/>
  <c r="CA54" i="2"/>
  <c r="CC54" i="2"/>
  <c r="BV55" i="2"/>
  <c r="BW55" i="2"/>
  <c r="BX55" i="2"/>
  <c r="BY55" i="2"/>
  <c r="BZ55" i="2"/>
  <c r="CA55" i="2"/>
  <c r="CC55" i="2"/>
  <c r="BV56" i="2"/>
  <c r="BW56" i="2"/>
  <c r="BX56" i="2"/>
  <c r="BY56" i="2"/>
  <c r="BZ56" i="2"/>
  <c r="CA56" i="2"/>
  <c r="CC56" i="2"/>
  <c r="BV57" i="2"/>
  <c r="BW57" i="2"/>
  <c r="BX57" i="2"/>
  <c r="BY57" i="2"/>
  <c r="BZ57" i="2"/>
  <c r="CA57" i="2"/>
  <c r="CC57" i="2"/>
  <c r="BV58" i="2"/>
  <c r="BW58" i="2"/>
  <c r="BX58" i="2"/>
  <c r="BY58" i="2"/>
  <c r="BZ58" i="2"/>
  <c r="CA58" i="2"/>
  <c r="CC58" i="2"/>
  <c r="BV59" i="2"/>
  <c r="BW59" i="2"/>
  <c r="BX59" i="2"/>
  <c r="BY59" i="2"/>
  <c r="BZ59" i="2"/>
  <c r="CA59" i="2"/>
  <c r="CC59" i="2"/>
  <c r="BV60" i="2"/>
  <c r="BW60" i="2"/>
  <c r="BX60" i="2"/>
  <c r="BY60" i="2"/>
  <c r="BZ60" i="2"/>
  <c r="CA60" i="2"/>
  <c r="CC60" i="2"/>
  <c r="BV61" i="2"/>
  <c r="BW61" i="2"/>
  <c r="BX61" i="2"/>
  <c r="BY61" i="2"/>
  <c r="BZ61" i="2"/>
  <c r="CA61" i="2"/>
  <c r="CC61" i="2"/>
  <c r="BV62" i="2"/>
  <c r="BW62" i="2"/>
  <c r="BX62" i="2"/>
  <c r="BY62" i="2"/>
  <c r="BZ62" i="2"/>
  <c r="CA62" i="2"/>
  <c r="CC62" i="2"/>
  <c r="BV63" i="2"/>
  <c r="BW63" i="2"/>
  <c r="BX63" i="2"/>
  <c r="BY63" i="2"/>
  <c r="BZ63" i="2"/>
  <c r="CA63" i="2"/>
  <c r="CC63" i="2"/>
  <c r="BV64" i="2"/>
  <c r="BW64" i="2"/>
  <c r="BX64" i="2"/>
  <c r="BY64" i="2"/>
  <c r="BZ64" i="2"/>
  <c r="CA64" i="2"/>
  <c r="CC64" i="2"/>
  <c r="BV65" i="2"/>
  <c r="BW65" i="2"/>
  <c r="BX65" i="2"/>
  <c r="BY65" i="2"/>
  <c r="BZ65" i="2"/>
  <c r="CA65" i="2"/>
  <c r="CC65" i="2"/>
  <c r="BV66" i="2"/>
  <c r="BW66" i="2"/>
  <c r="BX66" i="2"/>
  <c r="BY66" i="2"/>
  <c r="BZ66" i="2"/>
  <c r="CA66" i="2"/>
  <c r="CC66" i="2"/>
  <c r="BV67" i="2"/>
  <c r="BW67" i="2"/>
  <c r="BX67" i="2"/>
  <c r="BY67" i="2"/>
  <c r="BZ67" i="2"/>
  <c r="CA67" i="2"/>
  <c r="CC67" i="2"/>
  <c r="BV68" i="2"/>
  <c r="BW68" i="2"/>
  <c r="BX68" i="2"/>
  <c r="BY68" i="2"/>
  <c r="BZ68" i="2"/>
  <c r="CA68" i="2"/>
  <c r="CC68" i="2"/>
  <c r="BV69" i="2"/>
  <c r="BW69" i="2"/>
  <c r="BX69" i="2"/>
  <c r="BY69" i="2"/>
  <c r="BZ69" i="2"/>
  <c r="CA69" i="2"/>
  <c r="CC69" i="2"/>
  <c r="BV70" i="2"/>
  <c r="BW70" i="2"/>
  <c r="BX70" i="2"/>
  <c r="BY70" i="2"/>
  <c r="BZ70" i="2"/>
  <c r="CA70" i="2"/>
  <c r="CC70" i="2"/>
  <c r="BV71" i="2"/>
  <c r="BW71" i="2"/>
  <c r="BX71" i="2"/>
  <c r="BY71" i="2"/>
  <c r="BZ71" i="2"/>
  <c r="CA71" i="2"/>
  <c r="CC71" i="2"/>
  <c r="BV72" i="2"/>
  <c r="BW72" i="2"/>
  <c r="BX72" i="2"/>
  <c r="BY72" i="2"/>
  <c r="BZ72" i="2"/>
  <c r="CA72" i="2"/>
  <c r="CC72" i="2"/>
  <c r="BV73" i="2"/>
  <c r="BW73" i="2"/>
  <c r="BX73" i="2"/>
  <c r="BY73" i="2"/>
  <c r="BZ73" i="2"/>
  <c r="CA73" i="2"/>
  <c r="CC73" i="2"/>
  <c r="BV74" i="2"/>
  <c r="BW74" i="2"/>
  <c r="BX74" i="2"/>
  <c r="BY74" i="2"/>
  <c r="BZ74" i="2"/>
  <c r="CA74" i="2"/>
  <c r="CC74" i="2"/>
  <c r="BV75" i="2"/>
  <c r="BW75" i="2"/>
  <c r="BX75" i="2"/>
  <c r="BY75" i="2"/>
  <c r="BZ75" i="2"/>
  <c r="CA75" i="2"/>
  <c r="CC75" i="2"/>
  <c r="BV76" i="2"/>
  <c r="BW76" i="2"/>
  <c r="BX76" i="2"/>
  <c r="BY76" i="2"/>
  <c r="BZ76" i="2"/>
  <c r="CA76" i="2"/>
  <c r="CC76" i="2"/>
  <c r="BV77" i="2"/>
  <c r="BW77" i="2"/>
  <c r="BX77" i="2"/>
  <c r="BY77" i="2"/>
  <c r="BZ77" i="2"/>
  <c r="CA77" i="2"/>
  <c r="CC77" i="2"/>
  <c r="BV78" i="2"/>
  <c r="BW78" i="2"/>
  <c r="BX78" i="2"/>
  <c r="BY78" i="2"/>
  <c r="BZ78" i="2"/>
  <c r="CA78" i="2"/>
  <c r="CC78" i="2"/>
  <c r="BV79" i="2"/>
  <c r="BW79" i="2"/>
  <c r="BX79" i="2"/>
  <c r="BY79" i="2"/>
  <c r="BZ79" i="2"/>
  <c r="CA79" i="2"/>
  <c r="CC79" i="2"/>
  <c r="BV80" i="2"/>
  <c r="BW80" i="2"/>
  <c r="BX80" i="2"/>
  <c r="BY80" i="2"/>
  <c r="BZ80" i="2"/>
  <c r="CA80" i="2"/>
  <c r="CC80" i="2"/>
  <c r="BV81" i="2"/>
  <c r="BW81" i="2"/>
  <c r="BX81" i="2"/>
  <c r="BY81" i="2"/>
  <c r="BZ81" i="2"/>
  <c r="CA81" i="2"/>
  <c r="CC81" i="2"/>
  <c r="BV82" i="2"/>
  <c r="BW82" i="2"/>
  <c r="BX82" i="2"/>
  <c r="BY82" i="2"/>
  <c r="BZ82" i="2"/>
  <c r="CA82" i="2"/>
  <c r="CC82" i="2"/>
  <c r="BV83" i="2"/>
  <c r="BW83" i="2"/>
  <c r="BX83" i="2"/>
  <c r="BY83" i="2"/>
  <c r="BZ83" i="2"/>
  <c r="CA83" i="2"/>
  <c r="CC83" i="2"/>
  <c r="BV84" i="2"/>
  <c r="BW84" i="2"/>
  <c r="BX84" i="2"/>
  <c r="BY84" i="2"/>
  <c r="BZ84" i="2"/>
  <c r="CA84" i="2"/>
  <c r="CC84" i="2"/>
  <c r="BV85" i="2"/>
  <c r="BW85" i="2"/>
  <c r="BX85" i="2"/>
  <c r="BY85" i="2"/>
  <c r="BZ85" i="2"/>
  <c r="CA85" i="2"/>
  <c r="CC85" i="2"/>
  <c r="BV86" i="2"/>
  <c r="BW86" i="2"/>
  <c r="BX86" i="2"/>
  <c r="BY86" i="2"/>
  <c r="BZ86" i="2"/>
  <c r="CA86" i="2"/>
  <c r="CC86" i="2"/>
  <c r="BV87" i="2"/>
  <c r="BW87" i="2"/>
  <c r="BX87" i="2"/>
  <c r="BY87" i="2"/>
  <c r="BZ87" i="2"/>
  <c r="CA87" i="2"/>
  <c r="CC87" i="2"/>
  <c r="BV88" i="2"/>
  <c r="BW88" i="2"/>
  <c r="BX88" i="2"/>
  <c r="BY88" i="2"/>
  <c r="BZ88" i="2"/>
  <c r="CA88" i="2"/>
  <c r="CC88" i="2"/>
  <c r="BV89" i="2"/>
  <c r="BW89" i="2"/>
  <c r="BX89" i="2"/>
  <c r="BY89" i="2"/>
  <c r="BZ89" i="2"/>
  <c r="CA89" i="2"/>
  <c r="CC89" i="2"/>
  <c r="BV90" i="2"/>
  <c r="BW90" i="2"/>
  <c r="BX90" i="2"/>
  <c r="BY90" i="2"/>
  <c r="BZ90" i="2"/>
  <c r="CA90" i="2"/>
  <c r="CC90" i="2"/>
  <c r="BV91" i="2"/>
  <c r="BW91" i="2"/>
  <c r="BX91" i="2"/>
  <c r="BY91" i="2"/>
  <c r="BZ91" i="2"/>
  <c r="CA91" i="2"/>
  <c r="CC91" i="2"/>
  <c r="BV92" i="2"/>
  <c r="BW92" i="2"/>
  <c r="BX92" i="2"/>
  <c r="BY92" i="2"/>
  <c r="BZ92" i="2"/>
  <c r="CA92" i="2"/>
  <c r="CC92" i="2"/>
  <c r="BV93" i="2"/>
  <c r="BW93" i="2"/>
  <c r="BX93" i="2"/>
  <c r="BY93" i="2"/>
  <c r="BZ93" i="2"/>
  <c r="CA93" i="2"/>
  <c r="CC93" i="2"/>
  <c r="BV94" i="2"/>
  <c r="BW94" i="2"/>
  <c r="BX94" i="2"/>
  <c r="BY94" i="2"/>
  <c r="BZ94" i="2"/>
  <c r="CA94" i="2"/>
  <c r="CC94" i="2"/>
  <c r="BV95" i="2"/>
  <c r="BW95" i="2"/>
  <c r="BX95" i="2"/>
  <c r="BY95" i="2"/>
  <c r="BZ95" i="2"/>
  <c r="CA95" i="2"/>
  <c r="CC95" i="2"/>
  <c r="BV96" i="2"/>
  <c r="BW96" i="2"/>
  <c r="BX96" i="2"/>
  <c r="BY96" i="2"/>
  <c r="BZ96" i="2"/>
  <c r="CA96" i="2"/>
  <c r="CC96" i="2"/>
  <c r="BV97" i="2"/>
  <c r="BW97" i="2"/>
  <c r="BX97" i="2"/>
  <c r="BY97" i="2"/>
  <c r="BZ97" i="2"/>
  <c r="CA97" i="2"/>
  <c r="CC97" i="2"/>
  <c r="BV98" i="2"/>
  <c r="BW98" i="2"/>
  <c r="BX98" i="2"/>
  <c r="BY98" i="2"/>
  <c r="BZ98" i="2"/>
  <c r="CA98" i="2"/>
  <c r="CC98" i="2"/>
  <c r="BV99" i="2"/>
  <c r="BW99" i="2"/>
  <c r="BX99" i="2"/>
  <c r="BY99" i="2"/>
  <c r="BZ99" i="2"/>
  <c r="CA99" i="2"/>
  <c r="CC99" i="2"/>
  <c r="BV100" i="2"/>
  <c r="BW100" i="2"/>
  <c r="BX100" i="2"/>
  <c r="BY100" i="2"/>
  <c r="BZ100" i="2"/>
  <c r="CA100" i="2"/>
  <c r="CC100" i="2"/>
  <c r="BV101" i="2"/>
  <c r="BW101" i="2"/>
  <c r="BX101" i="2"/>
  <c r="BY101" i="2"/>
  <c r="BZ101" i="2"/>
  <c r="CA101" i="2"/>
  <c r="CC101" i="2"/>
  <c r="BV102" i="2"/>
  <c r="BW102" i="2"/>
  <c r="BX102" i="2"/>
  <c r="BY102" i="2"/>
  <c r="BZ102" i="2"/>
  <c r="CA102" i="2"/>
  <c r="CC102" i="2"/>
  <c r="BV103" i="2"/>
  <c r="BW103" i="2"/>
  <c r="BX103" i="2"/>
  <c r="BY103" i="2"/>
  <c r="BZ103" i="2"/>
  <c r="CA103" i="2"/>
  <c r="CC103" i="2"/>
  <c r="BV104" i="2"/>
  <c r="BW104" i="2"/>
  <c r="BX104" i="2"/>
  <c r="BY104" i="2"/>
  <c r="BZ104" i="2"/>
  <c r="CA104" i="2"/>
  <c r="CC104" i="2"/>
  <c r="BV105" i="2"/>
  <c r="BW105" i="2"/>
  <c r="BX105" i="2"/>
  <c r="BY105" i="2"/>
  <c r="BZ105" i="2"/>
  <c r="CA105" i="2"/>
  <c r="CC105" i="2"/>
  <c r="BV106" i="2"/>
  <c r="BW106" i="2"/>
  <c r="BX106" i="2"/>
  <c r="BY106" i="2"/>
  <c r="BZ106" i="2"/>
  <c r="CA106" i="2"/>
  <c r="CC106" i="2"/>
  <c r="BV107" i="2"/>
  <c r="BW107" i="2"/>
  <c r="BX107" i="2"/>
  <c r="BY107" i="2"/>
  <c r="BZ107" i="2"/>
  <c r="CA107" i="2"/>
  <c r="CC107" i="2"/>
  <c r="BV108" i="2"/>
  <c r="BW108" i="2"/>
  <c r="BX108" i="2"/>
  <c r="BY108" i="2"/>
  <c r="BZ108" i="2"/>
  <c r="CA108" i="2"/>
  <c r="CC108" i="2"/>
  <c r="BV109" i="2"/>
  <c r="BW109" i="2"/>
  <c r="BX109" i="2"/>
  <c r="BY109" i="2"/>
  <c r="BZ109" i="2"/>
  <c r="CA109" i="2"/>
  <c r="CC109" i="2"/>
  <c r="BV110" i="2"/>
  <c r="BW110" i="2"/>
  <c r="BX110" i="2"/>
  <c r="BY110" i="2"/>
  <c r="BZ110" i="2"/>
  <c r="CA110" i="2"/>
  <c r="CC110" i="2"/>
  <c r="BV111" i="2"/>
  <c r="BW111" i="2"/>
  <c r="BX111" i="2"/>
  <c r="BY111" i="2"/>
  <c r="BZ111" i="2"/>
  <c r="CA111" i="2"/>
  <c r="CC111" i="2"/>
  <c r="BV112" i="2"/>
  <c r="BW112" i="2"/>
  <c r="BX112" i="2"/>
  <c r="BY112" i="2"/>
  <c r="BZ112" i="2"/>
  <c r="CA112" i="2"/>
  <c r="CC112" i="2"/>
  <c r="BV113" i="2"/>
  <c r="BW113" i="2"/>
  <c r="BX113" i="2"/>
  <c r="BY113" i="2"/>
  <c r="BZ113" i="2"/>
  <c r="CA113" i="2"/>
  <c r="CC113" i="2"/>
  <c r="BV114" i="2"/>
  <c r="BW114" i="2"/>
  <c r="BX114" i="2"/>
  <c r="BY114" i="2"/>
  <c r="BZ114" i="2"/>
  <c r="CA114" i="2"/>
  <c r="CC114" i="2"/>
  <c r="BV115" i="2"/>
  <c r="BW115" i="2"/>
  <c r="BX115" i="2"/>
  <c r="BY115" i="2"/>
  <c r="BZ115" i="2"/>
  <c r="CA115" i="2"/>
  <c r="CC115" i="2"/>
  <c r="BV116" i="2"/>
  <c r="BW116" i="2"/>
  <c r="BX116" i="2"/>
  <c r="BY116" i="2"/>
  <c r="BZ116" i="2"/>
  <c r="CA116" i="2"/>
  <c r="CC116" i="2"/>
  <c r="BV117" i="2"/>
  <c r="BW117" i="2"/>
  <c r="BX117" i="2"/>
  <c r="BY117" i="2"/>
  <c r="BZ117" i="2"/>
  <c r="CA117" i="2"/>
  <c r="CC117" i="2"/>
  <c r="BV118" i="2"/>
  <c r="BW118" i="2"/>
  <c r="BX118" i="2"/>
  <c r="BY118" i="2"/>
  <c r="BZ118" i="2"/>
  <c r="CA118" i="2"/>
  <c r="CC118" i="2"/>
  <c r="BV119" i="2"/>
  <c r="BW119" i="2"/>
  <c r="BX119" i="2"/>
  <c r="BY119" i="2"/>
  <c r="BZ119" i="2"/>
  <c r="CA119" i="2"/>
  <c r="CC119" i="2"/>
  <c r="BV120" i="2"/>
  <c r="BW120" i="2"/>
  <c r="BX120" i="2"/>
  <c r="BY120" i="2"/>
  <c r="BZ120" i="2"/>
  <c r="CA120" i="2"/>
  <c r="CC120" i="2"/>
  <c r="BV121" i="2"/>
  <c r="BW121" i="2"/>
  <c r="BX121" i="2"/>
  <c r="BY121" i="2"/>
  <c r="BZ121" i="2"/>
  <c r="CA121" i="2"/>
  <c r="CC121" i="2"/>
  <c r="BV122" i="2"/>
  <c r="BW122" i="2"/>
  <c r="BX122" i="2"/>
  <c r="BY122" i="2"/>
  <c r="BZ122" i="2"/>
  <c r="CA122" i="2"/>
  <c r="CC122" i="2"/>
  <c r="BV123" i="2"/>
  <c r="BW123" i="2"/>
  <c r="BX123" i="2"/>
  <c r="BY123" i="2"/>
  <c r="BZ123" i="2"/>
  <c r="CA123" i="2"/>
  <c r="CC123" i="2"/>
  <c r="BV124" i="2"/>
  <c r="BW124" i="2"/>
  <c r="BX124" i="2"/>
  <c r="BY124" i="2"/>
  <c r="BZ124" i="2"/>
  <c r="CA124" i="2"/>
  <c r="CC124" i="2"/>
  <c r="BV125" i="2"/>
  <c r="BW125" i="2"/>
  <c r="BX125" i="2"/>
  <c r="BY125" i="2"/>
  <c r="BZ125" i="2"/>
  <c r="CA125" i="2"/>
  <c r="CC125" i="2"/>
  <c r="BV126" i="2"/>
  <c r="BW126" i="2"/>
  <c r="BX126" i="2"/>
  <c r="BY126" i="2"/>
  <c r="BZ126" i="2"/>
  <c r="CA126" i="2"/>
  <c r="CC126" i="2"/>
  <c r="CC29" i="2"/>
  <c r="CC30" i="2"/>
  <c r="CC31" i="2"/>
  <c r="CC32" i="2"/>
  <c r="CC33" i="2"/>
  <c r="CC34" i="2"/>
  <c r="CC35" i="2"/>
  <c r="CC36" i="2"/>
  <c r="CC37" i="2"/>
  <c r="CC38" i="2"/>
  <c r="CC39" i="2"/>
  <c r="CC40" i="2"/>
  <c r="CC41" i="2"/>
  <c r="CC42" i="2"/>
  <c r="CC43" i="2"/>
  <c r="CC44" i="2"/>
  <c r="CC45" i="2"/>
  <c r="CC46" i="2"/>
  <c r="CC47" i="2"/>
  <c r="CC48" i="2"/>
  <c r="CC49" i="2"/>
  <c r="CC50" i="2"/>
  <c r="CC28" i="2"/>
  <c r="CA29" i="2"/>
  <c r="CA30" i="2"/>
  <c r="CA31" i="2"/>
  <c r="CA32" i="2"/>
  <c r="CA33" i="2"/>
  <c r="CA34" i="2"/>
  <c r="CA35" i="2"/>
  <c r="CA36" i="2"/>
  <c r="CA37" i="2"/>
  <c r="CA38" i="2"/>
  <c r="CA39" i="2"/>
  <c r="CA40" i="2"/>
  <c r="CA41" i="2"/>
  <c r="CA42" i="2"/>
  <c r="CA43" i="2"/>
  <c r="CA44" i="2"/>
  <c r="CA45" i="2"/>
  <c r="CA46" i="2"/>
  <c r="CA47" i="2"/>
  <c r="CA48" i="2"/>
  <c r="CA49" i="2"/>
  <c r="CA50" i="2"/>
  <c r="CA28" i="2"/>
  <c r="BZ29" i="2"/>
  <c r="BZ30" i="2"/>
  <c r="BZ31" i="2"/>
  <c r="BZ32" i="2"/>
  <c r="BZ33" i="2"/>
  <c r="BZ34" i="2"/>
  <c r="BZ35" i="2"/>
  <c r="BZ36" i="2"/>
  <c r="BZ37" i="2"/>
  <c r="BZ38" i="2"/>
  <c r="BZ39" i="2"/>
  <c r="BZ40" i="2"/>
  <c r="BZ41" i="2"/>
  <c r="BZ42" i="2"/>
  <c r="BZ43" i="2"/>
  <c r="BZ44" i="2"/>
  <c r="BZ45" i="2"/>
  <c r="BZ46" i="2"/>
  <c r="BZ47" i="2"/>
  <c r="BZ48" i="2"/>
  <c r="BZ49" i="2"/>
  <c r="BZ50" i="2"/>
  <c r="BZ28" i="2"/>
  <c r="BY29" i="2"/>
  <c r="BY30" i="2"/>
  <c r="BY31" i="2"/>
  <c r="BY32" i="2"/>
  <c r="BY33" i="2"/>
  <c r="BY34" i="2"/>
  <c r="BY35" i="2"/>
  <c r="BY36" i="2"/>
  <c r="BY37" i="2"/>
  <c r="BY38" i="2"/>
  <c r="BY39" i="2"/>
  <c r="BY40" i="2"/>
  <c r="BY41" i="2"/>
  <c r="BY42" i="2"/>
  <c r="BY43" i="2"/>
  <c r="BY44" i="2"/>
  <c r="BY45" i="2"/>
  <c r="BY46" i="2"/>
  <c r="BY47" i="2"/>
  <c r="BY48" i="2"/>
  <c r="BY49" i="2"/>
  <c r="BY50" i="2"/>
  <c r="BY28" i="2"/>
  <c r="BX29" i="2"/>
  <c r="BX30" i="2"/>
  <c r="BX31" i="2"/>
  <c r="BX32" i="2"/>
  <c r="BX33" i="2"/>
  <c r="BX34" i="2"/>
  <c r="BX35" i="2"/>
  <c r="BX36" i="2"/>
  <c r="BX37" i="2"/>
  <c r="BX38" i="2"/>
  <c r="BX39" i="2"/>
  <c r="BX40" i="2"/>
  <c r="BX41" i="2"/>
  <c r="BX42" i="2"/>
  <c r="BX43" i="2"/>
  <c r="BX44" i="2"/>
  <c r="BX45" i="2"/>
  <c r="BX46" i="2"/>
  <c r="BX47" i="2"/>
  <c r="BX48" i="2"/>
  <c r="BX49" i="2"/>
  <c r="BX50" i="2"/>
  <c r="BX28" i="2"/>
  <c r="BV29" i="2"/>
  <c r="BW29" i="2"/>
  <c r="BV30" i="2"/>
  <c r="BW30" i="2"/>
  <c r="BV31" i="2"/>
  <c r="BW31" i="2"/>
  <c r="BV32" i="2"/>
  <c r="BW32" i="2"/>
  <c r="BV33" i="2"/>
  <c r="BW33" i="2"/>
  <c r="BV34" i="2"/>
  <c r="BW34" i="2"/>
  <c r="BV35" i="2"/>
  <c r="BW35" i="2"/>
  <c r="BV36" i="2"/>
  <c r="BW36" i="2"/>
  <c r="BV37" i="2"/>
  <c r="BW37" i="2"/>
  <c r="BV38" i="2"/>
  <c r="BW38" i="2"/>
  <c r="BV39" i="2"/>
  <c r="BW39" i="2"/>
  <c r="BV40" i="2"/>
  <c r="BW40" i="2"/>
  <c r="BV41" i="2"/>
  <c r="BW41" i="2"/>
  <c r="BV42" i="2"/>
  <c r="BW42" i="2"/>
  <c r="BV43" i="2"/>
  <c r="BW43" i="2"/>
  <c r="BV44" i="2"/>
  <c r="BW44" i="2"/>
  <c r="BV45" i="2"/>
  <c r="BW45" i="2"/>
  <c r="BV46" i="2"/>
  <c r="BW46" i="2"/>
  <c r="BV47" i="2"/>
  <c r="BW47" i="2"/>
  <c r="BV48" i="2"/>
  <c r="BW48" i="2"/>
  <c r="BV49" i="2"/>
  <c r="BW49" i="2"/>
  <c r="BV50" i="2"/>
  <c r="BW50" i="2"/>
  <c r="BW28" i="2"/>
  <c r="BV28" i="2"/>
  <c r="DN116" i="2" l="1"/>
  <c r="IG35" i="2"/>
  <c r="IB36" i="2"/>
  <c r="IK36" i="2" s="1"/>
  <c r="IA35" i="2"/>
  <c r="IJ35" i="2" s="1"/>
  <c r="IF34" i="2"/>
  <c r="IC34" i="2"/>
  <c r="BZ133" i="2"/>
  <c r="BZ139" i="2" s="1"/>
  <c r="BZ132" i="2"/>
  <c r="BW131" i="2"/>
  <c r="DF117" i="2"/>
  <c r="DC117" i="2"/>
  <c r="BZ131" i="2"/>
  <c r="BX131" i="2"/>
  <c r="CC131" i="2"/>
  <c r="BX133" i="2"/>
  <c r="BX139" i="2" s="1"/>
  <c r="BX132" i="2"/>
  <c r="BY133" i="2"/>
  <c r="BY139" i="2" s="1"/>
  <c r="BY132" i="2"/>
  <c r="CB131" i="2"/>
  <c r="BW133" i="2"/>
  <c r="BW139" i="2" s="1"/>
  <c r="BW132" i="2"/>
  <c r="CC133" i="2"/>
  <c r="CC139" i="2" s="1"/>
  <c r="BV133" i="2"/>
  <c r="BV139" i="2" s="1"/>
  <c r="CC132" i="2"/>
  <c r="BV132" i="2"/>
  <c r="BV131" i="2"/>
  <c r="CA131" i="2"/>
  <c r="CB133" i="2"/>
  <c r="CB139" i="2" s="1"/>
  <c r="CB132" i="2"/>
  <c r="BY131" i="2"/>
  <c r="CA133" i="2"/>
  <c r="CA139" i="2" s="1"/>
  <c r="CA132" i="2"/>
  <c r="DC116" i="2"/>
  <c r="DJ115" i="2"/>
  <c r="DQ115" i="2"/>
  <c r="DH115" i="2"/>
  <c r="DJ117" i="2"/>
  <c r="DP117" i="2"/>
  <c r="DF115" i="2"/>
  <c r="DK116" i="2"/>
  <c r="DS117" i="2"/>
  <c r="DD115" i="2"/>
  <c r="DN117" i="2"/>
  <c r="DT115" i="2"/>
  <c r="DI117" i="2"/>
  <c r="DS115" i="2"/>
  <c r="DL115" i="2"/>
  <c r="DQ116" i="2"/>
  <c r="DG117" i="2"/>
  <c r="DE116" i="2"/>
  <c r="DR117" i="2"/>
  <c r="DI116" i="2"/>
  <c r="DH116" i="2"/>
  <c r="DO117" i="2"/>
  <c r="DP116" i="2"/>
  <c r="DJ116" i="2"/>
  <c r="DM115" i="2"/>
  <c r="DG115" i="2"/>
  <c r="DE115" i="2"/>
  <c r="DI115" i="2"/>
  <c r="DU115" i="2"/>
  <c r="DO115" i="2"/>
  <c r="DK115" i="2"/>
  <c r="DM116" i="2"/>
  <c r="DG116" i="2"/>
  <c r="DU116" i="2"/>
  <c r="DN115" i="2"/>
  <c r="DS116" i="2"/>
  <c r="DQ117" i="2"/>
  <c r="DD116" i="2"/>
  <c r="DR116" i="2"/>
  <c r="DL116" i="2"/>
  <c r="DF116" i="2"/>
  <c r="DE117" i="2"/>
  <c r="DH117" i="2"/>
  <c r="DO116" i="2"/>
  <c r="DC115" i="2"/>
  <c r="DT116" i="2"/>
  <c r="DM117" i="2"/>
  <c r="DD117" i="2"/>
  <c r="DU117" i="2"/>
  <c r="DR115" i="2"/>
  <c r="CD50" i="2"/>
  <c r="CD42" i="2"/>
  <c r="CD34" i="2"/>
  <c r="CD43" i="2"/>
  <c r="CD39" i="2"/>
  <c r="CD35" i="2"/>
  <c r="CD31" i="2"/>
  <c r="CD103" i="2"/>
  <c r="CD69" i="2"/>
  <c r="CD47" i="2"/>
  <c r="CD117" i="2"/>
  <c r="CD30" i="2"/>
  <c r="CD46" i="2"/>
  <c r="CD38" i="2"/>
  <c r="CD45" i="2"/>
  <c r="CD37" i="2"/>
  <c r="CD33" i="2"/>
  <c r="CD29" i="2"/>
  <c r="CD93" i="2"/>
  <c r="CD85" i="2"/>
  <c r="CD49" i="2"/>
  <c r="CD41" i="2"/>
  <c r="CD121" i="2"/>
  <c r="CD61" i="2"/>
  <c r="CD53" i="2"/>
  <c r="CD24" i="2"/>
  <c r="CD48" i="2"/>
  <c r="CD44" i="2"/>
  <c r="CD40" i="2"/>
  <c r="CD36" i="2"/>
  <c r="CD32" i="2"/>
  <c r="CD73" i="2"/>
  <c r="CD97" i="2"/>
  <c r="CD112" i="2"/>
  <c r="CD126" i="2"/>
  <c r="CD89" i="2"/>
  <c r="CD72" i="2"/>
  <c r="CD26" i="2"/>
  <c r="CD77" i="2"/>
  <c r="CD27" i="2"/>
  <c r="CD81" i="2"/>
  <c r="CD78" i="2"/>
  <c r="CD65" i="2"/>
  <c r="CD109" i="2"/>
  <c r="CD83" i="2"/>
  <c r="CD25" i="2"/>
  <c r="CD52" i="2"/>
  <c r="CD123" i="2"/>
  <c r="CD118" i="2"/>
  <c r="CD113" i="2"/>
  <c r="CD104" i="2"/>
  <c r="CD95" i="2"/>
  <c r="CD90" i="2"/>
  <c r="CD84" i="2"/>
  <c r="CD63" i="2"/>
  <c r="CD58" i="2"/>
  <c r="CD124" i="2"/>
  <c r="CD110" i="2"/>
  <c r="CD105" i="2"/>
  <c r="CD96" i="2"/>
  <c r="CD75" i="2"/>
  <c r="CD70" i="2"/>
  <c r="CD64" i="2"/>
  <c r="CD55" i="2"/>
  <c r="CD125" i="2"/>
  <c r="CD115" i="2"/>
  <c r="CD102" i="2"/>
  <c r="CD87" i="2"/>
  <c r="CD82" i="2"/>
  <c r="CD76" i="2"/>
  <c r="CD56" i="2"/>
  <c r="CD28" i="2"/>
  <c r="CD122" i="2"/>
  <c r="CD116" i="2"/>
  <c r="CD107" i="2"/>
  <c r="CD99" i="2"/>
  <c r="CD94" i="2"/>
  <c r="CD88" i="2"/>
  <c r="CD67" i="2"/>
  <c r="CD62" i="2"/>
  <c r="CD57" i="2"/>
  <c r="CD108" i="2"/>
  <c r="CD100" i="2"/>
  <c r="CD79" i="2"/>
  <c r="CD74" i="2"/>
  <c r="CD68" i="2"/>
  <c r="CD54" i="2"/>
  <c r="CD119" i="2"/>
  <c r="CD114" i="2"/>
  <c r="CD101" i="2"/>
  <c r="CD91" i="2"/>
  <c r="CD86" i="2"/>
  <c r="CD80" i="2"/>
  <c r="CD59" i="2"/>
  <c r="CD120" i="2"/>
  <c r="CD111" i="2"/>
  <c r="CD106" i="2"/>
  <c r="CD98" i="2"/>
  <c r="CD92" i="2"/>
  <c r="CD71" i="2"/>
  <c r="CD66" i="2"/>
  <c r="CD60" i="2"/>
  <c r="CD51" i="2"/>
  <c r="CH8" i="2"/>
  <c r="CI8" i="2" s="1"/>
  <c r="CJ8" i="2" s="1"/>
  <c r="CK8" i="2" s="1"/>
  <c r="CL8" i="2" s="1"/>
  <c r="CM8" i="2" s="1"/>
  <c r="CN8" i="2" s="1"/>
  <c r="CO8" i="2" s="1"/>
  <c r="CP8" i="2" s="1"/>
  <c r="CQ8" i="2" s="1"/>
  <c r="CR8" i="2" s="1"/>
  <c r="CS8" i="2" s="1"/>
  <c r="CT8" i="2" s="1"/>
  <c r="CU8" i="2" s="1"/>
  <c r="CV8" i="2" s="1"/>
  <c r="CW8" i="2" s="1"/>
  <c r="CX8" i="2" s="1"/>
  <c r="CY8" i="2" s="1"/>
  <c r="CZ8" i="2" s="1"/>
  <c r="BW137" i="2" l="1"/>
  <c r="IA36" i="2"/>
  <c r="IJ36" i="2" s="1"/>
  <c r="IF35" i="2"/>
  <c r="IC35" i="2"/>
  <c r="IG36" i="2"/>
  <c r="IB37" i="2"/>
  <c r="IK37" i="2" s="1"/>
  <c r="CB141" i="2"/>
  <c r="BY137" i="2"/>
  <c r="CC137" i="2"/>
  <c r="CD133" i="2"/>
  <c r="CB136" i="2"/>
  <c r="BV135" i="2"/>
  <c r="BX135" i="2"/>
  <c r="BV136" i="2"/>
  <c r="BW135" i="2"/>
  <c r="BV137" i="2"/>
  <c r="CC135" i="2"/>
  <c r="CD130" i="2"/>
  <c r="BZ135" i="2"/>
  <c r="BX136" i="2"/>
  <c r="BZ136" i="2"/>
  <c r="CD131" i="2"/>
  <c r="CC136" i="2"/>
  <c r="CB135" i="2"/>
  <c r="BX137" i="2"/>
  <c r="BY135" i="2"/>
  <c r="CD132" i="2"/>
  <c r="CA135" i="2"/>
  <c r="BY136" i="2"/>
  <c r="CA136" i="2"/>
  <c r="BZ137" i="2"/>
  <c r="BW136" i="2"/>
  <c r="CA137" i="2"/>
  <c r="CB137" i="2"/>
  <c r="CI6" i="2"/>
  <c r="CJ6" i="2"/>
  <c r="CK6" i="2"/>
  <c r="CL6" i="2"/>
  <c r="CM6" i="2"/>
  <c r="CN6" i="2"/>
  <c r="CO6" i="2"/>
  <c r="CP6" i="2"/>
  <c r="CQ6" i="2"/>
  <c r="CR6" i="2"/>
  <c r="CS6" i="2"/>
  <c r="CT6" i="2"/>
  <c r="CU6" i="2"/>
  <c r="CV6" i="2"/>
  <c r="CW6" i="2"/>
  <c r="CX6" i="2"/>
  <c r="CY6" i="2"/>
  <c r="CZ6" i="2"/>
  <c r="CG6" i="2"/>
  <c r="IG37" i="2" l="1"/>
  <c r="IB38" i="2"/>
  <c r="IK38" i="2" s="1"/>
  <c r="IA37" i="2"/>
  <c r="IJ37" i="2" s="1"/>
  <c r="IF36" i="2"/>
  <c r="IC36" i="2"/>
  <c r="CD139" i="2"/>
  <c r="CB142" i="2" s="1"/>
  <c r="CD136" i="2"/>
  <c r="CD135" i="2"/>
  <c r="CD137" i="2"/>
  <c r="V1" i="5"/>
  <c r="AN1" i="5"/>
  <c r="IA38" i="2" l="1"/>
  <c r="IJ38" i="2" s="1"/>
  <c r="IF37" i="2"/>
  <c r="IC37" i="2"/>
  <c r="IG38" i="2"/>
  <c r="IB39" i="2"/>
  <c r="AT1" i="5"/>
  <c r="IG39" i="2" l="1"/>
  <c r="IK39" i="2"/>
  <c r="IA39" i="2"/>
  <c r="IJ39" i="2" s="1"/>
  <c r="IF38" i="2"/>
  <c r="IC38" i="2"/>
  <c r="AU1" i="5"/>
  <c r="IF39" i="2" l="1"/>
  <c r="IC39" i="2"/>
  <c r="J5" i="21"/>
  <c r="J4" i="21"/>
  <c r="J3" i="21"/>
  <c r="J2" i="21"/>
  <c r="I5" i="21"/>
  <c r="H5" i="21"/>
  <c r="G5" i="21"/>
  <c r="F5" i="21"/>
  <c r="E5" i="21"/>
  <c r="D5" i="21"/>
  <c r="C5" i="21"/>
  <c r="I4" i="21"/>
  <c r="H4" i="21"/>
  <c r="G4" i="21"/>
  <c r="F4" i="21"/>
  <c r="E4" i="21"/>
  <c r="D4" i="21"/>
  <c r="C4" i="21"/>
  <c r="I3" i="21"/>
  <c r="H3" i="21"/>
  <c r="G3" i="21"/>
  <c r="F3" i="21"/>
  <c r="E3" i="21"/>
  <c r="D3" i="21"/>
  <c r="C3" i="21"/>
  <c r="I2" i="21"/>
  <c r="H2" i="21"/>
  <c r="G2" i="21"/>
  <c r="F2" i="21"/>
  <c r="E2" i="21"/>
  <c r="D2" i="21"/>
  <c r="C2" i="21"/>
  <c r="B2" i="21"/>
  <c r="B3" i="21"/>
  <c r="B4" i="21"/>
  <c r="B5" i="21"/>
  <c r="B1" i="21"/>
  <c r="M7" i="17" l="1" a="1"/>
  <c r="M7" i="17" s="1"/>
  <c r="M1" i="17"/>
  <c r="L1" i="17"/>
  <c r="K1" i="17"/>
  <c r="G1" i="21" s="1"/>
  <c r="H7" i="17" a="1"/>
  <c r="H7" i="17" s="1"/>
  <c r="F7" i="17" a="1"/>
  <c r="F7" i="17" s="1"/>
  <c r="D15" i="17"/>
  <c r="D19" i="17" s="1"/>
  <c r="D23" i="17" s="1"/>
  <c r="D27" i="17" s="1"/>
  <c r="D31" i="17" s="1"/>
  <c r="D35" i="17" s="1"/>
  <c r="D39" i="17" s="1"/>
  <c r="D43" i="17" s="1"/>
  <c r="D47" i="17" s="1"/>
  <c r="D51" i="17" s="1"/>
  <c r="D55" i="17" s="1"/>
  <c r="D59" i="17" s="1"/>
  <c r="D63" i="17" s="1"/>
  <c r="D67" i="17" s="1"/>
  <c r="D71" i="17" s="1"/>
  <c r="D75" i="17" s="1"/>
  <c r="D79" i="17" s="1"/>
  <c r="D83" i="17" s="1"/>
  <c r="D87" i="17" s="1"/>
  <c r="D91" i="17" s="1"/>
  <c r="D95" i="17" s="1"/>
  <c r="D99" i="17" s="1"/>
  <c r="D103" i="17" s="1"/>
  <c r="D107" i="17" s="1"/>
  <c r="D111" i="17" s="1"/>
  <c r="D115" i="17" s="1"/>
  <c r="D119" i="17" s="1"/>
  <c r="D123" i="17" s="1"/>
  <c r="D127" i="17" s="1"/>
  <c r="D131" i="17" s="1"/>
  <c r="D135" i="17" s="1"/>
  <c r="D139" i="17" s="1"/>
  <c r="D143" i="17" s="1"/>
  <c r="D147" i="17" s="1"/>
  <c r="D151" i="17" s="1"/>
  <c r="D155" i="17" s="1"/>
  <c r="D159" i="17" s="1"/>
  <c r="D163" i="17" s="1"/>
  <c r="D167" i="17" s="1"/>
  <c r="D171" i="17" s="1"/>
  <c r="D175" i="17" s="1"/>
  <c r="D179" i="17" s="1"/>
  <c r="D183" i="17" s="1"/>
  <c r="D187" i="17" s="1"/>
  <c r="D191" i="17" s="1"/>
  <c r="D195" i="17" s="1"/>
  <c r="D199" i="17" s="1"/>
  <c r="D203" i="17" s="1"/>
  <c r="D207" i="17" s="1"/>
  <c r="D211" i="17" s="1"/>
  <c r="D215" i="17" s="1"/>
  <c r="D219" i="17" s="1"/>
  <c r="D223" i="17" s="1"/>
  <c r="D227" i="17" s="1"/>
  <c r="D231" i="17" s="1"/>
  <c r="D235" i="17" s="1"/>
  <c r="D239" i="17" s="1"/>
  <c r="D243" i="17" s="1"/>
  <c r="D247" i="17" s="1"/>
  <c r="D251" i="17" s="1"/>
  <c r="D255" i="17" s="1"/>
  <c r="D259" i="17" s="1"/>
  <c r="D263" i="17" s="1"/>
  <c r="D267" i="17" s="1"/>
  <c r="D271" i="17" s="1"/>
  <c r="D275" i="17" s="1"/>
  <c r="D279" i="17" s="1"/>
  <c r="D283" i="17" s="1"/>
  <c r="D287" i="17" s="1"/>
  <c r="D291" i="17" s="1"/>
  <c r="D295" i="17" s="1"/>
  <c r="D299" i="17" s="1"/>
  <c r="D303" i="17" s="1"/>
  <c r="D307" i="17" s="1"/>
  <c r="D311" i="17" s="1"/>
  <c r="D315" i="17" s="1"/>
  <c r="D319" i="17" s="1"/>
  <c r="D323" i="17" s="1"/>
  <c r="D327" i="17" s="1"/>
  <c r="D331" i="17" s="1"/>
  <c r="D335" i="17" s="1"/>
  <c r="D339" i="17" s="1"/>
  <c r="D343" i="17" s="1"/>
  <c r="D347" i="17" s="1"/>
  <c r="D351" i="17" s="1"/>
  <c r="D355" i="17" s="1"/>
  <c r="D359" i="17" s="1"/>
  <c r="C15" i="17"/>
  <c r="C19" i="17" s="1"/>
  <c r="C23" i="17" s="1"/>
  <c r="C27" i="17" s="1"/>
  <c r="C31" i="17" s="1"/>
  <c r="C35" i="17" s="1"/>
  <c r="C39" i="17" s="1"/>
  <c r="C43" i="17" s="1"/>
  <c r="C47" i="17" s="1"/>
  <c r="C51" i="17" s="1"/>
  <c r="C55" i="17" s="1"/>
  <c r="C59" i="17" s="1"/>
  <c r="C63" i="17" s="1"/>
  <c r="C67" i="17" s="1"/>
  <c r="C71" i="17" s="1"/>
  <c r="C75" i="17" s="1"/>
  <c r="C79" i="17" s="1"/>
  <c r="C83" i="17" s="1"/>
  <c r="C87" i="17" s="1"/>
  <c r="C91" i="17" s="1"/>
  <c r="C95" i="17" s="1"/>
  <c r="C99" i="17" s="1"/>
  <c r="C103" i="17" s="1"/>
  <c r="C107" i="17" s="1"/>
  <c r="C111" i="17" s="1"/>
  <c r="C115" i="17" s="1"/>
  <c r="C119" i="17" s="1"/>
  <c r="C123" i="17" s="1"/>
  <c r="C127" i="17" s="1"/>
  <c r="C131" i="17" s="1"/>
  <c r="C135" i="17" s="1"/>
  <c r="C139" i="17" s="1"/>
  <c r="C143" i="17" s="1"/>
  <c r="C147" i="17" s="1"/>
  <c r="C151" i="17" s="1"/>
  <c r="C155" i="17" s="1"/>
  <c r="C159" i="17" s="1"/>
  <c r="C163" i="17" s="1"/>
  <c r="C167" i="17" s="1"/>
  <c r="C171" i="17" s="1"/>
  <c r="C175" i="17" s="1"/>
  <c r="C179" i="17" s="1"/>
  <c r="C183" i="17" s="1"/>
  <c r="C187" i="17" s="1"/>
  <c r="C191" i="17" s="1"/>
  <c r="C195" i="17" s="1"/>
  <c r="C199" i="17" s="1"/>
  <c r="C203" i="17" s="1"/>
  <c r="C207" i="17" s="1"/>
  <c r="C211" i="17" s="1"/>
  <c r="C215" i="17" s="1"/>
  <c r="C219" i="17" s="1"/>
  <c r="C223" i="17" s="1"/>
  <c r="C227" i="17" s="1"/>
  <c r="C231" i="17" s="1"/>
  <c r="C235" i="17" s="1"/>
  <c r="C239" i="17" s="1"/>
  <c r="C243" i="17" s="1"/>
  <c r="C247" i="17" s="1"/>
  <c r="C251" i="17" s="1"/>
  <c r="C255" i="17" s="1"/>
  <c r="C259" i="17" s="1"/>
  <c r="C263" i="17" s="1"/>
  <c r="C267" i="17" s="1"/>
  <c r="C271" i="17" s="1"/>
  <c r="C275" i="17" s="1"/>
  <c r="C279" i="17" s="1"/>
  <c r="C283" i="17" s="1"/>
  <c r="C287" i="17" s="1"/>
  <c r="C291" i="17" s="1"/>
  <c r="C295" i="17" s="1"/>
  <c r="C299" i="17" s="1"/>
  <c r="C303" i="17" s="1"/>
  <c r="C307" i="17" s="1"/>
  <c r="C311" i="17" s="1"/>
  <c r="C315" i="17" s="1"/>
  <c r="C319" i="17" s="1"/>
  <c r="C323" i="17" s="1"/>
  <c r="C327" i="17" s="1"/>
  <c r="C331" i="17" s="1"/>
  <c r="C335" i="17" s="1"/>
  <c r="C339" i="17" s="1"/>
  <c r="C343" i="17" s="1"/>
  <c r="C347" i="17" s="1"/>
  <c r="C351" i="17" s="1"/>
  <c r="C355" i="17" s="1"/>
  <c r="C359" i="17" s="1"/>
  <c r="C14" i="17"/>
  <c r="C18" i="17" s="1"/>
  <c r="C22" i="17" s="1"/>
  <c r="C26" i="17" s="1"/>
  <c r="C30" i="17" s="1"/>
  <c r="C34" i="17" s="1"/>
  <c r="C38" i="17" s="1"/>
  <c r="C42" i="17" s="1"/>
  <c r="C46" i="17" s="1"/>
  <c r="C50" i="17" s="1"/>
  <c r="C54" i="17" s="1"/>
  <c r="C58" i="17" s="1"/>
  <c r="C62" i="17" s="1"/>
  <c r="C66" i="17" s="1"/>
  <c r="C70" i="17" s="1"/>
  <c r="C74" i="17" s="1"/>
  <c r="C78" i="17" s="1"/>
  <c r="C82" i="17" s="1"/>
  <c r="C86" i="17" s="1"/>
  <c r="C90" i="17" s="1"/>
  <c r="C94" i="17" s="1"/>
  <c r="C98" i="17" s="1"/>
  <c r="C102" i="17" s="1"/>
  <c r="C106" i="17" s="1"/>
  <c r="C110" i="17" s="1"/>
  <c r="C114" i="17" s="1"/>
  <c r="C118" i="17" s="1"/>
  <c r="C122" i="17" s="1"/>
  <c r="C126" i="17" s="1"/>
  <c r="C130" i="17" s="1"/>
  <c r="C134" i="17" s="1"/>
  <c r="C138" i="17" s="1"/>
  <c r="C142" i="17" s="1"/>
  <c r="C146" i="17" s="1"/>
  <c r="C150" i="17" s="1"/>
  <c r="C154" i="17" s="1"/>
  <c r="C158" i="17" s="1"/>
  <c r="C162" i="17" s="1"/>
  <c r="C166" i="17" s="1"/>
  <c r="C170" i="17" s="1"/>
  <c r="C174" i="17" s="1"/>
  <c r="C178" i="17" s="1"/>
  <c r="C182" i="17" s="1"/>
  <c r="C186" i="17" s="1"/>
  <c r="C190" i="17" s="1"/>
  <c r="C194" i="17" s="1"/>
  <c r="C198" i="17" s="1"/>
  <c r="C202" i="17" s="1"/>
  <c r="C206" i="17" s="1"/>
  <c r="C210" i="17" s="1"/>
  <c r="C214" i="17" s="1"/>
  <c r="C218" i="17" s="1"/>
  <c r="C222" i="17" s="1"/>
  <c r="C226" i="17" s="1"/>
  <c r="C230" i="17" s="1"/>
  <c r="C234" i="17" s="1"/>
  <c r="C238" i="17" s="1"/>
  <c r="C242" i="17" s="1"/>
  <c r="C246" i="17" s="1"/>
  <c r="C250" i="17" s="1"/>
  <c r="C254" i="17" s="1"/>
  <c r="C258" i="17" s="1"/>
  <c r="C262" i="17" s="1"/>
  <c r="C266" i="17" s="1"/>
  <c r="C270" i="17" s="1"/>
  <c r="C274" i="17" s="1"/>
  <c r="C278" i="17" s="1"/>
  <c r="C282" i="17" s="1"/>
  <c r="C286" i="17" s="1"/>
  <c r="C290" i="17" s="1"/>
  <c r="C294" i="17" s="1"/>
  <c r="C298" i="17" s="1"/>
  <c r="C302" i="17" s="1"/>
  <c r="C306" i="17" s="1"/>
  <c r="C310" i="17" s="1"/>
  <c r="C314" i="17" s="1"/>
  <c r="C318" i="17" s="1"/>
  <c r="C322" i="17" s="1"/>
  <c r="C326" i="17" s="1"/>
  <c r="C330" i="17" s="1"/>
  <c r="C334" i="17" s="1"/>
  <c r="C338" i="17" s="1"/>
  <c r="C342" i="17" s="1"/>
  <c r="C346" i="17" s="1"/>
  <c r="C350" i="17" s="1"/>
  <c r="C354" i="17" s="1"/>
  <c r="C358" i="17" s="1"/>
  <c r="B14" i="17"/>
  <c r="B18" i="17" s="1"/>
  <c r="B22" i="17" s="1"/>
  <c r="B26" i="17" s="1"/>
  <c r="B30" i="17" s="1"/>
  <c r="B34" i="17" s="1"/>
  <c r="B38" i="17" s="1"/>
  <c r="B42" i="17" s="1"/>
  <c r="B46" i="17" s="1"/>
  <c r="B50" i="17" s="1"/>
  <c r="B54" i="17" s="1"/>
  <c r="B58" i="17" s="1"/>
  <c r="B62" i="17" s="1"/>
  <c r="B66" i="17" s="1"/>
  <c r="B70" i="17" s="1"/>
  <c r="B74" i="17" s="1"/>
  <c r="B78" i="17" s="1"/>
  <c r="B82" i="17" s="1"/>
  <c r="B86" i="17" s="1"/>
  <c r="B90" i="17" s="1"/>
  <c r="B94" i="17" s="1"/>
  <c r="B98" i="17" s="1"/>
  <c r="B102" i="17" s="1"/>
  <c r="B106" i="17" s="1"/>
  <c r="B110" i="17" s="1"/>
  <c r="B114" i="17" s="1"/>
  <c r="B118" i="17" s="1"/>
  <c r="B122" i="17" s="1"/>
  <c r="B126" i="17" s="1"/>
  <c r="B130" i="17" s="1"/>
  <c r="B134" i="17" s="1"/>
  <c r="B138" i="17" s="1"/>
  <c r="B142" i="17" s="1"/>
  <c r="B146" i="17" s="1"/>
  <c r="B150" i="17" s="1"/>
  <c r="B154" i="17" s="1"/>
  <c r="B158" i="17" s="1"/>
  <c r="B162" i="17" s="1"/>
  <c r="B166" i="17" s="1"/>
  <c r="B170" i="17" s="1"/>
  <c r="B174" i="17" s="1"/>
  <c r="B178" i="17" s="1"/>
  <c r="B182" i="17" s="1"/>
  <c r="B186" i="17" s="1"/>
  <c r="B190" i="17" s="1"/>
  <c r="B194" i="17" s="1"/>
  <c r="B198" i="17" s="1"/>
  <c r="B202" i="17" s="1"/>
  <c r="B206" i="17" s="1"/>
  <c r="B210" i="17" s="1"/>
  <c r="B214" i="17" s="1"/>
  <c r="B218" i="17" s="1"/>
  <c r="B222" i="17" s="1"/>
  <c r="B226" i="17" s="1"/>
  <c r="B230" i="17" s="1"/>
  <c r="B234" i="17" s="1"/>
  <c r="B238" i="17" s="1"/>
  <c r="B242" i="17" s="1"/>
  <c r="B246" i="17" s="1"/>
  <c r="B250" i="17" s="1"/>
  <c r="B254" i="17" s="1"/>
  <c r="B258" i="17" s="1"/>
  <c r="B262" i="17" s="1"/>
  <c r="B266" i="17" s="1"/>
  <c r="B270" i="17" s="1"/>
  <c r="B274" i="17" s="1"/>
  <c r="B278" i="17" s="1"/>
  <c r="B282" i="17" s="1"/>
  <c r="B286" i="17" s="1"/>
  <c r="B290" i="17" s="1"/>
  <c r="B294" i="17" s="1"/>
  <c r="B298" i="17" s="1"/>
  <c r="B302" i="17" s="1"/>
  <c r="B306" i="17" s="1"/>
  <c r="B310" i="17" s="1"/>
  <c r="B314" i="17" s="1"/>
  <c r="B318" i="17" s="1"/>
  <c r="B322" i="17" s="1"/>
  <c r="B326" i="17" s="1"/>
  <c r="B330" i="17" s="1"/>
  <c r="B334" i="17" s="1"/>
  <c r="B338" i="17" s="1"/>
  <c r="B342" i="17" s="1"/>
  <c r="B346" i="17" s="1"/>
  <c r="B350" i="17" s="1"/>
  <c r="B354" i="17" s="1"/>
  <c r="B358" i="17" s="1"/>
  <c r="C13" i="17"/>
  <c r="C17" i="17" s="1"/>
  <c r="C21" i="17" s="1"/>
  <c r="C25" i="17" s="1"/>
  <c r="C29" i="17" s="1"/>
  <c r="C33" i="17" s="1"/>
  <c r="C37" i="17" s="1"/>
  <c r="C41" i="17" s="1"/>
  <c r="C45" i="17" s="1"/>
  <c r="C49" i="17" s="1"/>
  <c r="C53" i="17" s="1"/>
  <c r="C57" i="17" s="1"/>
  <c r="C61" i="17" s="1"/>
  <c r="C65" i="17" s="1"/>
  <c r="C69" i="17" s="1"/>
  <c r="C73" i="17" s="1"/>
  <c r="C77" i="17" s="1"/>
  <c r="C81" i="17" s="1"/>
  <c r="C85" i="17" s="1"/>
  <c r="C89" i="17" s="1"/>
  <c r="C93" i="17" s="1"/>
  <c r="C97" i="17" s="1"/>
  <c r="C101" i="17" s="1"/>
  <c r="C105" i="17" s="1"/>
  <c r="C109" i="17" s="1"/>
  <c r="C113" i="17" s="1"/>
  <c r="C117" i="17" s="1"/>
  <c r="C121" i="17" s="1"/>
  <c r="C125" i="17" s="1"/>
  <c r="C129" i="17" s="1"/>
  <c r="C133" i="17" s="1"/>
  <c r="C137" i="17" s="1"/>
  <c r="C141" i="17" s="1"/>
  <c r="C145" i="17" s="1"/>
  <c r="C149" i="17" s="1"/>
  <c r="C153" i="17" s="1"/>
  <c r="C157" i="17" s="1"/>
  <c r="C161" i="17" s="1"/>
  <c r="C165" i="17" s="1"/>
  <c r="C169" i="17" s="1"/>
  <c r="C173" i="17" s="1"/>
  <c r="C177" i="17" s="1"/>
  <c r="C181" i="17" s="1"/>
  <c r="C185" i="17" s="1"/>
  <c r="C189" i="17" s="1"/>
  <c r="C193" i="17" s="1"/>
  <c r="C197" i="17" s="1"/>
  <c r="C201" i="17" s="1"/>
  <c r="C205" i="17" s="1"/>
  <c r="C209" i="17" s="1"/>
  <c r="C213" i="17" s="1"/>
  <c r="C217" i="17" s="1"/>
  <c r="C221" i="17" s="1"/>
  <c r="C225" i="17" s="1"/>
  <c r="C229" i="17" s="1"/>
  <c r="C233" i="17" s="1"/>
  <c r="C237" i="17" s="1"/>
  <c r="C241" i="17" s="1"/>
  <c r="C245" i="17" s="1"/>
  <c r="C249" i="17" s="1"/>
  <c r="C253" i="17" s="1"/>
  <c r="C257" i="17" s="1"/>
  <c r="C261" i="17" s="1"/>
  <c r="C265" i="17" s="1"/>
  <c r="C269" i="17" s="1"/>
  <c r="C273" i="17" s="1"/>
  <c r="C277" i="17" s="1"/>
  <c r="C281" i="17" s="1"/>
  <c r="C285" i="17" s="1"/>
  <c r="C289" i="17" s="1"/>
  <c r="C293" i="17" s="1"/>
  <c r="C297" i="17" s="1"/>
  <c r="C301" i="17" s="1"/>
  <c r="C305" i="17" s="1"/>
  <c r="C309" i="17" s="1"/>
  <c r="C313" i="17" s="1"/>
  <c r="C317" i="17" s="1"/>
  <c r="C321" i="17" s="1"/>
  <c r="C325" i="17" s="1"/>
  <c r="C329" i="17" s="1"/>
  <c r="C333" i="17" s="1"/>
  <c r="C337" i="17" s="1"/>
  <c r="C341" i="17" s="1"/>
  <c r="C345" i="17" s="1"/>
  <c r="C349" i="17" s="1"/>
  <c r="C353" i="17" s="1"/>
  <c r="C357" i="17" s="1"/>
  <c r="B13" i="17"/>
  <c r="B17" i="17" s="1"/>
  <c r="B21" i="17" s="1"/>
  <c r="B25" i="17" s="1"/>
  <c r="B29" i="17" s="1"/>
  <c r="B33" i="17" s="1"/>
  <c r="B37" i="17" s="1"/>
  <c r="B41" i="17" s="1"/>
  <c r="B45" i="17" s="1"/>
  <c r="B49" i="17" s="1"/>
  <c r="B53" i="17" s="1"/>
  <c r="B57" i="17" s="1"/>
  <c r="B61" i="17" s="1"/>
  <c r="B65" i="17" s="1"/>
  <c r="B69" i="17" s="1"/>
  <c r="B73" i="17" s="1"/>
  <c r="B77" i="17" s="1"/>
  <c r="B81" i="17" s="1"/>
  <c r="B85" i="17" s="1"/>
  <c r="B89" i="17" s="1"/>
  <c r="B93" i="17" s="1"/>
  <c r="B97" i="17" s="1"/>
  <c r="B101" i="17" s="1"/>
  <c r="B105" i="17" s="1"/>
  <c r="B109" i="17" s="1"/>
  <c r="B113" i="17" s="1"/>
  <c r="B117" i="17" s="1"/>
  <c r="B121" i="17" s="1"/>
  <c r="B125" i="17" s="1"/>
  <c r="B129" i="17" s="1"/>
  <c r="B133" i="17" s="1"/>
  <c r="B137" i="17" s="1"/>
  <c r="B141" i="17" s="1"/>
  <c r="B145" i="17" s="1"/>
  <c r="B149" i="17" s="1"/>
  <c r="B153" i="17" s="1"/>
  <c r="B157" i="17" s="1"/>
  <c r="B161" i="17" s="1"/>
  <c r="B165" i="17" s="1"/>
  <c r="B169" i="17" s="1"/>
  <c r="B173" i="17" s="1"/>
  <c r="B177" i="17" s="1"/>
  <c r="B181" i="17" s="1"/>
  <c r="B185" i="17" s="1"/>
  <c r="B189" i="17" s="1"/>
  <c r="B193" i="17" s="1"/>
  <c r="B197" i="17" s="1"/>
  <c r="B201" i="17" s="1"/>
  <c r="B205" i="17" s="1"/>
  <c r="B209" i="17" s="1"/>
  <c r="B213" i="17" s="1"/>
  <c r="B217" i="17" s="1"/>
  <c r="B221" i="17" s="1"/>
  <c r="B225" i="17" s="1"/>
  <c r="B229" i="17" s="1"/>
  <c r="B233" i="17" s="1"/>
  <c r="B237" i="17" s="1"/>
  <c r="B241" i="17" s="1"/>
  <c r="B245" i="17" s="1"/>
  <c r="B249" i="17" s="1"/>
  <c r="B253" i="17" s="1"/>
  <c r="B257" i="17" s="1"/>
  <c r="B261" i="17" s="1"/>
  <c r="B265" i="17" s="1"/>
  <c r="B269" i="17" s="1"/>
  <c r="B273" i="17" s="1"/>
  <c r="B277" i="17" s="1"/>
  <c r="B281" i="17" s="1"/>
  <c r="B285" i="17" s="1"/>
  <c r="B289" i="17" s="1"/>
  <c r="B293" i="17" s="1"/>
  <c r="B297" i="17" s="1"/>
  <c r="B301" i="17" s="1"/>
  <c r="B305" i="17" s="1"/>
  <c r="B309" i="17" s="1"/>
  <c r="B313" i="17" s="1"/>
  <c r="B317" i="17" s="1"/>
  <c r="B321" i="17" s="1"/>
  <c r="B325" i="17" s="1"/>
  <c r="B329" i="17" s="1"/>
  <c r="B333" i="17" s="1"/>
  <c r="B337" i="17" s="1"/>
  <c r="B341" i="17" s="1"/>
  <c r="B345" i="17" s="1"/>
  <c r="B349" i="17" s="1"/>
  <c r="B353" i="17" s="1"/>
  <c r="B357" i="17" s="1"/>
  <c r="C12" i="17"/>
  <c r="C16" i="17" s="1"/>
  <c r="C20" i="17" s="1"/>
  <c r="C24" i="17" s="1"/>
  <c r="C28" i="17" s="1"/>
  <c r="C32" i="17" s="1"/>
  <c r="C36" i="17" s="1"/>
  <c r="C40" i="17" s="1"/>
  <c r="C44" i="17" s="1"/>
  <c r="C48" i="17" s="1"/>
  <c r="C52" i="17" s="1"/>
  <c r="C56" i="17" s="1"/>
  <c r="C60" i="17" s="1"/>
  <c r="C64" i="17" s="1"/>
  <c r="C68" i="17" s="1"/>
  <c r="C72" i="17" s="1"/>
  <c r="C76" i="17" s="1"/>
  <c r="C80" i="17" s="1"/>
  <c r="C84" i="17" s="1"/>
  <c r="C88" i="17" s="1"/>
  <c r="C92" i="17" s="1"/>
  <c r="C96" i="17" s="1"/>
  <c r="C100" i="17" s="1"/>
  <c r="C104" i="17" s="1"/>
  <c r="C108" i="17" s="1"/>
  <c r="C112" i="17" s="1"/>
  <c r="C116" i="17" s="1"/>
  <c r="C120" i="17" s="1"/>
  <c r="C124" i="17" s="1"/>
  <c r="C128" i="17" s="1"/>
  <c r="C132" i="17" s="1"/>
  <c r="C136" i="17" s="1"/>
  <c r="C140" i="17" s="1"/>
  <c r="C144" i="17" s="1"/>
  <c r="C148" i="17" s="1"/>
  <c r="C152" i="17" s="1"/>
  <c r="C156" i="17" s="1"/>
  <c r="C160" i="17" s="1"/>
  <c r="C164" i="17" s="1"/>
  <c r="C168" i="17" s="1"/>
  <c r="C172" i="17" s="1"/>
  <c r="C176" i="17" s="1"/>
  <c r="C180" i="17" s="1"/>
  <c r="C184" i="17" s="1"/>
  <c r="C188" i="17" s="1"/>
  <c r="C192" i="17" s="1"/>
  <c r="C196" i="17" s="1"/>
  <c r="C200" i="17" s="1"/>
  <c r="C204" i="17" s="1"/>
  <c r="C208" i="17" s="1"/>
  <c r="C212" i="17" s="1"/>
  <c r="C216" i="17" s="1"/>
  <c r="C220" i="17" s="1"/>
  <c r="C224" i="17" s="1"/>
  <c r="C228" i="17" s="1"/>
  <c r="C232" i="17" s="1"/>
  <c r="C236" i="17" s="1"/>
  <c r="C240" i="17" s="1"/>
  <c r="C244" i="17" s="1"/>
  <c r="C248" i="17" s="1"/>
  <c r="C252" i="17" s="1"/>
  <c r="C256" i="17" s="1"/>
  <c r="C260" i="17" s="1"/>
  <c r="C264" i="17" s="1"/>
  <c r="C268" i="17" s="1"/>
  <c r="C272" i="17" s="1"/>
  <c r="C276" i="17" s="1"/>
  <c r="C280" i="17" s="1"/>
  <c r="C284" i="17" s="1"/>
  <c r="C288" i="17" s="1"/>
  <c r="C292" i="17" s="1"/>
  <c r="C296" i="17" s="1"/>
  <c r="C300" i="17" s="1"/>
  <c r="C304" i="17" s="1"/>
  <c r="C308" i="17" s="1"/>
  <c r="C312" i="17" s="1"/>
  <c r="C316" i="17" s="1"/>
  <c r="C320" i="17" s="1"/>
  <c r="C324" i="17" s="1"/>
  <c r="C328" i="17" s="1"/>
  <c r="C332" i="17" s="1"/>
  <c r="C336" i="17" s="1"/>
  <c r="C340" i="17" s="1"/>
  <c r="C344" i="17" s="1"/>
  <c r="C348" i="17" s="1"/>
  <c r="C352" i="17" s="1"/>
  <c r="C356" i="17" s="1"/>
  <c r="B12" i="17"/>
  <c r="B16" i="17" s="1"/>
  <c r="B20" i="17" s="1"/>
  <c r="B24" i="17" s="1"/>
  <c r="B28" i="17" s="1"/>
  <c r="B32" i="17" s="1"/>
  <c r="B36" i="17" s="1"/>
  <c r="B40" i="17" s="1"/>
  <c r="B44" i="17" s="1"/>
  <c r="B48" i="17" s="1"/>
  <c r="B52" i="17" s="1"/>
  <c r="B56" i="17" s="1"/>
  <c r="B60" i="17" s="1"/>
  <c r="B64" i="17" s="1"/>
  <c r="B68" i="17" s="1"/>
  <c r="B72" i="17" s="1"/>
  <c r="B76" i="17" s="1"/>
  <c r="B80" i="17" s="1"/>
  <c r="B84" i="17" s="1"/>
  <c r="B88" i="17" s="1"/>
  <c r="B92" i="17" s="1"/>
  <c r="B96" i="17" s="1"/>
  <c r="B100" i="17" s="1"/>
  <c r="B104" i="17" s="1"/>
  <c r="B108" i="17" s="1"/>
  <c r="B112" i="17" s="1"/>
  <c r="B116" i="17" s="1"/>
  <c r="B120" i="17" s="1"/>
  <c r="B124" i="17" s="1"/>
  <c r="B128" i="17" s="1"/>
  <c r="B132" i="17" s="1"/>
  <c r="B136" i="17" s="1"/>
  <c r="B140" i="17" s="1"/>
  <c r="B144" i="17" s="1"/>
  <c r="B148" i="17" s="1"/>
  <c r="B152" i="17" s="1"/>
  <c r="B156" i="17" s="1"/>
  <c r="B160" i="17" s="1"/>
  <c r="B164" i="17" s="1"/>
  <c r="B168" i="17" s="1"/>
  <c r="B172" i="17" s="1"/>
  <c r="B176" i="17" s="1"/>
  <c r="B180" i="17" s="1"/>
  <c r="B184" i="17" s="1"/>
  <c r="B188" i="17" s="1"/>
  <c r="B192" i="17" s="1"/>
  <c r="B196" i="17" s="1"/>
  <c r="B200" i="17" s="1"/>
  <c r="B204" i="17" s="1"/>
  <c r="B208" i="17" s="1"/>
  <c r="B212" i="17" s="1"/>
  <c r="B216" i="17" s="1"/>
  <c r="B220" i="17" s="1"/>
  <c r="B224" i="17" s="1"/>
  <c r="B228" i="17" s="1"/>
  <c r="B232" i="17" s="1"/>
  <c r="B236" i="17" s="1"/>
  <c r="B240" i="17" s="1"/>
  <c r="B244" i="17" s="1"/>
  <c r="B248" i="17" s="1"/>
  <c r="B252" i="17" s="1"/>
  <c r="B256" i="17" s="1"/>
  <c r="B260" i="17" s="1"/>
  <c r="B264" i="17" s="1"/>
  <c r="B268" i="17" s="1"/>
  <c r="B272" i="17" s="1"/>
  <c r="B276" i="17" s="1"/>
  <c r="B280" i="17" s="1"/>
  <c r="B284" i="17" s="1"/>
  <c r="B288" i="17" s="1"/>
  <c r="B292" i="17" s="1"/>
  <c r="B296" i="17" s="1"/>
  <c r="B300" i="17" s="1"/>
  <c r="B304" i="17" s="1"/>
  <c r="B308" i="17" s="1"/>
  <c r="B312" i="17" s="1"/>
  <c r="B316" i="17" s="1"/>
  <c r="B320" i="17" s="1"/>
  <c r="B324" i="17" s="1"/>
  <c r="B328" i="17" s="1"/>
  <c r="B332" i="17" s="1"/>
  <c r="B336" i="17" s="1"/>
  <c r="B340" i="17" s="1"/>
  <c r="B344" i="17" s="1"/>
  <c r="B348" i="17" s="1"/>
  <c r="B352" i="17" s="1"/>
  <c r="B356" i="17" s="1"/>
  <c r="B11" i="17"/>
  <c r="B15" i="17" s="1"/>
  <c r="B19" i="17" s="1"/>
  <c r="B23" i="17" s="1"/>
  <c r="B27" i="17" s="1"/>
  <c r="B31" i="17" s="1"/>
  <c r="B35" i="17" s="1"/>
  <c r="B39" i="17" s="1"/>
  <c r="B43" i="17" s="1"/>
  <c r="B47" i="17" s="1"/>
  <c r="B51" i="17" s="1"/>
  <c r="B55" i="17" s="1"/>
  <c r="B59" i="17" s="1"/>
  <c r="B63" i="17" s="1"/>
  <c r="B67" i="17" s="1"/>
  <c r="B71" i="17" s="1"/>
  <c r="B75" i="17" s="1"/>
  <c r="B79" i="17" s="1"/>
  <c r="B83" i="17" s="1"/>
  <c r="B87" i="17" s="1"/>
  <c r="B91" i="17" s="1"/>
  <c r="B95" i="17" s="1"/>
  <c r="B99" i="17" s="1"/>
  <c r="B103" i="17" s="1"/>
  <c r="B107" i="17" s="1"/>
  <c r="B111" i="17" s="1"/>
  <c r="B115" i="17" s="1"/>
  <c r="B119" i="17" s="1"/>
  <c r="B123" i="17" s="1"/>
  <c r="B127" i="17" s="1"/>
  <c r="B131" i="17" s="1"/>
  <c r="B135" i="17" s="1"/>
  <c r="B139" i="17" s="1"/>
  <c r="B143" i="17" s="1"/>
  <c r="B147" i="17" s="1"/>
  <c r="B151" i="17" s="1"/>
  <c r="B155" i="17" s="1"/>
  <c r="B159" i="17" s="1"/>
  <c r="B163" i="17" s="1"/>
  <c r="B167" i="17" s="1"/>
  <c r="B171" i="17" s="1"/>
  <c r="B175" i="17" s="1"/>
  <c r="B179" i="17" s="1"/>
  <c r="B183" i="17" s="1"/>
  <c r="B187" i="17" s="1"/>
  <c r="B191" i="17" s="1"/>
  <c r="B195" i="17" s="1"/>
  <c r="B199" i="17" s="1"/>
  <c r="B203" i="17" s="1"/>
  <c r="B207" i="17" s="1"/>
  <c r="B211" i="17" s="1"/>
  <c r="B215" i="17" s="1"/>
  <c r="B219" i="17" s="1"/>
  <c r="B223" i="17" s="1"/>
  <c r="B227" i="17" s="1"/>
  <c r="B231" i="17" s="1"/>
  <c r="B235" i="17" s="1"/>
  <c r="B239" i="17" s="1"/>
  <c r="B243" i="17" s="1"/>
  <c r="B247" i="17" s="1"/>
  <c r="B251" i="17" s="1"/>
  <c r="B255" i="17" s="1"/>
  <c r="B259" i="17" s="1"/>
  <c r="B263" i="17" s="1"/>
  <c r="B267" i="17" s="1"/>
  <c r="B271" i="17" s="1"/>
  <c r="B275" i="17" s="1"/>
  <c r="B279" i="17" s="1"/>
  <c r="B283" i="17" s="1"/>
  <c r="B287" i="17" s="1"/>
  <c r="B291" i="17" s="1"/>
  <c r="B295" i="17" s="1"/>
  <c r="B299" i="17" s="1"/>
  <c r="B303" i="17" s="1"/>
  <c r="B307" i="17" s="1"/>
  <c r="B311" i="17" s="1"/>
  <c r="B315" i="17" s="1"/>
  <c r="B319" i="17" s="1"/>
  <c r="B323" i="17" s="1"/>
  <c r="B327" i="17" s="1"/>
  <c r="B331" i="17" s="1"/>
  <c r="B335" i="17" s="1"/>
  <c r="B339" i="17" s="1"/>
  <c r="B343" i="17" s="1"/>
  <c r="B347" i="17" s="1"/>
  <c r="B351" i="17" s="1"/>
  <c r="B355" i="17" s="1"/>
  <c r="E8" i="17"/>
  <c r="K8" i="17" s="1" a="1"/>
  <c r="K8" i="17" s="1"/>
  <c r="J1" i="17"/>
  <c r="I1" i="17"/>
  <c r="H1" i="17"/>
  <c r="G1" i="17"/>
  <c r="J8" i="17" l="1" a="1"/>
  <c r="J8" i="17" s="1"/>
  <c r="E9" i="17"/>
  <c r="H9" i="17" s="1" a="1"/>
  <c r="H9" i="17" s="1"/>
  <c r="W8" i="17" a="1"/>
  <c r="W8" i="17" s="1"/>
  <c r="O8" i="17" a="1"/>
  <c r="O8" i="17" s="1"/>
  <c r="P8" i="17" a="1"/>
  <c r="P8" i="17" s="1"/>
  <c r="T8" i="17" a="1"/>
  <c r="T8" i="17" s="1"/>
  <c r="X8" i="17" a="1"/>
  <c r="X8" i="17" s="1"/>
  <c r="Q8" i="17" a="1"/>
  <c r="Q8" i="17" s="1"/>
  <c r="Y8" i="17" a="1"/>
  <c r="Y8" i="17" s="1"/>
  <c r="R8" i="17" a="1"/>
  <c r="R8" i="17" s="1"/>
  <c r="N8" i="17" a="1"/>
  <c r="N8" i="17" s="1"/>
  <c r="V8" i="17" a="1"/>
  <c r="V8" i="17" s="1"/>
  <c r="U8" i="17" a="1"/>
  <c r="U8" i="17" s="1"/>
  <c r="S8" i="17" a="1"/>
  <c r="S8" i="17" s="1"/>
  <c r="I7" i="17" a="1"/>
  <c r="I7" i="17" s="1"/>
  <c r="J7" i="17" a="1"/>
  <c r="J7" i="17" s="1"/>
  <c r="D1" i="21"/>
  <c r="G7" i="17" a="1"/>
  <c r="G7" i="17" s="1"/>
  <c r="G9" i="17" a="1"/>
  <c r="G9" i="17" s="1"/>
  <c r="J9" i="17" a="1"/>
  <c r="J9" i="17" s="1"/>
  <c r="C1" i="21"/>
  <c r="G8" i="17" a="1"/>
  <c r="G8" i="17" s="1"/>
  <c r="H8" i="17" a="1"/>
  <c r="H8" i="17" s="1"/>
  <c r="E1" i="21"/>
  <c r="F1" i="21"/>
  <c r="I8" i="17" a="1"/>
  <c r="I8" i="17" s="1"/>
  <c r="L8" i="17" a="1"/>
  <c r="L8" i="17" s="1"/>
  <c r="H1" i="21"/>
  <c r="L7" i="17" a="1"/>
  <c r="L7" i="17" s="1"/>
  <c r="L9" i="17" a="1"/>
  <c r="L9" i="17" s="1"/>
  <c r="J1" i="21"/>
  <c r="I1" i="21"/>
  <c r="M9" i="17" a="1"/>
  <c r="M9" i="17" s="1"/>
  <c r="K7" i="17" a="1"/>
  <c r="K7" i="17" s="1"/>
  <c r="M8" i="17" a="1"/>
  <c r="M8" i="17" s="1"/>
  <c r="I7" i="21" s="1"/>
  <c r="K9" i="17" a="1"/>
  <c r="K9" i="17" s="1"/>
  <c r="M10" i="17" a="1"/>
  <c r="M10" i="17" s="1"/>
  <c r="F8" i="17" a="1"/>
  <c r="F8" i="17" s="1"/>
  <c r="E10" i="17"/>
  <c r="K10" i="17" s="1" a="1"/>
  <c r="K10" i="17" s="1"/>
  <c r="G7" i="21" l="1"/>
  <c r="W10" i="17" a="1"/>
  <c r="W10" i="17" s="1"/>
  <c r="O10" i="17" a="1"/>
  <c r="O10" i="17" s="1"/>
  <c r="T10" i="17" a="1"/>
  <c r="T10" i="17" s="1"/>
  <c r="P10" i="17" a="1"/>
  <c r="P10" i="17" s="1"/>
  <c r="X10" i="17" a="1"/>
  <c r="X10" i="17" s="1"/>
  <c r="Y10" i="17" a="1"/>
  <c r="Y10" i="17" s="1"/>
  <c r="R10" i="17" a="1"/>
  <c r="R10" i="17" s="1"/>
  <c r="V10" i="17" a="1"/>
  <c r="V10" i="17" s="1"/>
  <c r="Q10" i="17" a="1"/>
  <c r="Q10" i="17" s="1"/>
  <c r="N10" i="17" a="1"/>
  <c r="N10" i="17" s="1"/>
  <c r="U10" i="17" a="1"/>
  <c r="U10" i="17" s="1"/>
  <c r="S10" i="17" a="1"/>
  <c r="S10" i="17" s="1"/>
  <c r="J10" i="17" a="1"/>
  <c r="J10" i="17" s="1"/>
  <c r="F7" i="21" s="1"/>
  <c r="L10" i="17" a="1"/>
  <c r="L10" i="17" s="1"/>
  <c r="H7" i="21" s="1"/>
  <c r="H10" i="17" a="1"/>
  <c r="H10" i="17" s="1"/>
  <c r="D7" i="21" s="1"/>
  <c r="G10" i="17" a="1"/>
  <c r="G10" i="17" s="1"/>
  <c r="C7" i="21" s="1"/>
  <c r="I10" i="17" a="1"/>
  <c r="I10" i="17" s="1"/>
  <c r="F9" i="17" a="1"/>
  <c r="F9" i="17" s="1"/>
  <c r="W9" i="17" a="1"/>
  <c r="W9" i="17" s="1"/>
  <c r="S7" i="21" s="1"/>
  <c r="O9" i="17" a="1"/>
  <c r="O9" i="17" s="1"/>
  <c r="K7" i="21" s="1"/>
  <c r="Y9" i="17" a="1"/>
  <c r="Y9" i="17" s="1"/>
  <c r="N9" i="17" a="1"/>
  <c r="N9" i="17" s="1"/>
  <c r="J7" i="21" s="1"/>
  <c r="Q9" i="17" a="1"/>
  <c r="Q9" i="17" s="1"/>
  <c r="M7" i="21" s="1"/>
  <c r="R9" i="17" a="1"/>
  <c r="R9" i="17" s="1"/>
  <c r="V9" i="17" a="1"/>
  <c r="V9" i="17" s="1"/>
  <c r="R7" i="21" s="1"/>
  <c r="P9" i="17" a="1"/>
  <c r="P9" i="17" s="1"/>
  <c r="L7" i="21" s="1"/>
  <c r="T9" i="17" a="1"/>
  <c r="T9" i="17" s="1"/>
  <c r="P7" i="21" s="1"/>
  <c r="X9" i="17" a="1"/>
  <c r="X9" i="17" s="1"/>
  <c r="T7" i="21" s="1"/>
  <c r="U9" i="17" a="1"/>
  <c r="U9" i="17" s="1"/>
  <c r="Q7" i="21" s="1"/>
  <c r="S9" i="17" a="1"/>
  <c r="S9" i="17" s="1"/>
  <c r="O7" i="21" s="1"/>
  <c r="I9" i="17" a="1"/>
  <c r="I9" i="17" s="1"/>
  <c r="E7" i="21" s="1"/>
  <c r="F10" i="17" a="1"/>
  <c r="F10" i="17" s="1"/>
  <c r="B7" i="21" s="1"/>
  <c r="E11" i="17"/>
  <c r="U7" i="21" l="1"/>
  <c r="N7" i="21"/>
  <c r="F11" i="17" a="1"/>
  <c r="F11" i="17" s="1"/>
  <c r="Q11" i="17" a="1"/>
  <c r="Q11" i="17" s="1"/>
  <c r="W11" i="17" a="1"/>
  <c r="W11" i="17" s="1"/>
  <c r="O11" i="17" a="1"/>
  <c r="O11" i="17" s="1"/>
  <c r="N11" i="17" a="1"/>
  <c r="N11" i="17" s="1"/>
  <c r="R11" i="17" a="1"/>
  <c r="R11" i="17" s="1"/>
  <c r="V11" i="17" a="1"/>
  <c r="V11" i="17" s="1"/>
  <c r="Y11" i="17" a="1"/>
  <c r="Y11" i="17" s="1"/>
  <c r="P11" i="17" a="1"/>
  <c r="P11" i="17" s="1"/>
  <c r="T11" i="17" a="1"/>
  <c r="T11" i="17" s="1"/>
  <c r="X11" i="17" a="1"/>
  <c r="X11" i="17" s="1"/>
  <c r="U11" i="17" a="1"/>
  <c r="U11" i="17" s="1"/>
  <c r="S11" i="17" a="1"/>
  <c r="S11" i="17" s="1"/>
  <c r="I11" i="17" a="1"/>
  <c r="I11" i="17" s="1"/>
  <c r="L11" i="17" a="1"/>
  <c r="L11" i="17" s="1"/>
  <c r="G11" i="17" a="1"/>
  <c r="G11" i="17" s="1"/>
  <c r="H11" i="17" a="1"/>
  <c r="H11" i="17" s="1"/>
  <c r="J11" i="17" a="1"/>
  <c r="J11" i="17" s="1"/>
  <c r="K11" i="17" a="1"/>
  <c r="K11" i="17" s="1"/>
  <c r="M11" i="17" a="1"/>
  <c r="M11" i="17" s="1"/>
  <c r="E12" i="17"/>
  <c r="F12" i="17" l="1" a="1"/>
  <c r="F12" i="17" s="1"/>
  <c r="W12" i="17" a="1"/>
  <c r="W12" i="17" s="1"/>
  <c r="O12" i="17" a="1"/>
  <c r="O12" i="17" s="1"/>
  <c r="P12" i="17" a="1"/>
  <c r="P12" i="17" s="1"/>
  <c r="T12" i="17" a="1"/>
  <c r="T12" i="17" s="1"/>
  <c r="X12" i="17" a="1"/>
  <c r="X12" i="17" s="1"/>
  <c r="Q12" i="17" a="1"/>
  <c r="Q12" i="17" s="1"/>
  <c r="U12" i="17" a="1"/>
  <c r="U12" i="17" s="1"/>
  <c r="Y12" i="17" a="1"/>
  <c r="Y12" i="17" s="1"/>
  <c r="N12" i="17" a="1"/>
  <c r="N12" i="17" s="1"/>
  <c r="R12" i="17" a="1"/>
  <c r="R12" i="17" s="1"/>
  <c r="V12" i="17" a="1"/>
  <c r="V12" i="17" s="1"/>
  <c r="S12" i="17" a="1"/>
  <c r="S12" i="17" s="1"/>
  <c r="J12" i="17" a="1"/>
  <c r="J12" i="17" s="1"/>
  <c r="I12" i="17" a="1"/>
  <c r="I12" i="17" s="1"/>
  <c r="H12" i="17" a="1"/>
  <c r="H12" i="17" s="1"/>
  <c r="G12" i="17" a="1"/>
  <c r="G12" i="17" s="1"/>
  <c r="L12" i="17" a="1"/>
  <c r="L12" i="17" s="1"/>
  <c r="M12" i="17" a="1"/>
  <c r="M12" i="17" s="1"/>
  <c r="K12" i="17" a="1"/>
  <c r="K12" i="17" s="1"/>
  <c r="E13" i="17"/>
  <c r="F13" i="17" l="1" a="1"/>
  <c r="F13" i="17" s="1"/>
  <c r="R13" i="17" a="1"/>
  <c r="R13" i="17" s="1"/>
  <c r="Y13" i="17" a="1"/>
  <c r="Y13" i="17" s="1"/>
  <c r="V13" i="17" a="1"/>
  <c r="V13" i="17" s="1"/>
  <c r="N13" i="17" a="1"/>
  <c r="N13" i="17" s="1"/>
  <c r="Q13" i="17" a="1"/>
  <c r="Q13" i="17" s="1"/>
  <c r="O13" i="17" a="1"/>
  <c r="O13" i="17" s="1"/>
  <c r="W13" i="17" a="1"/>
  <c r="W13" i="17" s="1"/>
  <c r="X13" i="17" a="1"/>
  <c r="X13" i="17" s="1"/>
  <c r="P13" i="17" a="1"/>
  <c r="P13" i="17" s="1"/>
  <c r="T13" i="17" a="1"/>
  <c r="T13" i="17" s="1"/>
  <c r="U13" i="17" a="1"/>
  <c r="U13" i="17" s="1"/>
  <c r="S13" i="17" a="1"/>
  <c r="S13" i="17" s="1"/>
  <c r="H13" i="17" a="1"/>
  <c r="H13" i="17" s="1"/>
  <c r="G13" i="17" a="1"/>
  <c r="G13" i="17" s="1"/>
  <c r="I13" i="17" a="1"/>
  <c r="I13" i="17" s="1"/>
  <c r="J13" i="17" a="1"/>
  <c r="J13" i="17" s="1"/>
  <c r="K13" i="17" a="1"/>
  <c r="K13" i="17" s="1"/>
  <c r="L13" i="17" a="1"/>
  <c r="L13" i="17" s="1"/>
  <c r="M13" i="17" a="1"/>
  <c r="M13" i="17" s="1"/>
  <c r="E14" i="17"/>
  <c r="F14" i="17" l="1" a="1"/>
  <c r="F14" i="17" s="1"/>
  <c r="W14" i="17" a="1"/>
  <c r="W14" i="17" s="1"/>
  <c r="O14" i="17" a="1"/>
  <c r="O14" i="17" s="1"/>
  <c r="P14" i="17" a="1"/>
  <c r="P14" i="17" s="1"/>
  <c r="T14" i="17" a="1"/>
  <c r="T14" i="17" s="1"/>
  <c r="X14" i="17" a="1"/>
  <c r="X14" i="17" s="1"/>
  <c r="T8" i="21" s="1"/>
  <c r="Q14" i="17" a="1"/>
  <c r="Q14" i="17" s="1"/>
  <c r="M8" i="21" s="1"/>
  <c r="U14" i="17" a="1"/>
  <c r="U14" i="17" s="1"/>
  <c r="Q8" i="21" s="1"/>
  <c r="Y14" i="17" a="1"/>
  <c r="Y14" i="17" s="1"/>
  <c r="N14" i="17" a="1"/>
  <c r="N14" i="17" s="1"/>
  <c r="J8" i="21" s="1"/>
  <c r="R14" i="17" a="1"/>
  <c r="R14" i="17" s="1"/>
  <c r="V14" i="17" a="1"/>
  <c r="V14" i="17" s="1"/>
  <c r="S14" i="17" a="1"/>
  <c r="S14" i="17" s="1"/>
  <c r="G14" i="17" a="1"/>
  <c r="G14" i="17" s="1"/>
  <c r="H14" i="17" a="1"/>
  <c r="H14" i="17" s="1"/>
  <c r="M14" i="17" a="1"/>
  <c r="M14" i="17" s="1"/>
  <c r="J14" i="17" a="1"/>
  <c r="J14" i="17" s="1"/>
  <c r="F8" i="21" s="1"/>
  <c r="I14" i="17" a="1"/>
  <c r="I14" i="17" s="1"/>
  <c r="K14" i="17" a="1"/>
  <c r="K14" i="17" s="1"/>
  <c r="L14" i="17" a="1"/>
  <c r="L14" i="17" s="1"/>
  <c r="E15" i="17"/>
  <c r="F15" i="17" l="1" a="1"/>
  <c r="F15" i="17" s="1"/>
  <c r="Q15" i="17" a="1"/>
  <c r="Q15" i="17" s="1"/>
  <c r="N15" i="17" a="1"/>
  <c r="N15" i="17" s="1"/>
  <c r="R15" i="17" a="1"/>
  <c r="R15" i="17" s="1"/>
  <c r="V15" i="17" a="1"/>
  <c r="V15" i="17" s="1"/>
  <c r="O15" i="17" a="1"/>
  <c r="O15" i="17" s="1"/>
  <c r="S15" i="17" a="1"/>
  <c r="S15" i="17" s="1"/>
  <c r="W15" i="17" a="1"/>
  <c r="W15" i="17" s="1"/>
  <c r="Y15" i="17" a="1"/>
  <c r="Y15" i="17" s="1"/>
  <c r="X15" i="17" a="1"/>
  <c r="X15" i="17" s="1"/>
  <c r="P15" i="17" a="1"/>
  <c r="P15" i="17" s="1"/>
  <c r="T15" i="17" a="1"/>
  <c r="T15" i="17" s="1"/>
  <c r="U15" i="17" a="1"/>
  <c r="U15" i="17" s="1"/>
  <c r="I15" i="17" a="1"/>
  <c r="I15" i="17" s="1"/>
  <c r="J15" i="17" a="1"/>
  <c r="J15" i="17" s="1"/>
  <c r="G15" i="17" a="1"/>
  <c r="G15" i="17" s="1"/>
  <c r="L15" i="17" a="1"/>
  <c r="L15" i="17" s="1"/>
  <c r="H15" i="17" a="1"/>
  <c r="H15" i="17" s="1"/>
  <c r="M15" i="17" a="1"/>
  <c r="M15" i="17" s="1"/>
  <c r="K15" i="17" a="1"/>
  <c r="K15" i="17" s="1"/>
  <c r="E16" i="17"/>
  <c r="F16" i="17" l="1" a="1"/>
  <c r="F16" i="17" s="1"/>
  <c r="P16" i="17" a="1"/>
  <c r="P16" i="17" s="1"/>
  <c r="V16" i="17" a="1"/>
  <c r="V16" i="17" s="1"/>
  <c r="Q16" i="17" a="1"/>
  <c r="Q16" i="17" s="1"/>
  <c r="Y16" i="17" a="1"/>
  <c r="Y16" i="17" s="1"/>
  <c r="W16" i="17" a="1"/>
  <c r="W16" i="17" s="1"/>
  <c r="N16" i="17" a="1"/>
  <c r="N16" i="17" s="1"/>
  <c r="S16" i="17" a="1"/>
  <c r="S16" i="17" s="1"/>
  <c r="R16" i="17" a="1"/>
  <c r="R16" i="17" s="1"/>
  <c r="O16" i="17" a="1"/>
  <c r="O16" i="17" s="1"/>
  <c r="X16" i="17" a="1"/>
  <c r="X16" i="17" s="1"/>
  <c r="T16" i="17" a="1"/>
  <c r="T16" i="17" s="1"/>
  <c r="U16" i="17" a="1"/>
  <c r="U16" i="17" s="1"/>
  <c r="G16" i="17" a="1"/>
  <c r="G16" i="17" s="1"/>
  <c r="H16" i="17" a="1"/>
  <c r="H16" i="17" s="1"/>
  <c r="I16" i="17" a="1"/>
  <c r="I16" i="17" s="1"/>
  <c r="J16" i="17" a="1"/>
  <c r="J16" i="17" s="1"/>
  <c r="K16" i="17" a="1"/>
  <c r="K16" i="17" s="1"/>
  <c r="M16" i="17" a="1"/>
  <c r="M16" i="17" s="1"/>
  <c r="L16" i="17" a="1"/>
  <c r="L16" i="17" s="1"/>
  <c r="E17" i="17"/>
  <c r="F17" i="17" l="1" a="1"/>
  <c r="F17" i="17" s="1"/>
  <c r="V17" i="17" a="1"/>
  <c r="V17" i="17" s="1"/>
  <c r="P17" i="17" a="1"/>
  <c r="P17" i="17" s="1"/>
  <c r="R17" i="17" a="1"/>
  <c r="R17" i="17" s="1"/>
  <c r="Q17" i="17" a="1"/>
  <c r="Q17" i="17" s="1"/>
  <c r="N17" i="17" a="1"/>
  <c r="N17" i="17" s="1"/>
  <c r="W17" i="17" a="1"/>
  <c r="W17" i="17" s="1"/>
  <c r="S17" i="17" a="1"/>
  <c r="S17" i="17" s="1"/>
  <c r="O17" i="17" a="1"/>
  <c r="O17" i="17" s="1"/>
  <c r="X17" i="17" a="1"/>
  <c r="X17" i="17" s="1"/>
  <c r="T17" i="17" a="1"/>
  <c r="T17" i="17" s="1"/>
  <c r="Y17" i="17" a="1"/>
  <c r="Y17" i="17" s="1"/>
  <c r="U17" i="17" a="1"/>
  <c r="U17" i="17" s="1"/>
  <c r="J17" i="17" a="1"/>
  <c r="J17" i="17" s="1"/>
  <c r="H17" i="17" a="1"/>
  <c r="H17" i="17" s="1"/>
  <c r="I17" i="17" a="1"/>
  <c r="I17" i="17" s="1"/>
  <c r="L17" i="17" a="1"/>
  <c r="L17" i="17" s="1"/>
  <c r="G17" i="17" a="1"/>
  <c r="G17" i="17" s="1"/>
  <c r="K17" i="17" a="1"/>
  <c r="K17" i="17" s="1"/>
  <c r="M17" i="17" a="1"/>
  <c r="M17" i="17" s="1"/>
  <c r="E18" i="17"/>
  <c r="F18" i="17" l="1" a="1"/>
  <c r="F18" i="17" s="1"/>
  <c r="V18" i="17" a="1"/>
  <c r="V18" i="17" s="1"/>
  <c r="R18" i="17" a="1"/>
  <c r="R18" i="17" s="1"/>
  <c r="W18" i="17" a="1"/>
  <c r="W18" i="17" s="1"/>
  <c r="Q18" i="17" a="1"/>
  <c r="Q18" i="17" s="1"/>
  <c r="X18" i="17" a="1"/>
  <c r="X18" i="17" s="1"/>
  <c r="N18" i="17" a="1"/>
  <c r="N18" i="17" s="1"/>
  <c r="O18" i="17" a="1"/>
  <c r="O18" i="17" s="1"/>
  <c r="T18" i="17" a="1"/>
  <c r="T18" i="17" s="1"/>
  <c r="P9" i="21" s="1"/>
  <c r="Y18" i="17" a="1"/>
  <c r="Y18" i="17" s="1"/>
  <c r="P18" i="17" a="1"/>
  <c r="P18" i="17" s="1"/>
  <c r="L9" i="21" s="1"/>
  <c r="U18" i="17" a="1"/>
  <c r="U18" i="17" s="1"/>
  <c r="Q9" i="21" s="1"/>
  <c r="S18" i="17" a="1"/>
  <c r="S18" i="17" s="1"/>
  <c r="J18" i="17" a="1"/>
  <c r="J18" i="17" s="1"/>
  <c r="H18" i="17" a="1"/>
  <c r="H18" i="17" s="1"/>
  <c r="D9" i="21" s="1"/>
  <c r="L18" i="17" a="1"/>
  <c r="L18" i="17" s="1"/>
  <c r="G18" i="17" a="1"/>
  <c r="G18" i="17" s="1"/>
  <c r="K18" i="17" a="1"/>
  <c r="K18" i="17" s="1"/>
  <c r="I18" i="17" a="1"/>
  <c r="I18" i="17" s="1"/>
  <c r="M18" i="17" a="1"/>
  <c r="M18" i="17" s="1"/>
  <c r="E19" i="17"/>
  <c r="F19" i="17" l="1" a="1"/>
  <c r="F19" i="17" s="1"/>
  <c r="O19" i="17" a="1"/>
  <c r="O19" i="17" s="1"/>
  <c r="X19" i="17" a="1"/>
  <c r="X19" i="17" s="1"/>
  <c r="T19" i="17" a="1"/>
  <c r="T19" i="17" s="1"/>
  <c r="Y19" i="17" a="1"/>
  <c r="Y19" i="17" s="1"/>
  <c r="U19" i="17" a="1"/>
  <c r="U19" i="17" s="1"/>
  <c r="P19" i="17" a="1"/>
  <c r="P19" i="17" s="1"/>
  <c r="V19" i="17" a="1"/>
  <c r="V19" i="17" s="1"/>
  <c r="Q19" i="17" a="1"/>
  <c r="Q19" i="17" s="1"/>
  <c r="W19" i="17" a="1"/>
  <c r="W19" i="17" s="1"/>
  <c r="R19" i="17" a="1"/>
  <c r="R19" i="17" s="1"/>
  <c r="S19" i="17" a="1"/>
  <c r="S19" i="17" s="1"/>
  <c r="N19" i="17" a="1"/>
  <c r="N19" i="17" s="1"/>
  <c r="H19" i="17" a="1"/>
  <c r="H19" i="17" s="1"/>
  <c r="I19" i="17" a="1"/>
  <c r="I19" i="17" s="1"/>
  <c r="G19" i="17" a="1"/>
  <c r="G19" i="17" s="1"/>
  <c r="J19" i="17" a="1"/>
  <c r="J19" i="17" s="1"/>
  <c r="L19" i="17" a="1"/>
  <c r="L19" i="17" s="1"/>
  <c r="M19" i="17" a="1"/>
  <c r="M19" i="17" s="1"/>
  <c r="K19" i="17" a="1"/>
  <c r="K19" i="17" s="1"/>
  <c r="E20" i="17"/>
  <c r="F20" i="17" l="1" a="1"/>
  <c r="F20" i="17" s="1"/>
  <c r="V20" i="17" a="1"/>
  <c r="V20" i="17" s="1"/>
  <c r="R20" i="17" a="1"/>
  <c r="R20" i="17" s="1"/>
  <c r="W20" i="17" a="1"/>
  <c r="W20" i="17" s="1"/>
  <c r="X20" i="17" a="1"/>
  <c r="X20" i="17" s="1"/>
  <c r="S20" i="17" a="1"/>
  <c r="S20" i="17" s="1"/>
  <c r="Y20" i="17" a="1"/>
  <c r="Y20" i="17" s="1"/>
  <c r="O20" i="17" a="1"/>
  <c r="O20" i="17" s="1"/>
  <c r="N20" i="17" a="1"/>
  <c r="N20" i="17" s="1"/>
  <c r="P20" i="17" a="1"/>
  <c r="P20" i="17" s="1"/>
  <c r="T20" i="17" a="1"/>
  <c r="T20" i="17" s="1"/>
  <c r="U20" i="17" a="1"/>
  <c r="U20" i="17" s="1"/>
  <c r="Q20" i="17" a="1"/>
  <c r="Q20" i="17" s="1"/>
  <c r="J20" i="17" a="1"/>
  <c r="J20" i="17" s="1"/>
  <c r="G20" i="17" a="1"/>
  <c r="G20" i="17" s="1"/>
  <c r="L20" i="17" a="1"/>
  <c r="L20" i="17" s="1"/>
  <c r="H20" i="17" a="1"/>
  <c r="H20" i="17" s="1"/>
  <c r="K20" i="17" a="1"/>
  <c r="K20" i="17" s="1"/>
  <c r="M20" i="17" a="1"/>
  <c r="M20" i="17" s="1"/>
  <c r="I20" i="17" a="1"/>
  <c r="I20" i="17" s="1"/>
  <c r="E21" i="17"/>
  <c r="F21" i="17" l="1" a="1"/>
  <c r="F21" i="17" s="1"/>
  <c r="O21" i="17" a="1"/>
  <c r="O21" i="17" s="1"/>
  <c r="P21" i="17" a="1"/>
  <c r="P21" i="17" s="1"/>
  <c r="V21" i="17" a="1"/>
  <c r="V21" i="17" s="1"/>
  <c r="Q21" i="17" a="1"/>
  <c r="Q21" i="17" s="1"/>
  <c r="R21" i="17" a="1"/>
  <c r="R21" i="17" s="1"/>
  <c r="W21" i="17" a="1"/>
  <c r="W21" i="17" s="1"/>
  <c r="N21" i="17" a="1"/>
  <c r="N21" i="17" s="1"/>
  <c r="S21" i="17" a="1"/>
  <c r="S21" i="17" s="1"/>
  <c r="X21" i="17" a="1"/>
  <c r="X21" i="17" s="1"/>
  <c r="Y21" i="17" a="1"/>
  <c r="Y21" i="17" s="1"/>
  <c r="T21" i="17" a="1"/>
  <c r="T21" i="17" s="1"/>
  <c r="U21" i="17" a="1"/>
  <c r="U21" i="17" s="1"/>
  <c r="G21" i="17" a="1"/>
  <c r="G21" i="17" s="1"/>
  <c r="K21" i="17" a="1"/>
  <c r="K21" i="17" s="1"/>
  <c r="J21" i="17" a="1"/>
  <c r="J21" i="17" s="1"/>
  <c r="H21" i="17" a="1"/>
  <c r="H21" i="17" s="1"/>
  <c r="I21" i="17" a="1"/>
  <c r="I21" i="17" s="1"/>
  <c r="M21" i="17" a="1"/>
  <c r="M21" i="17" s="1"/>
  <c r="L21" i="17" a="1"/>
  <c r="L21" i="17" s="1"/>
  <c r="E22" i="17"/>
  <c r="F22" i="17" l="1" a="1"/>
  <c r="F22" i="17" s="1"/>
  <c r="N22" i="17" a="1"/>
  <c r="N22" i="17" s="1"/>
  <c r="T22" i="17" a="1"/>
  <c r="T22" i="17" s="1"/>
  <c r="Y22" i="17" a="1"/>
  <c r="Y22" i="17" s="1"/>
  <c r="U10" i="21" s="1"/>
  <c r="X22" i="17" a="1"/>
  <c r="X22" i="17" s="1"/>
  <c r="T10" i="21" s="1"/>
  <c r="R22" i="17" a="1"/>
  <c r="R22" i="17" s="1"/>
  <c r="O22" i="17" a="1"/>
  <c r="O22" i="17" s="1"/>
  <c r="P22" i="17" a="1"/>
  <c r="P22" i="17" s="1"/>
  <c r="U22" i="17" a="1"/>
  <c r="U22" i="17" s="1"/>
  <c r="Q22" i="17" a="1"/>
  <c r="Q22" i="17" s="1"/>
  <c r="M10" i="21" s="1"/>
  <c r="V22" i="17" a="1"/>
  <c r="V22" i="17" s="1"/>
  <c r="R10" i="21" s="1"/>
  <c r="W22" i="17" a="1"/>
  <c r="W22" i="17" s="1"/>
  <c r="S10" i="21" s="1"/>
  <c r="S22" i="17" a="1"/>
  <c r="S22" i="17" s="1"/>
  <c r="H22" i="17" a="1"/>
  <c r="H22" i="17" s="1"/>
  <c r="J22" i="17" a="1"/>
  <c r="J22" i="17" s="1"/>
  <c r="G22" i="17" a="1"/>
  <c r="G22" i="17" s="1"/>
  <c r="L22" i="17" a="1"/>
  <c r="L22" i="17" s="1"/>
  <c r="I22" i="17" a="1"/>
  <c r="I22" i="17" s="1"/>
  <c r="M22" i="17" a="1"/>
  <c r="M22" i="17" s="1"/>
  <c r="K22" i="17" a="1"/>
  <c r="K22" i="17" s="1"/>
  <c r="G10" i="21" s="1"/>
  <c r="E23" i="17"/>
  <c r="F23" i="17" l="1" a="1"/>
  <c r="F23" i="17" s="1"/>
  <c r="Q23" i="17" a="1"/>
  <c r="Q23" i="17" s="1"/>
  <c r="R23" i="17" a="1"/>
  <c r="R23" i="17" s="1"/>
  <c r="W23" i="17" a="1"/>
  <c r="W23" i="17" s="1"/>
  <c r="V23" i="17" a="1"/>
  <c r="V23" i="17" s="1"/>
  <c r="P23" i="17" a="1"/>
  <c r="P23" i="17" s="1"/>
  <c r="Y23" i="17" a="1"/>
  <c r="Y23" i="17" s="1"/>
  <c r="N23" i="17" a="1"/>
  <c r="N23" i="17" s="1"/>
  <c r="S23" i="17" a="1"/>
  <c r="S23" i="17" s="1"/>
  <c r="X23" i="17" a="1"/>
  <c r="X23" i="17" s="1"/>
  <c r="T23" i="17" a="1"/>
  <c r="T23" i="17" s="1"/>
  <c r="O23" i="17" a="1"/>
  <c r="O23" i="17" s="1"/>
  <c r="U23" i="17" a="1"/>
  <c r="U23" i="17" s="1"/>
  <c r="I23" i="17" a="1"/>
  <c r="I23" i="17" s="1"/>
  <c r="H23" i="17" a="1"/>
  <c r="H23" i="17" s="1"/>
  <c r="G23" i="17" a="1"/>
  <c r="G23" i="17" s="1"/>
  <c r="J23" i="17" a="1"/>
  <c r="J23" i="17" s="1"/>
  <c r="M23" i="17" a="1"/>
  <c r="M23" i="17" s="1"/>
  <c r="K23" i="17" a="1"/>
  <c r="K23" i="17" s="1"/>
  <c r="L23" i="17" a="1"/>
  <c r="L23" i="17" s="1"/>
  <c r="E24" i="17"/>
  <c r="F24" i="17" l="1" a="1"/>
  <c r="F24" i="17" s="1"/>
  <c r="O24" i="17" a="1"/>
  <c r="O24" i="17" s="1"/>
  <c r="U24" i="17" a="1"/>
  <c r="U24" i="17" s="1"/>
  <c r="Y24" i="17" a="1"/>
  <c r="Y24" i="17" s="1"/>
  <c r="P24" i="17" a="1"/>
  <c r="P24" i="17" s="1"/>
  <c r="V24" i="17" a="1"/>
  <c r="V24" i="17" s="1"/>
  <c r="W24" i="17" a="1"/>
  <c r="W24" i="17" s="1"/>
  <c r="R24" i="17" a="1"/>
  <c r="R24" i="17" s="1"/>
  <c r="Q24" i="17" a="1"/>
  <c r="Q24" i="17" s="1"/>
  <c r="X24" i="17" a="1"/>
  <c r="X24" i="17" s="1"/>
  <c r="S24" i="17" a="1"/>
  <c r="S24" i="17" s="1"/>
  <c r="N24" i="17" a="1"/>
  <c r="N24" i="17" s="1"/>
  <c r="T24" i="17" a="1"/>
  <c r="T24" i="17" s="1"/>
  <c r="H24" i="17" a="1"/>
  <c r="H24" i="17" s="1"/>
  <c r="J24" i="17" a="1"/>
  <c r="J24" i="17" s="1"/>
  <c r="G24" i="17" a="1"/>
  <c r="G24" i="17" s="1"/>
  <c r="I24" i="17" a="1"/>
  <c r="I24" i="17" s="1"/>
  <c r="L24" i="17" a="1"/>
  <c r="L24" i="17" s="1"/>
  <c r="M24" i="17" a="1"/>
  <c r="M24" i="17" s="1"/>
  <c r="K24" i="17" a="1"/>
  <c r="K24" i="17" s="1"/>
  <c r="E25" i="17"/>
  <c r="F25" i="17" l="1" a="1"/>
  <c r="F25" i="17" s="1"/>
  <c r="W25" i="17" a="1"/>
  <c r="W25" i="17" s="1"/>
  <c r="S25" i="17" a="1"/>
  <c r="S25" i="17" s="1"/>
  <c r="X25" i="17" a="1"/>
  <c r="X25" i="17" s="1"/>
  <c r="R25" i="17" a="1"/>
  <c r="R25" i="17" s="1"/>
  <c r="N25" i="17" a="1"/>
  <c r="N25" i="17" s="1"/>
  <c r="Y25" i="17" a="1"/>
  <c r="Y25" i="17" s="1"/>
  <c r="O25" i="17" a="1"/>
  <c r="O25" i="17" s="1"/>
  <c r="T25" i="17" a="1"/>
  <c r="T25" i="17" s="1"/>
  <c r="U25" i="17" a="1"/>
  <c r="U25" i="17" s="1"/>
  <c r="P25" i="17" a="1"/>
  <c r="P25" i="17" s="1"/>
  <c r="V25" i="17" a="1"/>
  <c r="V25" i="17" s="1"/>
  <c r="Q25" i="17" a="1"/>
  <c r="Q25" i="17" s="1"/>
  <c r="G25" i="17" a="1"/>
  <c r="G25" i="17" s="1"/>
  <c r="J25" i="17" a="1"/>
  <c r="J25" i="17" s="1"/>
  <c r="I25" i="17" a="1"/>
  <c r="I25" i="17" s="1"/>
  <c r="H25" i="17" a="1"/>
  <c r="H25" i="17" s="1"/>
  <c r="L25" i="17" a="1"/>
  <c r="L25" i="17" s="1"/>
  <c r="M25" i="17" a="1"/>
  <c r="M25" i="17" s="1"/>
  <c r="K25" i="17" a="1"/>
  <c r="K25" i="17" s="1"/>
  <c r="E26" i="17"/>
  <c r="F26" i="17" l="1" a="1"/>
  <c r="F26" i="17" s="1"/>
  <c r="Q26" i="17" a="1"/>
  <c r="Q26" i="17" s="1"/>
  <c r="M11" i="21" s="1"/>
  <c r="V26" i="17" a="1"/>
  <c r="V26" i="17" s="1"/>
  <c r="P26" i="17" a="1"/>
  <c r="P26" i="17" s="1"/>
  <c r="L11" i="21" s="1"/>
  <c r="W26" i="17" a="1"/>
  <c r="W26" i="17" s="1"/>
  <c r="R26" i="17" a="1"/>
  <c r="R26" i="17" s="1"/>
  <c r="X26" i="17" a="1"/>
  <c r="X26" i="17" s="1"/>
  <c r="T11" i="21" s="1"/>
  <c r="S26" i="17" a="1"/>
  <c r="S26" i="17" s="1"/>
  <c r="O11" i="21" s="1"/>
  <c r="N26" i="17" a="1"/>
  <c r="N26" i="17" s="1"/>
  <c r="O26" i="17" a="1"/>
  <c r="O26" i="17" s="1"/>
  <c r="T26" i="17" a="1"/>
  <c r="T26" i="17" s="1"/>
  <c r="Y26" i="17" a="1"/>
  <c r="Y26" i="17" s="1"/>
  <c r="U26" i="17" a="1"/>
  <c r="U26" i="17" s="1"/>
  <c r="Q11" i="21" s="1"/>
  <c r="J26" i="17" a="1"/>
  <c r="J26" i="17" s="1"/>
  <c r="G26" i="17" a="1"/>
  <c r="G26" i="17" s="1"/>
  <c r="H26" i="17" a="1"/>
  <c r="H26" i="17" s="1"/>
  <c r="I26" i="17" a="1"/>
  <c r="I26" i="17" s="1"/>
  <c r="L26" i="17" a="1"/>
  <c r="L26" i="17" s="1"/>
  <c r="H11" i="21" s="1"/>
  <c r="K26" i="17" a="1"/>
  <c r="K26" i="17" s="1"/>
  <c r="M26" i="17" a="1"/>
  <c r="M26" i="17" s="1"/>
  <c r="E27" i="17"/>
  <c r="F27" i="17" l="1" a="1"/>
  <c r="F27" i="17" s="1"/>
  <c r="O27" i="17" a="1"/>
  <c r="O27" i="17" s="1"/>
  <c r="T27" i="17" a="1"/>
  <c r="T27" i="17" s="1"/>
  <c r="U27" i="17" a="1"/>
  <c r="U27" i="17" s="1"/>
  <c r="Y27" i="17" a="1"/>
  <c r="Y27" i="17" s="1"/>
  <c r="P27" i="17" a="1"/>
  <c r="P27" i="17" s="1"/>
  <c r="Q27" i="17" a="1"/>
  <c r="Q27" i="17" s="1"/>
  <c r="V27" i="17" a="1"/>
  <c r="V27" i="17" s="1"/>
  <c r="R27" i="17" a="1"/>
  <c r="R27" i="17" s="1"/>
  <c r="W27" i="17" a="1"/>
  <c r="W27" i="17" s="1"/>
  <c r="X27" i="17" a="1"/>
  <c r="X27" i="17" s="1"/>
  <c r="S27" i="17" a="1"/>
  <c r="S27" i="17" s="1"/>
  <c r="N27" i="17" a="1"/>
  <c r="N27" i="17" s="1"/>
  <c r="H27" i="17" a="1"/>
  <c r="H27" i="17" s="1"/>
  <c r="I27" i="17" a="1"/>
  <c r="I27" i="17" s="1"/>
  <c r="G27" i="17" a="1"/>
  <c r="G27" i="17" s="1"/>
  <c r="J27" i="17" a="1"/>
  <c r="J27" i="17" s="1"/>
  <c r="M27" i="17" a="1"/>
  <c r="M27" i="17" s="1"/>
  <c r="K27" i="17" a="1"/>
  <c r="K27" i="17" s="1"/>
  <c r="L27" i="17" a="1"/>
  <c r="L27" i="17" s="1"/>
  <c r="E28" i="17"/>
  <c r="F28" i="17" l="1" a="1"/>
  <c r="F28" i="17" s="1"/>
  <c r="O28" i="17" a="1"/>
  <c r="O28" i="17" s="1"/>
  <c r="U28" i="17" a="1"/>
  <c r="U28" i="17" s="1"/>
  <c r="N28" i="17" a="1"/>
  <c r="N28" i="17" s="1"/>
  <c r="P28" i="17" a="1"/>
  <c r="P28" i="17" s="1"/>
  <c r="V28" i="17" a="1"/>
  <c r="V28" i="17" s="1"/>
  <c r="R28" i="17" a="1"/>
  <c r="R28" i="17" s="1"/>
  <c r="W28" i="17" a="1"/>
  <c r="W28" i="17" s="1"/>
  <c r="Q28" i="17" a="1"/>
  <c r="Q28" i="17" s="1"/>
  <c r="X28" i="17" a="1"/>
  <c r="X28" i="17" s="1"/>
  <c r="S28" i="17" a="1"/>
  <c r="S28" i="17" s="1"/>
  <c r="Y28" i="17" a="1"/>
  <c r="Y28" i="17" s="1"/>
  <c r="T28" i="17" a="1"/>
  <c r="T28" i="17" s="1"/>
  <c r="H28" i="17" a="1"/>
  <c r="H28" i="17" s="1"/>
  <c r="J28" i="17" a="1"/>
  <c r="J28" i="17" s="1"/>
  <c r="L28" i="17" a="1"/>
  <c r="L28" i="17" s="1"/>
  <c r="I28" i="17" a="1"/>
  <c r="I28" i="17" s="1"/>
  <c r="G28" i="17" a="1"/>
  <c r="G28" i="17" s="1"/>
  <c r="K28" i="17" a="1"/>
  <c r="K28" i="17" s="1"/>
  <c r="M28" i="17" a="1"/>
  <c r="M28" i="17" s="1"/>
  <c r="E29" i="17"/>
  <c r="F29" i="17" l="1" a="1"/>
  <c r="F29" i="17" s="1"/>
  <c r="P29" i="17" a="1"/>
  <c r="P29" i="17" s="1"/>
  <c r="O29" i="17" a="1"/>
  <c r="O29" i="17" s="1"/>
  <c r="V29" i="17" a="1"/>
  <c r="V29" i="17" s="1"/>
  <c r="Q29" i="17" a="1"/>
  <c r="Q29" i="17" s="1"/>
  <c r="W29" i="17" a="1"/>
  <c r="W29" i="17" s="1"/>
  <c r="R29" i="17" a="1"/>
  <c r="R29" i="17" s="1"/>
  <c r="Y29" i="17" a="1"/>
  <c r="Y29" i="17" s="1"/>
  <c r="X29" i="17" a="1"/>
  <c r="X29" i="17" s="1"/>
  <c r="S29" i="17" a="1"/>
  <c r="S29" i="17" s="1"/>
  <c r="N29" i="17" a="1"/>
  <c r="N29" i="17" s="1"/>
  <c r="T29" i="17" a="1"/>
  <c r="T29" i="17" s="1"/>
  <c r="U29" i="17" a="1"/>
  <c r="U29" i="17" s="1"/>
  <c r="I29" i="17" a="1"/>
  <c r="I29" i="17" s="1"/>
  <c r="G29" i="17" a="1"/>
  <c r="G29" i="17" s="1"/>
  <c r="H29" i="17" a="1"/>
  <c r="H29" i="17" s="1"/>
  <c r="J29" i="17" a="1"/>
  <c r="J29" i="17" s="1"/>
  <c r="K29" i="17" a="1"/>
  <c r="K29" i="17" s="1"/>
  <c r="L29" i="17" a="1"/>
  <c r="L29" i="17" s="1"/>
  <c r="M29" i="17" a="1"/>
  <c r="M29" i="17" s="1"/>
  <c r="E30" i="17"/>
  <c r="F30" i="17" l="1" a="1"/>
  <c r="F30" i="17" s="1"/>
  <c r="W30" i="17" a="1"/>
  <c r="W30" i="17" s="1"/>
  <c r="S12" i="21" s="1"/>
  <c r="V30" i="17" a="1"/>
  <c r="V30" i="17" s="1"/>
  <c r="R12" i="21" s="1"/>
  <c r="Q30" i="17" a="1"/>
  <c r="Q30" i="17" s="1"/>
  <c r="M12" i="21" s="1"/>
  <c r="X30" i="17" a="1"/>
  <c r="X30" i="17" s="1"/>
  <c r="P30" i="17" a="1"/>
  <c r="P30" i="17" s="1"/>
  <c r="R30" i="17" a="1"/>
  <c r="R30" i="17" s="1"/>
  <c r="T30" i="17" a="1"/>
  <c r="T30" i="17" s="1"/>
  <c r="S30" i="17" a="1"/>
  <c r="S30" i="17" s="1"/>
  <c r="O12" i="21" s="1"/>
  <c r="Y30" i="17" a="1"/>
  <c r="Y30" i="17" s="1"/>
  <c r="N30" i="17" a="1"/>
  <c r="N30" i="17" s="1"/>
  <c r="J12" i="21" s="1"/>
  <c r="O30" i="17" a="1"/>
  <c r="O30" i="17" s="1"/>
  <c r="K12" i="21" s="1"/>
  <c r="U30" i="17" a="1"/>
  <c r="U30" i="17" s="1"/>
  <c r="G30" i="17" a="1"/>
  <c r="G30" i="17" s="1"/>
  <c r="H30" i="17" a="1"/>
  <c r="H30" i="17" s="1"/>
  <c r="J30" i="17" a="1"/>
  <c r="J30" i="17" s="1"/>
  <c r="I30" i="17" a="1"/>
  <c r="I30" i="17" s="1"/>
  <c r="M30" i="17" a="1"/>
  <c r="M30" i="17" s="1"/>
  <c r="L30" i="17" a="1"/>
  <c r="L30" i="17" s="1"/>
  <c r="H12" i="21" s="1"/>
  <c r="K30" i="17" a="1"/>
  <c r="K30" i="17" s="1"/>
  <c r="E31" i="17"/>
  <c r="F31" i="17" l="1" a="1"/>
  <c r="F31" i="17" s="1"/>
  <c r="W31" i="17" a="1"/>
  <c r="W31" i="17" s="1"/>
  <c r="Y31" i="17" a="1"/>
  <c r="Y31" i="17" s="1"/>
  <c r="S31" i="17" a="1"/>
  <c r="S31" i="17" s="1"/>
  <c r="X31" i="17" a="1"/>
  <c r="X31" i="17" s="1"/>
  <c r="R31" i="17" a="1"/>
  <c r="R31" i="17" s="1"/>
  <c r="U31" i="17" a="1"/>
  <c r="U31" i="17" s="1"/>
  <c r="N31" i="17" a="1"/>
  <c r="N31" i="17" s="1"/>
  <c r="T31" i="17" a="1"/>
  <c r="T31" i="17" s="1"/>
  <c r="Q31" i="17" a="1"/>
  <c r="Q31" i="17" s="1"/>
  <c r="O31" i="17" a="1"/>
  <c r="O31" i="17" s="1"/>
  <c r="P31" i="17" a="1"/>
  <c r="P31" i="17" s="1"/>
  <c r="V31" i="17" a="1"/>
  <c r="V31" i="17" s="1"/>
  <c r="I31" i="17" a="1"/>
  <c r="I31" i="17" s="1"/>
  <c r="J31" i="17" a="1"/>
  <c r="J31" i="17" s="1"/>
  <c r="H31" i="17" a="1"/>
  <c r="H31" i="17" s="1"/>
  <c r="G31" i="17" a="1"/>
  <c r="G31" i="17" s="1"/>
  <c r="L31" i="17" a="1"/>
  <c r="L31" i="17" s="1"/>
  <c r="M31" i="17" a="1"/>
  <c r="M31" i="17" s="1"/>
  <c r="K31" i="17" a="1"/>
  <c r="K31" i="17" s="1"/>
  <c r="E32" i="17"/>
  <c r="F32" i="17" l="1" a="1"/>
  <c r="F32" i="17" s="1"/>
  <c r="R32" i="17" a="1"/>
  <c r="R32" i="17" s="1"/>
  <c r="T32" i="17" a="1"/>
  <c r="T32" i="17" s="1"/>
  <c r="N32" i="17" a="1"/>
  <c r="N32" i="17" s="1"/>
  <c r="Y32" i="17" a="1"/>
  <c r="Y32" i="17" s="1"/>
  <c r="P32" i="17" a="1"/>
  <c r="P32" i="17" s="1"/>
  <c r="V32" i="17" a="1"/>
  <c r="V32" i="17" s="1"/>
  <c r="O32" i="17" a="1"/>
  <c r="O32" i="17" s="1"/>
  <c r="U32" i="17" a="1"/>
  <c r="U32" i="17" s="1"/>
  <c r="Q32" i="17" a="1"/>
  <c r="Q32" i="17" s="1"/>
  <c r="X32" i="17" a="1"/>
  <c r="X32" i="17" s="1"/>
  <c r="W32" i="17" a="1"/>
  <c r="W32" i="17" s="1"/>
  <c r="S32" i="17" a="1"/>
  <c r="S32" i="17" s="1"/>
  <c r="G32" i="17" a="1"/>
  <c r="G32" i="17" s="1"/>
  <c r="H32" i="17" a="1"/>
  <c r="H32" i="17" s="1"/>
  <c r="I32" i="17" a="1"/>
  <c r="I32" i="17" s="1"/>
  <c r="J32" i="17" a="1"/>
  <c r="J32" i="17" s="1"/>
  <c r="L32" i="17" a="1"/>
  <c r="L32" i="17" s="1"/>
  <c r="K32" i="17" a="1"/>
  <c r="K32" i="17" s="1"/>
  <c r="M32" i="17" a="1"/>
  <c r="M32" i="17" s="1"/>
  <c r="E33" i="17"/>
  <c r="F33" i="17" l="1" a="1"/>
  <c r="F33" i="17" s="1"/>
  <c r="N33" i="17" a="1"/>
  <c r="N33" i="17" s="1"/>
  <c r="O33" i="17" a="1"/>
  <c r="O33" i="17" s="1"/>
  <c r="U33" i="17" a="1"/>
  <c r="U33" i="17" s="1"/>
  <c r="V33" i="17" a="1"/>
  <c r="V33" i="17" s="1"/>
  <c r="P33" i="17" a="1"/>
  <c r="P33" i="17" s="1"/>
  <c r="Q33" i="17" a="1"/>
  <c r="Q33" i="17" s="1"/>
  <c r="R33" i="17" a="1"/>
  <c r="R33" i="17" s="1"/>
  <c r="X33" i="17" a="1"/>
  <c r="X33" i="17" s="1"/>
  <c r="Y33" i="17" a="1"/>
  <c r="Y33" i="17" s="1"/>
  <c r="W33" i="17" a="1"/>
  <c r="W33" i="17" s="1"/>
  <c r="T33" i="17" a="1"/>
  <c r="T33" i="17" s="1"/>
  <c r="S33" i="17" a="1"/>
  <c r="S33" i="17" s="1"/>
  <c r="H33" i="17" a="1"/>
  <c r="H33" i="17" s="1"/>
  <c r="I33" i="17" a="1"/>
  <c r="I33" i="17" s="1"/>
  <c r="J33" i="17" a="1"/>
  <c r="J33" i="17" s="1"/>
  <c r="G33" i="17" a="1"/>
  <c r="G33" i="17" s="1"/>
  <c r="L33" i="17" a="1"/>
  <c r="L33" i="17" s="1"/>
  <c r="M33" i="17" a="1"/>
  <c r="M33" i="17" s="1"/>
  <c r="K33" i="17" a="1"/>
  <c r="K33" i="17" s="1"/>
  <c r="E34" i="17"/>
  <c r="F34" i="17" l="1" a="1"/>
  <c r="F34" i="17" s="1"/>
  <c r="O34" i="17" a="1"/>
  <c r="O34" i="17" s="1"/>
  <c r="P34" i="17" a="1"/>
  <c r="P34" i="17" s="1"/>
  <c r="L13" i="21" s="1"/>
  <c r="V34" i="17" a="1"/>
  <c r="V34" i="17" s="1"/>
  <c r="W34" i="17" a="1"/>
  <c r="W34" i="17" s="1"/>
  <c r="Q34" i="17" a="1"/>
  <c r="Q34" i="17" s="1"/>
  <c r="M13" i="21" s="1"/>
  <c r="X34" i="17" a="1"/>
  <c r="X34" i="17" s="1"/>
  <c r="R34" i="17" a="1"/>
  <c r="R34" i="17" s="1"/>
  <c r="S34" i="17" a="1"/>
  <c r="S34" i="17" s="1"/>
  <c r="Y34" i="17" a="1"/>
  <c r="Y34" i="17" s="1"/>
  <c r="U13" i="21" s="1"/>
  <c r="T34" i="17" a="1"/>
  <c r="T34" i="17" s="1"/>
  <c r="P13" i="21" s="1"/>
  <c r="U34" i="17" a="1"/>
  <c r="U34" i="17" s="1"/>
  <c r="N34" i="17" a="1"/>
  <c r="N34" i="17" s="1"/>
  <c r="J34" i="17" a="1"/>
  <c r="J34" i="17" s="1"/>
  <c r="H34" i="17" a="1"/>
  <c r="H34" i="17" s="1"/>
  <c r="G34" i="17" a="1"/>
  <c r="G34" i="17" s="1"/>
  <c r="L34" i="17" a="1"/>
  <c r="L34" i="17" s="1"/>
  <c r="M34" i="17" a="1"/>
  <c r="M34" i="17" s="1"/>
  <c r="I13" i="21" s="1"/>
  <c r="K34" i="17" a="1"/>
  <c r="K34" i="17" s="1"/>
  <c r="I34" i="17" a="1"/>
  <c r="I34" i="17" s="1"/>
  <c r="E35" i="17"/>
  <c r="F35" i="17" l="1" a="1"/>
  <c r="F35" i="17" s="1"/>
  <c r="Q35" i="17" a="1"/>
  <c r="Q35" i="17" s="1"/>
  <c r="O35" i="17" a="1"/>
  <c r="O35" i="17" s="1"/>
  <c r="W35" i="17" a="1"/>
  <c r="W35" i="17" s="1"/>
  <c r="P35" i="17" a="1"/>
  <c r="P35" i="17" s="1"/>
  <c r="V35" i="17" a="1"/>
  <c r="V35" i="17" s="1"/>
  <c r="R35" i="17" a="1"/>
  <c r="R35" i="17" s="1"/>
  <c r="X35" i="17" a="1"/>
  <c r="X35" i="17" s="1"/>
  <c r="S35" i="17" a="1"/>
  <c r="S35" i="17" s="1"/>
  <c r="Y35" i="17" a="1"/>
  <c r="Y35" i="17" s="1"/>
  <c r="N35" i="17" a="1"/>
  <c r="N35" i="17" s="1"/>
  <c r="T35" i="17" a="1"/>
  <c r="T35" i="17" s="1"/>
  <c r="U35" i="17" a="1"/>
  <c r="U35" i="17" s="1"/>
  <c r="H35" i="17" a="1"/>
  <c r="H35" i="17" s="1"/>
  <c r="I35" i="17" a="1"/>
  <c r="I35" i="17" s="1"/>
  <c r="L35" i="17" a="1"/>
  <c r="L35" i="17" s="1"/>
  <c r="G35" i="17" a="1"/>
  <c r="G35" i="17" s="1"/>
  <c r="J35" i="17" a="1"/>
  <c r="J35" i="17" s="1"/>
  <c r="M35" i="17" a="1"/>
  <c r="M35" i="17" s="1"/>
  <c r="K35" i="17" a="1"/>
  <c r="K35" i="17" s="1"/>
  <c r="E36" i="17"/>
  <c r="F36" i="17" l="1" a="1"/>
  <c r="F36" i="17" s="1"/>
  <c r="R36" i="17" a="1"/>
  <c r="R36" i="17" s="1"/>
  <c r="X36" i="17" a="1"/>
  <c r="X36" i="17" s="1"/>
  <c r="W36" i="17" a="1"/>
  <c r="W36" i="17" s="1"/>
  <c r="Y36" i="17" a="1"/>
  <c r="Y36" i="17" s="1"/>
  <c r="Q36" i="17" a="1"/>
  <c r="Q36" i="17" s="1"/>
  <c r="S36" i="17" a="1"/>
  <c r="S36" i="17" s="1"/>
  <c r="N36" i="17" a="1"/>
  <c r="N36" i="17" s="1"/>
  <c r="T36" i="17" a="1"/>
  <c r="T36" i="17" s="1"/>
  <c r="U36" i="17" a="1"/>
  <c r="U36" i="17" s="1"/>
  <c r="V36" i="17" a="1"/>
  <c r="V36" i="17" s="1"/>
  <c r="O36" i="17" a="1"/>
  <c r="O36" i="17" s="1"/>
  <c r="P36" i="17" a="1"/>
  <c r="P36" i="17" s="1"/>
  <c r="J36" i="17" a="1"/>
  <c r="J36" i="17" s="1"/>
  <c r="G36" i="17" a="1"/>
  <c r="G36" i="17" s="1"/>
  <c r="L36" i="17" a="1"/>
  <c r="L36" i="17" s="1"/>
  <c r="H36" i="17" a="1"/>
  <c r="H36" i="17" s="1"/>
  <c r="M36" i="17" a="1"/>
  <c r="M36" i="17" s="1"/>
  <c r="K36" i="17" a="1"/>
  <c r="K36" i="17" s="1"/>
  <c r="I36" i="17" a="1"/>
  <c r="I36" i="17" s="1"/>
  <c r="E37" i="17"/>
  <c r="F37" i="17" l="1" a="1"/>
  <c r="F37" i="17" s="1"/>
  <c r="S37" i="17" a="1"/>
  <c r="S37" i="17" s="1"/>
  <c r="R37" i="17" a="1"/>
  <c r="R37" i="17" s="1"/>
  <c r="Y37" i="17" a="1"/>
  <c r="Y37" i="17" s="1"/>
  <c r="X37" i="17" a="1"/>
  <c r="X37" i="17" s="1"/>
  <c r="N37" i="17" a="1"/>
  <c r="N37" i="17" s="1"/>
  <c r="T37" i="17" a="1"/>
  <c r="T37" i="17" s="1"/>
  <c r="O37" i="17" a="1"/>
  <c r="O37" i="17" s="1"/>
  <c r="V37" i="17" a="1"/>
  <c r="V37" i="17" s="1"/>
  <c r="U37" i="17" a="1"/>
  <c r="U37" i="17" s="1"/>
  <c r="P37" i="17" a="1"/>
  <c r="P37" i="17" s="1"/>
  <c r="Q37" i="17" a="1"/>
  <c r="Q37" i="17" s="1"/>
  <c r="W37" i="17" a="1"/>
  <c r="W37" i="17" s="1"/>
  <c r="J37" i="17" a="1"/>
  <c r="J37" i="17" s="1"/>
  <c r="G37" i="17" a="1"/>
  <c r="G37" i="17" s="1"/>
  <c r="I37" i="17" a="1"/>
  <c r="I37" i="17" s="1"/>
  <c r="H37" i="17" a="1"/>
  <c r="H37" i="17" s="1"/>
  <c r="L37" i="17" a="1"/>
  <c r="L37" i="17" s="1"/>
  <c r="K37" i="17" a="1"/>
  <c r="K37" i="17" s="1"/>
  <c r="M37" i="17" a="1"/>
  <c r="M37" i="17" s="1"/>
  <c r="E38" i="17"/>
  <c r="F38" i="17" l="1" a="1"/>
  <c r="F38" i="17" s="1"/>
  <c r="V38" i="17" a="1"/>
  <c r="V38" i="17" s="1"/>
  <c r="R14" i="21" s="1"/>
  <c r="N38" i="17" a="1"/>
  <c r="N38" i="17" s="1"/>
  <c r="T38" i="17" a="1"/>
  <c r="T38" i="17" s="1"/>
  <c r="P14" i="21" s="1"/>
  <c r="W38" i="17" a="1"/>
  <c r="W38" i="17" s="1"/>
  <c r="O38" i="17" a="1"/>
  <c r="O38" i="17" s="1"/>
  <c r="U38" i="17" a="1"/>
  <c r="U38" i="17" s="1"/>
  <c r="Y38" i="17" a="1"/>
  <c r="Y38" i="17" s="1"/>
  <c r="U14" i="21" s="1"/>
  <c r="P38" i="17" a="1"/>
  <c r="P38" i="17" s="1"/>
  <c r="Q38" i="17" a="1"/>
  <c r="Q38" i="17" s="1"/>
  <c r="M14" i="21" s="1"/>
  <c r="X38" i="17" a="1"/>
  <c r="X38" i="17" s="1"/>
  <c r="R38" i="17" a="1"/>
  <c r="R38" i="17" s="1"/>
  <c r="N14" i="21" s="1"/>
  <c r="S38" i="17" a="1"/>
  <c r="S38" i="17" s="1"/>
  <c r="M38" i="17" a="1"/>
  <c r="M38" i="17" s="1"/>
  <c r="J38" i="17" a="1"/>
  <c r="J38" i="17" s="1"/>
  <c r="G38" i="17" a="1"/>
  <c r="G38" i="17" s="1"/>
  <c r="H38" i="17" a="1"/>
  <c r="H38" i="17" s="1"/>
  <c r="I38" i="17" a="1"/>
  <c r="I38" i="17" s="1"/>
  <c r="L38" i="17" a="1"/>
  <c r="L38" i="17" s="1"/>
  <c r="K38" i="17" a="1"/>
  <c r="K38" i="17" s="1"/>
  <c r="G14" i="21" s="1"/>
  <c r="E39" i="17"/>
  <c r="F39" i="17" l="1" a="1"/>
  <c r="F39" i="17" s="1"/>
  <c r="V39" i="17" a="1"/>
  <c r="V39" i="17" s="1"/>
  <c r="O39" i="17" a="1"/>
  <c r="O39" i="17" s="1"/>
  <c r="P39" i="17" a="1"/>
  <c r="P39" i="17" s="1"/>
  <c r="W39" i="17" a="1"/>
  <c r="W39" i="17" s="1"/>
  <c r="R39" i="17" a="1"/>
  <c r="R39" i="17" s="1"/>
  <c r="X39" i="17" a="1"/>
  <c r="X39" i="17" s="1"/>
  <c r="Y39" i="17" a="1"/>
  <c r="Y39" i="17" s="1"/>
  <c r="Q39" i="17" a="1"/>
  <c r="Q39" i="17" s="1"/>
  <c r="S39" i="17" a="1"/>
  <c r="S39" i="17" s="1"/>
  <c r="U39" i="17" a="1"/>
  <c r="U39" i="17" s="1"/>
  <c r="N39" i="17" a="1"/>
  <c r="N39" i="17" s="1"/>
  <c r="T39" i="17" a="1"/>
  <c r="T39" i="17" s="1"/>
  <c r="J39" i="17" a="1"/>
  <c r="J39" i="17" s="1"/>
  <c r="H39" i="17" a="1"/>
  <c r="H39" i="17" s="1"/>
  <c r="G39" i="17" a="1"/>
  <c r="G39" i="17" s="1"/>
  <c r="L39" i="17" a="1"/>
  <c r="L39" i="17" s="1"/>
  <c r="I39" i="17" a="1"/>
  <c r="I39" i="17" s="1"/>
  <c r="M39" i="17" a="1"/>
  <c r="M39" i="17" s="1"/>
  <c r="K39" i="17" a="1"/>
  <c r="K39" i="17" s="1"/>
  <c r="E40" i="17"/>
  <c r="F40" i="17" l="1" a="1"/>
  <c r="F40" i="17" s="1"/>
  <c r="V40" i="17" a="1"/>
  <c r="V40" i="17" s="1"/>
  <c r="O40" i="17" a="1"/>
  <c r="O40" i="17" s="1"/>
  <c r="P40" i="17" a="1"/>
  <c r="P40" i="17" s="1"/>
  <c r="W40" i="17" a="1"/>
  <c r="W40" i="17" s="1"/>
  <c r="X40" i="17" a="1"/>
  <c r="X40" i="17" s="1"/>
  <c r="R40" i="17" a="1"/>
  <c r="R40" i="17" s="1"/>
  <c r="S40" i="17" a="1"/>
  <c r="S40" i="17" s="1"/>
  <c r="Y40" i="17" a="1"/>
  <c r="Y40" i="17" s="1"/>
  <c r="T40" i="17" a="1"/>
  <c r="T40" i="17" s="1"/>
  <c r="N40" i="17" a="1"/>
  <c r="N40" i="17" s="1"/>
  <c r="U40" i="17" a="1"/>
  <c r="U40" i="17" s="1"/>
  <c r="Q40" i="17" a="1"/>
  <c r="Q40" i="17" s="1"/>
  <c r="J40" i="17" a="1"/>
  <c r="J40" i="17" s="1"/>
  <c r="I40" i="17" a="1"/>
  <c r="I40" i="17" s="1"/>
  <c r="H40" i="17" a="1"/>
  <c r="H40" i="17" s="1"/>
  <c r="G40" i="17" a="1"/>
  <c r="G40" i="17" s="1"/>
  <c r="L40" i="17" a="1"/>
  <c r="L40" i="17" s="1"/>
  <c r="K40" i="17" a="1"/>
  <c r="K40" i="17" s="1"/>
  <c r="M40" i="17" a="1"/>
  <c r="M40" i="17" s="1"/>
  <c r="E41" i="17"/>
  <c r="F41" i="17" l="1" a="1"/>
  <c r="F41" i="17" s="1"/>
  <c r="R41" i="17" a="1"/>
  <c r="R41" i="17" s="1"/>
  <c r="Q41" i="17" a="1"/>
  <c r="Q41" i="17" s="1"/>
  <c r="X41" i="17" a="1"/>
  <c r="X41" i="17" s="1"/>
  <c r="W41" i="17" a="1"/>
  <c r="W41" i="17" s="1"/>
  <c r="P41" i="17" a="1"/>
  <c r="P41" i="17" s="1"/>
  <c r="Y41" i="17" a="1"/>
  <c r="Y41" i="17" s="1"/>
  <c r="N41" i="17" a="1"/>
  <c r="N41" i="17" s="1"/>
  <c r="T41" i="17" a="1"/>
  <c r="T41" i="17" s="1"/>
  <c r="S41" i="17" a="1"/>
  <c r="S41" i="17" s="1"/>
  <c r="U41" i="17" a="1"/>
  <c r="U41" i="17" s="1"/>
  <c r="V41" i="17" a="1"/>
  <c r="V41" i="17" s="1"/>
  <c r="O41" i="17" a="1"/>
  <c r="O41" i="17" s="1"/>
  <c r="H41" i="17" a="1"/>
  <c r="H41" i="17" s="1"/>
  <c r="I41" i="17" a="1"/>
  <c r="I41" i="17" s="1"/>
  <c r="G41" i="17" a="1"/>
  <c r="G41" i="17" s="1"/>
  <c r="L41" i="17" a="1"/>
  <c r="L41" i="17" s="1"/>
  <c r="J41" i="17" a="1"/>
  <c r="J41" i="17" s="1"/>
  <c r="K41" i="17" a="1"/>
  <c r="K41" i="17" s="1"/>
  <c r="M41" i="17" a="1"/>
  <c r="M41" i="17" s="1"/>
  <c r="E42" i="17"/>
  <c r="F42" i="17" l="1" a="1"/>
  <c r="F42" i="17" s="1"/>
  <c r="X42" i="17" a="1"/>
  <c r="X42" i="17" s="1"/>
  <c r="T15" i="21" s="1"/>
  <c r="S42" i="17" a="1"/>
  <c r="S42" i="17" s="1"/>
  <c r="O15" i="21" s="1"/>
  <c r="R42" i="17" a="1"/>
  <c r="R42" i="17" s="1"/>
  <c r="Y42" i="17" a="1"/>
  <c r="Y42" i="17" s="1"/>
  <c r="U15" i="21" s="1"/>
  <c r="P42" i="17" a="1"/>
  <c r="P42" i="17" s="1"/>
  <c r="L15" i="21" s="1"/>
  <c r="O42" i="17" a="1"/>
  <c r="O42" i="17" s="1"/>
  <c r="Q42" i="17" a="1"/>
  <c r="Q42" i="17" s="1"/>
  <c r="U42" i="17" a="1"/>
  <c r="U42" i="17" s="1"/>
  <c r="N42" i="17" a="1"/>
  <c r="N42" i="17" s="1"/>
  <c r="V42" i="17" a="1"/>
  <c r="V42" i="17" s="1"/>
  <c r="W42" i="17" a="1"/>
  <c r="W42" i="17" s="1"/>
  <c r="T42" i="17" a="1"/>
  <c r="T42" i="17" s="1"/>
  <c r="J42" i="17" a="1"/>
  <c r="J42" i="17" s="1"/>
  <c r="H42" i="17" a="1"/>
  <c r="H42" i="17" s="1"/>
  <c r="G42" i="17" a="1"/>
  <c r="G42" i="17" s="1"/>
  <c r="I42" i="17" a="1"/>
  <c r="I42" i="17" s="1"/>
  <c r="E15" i="21" s="1"/>
  <c r="M42" i="17" a="1"/>
  <c r="M42" i="17" s="1"/>
  <c r="I15" i="21" s="1"/>
  <c r="L42" i="17" a="1"/>
  <c r="L42" i="17" s="1"/>
  <c r="K42" i="17" a="1"/>
  <c r="K42" i="17" s="1"/>
  <c r="E43" i="17"/>
  <c r="F43" i="17" l="1" a="1"/>
  <c r="F43" i="17" s="1"/>
  <c r="W43" i="17" a="1"/>
  <c r="W43" i="17" s="1"/>
  <c r="N43" i="17" a="1"/>
  <c r="N43" i="17" s="1"/>
  <c r="Y43" i="17" a="1"/>
  <c r="Y43" i="17" s="1"/>
  <c r="Q43" i="17" a="1"/>
  <c r="Q43" i="17" s="1"/>
  <c r="T43" i="17" a="1"/>
  <c r="T43" i="17" s="1"/>
  <c r="P43" i="17" a="1"/>
  <c r="P43" i="17" s="1"/>
  <c r="U43" i="17" a="1"/>
  <c r="U43" i="17" s="1"/>
  <c r="O43" i="17" a="1"/>
  <c r="O43" i="17" s="1"/>
  <c r="R43" i="17" a="1"/>
  <c r="R43" i="17" s="1"/>
  <c r="V43" i="17" a="1"/>
  <c r="V43" i="17" s="1"/>
  <c r="S43" i="17" a="1"/>
  <c r="S43" i="17" s="1"/>
  <c r="X43" i="17" a="1"/>
  <c r="X43" i="17" s="1"/>
  <c r="I43" i="17" a="1"/>
  <c r="I43" i="17" s="1"/>
  <c r="H43" i="17" a="1"/>
  <c r="H43" i="17" s="1"/>
  <c r="J43" i="17" a="1"/>
  <c r="J43" i="17" s="1"/>
  <c r="G43" i="17" a="1"/>
  <c r="G43" i="17" s="1"/>
  <c r="K43" i="17" a="1"/>
  <c r="K43" i="17" s="1"/>
  <c r="L43" i="17" a="1"/>
  <c r="L43" i="17" s="1"/>
  <c r="M43" i="17" a="1"/>
  <c r="M43" i="17" s="1"/>
  <c r="E44" i="17"/>
  <c r="F44" i="17" l="1" a="1"/>
  <c r="F44" i="17" s="1"/>
  <c r="S44" i="17" a="1"/>
  <c r="S44" i="17" s="1"/>
  <c r="Y44" i="17" a="1"/>
  <c r="Y44" i="17" s="1"/>
  <c r="U44" i="17" a="1"/>
  <c r="U44" i="17" s="1"/>
  <c r="T44" i="17" a="1"/>
  <c r="T44" i="17" s="1"/>
  <c r="V44" i="17" a="1"/>
  <c r="V44" i="17" s="1"/>
  <c r="O44" i="17" a="1"/>
  <c r="O44" i="17" s="1"/>
  <c r="W44" i="17" a="1"/>
  <c r="W44" i="17" s="1"/>
  <c r="P44" i="17" a="1"/>
  <c r="P44" i="17" s="1"/>
  <c r="N44" i="17" a="1"/>
  <c r="N44" i="17" s="1"/>
  <c r="R44" i="17" a="1"/>
  <c r="R44" i="17" s="1"/>
  <c r="Q44" i="17" a="1"/>
  <c r="Q44" i="17" s="1"/>
  <c r="X44" i="17" a="1"/>
  <c r="X44" i="17" s="1"/>
  <c r="I44" i="17" a="1"/>
  <c r="I44" i="17" s="1"/>
  <c r="J44" i="17" a="1"/>
  <c r="J44" i="17" s="1"/>
  <c r="G44" i="17" a="1"/>
  <c r="G44" i="17" s="1"/>
  <c r="H44" i="17" a="1"/>
  <c r="H44" i="17" s="1"/>
  <c r="L44" i="17" a="1"/>
  <c r="L44" i="17" s="1"/>
  <c r="M44" i="17" a="1"/>
  <c r="M44" i="17" s="1"/>
  <c r="K44" i="17" a="1"/>
  <c r="K44" i="17" s="1"/>
  <c r="E45" i="17"/>
  <c r="F45" i="17" l="1" a="1"/>
  <c r="F45" i="17" s="1"/>
  <c r="Y45" i="17" a="1"/>
  <c r="Y45" i="17" s="1"/>
  <c r="Q45" i="17" a="1"/>
  <c r="Q45" i="17" s="1"/>
  <c r="S45" i="17" a="1"/>
  <c r="S45" i="17" s="1"/>
  <c r="T45" i="17" a="1"/>
  <c r="T45" i="17" s="1"/>
  <c r="N45" i="17" a="1"/>
  <c r="N45" i="17" s="1"/>
  <c r="U45" i="17" a="1"/>
  <c r="U45" i="17" s="1"/>
  <c r="W45" i="17" a="1"/>
  <c r="W45" i="17" s="1"/>
  <c r="O45" i="17" a="1"/>
  <c r="O45" i="17" s="1"/>
  <c r="V45" i="17" a="1"/>
  <c r="V45" i="17" s="1"/>
  <c r="P45" i="17" a="1"/>
  <c r="P45" i="17" s="1"/>
  <c r="X45" i="17" a="1"/>
  <c r="X45" i="17" s="1"/>
  <c r="R45" i="17" a="1"/>
  <c r="R45" i="17" s="1"/>
  <c r="H45" i="17" a="1"/>
  <c r="H45" i="17" s="1"/>
  <c r="J45" i="17" a="1"/>
  <c r="J45" i="17" s="1"/>
  <c r="G45" i="17" a="1"/>
  <c r="G45" i="17" s="1"/>
  <c r="K45" i="17" a="1"/>
  <c r="K45" i="17" s="1"/>
  <c r="I45" i="17" a="1"/>
  <c r="I45" i="17" s="1"/>
  <c r="M45" i="17" a="1"/>
  <c r="M45" i="17" s="1"/>
  <c r="L45" i="17" a="1"/>
  <c r="L45" i="17" s="1"/>
  <c r="E46" i="17"/>
  <c r="F46" i="17" l="1" a="1"/>
  <c r="F46" i="17" s="1"/>
  <c r="B16" i="21" s="1"/>
  <c r="S46" i="17" a="1"/>
  <c r="S46" i="17" s="1"/>
  <c r="O16" i="21" s="1"/>
  <c r="Y46" i="17" a="1"/>
  <c r="Y46" i="17" s="1"/>
  <c r="Q46" i="17" a="1"/>
  <c r="Q46" i="17" s="1"/>
  <c r="M16" i="21" s="1"/>
  <c r="T46" i="17" a="1"/>
  <c r="T46" i="17" s="1"/>
  <c r="V46" i="17" a="1"/>
  <c r="V46" i="17" s="1"/>
  <c r="R46" i="17" a="1"/>
  <c r="R46" i="17" s="1"/>
  <c r="U46" i="17" a="1"/>
  <c r="U46" i="17" s="1"/>
  <c r="Q16" i="21" s="1"/>
  <c r="P46" i="17" a="1"/>
  <c r="P46" i="17" s="1"/>
  <c r="W46" i="17" a="1"/>
  <c r="W46" i="17" s="1"/>
  <c r="O46" i="17" a="1"/>
  <c r="O46" i="17" s="1"/>
  <c r="K16" i="21" s="1"/>
  <c r="X46" i="17" a="1"/>
  <c r="X46" i="17" s="1"/>
  <c r="N46" i="17" a="1"/>
  <c r="N46" i="17" s="1"/>
  <c r="J16" i="21" s="1"/>
  <c r="J46" i="17" a="1"/>
  <c r="J46" i="17" s="1"/>
  <c r="F16" i="21" s="1"/>
  <c r="G46" i="17" a="1"/>
  <c r="G46" i="17" s="1"/>
  <c r="H46" i="17" a="1"/>
  <c r="H46" i="17" s="1"/>
  <c r="M46" i="17" a="1"/>
  <c r="M46" i="17" s="1"/>
  <c r="I46" i="17" a="1"/>
  <c r="I46" i="17" s="1"/>
  <c r="L46" i="17" a="1"/>
  <c r="L46" i="17" s="1"/>
  <c r="K46" i="17" a="1"/>
  <c r="K46" i="17" s="1"/>
  <c r="E47" i="17"/>
  <c r="F47" i="17" l="1" a="1"/>
  <c r="F47" i="17" s="1"/>
  <c r="V47" i="17" a="1"/>
  <c r="V47" i="17" s="1"/>
  <c r="S47" i="17" a="1"/>
  <c r="S47" i="17" s="1"/>
  <c r="Y47" i="17" a="1"/>
  <c r="Y47" i="17" s="1"/>
  <c r="T47" i="17" a="1"/>
  <c r="T47" i="17" s="1"/>
  <c r="Q47" i="17" a="1"/>
  <c r="Q47" i="17" s="1"/>
  <c r="U47" i="17" a="1"/>
  <c r="U47" i="17" s="1"/>
  <c r="R47" i="17" a="1"/>
  <c r="R47" i="17" s="1"/>
  <c r="N47" i="17" a="1"/>
  <c r="N47" i="17" s="1"/>
  <c r="P47" i="17" a="1"/>
  <c r="P47" i="17" s="1"/>
  <c r="O47" i="17" a="1"/>
  <c r="O47" i="17" s="1"/>
  <c r="W47" i="17" a="1"/>
  <c r="W47" i="17" s="1"/>
  <c r="X47" i="17" a="1"/>
  <c r="X47" i="17" s="1"/>
  <c r="G47" i="17" a="1"/>
  <c r="G47" i="17" s="1"/>
  <c r="J47" i="17" a="1"/>
  <c r="J47" i="17" s="1"/>
  <c r="I47" i="17" a="1"/>
  <c r="I47" i="17" s="1"/>
  <c r="H47" i="17" a="1"/>
  <c r="H47" i="17" s="1"/>
  <c r="M47" i="17" a="1"/>
  <c r="M47" i="17" s="1"/>
  <c r="L47" i="17" a="1"/>
  <c r="L47" i="17" s="1"/>
  <c r="K47" i="17" a="1"/>
  <c r="K47" i="17" s="1"/>
  <c r="E48" i="17"/>
  <c r="F48" i="17" l="1" a="1"/>
  <c r="F48" i="17" s="1"/>
  <c r="S48" i="17" a="1"/>
  <c r="S48" i="17" s="1"/>
  <c r="Y48" i="17" a="1"/>
  <c r="Y48" i="17" s="1"/>
  <c r="W48" i="17" a="1"/>
  <c r="W48" i="17" s="1"/>
  <c r="Q48" i="17" a="1"/>
  <c r="Q48" i="17" s="1"/>
  <c r="U48" i="17" a="1"/>
  <c r="U48" i="17" s="1"/>
  <c r="N48" i="17" a="1"/>
  <c r="N48" i="17" s="1"/>
  <c r="R48" i="17" a="1"/>
  <c r="R48" i="17" s="1"/>
  <c r="V48" i="17" a="1"/>
  <c r="V48" i="17" s="1"/>
  <c r="O48" i="17" a="1"/>
  <c r="O48" i="17" s="1"/>
  <c r="T48" i="17" a="1"/>
  <c r="T48" i="17" s="1"/>
  <c r="X48" i="17" a="1"/>
  <c r="X48" i="17" s="1"/>
  <c r="P48" i="17" a="1"/>
  <c r="P48" i="17" s="1"/>
  <c r="J48" i="17" a="1"/>
  <c r="J48" i="17" s="1"/>
  <c r="L48" i="17" a="1"/>
  <c r="L48" i="17" s="1"/>
  <c r="H48" i="17" a="1"/>
  <c r="H48" i="17" s="1"/>
  <c r="I48" i="17" a="1"/>
  <c r="I48" i="17" s="1"/>
  <c r="G48" i="17" a="1"/>
  <c r="G48" i="17" s="1"/>
  <c r="M48" i="17" a="1"/>
  <c r="M48" i="17" s="1"/>
  <c r="K48" i="17" a="1"/>
  <c r="K48" i="17" s="1"/>
  <c r="E49" i="17"/>
  <c r="F49" i="17" l="1" a="1"/>
  <c r="F49" i="17" s="1"/>
  <c r="R49" i="17" a="1"/>
  <c r="R49" i="17" s="1"/>
  <c r="X49" i="17" a="1"/>
  <c r="X49" i="17" s="1"/>
  <c r="S49" i="17" a="1"/>
  <c r="S49" i="17" s="1"/>
  <c r="Y49" i="17" a="1"/>
  <c r="Y49" i="17" s="1"/>
  <c r="Q49" i="17" a="1"/>
  <c r="Q49" i="17" s="1"/>
  <c r="T49" i="17" a="1"/>
  <c r="T49" i="17" s="1"/>
  <c r="V49" i="17" a="1"/>
  <c r="V49" i="17" s="1"/>
  <c r="U49" i="17" a="1"/>
  <c r="U49" i="17" s="1"/>
  <c r="N49" i="17" a="1"/>
  <c r="N49" i="17" s="1"/>
  <c r="P49" i="17" a="1"/>
  <c r="P49" i="17" s="1"/>
  <c r="W49" i="17" a="1"/>
  <c r="W49" i="17" s="1"/>
  <c r="O49" i="17" a="1"/>
  <c r="O49" i="17" s="1"/>
  <c r="J49" i="17" a="1"/>
  <c r="J49" i="17" s="1"/>
  <c r="I49" i="17" a="1"/>
  <c r="I49" i="17" s="1"/>
  <c r="G49" i="17" a="1"/>
  <c r="G49" i="17" s="1"/>
  <c r="H49" i="17" a="1"/>
  <c r="H49" i="17" s="1"/>
  <c r="L49" i="17" a="1"/>
  <c r="L49" i="17" s="1"/>
  <c r="K49" i="17" a="1"/>
  <c r="K49" i="17" s="1"/>
  <c r="M49" i="17" a="1"/>
  <c r="M49" i="17" s="1"/>
  <c r="E50" i="17"/>
  <c r="F50" i="17" l="1" a="1"/>
  <c r="F50" i="17" s="1"/>
  <c r="S50" i="17" a="1"/>
  <c r="S50" i="17" s="1"/>
  <c r="O17" i="21" s="1"/>
  <c r="Q50" i="17" a="1"/>
  <c r="Q50" i="17" s="1"/>
  <c r="Y50" i="17" a="1"/>
  <c r="Y50" i="17" s="1"/>
  <c r="U50" i="17" a="1"/>
  <c r="U50" i="17" s="1"/>
  <c r="Q17" i="21" s="1"/>
  <c r="V50" i="17" a="1"/>
  <c r="V50" i="17" s="1"/>
  <c r="R50" i="17" a="1"/>
  <c r="R50" i="17" s="1"/>
  <c r="N50" i="17" a="1"/>
  <c r="N50" i="17" s="1"/>
  <c r="O50" i="17" a="1"/>
  <c r="O50" i="17" s="1"/>
  <c r="W50" i="17" a="1"/>
  <c r="W50" i="17" s="1"/>
  <c r="S17" i="21" s="1"/>
  <c r="P50" i="17" a="1"/>
  <c r="P50" i="17" s="1"/>
  <c r="X50" i="17" a="1"/>
  <c r="X50" i="17" s="1"/>
  <c r="T17" i="21" s="1"/>
  <c r="T50" i="17" a="1"/>
  <c r="T50" i="17" s="1"/>
  <c r="I50" i="17" a="1"/>
  <c r="I50" i="17" s="1"/>
  <c r="H50" i="17" a="1"/>
  <c r="H50" i="17" s="1"/>
  <c r="G50" i="17" a="1"/>
  <c r="G50" i="17" s="1"/>
  <c r="C17" i="21" s="1"/>
  <c r="J50" i="17" a="1"/>
  <c r="J50" i="17" s="1"/>
  <c r="F17" i="21" s="1"/>
  <c r="K50" i="17" a="1"/>
  <c r="K50" i="17" s="1"/>
  <c r="M50" i="17" a="1"/>
  <c r="M50" i="17" s="1"/>
  <c r="L50" i="17" a="1"/>
  <c r="L50" i="17" s="1"/>
  <c r="E51" i="17"/>
  <c r="F51" i="17" l="1" a="1"/>
  <c r="F51" i="17" s="1"/>
  <c r="T51" i="17" a="1"/>
  <c r="T51" i="17" s="1"/>
  <c r="Y51" i="17" a="1"/>
  <c r="Y51" i="17" s="1"/>
  <c r="Q51" i="17" a="1"/>
  <c r="Q51" i="17" s="1"/>
  <c r="S51" i="17" a="1"/>
  <c r="S51" i="17" s="1"/>
  <c r="U51" i="17" a="1"/>
  <c r="U51" i="17" s="1"/>
  <c r="N51" i="17" a="1"/>
  <c r="N51" i="17" s="1"/>
  <c r="V51" i="17" a="1"/>
  <c r="V51" i="17" s="1"/>
  <c r="P51" i="17" a="1"/>
  <c r="P51" i="17" s="1"/>
  <c r="O51" i="17" a="1"/>
  <c r="O51" i="17" s="1"/>
  <c r="W51" i="17" a="1"/>
  <c r="W51" i="17" s="1"/>
  <c r="R51" i="17" a="1"/>
  <c r="R51" i="17" s="1"/>
  <c r="X51" i="17" a="1"/>
  <c r="X51" i="17" s="1"/>
  <c r="G51" i="17" a="1"/>
  <c r="G51" i="17" s="1"/>
  <c r="I51" i="17" a="1"/>
  <c r="I51" i="17" s="1"/>
  <c r="J51" i="17" a="1"/>
  <c r="J51" i="17" s="1"/>
  <c r="H51" i="17" a="1"/>
  <c r="H51" i="17" s="1"/>
  <c r="L51" i="17" a="1"/>
  <c r="L51" i="17" s="1"/>
  <c r="M51" i="17" a="1"/>
  <c r="M51" i="17" s="1"/>
  <c r="K51" i="17" a="1"/>
  <c r="K51" i="17" s="1"/>
  <c r="E52" i="17"/>
  <c r="F52" i="17" l="1" a="1"/>
  <c r="F52" i="17" s="1"/>
  <c r="S52" i="17" a="1"/>
  <c r="S52" i="17" s="1"/>
  <c r="Y52" i="17" a="1"/>
  <c r="Y52" i="17" s="1"/>
  <c r="Q52" i="17" a="1"/>
  <c r="Q52" i="17" s="1"/>
  <c r="T52" i="17" a="1"/>
  <c r="T52" i="17" s="1"/>
  <c r="N52" i="17" a="1"/>
  <c r="N52" i="17" s="1"/>
  <c r="V52" i="17" a="1"/>
  <c r="V52" i="17" s="1"/>
  <c r="R52" i="17" a="1"/>
  <c r="R52" i="17" s="1"/>
  <c r="O52" i="17" a="1"/>
  <c r="O52" i="17" s="1"/>
  <c r="P52" i="17" a="1"/>
  <c r="P52" i="17" s="1"/>
  <c r="W52" i="17" a="1"/>
  <c r="W52" i="17" s="1"/>
  <c r="X52" i="17" a="1"/>
  <c r="X52" i="17" s="1"/>
  <c r="U52" i="17" a="1"/>
  <c r="U52" i="17" s="1"/>
  <c r="H52" i="17" a="1"/>
  <c r="H52" i="17" s="1"/>
  <c r="G52" i="17" a="1"/>
  <c r="G52" i="17" s="1"/>
  <c r="J52" i="17" a="1"/>
  <c r="J52" i="17" s="1"/>
  <c r="L52" i="17" a="1"/>
  <c r="L52" i="17" s="1"/>
  <c r="I52" i="17" a="1"/>
  <c r="I52" i="17" s="1"/>
  <c r="K52" i="17" a="1"/>
  <c r="K52" i="17" s="1"/>
  <c r="M52" i="17" a="1"/>
  <c r="M52" i="17" s="1"/>
  <c r="E53" i="17"/>
  <c r="F53" i="17" l="1" a="1"/>
  <c r="F53" i="17" s="1"/>
  <c r="S53" i="17" a="1"/>
  <c r="S53" i="17" s="1"/>
  <c r="Y53" i="17" a="1"/>
  <c r="Y53" i="17" s="1"/>
  <c r="Q53" i="17" a="1"/>
  <c r="Q53" i="17" s="1"/>
  <c r="T53" i="17" a="1"/>
  <c r="T53" i="17" s="1"/>
  <c r="N53" i="17" a="1"/>
  <c r="N53" i="17" s="1"/>
  <c r="V53" i="17" a="1"/>
  <c r="V53" i="17" s="1"/>
  <c r="U53" i="17" a="1"/>
  <c r="U53" i="17" s="1"/>
  <c r="R53" i="17" a="1"/>
  <c r="R53" i="17" s="1"/>
  <c r="O53" i="17" a="1"/>
  <c r="O53" i="17" s="1"/>
  <c r="W53" i="17" a="1"/>
  <c r="W53" i="17" s="1"/>
  <c r="P53" i="17" a="1"/>
  <c r="P53" i="17" s="1"/>
  <c r="X53" i="17" a="1"/>
  <c r="X53" i="17" s="1"/>
  <c r="J53" i="17" a="1"/>
  <c r="J53" i="17" s="1"/>
  <c r="G53" i="17" a="1"/>
  <c r="G53" i="17" s="1"/>
  <c r="I53" i="17" a="1"/>
  <c r="I53" i="17" s="1"/>
  <c r="K53" i="17" a="1"/>
  <c r="K53" i="17" s="1"/>
  <c r="H53" i="17" a="1"/>
  <c r="H53" i="17" s="1"/>
  <c r="L53" i="17" a="1"/>
  <c r="L53" i="17" s="1"/>
  <c r="M53" i="17" a="1"/>
  <c r="M53" i="17" s="1"/>
  <c r="E54" i="17"/>
  <c r="F54" i="17" l="1" a="1"/>
  <c r="F54" i="17" s="1"/>
  <c r="S54" i="17" a="1"/>
  <c r="S54" i="17" s="1"/>
  <c r="O18" i="21" s="1"/>
  <c r="Y54" i="17" a="1"/>
  <c r="Y54" i="17" s="1"/>
  <c r="Q54" i="17" a="1"/>
  <c r="Q54" i="17" s="1"/>
  <c r="M18" i="21" s="1"/>
  <c r="U54" i="17" a="1"/>
  <c r="U54" i="17" s="1"/>
  <c r="T54" i="17" a="1"/>
  <c r="T54" i="17" s="1"/>
  <c r="R54" i="17" a="1"/>
  <c r="R54" i="17" s="1"/>
  <c r="O54" i="17" a="1"/>
  <c r="O54" i="17" s="1"/>
  <c r="N54" i="17" a="1"/>
  <c r="N54" i="17" s="1"/>
  <c r="V54" i="17" a="1"/>
  <c r="V54" i="17" s="1"/>
  <c r="P54" i="17" a="1"/>
  <c r="P54" i="17" s="1"/>
  <c r="L18" i="21" s="1"/>
  <c r="W54" i="17" a="1"/>
  <c r="W54" i="17" s="1"/>
  <c r="X54" i="17" a="1"/>
  <c r="X54" i="17" s="1"/>
  <c r="H54" i="17" a="1"/>
  <c r="H54" i="17" s="1"/>
  <c r="G54" i="17" a="1"/>
  <c r="G54" i="17" s="1"/>
  <c r="J54" i="17" a="1"/>
  <c r="J54" i="17" s="1"/>
  <c r="I54" i="17" a="1"/>
  <c r="I54" i="17" s="1"/>
  <c r="M54" i="17" a="1"/>
  <c r="M54" i="17" s="1"/>
  <c r="L54" i="17" a="1"/>
  <c r="L54" i="17" s="1"/>
  <c r="K54" i="17" a="1"/>
  <c r="K54" i="17" s="1"/>
  <c r="E55" i="17"/>
  <c r="F55" i="17" l="1" a="1"/>
  <c r="F55" i="17" s="1"/>
  <c r="S55" i="17" a="1"/>
  <c r="S55" i="17" s="1"/>
  <c r="Y55" i="17" a="1"/>
  <c r="Y55" i="17" s="1"/>
  <c r="Q55" i="17" a="1"/>
  <c r="Q55" i="17" s="1"/>
  <c r="U55" i="17" a="1"/>
  <c r="U55" i="17" s="1"/>
  <c r="T55" i="17" a="1"/>
  <c r="T55" i="17" s="1"/>
  <c r="N55" i="17" a="1"/>
  <c r="N55" i="17" s="1"/>
  <c r="V55" i="17" a="1"/>
  <c r="V55" i="17" s="1"/>
  <c r="R55" i="17" a="1"/>
  <c r="R55" i="17" s="1"/>
  <c r="W55" i="17" a="1"/>
  <c r="W55" i="17" s="1"/>
  <c r="P55" i="17" a="1"/>
  <c r="P55" i="17" s="1"/>
  <c r="X55" i="17" a="1"/>
  <c r="X55" i="17" s="1"/>
  <c r="O55" i="17" a="1"/>
  <c r="O55" i="17" s="1"/>
  <c r="H55" i="17" a="1"/>
  <c r="H55" i="17" s="1"/>
  <c r="J55" i="17" a="1"/>
  <c r="J55" i="17" s="1"/>
  <c r="L55" i="17" a="1"/>
  <c r="L55" i="17" s="1"/>
  <c r="I55" i="17" a="1"/>
  <c r="I55" i="17" s="1"/>
  <c r="G55" i="17" a="1"/>
  <c r="G55" i="17" s="1"/>
  <c r="K55" i="17" a="1"/>
  <c r="K55" i="17" s="1"/>
  <c r="M55" i="17" a="1"/>
  <c r="M55" i="17" s="1"/>
  <c r="E56" i="17"/>
  <c r="F56" i="17" l="1" a="1"/>
  <c r="F56" i="17" s="1"/>
  <c r="S56" i="17" a="1"/>
  <c r="S56" i="17" s="1"/>
  <c r="Y56" i="17" a="1"/>
  <c r="Y56" i="17" s="1"/>
  <c r="Q56" i="17" a="1"/>
  <c r="Q56" i="17" s="1"/>
  <c r="T56" i="17" a="1"/>
  <c r="T56" i="17" s="1"/>
  <c r="U56" i="17" a="1"/>
  <c r="U56" i="17" s="1"/>
  <c r="N56" i="17" a="1"/>
  <c r="N56" i="17" s="1"/>
  <c r="V56" i="17" a="1"/>
  <c r="V56" i="17" s="1"/>
  <c r="O56" i="17" a="1"/>
  <c r="O56" i="17" s="1"/>
  <c r="W56" i="17" a="1"/>
  <c r="W56" i="17" s="1"/>
  <c r="R56" i="17" a="1"/>
  <c r="R56" i="17" s="1"/>
  <c r="P56" i="17" a="1"/>
  <c r="P56" i="17" s="1"/>
  <c r="X56" i="17" a="1"/>
  <c r="X56" i="17" s="1"/>
  <c r="M56" i="17" a="1"/>
  <c r="M56" i="17" s="1"/>
  <c r="I56" i="17" a="1"/>
  <c r="I56" i="17" s="1"/>
  <c r="J56" i="17" a="1"/>
  <c r="J56" i="17" s="1"/>
  <c r="H56" i="17" a="1"/>
  <c r="H56" i="17" s="1"/>
  <c r="G56" i="17" a="1"/>
  <c r="G56" i="17" s="1"/>
  <c r="L56" i="17" a="1"/>
  <c r="L56" i="17" s="1"/>
  <c r="K56" i="17" a="1"/>
  <c r="K56" i="17" s="1"/>
  <c r="E57" i="17"/>
  <c r="F57" i="17" l="1" a="1"/>
  <c r="F57" i="17" s="1"/>
  <c r="S57" i="17" a="1"/>
  <c r="S57" i="17" s="1"/>
  <c r="Y57" i="17" a="1"/>
  <c r="Y57" i="17" s="1"/>
  <c r="Q57" i="17" a="1"/>
  <c r="Q57" i="17" s="1"/>
  <c r="T57" i="17" a="1"/>
  <c r="T57" i="17" s="1"/>
  <c r="V57" i="17" a="1"/>
  <c r="V57" i="17" s="1"/>
  <c r="U57" i="17" a="1"/>
  <c r="U57" i="17" s="1"/>
  <c r="N57" i="17" a="1"/>
  <c r="N57" i="17" s="1"/>
  <c r="R57" i="17" a="1"/>
  <c r="R57" i="17" s="1"/>
  <c r="O57" i="17" a="1"/>
  <c r="O57" i="17" s="1"/>
  <c r="P57" i="17" a="1"/>
  <c r="P57" i="17" s="1"/>
  <c r="W57" i="17" a="1"/>
  <c r="W57" i="17" s="1"/>
  <c r="X57" i="17" a="1"/>
  <c r="X57" i="17" s="1"/>
  <c r="J57" i="17" a="1"/>
  <c r="J57" i="17" s="1"/>
  <c r="I57" i="17" a="1"/>
  <c r="I57" i="17" s="1"/>
  <c r="H57" i="17" a="1"/>
  <c r="H57" i="17" s="1"/>
  <c r="G57" i="17" a="1"/>
  <c r="G57" i="17" s="1"/>
  <c r="L57" i="17" a="1"/>
  <c r="L57" i="17" s="1"/>
  <c r="K57" i="17" a="1"/>
  <c r="K57" i="17" s="1"/>
  <c r="M57" i="17" a="1"/>
  <c r="M57" i="17" s="1"/>
  <c r="E58" i="17"/>
  <c r="F58" i="17" l="1" a="1"/>
  <c r="F58" i="17" s="1"/>
  <c r="S58" i="17" a="1"/>
  <c r="S58" i="17" s="1"/>
  <c r="O19" i="21" s="1"/>
  <c r="Y58" i="17" a="1"/>
  <c r="Y58" i="17" s="1"/>
  <c r="Q58" i="17" a="1"/>
  <c r="Q58" i="17" s="1"/>
  <c r="M19" i="21" s="1"/>
  <c r="U58" i="17" a="1"/>
  <c r="U58" i="17" s="1"/>
  <c r="T58" i="17" a="1"/>
  <c r="T58" i="17" s="1"/>
  <c r="N58" i="17" a="1"/>
  <c r="N58" i="17" s="1"/>
  <c r="R58" i="17" a="1"/>
  <c r="R58" i="17" s="1"/>
  <c r="V58" i="17" a="1"/>
  <c r="V58" i="17" s="1"/>
  <c r="O58" i="17" a="1"/>
  <c r="O58" i="17" s="1"/>
  <c r="K19" i="21" s="1"/>
  <c r="W58" i="17" a="1"/>
  <c r="W58" i="17" s="1"/>
  <c r="S19" i="21" s="1"/>
  <c r="P58" i="17" a="1"/>
  <c r="P58" i="17" s="1"/>
  <c r="L19" i="21" s="1"/>
  <c r="X58" i="17" a="1"/>
  <c r="X58" i="17" s="1"/>
  <c r="M58" i="17" a="1"/>
  <c r="M58" i="17" s="1"/>
  <c r="I19" i="21" s="1"/>
  <c r="G58" i="17" a="1"/>
  <c r="G58" i="17" s="1"/>
  <c r="H58" i="17" a="1"/>
  <c r="H58" i="17" s="1"/>
  <c r="I58" i="17" a="1"/>
  <c r="I58" i="17" s="1"/>
  <c r="L58" i="17" a="1"/>
  <c r="L58" i="17" s="1"/>
  <c r="J58" i="17" a="1"/>
  <c r="J58" i="17" s="1"/>
  <c r="F19" i="21" s="1"/>
  <c r="K58" i="17" a="1"/>
  <c r="K58" i="17" s="1"/>
  <c r="E59" i="17"/>
  <c r="F59" i="17" l="1" a="1"/>
  <c r="F59" i="17" s="1"/>
  <c r="S59" i="17" a="1"/>
  <c r="S59" i="17" s="1"/>
  <c r="Y59" i="17" a="1"/>
  <c r="Y59" i="17" s="1"/>
  <c r="Q59" i="17" a="1"/>
  <c r="Q59" i="17" s="1"/>
  <c r="U59" i="17" a="1"/>
  <c r="U59" i="17" s="1"/>
  <c r="T59" i="17" a="1"/>
  <c r="T59" i="17" s="1"/>
  <c r="N59" i="17" a="1"/>
  <c r="N59" i="17" s="1"/>
  <c r="V59" i="17" a="1"/>
  <c r="V59" i="17" s="1"/>
  <c r="R59" i="17" a="1"/>
  <c r="R59" i="17" s="1"/>
  <c r="O59" i="17" a="1"/>
  <c r="O59" i="17" s="1"/>
  <c r="P59" i="17" a="1"/>
  <c r="P59" i="17" s="1"/>
  <c r="X59" i="17" a="1"/>
  <c r="X59" i="17" s="1"/>
  <c r="W59" i="17" a="1"/>
  <c r="W59" i="17" s="1"/>
  <c r="I59" i="17" a="1"/>
  <c r="I59" i="17" s="1"/>
  <c r="H59" i="17" a="1"/>
  <c r="H59" i="17" s="1"/>
  <c r="G59" i="17" a="1"/>
  <c r="G59" i="17" s="1"/>
  <c r="J59" i="17" a="1"/>
  <c r="J59" i="17" s="1"/>
  <c r="L59" i="17" a="1"/>
  <c r="L59" i="17" s="1"/>
  <c r="K59" i="17" a="1"/>
  <c r="K59" i="17" s="1"/>
  <c r="M59" i="17" a="1"/>
  <c r="M59" i="17" s="1"/>
  <c r="E60" i="17"/>
  <c r="F60" i="17" l="1" a="1"/>
  <c r="F60" i="17" s="1"/>
  <c r="S60" i="17" a="1"/>
  <c r="S60" i="17" s="1"/>
  <c r="Y60" i="17" a="1"/>
  <c r="Y60" i="17" s="1"/>
  <c r="Q60" i="17" a="1"/>
  <c r="Q60" i="17" s="1"/>
  <c r="U60" i="17" a="1"/>
  <c r="U60" i="17" s="1"/>
  <c r="T60" i="17" a="1"/>
  <c r="T60" i="17" s="1"/>
  <c r="N60" i="17" a="1"/>
  <c r="N60" i="17" s="1"/>
  <c r="V60" i="17" a="1"/>
  <c r="V60" i="17" s="1"/>
  <c r="R60" i="17" a="1"/>
  <c r="R60" i="17" s="1"/>
  <c r="P60" i="17" a="1"/>
  <c r="P60" i="17" s="1"/>
  <c r="O60" i="17" a="1"/>
  <c r="O60" i="17" s="1"/>
  <c r="W60" i="17" a="1"/>
  <c r="W60" i="17" s="1"/>
  <c r="X60" i="17" a="1"/>
  <c r="X60" i="17" s="1"/>
  <c r="G60" i="17" a="1"/>
  <c r="G60" i="17" s="1"/>
  <c r="J60" i="17" a="1"/>
  <c r="J60" i="17" s="1"/>
  <c r="I60" i="17" a="1"/>
  <c r="I60" i="17" s="1"/>
  <c r="H60" i="17" a="1"/>
  <c r="H60" i="17" s="1"/>
  <c r="L60" i="17" a="1"/>
  <c r="L60" i="17" s="1"/>
  <c r="M60" i="17" a="1"/>
  <c r="M60" i="17" s="1"/>
  <c r="K60" i="17" a="1"/>
  <c r="K60" i="17" s="1"/>
  <c r="E61" i="17"/>
  <c r="F61" i="17" l="1" a="1"/>
  <c r="F61" i="17" s="1"/>
  <c r="S61" i="17" a="1"/>
  <c r="S61" i="17" s="1"/>
  <c r="Y61" i="17" a="1"/>
  <c r="Y61" i="17" s="1"/>
  <c r="Q61" i="17" a="1"/>
  <c r="Q61" i="17" s="1"/>
  <c r="T61" i="17" a="1"/>
  <c r="T61" i="17" s="1"/>
  <c r="U61" i="17" a="1"/>
  <c r="U61" i="17" s="1"/>
  <c r="V61" i="17" a="1"/>
  <c r="V61" i="17" s="1"/>
  <c r="N61" i="17" a="1"/>
  <c r="N61" i="17" s="1"/>
  <c r="R61" i="17" a="1"/>
  <c r="R61" i="17" s="1"/>
  <c r="O61" i="17" a="1"/>
  <c r="O61" i="17" s="1"/>
  <c r="W61" i="17" a="1"/>
  <c r="W61" i="17" s="1"/>
  <c r="P61" i="17" a="1"/>
  <c r="P61" i="17" s="1"/>
  <c r="X61" i="17" a="1"/>
  <c r="X61" i="17" s="1"/>
  <c r="J61" i="17" a="1"/>
  <c r="J61" i="17" s="1"/>
  <c r="G61" i="17" a="1"/>
  <c r="G61" i="17" s="1"/>
  <c r="I61" i="17" a="1"/>
  <c r="I61" i="17" s="1"/>
  <c r="H61" i="17" a="1"/>
  <c r="H61" i="17" s="1"/>
  <c r="M61" i="17" a="1"/>
  <c r="M61" i="17" s="1"/>
  <c r="L61" i="17" a="1"/>
  <c r="L61" i="17" s="1"/>
  <c r="K61" i="17" a="1"/>
  <c r="K61" i="17" s="1"/>
  <c r="E62" i="17"/>
  <c r="F62" i="17" l="1" a="1"/>
  <c r="F62" i="17" s="1"/>
  <c r="Y62" i="17" a="1"/>
  <c r="Y62" i="17" s="1"/>
  <c r="Q62" i="17" a="1"/>
  <c r="Q62" i="17" s="1"/>
  <c r="S62" i="17" a="1"/>
  <c r="S62" i="17" s="1"/>
  <c r="O20" i="21" s="1"/>
  <c r="T62" i="17" a="1"/>
  <c r="T62" i="17" s="1"/>
  <c r="U62" i="17" a="1"/>
  <c r="U62" i="17" s="1"/>
  <c r="N62" i="17" a="1"/>
  <c r="N62" i="17" s="1"/>
  <c r="V62" i="17" a="1"/>
  <c r="V62" i="17" s="1"/>
  <c r="W62" i="17" a="1"/>
  <c r="W62" i="17" s="1"/>
  <c r="P62" i="17" a="1"/>
  <c r="P62" i="17" s="1"/>
  <c r="L20" i="21" s="1"/>
  <c r="O62" i="17" a="1"/>
  <c r="O62" i="17" s="1"/>
  <c r="K20" i="21" s="1"/>
  <c r="X62" i="17" a="1"/>
  <c r="X62" i="17" s="1"/>
  <c r="T20" i="21" s="1"/>
  <c r="R62" i="17" a="1"/>
  <c r="R62" i="17" s="1"/>
  <c r="M62" i="17" a="1"/>
  <c r="M62" i="17" s="1"/>
  <c r="I20" i="21" s="1"/>
  <c r="H62" i="17" a="1"/>
  <c r="H62" i="17" s="1"/>
  <c r="D20" i="21" s="1"/>
  <c r="G62" i="17" a="1"/>
  <c r="G62" i="17" s="1"/>
  <c r="I62" i="17" a="1"/>
  <c r="I62" i="17" s="1"/>
  <c r="J62" i="17" a="1"/>
  <c r="J62" i="17" s="1"/>
  <c r="K62" i="17" a="1"/>
  <c r="K62" i="17" s="1"/>
  <c r="L62" i="17" a="1"/>
  <c r="L62" i="17" s="1"/>
  <c r="E63" i="17"/>
  <c r="F63" i="17" l="1" a="1"/>
  <c r="F63" i="17" s="1"/>
  <c r="S63" i="17" a="1"/>
  <c r="S63" i="17" s="1"/>
  <c r="Y63" i="17" a="1"/>
  <c r="Y63" i="17" s="1"/>
  <c r="Q63" i="17" a="1"/>
  <c r="Q63" i="17" s="1"/>
  <c r="T63" i="17" a="1"/>
  <c r="T63" i="17" s="1"/>
  <c r="N63" i="17" a="1"/>
  <c r="N63" i="17" s="1"/>
  <c r="V63" i="17" a="1"/>
  <c r="V63" i="17" s="1"/>
  <c r="R63" i="17" a="1"/>
  <c r="R63" i="17" s="1"/>
  <c r="W63" i="17" a="1"/>
  <c r="W63" i="17" s="1"/>
  <c r="P63" i="17" a="1"/>
  <c r="P63" i="17" s="1"/>
  <c r="U63" i="17" a="1"/>
  <c r="U63" i="17" s="1"/>
  <c r="O63" i="17" a="1"/>
  <c r="O63" i="17" s="1"/>
  <c r="X63" i="17" a="1"/>
  <c r="X63" i="17" s="1"/>
  <c r="H63" i="17" a="1"/>
  <c r="H63" i="17" s="1"/>
  <c r="J63" i="17" a="1"/>
  <c r="J63" i="17" s="1"/>
  <c r="G63" i="17" a="1"/>
  <c r="G63" i="17" s="1"/>
  <c r="I63" i="17" a="1"/>
  <c r="I63" i="17" s="1"/>
  <c r="L63" i="17" a="1"/>
  <c r="L63" i="17" s="1"/>
  <c r="M63" i="17" a="1"/>
  <c r="M63" i="17" s="1"/>
  <c r="K63" i="17" a="1"/>
  <c r="K63" i="17" s="1"/>
  <c r="E64" i="17"/>
  <c r="F64" i="17" l="1" a="1"/>
  <c r="F64" i="17" s="1"/>
  <c r="Q64" i="17" a="1"/>
  <c r="Q64" i="17" s="1"/>
  <c r="S64" i="17" a="1"/>
  <c r="S64" i="17" s="1"/>
  <c r="Y64" i="17" a="1"/>
  <c r="Y64" i="17" s="1"/>
  <c r="U64" i="17" a="1"/>
  <c r="U64" i="17" s="1"/>
  <c r="T64" i="17" a="1"/>
  <c r="T64" i="17" s="1"/>
  <c r="V64" i="17" a="1"/>
  <c r="V64" i="17" s="1"/>
  <c r="R64" i="17" a="1"/>
  <c r="R64" i="17" s="1"/>
  <c r="N64" i="17" a="1"/>
  <c r="N64" i="17" s="1"/>
  <c r="O64" i="17" a="1"/>
  <c r="O64" i="17" s="1"/>
  <c r="P64" i="17" a="1"/>
  <c r="P64" i="17" s="1"/>
  <c r="W64" i="17" a="1"/>
  <c r="W64" i="17" s="1"/>
  <c r="X64" i="17" a="1"/>
  <c r="X64" i="17" s="1"/>
  <c r="I64" i="17" a="1"/>
  <c r="I64" i="17" s="1"/>
  <c r="G64" i="17" a="1"/>
  <c r="G64" i="17" s="1"/>
  <c r="J64" i="17" a="1"/>
  <c r="J64" i="17" s="1"/>
  <c r="L64" i="17" a="1"/>
  <c r="L64" i="17" s="1"/>
  <c r="M64" i="17" a="1"/>
  <c r="M64" i="17" s="1"/>
  <c r="H64" i="17" a="1"/>
  <c r="H64" i="17" s="1"/>
  <c r="K64" i="17" a="1"/>
  <c r="K64" i="17" s="1"/>
  <c r="E65" i="17"/>
  <c r="F65" i="17" l="1" a="1"/>
  <c r="F65" i="17" s="1"/>
  <c r="S65" i="17" a="1"/>
  <c r="S65" i="17" s="1"/>
  <c r="Y65" i="17" a="1"/>
  <c r="Y65" i="17" s="1"/>
  <c r="Q65" i="17" a="1"/>
  <c r="Q65" i="17" s="1"/>
  <c r="U65" i="17" a="1"/>
  <c r="U65" i="17" s="1"/>
  <c r="T65" i="17" a="1"/>
  <c r="T65" i="17" s="1"/>
  <c r="R65" i="17" a="1"/>
  <c r="R65" i="17" s="1"/>
  <c r="N65" i="17" a="1"/>
  <c r="N65" i="17" s="1"/>
  <c r="P65" i="17" a="1"/>
  <c r="P65" i="17" s="1"/>
  <c r="V65" i="17" a="1"/>
  <c r="V65" i="17" s="1"/>
  <c r="W65" i="17" a="1"/>
  <c r="W65" i="17" s="1"/>
  <c r="X65" i="17" a="1"/>
  <c r="X65" i="17" s="1"/>
  <c r="O65" i="17" a="1"/>
  <c r="O65" i="17" s="1"/>
  <c r="H65" i="17" a="1"/>
  <c r="H65" i="17" s="1"/>
  <c r="I65" i="17" a="1"/>
  <c r="I65" i="17" s="1"/>
  <c r="J65" i="17" a="1"/>
  <c r="J65" i="17" s="1"/>
  <c r="L65" i="17" a="1"/>
  <c r="L65" i="17" s="1"/>
  <c r="G65" i="17" a="1"/>
  <c r="G65" i="17" s="1"/>
  <c r="M65" i="17" a="1"/>
  <c r="M65" i="17" s="1"/>
  <c r="K65" i="17" a="1"/>
  <c r="K65" i="17" s="1"/>
  <c r="E66" i="17"/>
  <c r="F66" i="17" l="1" a="1"/>
  <c r="F66" i="17" s="1"/>
  <c r="Y66" i="17" a="1"/>
  <c r="Y66" i="17" s="1"/>
  <c r="U21" i="21" s="1"/>
  <c r="S66" i="17" a="1"/>
  <c r="S66" i="17" s="1"/>
  <c r="O21" i="21" s="1"/>
  <c r="Q66" i="17" a="1"/>
  <c r="Q66" i="17" s="1"/>
  <c r="U66" i="17" a="1"/>
  <c r="U66" i="17" s="1"/>
  <c r="T66" i="17" a="1"/>
  <c r="T66" i="17" s="1"/>
  <c r="V66" i="17" a="1"/>
  <c r="V66" i="17" s="1"/>
  <c r="N66" i="17" a="1"/>
  <c r="N66" i="17" s="1"/>
  <c r="R66" i="17" a="1"/>
  <c r="R66" i="17" s="1"/>
  <c r="O66" i="17" a="1"/>
  <c r="O66" i="17" s="1"/>
  <c r="K21" i="21" s="1"/>
  <c r="W66" i="17" a="1"/>
  <c r="W66" i="17" s="1"/>
  <c r="S21" i="21" s="1"/>
  <c r="X66" i="17" a="1"/>
  <c r="X66" i="17" s="1"/>
  <c r="P66" i="17" a="1"/>
  <c r="P66" i="17" s="1"/>
  <c r="I66" i="17" a="1"/>
  <c r="I66" i="17" s="1"/>
  <c r="E21" i="21" s="1"/>
  <c r="G66" i="17" a="1"/>
  <c r="G66" i="17" s="1"/>
  <c r="C21" i="21" s="1"/>
  <c r="J66" i="17" a="1"/>
  <c r="J66" i="17" s="1"/>
  <c r="L66" i="17" a="1"/>
  <c r="L66" i="17" s="1"/>
  <c r="H21" i="21" s="1"/>
  <c r="M66" i="17" a="1"/>
  <c r="M66" i="17" s="1"/>
  <c r="K66" i="17" a="1"/>
  <c r="K66" i="17" s="1"/>
  <c r="H66" i="17" a="1"/>
  <c r="H66" i="17" s="1"/>
  <c r="D21" i="21" s="1"/>
  <c r="E67" i="17"/>
  <c r="F67" i="17" l="1" a="1"/>
  <c r="F67" i="17" s="1"/>
  <c r="Q67" i="17" a="1"/>
  <c r="Q67" i="17" s="1"/>
  <c r="S67" i="17" a="1"/>
  <c r="S67" i="17" s="1"/>
  <c r="Y67" i="17" a="1"/>
  <c r="Y67" i="17" s="1"/>
  <c r="T67" i="17" a="1"/>
  <c r="T67" i="17" s="1"/>
  <c r="N67" i="17" a="1"/>
  <c r="N67" i="17" s="1"/>
  <c r="V67" i="17" a="1"/>
  <c r="V67" i="17" s="1"/>
  <c r="R67" i="17" a="1"/>
  <c r="R67" i="17" s="1"/>
  <c r="X67" i="17" a="1"/>
  <c r="X67" i="17" s="1"/>
  <c r="O67" i="17" a="1"/>
  <c r="O67" i="17" s="1"/>
  <c r="W67" i="17" a="1"/>
  <c r="W67" i="17" s="1"/>
  <c r="P67" i="17" a="1"/>
  <c r="P67" i="17" s="1"/>
  <c r="U67" i="17" a="1"/>
  <c r="U67" i="17" s="1"/>
  <c r="J67" i="17" a="1"/>
  <c r="J67" i="17" s="1"/>
  <c r="H67" i="17" a="1"/>
  <c r="H67" i="17" s="1"/>
  <c r="G67" i="17" a="1"/>
  <c r="G67" i="17" s="1"/>
  <c r="I67" i="17" a="1"/>
  <c r="I67" i="17" s="1"/>
  <c r="L67" i="17" a="1"/>
  <c r="L67" i="17" s="1"/>
  <c r="M67" i="17" a="1"/>
  <c r="M67" i="17" s="1"/>
  <c r="K67" i="17" a="1"/>
  <c r="K67" i="17" s="1"/>
  <c r="E68" i="17"/>
  <c r="F68" i="17" l="1" a="1"/>
  <c r="F68" i="17" s="1"/>
  <c r="S68" i="17" a="1"/>
  <c r="S68" i="17" s="1"/>
  <c r="Y68" i="17" a="1"/>
  <c r="Y68" i="17" s="1"/>
  <c r="Q68" i="17" a="1"/>
  <c r="Q68" i="17" s="1"/>
  <c r="T68" i="17" a="1"/>
  <c r="T68" i="17" s="1"/>
  <c r="U68" i="17" a="1"/>
  <c r="U68" i="17" s="1"/>
  <c r="V68" i="17" a="1"/>
  <c r="V68" i="17" s="1"/>
  <c r="R68" i="17" a="1"/>
  <c r="R68" i="17" s="1"/>
  <c r="X68" i="17" a="1"/>
  <c r="X68" i="17" s="1"/>
  <c r="O68" i="17" a="1"/>
  <c r="O68" i="17" s="1"/>
  <c r="P68" i="17" a="1"/>
  <c r="P68" i="17" s="1"/>
  <c r="W68" i="17" a="1"/>
  <c r="W68" i="17" s="1"/>
  <c r="N68" i="17" a="1"/>
  <c r="N68" i="17" s="1"/>
  <c r="H68" i="17" a="1"/>
  <c r="H68" i="17" s="1"/>
  <c r="G68" i="17" a="1"/>
  <c r="G68" i="17" s="1"/>
  <c r="J68" i="17" a="1"/>
  <c r="J68" i="17" s="1"/>
  <c r="I68" i="17" a="1"/>
  <c r="I68" i="17" s="1"/>
  <c r="L68" i="17" a="1"/>
  <c r="L68" i="17" s="1"/>
  <c r="K68" i="17" a="1"/>
  <c r="K68" i="17" s="1"/>
  <c r="M68" i="17" a="1"/>
  <c r="M68" i="17" s="1"/>
  <c r="E69" i="17"/>
  <c r="F69" i="17" l="1" a="1"/>
  <c r="F69" i="17" s="1"/>
  <c r="S69" i="17" a="1"/>
  <c r="S69" i="17" s="1"/>
  <c r="Q69" i="17" a="1"/>
  <c r="Q69" i="17" s="1"/>
  <c r="Y69" i="17" a="1"/>
  <c r="Y69" i="17" s="1"/>
  <c r="U69" i="17" a="1"/>
  <c r="U69" i="17" s="1"/>
  <c r="T69" i="17" a="1"/>
  <c r="T69" i="17" s="1"/>
  <c r="R69" i="17" a="1"/>
  <c r="R69" i="17" s="1"/>
  <c r="W69" i="17" a="1"/>
  <c r="W69" i="17" s="1"/>
  <c r="P69" i="17" a="1"/>
  <c r="P69" i="17" s="1"/>
  <c r="V69" i="17" a="1"/>
  <c r="V69" i="17" s="1"/>
  <c r="N69" i="17" a="1"/>
  <c r="N69" i="17" s="1"/>
  <c r="O69" i="17" a="1"/>
  <c r="O69" i="17" s="1"/>
  <c r="X69" i="17" a="1"/>
  <c r="X69" i="17" s="1"/>
  <c r="G69" i="17" a="1"/>
  <c r="G69" i="17" s="1"/>
  <c r="J69" i="17" a="1"/>
  <c r="J69" i="17" s="1"/>
  <c r="I69" i="17" a="1"/>
  <c r="I69" i="17" s="1"/>
  <c r="H69" i="17" a="1"/>
  <c r="H69" i="17" s="1"/>
  <c r="L69" i="17" a="1"/>
  <c r="L69" i="17" s="1"/>
  <c r="K69" i="17" a="1"/>
  <c r="K69" i="17" s="1"/>
  <c r="M69" i="17" a="1"/>
  <c r="M69" i="17" s="1"/>
  <c r="E70" i="17"/>
  <c r="F70" i="17" l="1" a="1"/>
  <c r="F70" i="17" s="1"/>
  <c r="Y70" i="17" a="1"/>
  <c r="Y70" i="17" s="1"/>
  <c r="Q70" i="17" a="1"/>
  <c r="Q70" i="17" s="1"/>
  <c r="S70" i="17" a="1"/>
  <c r="S70" i="17" s="1"/>
  <c r="O22" i="21" s="1"/>
  <c r="T70" i="17" a="1"/>
  <c r="T70" i="17" s="1"/>
  <c r="R70" i="17" a="1"/>
  <c r="R70" i="17" s="1"/>
  <c r="U70" i="17" a="1"/>
  <c r="U70" i="17" s="1"/>
  <c r="N70" i="17" a="1"/>
  <c r="N70" i="17" s="1"/>
  <c r="V70" i="17" a="1"/>
  <c r="V70" i="17" s="1"/>
  <c r="P70" i="17" a="1"/>
  <c r="P70" i="17" s="1"/>
  <c r="W70" i="17" a="1"/>
  <c r="W70" i="17" s="1"/>
  <c r="X70" i="17" a="1"/>
  <c r="X70" i="17" s="1"/>
  <c r="O70" i="17" a="1"/>
  <c r="O70" i="17" s="1"/>
  <c r="H70" i="17" a="1"/>
  <c r="H70" i="17" s="1"/>
  <c r="D22" i="21" s="1"/>
  <c r="G70" i="17" a="1"/>
  <c r="G70" i="17" s="1"/>
  <c r="C22" i="21" s="1"/>
  <c r="J70" i="17" a="1"/>
  <c r="J70" i="17" s="1"/>
  <c r="I70" i="17" a="1"/>
  <c r="I70" i="17" s="1"/>
  <c r="E22" i="21" s="1"/>
  <c r="L70" i="17" a="1"/>
  <c r="L70" i="17" s="1"/>
  <c r="H22" i="21" s="1"/>
  <c r="K70" i="17" a="1"/>
  <c r="K70" i="17" s="1"/>
  <c r="M70" i="17" a="1"/>
  <c r="M70" i="17" s="1"/>
  <c r="E71" i="17"/>
  <c r="F71" i="17" l="1" a="1"/>
  <c r="F71" i="17" s="1"/>
  <c r="S71" i="17" a="1"/>
  <c r="S71" i="17" s="1"/>
  <c r="Q71" i="17" a="1"/>
  <c r="Q71" i="17" s="1"/>
  <c r="T71" i="17" a="1"/>
  <c r="T71" i="17" s="1"/>
  <c r="U71" i="17" a="1"/>
  <c r="U71" i="17" s="1"/>
  <c r="N71" i="17" a="1"/>
  <c r="N71" i="17" s="1"/>
  <c r="V71" i="17" a="1"/>
  <c r="V71" i="17" s="1"/>
  <c r="R71" i="17" a="1"/>
  <c r="R71" i="17" s="1"/>
  <c r="O71" i="17" a="1"/>
  <c r="O71" i="17" s="1"/>
  <c r="W71" i="17" a="1"/>
  <c r="W71" i="17" s="1"/>
  <c r="P71" i="17" a="1"/>
  <c r="P71" i="17" s="1"/>
  <c r="X71" i="17" a="1"/>
  <c r="X71" i="17" s="1"/>
  <c r="Y71" i="17" a="1"/>
  <c r="Y71" i="17" s="1"/>
  <c r="J71" i="17" a="1"/>
  <c r="J71" i="17" s="1"/>
  <c r="H71" i="17" a="1"/>
  <c r="H71" i="17" s="1"/>
  <c r="I71" i="17" a="1"/>
  <c r="I71" i="17" s="1"/>
  <c r="G71" i="17" a="1"/>
  <c r="G71" i="17" s="1"/>
  <c r="L71" i="17" a="1"/>
  <c r="L71" i="17" s="1"/>
  <c r="K71" i="17" a="1"/>
  <c r="K71" i="17" s="1"/>
  <c r="M71" i="17" a="1"/>
  <c r="M71" i="17" s="1"/>
  <c r="E72" i="17"/>
  <c r="F72" i="17" l="1" a="1"/>
  <c r="F72" i="17" s="1"/>
  <c r="S72" i="17" a="1"/>
  <c r="S72" i="17" s="1"/>
  <c r="Y72" i="17" a="1"/>
  <c r="Y72" i="17" s="1"/>
  <c r="Q72" i="17" a="1"/>
  <c r="Q72" i="17" s="1"/>
  <c r="N72" i="17" a="1"/>
  <c r="N72" i="17" s="1"/>
  <c r="V72" i="17" a="1"/>
  <c r="V72" i="17" s="1"/>
  <c r="R72" i="17" a="1"/>
  <c r="R72" i="17" s="1"/>
  <c r="U72" i="17" a="1"/>
  <c r="U72" i="17" s="1"/>
  <c r="T72" i="17" a="1"/>
  <c r="T72" i="17" s="1"/>
  <c r="O72" i="17" a="1"/>
  <c r="O72" i="17" s="1"/>
  <c r="W72" i="17" a="1"/>
  <c r="W72" i="17" s="1"/>
  <c r="P72" i="17" a="1"/>
  <c r="P72" i="17" s="1"/>
  <c r="X72" i="17" a="1"/>
  <c r="X72" i="17" s="1"/>
  <c r="M72" i="17" a="1"/>
  <c r="M72" i="17" s="1"/>
  <c r="H72" i="17" a="1"/>
  <c r="H72" i="17" s="1"/>
  <c r="L72" i="17" a="1"/>
  <c r="L72" i="17" s="1"/>
  <c r="I72" i="17" a="1"/>
  <c r="I72" i="17" s="1"/>
  <c r="G72" i="17" a="1"/>
  <c r="G72" i="17" s="1"/>
  <c r="J72" i="17" a="1"/>
  <c r="J72" i="17" s="1"/>
  <c r="K72" i="17" a="1"/>
  <c r="K72" i="17" s="1"/>
  <c r="E73" i="17"/>
  <c r="F73" i="17" l="1" a="1"/>
  <c r="F73" i="17" s="1"/>
  <c r="S73" i="17" a="1"/>
  <c r="S73" i="17" s="1"/>
  <c r="Q73" i="17" a="1"/>
  <c r="Q73" i="17" s="1"/>
  <c r="Y73" i="17" a="1"/>
  <c r="Y73" i="17" s="1"/>
  <c r="T73" i="17" a="1"/>
  <c r="T73" i="17" s="1"/>
  <c r="U73" i="17" a="1"/>
  <c r="U73" i="17" s="1"/>
  <c r="N73" i="17" a="1"/>
  <c r="N73" i="17" s="1"/>
  <c r="V73" i="17" a="1"/>
  <c r="V73" i="17" s="1"/>
  <c r="R73" i="17" a="1"/>
  <c r="R73" i="17" s="1"/>
  <c r="P73" i="17" a="1"/>
  <c r="P73" i="17" s="1"/>
  <c r="W73" i="17" a="1"/>
  <c r="W73" i="17" s="1"/>
  <c r="O73" i="17" a="1"/>
  <c r="O73" i="17" s="1"/>
  <c r="X73" i="17" a="1"/>
  <c r="X73" i="17" s="1"/>
  <c r="I73" i="17" a="1"/>
  <c r="I73" i="17" s="1"/>
  <c r="H73" i="17" a="1"/>
  <c r="H73" i="17" s="1"/>
  <c r="G73" i="17" a="1"/>
  <c r="G73" i="17" s="1"/>
  <c r="J73" i="17" a="1"/>
  <c r="J73" i="17" s="1"/>
  <c r="L73" i="17" a="1"/>
  <c r="L73" i="17" s="1"/>
  <c r="K73" i="17" a="1"/>
  <c r="K73" i="17" s="1"/>
  <c r="M73" i="17" a="1"/>
  <c r="M73" i="17" s="1"/>
  <c r="E74" i="17"/>
  <c r="F74" i="17" l="1" a="1"/>
  <c r="F74" i="17" s="1"/>
  <c r="V74" i="17" a="1"/>
  <c r="V74" i="17" s="1"/>
  <c r="R23" i="21" s="1"/>
  <c r="S74" i="17" a="1"/>
  <c r="S74" i="17" s="1"/>
  <c r="Q74" i="17" a="1"/>
  <c r="Q74" i="17" s="1"/>
  <c r="M23" i="21" s="1"/>
  <c r="Y74" i="17" a="1"/>
  <c r="Y74" i="17" s="1"/>
  <c r="T74" i="17" a="1"/>
  <c r="T74" i="17" s="1"/>
  <c r="U74" i="17" a="1"/>
  <c r="U74" i="17" s="1"/>
  <c r="R74" i="17" a="1"/>
  <c r="R74" i="17" s="1"/>
  <c r="N74" i="17" a="1"/>
  <c r="N74" i="17" s="1"/>
  <c r="J23" i="21" s="1"/>
  <c r="W74" i="17" a="1"/>
  <c r="W74" i="17" s="1"/>
  <c r="P74" i="17" a="1"/>
  <c r="P74" i="17" s="1"/>
  <c r="L23" i="21" s="1"/>
  <c r="O74" i="17" a="1"/>
  <c r="O74" i="17" s="1"/>
  <c r="K23" i="21" s="1"/>
  <c r="X74" i="17" a="1"/>
  <c r="X74" i="17" s="1"/>
  <c r="T23" i="21" s="1"/>
  <c r="M74" i="17" a="1"/>
  <c r="M74" i="17" s="1"/>
  <c r="G74" i="17" a="1"/>
  <c r="G74" i="17" s="1"/>
  <c r="H74" i="17" a="1"/>
  <c r="H74" i="17" s="1"/>
  <c r="I74" i="17" a="1"/>
  <c r="I74" i="17" s="1"/>
  <c r="E23" i="21" s="1"/>
  <c r="J74" i="17" a="1"/>
  <c r="J74" i="17" s="1"/>
  <c r="L74" i="17" a="1"/>
  <c r="L74" i="17" s="1"/>
  <c r="K74" i="17" a="1"/>
  <c r="K74" i="17" s="1"/>
  <c r="E75" i="17"/>
  <c r="F75" i="17" l="1" a="1"/>
  <c r="F75" i="17" s="1"/>
  <c r="S75" i="17" a="1"/>
  <c r="S75" i="17" s="1"/>
  <c r="Y75" i="17" a="1"/>
  <c r="Y75" i="17" s="1"/>
  <c r="Q75" i="17" a="1"/>
  <c r="Q75" i="17" s="1"/>
  <c r="R75" i="17" a="1"/>
  <c r="R75" i="17" s="1"/>
  <c r="T75" i="17" a="1"/>
  <c r="T75" i="17" s="1"/>
  <c r="U75" i="17" a="1"/>
  <c r="U75" i="17" s="1"/>
  <c r="N75" i="17" a="1"/>
  <c r="N75" i="17" s="1"/>
  <c r="V75" i="17" a="1"/>
  <c r="V75" i="17" s="1"/>
  <c r="W75" i="17" a="1"/>
  <c r="W75" i="17" s="1"/>
  <c r="X75" i="17" a="1"/>
  <c r="X75" i="17" s="1"/>
  <c r="P75" i="17" a="1"/>
  <c r="P75" i="17" s="1"/>
  <c r="O75" i="17" a="1"/>
  <c r="O75" i="17" s="1"/>
  <c r="I75" i="17" a="1"/>
  <c r="I75" i="17" s="1"/>
  <c r="J75" i="17" a="1"/>
  <c r="J75" i="17" s="1"/>
  <c r="H75" i="17" a="1"/>
  <c r="H75" i="17" s="1"/>
  <c r="G75" i="17" a="1"/>
  <c r="G75" i="17" s="1"/>
  <c r="L75" i="17" a="1"/>
  <c r="L75" i="17" s="1"/>
  <c r="K75" i="17" a="1"/>
  <c r="K75" i="17" s="1"/>
  <c r="M75" i="17" a="1"/>
  <c r="M75" i="17" s="1"/>
  <c r="E76" i="17"/>
  <c r="F76" i="17" l="1" a="1"/>
  <c r="F76" i="17" s="1"/>
  <c r="Y76" i="17" a="1"/>
  <c r="Y76" i="17" s="1"/>
  <c r="S76" i="17" a="1"/>
  <c r="S76" i="17" s="1"/>
  <c r="Q76" i="17" a="1"/>
  <c r="Q76" i="17" s="1"/>
  <c r="T76" i="17" a="1"/>
  <c r="T76" i="17" s="1"/>
  <c r="R76" i="17" a="1"/>
  <c r="R76" i="17" s="1"/>
  <c r="N76" i="17" a="1"/>
  <c r="N76" i="17" s="1"/>
  <c r="V76" i="17" a="1"/>
  <c r="V76" i="17" s="1"/>
  <c r="O76" i="17" a="1"/>
  <c r="O76" i="17" s="1"/>
  <c r="W76" i="17" a="1"/>
  <c r="W76" i="17" s="1"/>
  <c r="U76" i="17" a="1"/>
  <c r="U76" i="17" s="1"/>
  <c r="P76" i="17" a="1"/>
  <c r="P76" i="17" s="1"/>
  <c r="X76" i="17" a="1"/>
  <c r="X76" i="17" s="1"/>
  <c r="G76" i="17" a="1"/>
  <c r="G76" i="17" s="1"/>
  <c r="J76" i="17" a="1"/>
  <c r="J76" i="17" s="1"/>
  <c r="H76" i="17" a="1"/>
  <c r="H76" i="17" s="1"/>
  <c r="I76" i="17" a="1"/>
  <c r="I76" i="17" s="1"/>
  <c r="L76" i="17" a="1"/>
  <c r="L76" i="17" s="1"/>
  <c r="M76" i="17" a="1"/>
  <c r="M76" i="17" s="1"/>
  <c r="K76" i="17" a="1"/>
  <c r="K76" i="17" s="1"/>
  <c r="E77" i="17"/>
  <c r="F77" i="17" l="1" a="1"/>
  <c r="F77" i="17" s="1"/>
  <c r="Q77" i="17" a="1"/>
  <c r="Q77" i="17" s="1"/>
  <c r="Y77" i="17" a="1"/>
  <c r="Y77" i="17" s="1"/>
  <c r="T77" i="17" a="1"/>
  <c r="T77" i="17" s="1"/>
  <c r="V77" i="17" a="1"/>
  <c r="V77" i="17" s="1"/>
  <c r="N77" i="17" a="1"/>
  <c r="N77" i="17" s="1"/>
  <c r="U77" i="17" a="1"/>
  <c r="U77" i="17" s="1"/>
  <c r="R77" i="17" a="1"/>
  <c r="R77" i="17" s="1"/>
  <c r="S77" i="17" a="1"/>
  <c r="S77" i="17" s="1"/>
  <c r="X77" i="17" a="1"/>
  <c r="X77" i="17" s="1"/>
  <c r="O77" i="17" a="1"/>
  <c r="O77" i="17" s="1"/>
  <c r="W77" i="17" a="1"/>
  <c r="W77" i="17" s="1"/>
  <c r="P77" i="17" a="1"/>
  <c r="P77" i="17" s="1"/>
  <c r="J77" i="17" a="1"/>
  <c r="J77" i="17" s="1"/>
  <c r="H77" i="17" a="1"/>
  <c r="H77" i="17" s="1"/>
  <c r="G77" i="17" a="1"/>
  <c r="G77" i="17" s="1"/>
  <c r="L77" i="17" a="1"/>
  <c r="L77" i="17" s="1"/>
  <c r="M77" i="17" a="1"/>
  <c r="M77" i="17" s="1"/>
  <c r="I77" i="17" a="1"/>
  <c r="I77" i="17" s="1"/>
  <c r="K77" i="17" a="1"/>
  <c r="K77" i="17" s="1"/>
  <c r="E78" i="17"/>
  <c r="F78" i="17" l="1" a="1"/>
  <c r="F78" i="17" s="1"/>
  <c r="S78" i="17" a="1"/>
  <c r="S78" i="17" s="1"/>
  <c r="Q78" i="17" a="1"/>
  <c r="Q78" i="17" s="1"/>
  <c r="M24" i="21" s="1"/>
  <c r="Y78" i="17" a="1"/>
  <c r="Y78" i="17" s="1"/>
  <c r="U78" i="17" a="1"/>
  <c r="U78" i="17" s="1"/>
  <c r="T78" i="17" a="1"/>
  <c r="T78" i="17" s="1"/>
  <c r="V78" i="17" a="1"/>
  <c r="V78" i="17" s="1"/>
  <c r="R78" i="17" a="1"/>
  <c r="R78" i="17" s="1"/>
  <c r="N78" i="17" a="1"/>
  <c r="N78" i="17" s="1"/>
  <c r="W78" i="17" a="1"/>
  <c r="W78" i="17" s="1"/>
  <c r="S24" i="21" s="1"/>
  <c r="P78" i="17" a="1"/>
  <c r="P78" i="17" s="1"/>
  <c r="O78" i="17" a="1"/>
  <c r="O78" i="17" s="1"/>
  <c r="K24" i="21" s="1"/>
  <c r="X78" i="17" a="1"/>
  <c r="X78" i="17" s="1"/>
  <c r="T24" i="21" s="1"/>
  <c r="H78" i="17" a="1"/>
  <c r="H78" i="17" s="1"/>
  <c r="L78" i="17" a="1"/>
  <c r="L78" i="17" s="1"/>
  <c r="H24" i="21" s="1"/>
  <c r="G78" i="17" a="1"/>
  <c r="G78" i="17" s="1"/>
  <c r="C24" i="21" s="1"/>
  <c r="I78" i="17" a="1"/>
  <c r="I78" i="17" s="1"/>
  <c r="J78" i="17" a="1"/>
  <c r="J78" i="17" s="1"/>
  <c r="M78" i="17" a="1"/>
  <c r="M78" i="17" s="1"/>
  <c r="K78" i="17" a="1"/>
  <c r="K78" i="17" s="1"/>
  <c r="E79" i="17"/>
  <c r="F79" i="17" l="1" a="1"/>
  <c r="F79" i="17" s="1"/>
  <c r="S79" i="17" a="1"/>
  <c r="S79" i="17" s="1"/>
  <c r="Y79" i="17" a="1"/>
  <c r="Y79" i="17" s="1"/>
  <c r="U79" i="17" a="1"/>
  <c r="U79" i="17" s="1"/>
  <c r="Q79" i="17" a="1"/>
  <c r="Q79" i="17" s="1"/>
  <c r="T79" i="17" a="1"/>
  <c r="T79" i="17" s="1"/>
  <c r="V79" i="17" a="1"/>
  <c r="V79" i="17" s="1"/>
  <c r="R79" i="17" a="1"/>
  <c r="R79" i="17" s="1"/>
  <c r="N79" i="17" a="1"/>
  <c r="N79" i="17" s="1"/>
  <c r="W79" i="17" a="1"/>
  <c r="W79" i="17" s="1"/>
  <c r="P79" i="17" a="1"/>
  <c r="P79" i="17" s="1"/>
  <c r="X79" i="17" a="1"/>
  <c r="X79" i="17" s="1"/>
  <c r="O79" i="17" a="1"/>
  <c r="O79" i="17" s="1"/>
  <c r="H79" i="17" a="1"/>
  <c r="H79" i="17" s="1"/>
  <c r="G79" i="17" a="1"/>
  <c r="G79" i="17" s="1"/>
  <c r="J79" i="17" a="1"/>
  <c r="J79" i="17" s="1"/>
  <c r="I79" i="17" a="1"/>
  <c r="I79" i="17" s="1"/>
  <c r="L79" i="17" a="1"/>
  <c r="L79" i="17" s="1"/>
  <c r="M79" i="17" a="1"/>
  <c r="M79" i="17" s="1"/>
  <c r="K79" i="17" a="1"/>
  <c r="K79" i="17" s="1"/>
  <c r="E80" i="17"/>
  <c r="F80" i="17" l="1" a="1"/>
  <c r="F80" i="17" s="1"/>
  <c r="S80" i="17" a="1"/>
  <c r="S80" i="17" s="1"/>
  <c r="Y80" i="17" a="1"/>
  <c r="Y80" i="17" s="1"/>
  <c r="Q80" i="17" a="1"/>
  <c r="Q80" i="17" s="1"/>
  <c r="U80" i="17" a="1"/>
  <c r="U80" i="17" s="1"/>
  <c r="T80" i="17" a="1"/>
  <c r="T80" i="17" s="1"/>
  <c r="N80" i="17" a="1"/>
  <c r="N80" i="17" s="1"/>
  <c r="P80" i="17" a="1"/>
  <c r="P80" i="17" s="1"/>
  <c r="R80" i="17" a="1"/>
  <c r="R80" i="17" s="1"/>
  <c r="V80" i="17" a="1"/>
  <c r="V80" i="17" s="1"/>
  <c r="W80" i="17" a="1"/>
  <c r="W80" i="17" s="1"/>
  <c r="O80" i="17" a="1"/>
  <c r="O80" i="17" s="1"/>
  <c r="X80" i="17" a="1"/>
  <c r="X80" i="17" s="1"/>
  <c r="H80" i="17" a="1"/>
  <c r="H80" i="17" s="1"/>
  <c r="I80" i="17" a="1"/>
  <c r="I80" i="17" s="1"/>
  <c r="G80" i="17" a="1"/>
  <c r="G80" i="17" s="1"/>
  <c r="J80" i="17" a="1"/>
  <c r="J80" i="17" s="1"/>
  <c r="L80" i="17" a="1"/>
  <c r="L80" i="17" s="1"/>
  <c r="M80" i="17" a="1"/>
  <c r="M80" i="17" s="1"/>
  <c r="K80" i="17" a="1"/>
  <c r="K80" i="17" s="1"/>
  <c r="E81" i="17"/>
  <c r="F81" i="17" l="1" a="1"/>
  <c r="F81" i="17" s="1"/>
  <c r="S81" i="17" a="1"/>
  <c r="S81" i="17" s="1"/>
  <c r="Y81" i="17" a="1"/>
  <c r="Y81" i="17" s="1"/>
  <c r="Q81" i="17" a="1"/>
  <c r="Q81" i="17" s="1"/>
  <c r="T81" i="17" a="1"/>
  <c r="T81" i="17" s="1"/>
  <c r="N81" i="17" a="1"/>
  <c r="N81" i="17" s="1"/>
  <c r="V81" i="17" a="1"/>
  <c r="V81" i="17" s="1"/>
  <c r="U81" i="17" a="1"/>
  <c r="U81" i="17" s="1"/>
  <c r="W81" i="17" a="1"/>
  <c r="W81" i="17" s="1"/>
  <c r="O81" i="17" a="1"/>
  <c r="O81" i="17" s="1"/>
  <c r="R81" i="17" a="1"/>
  <c r="R81" i="17" s="1"/>
  <c r="X81" i="17" a="1"/>
  <c r="X81" i="17" s="1"/>
  <c r="P81" i="17" a="1"/>
  <c r="P81" i="17" s="1"/>
  <c r="H81" i="17" a="1"/>
  <c r="H81" i="17" s="1"/>
  <c r="I81" i="17" a="1"/>
  <c r="I81" i="17" s="1"/>
  <c r="G81" i="17" a="1"/>
  <c r="G81" i="17" s="1"/>
  <c r="J81" i="17" a="1"/>
  <c r="J81" i="17" s="1"/>
  <c r="L81" i="17" a="1"/>
  <c r="L81" i="17" s="1"/>
  <c r="M81" i="17" a="1"/>
  <c r="M81" i="17" s="1"/>
  <c r="K81" i="17" a="1"/>
  <c r="K81" i="17" s="1"/>
  <c r="E82" i="17"/>
  <c r="F82" i="17" l="1" a="1"/>
  <c r="F82" i="17" s="1"/>
  <c r="S82" i="17" a="1"/>
  <c r="S82" i="17" s="1"/>
  <c r="O25" i="21" s="1"/>
  <c r="Q82" i="17" a="1"/>
  <c r="Q82" i="17" s="1"/>
  <c r="M25" i="21" s="1"/>
  <c r="Y82" i="17" a="1"/>
  <c r="Y82" i="17" s="1"/>
  <c r="V82" i="17" a="1"/>
  <c r="V82" i="17" s="1"/>
  <c r="R25" i="21" s="1"/>
  <c r="U82" i="17" a="1"/>
  <c r="U82" i="17" s="1"/>
  <c r="N82" i="17" a="1"/>
  <c r="N82" i="17" s="1"/>
  <c r="R82" i="17" a="1"/>
  <c r="R82" i="17" s="1"/>
  <c r="T82" i="17" a="1"/>
  <c r="T82" i="17" s="1"/>
  <c r="P25" i="21" s="1"/>
  <c r="O82" i="17" a="1"/>
  <c r="O82" i="17" s="1"/>
  <c r="W82" i="17" a="1"/>
  <c r="W82" i="17" s="1"/>
  <c r="X82" i="17" a="1"/>
  <c r="X82" i="17" s="1"/>
  <c r="P82" i="17" a="1"/>
  <c r="P82" i="17" s="1"/>
  <c r="L82" i="17" a="1"/>
  <c r="L82" i="17" s="1"/>
  <c r="I82" i="17" a="1"/>
  <c r="I82" i="17" s="1"/>
  <c r="H82" i="17" a="1"/>
  <c r="H82" i="17" s="1"/>
  <c r="G82" i="17" a="1"/>
  <c r="G82" i="17" s="1"/>
  <c r="J82" i="17" a="1"/>
  <c r="J82" i="17" s="1"/>
  <c r="M82" i="17" a="1"/>
  <c r="M82" i="17" s="1"/>
  <c r="K82" i="17" a="1"/>
  <c r="K82" i="17" s="1"/>
  <c r="E83" i="17"/>
  <c r="F83" i="17" l="1" a="1"/>
  <c r="F83" i="17" s="1"/>
  <c r="S83" i="17" a="1"/>
  <c r="S83" i="17" s="1"/>
  <c r="Y83" i="17" a="1"/>
  <c r="Y83" i="17" s="1"/>
  <c r="Q83" i="17" a="1"/>
  <c r="Q83" i="17" s="1"/>
  <c r="T83" i="17" a="1"/>
  <c r="T83" i="17" s="1"/>
  <c r="U83" i="17" a="1"/>
  <c r="U83" i="17" s="1"/>
  <c r="N83" i="17" a="1"/>
  <c r="N83" i="17" s="1"/>
  <c r="V83" i="17" a="1"/>
  <c r="V83" i="17" s="1"/>
  <c r="R83" i="17" a="1"/>
  <c r="R83" i="17" s="1"/>
  <c r="P83" i="17" a="1"/>
  <c r="P83" i="17" s="1"/>
  <c r="O83" i="17" a="1"/>
  <c r="O83" i="17" s="1"/>
  <c r="X83" i="17" a="1"/>
  <c r="X83" i="17" s="1"/>
  <c r="W83" i="17" a="1"/>
  <c r="W83" i="17" s="1"/>
  <c r="G83" i="17" a="1"/>
  <c r="G83" i="17" s="1"/>
  <c r="J83" i="17" a="1"/>
  <c r="J83" i="17" s="1"/>
  <c r="I83" i="17" a="1"/>
  <c r="I83" i="17" s="1"/>
  <c r="L83" i="17" a="1"/>
  <c r="L83" i="17" s="1"/>
  <c r="H83" i="17" a="1"/>
  <c r="H83" i="17" s="1"/>
  <c r="M83" i="17" a="1"/>
  <c r="M83" i="17" s="1"/>
  <c r="K83" i="17" a="1"/>
  <c r="K83" i="17" s="1"/>
  <c r="E84" i="17"/>
  <c r="F84" i="17" l="1" a="1"/>
  <c r="F84" i="17" s="1"/>
  <c r="S84" i="17" a="1"/>
  <c r="S84" i="17" s="1"/>
  <c r="Y84" i="17" a="1"/>
  <c r="Y84" i="17" s="1"/>
  <c r="Q84" i="17" a="1"/>
  <c r="Q84" i="17" s="1"/>
  <c r="T84" i="17" a="1"/>
  <c r="T84" i="17" s="1"/>
  <c r="V84" i="17" a="1"/>
  <c r="V84" i="17" s="1"/>
  <c r="U84" i="17" a="1"/>
  <c r="U84" i="17" s="1"/>
  <c r="R84" i="17" a="1"/>
  <c r="R84" i="17" s="1"/>
  <c r="N84" i="17" a="1"/>
  <c r="N84" i="17" s="1"/>
  <c r="P84" i="17" a="1"/>
  <c r="P84" i="17" s="1"/>
  <c r="O84" i="17" a="1"/>
  <c r="O84" i="17" s="1"/>
  <c r="W84" i="17" a="1"/>
  <c r="W84" i="17" s="1"/>
  <c r="X84" i="17" a="1"/>
  <c r="X84" i="17" s="1"/>
  <c r="H84" i="17" a="1"/>
  <c r="H84" i="17" s="1"/>
  <c r="G84" i="17" a="1"/>
  <c r="G84" i="17" s="1"/>
  <c r="J84" i="17" a="1"/>
  <c r="J84" i="17" s="1"/>
  <c r="L84" i="17" a="1"/>
  <c r="L84" i="17" s="1"/>
  <c r="K84" i="17" a="1"/>
  <c r="K84" i="17" s="1"/>
  <c r="I84" i="17" a="1"/>
  <c r="I84" i="17" s="1"/>
  <c r="M84" i="17" a="1"/>
  <c r="M84" i="17" s="1"/>
  <c r="E85" i="17"/>
  <c r="F85" i="17" l="1" a="1"/>
  <c r="F85" i="17" s="1"/>
  <c r="S85" i="17" a="1"/>
  <c r="S85" i="17" s="1"/>
  <c r="Y85" i="17" a="1"/>
  <c r="Y85" i="17" s="1"/>
  <c r="Q85" i="17" a="1"/>
  <c r="Q85" i="17" s="1"/>
  <c r="T85" i="17" a="1"/>
  <c r="T85" i="17" s="1"/>
  <c r="R85" i="17" a="1"/>
  <c r="R85" i="17" s="1"/>
  <c r="U85" i="17" a="1"/>
  <c r="U85" i="17" s="1"/>
  <c r="N85" i="17" a="1"/>
  <c r="N85" i="17" s="1"/>
  <c r="V85" i="17" a="1"/>
  <c r="V85" i="17" s="1"/>
  <c r="W85" i="17" a="1"/>
  <c r="W85" i="17" s="1"/>
  <c r="O85" i="17" a="1"/>
  <c r="O85" i="17" s="1"/>
  <c r="P85" i="17" a="1"/>
  <c r="P85" i="17" s="1"/>
  <c r="X85" i="17" a="1"/>
  <c r="X85" i="17" s="1"/>
  <c r="G85" i="17" a="1"/>
  <c r="G85" i="17" s="1"/>
  <c r="J85" i="17" a="1"/>
  <c r="J85" i="17" s="1"/>
  <c r="I85" i="17" a="1"/>
  <c r="I85" i="17" s="1"/>
  <c r="H85" i="17" a="1"/>
  <c r="H85" i="17" s="1"/>
  <c r="L85" i="17" a="1"/>
  <c r="L85" i="17" s="1"/>
  <c r="K85" i="17" a="1"/>
  <c r="K85" i="17" s="1"/>
  <c r="M85" i="17" a="1"/>
  <c r="M85" i="17" s="1"/>
  <c r="E86" i="17"/>
  <c r="F86" i="17" l="1" a="1"/>
  <c r="F86" i="17" s="1"/>
  <c r="S86" i="17" a="1"/>
  <c r="S86" i="17" s="1"/>
  <c r="Y86" i="17" a="1"/>
  <c r="Y86" i="17" s="1"/>
  <c r="Q86" i="17" a="1"/>
  <c r="Q86" i="17" s="1"/>
  <c r="M26" i="21" s="1"/>
  <c r="U86" i="17" a="1"/>
  <c r="U86" i="17" s="1"/>
  <c r="T86" i="17" a="1"/>
  <c r="T86" i="17" s="1"/>
  <c r="N86" i="17" a="1"/>
  <c r="N86" i="17" s="1"/>
  <c r="V86" i="17" a="1"/>
  <c r="V86" i="17" s="1"/>
  <c r="R26" i="21" s="1"/>
  <c r="W86" i="17" a="1"/>
  <c r="W86" i="17" s="1"/>
  <c r="S26" i="21" s="1"/>
  <c r="O86" i="17" a="1"/>
  <c r="O86" i="17" s="1"/>
  <c r="R86" i="17" a="1"/>
  <c r="R86" i="17" s="1"/>
  <c r="X86" i="17" a="1"/>
  <c r="X86" i="17" s="1"/>
  <c r="P86" i="17" a="1"/>
  <c r="P86" i="17" s="1"/>
  <c r="L26" i="21" s="1"/>
  <c r="G86" i="17" a="1"/>
  <c r="G86" i="17" s="1"/>
  <c r="J86" i="17" a="1"/>
  <c r="J86" i="17" s="1"/>
  <c r="H86" i="17" a="1"/>
  <c r="H86" i="17" s="1"/>
  <c r="D26" i="21" s="1"/>
  <c r="I86" i="17" a="1"/>
  <c r="I86" i="17" s="1"/>
  <c r="L86" i="17" a="1"/>
  <c r="L86" i="17" s="1"/>
  <c r="K86" i="17" a="1"/>
  <c r="K86" i="17" s="1"/>
  <c r="M86" i="17" a="1"/>
  <c r="M86" i="17" s="1"/>
  <c r="E87" i="17"/>
  <c r="F87" i="17" l="1" a="1"/>
  <c r="F87" i="17" s="1"/>
  <c r="S87" i="17" a="1"/>
  <c r="S87" i="17" s="1"/>
  <c r="Y87" i="17" a="1"/>
  <c r="Y87" i="17" s="1"/>
  <c r="Q87" i="17" a="1"/>
  <c r="Q87" i="17" s="1"/>
  <c r="U87" i="17" a="1"/>
  <c r="U87" i="17" s="1"/>
  <c r="T87" i="17" a="1"/>
  <c r="T87" i="17" s="1"/>
  <c r="N87" i="17" a="1"/>
  <c r="N87" i="17" s="1"/>
  <c r="V87" i="17" a="1"/>
  <c r="V87" i="17" s="1"/>
  <c r="R87" i="17" a="1"/>
  <c r="R87" i="17" s="1"/>
  <c r="X87" i="17" a="1"/>
  <c r="X87" i="17" s="1"/>
  <c r="O87" i="17" a="1"/>
  <c r="O87" i="17" s="1"/>
  <c r="W87" i="17" a="1"/>
  <c r="W87" i="17" s="1"/>
  <c r="P87" i="17" a="1"/>
  <c r="P87" i="17" s="1"/>
  <c r="H87" i="17" a="1"/>
  <c r="H87" i="17" s="1"/>
  <c r="J87" i="17" a="1"/>
  <c r="J87" i="17" s="1"/>
  <c r="I87" i="17" a="1"/>
  <c r="I87" i="17" s="1"/>
  <c r="G87" i="17" a="1"/>
  <c r="G87" i="17" s="1"/>
  <c r="K87" i="17" a="1"/>
  <c r="K87" i="17" s="1"/>
  <c r="L87" i="17" a="1"/>
  <c r="L87" i="17" s="1"/>
  <c r="M87" i="17" a="1"/>
  <c r="M87" i="17" s="1"/>
  <c r="E88" i="17"/>
  <c r="F88" i="17" l="1" a="1"/>
  <c r="F88" i="17" s="1"/>
  <c r="S88" i="17" a="1"/>
  <c r="S88" i="17" s="1"/>
  <c r="Q88" i="17" a="1"/>
  <c r="Q88" i="17" s="1"/>
  <c r="Y88" i="17" a="1"/>
  <c r="Y88" i="17" s="1"/>
  <c r="T88" i="17" a="1"/>
  <c r="T88" i="17" s="1"/>
  <c r="U88" i="17" a="1"/>
  <c r="U88" i="17" s="1"/>
  <c r="N88" i="17" a="1"/>
  <c r="N88" i="17" s="1"/>
  <c r="V88" i="17" a="1"/>
  <c r="V88" i="17" s="1"/>
  <c r="R88" i="17" a="1"/>
  <c r="R88" i="17" s="1"/>
  <c r="P88" i="17" a="1"/>
  <c r="P88" i="17" s="1"/>
  <c r="O88" i="17" a="1"/>
  <c r="O88" i="17" s="1"/>
  <c r="W88" i="17" a="1"/>
  <c r="W88" i="17" s="1"/>
  <c r="X88" i="17" a="1"/>
  <c r="X88" i="17" s="1"/>
  <c r="M88" i="17" a="1"/>
  <c r="M88" i="17" s="1"/>
  <c r="I88" i="17" a="1"/>
  <c r="I88" i="17" s="1"/>
  <c r="L88" i="17" a="1"/>
  <c r="L88" i="17" s="1"/>
  <c r="H88" i="17" a="1"/>
  <c r="H88" i="17" s="1"/>
  <c r="K88" i="17" a="1"/>
  <c r="K88" i="17" s="1"/>
  <c r="G88" i="17" a="1"/>
  <c r="G88" i="17" s="1"/>
  <c r="J88" i="17" a="1"/>
  <c r="J88" i="17" s="1"/>
  <c r="E89" i="17"/>
  <c r="F89" i="17" l="1" a="1"/>
  <c r="F89" i="17" s="1"/>
  <c r="S89" i="17" a="1"/>
  <c r="S89" i="17" s="1"/>
  <c r="Y89" i="17" a="1"/>
  <c r="Y89" i="17" s="1"/>
  <c r="Q89" i="17" a="1"/>
  <c r="Q89" i="17" s="1"/>
  <c r="T89" i="17" a="1"/>
  <c r="T89" i="17" s="1"/>
  <c r="U89" i="17" a="1"/>
  <c r="U89" i="17" s="1"/>
  <c r="N89" i="17" a="1"/>
  <c r="N89" i="17" s="1"/>
  <c r="V89" i="17" a="1"/>
  <c r="V89" i="17" s="1"/>
  <c r="R89" i="17" a="1"/>
  <c r="R89" i="17" s="1"/>
  <c r="W89" i="17" a="1"/>
  <c r="W89" i="17" s="1"/>
  <c r="O89" i="17" a="1"/>
  <c r="O89" i="17" s="1"/>
  <c r="X89" i="17" a="1"/>
  <c r="X89" i="17" s="1"/>
  <c r="P89" i="17" a="1"/>
  <c r="P89" i="17" s="1"/>
  <c r="I89" i="17" a="1"/>
  <c r="I89" i="17" s="1"/>
  <c r="H89" i="17" a="1"/>
  <c r="H89" i="17" s="1"/>
  <c r="G89" i="17" a="1"/>
  <c r="G89" i="17" s="1"/>
  <c r="L89" i="17" a="1"/>
  <c r="L89" i="17" s="1"/>
  <c r="J89" i="17" a="1"/>
  <c r="J89" i="17" s="1"/>
  <c r="K89" i="17" a="1"/>
  <c r="K89" i="17" s="1"/>
  <c r="M89" i="17" a="1"/>
  <c r="M89" i="17" s="1"/>
  <c r="E90" i="17"/>
  <c r="F90" i="17" l="1" a="1"/>
  <c r="F90" i="17" s="1"/>
  <c r="S90" i="17" a="1"/>
  <c r="S90" i="17" s="1"/>
  <c r="O27" i="21" s="1"/>
  <c r="Y90" i="17" a="1"/>
  <c r="Y90" i="17" s="1"/>
  <c r="U27" i="21" s="1"/>
  <c r="U90" i="17" a="1"/>
  <c r="U90" i="17" s="1"/>
  <c r="Q90" i="17" a="1"/>
  <c r="Q90" i="17" s="1"/>
  <c r="T90" i="17" a="1"/>
  <c r="T90" i="17" s="1"/>
  <c r="V90" i="17" a="1"/>
  <c r="V90" i="17" s="1"/>
  <c r="R27" i="21" s="1"/>
  <c r="N90" i="17" a="1"/>
  <c r="N90" i="17" s="1"/>
  <c r="P90" i="17" a="1"/>
  <c r="P90" i="17" s="1"/>
  <c r="R90" i="17" a="1"/>
  <c r="R90" i="17" s="1"/>
  <c r="O90" i="17" a="1"/>
  <c r="O90" i="17" s="1"/>
  <c r="K27" i="21" s="1"/>
  <c r="W90" i="17" a="1"/>
  <c r="W90" i="17" s="1"/>
  <c r="S27" i="21" s="1"/>
  <c r="X90" i="17" a="1"/>
  <c r="X90" i="17" s="1"/>
  <c r="T27" i="21" s="1"/>
  <c r="M90" i="17" a="1"/>
  <c r="M90" i="17" s="1"/>
  <c r="I27" i="21" s="1"/>
  <c r="G90" i="17" a="1"/>
  <c r="G90" i="17" s="1"/>
  <c r="H90" i="17" a="1"/>
  <c r="H90" i="17" s="1"/>
  <c r="I90" i="17" a="1"/>
  <c r="I90" i="17" s="1"/>
  <c r="L90" i="17" a="1"/>
  <c r="L90" i="17" s="1"/>
  <c r="J90" i="17" a="1"/>
  <c r="J90" i="17" s="1"/>
  <c r="K90" i="17" a="1"/>
  <c r="K90" i="17" s="1"/>
  <c r="E91" i="17"/>
  <c r="F91" i="17" l="1" a="1"/>
  <c r="F91" i="17" s="1"/>
  <c r="S91" i="17" a="1"/>
  <c r="S91" i="17" s="1"/>
  <c r="W91" i="17" a="1"/>
  <c r="W91" i="17" s="1"/>
  <c r="Y91" i="17" a="1"/>
  <c r="Y91" i="17" s="1"/>
  <c r="Q91" i="17" a="1"/>
  <c r="Q91" i="17" s="1"/>
  <c r="U91" i="17" a="1"/>
  <c r="U91" i="17" s="1"/>
  <c r="T91" i="17" a="1"/>
  <c r="T91" i="17" s="1"/>
  <c r="N91" i="17" a="1"/>
  <c r="N91" i="17" s="1"/>
  <c r="V91" i="17" a="1"/>
  <c r="V91" i="17" s="1"/>
  <c r="R91" i="17" a="1"/>
  <c r="R91" i="17" s="1"/>
  <c r="O91" i="17" a="1"/>
  <c r="O91" i="17" s="1"/>
  <c r="P91" i="17" a="1"/>
  <c r="P91" i="17" s="1"/>
  <c r="X91" i="17" a="1"/>
  <c r="X91" i="17" s="1"/>
  <c r="I91" i="17" a="1"/>
  <c r="I91" i="17" s="1"/>
  <c r="H91" i="17" a="1"/>
  <c r="H91" i="17" s="1"/>
  <c r="J91" i="17" a="1"/>
  <c r="J91" i="17" s="1"/>
  <c r="G91" i="17" a="1"/>
  <c r="G91" i="17" s="1"/>
  <c r="L91" i="17" a="1"/>
  <c r="L91" i="17" s="1"/>
  <c r="K91" i="17" a="1"/>
  <c r="K91" i="17" s="1"/>
  <c r="M91" i="17" a="1"/>
  <c r="M91" i="17" s="1"/>
  <c r="E92" i="17"/>
  <c r="F92" i="17" l="1" a="1"/>
  <c r="F92" i="17" s="1"/>
  <c r="S92" i="17" a="1"/>
  <c r="S92" i="17" s="1"/>
  <c r="Y92" i="17" a="1"/>
  <c r="Y92" i="17" s="1"/>
  <c r="Q92" i="17" a="1"/>
  <c r="Q92" i="17" s="1"/>
  <c r="U92" i="17" a="1"/>
  <c r="U92" i="17" s="1"/>
  <c r="T92" i="17" a="1"/>
  <c r="T92" i="17" s="1"/>
  <c r="N92" i="17" a="1"/>
  <c r="N92" i="17" s="1"/>
  <c r="V92" i="17" a="1"/>
  <c r="V92" i="17" s="1"/>
  <c r="R92" i="17" a="1"/>
  <c r="R92" i="17" s="1"/>
  <c r="O92" i="17" a="1"/>
  <c r="O92" i="17" s="1"/>
  <c r="W92" i="17" a="1"/>
  <c r="W92" i="17" s="1"/>
  <c r="P92" i="17" a="1"/>
  <c r="P92" i="17" s="1"/>
  <c r="X92" i="17" a="1"/>
  <c r="X92" i="17" s="1"/>
  <c r="G92" i="17" a="1"/>
  <c r="G92" i="17" s="1"/>
  <c r="J92" i="17" a="1"/>
  <c r="J92" i="17" s="1"/>
  <c r="H92" i="17" a="1"/>
  <c r="H92" i="17" s="1"/>
  <c r="I92" i="17" a="1"/>
  <c r="I92" i="17" s="1"/>
  <c r="M92" i="17" a="1"/>
  <c r="M92" i="17" s="1"/>
  <c r="L92" i="17" a="1"/>
  <c r="L92" i="17" s="1"/>
  <c r="K92" i="17" a="1"/>
  <c r="K92" i="17" s="1"/>
  <c r="E93" i="17"/>
  <c r="F93" i="17" l="1" a="1"/>
  <c r="F93" i="17" s="1"/>
  <c r="Y93" i="17" a="1"/>
  <c r="Y93" i="17" s="1"/>
  <c r="S93" i="17" a="1"/>
  <c r="S93" i="17" s="1"/>
  <c r="T93" i="17" a="1"/>
  <c r="T93" i="17" s="1"/>
  <c r="U93" i="17" a="1"/>
  <c r="U93" i="17" s="1"/>
  <c r="Q93" i="17" a="1"/>
  <c r="Q93" i="17" s="1"/>
  <c r="N93" i="17" a="1"/>
  <c r="N93" i="17" s="1"/>
  <c r="R93" i="17" a="1"/>
  <c r="R93" i="17" s="1"/>
  <c r="O93" i="17" a="1"/>
  <c r="O93" i="17" s="1"/>
  <c r="W93" i="17" a="1"/>
  <c r="W93" i="17" s="1"/>
  <c r="P93" i="17" a="1"/>
  <c r="P93" i="17" s="1"/>
  <c r="V93" i="17" a="1"/>
  <c r="V93" i="17" s="1"/>
  <c r="X93" i="17" a="1"/>
  <c r="X93" i="17" s="1"/>
  <c r="H93" i="17" a="1"/>
  <c r="H93" i="17" s="1"/>
  <c r="J93" i="17" a="1"/>
  <c r="J93" i="17" s="1"/>
  <c r="G93" i="17" a="1"/>
  <c r="G93" i="17" s="1"/>
  <c r="I93" i="17" a="1"/>
  <c r="I93" i="17" s="1"/>
  <c r="L93" i="17" a="1"/>
  <c r="L93" i="17" s="1"/>
  <c r="M93" i="17" a="1"/>
  <c r="M93" i="17" s="1"/>
  <c r="K93" i="17" a="1"/>
  <c r="K93" i="17" s="1"/>
  <c r="E94" i="17"/>
  <c r="F94" i="17" l="1" a="1"/>
  <c r="F94" i="17" s="1"/>
  <c r="S94" i="17" a="1"/>
  <c r="S94" i="17" s="1"/>
  <c r="O28" i="21" s="1"/>
  <c r="T94" i="17" a="1"/>
  <c r="T94" i="17" s="1"/>
  <c r="Y94" i="17" a="1"/>
  <c r="Y94" i="17" s="1"/>
  <c r="Q94" i="17" a="1"/>
  <c r="Q94" i="17" s="1"/>
  <c r="M28" i="21" s="1"/>
  <c r="R94" i="17" a="1"/>
  <c r="R94" i="17" s="1"/>
  <c r="N28" i="21" s="1"/>
  <c r="N94" i="17" a="1"/>
  <c r="N94" i="17" s="1"/>
  <c r="U94" i="17" a="1"/>
  <c r="U94" i="17" s="1"/>
  <c r="Q28" i="21" s="1"/>
  <c r="V94" i="17" a="1"/>
  <c r="V94" i="17" s="1"/>
  <c r="P94" i="17" a="1"/>
  <c r="P94" i="17" s="1"/>
  <c r="O94" i="17" a="1"/>
  <c r="O94" i="17" s="1"/>
  <c r="X94" i="17" a="1"/>
  <c r="X94" i="17" s="1"/>
  <c r="W94" i="17" a="1"/>
  <c r="W94" i="17" s="1"/>
  <c r="M94" i="17" a="1"/>
  <c r="M94" i="17" s="1"/>
  <c r="H94" i="17" a="1"/>
  <c r="H94" i="17" s="1"/>
  <c r="J94" i="17" a="1"/>
  <c r="J94" i="17" s="1"/>
  <c r="G94" i="17" a="1"/>
  <c r="G94" i="17" s="1"/>
  <c r="I94" i="17" a="1"/>
  <c r="I94" i="17" s="1"/>
  <c r="L94" i="17" a="1"/>
  <c r="L94" i="17" s="1"/>
  <c r="H28" i="21" s="1"/>
  <c r="K94" i="17" a="1"/>
  <c r="K94" i="17" s="1"/>
  <c r="E95" i="17"/>
  <c r="F95" i="17" l="1" a="1"/>
  <c r="F95" i="17" s="1"/>
  <c r="S95" i="17" a="1"/>
  <c r="S95" i="17" s="1"/>
  <c r="Y95" i="17" a="1"/>
  <c r="Y95" i="17" s="1"/>
  <c r="Q95" i="17" a="1"/>
  <c r="Q95" i="17" s="1"/>
  <c r="T95" i="17" a="1"/>
  <c r="T95" i="17" s="1"/>
  <c r="R95" i="17" a="1"/>
  <c r="R95" i="17" s="1"/>
  <c r="N95" i="17" a="1"/>
  <c r="N95" i="17" s="1"/>
  <c r="U95" i="17" a="1"/>
  <c r="U95" i="17" s="1"/>
  <c r="W95" i="17" a="1"/>
  <c r="W95" i="17" s="1"/>
  <c r="P95" i="17" a="1"/>
  <c r="P95" i="17" s="1"/>
  <c r="V95" i="17" a="1"/>
  <c r="V95" i="17" s="1"/>
  <c r="O95" i="17" a="1"/>
  <c r="O95" i="17" s="1"/>
  <c r="X95" i="17" a="1"/>
  <c r="X95" i="17" s="1"/>
  <c r="H95" i="17" a="1"/>
  <c r="H95" i="17" s="1"/>
  <c r="G95" i="17" a="1"/>
  <c r="G95" i="17" s="1"/>
  <c r="I95" i="17" a="1"/>
  <c r="I95" i="17" s="1"/>
  <c r="L95" i="17" a="1"/>
  <c r="L95" i="17" s="1"/>
  <c r="J95" i="17" a="1"/>
  <c r="J95" i="17" s="1"/>
  <c r="M95" i="17" a="1"/>
  <c r="M95" i="17" s="1"/>
  <c r="K95" i="17" a="1"/>
  <c r="K95" i="17" s="1"/>
  <c r="E96" i="17"/>
  <c r="F96" i="17" l="1" a="1"/>
  <c r="F96" i="17" s="1"/>
  <c r="S96" i="17" a="1"/>
  <c r="S96" i="17" s="1"/>
  <c r="Y96" i="17" a="1"/>
  <c r="Y96" i="17" s="1"/>
  <c r="Q96" i="17" a="1"/>
  <c r="Q96" i="17" s="1"/>
  <c r="U96" i="17" a="1"/>
  <c r="U96" i="17" s="1"/>
  <c r="T96" i="17" a="1"/>
  <c r="T96" i="17" s="1"/>
  <c r="N96" i="17" a="1"/>
  <c r="N96" i="17" s="1"/>
  <c r="V96" i="17" a="1"/>
  <c r="V96" i="17" s="1"/>
  <c r="R96" i="17" a="1"/>
  <c r="R96" i="17" s="1"/>
  <c r="P96" i="17" a="1"/>
  <c r="P96" i="17" s="1"/>
  <c r="O96" i="17" a="1"/>
  <c r="O96" i="17" s="1"/>
  <c r="X96" i="17" a="1"/>
  <c r="X96" i="17" s="1"/>
  <c r="W96" i="17" a="1"/>
  <c r="W96" i="17" s="1"/>
  <c r="I96" i="17" a="1"/>
  <c r="I96" i="17" s="1"/>
  <c r="H96" i="17" a="1"/>
  <c r="H96" i="17" s="1"/>
  <c r="G96" i="17" a="1"/>
  <c r="G96" i="17" s="1"/>
  <c r="J96" i="17" a="1"/>
  <c r="J96" i="17" s="1"/>
  <c r="L96" i="17" a="1"/>
  <c r="L96" i="17" s="1"/>
  <c r="M96" i="17" a="1"/>
  <c r="M96" i="17" s="1"/>
  <c r="K96" i="17" a="1"/>
  <c r="K96" i="17" s="1"/>
  <c r="E97" i="17"/>
  <c r="F97" i="17" l="1" a="1"/>
  <c r="F97" i="17" s="1"/>
  <c r="S97" i="17" a="1"/>
  <c r="S97" i="17" s="1"/>
  <c r="Y97" i="17" a="1"/>
  <c r="Y97" i="17" s="1"/>
  <c r="Q97" i="17" a="1"/>
  <c r="Q97" i="17" s="1"/>
  <c r="U97" i="17" a="1"/>
  <c r="U97" i="17" s="1"/>
  <c r="T97" i="17" a="1"/>
  <c r="T97" i="17" s="1"/>
  <c r="N97" i="17" a="1"/>
  <c r="N97" i="17" s="1"/>
  <c r="V97" i="17" a="1"/>
  <c r="V97" i="17" s="1"/>
  <c r="R97" i="17" a="1"/>
  <c r="R97" i="17" s="1"/>
  <c r="W97" i="17" a="1"/>
  <c r="W97" i="17" s="1"/>
  <c r="O97" i="17" a="1"/>
  <c r="O97" i="17" s="1"/>
  <c r="P97" i="17" a="1"/>
  <c r="P97" i="17" s="1"/>
  <c r="X97" i="17" a="1"/>
  <c r="X97" i="17" s="1"/>
  <c r="H97" i="17" a="1"/>
  <c r="H97" i="17" s="1"/>
  <c r="G97" i="17" a="1"/>
  <c r="G97" i="17" s="1"/>
  <c r="J97" i="17" a="1"/>
  <c r="J97" i="17" s="1"/>
  <c r="L97" i="17" a="1"/>
  <c r="L97" i="17" s="1"/>
  <c r="I97" i="17" a="1"/>
  <c r="I97" i="17" s="1"/>
  <c r="M97" i="17" a="1"/>
  <c r="M97" i="17" s="1"/>
  <c r="K97" i="17" a="1"/>
  <c r="K97" i="17" s="1"/>
  <c r="E98" i="17"/>
  <c r="F98" i="17" l="1" a="1"/>
  <c r="F98" i="17" s="1"/>
  <c r="S98" i="17" a="1"/>
  <c r="S98" i="17" s="1"/>
  <c r="O29" i="21" s="1"/>
  <c r="Q98" i="17" a="1"/>
  <c r="Q98" i="17" s="1"/>
  <c r="Y98" i="17" a="1"/>
  <c r="Y98" i="17" s="1"/>
  <c r="U98" i="17" a="1"/>
  <c r="U98" i="17" s="1"/>
  <c r="Q29" i="21" s="1"/>
  <c r="T98" i="17" a="1"/>
  <c r="T98" i="17" s="1"/>
  <c r="P29" i="21" s="1"/>
  <c r="N98" i="17" a="1"/>
  <c r="N98" i="17" s="1"/>
  <c r="R98" i="17" a="1"/>
  <c r="R98" i="17" s="1"/>
  <c r="P98" i="17" a="1"/>
  <c r="P98" i="17" s="1"/>
  <c r="L29" i="21" s="1"/>
  <c r="V98" i="17" a="1"/>
  <c r="V98" i="17" s="1"/>
  <c r="O98" i="17" a="1"/>
  <c r="O98" i="17" s="1"/>
  <c r="X98" i="17" a="1"/>
  <c r="X98" i="17" s="1"/>
  <c r="W98" i="17" a="1"/>
  <c r="W98" i="17" s="1"/>
  <c r="H98" i="17" a="1"/>
  <c r="H98" i="17" s="1"/>
  <c r="I98" i="17" a="1"/>
  <c r="I98" i="17" s="1"/>
  <c r="L98" i="17" a="1"/>
  <c r="L98" i="17" s="1"/>
  <c r="G98" i="17" a="1"/>
  <c r="G98" i="17" s="1"/>
  <c r="J98" i="17" a="1"/>
  <c r="J98" i="17" s="1"/>
  <c r="M98" i="17" a="1"/>
  <c r="M98" i="17" s="1"/>
  <c r="I29" i="21" s="1"/>
  <c r="K98" i="17" a="1"/>
  <c r="K98" i="17" s="1"/>
  <c r="E99" i="17"/>
  <c r="F99" i="17" l="1" a="1"/>
  <c r="F99" i="17" s="1"/>
  <c r="S99" i="17" a="1"/>
  <c r="S99" i="17" s="1"/>
  <c r="Y99" i="17" a="1"/>
  <c r="Y99" i="17" s="1"/>
  <c r="Q99" i="17" a="1"/>
  <c r="Q99" i="17" s="1"/>
  <c r="U99" i="17" a="1"/>
  <c r="U99" i="17" s="1"/>
  <c r="T99" i="17" a="1"/>
  <c r="T99" i="17" s="1"/>
  <c r="R99" i="17" a="1"/>
  <c r="R99" i="17" s="1"/>
  <c r="N99" i="17" a="1"/>
  <c r="N99" i="17" s="1"/>
  <c r="O99" i="17" a="1"/>
  <c r="O99" i="17" s="1"/>
  <c r="W99" i="17" a="1"/>
  <c r="W99" i="17" s="1"/>
  <c r="V99" i="17" a="1"/>
  <c r="V99" i="17" s="1"/>
  <c r="P99" i="17" a="1"/>
  <c r="P99" i="17" s="1"/>
  <c r="X99" i="17" a="1"/>
  <c r="X99" i="17" s="1"/>
  <c r="H99" i="17" a="1"/>
  <c r="H99" i="17" s="1"/>
  <c r="I99" i="17" a="1"/>
  <c r="I99" i="17" s="1"/>
  <c r="G99" i="17" a="1"/>
  <c r="G99" i="17" s="1"/>
  <c r="J99" i="17" a="1"/>
  <c r="J99" i="17" s="1"/>
  <c r="M99" i="17" a="1"/>
  <c r="M99" i="17" s="1"/>
  <c r="L99" i="17" a="1"/>
  <c r="L99" i="17" s="1"/>
  <c r="K99" i="17" a="1"/>
  <c r="K99" i="17" s="1"/>
  <c r="E100" i="17"/>
  <c r="F100" i="17" l="1" a="1"/>
  <c r="F100" i="17" s="1"/>
  <c r="S100" i="17" a="1"/>
  <c r="S100" i="17" s="1"/>
  <c r="Y100" i="17" a="1"/>
  <c r="Y100" i="17" s="1"/>
  <c r="Q100" i="17" a="1"/>
  <c r="Q100" i="17" s="1"/>
  <c r="T100" i="17" a="1"/>
  <c r="T100" i="17" s="1"/>
  <c r="U100" i="17" a="1"/>
  <c r="U100" i="17" s="1"/>
  <c r="R100" i="17" a="1"/>
  <c r="R100" i="17" s="1"/>
  <c r="V100" i="17" a="1"/>
  <c r="V100" i="17" s="1"/>
  <c r="N100" i="17" a="1"/>
  <c r="N100" i="17" s="1"/>
  <c r="O100" i="17" a="1"/>
  <c r="O100" i="17" s="1"/>
  <c r="X100" i="17" a="1"/>
  <c r="X100" i="17" s="1"/>
  <c r="W100" i="17" a="1"/>
  <c r="W100" i="17" s="1"/>
  <c r="P100" i="17" a="1"/>
  <c r="P100" i="17" s="1"/>
  <c r="G100" i="17" a="1"/>
  <c r="G100" i="17" s="1"/>
  <c r="H100" i="17" a="1"/>
  <c r="H100" i="17" s="1"/>
  <c r="I100" i="17" a="1"/>
  <c r="I100" i="17" s="1"/>
  <c r="J100" i="17" a="1"/>
  <c r="J100" i="17" s="1"/>
  <c r="L100" i="17" a="1"/>
  <c r="L100" i="17" s="1"/>
  <c r="K100" i="17" a="1"/>
  <c r="K100" i="17" s="1"/>
  <c r="M100" i="17" a="1"/>
  <c r="M100" i="17" s="1"/>
  <c r="E101" i="17"/>
  <c r="F101" i="17" l="1" a="1"/>
  <c r="F101" i="17" s="1"/>
  <c r="S101" i="17" a="1"/>
  <c r="S101" i="17" s="1"/>
  <c r="Q101" i="17" a="1"/>
  <c r="Q101" i="17" s="1"/>
  <c r="Y101" i="17" a="1"/>
  <c r="Y101" i="17" s="1"/>
  <c r="U101" i="17" a="1"/>
  <c r="U101" i="17" s="1"/>
  <c r="T101" i="17" a="1"/>
  <c r="T101" i="17" s="1"/>
  <c r="R101" i="17" a="1"/>
  <c r="R101" i="17" s="1"/>
  <c r="V101" i="17" a="1"/>
  <c r="V101" i="17" s="1"/>
  <c r="O101" i="17" a="1"/>
  <c r="O101" i="17" s="1"/>
  <c r="P101" i="17" a="1"/>
  <c r="P101" i="17" s="1"/>
  <c r="N101" i="17" a="1"/>
  <c r="N101" i="17" s="1"/>
  <c r="W101" i="17" a="1"/>
  <c r="W101" i="17" s="1"/>
  <c r="X101" i="17" a="1"/>
  <c r="X101" i="17" s="1"/>
  <c r="H101" i="17" a="1"/>
  <c r="H101" i="17" s="1"/>
  <c r="I101" i="17" a="1"/>
  <c r="I101" i="17" s="1"/>
  <c r="G101" i="17" a="1"/>
  <c r="G101" i="17" s="1"/>
  <c r="L101" i="17" a="1"/>
  <c r="L101" i="17" s="1"/>
  <c r="J101" i="17" a="1"/>
  <c r="J101" i="17" s="1"/>
  <c r="K101" i="17" a="1"/>
  <c r="K101" i="17" s="1"/>
  <c r="M101" i="17" a="1"/>
  <c r="M101" i="17" s="1"/>
  <c r="E102" i="17"/>
  <c r="F102" i="17" l="1" a="1"/>
  <c r="F102" i="17" s="1"/>
  <c r="Y102" i="17" a="1"/>
  <c r="Y102" i="17" s="1"/>
  <c r="Q102" i="17" a="1"/>
  <c r="Q102" i="17" s="1"/>
  <c r="S102" i="17" a="1"/>
  <c r="S102" i="17" s="1"/>
  <c r="O30" i="21" s="1"/>
  <c r="T102" i="17" a="1"/>
  <c r="T102" i="17" s="1"/>
  <c r="P30" i="21" s="1"/>
  <c r="U102" i="17" a="1"/>
  <c r="U102" i="17" s="1"/>
  <c r="Q30" i="21" s="1"/>
  <c r="N102" i="17" a="1"/>
  <c r="N102" i="17" s="1"/>
  <c r="R102" i="17" a="1"/>
  <c r="R102" i="17" s="1"/>
  <c r="V102" i="17" a="1"/>
  <c r="V102" i="17" s="1"/>
  <c r="O102" i="17" a="1"/>
  <c r="O102" i="17" s="1"/>
  <c r="X102" i="17" a="1"/>
  <c r="X102" i="17" s="1"/>
  <c r="T30" i="21" s="1"/>
  <c r="W102" i="17" a="1"/>
  <c r="W102" i="17" s="1"/>
  <c r="S30" i="21" s="1"/>
  <c r="P102" i="17" a="1"/>
  <c r="P102" i="17" s="1"/>
  <c r="H102" i="17" a="1"/>
  <c r="H102" i="17" s="1"/>
  <c r="J102" i="17" a="1"/>
  <c r="J102" i="17" s="1"/>
  <c r="G102" i="17" a="1"/>
  <c r="G102" i="17" s="1"/>
  <c r="I102" i="17" a="1"/>
  <c r="I102" i="17" s="1"/>
  <c r="L102" i="17" a="1"/>
  <c r="L102" i="17" s="1"/>
  <c r="H30" i="21" s="1"/>
  <c r="K102" i="17" a="1"/>
  <c r="K102" i="17" s="1"/>
  <c r="M102" i="17" a="1"/>
  <c r="M102" i="17" s="1"/>
  <c r="E103" i="17"/>
  <c r="F103" i="17" l="1" a="1"/>
  <c r="F103" i="17" s="1"/>
  <c r="S103" i="17" a="1"/>
  <c r="S103" i="17" s="1"/>
  <c r="Y103" i="17" a="1"/>
  <c r="Y103" i="17" s="1"/>
  <c r="Q103" i="17" a="1"/>
  <c r="Q103" i="17" s="1"/>
  <c r="T103" i="17" a="1"/>
  <c r="T103" i="17" s="1"/>
  <c r="N103" i="17" a="1"/>
  <c r="N103" i="17" s="1"/>
  <c r="V103" i="17" a="1"/>
  <c r="V103" i="17" s="1"/>
  <c r="U103" i="17" a="1"/>
  <c r="U103" i="17" s="1"/>
  <c r="P103" i="17" a="1"/>
  <c r="P103" i="17" s="1"/>
  <c r="O103" i="17" a="1"/>
  <c r="O103" i="17" s="1"/>
  <c r="X103" i="17" a="1"/>
  <c r="X103" i="17" s="1"/>
  <c r="W103" i="17" a="1"/>
  <c r="W103" i="17" s="1"/>
  <c r="R103" i="17" a="1"/>
  <c r="R103" i="17" s="1"/>
  <c r="I103" i="17" a="1"/>
  <c r="I103" i="17" s="1"/>
  <c r="J103" i="17" a="1"/>
  <c r="J103" i="17" s="1"/>
  <c r="H103" i="17" a="1"/>
  <c r="H103" i="17" s="1"/>
  <c r="L103" i="17" a="1"/>
  <c r="L103" i="17" s="1"/>
  <c r="G103" i="17" a="1"/>
  <c r="G103" i="17" s="1"/>
  <c r="K103" i="17" a="1"/>
  <c r="K103" i="17" s="1"/>
  <c r="M103" i="17" a="1"/>
  <c r="M103" i="17" s="1"/>
  <c r="E104" i="17"/>
  <c r="F104" i="17" l="1" a="1"/>
  <c r="F104" i="17" s="1"/>
  <c r="S104" i="17" a="1"/>
  <c r="S104" i="17" s="1"/>
  <c r="Y104" i="17" a="1"/>
  <c r="Y104" i="17" s="1"/>
  <c r="Q104" i="17" a="1"/>
  <c r="Q104" i="17" s="1"/>
  <c r="T104" i="17" a="1"/>
  <c r="T104" i="17" s="1"/>
  <c r="U104" i="17" a="1"/>
  <c r="U104" i="17" s="1"/>
  <c r="N104" i="17" a="1"/>
  <c r="N104" i="17" s="1"/>
  <c r="V104" i="17" a="1"/>
  <c r="V104" i="17" s="1"/>
  <c r="R104" i="17" a="1"/>
  <c r="R104" i="17" s="1"/>
  <c r="O104" i="17" a="1"/>
  <c r="O104" i="17" s="1"/>
  <c r="X104" i="17" a="1"/>
  <c r="X104" i="17" s="1"/>
  <c r="W104" i="17" a="1"/>
  <c r="W104" i="17" s="1"/>
  <c r="P104" i="17" a="1"/>
  <c r="P104" i="17" s="1"/>
  <c r="I104" i="17" a="1"/>
  <c r="I104" i="17" s="1"/>
  <c r="G104" i="17" a="1"/>
  <c r="G104" i="17" s="1"/>
  <c r="H104" i="17" a="1"/>
  <c r="H104" i="17" s="1"/>
  <c r="K104" i="17" a="1"/>
  <c r="K104" i="17" s="1"/>
  <c r="M104" i="17" a="1"/>
  <c r="M104" i="17" s="1"/>
  <c r="L104" i="17" a="1"/>
  <c r="L104" i="17" s="1"/>
  <c r="J104" i="17" a="1"/>
  <c r="J104" i="17" s="1"/>
  <c r="E105" i="17"/>
  <c r="F105" i="17" l="1" a="1"/>
  <c r="F105" i="17" s="1"/>
  <c r="S105" i="17" a="1"/>
  <c r="S105" i="17" s="1"/>
  <c r="Q105" i="17" a="1"/>
  <c r="Q105" i="17" s="1"/>
  <c r="Y105" i="17" a="1"/>
  <c r="Y105" i="17" s="1"/>
  <c r="T105" i="17" a="1"/>
  <c r="T105" i="17" s="1"/>
  <c r="U105" i="17" a="1"/>
  <c r="U105" i="17" s="1"/>
  <c r="R105" i="17" a="1"/>
  <c r="R105" i="17" s="1"/>
  <c r="N105" i="17" a="1"/>
  <c r="N105" i="17" s="1"/>
  <c r="X105" i="17" a="1"/>
  <c r="X105" i="17" s="1"/>
  <c r="W105" i="17" a="1"/>
  <c r="W105" i="17" s="1"/>
  <c r="V105" i="17" a="1"/>
  <c r="V105" i="17" s="1"/>
  <c r="P105" i="17" a="1"/>
  <c r="P105" i="17" s="1"/>
  <c r="O105" i="17" a="1"/>
  <c r="O105" i="17" s="1"/>
  <c r="J105" i="17" a="1"/>
  <c r="J105" i="17" s="1"/>
  <c r="G105" i="17" a="1"/>
  <c r="G105" i="17" s="1"/>
  <c r="H105" i="17" a="1"/>
  <c r="H105" i="17" s="1"/>
  <c r="I105" i="17" a="1"/>
  <c r="I105" i="17" s="1"/>
  <c r="L105" i="17" a="1"/>
  <c r="L105" i="17" s="1"/>
  <c r="K105" i="17" a="1"/>
  <c r="K105" i="17" s="1"/>
  <c r="M105" i="17" a="1"/>
  <c r="M105" i="17" s="1"/>
  <c r="E106" i="17"/>
  <c r="F106" i="17" l="1" a="1"/>
  <c r="F106" i="17" s="1"/>
  <c r="B31" i="21" s="1"/>
  <c r="S106" i="17" a="1"/>
  <c r="S106" i="17" s="1"/>
  <c r="O31" i="21" s="1"/>
  <c r="Y106" i="17" a="1"/>
  <c r="Y106" i="17" s="1"/>
  <c r="T106" i="17" a="1"/>
  <c r="T106" i="17" s="1"/>
  <c r="U106" i="17" a="1"/>
  <c r="U106" i="17" s="1"/>
  <c r="Q106" i="17" a="1"/>
  <c r="Q106" i="17" s="1"/>
  <c r="M31" i="21" s="1"/>
  <c r="R106" i="17" a="1"/>
  <c r="R106" i="17" s="1"/>
  <c r="N106" i="17" a="1"/>
  <c r="N106" i="17" s="1"/>
  <c r="V106" i="17" a="1"/>
  <c r="V106" i="17" s="1"/>
  <c r="P106" i="17" a="1"/>
  <c r="P106" i="17" s="1"/>
  <c r="O106" i="17" a="1"/>
  <c r="O106" i="17" s="1"/>
  <c r="K31" i="21" s="1"/>
  <c r="X106" i="17" a="1"/>
  <c r="X106" i="17" s="1"/>
  <c r="W106" i="17" a="1"/>
  <c r="W106" i="17" s="1"/>
  <c r="S31" i="21" s="1"/>
  <c r="I106" i="17" a="1"/>
  <c r="I106" i="17" s="1"/>
  <c r="G106" i="17" a="1"/>
  <c r="G106" i="17" s="1"/>
  <c r="H106" i="17" a="1"/>
  <c r="H106" i="17" s="1"/>
  <c r="J106" i="17" a="1"/>
  <c r="J106" i="17" s="1"/>
  <c r="K106" i="17" a="1"/>
  <c r="K106" i="17" s="1"/>
  <c r="G31" i="21" s="1"/>
  <c r="M106" i="17" a="1"/>
  <c r="M106" i="17" s="1"/>
  <c r="I31" i="21" s="1"/>
  <c r="L106" i="17" a="1"/>
  <c r="L106" i="17" s="1"/>
  <c r="E107" i="17"/>
  <c r="F107" i="17" l="1" a="1"/>
  <c r="F107" i="17" s="1"/>
  <c r="S107" i="17" a="1"/>
  <c r="S107" i="17" s="1"/>
  <c r="Y107" i="17" a="1"/>
  <c r="Y107" i="17" s="1"/>
  <c r="Q107" i="17" a="1"/>
  <c r="Q107" i="17" s="1"/>
  <c r="T107" i="17" a="1"/>
  <c r="T107" i="17" s="1"/>
  <c r="N107" i="17" a="1"/>
  <c r="N107" i="17" s="1"/>
  <c r="V107" i="17" a="1"/>
  <c r="V107" i="17" s="1"/>
  <c r="U107" i="17" a="1"/>
  <c r="U107" i="17" s="1"/>
  <c r="R107" i="17" a="1"/>
  <c r="R107" i="17" s="1"/>
  <c r="P107" i="17" a="1"/>
  <c r="P107" i="17" s="1"/>
  <c r="O107" i="17" a="1"/>
  <c r="O107" i="17" s="1"/>
  <c r="X107" i="17" a="1"/>
  <c r="X107" i="17" s="1"/>
  <c r="W107" i="17" a="1"/>
  <c r="W107" i="17" s="1"/>
  <c r="G107" i="17" a="1"/>
  <c r="G107" i="17" s="1"/>
  <c r="H107" i="17" a="1"/>
  <c r="H107" i="17" s="1"/>
  <c r="I107" i="17" a="1"/>
  <c r="I107" i="17" s="1"/>
  <c r="J107" i="17" a="1"/>
  <c r="J107" i="17" s="1"/>
  <c r="L107" i="17" a="1"/>
  <c r="L107" i="17" s="1"/>
  <c r="M107" i="17" a="1"/>
  <c r="M107" i="17" s="1"/>
  <c r="K107" i="17" a="1"/>
  <c r="K107" i="17" s="1"/>
  <c r="E108" i="17"/>
  <c r="F108" i="17" l="1" a="1"/>
  <c r="F108" i="17" s="1"/>
  <c r="S108" i="17" a="1"/>
  <c r="S108" i="17" s="1"/>
  <c r="Y108" i="17" a="1"/>
  <c r="Y108" i="17" s="1"/>
  <c r="Q108" i="17" a="1"/>
  <c r="Q108" i="17" s="1"/>
  <c r="T108" i="17" a="1"/>
  <c r="T108" i="17" s="1"/>
  <c r="U108" i="17" a="1"/>
  <c r="U108" i="17" s="1"/>
  <c r="N108" i="17" a="1"/>
  <c r="N108" i="17" s="1"/>
  <c r="V108" i="17" a="1"/>
  <c r="V108" i="17" s="1"/>
  <c r="R108" i="17" a="1"/>
  <c r="R108" i="17" s="1"/>
  <c r="P108" i="17" a="1"/>
  <c r="P108" i="17" s="1"/>
  <c r="O108" i="17" a="1"/>
  <c r="O108" i="17" s="1"/>
  <c r="W108" i="17" a="1"/>
  <c r="W108" i="17" s="1"/>
  <c r="X108" i="17" a="1"/>
  <c r="X108" i="17" s="1"/>
  <c r="H108" i="17" a="1"/>
  <c r="H108" i="17" s="1"/>
  <c r="J108" i="17" a="1"/>
  <c r="J108" i="17" s="1"/>
  <c r="G108" i="17" a="1"/>
  <c r="G108" i="17" s="1"/>
  <c r="I108" i="17" a="1"/>
  <c r="I108" i="17" s="1"/>
  <c r="L108" i="17" a="1"/>
  <c r="L108" i="17" s="1"/>
  <c r="K108" i="17" a="1"/>
  <c r="K108" i="17" s="1"/>
  <c r="M108" i="17" a="1"/>
  <c r="M108" i="17" s="1"/>
  <c r="E109" i="17"/>
  <c r="F109" i="17" l="1" a="1"/>
  <c r="F109" i="17" s="1"/>
  <c r="Y109" i="17" a="1"/>
  <c r="Y109" i="17" s="1"/>
  <c r="S109" i="17" a="1"/>
  <c r="S109" i="17" s="1"/>
  <c r="T109" i="17" a="1"/>
  <c r="T109" i="17" s="1"/>
  <c r="Q109" i="17" a="1"/>
  <c r="Q109" i="17" s="1"/>
  <c r="U109" i="17" a="1"/>
  <c r="U109" i="17" s="1"/>
  <c r="R109" i="17" a="1"/>
  <c r="R109" i="17" s="1"/>
  <c r="N109" i="17" a="1"/>
  <c r="N109" i="17" s="1"/>
  <c r="O109" i="17" a="1"/>
  <c r="O109" i="17" s="1"/>
  <c r="W109" i="17" a="1"/>
  <c r="W109" i="17" s="1"/>
  <c r="X109" i="17" a="1"/>
  <c r="X109" i="17" s="1"/>
  <c r="V109" i="17" a="1"/>
  <c r="V109" i="17" s="1"/>
  <c r="P109" i="17" a="1"/>
  <c r="P109" i="17" s="1"/>
  <c r="I109" i="17" a="1"/>
  <c r="I109" i="17" s="1"/>
  <c r="H109" i="17" a="1"/>
  <c r="H109" i="17" s="1"/>
  <c r="G109" i="17" a="1"/>
  <c r="G109" i="17" s="1"/>
  <c r="J109" i="17" a="1"/>
  <c r="J109" i="17" s="1"/>
  <c r="L109" i="17" a="1"/>
  <c r="L109" i="17" s="1"/>
  <c r="M109" i="17" a="1"/>
  <c r="M109" i="17" s="1"/>
  <c r="K109" i="17" a="1"/>
  <c r="K109" i="17" s="1"/>
  <c r="E110" i="17"/>
  <c r="F110" i="17" l="1" a="1"/>
  <c r="F110" i="17" s="1"/>
  <c r="S110" i="17" a="1"/>
  <c r="S110" i="17" s="1"/>
  <c r="O32" i="21" s="1"/>
  <c r="Y110" i="17" a="1"/>
  <c r="Y110" i="17" s="1"/>
  <c r="Q110" i="17" a="1"/>
  <c r="Q110" i="17" s="1"/>
  <c r="U110" i="17" a="1"/>
  <c r="U110" i="17" s="1"/>
  <c r="T110" i="17" a="1"/>
  <c r="T110" i="17" s="1"/>
  <c r="N110" i="17" a="1"/>
  <c r="N110" i="17" s="1"/>
  <c r="J32" i="21" s="1"/>
  <c r="V110" i="17" a="1"/>
  <c r="V110" i="17" s="1"/>
  <c r="W110" i="17" a="1"/>
  <c r="W110" i="17" s="1"/>
  <c r="S32" i="21" s="1"/>
  <c r="R110" i="17" a="1"/>
  <c r="R110" i="17" s="1"/>
  <c r="P110" i="17" a="1"/>
  <c r="P110" i="17" s="1"/>
  <c r="L32" i="21" s="1"/>
  <c r="X110" i="17" a="1"/>
  <c r="X110" i="17" s="1"/>
  <c r="O110" i="17" a="1"/>
  <c r="O110" i="17" s="1"/>
  <c r="G110" i="17" a="1"/>
  <c r="G110" i="17" s="1"/>
  <c r="H110" i="17" a="1"/>
  <c r="H110" i="17" s="1"/>
  <c r="J110" i="17" a="1"/>
  <c r="J110" i="17" s="1"/>
  <c r="F32" i="21" s="1"/>
  <c r="I110" i="17" a="1"/>
  <c r="I110" i="17" s="1"/>
  <c r="K110" i="17" a="1"/>
  <c r="K110" i="17" s="1"/>
  <c r="M110" i="17" a="1"/>
  <c r="M110" i="17" s="1"/>
  <c r="L110" i="17" a="1"/>
  <c r="L110" i="17" s="1"/>
  <c r="E111" i="17"/>
  <c r="F111" i="17" l="1" a="1"/>
  <c r="F111" i="17" s="1"/>
  <c r="S111" i="17" a="1"/>
  <c r="S111" i="17" s="1"/>
  <c r="Y111" i="17" a="1"/>
  <c r="Y111" i="17" s="1"/>
  <c r="Q111" i="17" a="1"/>
  <c r="Q111" i="17" s="1"/>
  <c r="U111" i="17" a="1"/>
  <c r="U111" i="17" s="1"/>
  <c r="T111" i="17" a="1"/>
  <c r="T111" i="17" s="1"/>
  <c r="N111" i="17" a="1"/>
  <c r="N111" i="17" s="1"/>
  <c r="R111" i="17" a="1"/>
  <c r="R111" i="17" s="1"/>
  <c r="W111" i="17" a="1"/>
  <c r="W111" i="17" s="1"/>
  <c r="P111" i="17" a="1"/>
  <c r="P111" i="17" s="1"/>
  <c r="O111" i="17" a="1"/>
  <c r="O111" i="17" s="1"/>
  <c r="V111" i="17" a="1"/>
  <c r="V111" i="17" s="1"/>
  <c r="X111" i="17" a="1"/>
  <c r="X111" i="17" s="1"/>
  <c r="I111" i="17" a="1"/>
  <c r="I111" i="17" s="1"/>
  <c r="H111" i="17" a="1"/>
  <c r="H111" i="17" s="1"/>
  <c r="J111" i="17" a="1"/>
  <c r="J111" i="17" s="1"/>
  <c r="G111" i="17" a="1"/>
  <c r="G111" i="17" s="1"/>
  <c r="M111" i="17" a="1"/>
  <c r="M111" i="17" s="1"/>
  <c r="K111" i="17" a="1"/>
  <c r="K111" i="17" s="1"/>
  <c r="L111" i="17" a="1"/>
  <c r="L111" i="17" s="1"/>
  <c r="E112" i="17"/>
  <c r="F112" i="17" l="1" a="1"/>
  <c r="F112" i="17" s="1"/>
  <c r="S112" i="17" a="1"/>
  <c r="S112" i="17" s="1"/>
  <c r="Y112" i="17" a="1"/>
  <c r="Y112" i="17" s="1"/>
  <c r="Q112" i="17" a="1"/>
  <c r="Q112" i="17" s="1"/>
  <c r="U112" i="17" a="1"/>
  <c r="U112" i="17" s="1"/>
  <c r="R112" i="17" a="1"/>
  <c r="R112" i="17" s="1"/>
  <c r="V112" i="17" a="1"/>
  <c r="V112" i="17" s="1"/>
  <c r="O112" i="17" a="1"/>
  <c r="O112" i="17" s="1"/>
  <c r="P112" i="17" a="1"/>
  <c r="P112" i="17" s="1"/>
  <c r="X112" i="17" a="1"/>
  <c r="X112" i="17" s="1"/>
  <c r="T112" i="17" a="1"/>
  <c r="T112" i="17" s="1"/>
  <c r="N112" i="17" a="1"/>
  <c r="N112" i="17" s="1"/>
  <c r="W112" i="17" a="1"/>
  <c r="W112" i="17" s="1"/>
  <c r="H112" i="17" a="1"/>
  <c r="H112" i="17" s="1"/>
  <c r="J112" i="17" a="1"/>
  <c r="J112" i="17" s="1"/>
  <c r="G112" i="17" a="1"/>
  <c r="G112" i="17" s="1"/>
  <c r="I112" i="17" a="1"/>
  <c r="I112" i="17" s="1"/>
  <c r="K112" i="17" a="1"/>
  <c r="K112" i="17" s="1"/>
  <c r="L112" i="17" a="1"/>
  <c r="L112" i="17" s="1"/>
  <c r="M112" i="17" a="1"/>
  <c r="M112" i="17" s="1"/>
  <c r="E113" i="17"/>
  <c r="F113" i="17" l="1" a="1"/>
  <c r="F113" i="17" s="1"/>
  <c r="Y113" i="17" a="1"/>
  <c r="Y113" i="17" s="1"/>
  <c r="S113" i="17" a="1"/>
  <c r="S113" i="17" s="1"/>
  <c r="Q113" i="17" a="1"/>
  <c r="Q113" i="17" s="1"/>
  <c r="T113" i="17" a="1"/>
  <c r="T113" i="17" s="1"/>
  <c r="U113" i="17" a="1"/>
  <c r="U113" i="17" s="1"/>
  <c r="N113" i="17" a="1"/>
  <c r="N113" i="17" s="1"/>
  <c r="R113" i="17" a="1"/>
  <c r="R113" i="17" s="1"/>
  <c r="X113" i="17" a="1"/>
  <c r="X113" i="17" s="1"/>
  <c r="V113" i="17" a="1"/>
  <c r="V113" i="17" s="1"/>
  <c r="W113" i="17" a="1"/>
  <c r="W113" i="17" s="1"/>
  <c r="P113" i="17" a="1"/>
  <c r="P113" i="17" s="1"/>
  <c r="O113" i="17" a="1"/>
  <c r="O113" i="17" s="1"/>
  <c r="H113" i="17" a="1"/>
  <c r="H113" i="17" s="1"/>
  <c r="G113" i="17" a="1"/>
  <c r="G113" i="17" s="1"/>
  <c r="I113" i="17" a="1"/>
  <c r="I113" i="17" s="1"/>
  <c r="J113" i="17" a="1"/>
  <c r="J113" i="17" s="1"/>
  <c r="K113" i="17" a="1"/>
  <c r="K113" i="17" s="1"/>
  <c r="L113" i="17" a="1"/>
  <c r="L113" i="17" s="1"/>
  <c r="M113" i="17" a="1"/>
  <c r="M113" i="17" s="1"/>
  <c r="E114" i="17"/>
  <c r="F114" i="17" l="1" a="1"/>
  <c r="F114" i="17" s="1"/>
  <c r="Y114" i="17" a="1"/>
  <c r="Y114" i="17" s="1"/>
  <c r="S114" i="17" a="1"/>
  <c r="S114" i="17" s="1"/>
  <c r="O33" i="21" s="1"/>
  <c r="Q114" i="17" a="1"/>
  <c r="Q114" i="17" s="1"/>
  <c r="M33" i="21" s="1"/>
  <c r="T114" i="17" a="1"/>
  <c r="T114" i="17" s="1"/>
  <c r="N114" i="17" a="1"/>
  <c r="N114" i="17" s="1"/>
  <c r="U114" i="17" a="1"/>
  <c r="U114" i="17" s="1"/>
  <c r="V114" i="17" a="1"/>
  <c r="V114" i="17" s="1"/>
  <c r="R33" i="21" s="1"/>
  <c r="R114" i="17" a="1"/>
  <c r="R114" i="17" s="1"/>
  <c r="N33" i="21" s="1"/>
  <c r="P114" i="17" a="1"/>
  <c r="P114" i="17" s="1"/>
  <c r="L33" i="21" s="1"/>
  <c r="X114" i="17" a="1"/>
  <c r="X114" i="17" s="1"/>
  <c r="T33" i="21" s="1"/>
  <c r="W114" i="17" a="1"/>
  <c r="W114" i="17" s="1"/>
  <c r="O114" i="17" a="1"/>
  <c r="O114" i="17" s="1"/>
  <c r="H114" i="17" a="1"/>
  <c r="H114" i="17" s="1"/>
  <c r="I114" i="17" a="1"/>
  <c r="I114" i="17" s="1"/>
  <c r="J114" i="17" a="1"/>
  <c r="J114" i="17" s="1"/>
  <c r="G114" i="17" a="1"/>
  <c r="G114" i="17" s="1"/>
  <c r="K114" i="17" a="1"/>
  <c r="K114" i="17" s="1"/>
  <c r="L114" i="17" a="1"/>
  <c r="L114" i="17" s="1"/>
  <c r="H33" i="21" s="1"/>
  <c r="M114" i="17" a="1"/>
  <c r="M114" i="17" s="1"/>
  <c r="E115" i="17"/>
  <c r="F115" i="17" l="1" a="1"/>
  <c r="F115" i="17" s="1"/>
  <c r="S115" i="17" a="1"/>
  <c r="S115" i="17" s="1"/>
  <c r="Y115" i="17" a="1"/>
  <c r="Y115" i="17" s="1"/>
  <c r="Q115" i="17" a="1"/>
  <c r="Q115" i="17" s="1"/>
  <c r="T115" i="17" a="1"/>
  <c r="T115" i="17" s="1"/>
  <c r="U115" i="17" a="1"/>
  <c r="U115" i="17" s="1"/>
  <c r="V115" i="17" a="1"/>
  <c r="V115" i="17" s="1"/>
  <c r="N115" i="17" a="1"/>
  <c r="N115" i="17" s="1"/>
  <c r="P115" i="17" a="1"/>
  <c r="P115" i="17" s="1"/>
  <c r="X115" i="17" a="1"/>
  <c r="X115" i="17" s="1"/>
  <c r="O115" i="17" a="1"/>
  <c r="O115" i="17" s="1"/>
  <c r="R115" i="17" a="1"/>
  <c r="R115" i="17" s="1"/>
  <c r="W115" i="17" a="1"/>
  <c r="W115" i="17" s="1"/>
  <c r="H115" i="17" a="1"/>
  <c r="H115" i="17" s="1"/>
  <c r="G115" i="17" a="1"/>
  <c r="G115" i="17" s="1"/>
  <c r="I115" i="17" a="1"/>
  <c r="I115" i="17" s="1"/>
  <c r="J115" i="17" a="1"/>
  <c r="J115" i="17" s="1"/>
  <c r="K115" i="17" a="1"/>
  <c r="K115" i="17" s="1"/>
  <c r="M115" i="17" a="1"/>
  <c r="M115" i="17" s="1"/>
  <c r="L115" i="17" a="1"/>
  <c r="L115" i="17" s="1"/>
  <c r="E116" i="17"/>
  <c r="F116" i="17" l="1" a="1"/>
  <c r="F116" i="17" s="1"/>
  <c r="S116" i="17" a="1"/>
  <c r="S116" i="17" s="1"/>
  <c r="Y116" i="17" a="1"/>
  <c r="Y116" i="17" s="1"/>
  <c r="Q116" i="17" a="1"/>
  <c r="Q116" i="17" s="1"/>
  <c r="U116" i="17" a="1"/>
  <c r="U116" i="17" s="1"/>
  <c r="T116" i="17" a="1"/>
  <c r="T116" i="17" s="1"/>
  <c r="V116" i="17" a="1"/>
  <c r="V116" i="17" s="1"/>
  <c r="N116" i="17" a="1"/>
  <c r="N116" i="17" s="1"/>
  <c r="P116" i="17" a="1"/>
  <c r="P116" i="17" s="1"/>
  <c r="O116" i="17" a="1"/>
  <c r="O116" i="17" s="1"/>
  <c r="W116" i="17" a="1"/>
  <c r="W116" i="17" s="1"/>
  <c r="R116" i="17" a="1"/>
  <c r="R116" i="17" s="1"/>
  <c r="X116" i="17" a="1"/>
  <c r="X116" i="17" s="1"/>
  <c r="H116" i="17" a="1"/>
  <c r="H116" i="17" s="1"/>
  <c r="G116" i="17" a="1"/>
  <c r="G116" i="17" s="1"/>
  <c r="I116" i="17" a="1"/>
  <c r="I116" i="17" s="1"/>
  <c r="J116" i="17" a="1"/>
  <c r="J116" i="17" s="1"/>
  <c r="L116" i="17" a="1"/>
  <c r="L116" i="17" s="1"/>
  <c r="K116" i="17" a="1"/>
  <c r="K116" i="17" s="1"/>
  <c r="M116" i="17" a="1"/>
  <c r="M116" i="17" s="1"/>
  <c r="E117" i="17"/>
  <c r="F117" i="17" l="1" a="1"/>
  <c r="F117" i="17" s="1"/>
  <c r="S117" i="17" a="1"/>
  <c r="S117" i="17" s="1"/>
  <c r="Y117" i="17" a="1"/>
  <c r="Y117" i="17" s="1"/>
  <c r="T117" i="17" a="1"/>
  <c r="T117" i="17" s="1"/>
  <c r="Q117" i="17" a="1"/>
  <c r="Q117" i="17" s="1"/>
  <c r="U117" i="17" a="1"/>
  <c r="U117" i="17" s="1"/>
  <c r="R117" i="17" a="1"/>
  <c r="R117" i="17" s="1"/>
  <c r="N117" i="17" a="1"/>
  <c r="N117" i="17" s="1"/>
  <c r="V117" i="17" a="1"/>
  <c r="V117" i="17" s="1"/>
  <c r="P117" i="17" a="1"/>
  <c r="P117" i="17" s="1"/>
  <c r="O117" i="17" a="1"/>
  <c r="O117" i="17" s="1"/>
  <c r="W117" i="17" a="1"/>
  <c r="W117" i="17" s="1"/>
  <c r="X117" i="17" a="1"/>
  <c r="X117" i="17" s="1"/>
  <c r="H117" i="17" a="1"/>
  <c r="H117" i="17" s="1"/>
  <c r="I117" i="17" a="1"/>
  <c r="I117" i="17" s="1"/>
  <c r="G117" i="17" a="1"/>
  <c r="G117" i="17" s="1"/>
  <c r="M117" i="17" a="1"/>
  <c r="M117" i="17" s="1"/>
  <c r="J117" i="17" a="1"/>
  <c r="J117" i="17" s="1"/>
  <c r="K117" i="17" a="1"/>
  <c r="K117" i="17" s="1"/>
  <c r="L117" i="17" a="1"/>
  <c r="L117" i="17" s="1"/>
  <c r="E118" i="17"/>
  <c r="F118" i="17" l="1" a="1"/>
  <c r="F118" i="17" s="1"/>
  <c r="S118" i="17" a="1"/>
  <c r="S118" i="17" s="1"/>
  <c r="O34" i="21" s="1"/>
  <c r="Y118" i="17" a="1"/>
  <c r="Y118" i="17" s="1"/>
  <c r="U34" i="21" s="1"/>
  <c r="Q118" i="17" a="1"/>
  <c r="Q118" i="17" s="1"/>
  <c r="M34" i="21" s="1"/>
  <c r="U118" i="17" a="1"/>
  <c r="U118" i="17" s="1"/>
  <c r="T118" i="17" a="1"/>
  <c r="T118" i="17" s="1"/>
  <c r="R118" i="17" a="1"/>
  <c r="R118" i="17" s="1"/>
  <c r="N118" i="17" a="1"/>
  <c r="N118" i="17" s="1"/>
  <c r="V118" i="17" a="1"/>
  <c r="V118" i="17" s="1"/>
  <c r="O118" i="17" a="1"/>
  <c r="O118" i="17" s="1"/>
  <c r="P118" i="17" a="1"/>
  <c r="P118" i="17" s="1"/>
  <c r="W118" i="17" a="1"/>
  <c r="W118" i="17" s="1"/>
  <c r="X118" i="17" a="1"/>
  <c r="X118" i="17" s="1"/>
  <c r="H118" i="17" a="1"/>
  <c r="H118" i="17" s="1"/>
  <c r="J118" i="17" a="1"/>
  <c r="J118" i="17" s="1"/>
  <c r="F34" i="21" s="1"/>
  <c r="G118" i="17" a="1"/>
  <c r="G118" i="17" s="1"/>
  <c r="C34" i="21" s="1"/>
  <c r="I118" i="17" a="1"/>
  <c r="I118" i="17" s="1"/>
  <c r="L118" i="17" a="1"/>
  <c r="L118" i="17" s="1"/>
  <c r="H34" i="21" s="1"/>
  <c r="M118" i="17" a="1"/>
  <c r="M118" i="17" s="1"/>
  <c r="K118" i="17" a="1"/>
  <c r="K118" i="17" s="1"/>
  <c r="E119" i="17"/>
  <c r="F119" i="17" l="1" a="1"/>
  <c r="F119" i="17" s="1"/>
  <c r="S119" i="17" a="1"/>
  <c r="S119" i="17" s="1"/>
  <c r="Q119" i="17" a="1"/>
  <c r="Q119" i="17" s="1"/>
  <c r="Y119" i="17" a="1"/>
  <c r="Y119" i="17" s="1"/>
  <c r="T119" i="17" a="1"/>
  <c r="T119" i="17" s="1"/>
  <c r="U119" i="17" a="1"/>
  <c r="U119" i="17" s="1"/>
  <c r="N119" i="17" a="1"/>
  <c r="N119" i="17" s="1"/>
  <c r="R119" i="17" a="1"/>
  <c r="R119" i="17" s="1"/>
  <c r="V119" i="17" a="1"/>
  <c r="V119" i="17" s="1"/>
  <c r="O119" i="17" a="1"/>
  <c r="O119" i="17" s="1"/>
  <c r="P119" i="17" a="1"/>
  <c r="P119" i="17" s="1"/>
  <c r="X119" i="17" a="1"/>
  <c r="X119" i="17" s="1"/>
  <c r="W119" i="17" a="1"/>
  <c r="W119" i="17" s="1"/>
  <c r="H119" i="17" a="1"/>
  <c r="H119" i="17" s="1"/>
  <c r="J119" i="17" a="1"/>
  <c r="J119" i="17" s="1"/>
  <c r="G119" i="17" a="1"/>
  <c r="G119" i="17" s="1"/>
  <c r="I119" i="17" a="1"/>
  <c r="I119" i="17" s="1"/>
  <c r="L119" i="17" a="1"/>
  <c r="L119" i="17" s="1"/>
  <c r="M119" i="17" a="1"/>
  <c r="M119" i="17" s="1"/>
  <c r="K119" i="17" a="1"/>
  <c r="K119" i="17" s="1"/>
  <c r="E120" i="17"/>
  <c r="F120" i="17" l="1" a="1"/>
  <c r="F120" i="17" s="1"/>
  <c r="S120" i="17" a="1"/>
  <c r="S120" i="17" s="1"/>
  <c r="Y120" i="17" a="1"/>
  <c r="Y120" i="17" s="1"/>
  <c r="Q120" i="17" a="1"/>
  <c r="Q120" i="17" s="1"/>
  <c r="U120" i="17" a="1"/>
  <c r="U120" i="17" s="1"/>
  <c r="T120" i="17" a="1"/>
  <c r="T120" i="17" s="1"/>
  <c r="N120" i="17" a="1"/>
  <c r="N120" i="17" s="1"/>
  <c r="R120" i="17" a="1"/>
  <c r="R120" i="17" s="1"/>
  <c r="V120" i="17" a="1"/>
  <c r="V120" i="17" s="1"/>
  <c r="X120" i="17" a="1"/>
  <c r="X120" i="17" s="1"/>
  <c r="O120" i="17" a="1"/>
  <c r="O120" i="17" s="1"/>
  <c r="W120" i="17" a="1"/>
  <c r="W120" i="17" s="1"/>
  <c r="P120" i="17" a="1"/>
  <c r="P120" i="17" s="1"/>
  <c r="I120" i="17" a="1"/>
  <c r="I120" i="17" s="1"/>
  <c r="G120" i="17" a="1"/>
  <c r="G120" i="17" s="1"/>
  <c r="H120" i="17" a="1"/>
  <c r="H120" i="17" s="1"/>
  <c r="J120" i="17" a="1"/>
  <c r="J120" i="17" s="1"/>
  <c r="K120" i="17" a="1"/>
  <c r="K120" i="17" s="1"/>
  <c r="M120" i="17" a="1"/>
  <c r="M120" i="17" s="1"/>
  <c r="L120" i="17" a="1"/>
  <c r="L120" i="17" s="1"/>
  <c r="E121" i="17"/>
  <c r="F121" i="17" l="1" a="1"/>
  <c r="F121" i="17" s="1"/>
  <c r="S121" i="17" a="1"/>
  <c r="S121" i="17" s="1"/>
  <c r="Q121" i="17" a="1"/>
  <c r="Q121" i="17" s="1"/>
  <c r="Y121" i="17" a="1"/>
  <c r="Y121" i="17" s="1"/>
  <c r="T121" i="17" a="1"/>
  <c r="T121" i="17" s="1"/>
  <c r="R121" i="17" a="1"/>
  <c r="R121" i="17" s="1"/>
  <c r="U121" i="17" a="1"/>
  <c r="U121" i="17" s="1"/>
  <c r="N121" i="17" a="1"/>
  <c r="N121" i="17" s="1"/>
  <c r="V121" i="17" a="1"/>
  <c r="V121" i="17" s="1"/>
  <c r="W121" i="17" a="1"/>
  <c r="W121" i="17" s="1"/>
  <c r="P121" i="17" a="1"/>
  <c r="P121" i="17" s="1"/>
  <c r="X121" i="17" a="1"/>
  <c r="X121" i="17" s="1"/>
  <c r="O121" i="17" a="1"/>
  <c r="O121" i="17" s="1"/>
  <c r="J121" i="17" a="1"/>
  <c r="J121" i="17" s="1"/>
  <c r="G121" i="17" a="1"/>
  <c r="G121" i="17" s="1"/>
  <c r="H121" i="17" a="1"/>
  <c r="H121" i="17" s="1"/>
  <c r="L121" i="17" a="1"/>
  <c r="L121" i="17" s="1"/>
  <c r="I121" i="17" a="1"/>
  <c r="I121" i="17" s="1"/>
  <c r="K121" i="17" a="1"/>
  <c r="K121" i="17" s="1"/>
  <c r="M121" i="17" a="1"/>
  <c r="M121" i="17" s="1"/>
  <c r="E122" i="17"/>
  <c r="F122" i="17" l="1" a="1"/>
  <c r="F122" i="17" s="1"/>
  <c r="Y122" i="17" a="1"/>
  <c r="Y122" i="17" s="1"/>
  <c r="S122" i="17" a="1"/>
  <c r="S122" i="17" s="1"/>
  <c r="T122" i="17" a="1"/>
  <c r="T122" i="17" s="1"/>
  <c r="P35" i="21" s="1"/>
  <c r="Q122" i="17" a="1"/>
  <c r="Q122" i="17" s="1"/>
  <c r="M35" i="21" s="1"/>
  <c r="V122" i="17" a="1"/>
  <c r="V122" i="17" s="1"/>
  <c r="R122" i="17" a="1"/>
  <c r="R122" i="17" s="1"/>
  <c r="U122" i="17" a="1"/>
  <c r="U122" i="17" s="1"/>
  <c r="W122" i="17" a="1"/>
  <c r="W122" i="17" s="1"/>
  <c r="S35" i="21" s="1"/>
  <c r="X122" i="17" a="1"/>
  <c r="X122" i="17" s="1"/>
  <c r="N122" i="17" a="1"/>
  <c r="N122" i="17" s="1"/>
  <c r="O122" i="17" a="1"/>
  <c r="O122" i="17" s="1"/>
  <c r="K35" i="21" s="1"/>
  <c r="P122" i="17" a="1"/>
  <c r="P122" i="17" s="1"/>
  <c r="G122" i="17" a="1"/>
  <c r="G122" i="17" s="1"/>
  <c r="I122" i="17" a="1"/>
  <c r="I122" i="17" s="1"/>
  <c r="H122" i="17" a="1"/>
  <c r="H122" i="17" s="1"/>
  <c r="D35" i="21" s="1"/>
  <c r="J122" i="17" a="1"/>
  <c r="J122" i="17" s="1"/>
  <c r="F35" i="21" s="1"/>
  <c r="M122" i="17" a="1"/>
  <c r="M122" i="17" s="1"/>
  <c r="K122" i="17" a="1"/>
  <c r="K122" i="17" s="1"/>
  <c r="L122" i="17" a="1"/>
  <c r="L122" i="17" s="1"/>
  <c r="E123" i="17"/>
  <c r="F123" i="17" l="1" a="1"/>
  <c r="F123" i="17" s="1"/>
  <c r="S123" i="17" a="1"/>
  <c r="S123" i="17" s="1"/>
  <c r="Y123" i="17" a="1"/>
  <c r="Y123" i="17" s="1"/>
  <c r="Q123" i="17" a="1"/>
  <c r="Q123" i="17" s="1"/>
  <c r="T123" i="17" a="1"/>
  <c r="T123" i="17" s="1"/>
  <c r="V123" i="17" a="1"/>
  <c r="V123" i="17" s="1"/>
  <c r="U123" i="17" a="1"/>
  <c r="U123" i="17" s="1"/>
  <c r="R123" i="17" a="1"/>
  <c r="R123" i="17" s="1"/>
  <c r="N123" i="17" a="1"/>
  <c r="N123" i="17" s="1"/>
  <c r="P123" i="17" a="1"/>
  <c r="P123" i="17" s="1"/>
  <c r="O123" i="17" a="1"/>
  <c r="O123" i="17" s="1"/>
  <c r="W123" i="17" a="1"/>
  <c r="W123" i="17" s="1"/>
  <c r="X123" i="17" a="1"/>
  <c r="X123" i="17" s="1"/>
  <c r="G123" i="17" a="1"/>
  <c r="G123" i="17" s="1"/>
  <c r="H123" i="17" a="1"/>
  <c r="H123" i="17" s="1"/>
  <c r="I123" i="17" a="1"/>
  <c r="I123" i="17" s="1"/>
  <c r="J123" i="17" a="1"/>
  <c r="J123" i="17" s="1"/>
  <c r="L123" i="17" a="1"/>
  <c r="L123" i="17" s="1"/>
  <c r="K123" i="17" a="1"/>
  <c r="K123" i="17" s="1"/>
  <c r="M123" i="17" a="1"/>
  <c r="M123" i="17" s="1"/>
  <c r="E124" i="17"/>
  <c r="F124" i="17" l="1" a="1"/>
  <c r="F124" i="17" s="1"/>
  <c r="Y124" i="17" a="1"/>
  <c r="Y124" i="17" s="1"/>
  <c r="Q124" i="17" a="1"/>
  <c r="Q124" i="17" s="1"/>
  <c r="S124" i="17" a="1"/>
  <c r="S124" i="17" s="1"/>
  <c r="T124" i="17" a="1"/>
  <c r="T124" i="17" s="1"/>
  <c r="U124" i="17" a="1"/>
  <c r="U124" i="17" s="1"/>
  <c r="V124" i="17" a="1"/>
  <c r="V124" i="17" s="1"/>
  <c r="R124" i="17" a="1"/>
  <c r="R124" i="17" s="1"/>
  <c r="O124" i="17" a="1"/>
  <c r="O124" i="17" s="1"/>
  <c r="W124" i="17" a="1"/>
  <c r="W124" i="17" s="1"/>
  <c r="N124" i="17" a="1"/>
  <c r="N124" i="17" s="1"/>
  <c r="X124" i="17" a="1"/>
  <c r="X124" i="17" s="1"/>
  <c r="P124" i="17" a="1"/>
  <c r="P124" i="17" s="1"/>
  <c r="G124" i="17" a="1"/>
  <c r="G124" i="17" s="1"/>
  <c r="H124" i="17" a="1"/>
  <c r="H124" i="17" s="1"/>
  <c r="J124" i="17" a="1"/>
  <c r="J124" i="17" s="1"/>
  <c r="L124" i="17" a="1"/>
  <c r="L124" i="17" s="1"/>
  <c r="I124" i="17" a="1"/>
  <c r="I124" i="17" s="1"/>
  <c r="K124" i="17" a="1"/>
  <c r="K124" i="17" s="1"/>
  <c r="M124" i="17" a="1"/>
  <c r="M124" i="17" s="1"/>
  <c r="E125" i="17"/>
  <c r="F125" i="17" l="1" a="1"/>
  <c r="F125" i="17" s="1"/>
  <c r="S125" i="17" a="1"/>
  <c r="S125" i="17" s="1"/>
  <c r="Y125" i="17" a="1"/>
  <c r="Y125" i="17" s="1"/>
  <c r="Q125" i="17" a="1"/>
  <c r="Q125" i="17" s="1"/>
  <c r="T125" i="17" a="1"/>
  <c r="T125" i="17" s="1"/>
  <c r="U125" i="17" a="1"/>
  <c r="U125" i="17" s="1"/>
  <c r="R125" i="17" a="1"/>
  <c r="R125" i="17" s="1"/>
  <c r="N125" i="17" a="1"/>
  <c r="N125" i="17" s="1"/>
  <c r="V125" i="17" a="1"/>
  <c r="V125" i="17" s="1"/>
  <c r="O125" i="17" a="1"/>
  <c r="O125" i="17" s="1"/>
  <c r="P125" i="17" a="1"/>
  <c r="P125" i="17" s="1"/>
  <c r="X125" i="17" a="1"/>
  <c r="X125" i="17" s="1"/>
  <c r="W125" i="17" a="1"/>
  <c r="W125" i="17" s="1"/>
  <c r="I125" i="17" a="1"/>
  <c r="I125" i="17" s="1"/>
  <c r="H125" i="17" a="1"/>
  <c r="H125" i="17" s="1"/>
  <c r="J125" i="17" a="1"/>
  <c r="J125" i="17" s="1"/>
  <c r="G125" i="17" a="1"/>
  <c r="G125" i="17" s="1"/>
  <c r="K125" i="17" a="1"/>
  <c r="K125" i="17" s="1"/>
  <c r="L125" i="17" a="1"/>
  <c r="L125" i="17" s="1"/>
  <c r="M125" i="17" a="1"/>
  <c r="M125" i="17" s="1"/>
  <c r="E126" i="17"/>
  <c r="F126" i="17" l="1" a="1"/>
  <c r="F126" i="17" s="1"/>
  <c r="S126" i="17" a="1"/>
  <c r="S126" i="17" s="1"/>
  <c r="O36" i="21" s="1"/>
  <c r="Y126" i="17" a="1"/>
  <c r="Y126" i="17" s="1"/>
  <c r="Q126" i="17" a="1"/>
  <c r="Q126" i="17" s="1"/>
  <c r="T126" i="17" a="1"/>
  <c r="T126" i="17" s="1"/>
  <c r="U126" i="17" a="1"/>
  <c r="U126" i="17" s="1"/>
  <c r="N126" i="17" a="1"/>
  <c r="N126" i="17" s="1"/>
  <c r="V126" i="17" a="1"/>
  <c r="V126" i="17" s="1"/>
  <c r="P126" i="17" a="1"/>
  <c r="P126" i="17" s="1"/>
  <c r="O126" i="17" a="1"/>
  <c r="O126" i="17" s="1"/>
  <c r="X126" i="17" a="1"/>
  <c r="X126" i="17" s="1"/>
  <c r="T36" i="21" s="1"/>
  <c r="R126" i="17" a="1"/>
  <c r="R126" i="17" s="1"/>
  <c r="W126" i="17" a="1"/>
  <c r="W126" i="17" s="1"/>
  <c r="H126" i="17" a="1"/>
  <c r="H126" i="17" s="1"/>
  <c r="J126" i="17" a="1"/>
  <c r="J126" i="17" s="1"/>
  <c r="I126" i="17" a="1"/>
  <c r="I126" i="17" s="1"/>
  <c r="G126" i="17" a="1"/>
  <c r="G126" i="17" s="1"/>
  <c r="M126" i="17" a="1"/>
  <c r="M126" i="17" s="1"/>
  <c r="L126" i="17" a="1"/>
  <c r="L126" i="17" s="1"/>
  <c r="K126" i="17" a="1"/>
  <c r="K126" i="17" s="1"/>
  <c r="E127" i="17"/>
  <c r="F127" i="17" l="1" a="1"/>
  <c r="F127" i="17" s="1"/>
  <c r="Q127" i="17" a="1"/>
  <c r="Q127" i="17" s="1"/>
  <c r="S127" i="17" a="1"/>
  <c r="S127" i="17" s="1"/>
  <c r="Y127" i="17" a="1"/>
  <c r="Y127" i="17" s="1"/>
  <c r="U127" i="17" a="1"/>
  <c r="U127" i="17" s="1"/>
  <c r="N127" i="17" a="1"/>
  <c r="N127" i="17" s="1"/>
  <c r="R127" i="17" a="1"/>
  <c r="R127" i="17" s="1"/>
  <c r="T127" i="17" a="1"/>
  <c r="T127" i="17" s="1"/>
  <c r="V127" i="17" a="1"/>
  <c r="V127" i="17" s="1"/>
  <c r="O127" i="17" a="1"/>
  <c r="O127" i="17" s="1"/>
  <c r="P127" i="17" a="1"/>
  <c r="P127" i="17" s="1"/>
  <c r="W127" i="17" a="1"/>
  <c r="W127" i="17" s="1"/>
  <c r="X127" i="17" a="1"/>
  <c r="X127" i="17" s="1"/>
  <c r="H127" i="17" a="1"/>
  <c r="H127" i="17" s="1"/>
  <c r="I127" i="17" a="1"/>
  <c r="I127" i="17" s="1"/>
  <c r="J127" i="17" a="1"/>
  <c r="J127" i="17" s="1"/>
  <c r="G127" i="17" a="1"/>
  <c r="G127" i="17" s="1"/>
  <c r="L127" i="17" a="1"/>
  <c r="L127" i="17" s="1"/>
  <c r="M127" i="17" a="1"/>
  <c r="M127" i="17" s="1"/>
  <c r="K127" i="17" a="1"/>
  <c r="K127" i="17" s="1"/>
  <c r="E128" i="17"/>
  <c r="F128" i="17" l="1" a="1"/>
  <c r="F128" i="17" s="1"/>
  <c r="Y128" i="17" a="1"/>
  <c r="Y128" i="17" s="1"/>
  <c r="S128" i="17" a="1"/>
  <c r="S128" i="17" s="1"/>
  <c r="U128" i="17" a="1"/>
  <c r="U128" i="17" s="1"/>
  <c r="Q128" i="17" a="1"/>
  <c r="Q128" i="17" s="1"/>
  <c r="T128" i="17" a="1"/>
  <c r="T128" i="17" s="1"/>
  <c r="N128" i="17" a="1"/>
  <c r="N128" i="17" s="1"/>
  <c r="V128" i="17" a="1"/>
  <c r="V128" i="17" s="1"/>
  <c r="R128" i="17" a="1"/>
  <c r="R128" i="17" s="1"/>
  <c r="W128" i="17" a="1"/>
  <c r="W128" i="17" s="1"/>
  <c r="O128" i="17" a="1"/>
  <c r="O128" i="17" s="1"/>
  <c r="P128" i="17" a="1"/>
  <c r="P128" i="17" s="1"/>
  <c r="X128" i="17" a="1"/>
  <c r="X128" i="17" s="1"/>
  <c r="H128" i="17" a="1"/>
  <c r="H128" i="17" s="1"/>
  <c r="J128" i="17" a="1"/>
  <c r="J128" i="17" s="1"/>
  <c r="I128" i="17" a="1"/>
  <c r="I128" i="17" s="1"/>
  <c r="G128" i="17" a="1"/>
  <c r="G128" i="17" s="1"/>
  <c r="M128" i="17" a="1"/>
  <c r="M128" i="17" s="1"/>
  <c r="K128" i="17" a="1"/>
  <c r="K128" i="17" s="1"/>
  <c r="L128" i="17" a="1"/>
  <c r="L128" i="17" s="1"/>
  <c r="E129" i="17"/>
  <c r="F129" i="17" l="1" a="1"/>
  <c r="F129" i="17" s="1"/>
  <c r="S129" i="17" a="1"/>
  <c r="S129" i="17" s="1"/>
  <c r="Q129" i="17" a="1"/>
  <c r="Q129" i="17" s="1"/>
  <c r="Y129" i="17" a="1"/>
  <c r="Y129" i="17" s="1"/>
  <c r="T129" i="17" a="1"/>
  <c r="T129" i="17" s="1"/>
  <c r="R129" i="17" a="1"/>
  <c r="R129" i="17" s="1"/>
  <c r="N129" i="17" a="1"/>
  <c r="N129" i="17" s="1"/>
  <c r="U129" i="17" a="1"/>
  <c r="U129" i="17" s="1"/>
  <c r="X129" i="17" a="1"/>
  <c r="X129" i="17" s="1"/>
  <c r="O129" i="17" a="1"/>
  <c r="O129" i="17" s="1"/>
  <c r="V129" i="17" a="1"/>
  <c r="V129" i="17" s="1"/>
  <c r="P129" i="17" a="1"/>
  <c r="P129" i="17" s="1"/>
  <c r="W129" i="17" a="1"/>
  <c r="W129" i="17" s="1"/>
  <c r="H129" i="17" a="1"/>
  <c r="H129" i="17" s="1"/>
  <c r="J129" i="17" a="1"/>
  <c r="J129" i="17" s="1"/>
  <c r="G129" i="17" a="1"/>
  <c r="G129" i="17" s="1"/>
  <c r="K129" i="17" a="1"/>
  <c r="K129" i="17" s="1"/>
  <c r="I129" i="17" a="1"/>
  <c r="I129" i="17" s="1"/>
  <c r="M129" i="17" a="1"/>
  <c r="M129" i="17" s="1"/>
  <c r="L129" i="17" a="1"/>
  <c r="L129" i="17" s="1"/>
  <c r="E130" i="17"/>
  <c r="F130" i="17" l="1" a="1"/>
  <c r="F130" i="17" s="1"/>
  <c r="S130" i="17" a="1"/>
  <c r="S130" i="17" s="1"/>
  <c r="Q130" i="17" a="1"/>
  <c r="Q130" i="17" s="1"/>
  <c r="M37" i="21" s="1"/>
  <c r="Y130" i="17" a="1"/>
  <c r="Y130" i="17" s="1"/>
  <c r="U37" i="21" s="1"/>
  <c r="U130" i="17" a="1"/>
  <c r="U130" i="17" s="1"/>
  <c r="Q37" i="21" s="1"/>
  <c r="T130" i="17" a="1"/>
  <c r="T130" i="17" s="1"/>
  <c r="R130" i="17" a="1"/>
  <c r="R130" i="17" s="1"/>
  <c r="N130" i="17" a="1"/>
  <c r="N130" i="17" s="1"/>
  <c r="X130" i="17" a="1"/>
  <c r="X130" i="17" s="1"/>
  <c r="T37" i="21" s="1"/>
  <c r="P130" i="17" a="1"/>
  <c r="P130" i="17" s="1"/>
  <c r="L37" i="21" s="1"/>
  <c r="O130" i="17" a="1"/>
  <c r="O130" i="17" s="1"/>
  <c r="K37" i="21" s="1"/>
  <c r="V130" i="17" a="1"/>
  <c r="V130" i="17" s="1"/>
  <c r="W130" i="17" a="1"/>
  <c r="W130" i="17" s="1"/>
  <c r="G130" i="17" a="1"/>
  <c r="G130" i="17" s="1"/>
  <c r="H130" i="17" a="1"/>
  <c r="H130" i="17" s="1"/>
  <c r="I130" i="17" a="1"/>
  <c r="I130" i="17" s="1"/>
  <c r="J130" i="17" a="1"/>
  <c r="J130" i="17" s="1"/>
  <c r="K130" i="17" a="1"/>
  <c r="K130" i="17" s="1"/>
  <c r="L130" i="17" a="1"/>
  <c r="L130" i="17" s="1"/>
  <c r="M130" i="17" a="1"/>
  <c r="M130" i="17" s="1"/>
  <c r="E131" i="17"/>
  <c r="F131" i="17" l="1" a="1"/>
  <c r="F131" i="17" s="1"/>
  <c r="S131" i="17" a="1"/>
  <c r="S131" i="17" s="1"/>
  <c r="Y131" i="17" a="1"/>
  <c r="Y131" i="17" s="1"/>
  <c r="Q131" i="17" a="1"/>
  <c r="Q131" i="17" s="1"/>
  <c r="T131" i="17" a="1"/>
  <c r="T131" i="17" s="1"/>
  <c r="N131" i="17" a="1"/>
  <c r="N131" i="17" s="1"/>
  <c r="V131" i="17" a="1"/>
  <c r="V131" i="17" s="1"/>
  <c r="U131" i="17" a="1"/>
  <c r="U131" i="17" s="1"/>
  <c r="P131" i="17" a="1"/>
  <c r="P131" i="17" s="1"/>
  <c r="R131" i="17" a="1"/>
  <c r="R131" i="17" s="1"/>
  <c r="W131" i="17" a="1"/>
  <c r="W131" i="17" s="1"/>
  <c r="O131" i="17" a="1"/>
  <c r="O131" i="17" s="1"/>
  <c r="X131" i="17" a="1"/>
  <c r="X131" i="17" s="1"/>
  <c r="I131" i="17" a="1"/>
  <c r="I131" i="17" s="1"/>
  <c r="H131" i="17" a="1"/>
  <c r="H131" i="17" s="1"/>
  <c r="J131" i="17" a="1"/>
  <c r="J131" i="17" s="1"/>
  <c r="G131" i="17" a="1"/>
  <c r="G131" i="17" s="1"/>
  <c r="M131" i="17" a="1"/>
  <c r="M131" i="17" s="1"/>
  <c r="K131" i="17" a="1"/>
  <c r="K131" i="17" s="1"/>
  <c r="L131" i="17" a="1"/>
  <c r="L131" i="17" s="1"/>
  <c r="E132" i="17"/>
  <c r="F132" i="17" l="1" a="1"/>
  <c r="F132" i="17" s="1"/>
  <c r="S132" i="17" a="1"/>
  <c r="S132" i="17" s="1"/>
  <c r="Y132" i="17" a="1"/>
  <c r="Y132" i="17" s="1"/>
  <c r="Q132" i="17" a="1"/>
  <c r="Q132" i="17" s="1"/>
  <c r="T132" i="17" a="1"/>
  <c r="T132" i="17" s="1"/>
  <c r="R132" i="17" a="1"/>
  <c r="R132" i="17" s="1"/>
  <c r="V132" i="17" a="1"/>
  <c r="V132" i="17" s="1"/>
  <c r="U132" i="17" a="1"/>
  <c r="U132" i="17" s="1"/>
  <c r="N132" i="17" a="1"/>
  <c r="N132" i="17" s="1"/>
  <c r="W132" i="17" a="1"/>
  <c r="W132" i="17" s="1"/>
  <c r="P132" i="17" a="1"/>
  <c r="P132" i="17" s="1"/>
  <c r="X132" i="17" a="1"/>
  <c r="X132" i="17" s="1"/>
  <c r="O132" i="17" a="1"/>
  <c r="O132" i="17" s="1"/>
  <c r="H132" i="17" a="1"/>
  <c r="H132" i="17" s="1"/>
  <c r="I132" i="17" a="1"/>
  <c r="I132" i="17" s="1"/>
  <c r="G132" i="17" a="1"/>
  <c r="G132" i="17" s="1"/>
  <c r="J132" i="17" a="1"/>
  <c r="J132" i="17" s="1"/>
  <c r="M132" i="17" a="1"/>
  <c r="M132" i="17" s="1"/>
  <c r="K132" i="17" a="1"/>
  <c r="K132" i="17" s="1"/>
  <c r="L132" i="17" a="1"/>
  <c r="L132" i="17" s="1"/>
  <c r="E133" i="17"/>
  <c r="F133" i="17" l="1" a="1"/>
  <c r="F133" i="17" s="1"/>
  <c r="S133" i="17" a="1"/>
  <c r="S133" i="17" s="1"/>
  <c r="Y133" i="17" a="1"/>
  <c r="Y133" i="17" s="1"/>
  <c r="Q133" i="17" a="1"/>
  <c r="Q133" i="17" s="1"/>
  <c r="T133" i="17" a="1"/>
  <c r="T133" i="17" s="1"/>
  <c r="U133" i="17" a="1"/>
  <c r="U133" i="17" s="1"/>
  <c r="R133" i="17" a="1"/>
  <c r="R133" i="17" s="1"/>
  <c r="N133" i="17" a="1"/>
  <c r="N133" i="17" s="1"/>
  <c r="O133" i="17" a="1"/>
  <c r="O133" i="17" s="1"/>
  <c r="P133" i="17" a="1"/>
  <c r="P133" i="17" s="1"/>
  <c r="X133" i="17" a="1"/>
  <c r="X133" i="17" s="1"/>
  <c r="W133" i="17" a="1"/>
  <c r="W133" i="17" s="1"/>
  <c r="V133" i="17" a="1"/>
  <c r="V133" i="17" s="1"/>
  <c r="H133" i="17" a="1"/>
  <c r="H133" i="17" s="1"/>
  <c r="G133" i="17" a="1"/>
  <c r="G133" i="17" s="1"/>
  <c r="I133" i="17" a="1"/>
  <c r="I133" i="17" s="1"/>
  <c r="J133" i="17" a="1"/>
  <c r="J133" i="17" s="1"/>
  <c r="K133" i="17" a="1"/>
  <c r="K133" i="17" s="1"/>
  <c r="M133" i="17" a="1"/>
  <c r="M133" i="17" s="1"/>
  <c r="L133" i="17" a="1"/>
  <c r="L133" i="17" s="1"/>
  <c r="E134" i="17"/>
  <c r="F134" i="17" l="1" a="1"/>
  <c r="F134" i="17" s="1"/>
  <c r="S134" i="17" a="1"/>
  <c r="S134" i="17" s="1"/>
  <c r="Q134" i="17" a="1"/>
  <c r="Q134" i="17" s="1"/>
  <c r="M38" i="21" s="1"/>
  <c r="Y134" i="17" a="1"/>
  <c r="Y134" i="17" s="1"/>
  <c r="U134" i="17" a="1"/>
  <c r="U134" i="17" s="1"/>
  <c r="T134" i="17" a="1"/>
  <c r="T134" i="17" s="1"/>
  <c r="N134" i="17" a="1"/>
  <c r="N134" i="17" s="1"/>
  <c r="V134" i="17" a="1"/>
  <c r="V134" i="17" s="1"/>
  <c r="R134" i="17" a="1"/>
  <c r="R134" i="17" s="1"/>
  <c r="N38" i="21" s="1"/>
  <c r="O134" i="17" a="1"/>
  <c r="O134" i="17" s="1"/>
  <c r="K38" i="21" s="1"/>
  <c r="P134" i="17" a="1"/>
  <c r="P134" i="17" s="1"/>
  <c r="W134" i="17" a="1"/>
  <c r="W134" i="17" s="1"/>
  <c r="S38" i="21" s="1"/>
  <c r="X134" i="17" a="1"/>
  <c r="X134" i="17" s="1"/>
  <c r="T38" i="21" s="1"/>
  <c r="H134" i="17" a="1"/>
  <c r="H134" i="17" s="1"/>
  <c r="J134" i="17" a="1"/>
  <c r="J134" i="17" s="1"/>
  <c r="G134" i="17" a="1"/>
  <c r="G134" i="17" s="1"/>
  <c r="I134" i="17" a="1"/>
  <c r="I134" i="17" s="1"/>
  <c r="M134" i="17" a="1"/>
  <c r="M134" i="17" s="1"/>
  <c r="I38" i="21" s="1"/>
  <c r="L134" i="17" a="1"/>
  <c r="L134" i="17" s="1"/>
  <c r="K134" i="17" a="1"/>
  <c r="K134" i="17" s="1"/>
  <c r="E135" i="17"/>
  <c r="F135" i="17" l="1" a="1"/>
  <c r="F135" i="17" s="1"/>
  <c r="S135" i="17" a="1"/>
  <c r="S135" i="17" s="1"/>
  <c r="Y135" i="17" a="1"/>
  <c r="Y135" i="17" s="1"/>
  <c r="T135" i="17" a="1"/>
  <c r="T135" i="17" s="1"/>
  <c r="U135" i="17" a="1"/>
  <c r="U135" i="17" s="1"/>
  <c r="Q135" i="17" a="1"/>
  <c r="Q135" i="17" s="1"/>
  <c r="R135" i="17" a="1"/>
  <c r="R135" i="17" s="1"/>
  <c r="N135" i="17" a="1"/>
  <c r="N135" i="17" s="1"/>
  <c r="V135" i="17" a="1"/>
  <c r="V135" i="17" s="1"/>
  <c r="O135" i="17" a="1"/>
  <c r="O135" i="17" s="1"/>
  <c r="P135" i="17" a="1"/>
  <c r="P135" i="17" s="1"/>
  <c r="W135" i="17" a="1"/>
  <c r="W135" i="17" s="1"/>
  <c r="X135" i="17" a="1"/>
  <c r="X135" i="17" s="1"/>
  <c r="I135" i="17" a="1"/>
  <c r="I135" i="17" s="1"/>
  <c r="J135" i="17" a="1"/>
  <c r="J135" i="17" s="1"/>
  <c r="H135" i="17" a="1"/>
  <c r="H135" i="17" s="1"/>
  <c r="G135" i="17" a="1"/>
  <c r="G135" i="17" s="1"/>
  <c r="K135" i="17" a="1"/>
  <c r="K135" i="17" s="1"/>
  <c r="L135" i="17" a="1"/>
  <c r="L135" i="17" s="1"/>
  <c r="M135" i="17" a="1"/>
  <c r="M135" i="17" s="1"/>
  <c r="E136" i="17"/>
  <c r="F136" i="17" l="1" a="1"/>
  <c r="F136" i="17" s="1"/>
  <c r="S136" i="17" a="1"/>
  <c r="S136" i="17" s="1"/>
  <c r="Q136" i="17" a="1"/>
  <c r="Q136" i="17" s="1"/>
  <c r="Y136" i="17" a="1"/>
  <c r="Y136" i="17" s="1"/>
  <c r="U136" i="17" a="1"/>
  <c r="U136" i="17" s="1"/>
  <c r="T136" i="17" a="1"/>
  <c r="T136" i="17" s="1"/>
  <c r="V136" i="17" a="1"/>
  <c r="V136" i="17" s="1"/>
  <c r="R136" i="17" a="1"/>
  <c r="R136" i="17" s="1"/>
  <c r="N136" i="17" a="1"/>
  <c r="N136" i="17" s="1"/>
  <c r="W136" i="17" a="1"/>
  <c r="W136" i="17" s="1"/>
  <c r="O136" i="17" a="1"/>
  <c r="O136" i="17" s="1"/>
  <c r="P136" i="17" a="1"/>
  <c r="P136" i="17" s="1"/>
  <c r="X136" i="17" a="1"/>
  <c r="X136" i="17" s="1"/>
  <c r="G136" i="17" a="1"/>
  <c r="G136" i="17" s="1"/>
  <c r="I136" i="17" a="1"/>
  <c r="I136" i="17" s="1"/>
  <c r="H136" i="17" a="1"/>
  <c r="H136" i="17" s="1"/>
  <c r="J136" i="17" a="1"/>
  <c r="J136" i="17" s="1"/>
  <c r="M136" i="17" a="1"/>
  <c r="M136" i="17" s="1"/>
  <c r="L136" i="17" a="1"/>
  <c r="L136" i="17" s="1"/>
  <c r="K136" i="17" a="1"/>
  <c r="K136" i="17" s="1"/>
  <c r="E137" i="17"/>
  <c r="F137" i="17" l="1" a="1"/>
  <c r="F137" i="17" s="1"/>
  <c r="S137" i="17" a="1"/>
  <c r="S137" i="17" s="1"/>
  <c r="Y137" i="17" a="1"/>
  <c r="Y137" i="17" s="1"/>
  <c r="Q137" i="17" a="1"/>
  <c r="Q137" i="17" s="1"/>
  <c r="U137" i="17" a="1"/>
  <c r="U137" i="17" s="1"/>
  <c r="N137" i="17" a="1"/>
  <c r="N137" i="17" s="1"/>
  <c r="T137" i="17" a="1"/>
  <c r="T137" i="17" s="1"/>
  <c r="V137" i="17" a="1"/>
  <c r="V137" i="17" s="1"/>
  <c r="O137" i="17" a="1"/>
  <c r="O137" i="17" s="1"/>
  <c r="W137" i="17" a="1"/>
  <c r="W137" i="17" s="1"/>
  <c r="P137" i="17" a="1"/>
  <c r="P137" i="17" s="1"/>
  <c r="R137" i="17" a="1"/>
  <c r="R137" i="17" s="1"/>
  <c r="X137" i="17" a="1"/>
  <c r="X137" i="17" s="1"/>
  <c r="J137" i="17" a="1"/>
  <c r="J137" i="17" s="1"/>
  <c r="G137" i="17" a="1"/>
  <c r="G137" i="17" s="1"/>
  <c r="H137" i="17" a="1"/>
  <c r="H137" i="17" s="1"/>
  <c r="I137" i="17" a="1"/>
  <c r="I137" i="17" s="1"/>
  <c r="M137" i="17" a="1"/>
  <c r="M137" i="17" s="1"/>
  <c r="L137" i="17" a="1"/>
  <c r="L137" i="17" s="1"/>
  <c r="K137" i="17" a="1"/>
  <c r="K137" i="17" s="1"/>
  <c r="E138" i="17"/>
  <c r="F138" i="17" l="1" a="1"/>
  <c r="F138" i="17" s="1"/>
  <c r="S138" i="17" a="1"/>
  <c r="S138" i="17" s="1"/>
  <c r="O39" i="21" s="1"/>
  <c r="Y138" i="17" a="1"/>
  <c r="Y138" i="17" s="1"/>
  <c r="T138" i="17" a="1"/>
  <c r="T138" i="17" s="1"/>
  <c r="Q138" i="17" a="1"/>
  <c r="Q138" i="17" s="1"/>
  <c r="U138" i="17" a="1"/>
  <c r="U138" i="17" s="1"/>
  <c r="N138" i="17" a="1"/>
  <c r="N138" i="17" s="1"/>
  <c r="J39" i="21" s="1"/>
  <c r="V138" i="17" a="1"/>
  <c r="V138" i="17" s="1"/>
  <c r="R138" i="17" a="1"/>
  <c r="R138" i="17" s="1"/>
  <c r="P138" i="17" a="1"/>
  <c r="P138" i="17" s="1"/>
  <c r="L39" i="21" s="1"/>
  <c r="O138" i="17" a="1"/>
  <c r="O138" i="17" s="1"/>
  <c r="K39" i="21" s="1"/>
  <c r="W138" i="17" a="1"/>
  <c r="W138" i="17" s="1"/>
  <c r="S39" i="21" s="1"/>
  <c r="X138" i="17" a="1"/>
  <c r="X138" i="17" s="1"/>
  <c r="I138" i="17" a="1"/>
  <c r="I138" i="17" s="1"/>
  <c r="G138" i="17" a="1"/>
  <c r="G138" i="17" s="1"/>
  <c r="H138" i="17" a="1"/>
  <c r="H138" i="17" s="1"/>
  <c r="J138" i="17" a="1"/>
  <c r="J138" i="17" s="1"/>
  <c r="K138" i="17" a="1"/>
  <c r="K138" i="17" s="1"/>
  <c r="M138" i="17" a="1"/>
  <c r="M138" i="17" s="1"/>
  <c r="I39" i="21" s="1"/>
  <c r="L138" i="17" a="1"/>
  <c r="L138" i="17" s="1"/>
  <c r="H39" i="21" s="1"/>
  <c r="E139" i="17"/>
  <c r="F139" i="17" l="1" a="1"/>
  <c r="F139" i="17" s="1"/>
  <c r="S139" i="17" a="1"/>
  <c r="S139" i="17" s="1"/>
  <c r="Y139" i="17" a="1"/>
  <c r="Y139" i="17" s="1"/>
  <c r="U139" i="17" a="1"/>
  <c r="U139" i="17" s="1"/>
  <c r="T139" i="17" a="1"/>
  <c r="T139" i="17" s="1"/>
  <c r="Q139" i="17" a="1"/>
  <c r="Q139" i="17" s="1"/>
  <c r="N139" i="17" a="1"/>
  <c r="N139" i="17" s="1"/>
  <c r="V139" i="17" a="1"/>
  <c r="V139" i="17" s="1"/>
  <c r="R139" i="17" a="1"/>
  <c r="R139" i="17" s="1"/>
  <c r="W139" i="17" a="1"/>
  <c r="W139" i="17" s="1"/>
  <c r="O139" i="17" a="1"/>
  <c r="O139" i="17" s="1"/>
  <c r="X139" i="17" a="1"/>
  <c r="X139" i="17" s="1"/>
  <c r="P139" i="17" a="1"/>
  <c r="P139" i="17" s="1"/>
  <c r="G139" i="17" a="1"/>
  <c r="G139" i="17" s="1"/>
  <c r="I139" i="17" a="1"/>
  <c r="I139" i="17" s="1"/>
  <c r="H139" i="17" a="1"/>
  <c r="H139" i="17" s="1"/>
  <c r="J139" i="17" a="1"/>
  <c r="J139" i="17" s="1"/>
  <c r="L139" i="17" a="1"/>
  <c r="L139" i="17" s="1"/>
  <c r="M139" i="17" a="1"/>
  <c r="M139" i="17" s="1"/>
  <c r="K139" i="17" a="1"/>
  <c r="K139" i="17" s="1"/>
  <c r="E140" i="17"/>
  <c r="F140" i="17" l="1" a="1"/>
  <c r="F140" i="17" s="1"/>
  <c r="Y140" i="17" a="1"/>
  <c r="Y140" i="17" s="1"/>
  <c r="Q140" i="17" a="1"/>
  <c r="Q140" i="17" s="1"/>
  <c r="S140" i="17" a="1"/>
  <c r="S140" i="17" s="1"/>
  <c r="T140" i="17" a="1"/>
  <c r="T140" i="17" s="1"/>
  <c r="V140" i="17" a="1"/>
  <c r="V140" i="17" s="1"/>
  <c r="U140" i="17" a="1"/>
  <c r="U140" i="17" s="1"/>
  <c r="N140" i="17" a="1"/>
  <c r="N140" i="17" s="1"/>
  <c r="X140" i="17" a="1"/>
  <c r="X140" i="17" s="1"/>
  <c r="R140" i="17" a="1"/>
  <c r="R140" i="17" s="1"/>
  <c r="O140" i="17" a="1"/>
  <c r="O140" i="17" s="1"/>
  <c r="P140" i="17" a="1"/>
  <c r="P140" i="17" s="1"/>
  <c r="W140" i="17" a="1"/>
  <c r="W140" i="17" s="1"/>
  <c r="G140" i="17" a="1"/>
  <c r="G140" i="17" s="1"/>
  <c r="H140" i="17" a="1"/>
  <c r="H140" i="17" s="1"/>
  <c r="J140" i="17" a="1"/>
  <c r="J140" i="17" s="1"/>
  <c r="K140" i="17" a="1"/>
  <c r="K140" i="17" s="1"/>
  <c r="L140" i="17" a="1"/>
  <c r="L140" i="17" s="1"/>
  <c r="I140" i="17" a="1"/>
  <c r="I140" i="17" s="1"/>
  <c r="M140" i="17" a="1"/>
  <c r="M140" i="17" s="1"/>
  <c r="E141" i="17"/>
  <c r="F141" i="17" l="1" a="1"/>
  <c r="F141" i="17" s="1"/>
  <c r="S141" i="17" a="1"/>
  <c r="S141" i="17" s="1"/>
  <c r="Q141" i="17" a="1"/>
  <c r="Q141" i="17" s="1"/>
  <c r="Y141" i="17" a="1"/>
  <c r="Y141" i="17" s="1"/>
  <c r="T141" i="17" a="1"/>
  <c r="T141" i="17" s="1"/>
  <c r="U141" i="17" a="1"/>
  <c r="U141" i="17" s="1"/>
  <c r="R141" i="17" a="1"/>
  <c r="R141" i="17" s="1"/>
  <c r="N141" i="17" a="1"/>
  <c r="N141" i="17" s="1"/>
  <c r="O141" i="17" a="1"/>
  <c r="O141" i="17" s="1"/>
  <c r="W141" i="17" a="1"/>
  <c r="W141" i="17" s="1"/>
  <c r="P141" i="17" a="1"/>
  <c r="P141" i="17" s="1"/>
  <c r="X141" i="17" a="1"/>
  <c r="X141" i="17" s="1"/>
  <c r="V141" i="17" a="1"/>
  <c r="V141" i="17" s="1"/>
  <c r="I141" i="17" a="1"/>
  <c r="I141" i="17" s="1"/>
  <c r="H141" i="17" a="1"/>
  <c r="H141" i="17" s="1"/>
  <c r="J141" i="17" a="1"/>
  <c r="J141" i="17" s="1"/>
  <c r="G141" i="17" a="1"/>
  <c r="G141" i="17" s="1"/>
  <c r="K141" i="17" a="1"/>
  <c r="K141" i="17" s="1"/>
  <c r="L141" i="17" a="1"/>
  <c r="L141" i="17" s="1"/>
  <c r="M141" i="17" a="1"/>
  <c r="M141" i="17" s="1"/>
  <c r="E142" i="17"/>
  <c r="F142" i="17" l="1" a="1"/>
  <c r="F142" i="17" s="1"/>
  <c r="S142" i="17" a="1"/>
  <c r="S142" i="17" s="1"/>
  <c r="O40" i="21" s="1"/>
  <c r="Y142" i="17" a="1"/>
  <c r="Y142" i="17" s="1"/>
  <c r="Q142" i="17" a="1"/>
  <c r="Q142" i="17" s="1"/>
  <c r="T142" i="17" a="1"/>
  <c r="T142" i="17" s="1"/>
  <c r="P40" i="21" s="1"/>
  <c r="U142" i="17" a="1"/>
  <c r="U142" i="17" s="1"/>
  <c r="V142" i="17" a="1"/>
  <c r="V142" i="17" s="1"/>
  <c r="R142" i="17" a="1"/>
  <c r="R142" i="17" s="1"/>
  <c r="O142" i="17" a="1"/>
  <c r="O142" i="17" s="1"/>
  <c r="K40" i="21" s="1"/>
  <c r="P142" i="17" a="1"/>
  <c r="P142" i="17" s="1"/>
  <c r="L40" i="21" s="1"/>
  <c r="W142" i="17" a="1"/>
  <c r="W142" i="17" s="1"/>
  <c r="X142" i="17" a="1"/>
  <c r="X142" i="17" s="1"/>
  <c r="T40" i="21" s="1"/>
  <c r="N142" i="17" a="1"/>
  <c r="N142" i="17" s="1"/>
  <c r="H142" i="17" a="1"/>
  <c r="H142" i="17" s="1"/>
  <c r="G142" i="17" a="1"/>
  <c r="G142" i="17" s="1"/>
  <c r="J142" i="17" a="1"/>
  <c r="J142" i="17" s="1"/>
  <c r="I142" i="17" a="1"/>
  <c r="I142" i="17" s="1"/>
  <c r="E40" i="21" s="1"/>
  <c r="M142" i="17" a="1"/>
  <c r="M142" i="17" s="1"/>
  <c r="L142" i="17" a="1"/>
  <c r="L142" i="17" s="1"/>
  <c r="K142" i="17" a="1"/>
  <c r="K142" i="17" s="1"/>
  <c r="G40" i="21" s="1"/>
  <c r="E143" i="17"/>
  <c r="F143" i="17" l="1" a="1"/>
  <c r="F143" i="17" s="1"/>
  <c r="S143" i="17" a="1"/>
  <c r="S143" i="17" s="1"/>
  <c r="Q143" i="17" a="1"/>
  <c r="Q143" i="17" s="1"/>
  <c r="Y143" i="17" a="1"/>
  <c r="Y143" i="17" s="1"/>
  <c r="T143" i="17" a="1"/>
  <c r="T143" i="17" s="1"/>
  <c r="R143" i="17" a="1"/>
  <c r="R143" i="17" s="1"/>
  <c r="N143" i="17" a="1"/>
  <c r="N143" i="17" s="1"/>
  <c r="U143" i="17" a="1"/>
  <c r="U143" i="17" s="1"/>
  <c r="V143" i="17" a="1"/>
  <c r="V143" i="17" s="1"/>
  <c r="P143" i="17" a="1"/>
  <c r="P143" i="17" s="1"/>
  <c r="O143" i="17" a="1"/>
  <c r="O143" i="17" s="1"/>
  <c r="W143" i="17" a="1"/>
  <c r="W143" i="17" s="1"/>
  <c r="X143" i="17" a="1"/>
  <c r="X143" i="17" s="1"/>
  <c r="H143" i="17" a="1"/>
  <c r="H143" i="17" s="1"/>
  <c r="I143" i="17" a="1"/>
  <c r="I143" i="17" s="1"/>
  <c r="J143" i="17" a="1"/>
  <c r="J143" i="17" s="1"/>
  <c r="G143" i="17" a="1"/>
  <c r="G143" i="17" s="1"/>
  <c r="M143" i="17" a="1"/>
  <c r="M143" i="17" s="1"/>
  <c r="K143" i="17" a="1"/>
  <c r="K143" i="17" s="1"/>
  <c r="L143" i="17" a="1"/>
  <c r="L143" i="17" s="1"/>
  <c r="E144" i="17"/>
  <c r="F144" i="17" l="1" a="1"/>
  <c r="F144" i="17" s="1"/>
  <c r="S144" i="17" a="1"/>
  <c r="S144" i="17" s="1"/>
  <c r="Y144" i="17" a="1"/>
  <c r="Y144" i="17" s="1"/>
  <c r="T144" i="17" a="1"/>
  <c r="T144" i="17" s="1"/>
  <c r="Q144" i="17" a="1"/>
  <c r="Q144" i="17" s="1"/>
  <c r="U144" i="17" a="1"/>
  <c r="U144" i="17" s="1"/>
  <c r="R144" i="17" a="1"/>
  <c r="R144" i="17" s="1"/>
  <c r="V144" i="17" a="1"/>
  <c r="V144" i="17" s="1"/>
  <c r="N144" i="17" a="1"/>
  <c r="N144" i="17" s="1"/>
  <c r="O144" i="17" a="1"/>
  <c r="O144" i="17" s="1"/>
  <c r="P144" i="17" a="1"/>
  <c r="P144" i="17" s="1"/>
  <c r="X144" i="17" a="1"/>
  <c r="X144" i="17" s="1"/>
  <c r="W144" i="17" a="1"/>
  <c r="W144" i="17" s="1"/>
  <c r="G144" i="17" a="1"/>
  <c r="G144" i="17" s="1"/>
  <c r="H144" i="17" a="1"/>
  <c r="H144" i="17" s="1"/>
  <c r="J144" i="17" a="1"/>
  <c r="J144" i="17" s="1"/>
  <c r="I144" i="17" a="1"/>
  <c r="I144" i="17" s="1"/>
  <c r="K144" i="17" a="1"/>
  <c r="K144" i="17" s="1"/>
  <c r="M144" i="17" a="1"/>
  <c r="M144" i="17" s="1"/>
  <c r="L144" i="17" a="1"/>
  <c r="L144" i="17" s="1"/>
  <c r="E145" i="17"/>
  <c r="F145" i="17" l="1" a="1"/>
  <c r="F145" i="17" s="1"/>
  <c r="S145" i="17" a="1"/>
  <c r="S145" i="17" s="1"/>
  <c r="Y145" i="17" a="1"/>
  <c r="Y145" i="17" s="1"/>
  <c r="Q145" i="17" a="1"/>
  <c r="Q145" i="17" s="1"/>
  <c r="U145" i="17" a="1"/>
  <c r="U145" i="17" s="1"/>
  <c r="T145" i="17" a="1"/>
  <c r="T145" i="17" s="1"/>
  <c r="V145" i="17" a="1"/>
  <c r="V145" i="17" s="1"/>
  <c r="O145" i="17" a="1"/>
  <c r="O145" i="17" s="1"/>
  <c r="W145" i="17" a="1"/>
  <c r="W145" i="17" s="1"/>
  <c r="P145" i="17" a="1"/>
  <c r="P145" i="17" s="1"/>
  <c r="N145" i="17" a="1"/>
  <c r="N145" i="17" s="1"/>
  <c r="R145" i="17" a="1"/>
  <c r="R145" i="17" s="1"/>
  <c r="X145" i="17" a="1"/>
  <c r="X145" i="17" s="1"/>
  <c r="H145" i="17" a="1"/>
  <c r="H145" i="17" s="1"/>
  <c r="I145" i="17" a="1"/>
  <c r="I145" i="17" s="1"/>
  <c r="G145" i="17" a="1"/>
  <c r="G145" i="17" s="1"/>
  <c r="J145" i="17" a="1"/>
  <c r="J145" i="17" s="1"/>
  <c r="K145" i="17" a="1"/>
  <c r="K145" i="17" s="1"/>
  <c r="L145" i="17" a="1"/>
  <c r="L145" i="17" s="1"/>
  <c r="M145" i="17" a="1"/>
  <c r="M145" i="17" s="1"/>
  <c r="E146" i="17"/>
  <c r="F146" i="17" l="1" a="1"/>
  <c r="F146" i="17" s="1"/>
  <c r="S146" i="17" a="1"/>
  <c r="S146" i="17" s="1"/>
  <c r="O41" i="21" s="1"/>
  <c r="Y146" i="17" a="1"/>
  <c r="Y146" i="17" s="1"/>
  <c r="Q146" i="17" a="1"/>
  <c r="Q146" i="17" s="1"/>
  <c r="M41" i="21" s="1"/>
  <c r="T146" i="17" a="1"/>
  <c r="T146" i="17" s="1"/>
  <c r="P41" i="21" s="1"/>
  <c r="U146" i="17" a="1"/>
  <c r="U146" i="17" s="1"/>
  <c r="N146" i="17" a="1"/>
  <c r="N146" i="17" s="1"/>
  <c r="V146" i="17" a="1"/>
  <c r="V146" i="17" s="1"/>
  <c r="R146" i="17" a="1"/>
  <c r="R146" i="17" s="1"/>
  <c r="P146" i="17" a="1"/>
  <c r="P146" i="17" s="1"/>
  <c r="L41" i="21" s="1"/>
  <c r="O146" i="17" a="1"/>
  <c r="O146" i="17" s="1"/>
  <c r="K41" i="21" s="1"/>
  <c r="W146" i="17" a="1"/>
  <c r="W146" i="17" s="1"/>
  <c r="S41" i="21" s="1"/>
  <c r="X146" i="17" a="1"/>
  <c r="X146" i="17" s="1"/>
  <c r="I146" i="17" a="1"/>
  <c r="I146" i="17" s="1"/>
  <c r="H146" i="17" a="1"/>
  <c r="H146" i="17" s="1"/>
  <c r="G146" i="17" a="1"/>
  <c r="G146" i="17" s="1"/>
  <c r="C41" i="21" s="1"/>
  <c r="J146" i="17" a="1"/>
  <c r="J146" i="17" s="1"/>
  <c r="K146" i="17" a="1"/>
  <c r="K146" i="17" s="1"/>
  <c r="M146" i="17" a="1"/>
  <c r="M146" i="17" s="1"/>
  <c r="L146" i="17" a="1"/>
  <c r="L146" i="17" s="1"/>
  <c r="E147" i="17"/>
  <c r="F147" i="17" l="1" a="1"/>
  <c r="F147" i="17" s="1"/>
  <c r="Y147" i="17" a="1"/>
  <c r="Y147" i="17" s="1"/>
  <c r="S147" i="17" a="1"/>
  <c r="S147" i="17" s="1"/>
  <c r="U147" i="17" a="1"/>
  <c r="U147" i="17" s="1"/>
  <c r="T147" i="17" a="1"/>
  <c r="T147" i="17" s="1"/>
  <c r="Q147" i="17" a="1"/>
  <c r="Q147" i="17" s="1"/>
  <c r="N147" i="17" a="1"/>
  <c r="N147" i="17" s="1"/>
  <c r="V147" i="17" a="1"/>
  <c r="V147" i="17" s="1"/>
  <c r="R147" i="17" a="1"/>
  <c r="R147" i="17" s="1"/>
  <c r="O147" i="17" a="1"/>
  <c r="O147" i="17" s="1"/>
  <c r="W147" i="17" a="1"/>
  <c r="W147" i="17" s="1"/>
  <c r="P147" i="17" a="1"/>
  <c r="P147" i="17" s="1"/>
  <c r="X147" i="17" a="1"/>
  <c r="X147" i="17" s="1"/>
  <c r="H147" i="17" a="1"/>
  <c r="H147" i="17" s="1"/>
  <c r="J147" i="17" a="1"/>
  <c r="J147" i="17" s="1"/>
  <c r="G147" i="17" a="1"/>
  <c r="G147" i="17" s="1"/>
  <c r="I147" i="17" a="1"/>
  <c r="I147" i="17" s="1"/>
  <c r="L147" i="17" a="1"/>
  <c r="L147" i="17" s="1"/>
  <c r="M147" i="17" a="1"/>
  <c r="M147" i="17" s="1"/>
  <c r="K147" i="17" a="1"/>
  <c r="K147" i="17" s="1"/>
  <c r="E148" i="17"/>
  <c r="F148" i="17" l="1" a="1"/>
  <c r="F148" i="17" s="1"/>
  <c r="S148" i="17" a="1"/>
  <c r="S148" i="17" s="1"/>
  <c r="Q148" i="17" a="1"/>
  <c r="Q148" i="17" s="1"/>
  <c r="Y148" i="17" a="1"/>
  <c r="Y148" i="17" s="1"/>
  <c r="U148" i="17" a="1"/>
  <c r="U148" i="17" s="1"/>
  <c r="T148" i="17" a="1"/>
  <c r="T148" i="17" s="1"/>
  <c r="V148" i="17" a="1"/>
  <c r="V148" i="17" s="1"/>
  <c r="N148" i="17" a="1"/>
  <c r="N148" i="17" s="1"/>
  <c r="R148" i="17" a="1"/>
  <c r="R148" i="17" s="1"/>
  <c r="O148" i="17" a="1"/>
  <c r="O148" i="17" s="1"/>
  <c r="P148" i="17" a="1"/>
  <c r="P148" i="17" s="1"/>
  <c r="W148" i="17" a="1"/>
  <c r="W148" i="17" s="1"/>
  <c r="X148" i="17" a="1"/>
  <c r="X148" i="17" s="1"/>
  <c r="G148" i="17" a="1"/>
  <c r="G148" i="17" s="1"/>
  <c r="I148" i="17" a="1"/>
  <c r="I148" i="17" s="1"/>
  <c r="J148" i="17" a="1"/>
  <c r="J148" i="17" s="1"/>
  <c r="H148" i="17" a="1"/>
  <c r="H148" i="17" s="1"/>
  <c r="K148" i="17" a="1"/>
  <c r="K148" i="17" s="1"/>
  <c r="L148" i="17" a="1"/>
  <c r="L148" i="17" s="1"/>
  <c r="M148" i="17" a="1"/>
  <c r="M148" i="17" s="1"/>
  <c r="E149" i="17"/>
  <c r="F149" i="17" l="1" a="1"/>
  <c r="F149" i="17" s="1"/>
  <c r="S149" i="17" a="1"/>
  <c r="S149" i="17" s="1"/>
  <c r="Y149" i="17" a="1"/>
  <c r="Y149" i="17" s="1"/>
  <c r="Q149" i="17" a="1"/>
  <c r="Q149" i="17" s="1"/>
  <c r="T149" i="17" a="1"/>
  <c r="T149" i="17" s="1"/>
  <c r="U149" i="17" a="1"/>
  <c r="U149" i="17" s="1"/>
  <c r="R149" i="17" a="1"/>
  <c r="R149" i="17" s="1"/>
  <c r="N149" i="17" a="1"/>
  <c r="N149" i="17" s="1"/>
  <c r="V149" i="17" a="1"/>
  <c r="V149" i="17" s="1"/>
  <c r="P149" i="17" a="1"/>
  <c r="P149" i="17" s="1"/>
  <c r="X149" i="17" a="1"/>
  <c r="X149" i="17" s="1"/>
  <c r="W149" i="17" a="1"/>
  <c r="W149" i="17" s="1"/>
  <c r="O149" i="17" a="1"/>
  <c r="O149" i="17" s="1"/>
  <c r="G149" i="17" a="1"/>
  <c r="G149" i="17" s="1"/>
  <c r="I149" i="17" a="1"/>
  <c r="I149" i="17" s="1"/>
  <c r="H149" i="17" a="1"/>
  <c r="H149" i="17" s="1"/>
  <c r="J149" i="17" a="1"/>
  <c r="J149" i="17" s="1"/>
  <c r="M149" i="17" a="1"/>
  <c r="M149" i="17" s="1"/>
  <c r="K149" i="17" a="1"/>
  <c r="K149" i="17" s="1"/>
  <c r="L149" i="17" a="1"/>
  <c r="L149" i="17" s="1"/>
  <c r="E150" i="17"/>
  <c r="F150" i="17" l="1" a="1"/>
  <c r="F150" i="17" s="1"/>
  <c r="Y150" i="17" a="1"/>
  <c r="Y150" i="17" s="1"/>
  <c r="U42" i="21" s="1"/>
  <c r="S150" i="17" a="1"/>
  <c r="S150" i="17" s="1"/>
  <c r="O42" i="21" s="1"/>
  <c r="U150" i="17" a="1"/>
  <c r="U150" i="17" s="1"/>
  <c r="Q150" i="17" a="1"/>
  <c r="Q150" i="17" s="1"/>
  <c r="M42" i="21" s="1"/>
  <c r="T150" i="17" a="1"/>
  <c r="T150" i="17" s="1"/>
  <c r="V150" i="17" a="1"/>
  <c r="V150" i="17" s="1"/>
  <c r="R150" i="17" a="1"/>
  <c r="R150" i="17" s="1"/>
  <c r="N150" i="17" a="1"/>
  <c r="N150" i="17" s="1"/>
  <c r="O150" i="17" a="1"/>
  <c r="O150" i="17" s="1"/>
  <c r="P150" i="17" a="1"/>
  <c r="P150" i="17" s="1"/>
  <c r="W150" i="17" a="1"/>
  <c r="W150" i="17" s="1"/>
  <c r="X150" i="17" a="1"/>
  <c r="X150" i="17" s="1"/>
  <c r="T42" i="21" s="1"/>
  <c r="H150" i="17" a="1"/>
  <c r="H150" i="17" s="1"/>
  <c r="D42" i="21" s="1"/>
  <c r="G150" i="17" a="1"/>
  <c r="G150" i="17" s="1"/>
  <c r="C42" i="21" s="1"/>
  <c r="J150" i="17" a="1"/>
  <c r="J150" i="17" s="1"/>
  <c r="F42" i="21" s="1"/>
  <c r="I150" i="17" a="1"/>
  <c r="I150" i="17" s="1"/>
  <c r="E42" i="21" s="1"/>
  <c r="M150" i="17" a="1"/>
  <c r="M150" i="17" s="1"/>
  <c r="I42" i="21" s="1"/>
  <c r="L150" i="17" a="1"/>
  <c r="L150" i="17" s="1"/>
  <c r="K150" i="17" a="1"/>
  <c r="K150" i="17" s="1"/>
  <c r="E151" i="17"/>
  <c r="F151" i="17" l="1" a="1"/>
  <c r="F151" i="17" s="1"/>
  <c r="Y151" i="17" a="1"/>
  <c r="Y151" i="17" s="1"/>
  <c r="S151" i="17" a="1"/>
  <c r="S151" i="17" s="1"/>
  <c r="Q151" i="17" a="1"/>
  <c r="Q151" i="17" s="1"/>
  <c r="T151" i="17" a="1"/>
  <c r="T151" i="17" s="1"/>
  <c r="R151" i="17" a="1"/>
  <c r="R151" i="17" s="1"/>
  <c r="N151" i="17" a="1"/>
  <c r="N151" i="17" s="1"/>
  <c r="U151" i="17" a="1"/>
  <c r="U151" i="17" s="1"/>
  <c r="V151" i="17" a="1"/>
  <c r="V151" i="17" s="1"/>
  <c r="O151" i="17" a="1"/>
  <c r="O151" i="17" s="1"/>
  <c r="W151" i="17" a="1"/>
  <c r="W151" i="17" s="1"/>
  <c r="X151" i="17" a="1"/>
  <c r="X151" i="17" s="1"/>
  <c r="P151" i="17" a="1"/>
  <c r="P151" i="17" s="1"/>
  <c r="I151" i="17" a="1"/>
  <c r="I151" i="17" s="1"/>
  <c r="J151" i="17" a="1"/>
  <c r="J151" i="17" s="1"/>
  <c r="G151" i="17" a="1"/>
  <c r="G151" i="17" s="1"/>
  <c r="H151" i="17" a="1"/>
  <c r="H151" i="17" s="1"/>
  <c r="K151" i="17" a="1"/>
  <c r="K151" i="17" s="1"/>
  <c r="L151" i="17" a="1"/>
  <c r="L151" i="17" s="1"/>
  <c r="M151" i="17" a="1"/>
  <c r="M151" i="17" s="1"/>
  <c r="E152" i="17"/>
  <c r="F152" i="17" l="1" a="1"/>
  <c r="F152" i="17" s="1"/>
  <c r="S152" i="17" a="1"/>
  <c r="S152" i="17" s="1"/>
  <c r="Y152" i="17" a="1"/>
  <c r="Y152" i="17" s="1"/>
  <c r="Q152" i="17" a="1"/>
  <c r="Q152" i="17" s="1"/>
  <c r="U152" i="17" a="1"/>
  <c r="U152" i="17" s="1"/>
  <c r="T152" i="17" a="1"/>
  <c r="T152" i="17" s="1"/>
  <c r="R152" i="17" a="1"/>
  <c r="R152" i="17" s="1"/>
  <c r="N152" i="17" a="1"/>
  <c r="N152" i="17" s="1"/>
  <c r="O152" i="17" a="1"/>
  <c r="O152" i="17" s="1"/>
  <c r="P152" i="17" a="1"/>
  <c r="P152" i="17" s="1"/>
  <c r="X152" i="17" a="1"/>
  <c r="X152" i="17" s="1"/>
  <c r="V152" i="17" a="1"/>
  <c r="V152" i="17" s="1"/>
  <c r="W152" i="17" a="1"/>
  <c r="W152" i="17" s="1"/>
  <c r="H152" i="17" a="1"/>
  <c r="H152" i="17" s="1"/>
  <c r="I152" i="17" a="1"/>
  <c r="I152" i="17" s="1"/>
  <c r="J152" i="17" a="1"/>
  <c r="J152" i="17" s="1"/>
  <c r="G152" i="17" a="1"/>
  <c r="G152" i="17" s="1"/>
  <c r="K152" i="17" a="1"/>
  <c r="K152" i="17" s="1"/>
  <c r="L152" i="17" a="1"/>
  <c r="L152" i="17" s="1"/>
  <c r="M152" i="17" a="1"/>
  <c r="M152" i="17" s="1"/>
  <c r="E153" i="17"/>
  <c r="F153" i="17" l="1" a="1"/>
  <c r="F153" i="17" s="1"/>
  <c r="S153" i="17" a="1"/>
  <c r="S153" i="17" s="1"/>
  <c r="Y153" i="17" a="1"/>
  <c r="Y153" i="17" s="1"/>
  <c r="Q153" i="17" a="1"/>
  <c r="Q153" i="17" s="1"/>
  <c r="U153" i="17" a="1"/>
  <c r="U153" i="17" s="1"/>
  <c r="V153" i="17" a="1"/>
  <c r="V153" i="17" s="1"/>
  <c r="R153" i="17" a="1"/>
  <c r="R153" i="17" s="1"/>
  <c r="T153" i="17" a="1"/>
  <c r="T153" i="17" s="1"/>
  <c r="N153" i="17" a="1"/>
  <c r="N153" i="17" s="1"/>
  <c r="O153" i="17" a="1"/>
  <c r="O153" i="17" s="1"/>
  <c r="W153" i="17" a="1"/>
  <c r="W153" i="17" s="1"/>
  <c r="P153" i="17" a="1"/>
  <c r="P153" i="17" s="1"/>
  <c r="X153" i="17" a="1"/>
  <c r="X153" i="17" s="1"/>
  <c r="J153" i="17" a="1"/>
  <c r="J153" i="17" s="1"/>
  <c r="H153" i="17" a="1"/>
  <c r="H153" i="17" s="1"/>
  <c r="G153" i="17" a="1"/>
  <c r="G153" i="17" s="1"/>
  <c r="I153" i="17" a="1"/>
  <c r="I153" i="17" s="1"/>
  <c r="K153" i="17" a="1"/>
  <c r="K153" i="17" s="1"/>
  <c r="L153" i="17" a="1"/>
  <c r="L153" i="17" s="1"/>
  <c r="M153" i="17" a="1"/>
  <c r="M153" i="17" s="1"/>
  <c r="E154" i="17"/>
  <c r="F154" i="17" l="1" a="1"/>
  <c r="F154" i="17" s="1"/>
  <c r="Y154" i="17" a="1"/>
  <c r="Y154" i="17" s="1"/>
  <c r="Q154" i="17" a="1"/>
  <c r="Q154" i="17" s="1"/>
  <c r="M43" i="21" s="1"/>
  <c r="S154" i="17" a="1"/>
  <c r="S154" i="17" s="1"/>
  <c r="T154" i="17" a="1"/>
  <c r="T154" i="17" s="1"/>
  <c r="R154" i="17" a="1"/>
  <c r="R154" i="17" s="1"/>
  <c r="U154" i="17" a="1"/>
  <c r="U154" i="17" s="1"/>
  <c r="Q43" i="21" s="1"/>
  <c r="N154" i="17" a="1"/>
  <c r="N154" i="17" s="1"/>
  <c r="J43" i="21" s="1"/>
  <c r="V154" i="17" a="1"/>
  <c r="V154" i="17" s="1"/>
  <c r="O154" i="17" a="1"/>
  <c r="O154" i="17" s="1"/>
  <c r="K43" i="21" s="1"/>
  <c r="W154" i="17" a="1"/>
  <c r="W154" i="17" s="1"/>
  <c r="X154" i="17" a="1"/>
  <c r="X154" i="17" s="1"/>
  <c r="T43" i="21" s="1"/>
  <c r="P154" i="17" a="1"/>
  <c r="P154" i="17" s="1"/>
  <c r="I154" i="17" a="1"/>
  <c r="I154" i="17" s="1"/>
  <c r="H154" i="17" a="1"/>
  <c r="H154" i="17" s="1"/>
  <c r="J154" i="17" a="1"/>
  <c r="J154" i="17" s="1"/>
  <c r="G154" i="17" a="1"/>
  <c r="G154" i="17" s="1"/>
  <c r="L154" i="17" a="1"/>
  <c r="L154" i="17" s="1"/>
  <c r="K154" i="17" a="1"/>
  <c r="K154" i="17" s="1"/>
  <c r="G43" i="21" s="1"/>
  <c r="M154" i="17" a="1"/>
  <c r="M154" i="17" s="1"/>
  <c r="I43" i="21" s="1"/>
  <c r="E155" i="17"/>
  <c r="F155" i="17" l="1" a="1"/>
  <c r="F155" i="17" s="1"/>
  <c r="S155" i="17" a="1"/>
  <c r="S155" i="17" s="1"/>
  <c r="Y155" i="17" a="1"/>
  <c r="Y155" i="17" s="1"/>
  <c r="Q155" i="17" a="1"/>
  <c r="Q155" i="17" s="1"/>
  <c r="U155" i="17" a="1"/>
  <c r="U155" i="17" s="1"/>
  <c r="T155" i="17" a="1"/>
  <c r="T155" i="17" s="1"/>
  <c r="V155" i="17" a="1"/>
  <c r="V155" i="17" s="1"/>
  <c r="R155" i="17" a="1"/>
  <c r="R155" i="17" s="1"/>
  <c r="W155" i="17" a="1"/>
  <c r="W155" i="17" s="1"/>
  <c r="O155" i="17" a="1"/>
  <c r="O155" i="17" s="1"/>
  <c r="X155" i="17" a="1"/>
  <c r="X155" i="17" s="1"/>
  <c r="N155" i="17" a="1"/>
  <c r="N155" i="17" s="1"/>
  <c r="P155" i="17" a="1"/>
  <c r="P155" i="17" s="1"/>
  <c r="J155" i="17" a="1"/>
  <c r="J155" i="17" s="1"/>
  <c r="G155" i="17" a="1"/>
  <c r="G155" i="17" s="1"/>
  <c r="I155" i="17" a="1"/>
  <c r="I155" i="17" s="1"/>
  <c r="H155" i="17" a="1"/>
  <c r="H155" i="17" s="1"/>
  <c r="M155" i="17" a="1"/>
  <c r="M155" i="17" s="1"/>
  <c r="K155" i="17" a="1"/>
  <c r="K155" i="17" s="1"/>
  <c r="L155" i="17" a="1"/>
  <c r="L155" i="17" s="1"/>
  <c r="E156" i="17"/>
  <c r="F156" i="17" l="1" a="1"/>
  <c r="F156" i="17" s="1"/>
  <c r="S156" i="17" a="1"/>
  <c r="S156" i="17" s="1"/>
  <c r="Y156" i="17" a="1"/>
  <c r="Y156" i="17" s="1"/>
  <c r="T156" i="17" a="1"/>
  <c r="T156" i="17" s="1"/>
  <c r="U156" i="17" a="1"/>
  <c r="U156" i="17" s="1"/>
  <c r="Q156" i="17" a="1"/>
  <c r="Q156" i="17" s="1"/>
  <c r="R156" i="17" a="1"/>
  <c r="R156" i="17" s="1"/>
  <c r="V156" i="17" a="1"/>
  <c r="V156" i="17" s="1"/>
  <c r="N156" i="17" a="1"/>
  <c r="N156" i="17" s="1"/>
  <c r="O156" i="17" a="1"/>
  <c r="O156" i="17" s="1"/>
  <c r="P156" i="17" a="1"/>
  <c r="P156" i="17" s="1"/>
  <c r="X156" i="17" a="1"/>
  <c r="X156" i="17" s="1"/>
  <c r="W156" i="17" a="1"/>
  <c r="W156" i="17" s="1"/>
  <c r="J156" i="17" a="1"/>
  <c r="J156" i="17" s="1"/>
  <c r="H156" i="17" a="1"/>
  <c r="H156" i="17" s="1"/>
  <c r="K156" i="17" a="1"/>
  <c r="K156" i="17" s="1"/>
  <c r="I156" i="17" a="1"/>
  <c r="I156" i="17" s="1"/>
  <c r="G156" i="17" a="1"/>
  <c r="G156" i="17" s="1"/>
  <c r="M156" i="17" a="1"/>
  <c r="M156" i="17" s="1"/>
  <c r="L156" i="17" a="1"/>
  <c r="L156" i="17" s="1"/>
  <c r="E157" i="17"/>
  <c r="F157" i="17" l="1" a="1"/>
  <c r="F157" i="17" s="1"/>
  <c r="S157" i="17" a="1"/>
  <c r="S157" i="17" s="1"/>
  <c r="Q157" i="17" a="1"/>
  <c r="Q157" i="17" s="1"/>
  <c r="Y157" i="17" a="1"/>
  <c r="Y157" i="17" s="1"/>
  <c r="U157" i="17" a="1"/>
  <c r="U157" i="17" s="1"/>
  <c r="T157" i="17" a="1"/>
  <c r="T157" i="17" s="1"/>
  <c r="V157" i="17" a="1"/>
  <c r="V157" i="17" s="1"/>
  <c r="R157" i="17" a="1"/>
  <c r="R157" i="17" s="1"/>
  <c r="N157" i="17" a="1"/>
  <c r="N157" i="17" s="1"/>
  <c r="X157" i="17" a="1"/>
  <c r="X157" i="17" s="1"/>
  <c r="P157" i="17" a="1"/>
  <c r="P157" i="17" s="1"/>
  <c r="W157" i="17" a="1"/>
  <c r="W157" i="17" s="1"/>
  <c r="O157" i="17" a="1"/>
  <c r="O157" i="17" s="1"/>
  <c r="J157" i="17" a="1"/>
  <c r="J157" i="17" s="1"/>
  <c r="H157" i="17" a="1"/>
  <c r="H157" i="17" s="1"/>
  <c r="I157" i="17" a="1"/>
  <c r="I157" i="17" s="1"/>
  <c r="G157" i="17" a="1"/>
  <c r="G157" i="17" s="1"/>
  <c r="K157" i="17" a="1"/>
  <c r="K157" i="17" s="1"/>
  <c r="L157" i="17" a="1"/>
  <c r="L157" i="17" s="1"/>
  <c r="M157" i="17" a="1"/>
  <c r="M157" i="17" s="1"/>
  <c r="E158" i="17"/>
  <c r="F158" i="17" l="1" a="1"/>
  <c r="F158" i="17" s="1"/>
  <c r="S158" i="17" a="1"/>
  <c r="S158" i="17" s="1"/>
  <c r="Y158" i="17" a="1"/>
  <c r="Y158" i="17" s="1"/>
  <c r="Q158" i="17" a="1"/>
  <c r="Q158" i="17" s="1"/>
  <c r="M44" i="21" s="1"/>
  <c r="T158" i="17" a="1"/>
  <c r="T158" i="17" s="1"/>
  <c r="P44" i="21" s="1"/>
  <c r="U158" i="17" a="1"/>
  <c r="U158" i="17" s="1"/>
  <c r="N158" i="17" a="1"/>
  <c r="N158" i="17" s="1"/>
  <c r="J44" i="21" s="1"/>
  <c r="R158" i="17" a="1"/>
  <c r="R158" i="17" s="1"/>
  <c r="V158" i="17" a="1"/>
  <c r="V158" i="17" s="1"/>
  <c r="O158" i="17" a="1"/>
  <c r="O158" i="17" s="1"/>
  <c r="K44" i="21" s="1"/>
  <c r="P158" i="17" a="1"/>
  <c r="P158" i="17" s="1"/>
  <c r="L44" i="21" s="1"/>
  <c r="X158" i="17" a="1"/>
  <c r="X158" i="17" s="1"/>
  <c r="W158" i="17" a="1"/>
  <c r="W158" i="17" s="1"/>
  <c r="H158" i="17" a="1"/>
  <c r="H158" i="17" s="1"/>
  <c r="J158" i="17" a="1"/>
  <c r="J158" i="17" s="1"/>
  <c r="G158" i="17" a="1"/>
  <c r="G158" i="17" s="1"/>
  <c r="I158" i="17" a="1"/>
  <c r="I158" i="17" s="1"/>
  <c r="K158" i="17" a="1"/>
  <c r="K158" i="17" s="1"/>
  <c r="M158" i="17" a="1"/>
  <c r="M158" i="17" s="1"/>
  <c r="I44" i="21" s="1"/>
  <c r="L158" i="17" a="1"/>
  <c r="L158" i="17" s="1"/>
  <c r="H44" i="21" s="1"/>
  <c r="E159" i="17"/>
  <c r="F159" i="17" l="1" a="1"/>
  <c r="F159" i="17" s="1"/>
  <c r="S159" i="17" a="1"/>
  <c r="S159" i="17" s="1"/>
  <c r="Q159" i="17" a="1"/>
  <c r="Q159" i="17" s="1"/>
  <c r="Y159" i="17" a="1"/>
  <c r="Y159" i="17" s="1"/>
  <c r="T159" i="17" a="1"/>
  <c r="T159" i="17" s="1"/>
  <c r="N159" i="17" a="1"/>
  <c r="N159" i="17" s="1"/>
  <c r="V159" i="17" a="1"/>
  <c r="V159" i="17" s="1"/>
  <c r="O159" i="17" a="1"/>
  <c r="O159" i="17" s="1"/>
  <c r="U159" i="17" a="1"/>
  <c r="U159" i="17" s="1"/>
  <c r="R159" i="17" a="1"/>
  <c r="R159" i="17" s="1"/>
  <c r="X159" i="17" a="1"/>
  <c r="X159" i="17" s="1"/>
  <c r="W159" i="17" a="1"/>
  <c r="W159" i="17" s="1"/>
  <c r="P159" i="17" a="1"/>
  <c r="P159" i="17" s="1"/>
  <c r="G159" i="17" a="1"/>
  <c r="G159" i="17" s="1"/>
  <c r="H159" i="17" a="1"/>
  <c r="H159" i="17" s="1"/>
  <c r="I159" i="17" a="1"/>
  <c r="I159" i="17" s="1"/>
  <c r="J159" i="17" a="1"/>
  <c r="J159" i="17" s="1"/>
  <c r="K159" i="17" a="1"/>
  <c r="K159" i="17" s="1"/>
  <c r="L159" i="17" a="1"/>
  <c r="L159" i="17" s="1"/>
  <c r="M159" i="17" a="1"/>
  <c r="M159" i="17" s="1"/>
  <c r="E160" i="17"/>
  <c r="F160" i="17" l="1" a="1"/>
  <c r="F160" i="17" s="1"/>
  <c r="Y160" i="17" a="1"/>
  <c r="Y160" i="17" s="1"/>
  <c r="S160" i="17" a="1"/>
  <c r="S160" i="17" s="1"/>
  <c r="Q160" i="17" a="1"/>
  <c r="Q160" i="17" s="1"/>
  <c r="T160" i="17" a="1"/>
  <c r="T160" i="17" s="1"/>
  <c r="U160" i="17" a="1"/>
  <c r="U160" i="17" s="1"/>
  <c r="R160" i="17" a="1"/>
  <c r="R160" i="17" s="1"/>
  <c r="V160" i="17" a="1"/>
  <c r="V160" i="17" s="1"/>
  <c r="N160" i="17" a="1"/>
  <c r="N160" i="17" s="1"/>
  <c r="O160" i="17" a="1"/>
  <c r="O160" i="17" s="1"/>
  <c r="X160" i="17" a="1"/>
  <c r="X160" i="17" s="1"/>
  <c r="W160" i="17" a="1"/>
  <c r="W160" i="17" s="1"/>
  <c r="P160" i="17" a="1"/>
  <c r="P160" i="17" s="1"/>
  <c r="H160" i="17" a="1"/>
  <c r="H160" i="17" s="1"/>
  <c r="G160" i="17" a="1"/>
  <c r="G160" i="17" s="1"/>
  <c r="J160" i="17" a="1"/>
  <c r="J160" i="17" s="1"/>
  <c r="I160" i="17" a="1"/>
  <c r="I160" i="17" s="1"/>
  <c r="L160" i="17" a="1"/>
  <c r="L160" i="17" s="1"/>
  <c r="M160" i="17" a="1"/>
  <c r="M160" i="17" s="1"/>
  <c r="K160" i="17" a="1"/>
  <c r="K160" i="17" s="1"/>
  <c r="E161" i="17"/>
  <c r="F161" i="17" l="1" a="1"/>
  <c r="F161" i="17" s="1"/>
  <c r="S161" i="17" a="1"/>
  <c r="S161" i="17" s="1"/>
  <c r="Y161" i="17" a="1"/>
  <c r="Y161" i="17" s="1"/>
  <c r="U161" i="17" a="1"/>
  <c r="U161" i="17" s="1"/>
  <c r="T161" i="17" a="1"/>
  <c r="T161" i="17" s="1"/>
  <c r="Q161" i="17" a="1"/>
  <c r="Q161" i="17" s="1"/>
  <c r="N161" i="17" a="1"/>
  <c r="N161" i="17" s="1"/>
  <c r="O161" i="17" a="1"/>
  <c r="O161" i="17" s="1"/>
  <c r="R161" i="17" a="1"/>
  <c r="R161" i="17" s="1"/>
  <c r="V161" i="17" a="1"/>
  <c r="V161" i="17" s="1"/>
  <c r="W161" i="17" a="1"/>
  <c r="W161" i="17" s="1"/>
  <c r="X161" i="17" a="1"/>
  <c r="X161" i="17" s="1"/>
  <c r="P161" i="17" a="1"/>
  <c r="P161" i="17" s="1"/>
  <c r="I161" i="17" a="1"/>
  <c r="I161" i="17" s="1"/>
  <c r="J161" i="17" a="1"/>
  <c r="J161" i="17" s="1"/>
  <c r="H161" i="17" a="1"/>
  <c r="H161" i="17" s="1"/>
  <c r="G161" i="17" a="1"/>
  <c r="G161" i="17" s="1"/>
  <c r="M161" i="17" a="1"/>
  <c r="M161" i="17" s="1"/>
  <c r="L161" i="17" a="1"/>
  <c r="L161" i="17" s="1"/>
  <c r="K161" i="17" a="1"/>
  <c r="K161" i="17" s="1"/>
  <c r="E162" i="17"/>
  <c r="F162" i="17" l="1" a="1"/>
  <c r="F162" i="17" s="1"/>
  <c r="Y162" i="17" a="1"/>
  <c r="Y162" i="17" s="1"/>
  <c r="S162" i="17" a="1"/>
  <c r="S162" i="17" s="1"/>
  <c r="Q162" i="17" a="1"/>
  <c r="Q162" i="17" s="1"/>
  <c r="U162" i="17" a="1"/>
  <c r="U162" i="17" s="1"/>
  <c r="Q45" i="21" s="1"/>
  <c r="T162" i="17" a="1"/>
  <c r="T162" i="17" s="1"/>
  <c r="N162" i="17" a="1"/>
  <c r="N162" i="17" s="1"/>
  <c r="R162" i="17" a="1"/>
  <c r="R162" i="17" s="1"/>
  <c r="N45" i="21" s="1"/>
  <c r="O162" i="17" a="1"/>
  <c r="O162" i="17" s="1"/>
  <c r="W162" i="17" a="1"/>
  <c r="W162" i="17" s="1"/>
  <c r="S45" i="21" s="1"/>
  <c r="X162" i="17" a="1"/>
  <c r="X162" i="17" s="1"/>
  <c r="P162" i="17" a="1"/>
  <c r="P162" i="17" s="1"/>
  <c r="V162" i="17" a="1"/>
  <c r="V162" i="17" s="1"/>
  <c r="R45" i="21" s="1"/>
  <c r="J162" i="17" a="1"/>
  <c r="J162" i="17" s="1"/>
  <c r="I162" i="17" a="1"/>
  <c r="I162" i="17" s="1"/>
  <c r="H162" i="17" a="1"/>
  <c r="H162" i="17" s="1"/>
  <c r="G162" i="17" a="1"/>
  <c r="G162" i="17" s="1"/>
  <c r="C45" i="21" s="1"/>
  <c r="M162" i="17" a="1"/>
  <c r="M162" i="17" s="1"/>
  <c r="L162" i="17" a="1"/>
  <c r="L162" i="17" s="1"/>
  <c r="H45" i="21" s="1"/>
  <c r="K162" i="17" a="1"/>
  <c r="K162" i="17" s="1"/>
  <c r="G45" i="21" s="1"/>
  <c r="E163" i="17"/>
  <c r="F163" i="17" l="1" a="1"/>
  <c r="F163" i="17" s="1"/>
  <c r="S163" i="17" a="1"/>
  <c r="S163" i="17" s="1"/>
  <c r="Y163" i="17" a="1"/>
  <c r="Y163" i="17" s="1"/>
  <c r="Q163" i="17" a="1"/>
  <c r="Q163" i="17" s="1"/>
  <c r="T163" i="17" a="1"/>
  <c r="T163" i="17" s="1"/>
  <c r="U163" i="17" a="1"/>
  <c r="U163" i="17" s="1"/>
  <c r="V163" i="17" a="1"/>
  <c r="V163" i="17" s="1"/>
  <c r="N163" i="17" a="1"/>
  <c r="N163" i="17" s="1"/>
  <c r="R163" i="17" a="1"/>
  <c r="R163" i="17" s="1"/>
  <c r="W163" i="17" a="1"/>
  <c r="W163" i="17" s="1"/>
  <c r="X163" i="17" a="1"/>
  <c r="X163" i="17" s="1"/>
  <c r="O163" i="17" a="1"/>
  <c r="O163" i="17" s="1"/>
  <c r="P163" i="17" a="1"/>
  <c r="P163" i="17" s="1"/>
  <c r="J163" i="17" a="1"/>
  <c r="J163" i="17" s="1"/>
  <c r="H163" i="17" a="1"/>
  <c r="H163" i="17" s="1"/>
  <c r="G163" i="17" a="1"/>
  <c r="G163" i="17" s="1"/>
  <c r="I163" i="17" a="1"/>
  <c r="I163" i="17" s="1"/>
  <c r="L163" i="17" a="1"/>
  <c r="L163" i="17" s="1"/>
  <c r="K163" i="17" a="1"/>
  <c r="K163" i="17" s="1"/>
  <c r="M163" i="17" a="1"/>
  <c r="M163" i="17" s="1"/>
  <c r="E164" i="17"/>
  <c r="F164" i="17" l="1" a="1"/>
  <c r="F164" i="17" s="1"/>
  <c r="S164" i="17" a="1"/>
  <c r="S164" i="17" s="1"/>
  <c r="Y164" i="17" a="1"/>
  <c r="Y164" i="17" s="1"/>
  <c r="Q164" i="17" a="1"/>
  <c r="Q164" i="17" s="1"/>
  <c r="T164" i="17" a="1"/>
  <c r="T164" i="17" s="1"/>
  <c r="V164" i="17" a="1"/>
  <c r="V164" i="17" s="1"/>
  <c r="U164" i="17" a="1"/>
  <c r="U164" i="17" s="1"/>
  <c r="N164" i="17" a="1"/>
  <c r="N164" i="17" s="1"/>
  <c r="R164" i="17" a="1"/>
  <c r="R164" i="17" s="1"/>
  <c r="P164" i="17" a="1"/>
  <c r="P164" i="17" s="1"/>
  <c r="W164" i="17" a="1"/>
  <c r="W164" i="17" s="1"/>
  <c r="X164" i="17" a="1"/>
  <c r="X164" i="17" s="1"/>
  <c r="O164" i="17" a="1"/>
  <c r="O164" i="17" s="1"/>
  <c r="G164" i="17" a="1"/>
  <c r="G164" i="17" s="1"/>
  <c r="I164" i="17" a="1"/>
  <c r="I164" i="17" s="1"/>
  <c r="H164" i="17" a="1"/>
  <c r="H164" i="17" s="1"/>
  <c r="J164" i="17" a="1"/>
  <c r="J164" i="17" s="1"/>
  <c r="K164" i="17" a="1"/>
  <c r="K164" i="17" s="1"/>
  <c r="M164" i="17" a="1"/>
  <c r="M164" i="17" s="1"/>
  <c r="L164" i="17" a="1"/>
  <c r="L164" i="17" s="1"/>
  <c r="E165" i="17"/>
  <c r="F165" i="17" l="1" a="1"/>
  <c r="F165" i="17" s="1"/>
  <c r="Y165" i="17" a="1"/>
  <c r="Y165" i="17" s="1"/>
  <c r="S165" i="17" a="1"/>
  <c r="S165" i="17" s="1"/>
  <c r="U165" i="17" a="1"/>
  <c r="U165" i="17" s="1"/>
  <c r="Q165" i="17" a="1"/>
  <c r="Q165" i="17" s="1"/>
  <c r="T165" i="17" a="1"/>
  <c r="T165" i="17" s="1"/>
  <c r="R165" i="17" a="1"/>
  <c r="R165" i="17" s="1"/>
  <c r="V165" i="17" a="1"/>
  <c r="V165" i="17" s="1"/>
  <c r="N165" i="17" a="1"/>
  <c r="N165" i="17" s="1"/>
  <c r="X165" i="17" a="1"/>
  <c r="X165" i="17" s="1"/>
  <c r="W165" i="17" a="1"/>
  <c r="W165" i="17" s="1"/>
  <c r="O165" i="17" a="1"/>
  <c r="O165" i="17" s="1"/>
  <c r="P165" i="17" a="1"/>
  <c r="P165" i="17" s="1"/>
  <c r="I165" i="17" a="1"/>
  <c r="I165" i="17" s="1"/>
  <c r="H165" i="17" a="1"/>
  <c r="H165" i="17" s="1"/>
  <c r="J165" i="17" a="1"/>
  <c r="J165" i="17" s="1"/>
  <c r="G165" i="17" a="1"/>
  <c r="G165" i="17" s="1"/>
  <c r="K165" i="17" a="1"/>
  <c r="K165" i="17" s="1"/>
  <c r="L165" i="17" a="1"/>
  <c r="L165" i="17" s="1"/>
  <c r="M165" i="17" a="1"/>
  <c r="M165" i="17" s="1"/>
  <c r="E166" i="17"/>
  <c r="F166" i="17" l="1" a="1"/>
  <c r="F166" i="17" s="1"/>
  <c r="Y166" i="17" a="1"/>
  <c r="Y166" i="17" s="1"/>
  <c r="Q166" i="17" a="1"/>
  <c r="Q166" i="17" s="1"/>
  <c r="M46" i="21" s="1"/>
  <c r="S166" i="17" a="1"/>
  <c r="S166" i="17" s="1"/>
  <c r="O46" i="21" s="1"/>
  <c r="U166" i="17" a="1"/>
  <c r="U166" i="17" s="1"/>
  <c r="V166" i="17" a="1"/>
  <c r="V166" i="17" s="1"/>
  <c r="R46" i="21" s="1"/>
  <c r="T166" i="17" a="1"/>
  <c r="T166" i="17" s="1"/>
  <c r="O166" i="17" a="1"/>
  <c r="O166" i="17" s="1"/>
  <c r="N166" i="17" a="1"/>
  <c r="N166" i="17" s="1"/>
  <c r="R166" i="17" a="1"/>
  <c r="R166" i="17" s="1"/>
  <c r="N46" i="21" s="1"/>
  <c r="P166" i="17" a="1"/>
  <c r="P166" i="17" s="1"/>
  <c r="W166" i="17" a="1"/>
  <c r="W166" i="17" s="1"/>
  <c r="S46" i="21" s="1"/>
  <c r="X166" i="17" a="1"/>
  <c r="X166" i="17" s="1"/>
  <c r="J166" i="17" a="1"/>
  <c r="J166" i="17" s="1"/>
  <c r="H166" i="17" a="1"/>
  <c r="H166" i="17" s="1"/>
  <c r="G166" i="17" a="1"/>
  <c r="G166" i="17" s="1"/>
  <c r="I166" i="17" a="1"/>
  <c r="I166" i="17" s="1"/>
  <c r="E46" i="21" s="1"/>
  <c r="L166" i="17" a="1"/>
  <c r="L166" i="17" s="1"/>
  <c r="K166" i="17" a="1"/>
  <c r="K166" i="17" s="1"/>
  <c r="M166" i="17" a="1"/>
  <c r="M166" i="17" s="1"/>
  <c r="I46" i="21" s="1"/>
  <c r="E167" i="17"/>
  <c r="F167" i="17" l="1" a="1"/>
  <c r="F167" i="17" s="1"/>
  <c r="Y167" i="17" a="1"/>
  <c r="Y167" i="17" s="1"/>
  <c r="S167" i="17" a="1"/>
  <c r="S167" i="17" s="1"/>
  <c r="Q167" i="17" a="1"/>
  <c r="Q167" i="17" s="1"/>
  <c r="T167" i="17" a="1"/>
  <c r="T167" i="17" s="1"/>
  <c r="U167" i="17" a="1"/>
  <c r="U167" i="17" s="1"/>
  <c r="V167" i="17" a="1"/>
  <c r="V167" i="17" s="1"/>
  <c r="R167" i="17" a="1"/>
  <c r="R167" i="17" s="1"/>
  <c r="O167" i="17" a="1"/>
  <c r="O167" i="17" s="1"/>
  <c r="N167" i="17" a="1"/>
  <c r="N167" i="17" s="1"/>
  <c r="W167" i="17" a="1"/>
  <c r="W167" i="17" s="1"/>
  <c r="P167" i="17" a="1"/>
  <c r="P167" i="17" s="1"/>
  <c r="X167" i="17" a="1"/>
  <c r="X167" i="17" s="1"/>
  <c r="G167" i="17" a="1"/>
  <c r="G167" i="17" s="1"/>
  <c r="I167" i="17" a="1"/>
  <c r="I167" i="17" s="1"/>
  <c r="H167" i="17" a="1"/>
  <c r="H167" i="17" s="1"/>
  <c r="J167" i="17" a="1"/>
  <c r="J167" i="17" s="1"/>
  <c r="K167" i="17" a="1"/>
  <c r="K167" i="17" s="1"/>
  <c r="L167" i="17" a="1"/>
  <c r="L167" i="17" s="1"/>
  <c r="M167" i="17" a="1"/>
  <c r="M167" i="17" s="1"/>
  <c r="E168" i="17"/>
  <c r="F168" i="17" l="1" a="1"/>
  <c r="F168" i="17" s="1"/>
  <c r="Y168" i="17" a="1"/>
  <c r="Y168" i="17" s="1"/>
  <c r="S168" i="17" a="1"/>
  <c r="S168" i="17" s="1"/>
  <c r="Q168" i="17" a="1"/>
  <c r="Q168" i="17" s="1"/>
  <c r="T168" i="17" a="1"/>
  <c r="T168" i="17" s="1"/>
  <c r="U168" i="17" a="1"/>
  <c r="U168" i="17" s="1"/>
  <c r="R168" i="17" a="1"/>
  <c r="R168" i="17" s="1"/>
  <c r="V168" i="17" a="1"/>
  <c r="V168" i="17" s="1"/>
  <c r="N168" i="17" a="1"/>
  <c r="N168" i="17" s="1"/>
  <c r="P168" i="17" a="1"/>
  <c r="P168" i="17" s="1"/>
  <c r="X168" i="17" a="1"/>
  <c r="X168" i="17" s="1"/>
  <c r="W168" i="17" a="1"/>
  <c r="W168" i="17" s="1"/>
  <c r="O168" i="17" a="1"/>
  <c r="O168" i="17" s="1"/>
  <c r="J168" i="17" a="1"/>
  <c r="J168" i="17" s="1"/>
  <c r="I168" i="17" a="1"/>
  <c r="I168" i="17" s="1"/>
  <c r="H168" i="17" a="1"/>
  <c r="H168" i="17" s="1"/>
  <c r="G168" i="17" a="1"/>
  <c r="G168" i="17" s="1"/>
  <c r="M168" i="17" a="1"/>
  <c r="M168" i="17" s="1"/>
  <c r="L168" i="17" a="1"/>
  <c r="L168" i="17" s="1"/>
  <c r="K168" i="17" a="1"/>
  <c r="K168" i="17" s="1"/>
  <c r="E169" i="17"/>
  <c r="F169" i="17" l="1" a="1"/>
  <c r="F169" i="17" s="1"/>
  <c r="S169" i="17" a="1"/>
  <c r="S169" i="17" s="1"/>
  <c r="Q169" i="17" a="1"/>
  <c r="Q169" i="17" s="1"/>
  <c r="Y169" i="17" a="1"/>
  <c r="Y169" i="17" s="1"/>
  <c r="T169" i="17" a="1"/>
  <c r="T169" i="17" s="1"/>
  <c r="U169" i="17" a="1"/>
  <c r="U169" i="17" s="1"/>
  <c r="N169" i="17" a="1"/>
  <c r="N169" i="17" s="1"/>
  <c r="O169" i="17" a="1"/>
  <c r="O169" i="17" s="1"/>
  <c r="R169" i="17" a="1"/>
  <c r="R169" i="17" s="1"/>
  <c r="P169" i="17" a="1"/>
  <c r="P169" i="17" s="1"/>
  <c r="X169" i="17" a="1"/>
  <c r="X169" i="17" s="1"/>
  <c r="V169" i="17" a="1"/>
  <c r="V169" i="17" s="1"/>
  <c r="W169" i="17" a="1"/>
  <c r="W169" i="17" s="1"/>
  <c r="H169" i="17" a="1"/>
  <c r="H169" i="17" s="1"/>
  <c r="J169" i="17" a="1"/>
  <c r="J169" i="17" s="1"/>
  <c r="G169" i="17" a="1"/>
  <c r="G169" i="17" s="1"/>
  <c r="I169" i="17" a="1"/>
  <c r="I169" i="17" s="1"/>
  <c r="K169" i="17" a="1"/>
  <c r="K169" i="17" s="1"/>
  <c r="M169" i="17" a="1"/>
  <c r="M169" i="17" s="1"/>
  <c r="L169" i="17" a="1"/>
  <c r="L169" i="17" s="1"/>
  <c r="E170" i="17"/>
  <c r="F170" i="17" l="1" a="1"/>
  <c r="F170" i="17" s="1"/>
  <c r="S170" i="17" a="1"/>
  <c r="S170" i="17" s="1"/>
  <c r="Y170" i="17" a="1"/>
  <c r="Y170" i="17" s="1"/>
  <c r="U47" i="21" s="1"/>
  <c r="Q170" i="17" a="1"/>
  <c r="Q170" i="17" s="1"/>
  <c r="T170" i="17" a="1"/>
  <c r="T170" i="17" s="1"/>
  <c r="U170" i="17" a="1"/>
  <c r="U170" i="17" s="1"/>
  <c r="V170" i="17" a="1"/>
  <c r="V170" i="17" s="1"/>
  <c r="R47" i="21" s="1"/>
  <c r="R170" i="17" a="1"/>
  <c r="R170" i="17" s="1"/>
  <c r="N170" i="17" a="1"/>
  <c r="N170" i="17" s="1"/>
  <c r="J47" i="21" s="1"/>
  <c r="P170" i="17" a="1"/>
  <c r="P170" i="17" s="1"/>
  <c r="W170" i="17" a="1"/>
  <c r="W170" i="17" s="1"/>
  <c r="S47" i="21" s="1"/>
  <c r="X170" i="17" a="1"/>
  <c r="X170" i="17" s="1"/>
  <c r="O170" i="17" a="1"/>
  <c r="O170" i="17" s="1"/>
  <c r="I170" i="17" a="1"/>
  <c r="I170" i="17" s="1"/>
  <c r="H170" i="17" a="1"/>
  <c r="H170" i="17" s="1"/>
  <c r="G170" i="17" a="1"/>
  <c r="G170" i="17" s="1"/>
  <c r="M170" i="17" a="1"/>
  <c r="M170" i="17" s="1"/>
  <c r="J170" i="17" a="1"/>
  <c r="J170" i="17" s="1"/>
  <c r="L170" i="17" a="1"/>
  <c r="L170" i="17" s="1"/>
  <c r="H47" i="21" s="1"/>
  <c r="K170" i="17" a="1"/>
  <c r="K170" i="17" s="1"/>
  <c r="E171" i="17"/>
  <c r="F171" i="17" l="1" a="1"/>
  <c r="F171" i="17" s="1"/>
  <c r="Y171" i="17" a="1"/>
  <c r="Y171" i="17" s="1"/>
  <c r="S171" i="17" a="1"/>
  <c r="S171" i="17" s="1"/>
  <c r="U171" i="17" a="1"/>
  <c r="U171" i="17" s="1"/>
  <c r="Q171" i="17" a="1"/>
  <c r="Q171" i="17" s="1"/>
  <c r="T171" i="17" a="1"/>
  <c r="T171" i="17" s="1"/>
  <c r="O171" i="17" a="1"/>
  <c r="O171" i="17" s="1"/>
  <c r="N171" i="17" a="1"/>
  <c r="N171" i="17" s="1"/>
  <c r="R171" i="17" a="1"/>
  <c r="R171" i="17" s="1"/>
  <c r="P171" i="17" a="1"/>
  <c r="P171" i="17" s="1"/>
  <c r="W171" i="17" a="1"/>
  <c r="W171" i="17" s="1"/>
  <c r="X171" i="17" a="1"/>
  <c r="X171" i="17" s="1"/>
  <c r="V171" i="17" a="1"/>
  <c r="V171" i="17" s="1"/>
  <c r="G171" i="17" a="1"/>
  <c r="G171" i="17" s="1"/>
  <c r="J171" i="17" a="1"/>
  <c r="J171" i="17" s="1"/>
  <c r="H171" i="17" a="1"/>
  <c r="H171" i="17" s="1"/>
  <c r="I171" i="17" a="1"/>
  <c r="I171" i="17" s="1"/>
  <c r="L171" i="17" a="1"/>
  <c r="L171" i="17" s="1"/>
  <c r="K171" i="17" a="1"/>
  <c r="K171" i="17" s="1"/>
  <c r="M171" i="17" a="1"/>
  <c r="M171" i="17" s="1"/>
  <c r="E172" i="17"/>
  <c r="F172" i="17" l="1" a="1"/>
  <c r="F172" i="17" s="1"/>
  <c r="S172" i="17" a="1"/>
  <c r="S172" i="17" s="1"/>
  <c r="Y172" i="17" a="1"/>
  <c r="Y172" i="17" s="1"/>
  <c r="T172" i="17" a="1"/>
  <c r="T172" i="17" s="1"/>
  <c r="Q172" i="17" a="1"/>
  <c r="Q172" i="17" s="1"/>
  <c r="U172" i="17" a="1"/>
  <c r="U172" i="17" s="1"/>
  <c r="N172" i="17" a="1"/>
  <c r="N172" i="17" s="1"/>
  <c r="R172" i="17" a="1"/>
  <c r="R172" i="17" s="1"/>
  <c r="O172" i="17" a="1"/>
  <c r="O172" i="17" s="1"/>
  <c r="V172" i="17" a="1"/>
  <c r="V172" i="17" s="1"/>
  <c r="W172" i="17" a="1"/>
  <c r="W172" i="17" s="1"/>
  <c r="P172" i="17" a="1"/>
  <c r="P172" i="17" s="1"/>
  <c r="X172" i="17" a="1"/>
  <c r="X172" i="17" s="1"/>
  <c r="H172" i="17" a="1"/>
  <c r="H172" i="17" s="1"/>
  <c r="G172" i="17" a="1"/>
  <c r="G172" i="17" s="1"/>
  <c r="J172" i="17" a="1"/>
  <c r="J172" i="17" s="1"/>
  <c r="I172" i="17" a="1"/>
  <c r="I172" i="17" s="1"/>
  <c r="K172" i="17" a="1"/>
  <c r="K172" i="17" s="1"/>
  <c r="L172" i="17" a="1"/>
  <c r="L172" i="17" s="1"/>
  <c r="M172" i="17" a="1"/>
  <c r="M172" i="17" s="1"/>
  <c r="E173" i="17"/>
  <c r="F173" i="17" l="1" a="1"/>
  <c r="F173" i="17" s="1"/>
  <c r="S173" i="17" a="1"/>
  <c r="S173" i="17" s="1"/>
  <c r="Y173" i="17" a="1"/>
  <c r="Y173" i="17" s="1"/>
  <c r="Q173" i="17" a="1"/>
  <c r="Q173" i="17" s="1"/>
  <c r="U173" i="17" a="1"/>
  <c r="U173" i="17" s="1"/>
  <c r="T173" i="17" a="1"/>
  <c r="T173" i="17" s="1"/>
  <c r="N173" i="17" a="1"/>
  <c r="N173" i="17" s="1"/>
  <c r="R173" i="17" a="1"/>
  <c r="R173" i="17" s="1"/>
  <c r="X173" i="17" a="1"/>
  <c r="X173" i="17" s="1"/>
  <c r="W173" i="17" a="1"/>
  <c r="W173" i="17" s="1"/>
  <c r="V173" i="17" a="1"/>
  <c r="V173" i="17" s="1"/>
  <c r="O173" i="17" a="1"/>
  <c r="O173" i="17" s="1"/>
  <c r="P173" i="17" a="1"/>
  <c r="P173" i="17" s="1"/>
  <c r="J173" i="17" a="1"/>
  <c r="J173" i="17" s="1"/>
  <c r="I173" i="17" a="1"/>
  <c r="I173" i="17" s="1"/>
  <c r="H173" i="17" a="1"/>
  <c r="H173" i="17" s="1"/>
  <c r="K173" i="17" a="1"/>
  <c r="K173" i="17" s="1"/>
  <c r="L173" i="17" a="1"/>
  <c r="L173" i="17" s="1"/>
  <c r="G173" i="17" a="1"/>
  <c r="G173" i="17" s="1"/>
  <c r="M173" i="17" a="1"/>
  <c r="M173" i="17" s="1"/>
  <c r="E174" i="17"/>
  <c r="F174" i="17" l="1" a="1"/>
  <c r="F174" i="17" s="1"/>
  <c r="S174" i="17" a="1"/>
  <c r="S174" i="17" s="1"/>
  <c r="Y174" i="17" a="1"/>
  <c r="Y174" i="17" s="1"/>
  <c r="Q174" i="17" a="1"/>
  <c r="Q174" i="17" s="1"/>
  <c r="M48" i="21" s="1"/>
  <c r="T174" i="17" a="1"/>
  <c r="T174" i="17" s="1"/>
  <c r="R174" i="17" a="1"/>
  <c r="R174" i="17" s="1"/>
  <c r="N174" i="17" a="1"/>
  <c r="N174" i="17" s="1"/>
  <c r="U174" i="17" a="1"/>
  <c r="U174" i="17" s="1"/>
  <c r="V174" i="17" a="1"/>
  <c r="V174" i="17" s="1"/>
  <c r="R48" i="21" s="1"/>
  <c r="P174" i="17" a="1"/>
  <c r="P174" i="17" s="1"/>
  <c r="L48" i="21" s="1"/>
  <c r="O174" i="17" a="1"/>
  <c r="O174" i="17" s="1"/>
  <c r="K48" i="21" s="1"/>
  <c r="X174" i="17" a="1"/>
  <c r="X174" i="17" s="1"/>
  <c r="W174" i="17" a="1"/>
  <c r="W174" i="17" s="1"/>
  <c r="G174" i="17" a="1"/>
  <c r="G174" i="17" s="1"/>
  <c r="H174" i="17" a="1"/>
  <c r="H174" i="17" s="1"/>
  <c r="J174" i="17" a="1"/>
  <c r="J174" i="17" s="1"/>
  <c r="I174" i="17" a="1"/>
  <c r="I174" i="17" s="1"/>
  <c r="L174" i="17" a="1"/>
  <c r="L174" i="17" s="1"/>
  <c r="K174" i="17" a="1"/>
  <c r="K174" i="17" s="1"/>
  <c r="M174" i="17" a="1"/>
  <c r="M174" i="17" s="1"/>
  <c r="E175" i="17"/>
  <c r="F175" i="17" l="1" a="1"/>
  <c r="F175" i="17" s="1"/>
  <c r="Y175" i="17" a="1"/>
  <c r="Y175" i="17" s="1"/>
  <c r="Q175" i="17" a="1"/>
  <c r="Q175" i="17" s="1"/>
  <c r="S175" i="17" a="1"/>
  <c r="S175" i="17" s="1"/>
  <c r="T175" i="17" a="1"/>
  <c r="T175" i="17" s="1"/>
  <c r="R175" i="17" a="1"/>
  <c r="R175" i="17" s="1"/>
  <c r="O175" i="17" a="1"/>
  <c r="O175" i="17" s="1"/>
  <c r="N175" i="17" a="1"/>
  <c r="N175" i="17" s="1"/>
  <c r="V175" i="17" a="1"/>
  <c r="V175" i="17" s="1"/>
  <c r="U175" i="17" a="1"/>
  <c r="U175" i="17" s="1"/>
  <c r="W175" i="17" a="1"/>
  <c r="W175" i="17" s="1"/>
  <c r="P175" i="17" a="1"/>
  <c r="P175" i="17" s="1"/>
  <c r="X175" i="17" a="1"/>
  <c r="X175" i="17" s="1"/>
  <c r="G175" i="17" a="1"/>
  <c r="G175" i="17" s="1"/>
  <c r="I175" i="17" a="1"/>
  <c r="I175" i="17" s="1"/>
  <c r="K175" i="17" a="1"/>
  <c r="K175" i="17" s="1"/>
  <c r="H175" i="17" a="1"/>
  <c r="H175" i="17" s="1"/>
  <c r="L175" i="17" a="1"/>
  <c r="L175" i="17" s="1"/>
  <c r="M175" i="17" a="1"/>
  <c r="M175" i="17" s="1"/>
  <c r="J175" i="17" a="1"/>
  <c r="J175" i="17" s="1"/>
  <c r="E176" i="17"/>
  <c r="F176" i="17" l="1" a="1"/>
  <c r="F176" i="17" s="1"/>
  <c r="S176" i="17" a="1"/>
  <c r="S176" i="17" s="1"/>
  <c r="Y176" i="17" a="1"/>
  <c r="Y176" i="17" s="1"/>
  <c r="Q176" i="17" a="1"/>
  <c r="Q176" i="17" s="1"/>
  <c r="U176" i="17" a="1"/>
  <c r="U176" i="17" s="1"/>
  <c r="T176" i="17" a="1"/>
  <c r="T176" i="17" s="1"/>
  <c r="O176" i="17" a="1"/>
  <c r="O176" i="17" s="1"/>
  <c r="N176" i="17" a="1"/>
  <c r="N176" i="17" s="1"/>
  <c r="R176" i="17" a="1"/>
  <c r="R176" i="17" s="1"/>
  <c r="V176" i="17" a="1"/>
  <c r="V176" i="17" s="1"/>
  <c r="W176" i="17" a="1"/>
  <c r="W176" i="17" s="1"/>
  <c r="P176" i="17" a="1"/>
  <c r="P176" i="17" s="1"/>
  <c r="X176" i="17" a="1"/>
  <c r="X176" i="17" s="1"/>
  <c r="G176" i="17" a="1"/>
  <c r="G176" i="17" s="1"/>
  <c r="J176" i="17" a="1"/>
  <c r="J176" i="17" s="1"/>
  <c r="I176" i="17" a="1"/>
  <c r="I176" i="17" s="1"/>
  <c r="H176" i="17" a="1"/>
  <c r="H176" i="17" s="1"/>
  <c r="K176" i="17" a="1"/>
  <c r="K176" i="17" s="1"/>
  <c r="M176" i="17" a="1"/>
  <c r="M176" i="17" s="1"/>
  <c r="L176" i="17" a="1"/>
  <c r="L176" i="17" s="1"/>
  <c r="E177" i="17"/>
  <c r="F177" i="17" l="1" a="1"/>
  <c r="F177" i="17" s="1"/>
  <c r="Y177" i="17" a="1"/>
  <c r="Y177" i="17" s="1"/>
  <c r="Q177" i="17" a="1"/>
  <c r="Q177" i="17" s="1"/>
  <c r="S177" i="17" a="1"/>
  <c r="S177" i="17" s="1"/>
  <c r="T177" i="17" a="1"/>
  <c r="T177" i="17" s="1"/>
  <c r="U177" i="17" a="1"/>
  <c r="U177" i="17" s="1"/>
  <c r="N177" i="17" a="1"/>
  <c r="N177" i="17" s="1"/>
  <c r="R177" i="17" a="1"/>
  <c r="R177" i="17" s="1"/>
  <c r="P177" i="17" a="1"/>
  <c r="P177" i="17" s="1"/>
  <c r="X177" i="17" a="1"/>
  <c r="X177" i="17" s="1"/>
  <c r="V177" i="17" a="1"/>
  <c r="V177" i="17" s="1"/>
  <c r="O177" i="17" a="1"/>
  <c r="O177" i="17" s="1"/>
  <c r="W177" i="17" a="1"/>
  <c r="W177" i="17" s="1"/>
  <c r="G177" i="17" a="1"/>
  <c r="G177" i="17" s="1"/>
  <c r="J177" i="17" a="1"/>
  <c r="J177" i="17" s="1"/>
  <c r="I177" i="17" a="1"/>
  <c r="I177" i="17" s="1"/>
  <c r="H177" i="17" a="1"/>
  <c r="H177" i="17" s="1"/>
  <c r="K177" i="17" a="1"/>
  <c r="K177" i="17" s="1"/>
  <c r="M177" i="17" a="1"/>
  <c r="M177" i="17" s="1"/>
  <c r="L177" i="17" a="1"/>
  <c r="L177" i="17" s="1"/>
  <c r="E178" i="17"/>
  <c r="F178" i="17" l="1" a="1"/>
  <c r="F178" i="17" s="1"/>
  <c r="S178" i="17" a="1"/>
  <c r="S178" i="17" s="1"/>
  <c r="O49" i="21" s="1"/>
  <c r="Y178" i="17" a="1"/>
  <c r="Y178" i="17" s="1"/>
  <c r="Q178" i="17" a="1"/>
  <c r="Q178" i="17" s="1"/>
  <c r="M49" i="21" s="1"/>
  <c r="T178" i="17" a="1"/>
  <c r="T178" i="17" s="1"/>
  <c r="P49" i="21" s="1"/>
  <c r="U178" i="17" a="1"/>
  <c r="U178" i="17" s="1"/>
  <c r="Q49" i="21" s="1"/>
  <c r="N178" i="17" a="1"/>
  <c r="N178" i="17" s="1"/>
  <c r="V178" i="17" a="1"/>
  <c r="V178" i="17" s="1"/>
  <c r="O178" i="17" a="1"/>
  <c r="O178" i="17" s="1"/>
  <c r="K49" i="21" s="1"/>
  <c r="W178" i="17" a="1"/>
  <c r="W178" i="17" s="1"/>
  <c r="R178" i="17" a="1"/>
  <c r="R178" i="17" s="1"/>
  <c r="P178" i="17" a="1"/>
  <c r="P178" i="17" s="1"/>
  <c r="L49" i="21" s="1"/>
  <c r="X178" i="17" a="1"/>
  <c r="X178" i="17" s="1"/>
  <c r="G178" i="17" a="1"/>
  <c r="G178" i="17" s="1"/>
  <c r="J178" i="17" a="1"/>
  <c r="J178" i="17" s="1"/>
  <c r="H178" i="17" a="1"/>
  <c r="H178" i="17" s="1"/>
  <c r="I178" i="17" a="1"/>
  <c r="I178" i="17" s="1"/>
  <c r="L178" i="17" a="1"/>
  <c r="L178" i="17" s="1"/>
  <c r="H49" i="21" s="1"/>
  <c r="K178" i="17" a="1"/>
  <c r="K178" i="17" s="1"/>
  <c r="M178" i="17" a="1"/>
  <c r="M178" i="17" s="1"/>
  <c r="E179" i="17"/>
  <c r="F179" i="17" l="1" a="1"/>
  <c r="F179" i="17" s="1"/>
  <c r="S179" i="17" a="1"/>
  <c r="S179" i="17" s="1"/>
  <c r="Y179" i="17" a="1"/>
  <c r="Y179" i="17" s="1"/>
  <c r="Q179" i="17" a="1"/>
  <c r="Q179" i="17" s="1"/>
  <c r="T179" i="17" a="1"/>
  <c r="T179" i="17" s="1"/>
  <c r="U179" i="17" a="1"/>
  <c r="U179" i="17" s="1"/>
  <c r="N179" i="17" a="1"/>
  <c r="N179" i="17" s="1"/>
  <c r="R179" i="17" a="1"/>
  <c r="R179" i="17" s="1"/>
  <c r="V179" i="17" a="1"/>
  <c r="V179" i="17" s="1"/>
  <c r="W179" i="17" a="1"/>
  <c r="W179" i="17" s="1"/>
  <c r="O179" i="17" a="1"/>
  <c r="O179" i="17" s="1"/>
  <c r="X179" i="17" a="1"/>
  <c r="X179" i="17" s="1"/>
  <c r="P179" i="17" a="1"/>
  <c r="P179" i="17" s="1"/>
  <c r="H179" i="17" a="1"/>
  <c r="H179" i="17" s="1"/>
  <c r="G179" i="17" a="1"/>
  <c r="G179" i="17" s="1"/>
  <c r="K179" i="17" a="1"/>
  <c r="K179" i="17" s="1"/>
  <c r="I179" i="17" a="1"/>
  <c r="I179" i="17" s="1"/>
  <c r="J179" i="17" a="1"/>
  <c r="J179" i="17" s="1"/>
  <c r="L179" i="17" a="1"/>
  <c r="L179" i="17" s="1"/>
  <c r="M179" i="17" a="1"/>
  <c r="M179" i="17" s="1"/>
  <c r="E180" i="17"/>
  <c r="F180" i="17" l="1" a="1"/>
  <c r="F180" i="17" s="1"/>
  <c r="S180" i="17" a="1"/>
  <c r="S180" i="17" s="1"/>
  <c r="Y180" i="17" a="1"/>
  <c r="Y180" i="17" s="1"/>
  <c r="Q180" i="17" a="1"/>
  <c r="Q180" i="17" s="1"/>
  <c r="U180" i="17" a="1"/>
  <c r="U180" i="17" s="1"/>
  <c r="T180" i="17" a="1"/>
  <c r="T180" i="17" s="1"/>
  <c r="R180" i="17" a="1"/>
  <c r="R180" i="17" s="1"/>
  <c r="O180" i="17" a="1"/>
  <c r="O180" i="17" s="1"/>
  <c r="N180" i="17" a="1"/>
  <c r="N180" i="17" s="1"/>
  <c r="V180" i="17" a="1"/>
  <c r="V180" i="17" s="1"/>
  <c r="X180" i="17" a="1"/>
  <c r="X180" i="17" s="1"/>
  <c r="W180" i="17" a="1"/>
  <c r="W180" i="17" s="1"/>
  <c r="P180" i="17" a="1"/>
  <c r="P180" i="17" s="1"/>
  <c r="I180" i="17" a="1"/>
  <c r="I180" i="17" s="1"/>
  <c r="H180" i="17" a="1"/>
  <c r="H180" i="17" s="1"/>
  <c r="J180" i="17" a="1"/>
  <c r="J180" i="17" s="1"/>
  <c r="K180" i="17" a="1"/>
  <c r="K180" i="17" s="1"/>
  <c r="G180" i="17" a="1"/>
  <c r="G180" i="17" s="1"/>
  <c r="M180" i="17" a="1"/>
  <c r="M180" i="17" s="1"/>
  <c r="L180" i="17" a="1"/>
  <c r="L180" i="17" s="1"/>
  <c r="E181" i="17"/>
  <c r="F181" i="17" l="1" a="1"/>
  <c r="F181" i="17" s="1"/>
  <c r="S181" i="17" a="1"/>
  <c r="S181" i="17" s="1"/>
  <c r="Q181" i="17" a="1"/>
  <c r="Q181" i="17" s="1"/>
  <c r="Y181" i="17" a="1"/>
  <c r="Y181" i="17" s="1"/>
  <c r="U181" i="17" a="1"/>
  <c r="U181" i="17" s="1"/>
  <c r="T181" i="17" a="1"/>
  <c r="T181" i="17" s="1"/>
  <c r="V181" i="17" a="1"/>
  <c r="V181" i="17" s="1"/>
  <c r="R181" i="17" a="1"/>
  <c r="R181" i="17" s="1"/>
  <c r="N181" i="17" a="1"/>
  <c r="N181" i="17" s="1"/>
  <c r="W181" i="17" a="1"/>
  <c r="W181" i="17" s="1"/>
  <c r="P181" i="17" a="1"/>
  <c r="P181" i="17" s="1"/>
  <c r="O181" i="17" a="1"/>
  <c r="O181" i="17" s="1"/>
  <c r="X181" i="17" a="1"/>
  <c r="X181" i="17" s="1"/>
  <c r="H181" i="17" a="1"/>
  <c r="H181" i="17" s="1"/>
  <c r="I181" i="17" a="1"/>
  <c r="I181" i="17" s="1"/>
  <c r="J181" i="17" a="1"/>
  <c r="J181" i="17" s="1"/>
  <c r="G181" i="17" a="1"/>
  <c r="G181" i="17" s="1"/>
  <c r="L181" i="17" a="1"/>
  <c r="L181" i="17" s="1"/>
  <c r="M181" i="17" a="1"/>
  <c r="M181" i="17" s="1"/>
  <c r="K181" i="17" a="1"/>
  <c r="K181" i="17" s="1"/>
  <c r="E182" i="17"/>
  <c r="F182" i="17" l="1" a="1"/>
  <c r="F182" i="17" s="1"/>
  <c r="S182" i="17" a="1"/>
  <c r="S182" i="17" s="1"/>
  <c r="Y182" i="17" a="1"/>
  <c r="Y182" i="17" s="1"/>
  <c r="U50" i="21" s="1"/>
  <c r="Q182" i="17" a="1"/>
  <c r="Q182" i="17" s="1"/>
  <c r="M50" i="21" s="1"/>
  <c r="T182" i="17" a="1"/>
  <c r="T182" i="17" s="1"/>
  <c r="P50" i="21" s="1"/>
  <c r="U182" i="17" a="1"/>
  <c r="U182" i="17" s="1"/>
  <c r="R182" i="17" a="1"/>
  <c r="R182" i="17" s="1"/>
  <c r="N182" i="17" a="1"/>
  <c r="N182" i="17" s="1"/>
  <c r="J50" i="21" s="1"/>
  <c r="W182" i="17" a="1"/>
  <c r="W182" i="17" s="1"/>
  <c r="S50" i="21" s="1"/>
  <c r="V182" i="17" a="1"/>
  <c r="V182" i="17" s="1"/>
  <c r="P182" i="17" a="1"/>
  <c r="P182" i="17" s="1"/>
  <c r="X182" i="17" a="1"/>
  <c r="X182" i="17" s="1"/>
  <c r="O182" i="17" a="1"/>
  <c r="O182" i="17" s="1"/>
  <c r="K50" i="21" s="1"/>
  <c r="H182" i="17" a="1"/>
  <c r="H182" i="17" s="1"/>
  <c r="J182" i="17" a="1"/>
  <c r="J182" i="17" s="1"/>
  <c r="G182" i="17" a="1"/>
  <c r="G182" i="17" s="1"/>
  <c r="I182" i="17" a="1"/>
  <c r="I182" i="17" s="1"/>
  <c r="K182" i="17" a="1"/>
  <c r="K182" i="17" s="1"/>
  <c r="G50" i="21" s="1"/>
  <c r="M182" i="17" a="1"/>
  <c r="M182" i="17" s="1"/>
  <c r="L182" i="17" a="1"/>
  <c r="L182" i="17" s="1"/>
  <c r="E183" i="17"/>
  <c r="F183" i="17" l="1" a="1"/>
  <c r="F183" i="17" s="1"/>
  <c r="S183" i="17" a="1"/>
  <c r="S183" i="17" s="1"/>
  <c r="Q183" i="17" a="1"/>
  <c r="Q183" i="17" s="1"/>
  <c r="Y183" i="17" a="1"/>
  <c r="Y183" i="17" s="1"/>
  <c r="T183" i="17" a="1"/>
  <c r="T183" i="17" s="1"/>
  <c r="U183" i="17" a="1"/>
  <c r="U183" i="17" s="1"/>
  <c r="R183" i="17" a="1"/>
  <c r="R183" i="17" s="1"/>
  <c r="N183" i="17" a="1"/>
  <c r="N183" i="17" s="1"/>
  <c r="V183" i="17" a="1"/>
  <c r="V183" i="17" s="1"/>
  <c r="O183" i="17" a="1"/>
  <c r="O183" i="17" s="1"/>
  <c r="X183" i="17" a="1"/>
  <c r="X183" i="17" s="1"/>
  <c r="P183" i="17" a="1"/>
  <c r="P183" i="17" s="1"/>
  <c r="W183" i="17" a="1"/>
  <c r="W183" i="17" s="1"/>
  <c r="I183" i="17" a="1"/>
  <c r="I183" i="17" s="1"/>
  <c r="H183" i="17" a="1"/>
  <c r="H183" i="17" s="1"/>
  <c r="G183" i="17" a="1"/>
  <c r="G183" i="17" s="1"/>
  <c r="J183" i="17" a="1"/>
  <c r="J183" i="17" s="1"/>
  <c r="M183" i="17" a="1"/>
  <c r="M183" i="17" s="1"/>
  <c r="L183" i="17" a="1"/>
  <c r="L183" i="17" s="1"/>
  <c r="K183" i="17" a="1"/>
  <c r="K183" i="17" s="1"/>
  <c r="E184" i="17"/>
  <c r="F184" i="17" l="1" a="1"/>
  <c r="F184" i="17" s="1"/>
  <c r="S184" i="17" a="1"/>
  <c r="S184" i="17" s="1"/>
  <c r="Q184" i="17" a="1"/>
  <c r="Q184" i="17" s="1"/>
  <c r="Y184" i="17" a="1"/>
  <c r="Y184" i="17" s="1"/>
  <c r="U184" i="17" a="1"/>
  <c r="U184" i="17" s="1"/>
  <c r="T184" i="17" a="1"/>
  <c r="T184" i="17" s="1"/>
  <c r="N184" i="17" a="1"/>
  <c r="N184" i="17" s="1"/>
  <c r="V184" i="17" a="1"/>
  <c r="V184" i="17" s="1"/>
  <c r="R184" i="17" a="1"/>
  <c r="R184" i="17" s="1"/>
  <c r="W184" i="17" a="1"/>
  <c r="W184" i="17" s="1"/>
  <c r="P184" i="17" a="1"/>
  <c r="P184" i="17" s="1"/>
  <c r="X184" i="17" a="1"/>
  <c r="X184" i="17" s="1"/>
  <c r="O184" i="17" a="1"/>
  <c r="O184" i="17" s="1"/>
  <c r="H184" i="17" a="1"/>
  <c r="H184" i="17" s="1"/>
  <c r="J184" i="17" a="1"/>
  <c r="J184" i="17" s="1"/>
  <c r="I184" i="17" a="1"/>
  <c r="I184" i="17" s="1"/>
  <c r="G184" i="17" a="1"/>
  <c r="G184" i="17" s="1"/>
  <c r="K184" i="17" a="1"/>
  <c r="K184" i="17" s="1"/>
  <c r="L184" i="17" a="1"/>
  <c r="L184" i="17" s="1"/>
  <c r="M184" i="17" a="1"/>
  <c r="M184" i="17" s="1"/>
  <c r="E185" i="17"/>
  <c r="F185" i="17" l="1" a="1"/>
  <c r="F185" i="17" s="1"/>
  <c r="S185" i="17" a="1"/>
  <c r="S185" i="17" s="1"/>
  <c r="Y185" i="17" a="1"/>
  <c r="Y185" i="17" s="1"/>
  <c r="Q185" i="17" a="1"/>
  <c r="Q185" i="17" s="1"/>
  <c r="T185" i="17" a="1"/>
  <c r="T185" i="17" s="1"/>
  <c r="U185" i="17" a="1"/>
  <c r="U185" i="17" s="1"/>
  <c r="N185" i="17" a="1"/>
  <c r="N185" i="17" s="1"/>
  <c r="V185" i="17" a="1"/>
  <c r="V185" i="17" s="1"/>
  <c r="R185" i="17" a="1"/>
  <c r="R185" i="17" s="1"/>
  <c r="O185" i="17" a="1"/>
  <c r="O185" i="17" s="1"/>
  <c r="X185" i="17" a="1"/>
  <c r="X185" i="17" s="1"/>
  <c r="W185" i="17" a="1"/>
  <c r="W185" i="17" s="1"/>
  <c r="P185" i="17" a="1"/>
  <c r="P185" i="17" s="1"/>
  <c r="G185" i="17" a="1"/>
  <c r="G185" i="17" s="1"/>
  <c r="H185" i="17" a="1"/>
  <c r="H185" i="17" s="1"/>
  <c r="K185" i="17" a="1"/>
  <c r="K185" i="17" s="1"/>
  <c r="I185" i="17" a="1"/>
  <c r="I185" i="17" s="1"/>
  <c r="J185" i="17" a="1"/>
  <c r="J185" i="17" s="1"/>
  <c r="L185" i="17" a="1"/>
  <c r="L185" i="17" s="1"/>
  <c r="M185" i="17" a="1"/>
  <c r="M185" i="17" s="1"/>
  <c r="E186" i="17"/>
  <c r="F186" i="17" l="1" a="1"/>
  <c r="F186" i="17" s="1"/>
  <c r="Y186" i="17" a="1"/>
  <c r="Y186" i="17" s="1"/>
  <c r="U51" i="21" s="1"/>
  <c r="S186" i="17" a="1"/>
  <c r="S186" i="17" s="1"/>
  <c r="Q186" i="17" a="1"/>
  <c r="Q186" i="17" s="1"/>
  <c r="T186" i="17" a="1"/>
  <c r="T186" i="17" s="1"/>
  <c r="P51" i="21" s="1"/>
  <c r="U186" i="17" a="1"/>
  <c r="U186" i="17" s="1"/>
  <c r="V186" i="17" a="1"/>
  <c r="V186" i="17" s="1"/>
  <c r="R186" i="17" a="1"/>
  <c r="R186" i="17" s="1"/>
  <c r="N186" i="17" a="1"/>
  <c r="N186" i="17" s="1"/>
  <c r="P186" i="17" a="1"/>
  <c r="P186" i="17" s="1"/>
  <c r="X186" i="17" a="1"/>
  <c r="X186" i="17" s="1"/>
  <c r="T51" i="21" s="1"/>
  <c r="O186" i="17" a="1"/>
  <c r="O186" i="17" s="1"/>
  <c r="K51" i="21" s="1"/>
  <c r="W186" i="17" a="1"/>
  <c r="W186" i="17" s="1"/>
  <c r="S51" i="21" s="1"/>
  <c r="I186" i="17" a="1"/>
  <c r="I186" i="17" s="1"/>
  <c r="E51" i="21" s="1"/>
  <c r="H186" i="17" a="1"/>
  <c r="H186" i="17" s="1"/>
  <c r="G186" i="17" a="1"/>
  <c r="G186" i="17" s="1"/>
  <c r="C51" i="21" s="1"/>
  <c r="J186" i="17" a="1"/>
  <c r="J186" i="17" s="1"/>
  <c r="L186" i="17" a="1"/>
  <c r="L186" i="17" s="1"/>
  <c r="K186" i="17" a="1"/>
  <c r="K186" i="17" s="1"/>
  <c r="M186" i="17" a="1"/>
  <c r="M186" i="17" s="1"/>
  <c r="E187" i="17"/>
  <c r="F187" i="17" l="1" a="1"/>
  <c r="F187" i="17" s="1"/>
  <c r="Y187" i="17" a="1"/>
  <c r="Y187" i="17" s="1"/>
  <c r="S187" i="17" a="1"/>
  <c r="S187" i="17" s="1"/>
  <c r="Q187" i="17" a="1"/>
  <c r="Q187" i="17" s="1"/>
  <c r="N187" i="17" a="1"/>
  <c r="N187" i="17" s="1"/>
  <c r="O187" i="17" a="1"/>
  <c r="O187" i="17" s="1"/>
  <c r="T187" i="17" a="1"/>
  <c r="T187" i="17" s="1"/>
  <c r="V187" i="17" a="1"/>
  <c r="V187" i="17" s="1"/>
  <c r="W187" i="17" a="1"/>
  <c r="W187" i="17" s="1"/>
  <c r="U187" i="17" a="1"/>
  <c r="U187" i="17" s="1"/>
  <c r="X187" i="17" a="1"/>
  <c r="X187" i="17" s="1"/>
  <c r="R187" i="17" a="1"/>
  <c r="R187" i="17" s="1"/>
  <c r="P187" i="17" a="1"/>
  <c r="P187" i="17" s="1"/>
  <c r="H187" i="17" a="1"/>
  <c r="H187" i="17" s="1"/>
  <c r="J187" i="17" a="1"/>
  <c r="J187" i="17" s="1"/>
  <c r="G187" i="17" a="1"/>
  <c r="G187" i="17" s="1"/>
  <c r="I187" i="17" a="1"/>
  <c r="I187" i="17" s="1"/>
  <c r="K187" i="17" a="1"/>
  <c r="K187" i="17" s="1"/>
  <c r="M187" i="17" a="1"/>
  <c r="M187" i="17" s="1"/>
  <c r="L187" i="17" a="1"/>
  <c r="L187" i="17" s="1"/>
  <c r="E188" i="17"/>
  <c r="F188" i="17" l="1" a="1"/>
  <c r="F188" i="17" s="1"/>
  <c r="S188" i="17" a="1"/>
  <c r="S188" i="17" s="1"/>
  <c r="Y188" i="17" a="1"/>
  <c r="Y188" i="17" s="1"/>
  <c r="T188" i="17" a="1"/>
  <c r="T188" i="17" s="1"/>
  <c r="Q188" i="17" a="1"/>
  <c r="Q188" i="17" s="1"/>
  <c r="U188" i="17" a="1"/>
  <c r="U188" i="17" s="1"/>
  <c r="N188" i="17" a="1"/>
  <c r="N188" i="17" s="1"/>
  <c r="O188" i="17" a="1"/>
  <c r="O188" i="17" s="1"/>
  <c r="V188" i="17" a="1"/>
  <c r="V188" i="17" s="1"/>
  <c r="R188" i="17" a="1"/>
  <c r="R188" i="17" s="1"/>
  <c r="P188" i="17" a="1"/>
  <c r="P188" i="17" s="1"/>
  <c r="X188" i="17" a="1"/>
  <c r="X188" i="17" s="1"/>
  <c r="W188" i="17" a="1"/>
  <c r="W188" i="17" s="1"/>
  <c r="H188" i="17" a="1"/>
  <c r="H188" i="17" s="1"/>
  <c r="J188" i="17" a="1"/>
  <c r="J188" i="17" s="1"/>
  <c r="G188" i="17" a="1"/>
  <c r="G188" i="17" s="1"/>
  <c r="L188" i="17" a="1"/>
  <c r="L188" i="17" s="1"/>
  <c r="I188" i="17" a="1"/>
  <c r="I188" i="17" s="1"/>
  <c r="K188" i="17" a="1"/>
  <c r="K188" i="17" s="1"/>
  <c r="M188" i="17" a="1"/>
  <c r="M188" i="17" s="1"/>
  <c r="E189" i="17"/>
  <c r="F189" i="17" l="1" a="1"/>
  <c r="F189" i="17" s="1"/>
  <c r="S189" i="17" a="1"/>
  <c r="S189" i="17" s="1"/>
  <c r="Y189" i="17" a="1"/>
  <c r="Y189" i="17" s="1"/>
  <c r="Q189" i="17" a="1"/>
  <c r="Q189" i="17" s="1"/>
  <c r="T189" i="17" a="1"/>
  <c r="T189" i="17" s="1"/>
  <c r="U189" i="17" a="1"/>
  <c r="U189" i="17" s="1"/>
  <c r="V189" i="17" a="1"/>
  <c r="V189" i="17" s="1"/>
  <c r="N189" i="17" a="1"/>
  <c r="N189" i="17" s="1"/>
  <c r="O189" i="17" a="1"/>
  <c r="O189" i="17" s="1"/>
  <c r="R189" i="17" a="1"/>
  <c r="R189" i="17" s="1"/>
  <c r="W189" i="17" a="1"/>
  <c r="W189" i="17" s="1"/>
  <c r="X189" i="17" a="1"/>
  <c r="X189" i="17" s="1"/>
  <c r="P189" i="17" a="1"/>
  <c r="P189" i="17" s="1"/>
  <c r="G189" i="17" a="1"/>
  <c r="G189" i="17" s="1"/>
  <c r="I189" i="17" a="1"/>
  <c r="I189" i="17" s="1"/>
  <c r="H189" i="17" a="1"/>
  <c r="H189" i="17" s="1"/>
  <c r="K189" i="17" a="1"/>
  <c r="K189" i="17" s="1"/>
  <c r="J189" i="17" a="1"/>
  <c r="J189" i="17" s="1"/>
  <c r="M189" i="17" a="1"/>
  <c r="M189" i="17" s="1"/>
  <c r="L189" i="17" a="1"/>
  <c r="L189" i="17" s="1"/>
  <c r="E190" i="17"/>
  <c r="F190" i="17" l="1" a="1"/>
  <c r="F190" i="17" s="1"/>
  <c r="B52" i="21" s="1"/>
  <c r="Y190" i="17" a="1"/>
  <c r="Y190" i="17" s="1"/>
  <c r="S190" i="17" a="1"/>
  <c r="S190" i="17" s="1"/>
  <c r="Q190" i="17" a="1"/>
  <c r="Q190" i="17" s="1"/>
  <c r="M52" i="21" s="1"/>
  <c r="T190" i="17" a="1"/>
  <c r="T190" i="17" s="1"/>
  <c r="U190" i="17" a="1"/>
  <c r="U190" i="17" s="1"/>
  <c r="Q52" i="21" s="1"/>
  <c r="R190" i="17" a="1"/>
  <c r="R190" i="17" s="1"/>
  <c r="O190" i="17" a="1"/>
  <c r="O190" i="17" s="1"/>
  <c r="K52" i="21" s="1"/>
  <c r="X190" i="17" a="1"/>
  <c r="X190" i="17" s="1"/>
  <c r="T52" i="21" s="1"/>
  <c r="V190" i="17" a="1"/>
  <c r="V190" i="17" s="1"/>
  <c r="N190" i="17" a="1"/>
  <c r="N190" i="17" s="1"/>
  <c r="J52" i="21" s="1"/>
  <c r="W190" i="17" a="1"/>
  <c r="W190" i="17" s="1"/>
  <c r="P190" i="17" a="1"/>
  <c r="P190" i="17" s="1"/>
  <c r="H190" i="17" a="1"/>
  <c r="H190" i="17" s="1"/>
  <c r="G190" i="17" a="1"/>
  <c r="G190" i="17" s="1"/>
  <c r="J190" i="17" a="1"/>
  <c r="J190" i="17" s="1"/>
  <c r="I190" i="17" a="1"/>
  <c r="I190" i="17" s="1"/>
  <c r="K190" i="17" a="1"/>
  <c r="K190" i="17" s="1"/>
  <c r="L190" i="17" a="1"/>
  <c r="L190" i="17" s="1"/>
  <c r="H52" i="21" s="1"/>
  <c r="M190" i="17" a="1"/>
  <c r="M190" i="17" s="1"/>
  <c r="E191" i="17"/>
  <c r="F191" i="17" l="1" a="1"/>
  <c r="F191" i="17" s="1"/>
  <c r="S191" i="17" a="1"/>
  <c r="S191" i="17" s="1"/>
  <c r="Y191" i="17" a="1"/>
  <c r="Y191" i="17" s="1"/>
  <c r="Q191" i="17" a="1"/>
  <c r="Q191" i="17" s="1"/>
  <c r="T191" i="17" a="1"/>
  <c r="T191" i="17" s="1"/>
  <c r="N191" i="17" a="1"/>
  <c r="N191" i="17" s="1"/>
  <c r="U191" i="17" a="1"/>
  <c r="U191" i="17" s="1"/>
  <c r="V191" i="17" a="1"/>
  <c r="V191" i="17" s="1"/>
  <c r="R191" i="17" a="1"/>
  <c r="R191" i="17" s="1"/>
  <c r="X191" i="17" a="1"/>
  <c r="X191" i="17" s="1"/>
  <c r="O191" i="17" a="1"/>
  <c r="O191" i="17" s="1"/>
  <c r="W191" i="17" a="1"/>
  <c r="W191" i="17" s="1"/>
  <c r="P191" i="17" a="1"/>
  <c r="P191" i="17" s="1"/>
  <c r="J191" i="17" a="1"/>
  <c r="J191" i="17" s="1"/>
  <c r="H191" i="17" a="1"/>
  <c r="H191" i="17" s="1"/>
  <c r="G191" i="17" a="1"/>
  <c r="G191" i="17" s="1"/>
  <c r="I191" i="17" a="1"/>
  <c r="I191" i="17" s="1"/>
  <c r="K191" i="17" a="1"/>
  <c r="K191" i="17" s="1"/>
  <c r="M191" i="17" a="1"/>
  <c r="M191" i="17" s="1"/>
  <c r="L191" i="17" a="1"/>
  <c r="L191" i="17" s="1"/>
  <c r="E192" i="17"/>
  <c r="F192" i="17" l="1" a="1"/>
  <c r="F192" i="17" s="1"/>
  <c r="Y192" i="17" a="1"/>
  <c r="Y192" i="17" s="1"/>
  <c r="S192" i="17" a="1"/>
  <c r="S192" i="17" s="1"/>
  <c r="Q192" i="17" a="1"/>
  <c r="Q192" i="17" s="1"/>
  <c r="T192" i="17" a="1"/>
  <c r="T192" i="17" s="1"/>
  <c r="U192" i="17" a="1"/>
  <c r="U192" i="17" s="1"/>
  <c r="R192" i="17" a="1"/>
  <c r="R192" i="17" s="1"/>
  <c r="V192" i="17" a="1"/>
  <c r="V192" i="17" s="1"/>
  <c r="N192" i="17" a="1"/>
  <c r="N192" i="17" s="1"/>
  <c r="O192" i="17" a="1"/>
  <c r="O192" i="17" s="1"/>
  <c r="W192" i="17" a="1"/>
  <c r="W192" i="17" s="1"/>
  <c r="P192" i="17" a="1"/>
  <c r="P192" i="17" s="1"/>
  <c r="X192" i="17" a="1"/>
  <c r="X192" i="17" s="1"/>
  <c r="J192" i="17" a="1"/>
  <c r="J192" i="17" s="1"/>
  <c r="H192" i="17" a="1"/>
  <c r="H192" i="17" s="1"/>
  <c r="I192" i="17" a="1"/>
  <c r="I192" i="17" s="1"/>
  <c r="G192" i="17" a="1"/>
  <c r="G192" i="17" s="1"/>
  <c r="K192" i="17" a="1"/>
  <c r="K192" i="17" s="1"/>
  <c r="L192" i="17" a="1"/>
  <c r="L192" i="17" s="1"/>
  <c r="M192" i="17" a="1"/>
  <c r="M192" i="17" s="1"/>
  <c r="E193" i="17"/>
  <c r="F193" i="17" l="1" a="1"/>
  <c r="F193" i="17" s="1"/>
  <c r="Y193" i="17" a="1"/>
  <c r="Y193" i="17" s="1"/>
  <c r="Q193" i="17" a="1"/>
  <c r="Q193" i="17" s="1"/>
  <c r="S193" i="17" a="1"/>
  <c r="S193" i="17" s="1"/>
  <c r="U193" i="17" a="1"/>
  <c r="U193" i="17" s="1"/>
  <c r="T193" i="17" a="1"/>
  <c r="T193" i="17" s="1"/>
  <c r="R193" i="17" a="1"/>
  <c r="R193" i="17" s="1"/>
  <c r="N193" i="17" a="1"/>
  <c r="N193" i="17" s="1"/>
  <c r="W193" i="17" a="1"/>
  <c r="W193" i="17" s="1"/>
  <c r="O193" i="17" a="1"/>
  <c r="O193" i="17" s="1"/>
  <c r="X193" i="17" a="1"/>
  <c r="X193" i="17" s="1"/>
  <c r="P193" i="17" a="1"/>
  <c r="P193" i="17" s="1"/>
  <c r="V193" i="17" a="1"/>
  <c r="V193" i="17" s="1"/>
  <c r="J193" i="17" a="1"/>
  <c r="J193" i="17" s="1"/>
  <c r="I193" i="17" a="1"/>
  <c r="I193" i="17" s="1"/>
  <c r="H193" i="17" a="1"/>
  <c r="H193" i="17" s="1"/>
  <c r="K193" i="17" a="1"/>
  <c r="K193" i="17" s="1"/>
  <c r="G193" i="17" a="1"/>
  <c r="G193" i="17" s="1"/>
  <c r="M193" i="17" a="1"/>
  <c r="M193" i="17" s="1"/>
  <c r="L193" i="17" a="1"/>
  <c r="L193" i="17" s="1"/>
  <c r="E194" i="17"/>
  <c r="F194" i="17" l="1" a="1"/>
  <c r="F194" i="17" s="1"/>
  <c r="S194" i="17" a="1"/>
  <c r="S194" i="17" s="1"/>
  <c r="O53" i="21" s="1"/>
  <c r="EK4" i="2" s="1"/>
  <c r="Q194" i="17" a="1"/>
  <c r="Q194" i="17" s="1"/>
  <c r="M53" i="21" s="1"/>
  <c r="EI4" i="2" s="1"/>
  <c r="Y194" i="17" a="1"/>
  <c r="Y194" i="17" s="1"/>
  <c r="T194" i="17" a="1"/>
  <c r="T194" i="17" s="1"/>
  <c r="U194" i="17" a="1"/>
  <c r="U194" i="17" s="1"/>
  <c r="V194" i="17" a="1"/>
  <c r="V194" i="17" s="1"/>
  <c r="N194" i="17" a="1"/>
  <c r="N194" i="17" s="1"/>
  <c r="R194" i="17" a="1"/>
  <c r="R194" i="17" s="1"/>
  <c r="O194" i="17" a="1"/>
  <c r="O194" i="17" s="1"/>
  <c r="P194" i="17" a="1"/>
  <c r="P194" i="17" s="1"/>
  <c r="W194" i="17" a="1"/>
  <c r="W194" i="17" s="1"/>
  <c r="S53" i="21" s="1"/>
  <c r="EO4" i="2" s="1"/>
  <c r="X194" i="17" a="1"/>
  <c r="X194" i="17" s="1"/>
  <c r="T53" i="21" s="1"/>
  <c r="EP4" i="2" s="1"/>
  <c r="G194" i="17" a="1"/>
  <c r="G194" i="17" s="1"/>
  <c r="C53" i="21" s="1"/>
  <c r="DY4" i="2" s="1"/>
  <c r="ET4" i="2" s="1"/>
  <c r="J194" i="17" a="1"/>
  <c r="J194" i="17" s="1"/>
  <c r="I194" i="17" a="1"/>
  <c r="I194" i="17" s="1"/>
  <c r="H194" i="17" a="1"/>
  <c r="H194" i="17" s="1"/>
  <c r="D53" i="21" s="1"/>
  <c r="DZ4" i="2" s="1"/>
  <c r="K194" i="17" a="1"/>
  <c r="K194" i="17" s="1"/>
  <c r="M194" i="17" a="1"/>
  <c r="M194" i="17" s="1"/>
  <c r="I53" i="21" s="1"/>
  <c r="EE4" i="2" s="1"/>
  <c r="L194" i="17" a="1"/>
  <c r="L194" i="17" s="1"/>
  <c r="H53" i="21" s="1"/>
  <c r="ED4" i="2" s="1"/>
  <c r="EW4" i="2" s="1"/>
  <c r="E195" i="17"/>
  <c r="F195" i="17" l="1" a="1"/>
  <c r="F195" i="17" s="1"/>
  <c r="Y195" i="17" a="1"/>
  <c r="Y195" i="17" s="1"/>
  <c r="S195" i="17" a="1"/>
  <c r="S195" i="17" s="1"/>
  <c r="T195" i="17" a="1"/>
  <c r="T195" i="17" s="1"/>
  <c r="Q195" i="17" a="1"/>
  <c r="Q195" i="17" s="1"/>
  <c r="U195" i="17" a="1"/>
  <c r="U195" i="17" s="1"/>
  <c r="N195" i="17" a="1"/>
  <c r="N195" i="17" s="1"/>
  <c r="R195" i="17" a="1"/>
  <c r="R195" i="17" s="1"/>
  <c r="V195" i="17" a="1"/>
  <c r="V195" i="17" s="1"/>
  <c r="X195" i="17" a="1"/>
  <c r="X195" i="17" s="1"/>
  <c r="O195" i="17" a="1"/>
  <c r="O195" i="17" s="1"/>
  <c r="W195" i="17" a="1"/>
  <c r="W195" i="17" s="1"/>
  <c r="P195" i="17" a="1"/>
  <c r="P195" i="17" s="1"/>
  <c r="G195" i="17" a="1"/>
  <c r="G195" i="17" s="1"/>
  <c r="H195" i="17" a="1"/>
  <c r="H195" i="17" s="1"/>
  <c r="J195" i="17" a="1"/>
  <c r="J195" i="17" s="1"/>
  <c r="I195" i="17" a="1"/>
  <c r="I195" i="17" s="1"/>
  <c r="K195" i="17" a="1"/>
  <c r="K195" i="17" s="1"/>
  <c r="M195" i="17" a="1"/>
  <c r="M195" i="17" s="1"/>
  <c r="L195" i="17" a="1"/>
  <c r="L195" i="17" s="1"/>
  <c r="E196" i="17"/>
  <c r="F196" i="17" l="1" a="1"/>
  <c r="F196" i="17" s="1"/>
  <c r="S196" i="17" a="1"/>
  <c r="S196" i="17" s="1"/>
  <c r="Y196" i="17" a="1"/>
  <c r="Y196" i="17" s="1"/>
  <c r="Q196" i="17" a="1"/>
  <c r="Q196" i="17" s="1"/>
  <c r="U196" i="17" a="1"/>
  <c r="U196" i="17" s="1"/>
  <c r="T196" i="17" a="1"/>
  <c r="T196" i="17" s="1"/>
  <c r="V196" i="17" a="1"/>
  <c r="V196" i="17" s="1"/>
  <c r="R196" i="17" a="1"/>
  <c r="R196" i="17" s="1"/>
  <c r="N196" i="17" a="1"/>
  <c r="N196" i="17" s="1"/>
  <c r="W196" i="17" a="1"/>
  <c r="W196" i="17" s="1"/>
  <c r="P196" i="17" a="1"/>
  <c r="P196" i="17" s="1"/>
  <c r="O196" i="17" a="1"/>
  <c r="O196" i="17" s="1"/>
  <c r="X196" i="17" a="1"/>
  <c r="X196" i="17" s="1"/>
  <c r="I196" i="17" a="1"/>
  <c r="I196" i="17" s="1"/>
  <c r="H196" i="17" a="1"/>
  <c r="H196" i="17" s="1"/>
  <c r="G196" i="17" a="1"/>
  <c r="G196" i="17" s="1"/>
  <c r="J196" i="17" a="1"/>
  <c r="J196" i="17" s="1"/>
  <c r="K196" i="17" a="1"/>
  <c r="K196" i="17" s="1"/>
  <c r="L196" i="17" a="1"/>
  <c r="L196" i="17" s="1"/>
  <c r="M196" i="17" a="1"/>
  <c r="M196" i="17" s="1"/>
  <c r="E197" i="17"/>
  <c r="F197" i="17" l="1" a="1"/>
  <c r="F197" i="17" s="1"/>
  <c r="Y197" i="17" a="1"/>
  <c r="Y197" i="17" s="1"/>
  <c r="S197" i="17" a="1"/>
  <c r="S197" i="17" s="1"/>
  <c r="Q197" i="17" a="1"/>
  <c r="Q197" i="17" s="1"/>
  <c r="T197" i="17" a="1"/>
  <c r="T197" i="17" s="1"/>
  <c r="U197" i="17" a="1"/>
  <c r="U197" i="17" s="1"/>
  <c r="V197" i="17" a="1"/>
  <c r="V197" i="17" s="1"/>
  <c r="R197" i="17" a="1"/>
  <c r="R197" i="17" s="1"/>
  <c r="N197" i="17" a="1"/>
  <c r="N197" i="17" s="1"/>
  <c r="O197" i="17" a="1"/>
  <c r="O197" i="17" s="1"/>
  <c r="W197" i="17" a="1"/>
  <c r="W197" i="17" s="1"/>
  <c r="P197" i="17" a="1"/>
  <c r="P197" i="17" s="1"/>
  <c r="X197" i="17" a="1"/>
  <c r="X197" i="17" s="1"/>
  <c r="G197" i="17" a="1"/>
  <c r="G197" i="17" s="1"/>
  <c r="I197" i="17" a="1"/>
  <c r="I197" i="17" s="1"/>
  <c r="H197" i="17" a="1"/>
  <c r="H197" i="17" s="1"/>
  <c r="J197" i="17" a="1"/>
  <c r="J197" i="17" s="1"/>
  <c r="M197" i="17" a="1"/>
  <c r="M197" i="17" s="1"/>
  <c r="K197" i="17" a="1"/>
  <c r="K197" i="17" s="1"/>
  <c r="L197" i="17" a="1"/>
  <c r="L197" i="17" s="1"/>
  <c r="E198" i="17"/>
  <c r="F198" i="17" l="1" a="1"/>
  <c r="F198" i="17" s="1"/>
  <c r="B54" i="21" s="1"/>
  <c r="S198" i="17" a="1"/>
  <c r="S198" i="17" s="1"/>
  <c r="Y198" i="17" a="1"/>
  <c r="Y198" i="17" s="1"/>
  <c r="Q198" i="17" a="1"/>
  <c r="Q198" i="17" s="1"/>
  <c r="M54" i="21" s="1"/>
  <c r="T198" i="17" a="1"/>
  <c r="T198" i="17" s="1"/>
  <c r="P54" i="21" s="1"/>
  <c r="U198" i="17" a="1"/>
  <c r="U198" i="17" s="1"/>
  <c r="V198" i="17" a="1"/>
  <c r="V198" i="17" s="1"/>
  <c r="N198" i="17" a="1"/>
  <c r="N198" i="17" s="1"/>
  <c r="J54" i="21" s="1"/>
  <c r="X198" i="17" a="1"/>
  <c r="X198" i="17" s="1"/>
  <c r="O198" i="17" a="1"/>
  <c r="O198" i="17" s="1"/>
  <c r="K54" i="21" s="1"/>
  <c r="P198" i="17" a="1"/>
  <c r="P198" i="17" s="1"/>
  <c r="R198" i="17" a="1"/>
  <c r="R198" i="17" s="1"/>
  <c r="W198" i="17" a="1"/>
  <c r="W198" i="17" s="1"/>
  <c r="J198" i="17" a="1"/>
  <c r="J198" i="17" s="1"/>
  <c r="F54" i="21" s="1"/>
  <c r="H198" i="17" a="1"/>
  <c r="H198" i="17" s="1"/>
  <c r="D54" i="21" s="1"/>
  <c r="I198" i="17" a="1"/>
  <c r="I198" i="17" s="1"/>
  <c r="L198" i="17" a="1"/>
  <c r="L198" i="17" s="1"/>
  <c r="G198" i="17" a="1"/>
  <c r="G198" i="17" s="1"/>
  <c r="M198" i="17" a="1"/>
  <c r="M198" i="17" s="1"/>
  <c r="K198" i="17" a="1"/>
  <c r="K198" i="17" s="1"/>
  <c r="G54" i="21" s="1"/>
  <c r="E199" i="17"/>
  <c r="F199" i="17" l="1" a="1"/>
  <c r="F199" i="17" s="1"/>
  <c r="Y199" i="17" a="1"/>
  <c r="Y199" i="17" s="1"/>
  <c r="S199" i="17" a="1"/>
  <c r="S199" i="17" s="1"/>
  <c r="Q199" i="17" a="1"/>
  <c r="Q199" i="17" s="1"/>
  <c r="T199" i="17" a="1"/>
  <c r="T199" i="17" s="1"/>
  <c r="N199" i="17" a="1"/>
  <c r="N199" i="17" s="1"/>
  <c r="V199" i="17" a="1"/>
  <c r="V199" i="17" s="1"/>
  <c r="O199" i="17" a="1"/>
  <c r="O199" i="17" s="1"/>
  <c r="U199" i="17" a="1"/>
  <c r="U199" i="17" s="1"/>
  <c r="P199" i="17" a="1"/>
  <c r="P199" i="17" s="1"/>
  <c r="W199" i="17" a="1"/>
  <c r="W199" i="17" s="1"/>
  <c r="X199" i="17" a="1"/>
  <c r="X199" i="17" s="1"/>
  <c r="R199" i="17" a="1"/>
  <c r="R199" i="17" s="1"/>
  <c r="I199" i="17" a="1"/>
  <c r="I199" i="17" s="1"/>
  <c r="J199" i="17" a="1"/>
  <c r="J199" i="17" s="1"/>
  <c r="H199" i="17" a="1"/>
  <c r="H199" i="17" s="1"/>
  <c r="K199" i="17" a="1"/>
  <c r="K199" i="17" s="1"/>
  <c r="G199" i="17" a="1"/>
  <c r="G199" i="17" s="1"/>
  <c r="L199" i="17" a="1"/>
  <c r="L199" i="17" s="1"/>
  <c r="M199" i="17" a="1"/>
  <c r="M199" i="17" s="1"/>
  <c r="E200" i="17"/>
  <c r="F200" i="17" l="1" a="1"/>
  <c r="F200" i="17" s="1"/>
  <c r="Y200" i="17" a="1"/>
  <c r="Y200" i="17" s="1"/>
  <c r="S200" i="17" a="1"/>
  <c r="S200" i="17" s="1"/>
  <c r="Q200" i="17" a="1"/>
  <c r="Q200" i="17" s="1"/>
  <c r="U200" i="17" a="1"/>
  <c r="U200" i="17" s="1"/>
  <c r="V200" i="17" a="1"/>
  <c r="V200" i="17" s="1"/>
  <c r="O200" i="17" a="1"/>
  <c r="O200" i="17" s="1"/>
  <c r="T200" i="17" a="1"/>
  <c r="T200" i="17" s="1"/>
  <c r="P200" i="17" a="1"/>
  <c r="P200" i="17" s="1"/>
  <c r="N200" i="17" a="1"/>
  <c r="N200" i="17" s="1"/>
  <c r="R200" i="17" a="1"/>
  <c r="R200" i="17" s="1"/>
  <c r="X200" i="17" a="1"/>
  <c r="X200" i="17" s="1"/>
  <c r="W200" i="17" a="1"/>
  <c r="W200" i="17" s="1"/>
  <c r="J200" i="17" a="1"/>
  <c r="J200" i="17" s="1"/>
  <c r="H200" i="17" a="1"/>
  <c r="H200" i="17" s="1"/>
  <c r="I200" i="17" a="1"/>
  <c r="I200" i="17" s="1"/>
  <c r="G200" i="17" a="1"/>
  <c r="G200" i="17" s="1"/>
  <c r="K200" i="17" a="1"/>
  <c r="K200" i="17" s="1"/>
  <c r="L200" i="17" a="1"/>
  <c r="L200" i="17" s="1"/>
  <c r="M200" i="17" a="1"/>
  <c r="M200" i="17" s="1"/>
  <c r="E201" i="17"/>
  <c r="F201" i="17" l="1" a="1"/>
  <c r="F201" i="17" s="1"/>
  <c r="Q201" i="17" a="1"/>
  <c r="Q201" i="17" s="1"/>
  <c r="Y201" i="17" a="1"/>
  <c r="Y201" i="17" s="1"/>
  <c r="S201" i="17" a="1"/>
  <c r="S201" i="17" s="1"/>
  <c r="U201" i="17" a="1"/>
  <c r="U201" i="17" s="1"/>
  <c r="N201" i="17" a="1"/>
  <c r="N201" i="17" s="1"/>
  <c r="V201" i="17" a="1"/>
  <c r="V201" i="17" s="1"/>
  <c r="W201" i="17" a="1"/>
  <c r="W201" i="17" s="1"/>
  <c r="R201" i="17" a="1"/>
  <c r="R201" i="17" s="1"/>
  <c r="P201" i="17" a="1"/>
  <c r="P201" i="17" s="1"/>
  <c r="O201" i="17" a="1"/>
  <c r="O201" i="17" s="1"/>
  <c r="T201" i="17" a="1"/>
  <c r="T201" i="17" s="1"/>
  <c r="X201" i="17" a="1"/>
  <c r="X201" i="17" s="1"/>
  <c r="H201" i="17" a="1"/>
  <c r="H201" i="17" s="1"/>
  <c r="J201" i="17" a="1"/>
  <c r="J201" i="17" s="1"/>
  <c r="G201" i="17" a="1"/>
  <c r="G201" i="17" s="1"/>
  <c r="I201" i="17" a="1"/>
  <c r="I201" i="17" s="1"/>
  <c r="M201" i="17" a="1"/>
  <c r="M201" i="17" s="1"/>
  <c r="L201" i="17" a="1"/>
  <c r="L201" i="17" s="1"/>
  <c r="K201" i="17" a="1"/>
  <c r="K201" i="17" s="1"/>
  <c r="E202" i="17"/>
  <c r="F202" i="17" l="1" a="1"/>
  <c r="F202" i="17" s="1"/>
  <c r="Y202" i="17" a="1"/>
  <c r="Y202" i="17" s="1"/>
  <c r="U55" i="21" s="1"/>
  <c r="S202" i="17" a="1"/>
  <c r="S202" i="17" s="1"/>
  <c r="Q202" i="17" a="1"/>
  <c r="Q202" i="17" s="1"/>
  <c r="M55" i="21" s="1"/>
  <c r="T202" i="17" a="1"/>
  <c r="T202" i="17" s="1"/>
  <c r="O202" i="17" a="1"/>
  <c r="O202" i="17" s="1"/>
  <c r="N202" i="17" a="1"/>
  <c r="N202" i="17" s="1"/>
  <c r="X202" i="17" a="1"/>
  <c r="X202" i="17" s="1"/>
  <c r="T55" i="21" s="1"/>
  <c r="U202" i="17" a="1"/>
  <c r="U202" i="17" s="1"/>
  <c r="V202" i="17" a="1"/>
  <c r="V202" i="17" s="1"/>
  <c r="R202" i="17" a="1"/>
  <c r="R202" i="17" s="1"/>
  <c r="W202" i="17" a="1"/>
  <c r="W202" i="17" s="1"/>
  <c r="P202" i="17" a="1"/>
  <c r="P202" i="17" s="1"/>
  <c r="L55" i="21" s="1"/>
  <c r="I202" i="17" a="1"/>
  <c r="I202" i="17" s="1"/>
  <c r="G202" i="17" a="1"/>
  <c r="G202" i="17" s="1"/>
  <c r="J202" i="17" a="1"/>
  <c r="J202" i="17" s="1"/>
  <c r="H202" i="17" a="1"/>
  <c r="H202" i="17" s="1"/>
  <c r="K202" i="17" a="1"/>
  <c r="K202" i="17" s="1"/>
  <c r="G55" i="21" s="1"/>
  <c r="M202" i="17" a="1"/>
  <c r="M202" i="17" s="1"/>
  <c r="L202" i="17" a="1"/>
  <c r="L202" i="17" s="1"/>
  <c r="H55" i="21" s="1"/>
  <c r="E203" i="17"/>
  <c r="F203" i="17" l="1" a="1"/>
  <c r="F203" i="17" s="1"/>
  <c r="S203" i="17" a="1"/>
  <c r="S203" i="17" s="1"/>
  <c r="Q203" i="17" a="1"/>
  <c r="Q203" i="17" s="1"/>
  <c r="Y203" i="17" a="1"/>
  <c r="Y203" i="17" s="1"/>
  <c r="T203" i="17" a="1"/>
  <c r="T203" i="17" s="1"/>
  <c r="U203" i="17" a="1"/>
  <c r="U203" i="17" s="1"/>
  <c r="R203" i="17" a="1"/>
  <c r="R203" i="17" s="1"/>
  <c r="V203" i="17" a="1"/>
  <c r="V203" i="17" s="1"/>
  <c r="N203" i="17" a="1"/>
  <c r="N203" i="17" s="1"/>
  <c r="O203" i="17" a="1"/>
  <c r="O203" i="17" s="1"/>
  <c r="X203" i="17" a="1"/>
  <c r="X203" i="17" s="1"/>
  <c r="P203" i="17" a="1"/>
  <c r="P203" i="17" s="1"/>
  <c r="W203" i="17" a="1"/>
  <c r="W203" i="17" s="1"/>
  <c r="H203" i="17" a="1"/>
  <c r="H203" i="17" s="1"/>
  <c r="J203" i="17" a="1"/>
  <c r="J203" i="17" s="1"/>
  <c r="G203" i="17" a="1"/>
  <c r="G203" i="17" s="1"/>
  <c r="I203" i="17" a="1"/>
  <c r="I203" i="17" s="1"/>
  <c r="K203" i="17" a="1"/>
  <c r="K203" i="17" s="1"/>
  <c r="L203" i="17" a="1"/>
  <c r="L203" i="17" s="1"/>
  <c r="M203" i="17" a="1"/>
  <c r="M203" i="17" s="1"/>
  <c r="E204" i="17"/>
  <c r="F204" i="17" l="1" a="1"/>
  <c r="F204" i="17" s="1"/>
  <c r="S204" i="17" a="1"/>
  <c r="S204" i="17" s="1"/>
  <c r="Y204" i="17" a="1"/>
  <c r="Y204" i="17" s="1"/>
  <c r="Q204" i="17" a="1"/>
  <c r="Q204" i="17" s="1"/>
  <c r="T204" i="17" a="1"/>
  <c r="T204" i="17" s="1"/>
  <c r="V204" i="17" a="1"/>
  <c r="V204" i="17" s="1"/>
  <c r="U204" i="17" a="1"/>
  <c r="U204" i="17" s="1"/>
  <c r="R204" i="17" a="1"/>
  <c r="R204" i="17" s="1"/>
  <c r="N204" i="17" a="1"/>
  <c r="N204" i="17" s="1"/>
  <c r="O204" i="17" a="1"/>
  <c r="O204" i="17" s="1"/>
  <c r="X204" i="17" a="1"/>
  <c r="X204" i="17" s="1"/>
  <c r="W204" i="17" a="1"/>
  <c r="W204" i="17" s="1"/>
  <c r="P204" i="17" a="1"/>
  <c r="P204" i="17" s="1"/>
  <c r="J204" i="17" a="1"/>
  <c r="J204" i="17" s="1"/>
  <c r="I204" i="17" a="1"/>
  <c r="I204" i="17" s="1"/>
  <c r="H204" i="17" a="1"/>
  <c r="H204" i="17" s="1"/>
  <c r="G204" i="17" a="1"/>
  <c r="G204" i="17" s="1"/>
  <c r="K204" i="17" a="1"/>
  <c r="K204" i="17" s="1"/>
  <c r="L204" i="17" a="1"/>
  <c r="L204" i="17" s="1"/>
  <c r="M204" i="17" a="1"/>
  <c r="M204" i="17" s="1"/>
  <c r="E205" i="17"/>
  <c r="F205" i="17" l="1" a="1"/>
  <c r="F205" i="17" s="1"/>
  <c r="Y205" i="17" a="1"/>
  <c r="Y205" i="17" s="1"/>
  <c r="S205" i="17" a="1"/>
  <c r="S205" i="17" s="1"/>
  <c r="Q205" i="17" a="1"/>
  <c r="Q205" i="17" s="1"/>
  <c r="U205" i="17" a="1"/>
  <c r="U205" i="17" s="1"/>
  <c r="T205" i="17" a="1"/>
  <c r="T205" i="17" s="1"/>
  <c r="V205" i="17" a="1"/>
  <c r="V205" i="17" s="1"/>
  <c r="N205" i="17" a="1"/>
  <c r="N205" i="17" s="1"/>
  <c r="X205" i="17" a="1"/>
  <c r="X205" i="17" s="1"/>
  <c r="P205" i="17" a="1"/>
  <c r="P205" i="17" s="1"/>
  <c r="O205" i="17" a="1"/>
  <c r="O205" i="17" s="1"/>
  <c r="R205" i="17" a="1"/>
  <c r="R205" i="17" s="1"/>
  <c r="W205" i="17" a="1"/>
  <c r="W205" i="17" s="1"/>
  <c r="G205" i="17" a="1"/>
  <c r="G205" i="17" s="1"/>
  <c r="I205" i="17" a="1"/>
  <c r="I205" i="17" s="1"/>
  <c r="J205" i="17" a="1"/>
  <c r="J205" i="17" s="1"/>
  <c r="H205" i="17" a="1"/>
  <c r="H205" i="17" s="1"/>
  <c r="L205" i="17" a="1"/>
  <c r="L205" i="17" s="1"/>
  <c r="M205" i="17" a="1"/>
  <c r="M205" i="17" s="1"/>
  <c r="K205" i="17" a="1"/>
  <c r="K205" i="17" s="1"/>
  <c r="E206" i="17"/>
  <c r="F206" i="17" l="1" a="1"/>
  <c r="F206" i="17" s="1"/>
  <c r="B56" i="21" s="1"/>
  <c r="S206" i="17" a="1"/>
  <c r="S206" i="17" s="1"/>
  <c r="O56" i="21" s="1"/>
  <c r="Q206" i="17" a="1"/>
  <c r="Q206" i="17" s="1"/>
  <c r="M56" i="21" s="1"/>
  <c r="Y206" i="17" a="1"/>
  <c r="Y206" i="17" s="1"/>
  <c r="T206" i="17" a="1"/>
  <c r="T206" i="17" s="1"/>
  <c r="U206" i="17" a="1"/>
  <c r="U206" i="17" s="1"/>
  <c r="R206" i="17" a="1"/>
  <c r="R206" i="17" s="1"/>
  <c r="N206" i="17" a="1"/>
  <c r="N206" i="17" s="1"/>
  <c r="O206" i="17" a="1"/>
  <c r="O206" i="17" s="1"/>
  <c r="K56" i="21" s="1"/>
  <c r="V206" i="17" a="1"/>
  <c r="V206" i="17" s="1"/>
  <c r="W206" i="17" a="1"/>
  <c r="W206" i="17" s="1"/>
  <c r="S56" i="21" s="1"/>
  <c r="P206" i="17" a="1"/>
  <c r="P206" i="17" s="1"/>
  <c r="X206" i="17" a="1"/>
  <c r="X206" i="17" s="1"/>
  <c r="T56" i="21" s="1"/>
  <c r="H206" i="17" a="1"/>
  <c r="H206" i="17" s="1"/>
  <c r="J206" i="17" a="1"/>
  <c r="J206" i="17" s="1"/>
  <c r="G206" i="17" a="1"/>
  <c r="G206" i="17" s="1"/>
  <c r="I206" i="17" a="1"/>
  <c r="I206" i="17" s="1"/>
  <c r="K206" i="17" a="1"/>
  <c r="K206" i="17" s="1"/>
  <c r="M206" i="17" a="1"/>
  <c r="M206" i="17" s="1"/>
  <c r="L206" i="17" a="1"/>
  <c r="L206" i="17" s="1"/>
  <c r="H56" i="21" s="1"/>
  <c r="E207" i="17"/>
  <c r="F207" i="17" l="1" a="1"/>
  <c r="F207" i="17" s="1"/>
  <c r="Y207" i="17" a="1"/>
  <c r="Y207" i="17" s="1"/>
  <c r="S207" i="17" a="1"/>
  <c r="S207" i="17" s="1"/>
  <c r="Q207" i="17" a="1"/>
  <c r="Q207" i="17" s="1"/>
  <c r="U207" i="17" a="1"/>
  <c r="U207" i="17" s="1"/>
  <c r="T207" i="17" a="1"/>
  <c r="T207" i="17" s="1"/>
  <c r="N207" i="17" a="1"/>
  <c r="N207" i="17" s="1"/>
  <c r="O207" i="17" a="1"/>
  <c r="O207" i="17" s="1"/>
  <c r="V207" i="17" a="1"/>
  <c r="V207" i="17" s="1"/>
  <c r="R207" i="17" a="1"/>
  <c r="R207" i="17" s="1"/>
  <c r="W207" i="17" a="1"/>
  <c r="W207" i="17" s="1"/>
  <c r="P207" i="17" a="1"/>
  <c r="P207" i="17" s="1"/>
  <c r="X207" i="17" a="1"/>
  <c r="X207" i="17" s="1"/>
  <c r="G207" i="17" a="1"/>
  <c r="G207" i="17" s="1"/>
  <c r="I207" i="17" a="1"/>
  <c r="I207" i="17" s="1"/>
  <c r="J207" i="17" a="1"/>
  <c r="J207" i="17" s="1"/>
  <c r="H207" i="17" a="1"/>
  <c r="H207" i="17" s="1"/>
  <c r="K207" i="17" a="1"/>
  <c r="K207" i="17" s="1"/>
  <c r="L207" i="17" a="1"/>
  <c r="L207" i="17" s="1"/>
  <c r="M207" i="17" a="1"/>
  <c r="M207" i="17" s="1"/>
  <c r="E208" i="17"/>
  <c r="F208" i="17" l="1" a="1"/>
  <c r="F208" i="17" s="1"/>
  <c r="S208" i="17" a="1"/>
  <c r="S208" i="17" s="1"/>
  <c r="Q208" i="17" a="1"/>
  <c r="Q208" i="17" s="1"/>
  <c r="Y208" i="17" a="1"/>
  <c r="Y208" i="17" s="1"/>
  <c r="T208" i="17" a="1"/>
  <c r="T208" i="17" s="1"/>
  <c r="U208" i="17" a="1"/>
  <c r="U208" i="17" s="1"/>
  <c r="V208" i="17" a="1"/>
  <c r="V208" i="17" s="1"/>
  <c r="R208" i="17" a="1"/>
  <c r="R208" i="17" s="1"/>
  <c r="O208" i="17" a="1"/>
  <c r="O208" i="17" s="1"/>
  <c r="N208" i="17" a="1"/>
  <c r="N208" i="17" s="1"/>
  <c r="X208" i="17" a="1"/>
  <c r="X208" i="17" s="1"/>
  <c r="W208" i="17" a="1"/>
  <c r="W208" i="17" s="1"/>
  <c r="P208" i="17" a="1"/>
  <c r="P208" i="17" s="1"/>
  <c r="H208" i="17" a="1"/>
  <c r="H208" i="17" s="1"/>
  <c r="J208" i="17" a="1"/>
  <c r="J208" i="17" s="1"/>
  <c r="G208" i="17" a="1"/>
  <c r="G208" i="17" s="1"/>
  <c r="I208" i="17" a="1"/>
  <c r="I208" i="17" s="1"/>
  <c r="K208" i="17" a="1"/>
  <c r="K208" i="17" s="1"/>
  <c r="L208" i="17" a="1"/>
  <c r="L208" i="17" s="1"/>
  <c r="M208" i="17" a="1"/>
  <c r="M208" i="17" s="1"/>
  <c r="E209" i="17"/>
  <c r="F209" i="17" l="1" a="1"/>
  <c r="F209" i="17" s="1"/>
  <c r="S209" i="17" a="1"/>
  <c r="S209" i="17" s="1"/>
  <c r="Q209" i="17" a="1"/>
  <c r="Q209" i="17" s="1"/>
  <c r="Y209" i="17" a="1"/>
  <c r="Y209" i="17" s="1"/>
  <c r="U209" i="17" a="1"/>
  <c r="U209" i="17" s="1"/>
  <c r="T209" i="17" a="1"/>
  <c r="T209" i="17" s="1"/>
  <c r="V209" i="17" a="1"/>
  <c r="V209" i="17" s="1"/>
  <c r="R209" i="17" a="1"/>
  <c r="R209" i="17" s="1"/>
  <c r="N209" i="17" a="1"/>
  <c r="N209" i="17" s="1"/>
  <c r="O209" i="17" a="1"/>
  <c r="O209" i="17" s="1"/>
  <c r="W209" i="17" a="1"/>
  <c r="W209" i="17" s="1"/>
  <c r="X209" i="17" a="1"/>
  <c r="X209" i="17" s="1"/>
  <c r="P209" i="17" a="1"/>
  <c r="P209" i="17" s="1"/>
  <c r="I209" i="17" a="1"/>
  <c r="I209" i="17" s="1"/>
  <c r="H209" i="17" a="1"/>
  <c r="H209" i="17" s="1"/>
  <c r="J209" i="17" a="1"/>
  <c r="J209" i="17" s="1"/>
  <c r="G209" i="17" a="1"/>
  <c r="G209" i="17" s="1"/>
  <c r="M209" i="17" a="1"/>
  <c r="M209" i="17" s="1"/>
  <c r="L209" i="17" a="1"/>
  <c r="L209" i="17" s="1"/>
  <c r="K209" i="17" a="1"/>
  <c r="K209" i="17" s="1"/>
  <c r="E210" i="17"/>
  <c r="F210" i="17" l="1" a="1"/>
  <c r="F210" i="17" s="1"/>
  <c r="S210" i="17" a="1"/>
  <c r="S210" i="17" s="1"/>
  <c r="Y210" i="17" a="1"/>
  <c r="Y210" i="17" s="1"/>
  <c r="U57" i="21" s="1"/>
  <c r="Q210" i="17" a="1"/>
  <c r="Q210" i="17" s="1"/>
  <c r="T210" i="17" a="1"/>
  <c r="T210" i="17" s="1"/>
  <c r="U210" i="17" a="1"/>
  <c r="U210" i="17" s="1"/>
  <c r="Q57" i="21" s="1"/>
  <c r="N210" i="17" a="1"/>
  <c r="N210" i="17" s="1"/>
  <c r="V210" i="17" a="1"/>
  <c r="V210" i="17" s="1"/>
  <c r="O210" i="17" a="1"/>
  <c r="O210" i="17" s="1"/>
  <c r="X210" i="17" a="1"/>
  <c r="X210" i="17" s="1"/>
  <c r="T57" i="21" s="1"/>
  <c r="R210" i="17" a="1"/>
  <c r="R210" i="17" s="1"/>
  <c r="N57" i="21" s="1"/>
  <c r="W210" i="17" a="1"/>
  <c r="W210" i="17" s="1"/>
  <c r="S57" i="21" s="1"/>
  <c r="P210" i="17" a="1"/>
  <c r="P210" i="17" s="1"/>
  <c r="J210" i="17" a="1"/>
  <c r="J210" i="17" s="1"/>
  <c r="H210" i="17" a="1"/>
  <c r="H210" i="17" s="1"/>
  <c r="I210" i="17" a="1"/>
  <c r="I210" i="17" s="1"/>
  <c r="E57" i="21" s="1"/>
  <c r="G210" i="17" a="1"/>
  <c r="G210" i="17" s="1"/>
  <c r="K210" i="17" a="1"/>
  <c r="K210" i="17" s="1"/>
  <c r="M210" i="17" a="1"/>
  <c r="M210" i="17" s="1"/>
  <c r="L210" i="17" a="1"/>
  <c r="L210" i="17" s="1"/>
  <c r="E211" i="17"/>
  <c r="F211" i="17" l="1" a="1"/>
  <c r="F211" i="17" s="1"/>
  <c r="S211" i="17" a="1"/>
  <c r="S211" i="17" s="1"/>
  <c r="Y211" i="17" a="1"/>
  <c r="Y211" i="17" s="1"/>
  <c r="Q211" i="17" a="1"/>
  <c r="Q211" i="17" s="1"/>
  <c r="T211" i="17" a="1"/>
  <c r="T211" i="17" s="1"/>
  <c r="U211" i="17" a="1"/>
  <c r="U211" i="17" s="1"/>
  <c r="N211" i="17" a="1"/>
  <c r="N211" i="17" s="1"/>
  <c r="O211" i="17" a="1"/>
  <c r="O211" i="17" s="1"/>
  <c r="R211" i="17" a="1"/>
  <c r="R211" i="17" s="1"/>
  <c r="V211" i="17" a="1"/>
  <c r="V211" i="17" s="1"/>
  <c r="W211" i="17" a="1"/>
  <c r="W211" i="17" s="1"/>
  <c r="X211" i="17" a="1"/>
  <c r="X211" i="17" s="1"/>
  <c r="P211" i="17" a="1"/>
  <c r="P211" i="17" s="1"/>
  <c r="G211" i="17" a="1"/>
  <c r="G211" i="17" s="1"/>
  <c r="H211" i="17" a="1"/>
  <c r="H211" i="17" s="1"/>
  <c r="J211" i="17" a="1"/>
  <c r="J211" i="17" s="1"/>
  <c r="I211" i="17" a="1"/>
  <c r="I211" i="17" s="1"/>
  <c r="M211" i="17" a="1"/>
  <c r="M211" i="17" s="1"/>
  <c r="K211" i="17" a="1"/>
  <c r="K211" i="17" s="1"/>
  <c r="L211" i="17" a="1"/>
  <c r="L211" i="17" s="1"/>
  <c r="E212" i="17"/>
  <c r="F212" i="17" l="1" a="1"/>
  <c r="F212" i="17" s="1"/>
  <c r="S212" i="17" a="1"/>
  <c r="S212" i="17" s="1"/>
  <c r="Y212" i="17" a="1"/>
  <c r="Y212" i="17" s="1"/>
  <c r="Q212" i="17" a="1"/>
  <c r="Q212" i="17" s="1"/>
  <c r="T212" i="17" a="1"/>
  <c r="T212" i="17" s="1"/>
  <c r="U212" i="17" a="1"/>
  <c r="U212" i="17" s="1"/>
  <c r="V212" i="17" a="1"/>
  <c r="V212" i="17" s="1"/>
  <c r="O212" i="17" a="1"/>
  <c r="O212" i="17" s="1"/>
  <c r="N212" i="17" a="1"/>
  <c r="N212" i="17" s="1"/>
  <c r="R212" i="17" a="1"/>
  <c r="R212" i="17" s="1"/>
  <c r="W212" i="17" a="1"/>
  <c r="W212" i="17" s="1"/>
  <c r="X212" i="17" a="1"/>
  <c r="X212" i="17" s="1"/>
  <c r="P212" i="17" a="1"/>
  <c r="P212" i="17" s="1"/>
  <c r="I212" i="17" a="1"/>
  <c r="I212" i="17" s="1"/>
  <c r="G212" i="17" a="1"/>
  <c r="G212" i="17" s="1"/>
  <c r="H212" i="17" a="1"/>
  <c r="H212" i="17" s="1"/>
  <c r="J212" i="17" a="1"/>
  <c r="J212" i="17" s="1"/>
  <c r="M212" i="17" a="1"/>
  <c r="M212" i="17" s="1"/>
  <c r="K212" i="17" a="1"/>
  <c r="K212" i="17" s="1"/>
  <c r="L212" i="17" a="1"/>
  <c r="L212" i="17" s="1"/>
  <c r="E213" i="17"/>
  <c r="F213" i="17" l="1" a="1"/>
  <c r="F213" i="17" s="1"/>
  <c r="S213" i="17" a="1"/>
  <c r="S213" i="17" s="1"/>
  <c r="Y213" i="17" a="1"/>
  <c r="Y213" i="17" s="1"/>
  <c r="Q213" i="17" a="1"/>
  <c r="Q213" i="17" s="1"/>
  <c r="U213" i="17" a="1"/>
  <c r="U213" i="17" s="1"/>
  <c r="T213" i="17" a="1"/>
  <c r="T213" i="17" s="1"/>
  <c r="O213" i="17" a="1"/>
  <c r="O213" i="17" s="1"/>
  <c r="N213" i="17" a="1"/>
  <c r="N213" i="17" s="1"/>
  <c r="R213" i="17" a="1"/>
  <c r="R213" i="17" s="1"/>
  <c r="P213" i="17" a="1"/>
  <c r="P213" i="17" s="1"/>
  <c r="X213" i="17" a="1"/>
  <c r="X213" i="17" s="1"/>
  <c r="W213" i="17" a="1"/>
  <c r="W213" i="17" s="1"/>
  <c r="V213" i="17" a="1"/>
  <c r="V213" i="17" s="1"/>
  <c r="G213" i="17" a="1"/>
  <c r="G213" i="17" s="1"/>
  <c r="I213" i="17" a="1"/>
  <c r="I213" i="17" s="1"/>
  <c r="H213" i="17" a="1"/>
  <c r="H213" i="17" s="1"/>
  <c r="K213" i="17" a="1"/>
  <c r="K213" i="17" s="1"/>
  <c r="J213" i="17" a="1"/>
  <c r="J213" i="17" s="1"/>
  <c r="L213" i="17" a="1"/>
  <c r="L213" i="17" s="1"/>
  <c r="M213" i="17" a="1"/>
  <c r="M213" i="17" s="1"/>
  <c r="E214" i="17"/>
  <c r="F214" i="17" l="1" a="1"/>
  <c r="F214" i="17" s="1"/>
  <c r="S214" i="17" a="1"/>
  <c r="S214" i="17" s="1"/>
  <c r="O58" i="21" s="1"/>
  <c r="EK5" i="2" s="1"/>
  <c r="Q214" i="17" a="1"/>
  <c r="Q214" i="17" s="1"/>
  <c r="M58" i="21" s="1"/>
  <c r="EI5" i="2" s="1"/>
  <c r="Y214" i="17" a="1"/>
  <c r="Y214" i="17" s="1"/>
  <c r="T214" i="17" a="1"/>
  <c r="T214" i="17" s="1"/>
  <c r="U214" i="17" a="1"/>
  <c r="U214" i="17" s="1"/>
  <c r="R214" i="17" a="1"/>
  <c r="R214" i="17" s="1"/>
  <c r="N58" i="21" s="1"/>
  <c r="EJ5" i="2" s="1"/>
  <c r="V214" i="17" a="1"/>
  <c r="V214" i="17" s="1"/>
  <c r="R58" i="21" s="1"/>
  <c r="EN5" i="2" s="1"/>
  <c r="O214" i="17" a="1"/>
  <c r="O214" i="17" s="1"/>
  <c r="N214" i="17" a="1"/>
  <c r="N214" i="17" s="1"/>
  <c r="X214" i="17" a="1"/>
  <c r="X214" i="17" s="1"/>
  <c r="T58" i="21" s="1"/>
  <c r="EP5" i="2" s="1"/>
  <c r="W214" i="17" a="1"/>
  <c r="W214" i="17" s="1"/>
  <c r="P214" i="17" a="1"/>
  <c r="P214" i="17" s="1"/>
  <c r="L58" i="21" s="1"/>
  <c r="EH5" i="2" s="1"/>
  <c r="J214" i="17" a="1"/>
  <c r="J214" i="17" s="1"/>
  <c r="H214" i="17" a="1"/>
  <c r="H214" i="17" s="1"/>
  <c r="G214" i="17" a="1"/>
  <c r="G214" i="17" s="1"/>
  <c r="I214" i="17" a="1"/>
  <c r="I214" i="17" s="1"/>
  <c r="L214" i="17" a="1"/>
  <c r="L214" i="17" s="1"/>
  <c r="K214" i="17" a="1"/>
  <c r="K214" i="17" s="1"/>
  <c r="M214" i="17" a="1"/>
  <c r="M214" i="17" s="1"/>
  <c r="E215" i="17"/>
  <c r="EI8" i="2" l="1"/>
  <c r="EI11" i="2"/>
  <c r="EP8" i="2"/>
  <c r="EP11" i="2"/>
  <c r="EK8" i="2"/>
  <c r="EK11" i="2"/>
  <c r="F215" i="17" a="1"/>
  <c r="F215" i="17" s="1"/>
  <c r="S215" i="17" a="1"/>
  <c r="S215" i="17" s="1"/>
  <c r="Q215" i="17" a="1"/>
  <c r="Q215" i="17" s="1"/>
  <c r="Y215" i="17" a="1"/>
  <c r="Y215" i="17" s="1"/>
  <c r="U215" i="17" a="1"/>
  <c r="U215" i="17" s="1"/>
  <c r="T215" i="17" a="1"/>
  <c r="T215" i="17" s="1"/>
  <c r="R215" i="17" a="1"/>
  <c r="R215" i="17" s="1"/>
  <c r="O215" i="17" a="1"/>
  <c r="O215" i="17" s="1"/>
  <c r="N215" i="17" a="1"/>
  <c r="N215" i="17" s="1"/>
  <c r="V215" i="17" a="1"/>
  <c r="V215" i="17" s="1"/>
  <c r="P215" i="17" a="1"/>
  <c r="P215" i="17" s="1"/>
  <c r="W215" i="17" a="1"/>
  <c r="W215" i="17" s="1"/>
  <c r="X215" i="17" a="1"/>
  <c r="X215" i="17" s="1"/>
  <c r="I215" i="17" a="1"/>
  <c r="I215" i="17" s="1"/>
  <c r="H215" i="17" a="1"/>
  <c r="H215" i="17" s="1"/>
  <c r="G215" i="17" a="1"/>
  <c r="G215" i="17" s="1"/>
  <c r="J215" i="17" a="1"/>
  <c r="J215" i="17" s="1"/>
  <c r="L215" i="17" a="1"/>
  <c r="L215" i="17" s="1"/>
  <c r="K215" i="17" a="1"/>
  <c r="K215" i="17" s="1"/>
  <c r="M215" i="17" a="1"/>
  <c r="M215" i="17" s="1"/>
  <c r="E216" i="17"/>
  <c r="F216" i="17" l="1" a="1"/>
  <c r="F216" i="17" s="1"/>
  <c r="S216" i="17" a="1"/>
  <c r="S216" i="17" s="1"/>
  <c r="Y216" i="17" a="1"/>
  <c r="Y216" i="17" s="1"/>
  <c r="Q216" i="17" a="1"/>
  <c r="Q216" i="17" s="1"/>
  <c r="T216" i="17" a="1"/>
  <c r="T216" i="17" s="1"/>
  <c r="U216" i="17" a="1"/>
  <c r="U216" i="17" s="1"/>
  <c r="N216" i="17" a="1"/>
  <c r="N216" i="17" s="1"/>
  <c r="V216" i="17" a="1"/>
  <c r="V216" i="17" s="1"/>
  <c r="R216" i="17" a="1"/>
  <c r="R216" i="17" s="1"/>
  <c r="O216" i="17" a="1"/>
  <c r="O216" i="17" s="1"/>
  <c r="W216" i="17" a="1"/>
  <c r="W216" i="17" s="1"/>
  <c r="P216" i="17" a="1"/>
  <c r="P216" i="17" s="1"/>
  <c r="X216" i="17" a="1"/>
  <c r="X216" i="17" s="1"/>
  <c r="H216" i="17" a="1"/>
  <c r="H216" i="17" s="1"/>
  <c r="J216" i="17" a="1"/>
  <c r="J216" i="17" s="1"/>
  <c r="I216" i="17" a="1"/>
  <c r="I216" i="17" s="1"/>
  <c r="G216" i="17" a="1"/>
  <c r="G216" i="17" s="1"/>
  <c r="K216" i="17" a="1"/>
  <c r="K216" i="17" s="1"/>
  <c r="L216" i="17" a="1"/>
  <c r="L216" i="17" s="1"/>
  <c r="M216" i="17" a="1"/>
  <c r="M216" i="17" s="1"/>
  <c r="E217" i="17"/>
  <c r="F217" i="17" l="1" a="1"/>
  <c r="F217" i="17" s="1"/>
  <c r="Y217" i="17" a="1"/>
  <c r="Y217" i="17" s="1"/>
  <c r="S217" i="17" a="1"/>
  <c r="S217" i="17" s="1"/>
  <c r="Q217" i="17" a="1"/>
  <c r="Q217" i="17" s="1"/>
  <c r="T217" i="17" a="1"/>
  <c r="T217" i="17" s="1"/>
  <c r="O217" i="17" a="1"/>
  <c r="O217" i="17" s="1"/>
  <c r="N217" i="17" a="1"/>
  <c r="N217" i="17" s="1"/>
  <c r="R217" i="17" a="1"/>
  <c r="R217" i="17" s="1"/>
  <c r="U217" i="17" a="1"/>
  <c r="U217" i="17" s="1"/>
  <c r="P217" i="17" a="1"/>
  <c r="P217" i="17" s="1"/>
  <c r="W217" i="17" a="1"/>
  <c r="W217" i="17" s="1"/>
  <c r="X217" i="17" a="1"/>
  <c r="X217" i="17" s="1"/>
  <c r="V217" i="17" a="1"/>
  <c r="V217" i="17" s="1"/>
  <c r="H217" i="17" a="1"/>
  <c r="H217" i="17" s="1"/>
  <c r="J217" i="17" a="1"/>
  <c r="J217" i="17" s="1"/>
  <c r="G217" i="17" a="1"/>
  <c r="G217" i="17" s="1"/>
  <c r="K217" i="17" a="1"/>
  <c r="K217" i="17" s="1"/>
  <c r="L217" i="17" a="1"/>
  <c r="L217" i="17" s="1"/>
  <c r="M217" i="17" a="1"/>
  <c r="M217" i="17" s="1"/>
  <c r="I217" i="17" a="1"/>
  <c r="I217" i="17" s="1"/>
  <c r="E218" i="17"/>
  <c r="F218" i="17" l="1" a="1"/>
  <c r="F218" i="17" s="1"/>
  <c r="S218" i="17" a="1"/>
  <c r="S218" i="17" s="1"/>
  <c r="Q218" i="17" a="1"/>
  <c r="Q218" i="17" s="1"/>
  <c r="M59" i="21" s="1"/>
  <c r="Y218" i="17" a="1"/>
  <c r="Y218" i="17" s="1"/>
  <c r="T218" i="17" a="1"/>
  <c r="T218" i="17" s="1"/>
  <c r="U218" i="17" a="1"/>
  <c r="U218" i="17" s="1"/>
  <c r="Q59" i="21" s="1"/>
  <c r="N218" i="17" a="1"/>
  <c r="N218" i="17" s="1"/>
  <c r="V218" i="17" a="1"/>
  <c r="V218" i="17" s="1"/>
  <c r="R218" i="17" a="1"/>
  <c r="R218" i="17" s="1"/>
  <c r="W218" i="17" a="1"/>
  <c r="W218" i="17" s="1"/>
  <c r="P218" i="17" a="1"/>
  <c r="P218" i="17" s="1"/>
  <c r="O218" i="17" a="1"/>
  <c r="O218" i="17" s="1"/>
  <c r="K59" i="21" s="1"/>
  <c r="X218" i="17" a="1"/>
  <c r="X218" i="17" s="1"/>
  <c r="T59" i="21" s="1"/>
  <c r="I218" i="17" a="1"/>
  <c r="I218" i="17" s="1"/>
  <c r="H218" i="17" a="1"/>
  <c r="H218" i="17" s="1"/>
  <c r="J218" i="17" a="1"/>
  <c r="J218" i="17" s="1"/>
  <c r="F59" i="21" s="1"/>
  <c r="K218" i="17" a="1"/>
  <c r="K218" i="17" s="1"/>
  <c r="G59" i="21" s="1"/>
  <c r="M218" i="17" a="1"/>
  <c r="M218" i="17" s="1"/>
  <c r="L218" i="17" a="1"/>
  <c r="L218" i="17" s="1"/>
  <c r="G218" i="17" a="1"/>
  <c r="G218" i="17" s="1"/>
  <c r="E219" i="17"/>
  <c r="F219" i="17" l="1" a="1"/>
  <c r="F219" i="17" s="1"/>
  <c r="S219" i="17" a="1"/>
  <c r="S219" i="17" s="1"/>
  <c r="Q219" i="17" a="1"/>
  <c r="Q219" i="17" s="1"/>
  <c r="Y219" i="17" a="1"/>
  <c r="Y219" i="17" s="1"/>
  <c r="U219" i="17" a="1"/>
  <c r="U219" i="17" s="1"/>
  <c r="T219" i="17" a="1"/>
  <c r="T219" i="17" s="1"/>
  <c r="N219" i="17" a="1"/>
  <c r="N219" i="17" s="1"/>
  <c r="O219" i="17" a="1"/>
  <c r="O219" i="17" s="1"/>
  <c r="R219" i="17" a="1"/>
  <c r="R219" i="17" s="1"/>
  <c r="P219" i="17" a="1"/>
  <c r="P219" i="17" s="1"/>
  <c r="W219" i="17" a="1"/>
  <c r="W219" i="17" s="1"/>
  <c r="X219" i="17" a="1"/>
  <c r="X219" i="17" s="1"/>
  <c r="V219" i="17" a="1"/>
  <c r="V219" i="17" s="1"/>
  <c r="J219" i="17" a="1"/>
  <c r="J219" i="17" s="1"/>
  <c r="H219" i="17" a="1"/>
  <c r="H219" i="17" s="1"/>
  <c r="G219" i="17" a="1"/>
  <c r="G219" i="17" s="1"/>
  <c r="I219" i="17" a="1"/>
  <c r="I219" i="17" s="1"/>
  <c r="M219" i="17" a="1"/>
  <c r="M219" i="17" s="1"/>
  <c r="K219" i="17" a="1"/>
  <c r="K219" i="17" s="1"/>
  <c r="L219" i="17" a="1"/>
  <c r="L219" i="17" s="1"/>
  <c r="E220" i="17"/>
  <c r="F220" i="17" l="1" a="1"/>
  <c r="F220" i="17" s="1"/>
  <c r="S220" i="17" a="1"/>
  <c r="S220" i="17" s="1"/>
  <c r="Y220" i="17" a="1"/>
  <c r="Y220" i="17" s="1"/>
  <c r="T220" i="17" a="1"/>
  <c r="T220" i="17" s="1"/>
  <c r="Q220" i="17" a="1"/>
  <c r="Q220" i="17" s="1"/>
  <c r="U220" i="17" a="1"/>
  <c r="U220" i="17" s="1"/>
  <c r="V220" i="17" a="1"/>
  <c r="V220" i="17" s="1"/>
  <c r="N220" i="17" a="1"/>
  <c r="N220" i="17" s="1"/>
  <c r="O220" i="17" a="1"/>
  <c r="O220" i="17" s="1"/>
  <c r="R220" i="17" a="1"/>
  <c r="R220" i="17" s="1"/>
  <c r="W220" i="17" a="1"/>
  <c r="W220" i="17" s="1"/>
  <c r="P220" i="17" a="1"/>
  <c r="P220" i="17" s="1"/>
  <c r="X220" i="17" a="1"/>
  <c r="X220" i="17" s="1"/>
  <c r="G220" i="17" a="1"/>
  <c r="G220" i="17" s="1"/>
  <c r="H220" i="17" a="1"/>
  <c r="H220" i="17" s="1"/>
  <c r="J220" i="17" a="1"/>
  <c r="J220" i="17" s="1"/>
  <c r="I220" i="17" a="1"/>
  <c r="I220" i="17" s="1"/>
  <c r="M220" i="17" a="1"/>
  <c r="M220" i="17" s="1"/>
  <c r="K220" i="17" a="1"/>
  <c r="K220" i="17" s="1"/>
  <c r="L220" i="17" a="1"/>
  <c r="L220" i="17" s="1"/>
  <c r="E221" i="17"/>
  <c r="F221" i="17" l="1" a="1"/>
  <c r="F221" i="17" s="1"/>
  <c r="Y221" i="17" a="1"/>
  <c r="Y221" i="17" s="1"/>
  <c r="S221" i="17" a="1"/>
  <c r="S221" i="17" s="1"/>
  <c r="Q221" i="17" a="1"/>
  <c r="Q221" i="17" s="1"/>
  <c r="U221" i="17" a="1"/>
  <c r="U221" i="17" s="1"/>
  <c r="T221" i="17" a="1"/>
  <c r="T221" i="17" s="1"/>
  <c r="O221" i="17" a="1"/>
  <c r="O221" i="17" s="1"/>
  <c r="N221" i="17" a="1"/>
  <c r="N221" i="17" s="1"/>
  <c r="R221" i="17" a="1"/>
  <c r="R221" i="17" s="1"/>
  <c r="V221" i="17" a="1"/>
  <c r="V221" i="17" s="1"/>
  <c r="P221" i="17" a="1"/>
  <c r="P221" i="17" s="1"/>
  <c r="X221" i="17" a="1"/>
  <c r="X221" i="17" s="1"/>
  <c r="W221" i="17" a="1"/>
  <c r="W221" i="17" s="1"/>
  <c r="G221" i="17" a="1"/>
  <c r="G221" i="17" s="1"/>
  <c r="I221" i="17" a="1"/>
  <c r="I221" i="17" s="1"/>
  <c r="J221" i="17" a="1"/>
  <c r="J221" i="17" s="1"/>
  <c r="H221" i="17" a="1"/>
  <c r="H221" i="17" s="1"/>
  <c r="K221" i="17" a="1"/>
  <c r="K221" i="17" s="1"/>
  <c r="M221" i="17" a="1"/>
  <c r="M221" i="17" s="1"/>
  <c r="L221" i="17" a="1"/>
  <c r="L221" i="17" s="1"/>
  <c r="E222" i="17"/>
  <c r="F222" i="17" l="1" a="1"/>
  <c r="F222" i="17" s="1"/>
  <c r="B60" i="21" s="1"/>
  <c r="S222" i="17" a="1"/>
  <c r="S222" i="17" s="1"/>
  <c r="O60" i="21" s="1"/>
  <c r="Y222" i="17" a="1"/>
  <c r="Y222" i="17" s="1"/>
  <c r="Q222" i="17" a="1"/>
  <c r="Q222" i="17" s="1"/>
  <c r="T222" i="17" a="1"/>
  <c r="T222" i="17" s="1"/>
  <c r="U222" i="17" a="1"/>
  <c r="U222" i="17" s="1"/>
  <c r="Q60" i="21" s="1"/>
  <c r="V222" i="17" a="1"/>
  <c r="V222" i="17" s="1"/>
  <c r="O222" i="17" a="1"/>
  <c r="O222" i="17" s="1"/>
  <c r="N222" i="17" a="1"/>
  <c r="N222" i="17" s="1"/>
  <c r="J60" i="21" s="1"/>
  <c r="W222" i="17" a="1"/>
  <c r="W222" i="17" s="1"/>
  <c r="P222" i="17" a="1"/>
  <c r="P222" i="17" s="1"/>
  <c r="L60" i="21" s="1"/>
  <c r="R222" i="17" a="1"/>
  <c r="R222" i="17" s="1"/>
  <c r="N60" i="21" s="1"/>
  <c r="X222" i="17" a="1"/>
  <c r="X222" i="17" s="1"/>
  <c r="H222" i="17" a="1"/>
  <c r="H222" i="17" s="1"/>
  <c r="D60" i="21" s="1"/>
  <c r="G222" i="17" a="1"/>
  <c r="G222" i="17" s="1"/>
  <c r="J222" i="17" a="1"/>
  <c r="J222" i="17" s="1"/>
  <c r="I222" i="17" a="1"/>
  <c r="I222" i="17" s="1"/>
  <c r="K222" i="17" a="1"/>
  <c r="K222" i="17" s="1"/>
  <c r="L222" i="17" a="1"/>
  <c r="L222" i="17" s="1"/>
  <c r="H60" i="21" s="1"/>
  <c r="M222" i="17" a="1"/>
  <c r="M222" i="17" s="1"/>
  <c r="E223" i="17"/>
  <c r="F223" i="17" l="1" a="1"/>
  <c r="F223" i="17" s="1"/>
  <c r="S223" i="17" a="1"/>
  <c r="S223" i="17" s="1"/>
  <c r="Y223" i="17" a="1"/>
  <c r="Y223" i="17" s="1"/>
  <c r="Q223" i="17" a="1"/>
  <c r="Q223" i="17" s="1"/>
  <c r="U223" i="17" a="1"/>
  <c r="U223" i="17" s="1"/>
  <c r="T223" i="17" a="1"/>
  <c r="T223" i="17" s="1"/>
  <c r="R223" i="17" a="1"/>
  <c r="R223" i="17" s="1"/>
  <c r="O223" i="17" a="1"/>
  <c r="O223" i="17" s="1"/>
  <c r="N223" i="17" a="1"/>
  <c r="N223" i="17" s="1"/>
  <c r="V223" i="17" a="1"/>
  <c r="V223" i="17" s="1"/>
  <c r="P223" i="17" a="1"/>
  <c r="P223" i="17" s="1"/>
  <c r="X223" i="17" a="1"/>
  <c r="X223" i="17" s="1"/>
  <c r="W223" i="17" a="1"/>
  <c r="W223" i="17" s="1"/>
  <c r="G223" i="17" a="1"/>
  <c r="G223" i="17" s="1"/>
  <c r="I223" i="17" a="1"/>
  <c r="I223" i="17" s="1"/>
  <c r="H223" i="17" a="1"/>
  <c r="H223" i="17" s="1"/>
  <c r="J223" i="17" a="1"/>
  <c r="J223" i="17" s="1"/>
  <c r="K223" i="17" a="1"/>
  <c r="K223" i="17" s="1"/>
  <c r="L223" i="17" a="1"/>
  <c r="L223" i="17" s="1"/>
  <c r="M223" i="17" a="1"/>
  <c r="M223" i="17" s="1"/>
  <c r="E224" i="17"/>
  <c r="F224" i="17" l="1" a="1"/>
  <c r="F224" i="17" s="1"/>
  <c r="S224" i="17" a="1"/>
  <c r="S224" i="17" s="1"/>
  <c r="Y224" i="17" a="1"/>
  <c r="Y224" i="17" s="1"/>
  <c r="Q224" i="17" a="1"/>
  <c r="Q224" i="17" s="1"/>
  <c r="T224" i="17" a="1"/>
  <c r="T224" i="17" s="1"/>
  <c r="U224" i="17" a="1"/>
  <c r="U224" i="17" s="1"/>
  <c r="R224" i="17" a="1"/>
  <c r="R224" i="17" s="1"/>
  <c r="O224" i="17" a="1"/>
  <c r="O224" i="17" s="1"/>
  <c r="W224" i="17" a="1"/>
  <c r="W224" i="17" s="1"/>
  <c r="P224" i="17" a="1"/>
  <c r="P224" i="17" s="1"/>
  <c r="N224" i="17" a="1"/>
  <c r="N224" i="17" s="1"/>
  <c r="X224" i="17" a="1"/>
  <c r="X224" i="17" s="1"/>
  <c r="V224" i="17" a="1"/>
  <c r="V224" i="17" s="1"/>
  <c r="H224" i="17" a="1"/>
  <c r="H224" i="17" s="1"/>
  <c r="G224" i="17" a="1"/>
  <c r="G224" i="17" s="1"/>
  <c r="J224" i="17" a="1"/>
  <c r="J224" i="17" s="1"/>
  <c r="I224" i="17" a="1"/>
  <c r="I224" i="17" s="1"/>
  <c r="K224" i="17" a="1"/>
  <c r="K224" i="17" s="1"/>
  <c r="L224" i="17" a="1"/>
  <c r="L224" i="17" s="1"/>
  <c r="M224" i="17" a="1"/>
  <c r="M224" i="17" s="1"/>
  <c r="E225" i="17"/>
  <c r="F225" i="17" l="1" a="1"/>
  <c r="F225" i="17" s="1"/>
  <c r="S225" i="17" a="1"/>
  <c r="S225" i="17" s="1"/>
  <c r="Y225" i="17" a="1"/>
  <c r="Y225" i="17" s="1"/>
  <c r="Q225" i="17" a="1"/>
  <c r="Q225" i="17" s="1"/>
  <c r="T225" i="17" a="1"/>
  <c r="T225" i="17" s="1"/>
  <c r="N225" i="17" a="1"/>
  <c r="N225" i="17" s="1"/>
  <c r="R225" i="17" a="1"/>
  <c r="R225" i="17" s="1"/>
  <c r="U225" i="17" a="1"/>
  <c r="U225" i="17" s="1"/>
  <c r="O225" i="17" a="1"/>
  <c r="O225" i="17" s="1"/>
  <c r="P225" i="17" a="1"/>
  <c r="P225" i="17" s="1"/>
  <c r="W225" i="17" a="1"/>
  <c r="W225" i="17" s="1"/>
  <c r="X225" i="17" a="1"/>
  <c r="X225" i="17" s="1"/>
  <c r="V225" i="17" a="1"/>
  <c r="V225" i="17" s="1"/>
  <c r="I225" i="17" a="1"/>
  <c r="I225" i="17" s="1"/>
  <c r="H225" i="17" a="1"/>
  <c r="H225" i="17" s="1"/>
  <c r="J225" i="17" a="1"/>
  <c r="J225" i="17" s="1"/>
  <c r="G225" i="17" a="1"/>
  <c r="G225" i="17" s="1"/>
  <c r="K225" i="17" a="1"/>
  <c r="K225" i="17" s="1"/>
  <c r="M225" i="17" a="1"/>
  <c r="M225" i="17" s="1"/>
  <c r="L225" i="17" a="1"/>
  <c r="L225" i="17" s="1"/>
  <c r="E226" i="17"/>
  <c r="F226" i="17" l="1" a="1"/>
  <c r="F226" i="17" s="1"/>
  <c r="S226" i="17" a="1"/>
  <c r="S226" i="17" s="1"/>
  <c r="O61" i="21" s="1"/>
  <c r="Y226" i="17" a="1"/>
  <c r="Y226" i="17" s="1"/>
  <c r="T226" i="17" a="1"/>
  <c r="T226" i="17" s="1"/>
  <c r="P61" i="21" s="1"/>
  <c r="Q226" i="17" a="1"/>
  <c r="Q226" i="17" s="1"/>
  <c r="U226" i="17" a="1"/>
  <c r="U226" i="17" s="1"/>
  <c r="V226" i="17" a="1"/>
  <c r="V226" i="17" s="1"/>
  <c r="R61" i="21" s="1"/>
  <c r="R226" i="17" a="1"/>
  <c r="R226" i="17" s="1"/>
  <c r="N226" i="17" a="1"/>
  <c r="N226" i="17" s="1"/>
  <c r="W226" i="17" a="1"/>
  <c r="W226" i="17" s="1"/>
  <c r="P226" i="17" a="1"/>
  <c r="P226" i="17" s="1"/>
  <c r="L61" i="21" s="1"/>
  <c r="O226" i="17" a="1"/>
  <c r="O226" i="17" s="1"/>
  <c r="X226" i="17" a="1"/>
  <c r="X226" i="17" s="1"/>
  <c r="T61" i="21" s="1"/>
  <c r="H226" i="17" a="1"/>
  <c r="H226" i="17" s="1"/>
  <c r="J226" i="17" a="1"/>
  <c r="J226" i="17" s="1"/>
  <c r="I226" i="17" a="1"/>
  <c r="I226" i="17" s="1"/>
  <c r="E61" i="21" s="1"/>
  <c r="G226" i="17" a="1"/>
  <c r="G226" i="17" s="1"/>
  <c r="K226" i="17" a="1"/>
  <c r="K226" i="17" s="1"/>
  <c r="M226" i="17" a="1"/>
  <c r="M226" i="17" s="1"/>
  <c r="L226" i="17" a="1"/>
  <c r="L226" i="17" s="1"/>
  <c r="E227" i="17"/>
  <c r="F227" i="17" l="1" a="1"/>
  <c r="F227" i="17" s="1"/>
  <c r="Y227" i="17" a="1"/>
  <c r="Y227" i="17" s="1"/>
  <c r="S227" i="17" a="1"/>
  <c r="S227" i="17" s="1"/>
  <c r="Q227" i="17" a="1"/>
  <c r="Q227" i="17" s="1"/>
  <c r="U227" i="17" a="1"/>
  <c r="U227" i="17" s="1"/>
  <c r="T227" i="17" a="1"/>
  <c r="T227" i="17" s="1"/>
  <c r="N227" i="17" a="1"/>
  <c r="N227" i="17" s="1"/>
  <c r="O227" i="17" a="1"/>
  <c r="O227" i="17" s="1"/>
  <c r="R227" i="17" a="1"/>
  <c r="R227" i="17" s="1"/>
  <c r="W227" i="17" a="1"/>
  <c r="W227" i="17" s="1"/>
  <c r="X227" i="17" a="1"/>
  <c r="X227" i="17" s="1"/>
  <c r="V227" i="17" a="1"/>
  <c r="V227" i="17" s="1"/>
  <c r="P227" i="17" a="1"/>
  <c r="P227" i="17" s="1"/>
  <c r="G227" i="17" a="1"/>
  <c r="G227" i="17" s="1"/>
  <c r="H227" i="17" a="1"/>
  <c r="H227" i="17" s="1"/>
  <c r="J227" i="17" a="1"/>
  <c r="J227" i="17" s="1"/>
  <c r="I227" i="17" a="1"/>
  <c r="I227" i="17" s="1"/>
  <c r="K227" i="17" a="1"/>
  <c r="K227" i="17" s="1"/>
  <c r="L227" i="17" a="1"/>
  <c r="L227" i="17" s="1"/>
  <c r="M227" i="17" a="1"/>
  <c r="M227" i="17" s="1"/>
  <c r="E228" i="17"/>
  <c r="F228" i="17" l="1" a="1"/>
  <c r="F228" i="17" s="1"/>
  <c r="Y228" i="17" a="1"/>
  <c r="Y228" i="17" s="1"/>
  <c r="S228" i="17" a="1"/>
  <c r="S228" i="17" s="1"/>
  <c r="Q228" i="17" a="1"/>
  <c r="Q228" i="17" s="1"/>
  <c r="T228" i="17" a="1"/>
  <c r="T228" i="17" s="1"/>
  <c r="U228" i="17" a="1"/>
  <c r="U228" i="17" s="1"/>
  <c r="V228" i="17" a="1"/>
  <c r="V228" i="17" s="1"/>
  <c r="N228" i="17" a="1"/>
  <c r="N228" i="17" s="1"/>
  <c r="R228" i="17" a="1"/>
  <c r="R228" i="17" s="1"/>
  <c r="O228" i="17" a="1"/>
  <c r="O228" i="17" s="1"/>
  <c r="W228" i="17" a="1"/>
  <c r="W228" i="17" s="1"/>
  <c r="P228" i="17" a="1"/>
  <c r="P228" i="17" s="1"/>
  <c r="X228" i="17" a="1"/>
  <c r="X228" i="17" s="1"/>
  <c r="H228" i="17" a="1"/>
  <c r="H228" i="17" s="1"/>
  <c r="I228" i="17" a="1"/>
  <c r="I228" i="17" s="1"/>
  <c r="G228" i="17" a="1"/>
  <c r="G228" i="17" s="1"/>
  <c r="K228" i="17" a="1"/>
  <c r="K228" i="17" s="1"/>
  <c r="J228" i="17" a="1"/>
  <c r="J228" i="17" s="1"/>
  <c r="L228" i="17" a="1"/>
  <c r="L228" i="17" s="1"/>
  <c r="M228" i="17" a="1"/>
  <c r="M228" i="17" s="1"/>
  <c r="E229" i="17"/>
  <c r="F229" i="17" l="1" a="1"/>
  <c r="F229" i="17" s="1"/>
  <c r="S229" i="17" a="1"/>
  <c r="S229" i="17" s="1"/>
  <c r="Y229" i="17" a="1"/>
  <c r="Y229" i="17" s="1"/>
  <c r="Q229" i="17" a="1"/>
  <c r="Q229" i="17" s="1"/>
  <c r="U229" i="17" a="1"/>
  <c r="U229" i="17" s="1"/>
  <c r="T229" i="17" a="1"/>
  <c r="T229" i="17" s="1"/>
  <c r="O229" i="17" a="1"/>
  <c r="O229" i="17" s="1"/>
  <c r="N229" i="17" a="1"/>
  <c r="N229" i="17" s="1"/>
  <c r="R229" i="17" a="1"/>
  <c r="R229" i="17" s="1"/>
  <c r="V229" i="17" a="1"/>
  <c r="V229" i="17" s="1"/>
  <c r="P229" i="17" a="1"/>
  <c r="P229" i="17" s="1"/>
  <c r="X229" i="17" a="1"/>
  <c r="X229" i="17" s="1"/>
  <c r="W229" i="17" a="1"/>
  <c r="W229" i="17" s="1"/>
  <c r="G229" i="17" a="1"/>
  <c r="G229" i="17" s="1"/>
  <c r="J229" i="17" a="1"/>
  <c r="J229" i="17" s="1"/>
  <c r="I229" i="17" a="1"/>
  <c r="I229" i="17" s="1"/>
  <c r="H229" i="17" a="1"/>
  <c r="H229" i="17" s="1"/>
  <c r="K229" i="17" a="1"/>
  <c r="K229" i="17" s="1"/>
  <c r="M229" i="17" a="1"/>
  <c r="M229" i="17" s="1"/>
  <c r="L229" i="17" a="1"/>
  <c r="L229" i="17" s="1"/>
  <c r="E230" i="17"/>
  <c r="F230" i="17" l="1" a="1"/>
  <c r="F230" i="17" s="1"/>
  <c r="B62" i="21" s="1"/>
  <c r="S230" i="17" a="1"/>
  <c r="S230" i="17" s="1"/>
  <c r="Y230" i="17" a="1"/>
  <c r="Y230" i="17" s="1"/>
  <c r="U62" i="21" s="1"/>
  <c r="U230" i="17" a="1"/>
  <c r="U230" i="17" s="1"/>
  <c r="T230" i="17" a="1"/>
  <c r="T230" i="17" s="1"/>
  <c r="Q230" i="17" a="1"/>
  <c r="Q230" i="17" s="1"/>
  <c r="M62" i="21" s="1"/>
  <c r="V230" i="17" a="1"/>
  <c r="V230" i="17" s="1"/>
  <c r="R62" i="21" s="1"/>
  <c r="O230" i="17" a="1"/>
  <c r="O230" i="17" s="1"/>
  <c r="N230" i="17" a="1"/>
  <c r="N230" i="17" s="1"/>
  <c r="W230" i="17" a="1"/>
  <c r="W230" i="17" s="1"/>
  <c r="S62" i="21" s="1"/>
  <c r="P230" i="17" a="1"/>
  <c r="P230" i="17" s="1"/>
  <c r="L62" i="21" s="1"/>
  <c r="R230" i="17" a="1"/>
  <c r="R230" i="17" s="1"/>
  <c r="N62" i="21" s="1"/>
  <c r="X230" i="17" a="1"/>
  <c r="X230" i="17" s="1"/>
  <c r="J230" i="17" a="1"/>
  <c r="J230" i="17" s="1"/>
  <c r="H230" i="17" a="1"/>
  <c r="H230" i="17" s="1"/>
  <c r="G230" i="17" a="1"/>
  <c r="G230" i="17" s="1"/>
  <c r="I230" i="17" a="1"/>
  <c r="I230" i="17" s="1"/>
  <c r="K230" i="17" a="1"/>
  <c r="K230" i="17" s="1"/>
  <c r="G62" i="21" s="1"/>
  <c r="M230" i="17" a="1"/>
  <c r="M230" i="17" s="1"/>
  <c r="I62" i="21" s="1"/>
  <c r="L230" i="17" a="1"/>
  <c r="L230" i="17" s="1"/>
  <c r="E231" i="17"/>
  <c r="F231" i="17" l="1" a="1"/>
  <c r="F231" i="17" s="1"/>
  <c r="Y231" i="17" a="1"/>
  <c r="Y231" i="17" s="1"/>
  <c r="S231" i="17" a="1"/>
  <c r="S231" i="17" s="1"/>
  <c r="Q231" i="17" a="1"/>
  <c r="Q231" i="17" s="1"/>
  <c r="T231" i="17" a="1"/>
  <c r="T231" i="17" s="1"/>
  <c r="U231" i="17" a="1"/>
  <c r="U231" i="17" s="1"/>
  <c r="R231" i="17" a="1"/>
  <c r="R231" i="17" s="1"/>
  <c r="O231" i="17" a="1"/>
  <c r="O231" i="17" s="1"/>
  <c r="N231" i="17" a="1"/>
  <c r="N231" i="17" s="1"/>
  <c r="V231" i="17" a="1"/>
  <c r="V231" i="17" s="1"/>
  <c r="P231" i="17" a="1"/>
  <c r="P231" i="17" s="1"/>
  <c r="W231" i="17" a="1"/>
  <c r="W231" i="17" s="1"/>
  <c r="X231" i="17" a="1"/>
  <c r="X231" i="17" s="1"/>
  <c r="I231" i="17" a="1"/>
  <c r="I231" i="17" s="1"/>
  <c r="H231" i="17" a="1"/>
  <c r="H231" i="17" s="1"/>
  <c r="J231" i="17" a="1"/>
  <c r="J231" i="17" s="1"/>
  <c r="G231" i="17" a="1"/>
  <c r="G231" i="17" s="1"/>
  <c r="K231" i="17" a="1"/>
  <c r="K231" i="17" s="1"/>
  <c r="L231" i="17" a="1"/>
  <c r="L231" i="17" s="1"/>
  <c r="M231" i="17" a="1"/>
  <c r="M231" i="17" s="1"/>
  <c r="E232" i="17"/>
  <c r="F232" i="17" l="1" a="1"/>
  <c r="F232" i="17" s="1"/>
  <c r="S232" i="17" a="1"/>
  <c r="S232" i="17" s="1"/>
  <c r="Y232" i="17" a="1"/>
  <c r="Y232" i="17" s="1"/>
  <c r="Q232" i="17" a="1"/>
  <c r="Q232" i="17" s="1"/>
  <c r="T232" i="17" a="1"/>
  <c r="T232" i="17" s="1"/>
  <c r="U232" i="17" a="1"/>
  <c r="U232" i="17" s="1"/>
  <c r="V232" i="17" a="1"/>
  <c r="V232" i="17" s="1"/>
  <c r="O232" i="17" a="1"/>
  <c r="O232" i="17" s="1"/>
  <c r="N232" i="17" a="1"/>
  <c r="N232" i="17" s="1"/>
  <c r="R232" i="17" a="1"/>
  <c r="R232" i="17" s="1"/>
  <c r="W232" i="17" a="1"/>
  <c r="W232" i="17" s="1"/>
  <c r="P232" i="17" a="1"/>
  <c r="P232" i="17" s="1"/>
  <c r="X232" i="17" a="1"/>
  <c r="X232" i="17" s="1"/>
  <c r="J232" i="17" a="1"/>
  <c r="J232" i="17" s="1"/>
  <c r="G232" i="17" a="1"/>
  <c r="G232" i="17" s="1"/>
  <c r="I232" i="17" a="1"/>
  <c r="I232" i="17" s="1"/>
  <c r="H232" i="17" a="1"/>
  <c r="H232" i="17" s="1"/>
  <c r="K232" i="17" a="1"/>
  <c r="K232" i="17" s="1"/>
  <c r="L232" i="17" a="1"/>
  <c r="L232" i="17" s="1"/>
  <c r="M232" i="17" a="1"/>
  <c r="M232" i="17" s="1"/>
  <c r="E233" i="17"/>
  <c r="F233" i="17" l="1" a="1"/>
  <c r="F233" i="17" s="1"/>
  <c r="Y233" i="17" a="1"/>
  <c r="Y233" i="17" s="1"/>
  <c r="S233" i="17" a="1"/>
  <c r="S233" i="17" s="1"/>
  <c r="Q233" i="17" a="1"/>
  <c r="Q233" i="17" s="1"/>
  <c r="U233" i="17" a="1"/>
  <c r="U233" i="17" s="1"/>
  <c r="T233" i="17" a="1"/>
  <c r="T233" i="17" s="1"/>
  <c r="N233" i="17" a="1"/>
  <c r="N233" i="17" s="1"/>
  <c r="R233" i="17" a="1"/>
  <c r="R233" i="17" s="1"/>
  <c r="V233" i="17" a="1"/>
  <c r="V233" i="17" s="1"/>
  <c r="W233" i="17" a="1"/>
  <c r="W233" i="17" s="1"/>
  <c r="X233" i="17" a="1"/>
  <c r="X233" i="17" s="1"/>
  <c r="O233" i="17" a="1"/>
  <c r="O233" i="17" s="1"/>
  <c r="P233" i="17" a="1"/>
  <c r="P233" i="17" s="1"/>
  <c r="H233" i="17" a="1"/>
  <c r="H233" i="17" s="1"/>
  <c r="J233" i="17" a="1"/>
  <c r="J233" i="17" s="1"/>
  <c r="G233" i="17" a="1"/>
  <c r="G233" i="17" s="1"/>
  <c r="I233" i="17" a="1"/>
  <c r="I233" i="17" s="1"/>
  <c r="K233" i="17" a="1"/>
  <c r="K233" i="17" s="1"/>
  <c r="M233" i="17" a="1"/>
  <c r="M233" i="17" s="1"/>
  <c r="L233" i="17" a="1"/>
  <c r="L233" i="17" s="1"/>
  <c r="E234" i="17"/>
  <c r="F234" i="17" l="1" a="1"/>
  <c r="F234" i="17" s="1"/>
  <c r="B63" i="21" s="1"/>
  <c r="DX6" i="2" s="1"/>
  <c r="S234" i="17" a="1"/>
  <c r="S234" i="17" s="1"/>
  <c r="Y234" i="17" a="1"/>
  <c r="Y234" i="17" s="1"/>
  <c r="Q234" i="17" a="1"/>
  <c r="Q234" i="17" s="1"/>
  <c r="M63" i="21" s="1"/>
  <c r="EI6" i="2" s="1"/>
  <c r="T234" i="17" a="1"/>
  <c r="T234" i="17" s="1"/>
  <c r="P63" i="21" s="1"/>
  <c r="EL6" i="2" s="1"/>
  <c r="U234" i="17" a="1"/>
  <c r="U234" i="17" s="1"/>
  <c r="O234" i="17" a="1"/>
  <c r="O234" i="17" s="1"/>
  <c r="N234" i="17" a="1"/>
  <c r="N234" i="17" s="1"/>
  <c r="V234" i="17" a="1"/>
  <c r="V234" i="17" s="1"/>
  <c r="R63" i="21" s="1"/>
  <c r="EN6" i="2" s="1"/>
  <c r="EN12" i="2" s="1"/>
  <c r="R234" i="17" a="1"/>
  <c r="R234" i="17" s="1"/>
  <c r="W234" i="17" a="1"/>
  <c r="W234" i="17" s="1"/>
  <c r="P234" i="17" a="1"/>
  <c r="P234" i="17" s="1"/>
  <c r="L63" i="21" s="1"/>
  <c r="EH6" i="2" s="1"/>
  <c r="EH12" i="2" s="1"/>
  <c r="X234" i="17" a="1"/>
  <c r="X234" i="17" s="1"/>
  <c r="I234" i="17" a="1"/>
  <c r="I234" i="17" s="1"/>
  <c r="G234" i="17" a="1"/>
  <c r="G234" i="17" s="1"/>
  <c r="H234" i="17" a="1"/>
  <c r="H234" i="17" s="1"/>
  <c r="D63" i="21" s="1"/>
  <c r="DZ6" i="2" s="1"/>
  <c r="J234" i="17" a="1"/>
  <c r="J234" i="17" s="1"/>
  <c r="M234" i="17" a="1"/>
  <c r="M234" i="17" s="1"/>
  <c r="L234" i="17" a="1"/>
  <c r="L234" i="17" s="1"/>
  <c r="K234" i="17" a="1"/>
  <c r="K234" i="17" s="1"/>
  <c r="E235" i="17"/>
  <c r="EI12" i="2" l="1"/>
  <c r="EN9" i="2"/>
  <c r="EI9" i="2"/>
  <c r="EH9" i="2"/>
  <c r="F235" i="17" a="1"/>
  <c r="F235" i="17" s="1"/>
  <c r="Y235" i="17" a="1"/>
  <c r="Y235" i="17" s="1"/>
  <c r="S235" i="17" a="1"/>
  <c r="S235" i="17" s="1"/>
  <c r="Q235" i="17" a="1"/>
  <c r="Q235" i="17" s="1"/>
  <c r="U235" i="17" a="1"/>
  <c r="U235" i="17" s="1"/>
  <c r="T235" i="17" a="1"/>
  <c r="T235" i="17" s="1"/>
  <c r="N235" i="17" a="1"/>
  <c r="N235" i="17" s="1"/>
  <c r="O235" i="17" a="1"/>
  <c r="O235" i="17" s="1"/>
  <c r="R235" i="17" a="1"/>
  <c r="R235" i="17" s="1"/>
  <c r="V235" i="17" a="1"/>
  <c r="V235" i="17" s="1"/>
  <c r="X235" i="17" a="1"/>
  <c r="X235" i="17" s="1"/>
  <c r="P235" i="17" a="1"/>
  <c r="P235" i="17" s="1"/>
  <c r="W235" i="17" a="1"/>
  <c r="W235" i="17" s="1"/>
  <c r="H235" i="17" a="1"/>
  <c r="H235" i="17" s="1"/>
  <c r="J235" i="17" a="1"/>
  <c r="J235" i="17" s="1"/>
  <c r="G235" i="17" a="1"/>
  <c r="G235" i="17" s="1"/>
  <c r="I235" i="17" a="1"/>
  <c r="I235" i="17" s="1"/>
  <c r="K235" i="17" a="1"/>
  <c r="K235" i="17" s="1"/>
  <c r="L235" i="17" a="1"/>
  <c r="L235" i="17" s="1"/>
  <c r="M235" i="17" a="1"/>
  <c r="M235" i="17" s="1"/>
  <c r="E236" i="17"/>
  <c r="F236" i="17" l="1" a="1"/>
  <c r="F236" i="17" s="1"/>
  <c r="Y236" i="17" a="1"/>
  <c r="Y236" i="17" s="1"/>
  <c r="S236" i="17" a="1"/>
  <c r="S236" i="17" s="1"/>
  <c r="Q236" i="17" a="1"/>
  <c r="Q236" i="17" s="1"/>
  <c r="T236" i="17" a="1"/>
  <c r="T236" i="17" s="1"/>
  <c r="U236" i="17" a="1"/>
  <c r="U236" i="17" s="1"/>
  <c r="R236" i="17" a="1"/>
  <c r="R236" i="17" s="1"/>
  <c r="O236" i="17" a="1"/>
  <c r="O236" i="17" s="1"/>
  <c r="N236" i="17" a="1"/>
  <c r="N236" i="17" s="1"/>
  <c r="V236" i="17" a="1"/>
  <c r="V236" i="17" s="1"/>
  <c r="W236" i="17" a="1"/>
  <c r="W236" i="17" s="1"/>
  <c r="P236" i="17" a="1"/>
  <c r="P236" i="17" s="1"/>
  <c r="X236" i="17" a="1"/>
  <c r="X236" i="17" s="1"/>
  <c r="G236" i="17" a="1"/>
  <c r="G236" i="17" s="1"/>
  <c r="H236" i="17" a="1"/>
  <c r="H236" i="17" s="1"/>
  <c r="J236" i="17" a="1"/>
  <c r="J236" i="17" s="1"/>
  <c r="I236" i="17" a="1"/>
  <c r="I236" i="17" s="1"/>
  <c r="M236" i="17" a="1"/>
  <c r="M236" i="17" s="1"/>
  <c r="K236" i="17" a="1"/>
  <c r="K236" i="17" s="1"/>
  <c r="L236" i="17" a="1"/>
  <c r="L236" i="17" s="1"/>
  <c r="E237" i="17"/>
  <c r="F237" i="17" l="1" a="1"/>
  <c r="F237" i="17" s="1"/>
  <c r="Q237" i="17" a="1"/>
  <c r="Q237" i="17" s="1"/>
  <c r="Y237" i="17" a="1"/>
  <c r="Y237" i="17" s="1"/>
  <c r="S237" i="17" a="1"/>
  <c r="S237" i="17" s="1"/>
  <c r="T237" i="17" a="1"/>
  <c r="T237" i="17" s="1"/>
  <c r="U237" i="17" a="1"/>
  <c r="U237" i="17" s="1"/>
  <c r="O237" i="17" a="1"/>
  <c r="O237" i="17" s="1"/>
  <c r="N237" i="17" a="1"/>
  <c r="N237" i="17" s="1"/>
  <c r="R237" i="17" a="1"/>
  <c r="R237" i="17" s="1"/>
  <c r="V237" i="17" a="1"/>
  <c r="V237" i="17" s="1"/>
  <c r="X237" i="17" a="1"/>
  <c r="X237" i="17" s="1"/>
  <c r="P237" i="17" a="1"/>
  <c r="P237" i="17" s="1"/>
  <c r="W237" i="17" a="1"/>
  <c r="W237" i="17" s="1"/>
  <c r="G237" i="17" a="1"/>
  <c r="G237" i="17" s="1"/>
  <c r="J237" i="17" a="1"/>
  <c r="J237" i="17" s="1"/>
  <c r="I237" i="17" a="1"/>
  <c r="I237" i="17" s="1"/>
  <c r="H237" i="17" a="1"/>
  <c r="H237" i="17" s="1"/>
  <c r="M237" i="17" a="1"/>
  <c r="M237" i="17" s="1"/>
  <c r="K237" i="17" a="1"/>
  <c r="K237" i="17" s="1"/>
  <c r="L237" i="17" a="1"/>
  <c r="L237" i="17" s="1"/>
  <c r="E238" i="17"/>
  <c r="O64" i="21" l="1"/>
  <c r="F238" i="17" a="1"/>
  <c r="F238" i="17" s="1"/>
  <c r="S238" i="17" a="1"/>
  <c r="S238" i="17" s="1"/>
  <c r="Y238" i="17" a="1"/>
  <c r="Y238" i="17" s="1"/>
  <c r="Q238" i="17" a="1"/>
  <c r="Q238" i="17" s="1"/>
  <c r="U238" i="17" a="1"/>
  <c r="U238" i="17" s="1"/>
  <c r="V238" i="17" a="1"/>
  <c r="V238" i="17" s="1"/>
  <c r="R64" i="21" s="1"/>
  <c r="N238" i="17" a="1"/>
  <c r="N238" i="17" s="1"/>
  <c r="R238" i="17" a="1"/>
  <c r="R238" i="17" s="1"/>
  <c r="N64" i="21" s="1"/>
  <c r="T238" i="17" a="1"/>
  <c r="T238" i="17" s="1"/>
  <c r="P238" i="17" a="1"/>
  <c r="P238" i="17" s="1"/>
  <c r="W238" i="17" a="1"/>
  <c r="W238" i="17" s="1"/>
  <c r="X238" i="17" a="1"/>
  <c r="X238" i="17" s="1"/>
  <c r="O238" i="17" a="1"/>
  <c r="O238" i="17" s="1"/>
  <c r="G238" i="17" a="1"/>
  <c r="G238" i="17" s="1"/>
  <c r="J238" i="17" a="1"/>
  <c r="J238" i="17" s="1"/>
  <c r="I238" i="17" a="1"/>
  <c r="I238" i="17" s="1"/>
  <c r="H238" i="17" a="1"/>
  <c r="H238" i="17" s="1"/>
  <c r="D64" i="21" s="1"/>
  <c r="L238" i="17" a="1"/>
  <c r="L238" i="17" s="1"/>
  <c r="H64" i="21" s="1"/>
  <c r="K238" i="17" a="1"/>
  <c r="K238" i="17" s="1"/>
  <c r="M238" i="17" a="1"/>
  <c r="M238" i="17" s="1"/>
  <c r="I64" i="21" s="1"/>
  <c r="E239" i="17"/>
  <c r="F239" i="17" l="1" a="1"/>
  <c r="F239" i="17" s="1"/>
  <c r="S239" i="17" a="1"/>
  <c r="S239" i="17" s="1"/>
  <c r="Y239" i="17" a="1"/>
  <c r="Y239" i="17" s="1"/>
  <c r="Q239" i="17" a="1"/>
  <c r="Q239" i="17" s="1"/>
  <c r="T239" i="17" a="1"/>
  <c r="T239" i="17" s="1"/>
  <c r="U239" i="17" a="1"/>
  <c r="U239" i="17" s="1"/>
  <c r="R239" i="17" a="1"/>
  <c r="R239" i="17" s="1"/>
  <c r="O239" i="17" a="1"/>
  <c r="O239" i="17" s="1"/>
  <c r="N239" i="17" a="1"/>
  <c r="N239" i="17" s="1"/>
  <c r="W239" i="17" a="1"/>
  <c r="W239" i="17" s="1"/>
  <c r="P239" i="17" a="1"/>
  <c r="P239" i="17" s="1"/>
  <c r="X239" i="17" a="1"/>
  <c r="X239" i="17" s="1"/>
  <c r="V239" i="17" a="1"/>
  <c r="V239" i="17" s="1"/>
  <c r="G239" i="17" a="1"/>
  <c r="G239" i="17" s="1"/>
  <c r="I239" i="17" a="1"/>
  <c r="I239" i="17" s="1"/>
  <c r="H239" i="17" a="1"/>
  <c r="H239" i="17" s="1"/>
  <c r="L239" i="17" a="1"/>
  <c r="L239" i="17" s="1"/>
  <c r="K239" i="17" a="1"/>
  <c r="K239" i="17" s="1"/>
  <c r="M239" i="17" a="1"/>
  <c r="M239" i="17" s="1"/>
  <c r="J239" i="17" a="1"/>
  <c r="J239" i="17" s="1"/>
  <c r="E240" i="17"/>
  <c r="F240" i="17" l="1" a="1"/>
  <c r="F240" i="17" s="1"/>
  <c r="S240" i="17" a="1"/>
  <c r="S240" i="17" s="1"/>
  <c r="Q240" i="17" a="1"/>
  <c r="Q240" i="17" s="1"/>
  <c r="Y240" i="17" a="1"/>
  <c r="Y240" i="17" s="1"/>
  <c r="U240" i="17" a="1"/>
  <c r="U240" i="17" s="1"/>
  <c r="T240" i="17" a="1"/>
  <c r="T240" i="17" s="1"/>
  <c r="O240" i="17" a="1"/>
  <c r="O240" i="17" s="1"/>
  <c r="V240" i="17" a="1"/>
  <c r="V240" i="17" s="1"/>
  <c r="N240" i="17" a="1"/>
  <c r="N240" i="17" s="1"/>
  <c r="W240" i="17" a="1"/>
  <c r="W240" i="17" s="1"/>
  <c r="P240" i="17" a="1"/>
  <c r="P240" i="17" s="1"/>
  <c r="R240" i="17" a="1"/>
  <c r="R240" i="17" s="1"/>
  <c r="X240" i="17" a="1"/>
  <c r="X240" i="17" s="1"/>
  <c r="H240" i="17" a="1"/>
  <c r="H240" i="17" s="1"/>
  <c r="G240" i="17" a="1"/>
  <c r="G240" i="17" s="1"/>
  <c r="J240" i="17" a="1"/>
  <c r="J240" i="17" s="1"/>
  <c r="I240" i="17" a="1"/>
  <c r="I240" i="17" s="1"/>
  <c r="K240" i="17" a="1"/>
  <c r="K240" i="17" s="1"/>
  <c r="M240" i="17" a="1"/>
  <c r="M240" i="17" s="1"/>
  <c r="L240" i="17" a="1"/>
  <c r="L240" i="17" s="1"/>
  <c r="E241" i="17"/>
  <c r="F241" i="17" l="1" a="1"/>
  <c r="F241" i="17" s="1"/>
  <c r="S241" i="17" a="1"/>
  <c r="S241" i="17" s="1"/>
  <c r="Q241" i="17" a="1"/>
  <c r="Q241" i="17" s="1"/>
  <c r="Y241" i="17" a="1"/>
  <c r="Y241" i="17" s="1"/>
  <c r="T241" i="17" a="1"/>
  <c r="T241" i="17" s="1"/>
  <c r="N241" i="17" a="1"/>
  <c r="N241" i="17" s="1"/>
  <c r="V241" i="17" a="1"/>
  <c r="V241" i="17" s="1"/>
  <c r="X241" i="17" a="1"/>
  <c r="X241" i="17" s="1"/>
  <c r="U241" i="17" a="1"/>
  <c r="U241" i="17" s="1"/>
  <c r="R241" i="17" a="1"/>
  <c r="R241" i="17" s="1"/>
  <c r="O241" i="17" a="1"/>
  <c r="O241" i="17" s="1"/>
  <c r="P241" i="17" a="1"/>
  <c r="P241" i="17" s="1"/>
  <c r="W241" i="17" a="1"/>
  <c r="W241" i="17" s="1"/>
  <c r="I241" i="17" a="1"/>
  <c r="I241" i="17" s="1"/>
  <c r="H241" i="17" a="1"/>
  <c r="H241" i="17" s="1"/>
  <c r="J241" i="17" a="1"/>
  <c r="J241" i="17" s="1"/>
  <c r="G241" i="17" a="1"/>
  <c r="G241" i="17" s="1"/>
  <c r="K241" i="17" a="1"/>
  <c r="K241" i="17" s="1"/>
  <c r="M241" i="17" a="1"/>
  <c r="M241" i="17" s="1"/>
  <c r="L241" i="17" a="1"/>
  <c r="L241" i="17" s="1"/>
  <c r="E242" i="17"/>
  <c r="F242" i="17" l="1" a="1"/>
  <c r="F242" i="17" s="1"/>
  <c r="S242" i="17" a="1"/>
  <c r="S242" i="17" s="1"/>
  <c r="Y242" i="17" a="1"/>
  <c r="Y242" i="17" s="1"/>
  <c r="U65" i="21" s="1"/>
  <c r="Q242" i="17" a="1"/>
  <c r="Q242" i="17" s="1"/>
  <c r="T242" i="17" a="1"/>
  <c r="T242" i="17" s="1"/>
  <c r="P65" i="21" s="1"/>
  <c r="U242" i="17" a="1"/>
  <c r="U242" i="17" s="1"/>
  <c r="Q65" i="21" s="1"/>
  <c r="N242" i="17" a="1"/>
  <c r="N242" i="17" s="1"/>
  <c r="O242" i="17" a="1"/>
  <c r="O242" i="17" s="1"/>
  <c r="R242" i="17" a="1"/>
  <c r="R242" i="17" s="1"/>
  <c r="N65" i="21" s="1"/>
  <c r="V242" i="17" a="1"/>
  <c r="V242" i="17" s="1"/>
  <c r="X242" i="17" a="1"/>
  <c r="X242" i="17" s="1"/>
  <c r="P242" i="17" a="1"/>
  <c r="P242" i="17" s="1"/>
  <c r="L65" i="21" s="1"/>
  <c r="W242" i="17" a="1"/>
  <c r="W242" i="17" s="1"/>
  <c r="S65" i="21" s="1"/>
  <c r="H242" i="17" a="1"/>
  <c r="H242" i="17" s="1"/>
  <c r="J242" i="17" a="1"/>
  <c r="J242" i="17" s="1"/>
  <c r="I242" i="17" a="1"/>
  <c r="I242" i="17" s="1"/>
  <c r="E65" i="21" s="1"/>
  <c r="G242" i="17" a="1"/>
  <c r="G242" i="17" s="1"/>
  <c r="K242" i="17" a="1"/>
  <c r="K242" i="17" s="1"/>
  <c r="L242" i="17" a="1"/>
  <c r="L242" i="17" s="1"/>
  <c r="M242" i="17" a="1"/>
  <c r="M242" i="17" s="1"/>
  <c r="E243" i="17"/>
  <c r="F243" i="17" l="1" a="1"/>
  <c r="F243" i="17" s="1"/>
  <c r="S243" i="17" a="1"/>
  <c r="S243" i="17" s="1"/>
  <c r="Y243" i="17" a="1"/>
  <c r="Y243" i="17" s="1"/>
  <c r="Q243" i="17" a="1"/>
  <c r="Q243" i="17" s="1"/>
  <c r="T243" i="17" a="1"/>
  <c r="T243" i="17" s="1"/>
  <c r="U243" i="17" a="1"/>
  <c r="U243" i="17" s="1"/>
  <c r="V243" i="17" a="1"/>
  <c r="V243" i="17" s="1"/>
  <c r="N243" i="17" a="1"/>
  <c r="N243" i="17" s="1"/>
  <c r="R243" i="17" a="1"/>
  <c r="R243" i="17" s="1"/>
  <c r="P243" i="17" a="1"/>
  <c r="P243" i="17" s="1"/>
  <c r="O243" i="17" a="1"/>
  <c r="O243" i="17" s="1"/>
  <c r="X243" i="17" a="1"/>
  <c r="X243" i="17" s="1"/>
  <c r="W243" i="17" a="1"/>
  <c r="W243" i="17" s="1"/>
  <c r="G243" i="17" a="1"/>
  <c r="G243" i="17" s="1"/>
  <c r="H243" i="17" a="1"/>
  <c r="H243" i="17" s="1"/>
  <c r="J243" i="17" a="1"/>
  <c r="J243" i="17" s="1"/>
  <c r="I243" i="17" a="1"/>
  <c r="I243" i="17" s="1"/>
  <c r="K243" i="17" a="1"/>
  <c r="K243" i="17" s="1"/>
  <c r="L243" i="17" a="1"/>
  <c r="L243" i="17" s="1"/>
  <c r="M243" i="17" a="1"/>
  <c r="M243" i="17" s="1"/>
  <c r="E244" i="17"/>
  <c r="F244" i="17" l="1" a="1"/>
  <c r="F244" i="17" s="1"/>
  <c r="S244" i="17" a="1"/>
  <c r="S244" i="17" s="1"/>
  <c r="Y244" i="17" a="1"/>
  <c r="Y244" i="17" s="1"/>
  <c r="Q244" i="17" a="1"/>
  <c r="Q244" i="17" s="1"/>
  <c r="T244" i="17" a="1"/>
  <c r="T244" i="17" s="1"/>
  <c r="U244" i="17" a="1"/>
  <c r="U244" i="17" s="1"/>
  <c r="V244" i="17" a="1"/>
  <c r="V244" i="17" s="1"/>
  <c r="R244" i="17" a="1"/>
  <c r="R244" i="17" s="1"/>
  <c r="N244" i="17" a="1"/>
  <c r="N244" i="17" s="1"/>
  <c r="O244" i="17" a="1"/>
  <c r="O244" i="17" s="1"/>
  <c r="X244" i="17" a="1"/>
  <c r="X244" i="17" s="1"/>
  <c r="P244" i="17" a="1"/>
  <c r="P244" i="17" s="1"/>
  <c r="W244" i="17" a="1"/>
  <c r="W244" i="17" s="1"/>
  <c r="H244" i="17" a="1"/>
  <c r="H244" i="17" s="1"/>
  <c r="I244" i="17" a="1"/>
  <c r="I244" i="17" s="1"/>
  <c r="G244" i="17" a="1"/>
  <c r="G244" i="17" s="1"/>
  <c r="J244" i="17" a="1"/>
  <c r="J244" i="17" s="1"/>
  <c r="K244" i="17" a="1"/>
  <c r="K244" i="17" s="1"/>
  <c r="L244" i="17" a="1"/>
  <c r="L244" i="17" s="1"/>
  <c r="M244" i="17" a="1"/>
  <c r="M244" i="17" s="1"/>
  <c r="E245" i="17"/>
  <c r="F245" i="17" l="1" a="1"/>
  <c r="F245" i="17" s="1"/>
  <c r="Y245" i="17" a="1"/>
  <c r="Y245" i="17" s="1"/>
  <c r="S245" i="17" a="1"/>
  <c r="S245" i="17" s="1"/>
  <c r="Q245" i="17" a="1"/>
  <c r="Q245" i="17" s="1"/>
  <c r="T245" i="17" a="1"/>
  <c r="T245" i="17" s="1"/>
  <c r="U245" i="17" a="1"/>
  <c r="U245" i="17" s="1"/>
  <c r="R245" i="17" a="1"/>
  <c r="R245" i="17" s="1"/>
  <c r="V245" i="17" a="1"/>
  <c r="V245" i="17" s="1"/>
  <c r="O245" i="17" a="1"/>
  <c r="O245" i="17" s="1"/>
  <c r="W245" i="17" a="1"/>
  <c r="W245" i="17" s="1"/>
  <c r="X245" i="17" a="1"/>
  <c r="X245" i="17" s="1"/>
  <c r="N245" i="17" a="1"/>
  <c r="N245" i="17" s="1"/>
  <c r="P245" i="17" a="1"/>
  <c r="P245" i="17" s="1"/>
  <c r="G245" i="17" a="1"/>
  <c r="G245" i="17" s="1"/>
  <c r="I245" i="17" a="1"/>
  <c r="I245" i="17" s="1"/>
  <c r="H245" i="17" a="1"/>
  <c r="H245" i="17" s="1"/>
  <c r="J245" i="17" a="1"/>
  <c r="J245" i="17" s="1"/>
  <c r="K245" i="17" a="1"/>
  <c r="K245" i="17" s="1"/>
  <c r="L245" i="17" a="1"/>
  <c r="L245" i="17" s="1"/>
  <c r="M245" i="17" a="1"/>
  <c r="M245" i="17" s="1"/>
  <c r="E246" i="17"/>
  <c r="F246" i="17" l="1" a="1"/>
  <c r="F246" i="17" s="1"/>
  <c r="B66" i="21" s="1"/>
  <c r="Y246" i="17" a="1"/>
  <c r="Y246" i="17" s="1"/>
  <c r="S246" i="17" a="1"/>
  <c r="S246" i="17" s="1"/>
  <c r="O66" i="21" s="1"/>
  <c r="T246" i="17" a="1"/>
  <c r="T246" i="17" s="1"/>
  <c r="U246" i="17" a="1"/>
  <c r="U246" i="17" s="1"/>
  <c r="Q246" i="17" a="1"/>
  <c r="Q246" i="17" s="1"/>
  <c r="M66" i="21" s="1"/>
  <c r="N246" i="17" a="1"/>
  <c r="N246" i="17" s="1"/>
  <c r="J66" i="21" s="1"/>
  <c r="V246" i="17" a="1"/>
  <c r="V246" i="17" s="1"/>
  <c r="O246" i="17" a="1"/>
  <c r="O246" i="17" s="1"/>
  <c r="R246" i="17" a="1"/>
  <c r="R246" i="17" s="1"/>
  <c r="X246" i="17" a="1"/>
  <c r="X246" i="17" s="1"/>
  <c r="T66" i="21" s="1"/>
  <c r="W246" i="17" a="1"/>
  <c r="W246" i="17" s="1"/>
  <c r="P246" i="17" a="1"/>
  <c r="P246" i="17" s="1"/>
  <c r="L66" i="21" s="1"/>
  <c r="J246" i="17" a="1"/>
  <c r="J246" i="17" s="1"/>
  <c r="H246" i="17" a="1"/>
  <c r="H246" i="17" s="1"/>
  <c r="G246" i="17" a="1"/>
  <c r="G246" i="17" s="1"/>
  <c r="C66" i="21" s="1"/>
  <c r="I246" i="17" a="1"/>
  <c r="I246" i="17" s="1"/>
  <c r="K246" i="17" a="1"/>
  <c r="K246" i="17" s="1"/>
  <c r="L246" i="17" a="1"/>
  <c r="L246" i="17" s="1"/>
  <c r="M246" i="17" a="1"/>
  <c r="M246" i="17" s="1"/>
  <c r="E247" i="17"/>
  <c r="F247" i="17" l="1" a="1"/>
  <c r="F247" i="17" s="1"/>
  <c r="S247" i="17" a="1"/>
  <c r="S247" i="17" s="1"/>
  <c r="Y247" i="17" a="1"/>
  <c r="Y247" i="17" s="1"/>
  <c r="Q247" i="17" a="1"/>
  <c r="Q247" i="17" s="1"/>
  <c r="T247" i="17" a="1"/>
  <c r="T247" i="17" s="1"/>
  <c r="U247" i="17" a="1"/>
  <c r="U247" i="17" s="1"/>
  <c r="O247" i="17" a="1"/>
  <c r="O247" i="17" s="1"/>
  <c r="V247" i="17" a="1"/>
  <c r="V247" i="17" s="1"/>
  <c r="N247" i="17" a="1"/>
  <c r="N247" i="17" s="1"/>
  <c r="X247" i="17" a="1"/>
  <c r="X247" i="17" s="1"/>
  <c r="W247" i="17" a="1"/>
  <c r="W247" i="17" s="1"/>
  <c r="P247" i="17" a="1"/>
  <c r="P247" i="17" s="1"/>
  <c r="R247" i="17" a="1"/>
  <c r="R247" i="17" s="1"/>
  <c r="I247" i="17" a="1"/>
  <c r="I247" i="17" s="1"/>
  <c r="H247" i="17" a="1"/>
  <c r="H247" i="17" s="1"/>
  <c r="J247" i="17" a="1"/>
  <c r="J247" i="17" s="1"/>
  <c r="K247" i="17" a="1"/>
  <c r="K247" i="17" s="1"/>
  <c r="G247" i="17" a="1"/>
  <c r="G247" i="17" s="1"/>
  <c r="L247" i="17" a="1"/>
  <c r="L247" i="17" s="1"/>
  <c r="M247" i="17" a="1"/>
  <c r="M247" i="17" s="1"/>
  <c r="E248" i="17"/>
  <c r="F248" i="17" l="1" a="1"/>
  <c r="F248" i="17" s="1"/>
  <c r="Y248" i="17" a="1"/>
  <c r="Y248" i="17" s="1"/>
  <c r="S248" i="17" a="1"/>
  <c r="S248" i="17" s="1"/>
  <c r="Q248" i="17" a="1"/>
  <c r="Q248" i="17" s="1"/>
  <c r="U248" i="17" a="1"/>
  <c r="U248" i="17" s="1"/>
  <c r="T248" i="17" a="1"/>
  <c r="T248" i="17" s="1"/>
  <c r="N248" i="17" a="1"/>
  <c r="N248" i="17" s="1"/>
  <c r="R248" i="17" a="1"/>
  <c r="R248" i="17" s="1"/>
  <c r="W248" i="17" a="1"/>
  <c r="W248" i="17" s="1"/>
  <c r="V248" i="17" a="1"/>
  <c r="V248" i="17" s="1"/>
  <c r="P248" i="17" a="1"/>
  <c r="P248" i="17" s="1"/>
  <c r="X248" i="17" a="1"/>
  <c r="X248" i="17" s="1"/>
  <c r="O248" i="17" a="1"/>
  <c r="O248" i="17" s="1"/>
  <c r="G248" i="17" a="1"/>
  <c r="G248" i="17" s="1"/>
  <c r="J248" i="17" a="1"/>
  <c r="J248" i="17" s="1"/>
  <c r="I248" i="17" a="1"/>
  <c r="I248" i="17" s="1"/>
  <c r="H248" i="17" a="1"/>
  <c r="H248" i="17" s="1"/>
  <c r="K248" i="17" a="1"/>
  <c r="K248" i="17" s="1"/>
  <c r="M248" i="17" a="1"/>
  <c r="M248" i="17" s="1"/>
  <c r="L248" i="17" a="1"/>
  <c r="L248" i="17" s="1"/>
  <c r="E249" i="17"/>
  <c r="F249" i="17" l="1" a="1"/>
  <c r="F249" i="17" s="1"/>
  <c r="Y249" i="17" a="1"/>
  <c r="Y249" i="17" s="1"/>
  <c r="S249" i="17" a="1"/>
  <c r="S249" i="17" s="1"/>
  <c r="Q249" i="17" a="1"/>
  <c r="Q249" i="17" s="1"/>
  <c r="U249" i="17" a="1"/>
  <c r="U249" i="17" s="1"/>
  <c r="T249" i="17" a="1"/>
  <c r="T249" i="17" s="1"/>
  <c r="R249" i="17" a="1"/>
  <c r="R249" i="17" s="1"/>
  <c r="V249" i="17" a="1"/>
  <c r="V249" i="17" s="1"/>
  <c r="N249" i="17" a="1"/>
  <c r="N249" i="17" s="1"/>
  <c r="O249" i="17" a="1"/>
  <c r="O249" i="17" s="1"/>
  <c r="P249" i="17" a="1"/>
  <c r="P249" i="17" s="1"/>
  <c r="W249" i="17" a="1"/>
  <c r="W249" i="17" s="1"/>
  <c r="X249" i="17" a="1"/>
  <c r="X249" i="17" s="1"/>
  <c r="H249" i="17" a="1"/>
  <c r="H249" i="17" s="1"/>
  <c r="G249" i="17" a="1"/>
  <c r="G249" i="17" s="1"/>
  <c r="J249" i="17" a="1"/>
  <c r="J249" i="17" s="1"/>
  <c r="I249" i="17" a="1"/>
  <c r="I249" i="17" s="1"/>
  <c r="L249" i="17" a="1"/>
  <c r="L249" i="17" s="1"/>
  <c r="K249" i="17" a="1"/>
  <c r="K249" i="17" s="1"/>
  <c r="M249" i="17" a="1"/>
  <c r="M249" i="17" s="1"/>
  <c r="E250" i="17"/>
  <c r="F250" i="17" l="1" a="1"/>
  <c r="F250" i="17" s="1"/>
  <c r="B67" i="21" s="1"/>
  <c r="S250" i="17" a="1"/>
  <c r="S250" i="17" s="1"/>
  <c r="O67" i="21" s="1"/>
  <c r="Y250" i="17" a="1"/>
  <c r="Y250" i="17" s="1"/>
  <c r="U67" i="21" s="1"/>
  <c r="Q250" i="17" a="1"/>
  <c r="Q250" i="17" s="1"/>
  <c r="M67" i="21" s="1"/>
  <c r="T250" i="17" a="1"/>
  <c r="T250" i="17" s="1"/>
  <c r="U250" i="17" a="1"/>
  <c r="U250" i="17" s="1"/>
  <c r="N250" i="17" a="1"/>
  <c r="N250" i="17" s="1"/>
  <c r="R250" i="17" a="1"/>
  <c r="R250" i="17" s="1"/>
  <c r="V250" i="17" a="1"/>
  <c r="V250" i="17" s="1"/>
  <c r="O250" i="17" a="1"/>
  <c r="O250" i="17" s="1"/>
  <c r="P250" i="17" a="1"/>
  <c r="P250" i="17" s="1"/>
  <c r="L67" i="21" s="1"/>
  <c r="W250" i="17" a="1"/>
  <c r="W250" i="17" s="1"/>
  <c r="X250" i="17" a="1"/>
  <c r="X250" i="17" s="1"/>
  <c r="T67" i="21" s="1"/>
  <c r="I250" i="17" a="1"/>
  <c r="I250" i="17" s="1"/>
  <c r="H250" i="17" a="1"/>
  <c r="H250" i="17" s="1"/>
  <c r="D67" i="21" s="1"/>
  <c r="G250" i="17" a="1"/>
  <c r="G250" i="17" s="1"/>
  <c r="J250" i="17" a="1"/>
  <c r="J250" i="17" s="1"/>
  <c r="F67" i="21" s="1"/>
  <c r="M250" i="17" a="1"/>
  <c r="M250" i="17" s="1"/>
  <c r="L250" i="17" a="1"/>
  <c r="L250" i="17" s="1"/>
  <c r="K250" i="17" a="1"/>
  <c r="K250" i="17" s="1"/>
  <c r="G67" i="21" s="1"/>
  <c r="E251" i="17"/>
  <c r="F251" i="17" l="1" a="1"/>
  <c r="F251" i="17" s="1"/>
  <c r="S251" i="17" a="1"/>
  <c r="S251" i="17" s="1"/>
  <c r="Y251" i="17" a="1"/>
  <c r="Y251" i="17" s="1"/>
  <c r="Q251" i="17" a="1"/>
  <c r="Q251" i="17" s="1"/>
  <c r="T251" i="17" a="1"/>
  <c r="T251" i="17" s="1"/>
  <c r="U251" i="17" a="1"/>
  <c r="U251" i="17" s="1"/>
  <c r="N251" i="17" a="1"/>
  <c r="N251" i="17" s="1"/>
  <c r="V251" i="17" a="1"/>
  <c r="V251" i="17" s="1"/>
  <c r="O251" i="17" a="1"/>
  <c r="O251" i="17" s="1"/>
  <c r="P251" i="17" a="1"/>
  <c r="P251" i="17" s="1"/>
  <c r="X251" i="17" a="1"/>
  <c r="X251" i="17" s="1"/>
  <c r="W251" i="17" a="1"/>
  <c r="W251" i="17" s="1"/>
  <c r="R251" i="17" a="1"/>
  <c r="R251" i="17" s="1"/>
  <c r="H251" i="17" a="1"/>
  <c r="H251" i="17" s="1"/>
  <c r="G251" i="17" a="1"/>
  <c r="G251" i="17" s="1"/>
  <c r="I251" i="17" a="1"/>
  <c r="I251" i="17" s="1"/>
  <c r="K251" i="17" a="1"/>
  <c r="K251" i="17" s="1"/>
  <c r="J251" i="17" a="1"/>
  <c r="J251" i="17" s="1"/>
  <c r="L251" i="17" a="1"/>
  <c r="L251" i="17" s="1"/>
  <c r="M251" i="17" a="1"/>
  <c r="M251" i="17" s="1"/>
  <c r="E252" i="17"/>
  <c r="F252" i="17" l="1" a="1"/>
  <c r="F252" i="17" s="1"/>
  <c r="S252" i="17" a="1"/>
  <c r="S252" i="17" s="1"/>
  <c r="Y252" i="17" a="1"/>
  <c r="Y252" i="17" s="1"/>
  <c r="Q252" i="17" a="1"/>
  <c r="Q252" i="17" s="1"/>
  <c r="T252" i="17" a="1"/>
  <c r="T252" i="17" s="1"/>
  <c r="U252" i="17" a="1"/>
  <c r="U252" i="17" s="1"/>
  <c r="R252" i="17" a="1"/>
  <c r="R252" i="17" s="1"/>
  <c r="N252" i="17" a="1"/>
  <c r="N252" i="17" s="1"/>
  <c r="O252" i="17" a="1"/>
  <c r="O252" i="17" s="1"/>
  <c r="X252" i="17" a="1"/>
  <c r="X252" i="17" s="1"/>
  <c r="V252" i="17" a="1"/>
  <c r="V252" i="17" s="1"/>
  <c r="W252" i="17" a="1"/>
  <c r="W252" i="17" s="1"/>
  <c r="P252" i="17" a="1"/>
  <c r="P252" i="17" s="1"/>
  <c r="H252" i="17" a="1"/>
  <c r="H252" i="17" s="1"/>
  <c r="I252" i="17" a="1"/>
  <c r="I252" i="17" s="1"/>
  <c r="G252" i="17" a="1"/>
  <c r="G252" i="17" s="1"/>
  <c r="J252" i="17" a="1"/>
  <c r="J252" i="17" s="1"/>
  <c r="K252" i="17" a="1"/>
  <c r="K252" i="17" s="1"/>
  <c r="L252" i="17" a="1"/>
  <c r="L252" i="17" s="1"/>
  <c r="M252" i="17" a="1"/>
  <c r="M252" i="17" s="1"/>
  <c r="E253" i="17"/>
  <c r="F253" i="17" l="1" a="1"/>
  <c r="F253" i="17" s="1"/>
  <c r="Y253" i="17" a="1"/>
  <c r="Y253" i="17" s="1"/>
  <c r="S253" i="17" a="1"/>
  <c r="S253" i="17" s="1"/>
  <c r="Q253" i="17" a="1"/>
  <c r="Q253" i="17" s="1"/>
  <c r="U253" i="17" a="1"/>
  <c r="U253" i="17" s="1"/>
  <c r="T253" i="17" a="1"/>
  <c r="T253" i="17" s="1"/>
  <c r="V253" i="17" a="1"/>
  <c r="V253" i="17" s="1"/>
  <c r="N253" i="17" a="1"/>
  <c r="N253" i="17" s="1"/>
  <c r="W253" i="17" a="1"/>
  <c r="W253" i="17" s="1"/>
  <c r="X253" i="17" a="1"/>
  <c r="X253" i="17" s="1"/>
  <c r="R253" i="17" a="1"/>
  <c r="R253" i="17" s="1"/>
  <c r="O253" i="17" a="1"/>
  <c r="O253" i="17" s="1"/>
  <c r="P253" i="17" a="1"/>
  <c r="P253" i="17" s="1"/>
  <c r="I253" i="17" a="1"/>
  <c r="I253" i="17" s="1"/>
  <c r="H253" i="17" a="1"/>
  <c r="H253" i="17" s="1"/>
  <c r="G253" i="17" a="1"/>
  <c r="G253" i="17" s="1"/>
  <c r="J253" i="17" a="1"/>
  <c r="J253" i="17" s="1"/>
  <c r="K253" i="17" a="1"/>
  <c r="K253" i="17" s="1"/>
  <c r="L253" i="17" a="1"/>
  <c r="L253" i="17" s="1"/>
  <c r="M253" i="17" a="1"/>
  <c r="M253" i="17" s="1"/>
  <c r="E254" i="17"/>
  <c r="F254" i="17" l="1" a="1"/>
  <c r="F254" i="17" s="1"/>
  <c r="B68" i="21" s="1"/>
  <c r="Y254" i="17" a="1"/>
  <c r="Y254" i="17" s="1"/>
  <c r="S254" i="17" a="1"/>
  <c r="S254" i="17" s="1"/>
  <c r="Q254" i="17" a="1"/>
  <c r="Q254" i="17" s="1"/>
  <c r="M68" i="21" s="1"/>
  <c r="T254" i="17" a="1"/>
  <c r="T254" i="17" s="1"/>
  <c r="P68" i="21" s="1"/>
  <c r="O254" i="17" a="1"/>
  <c r="O254" i="17" s="1"/>
  <c r="R254" i="17" a="1"/>
  <c r="R254" i="17" s="1"/>
  <c r="N68" i="21" s="1"/>
  <c r="U254" i="17" a="1"/>
  <c r="U254" i="17" s="1"/>
  <c r="V254" i="17" a="1"/>
  <c r="V254" i="17" s="1"/>
  <c r="W254" i="17" a="1"/>
  <c r="W254" i="17" s="1"/>
  <c r="X254" i="17" a="1"/>
  <c r="X254" i="17" s="1"/>
  <c r="N254" i="17" a="1"/>
  <c r="N254" i="17" s="1"/>
  <c r="P254" i="17" a="1"/>
  <c r="P254" i="17" s="1"/>
  <c r="J254" i="17" a="1"/>
  <c r="J254" i="17" s="1"/>
  <c r="F68" i="21" s="1"/>
  <c r="H254" i="17" a="1"/>
  <c r="H254" i="17" s="1"/>
  <c r="I254" i="17" a="1"/>
  <c r="I254" i="17" s="1"/>
  <c r="E68" i="21" s="1"/>
  <c r="K254" i="17" a="1"/>
  <c r="K254" i="17" s="1"/>
  <c r="G68" i="21" s="1"/>
  <c r="G254" i="17" a="1"/>
  <c r="G254" i="17" s="1"/>
  <c r="L254" i="17" a="1"/>
  <c r="L254" i="17" s="1"/>
  <c r="H68" i="21" s="1"/>
  <c r="M254" i="17" a="1"/>
  <c r="M254" i="17" s="1"/>
  <c r="I68" i="21" s="1"/>
  <c r="E255" i="17"/>
  <c r="F255" i="17" l="1" a="1"/>
  <c r="F255" i="17" s="1"/>
  <c r="S255" i="17" a="1"/>
  <c r="S255" i="17" s="1"/>
  <c r="Y255" i="17" a="1"/>
  <c r="Y255" i="17" s="1"/>
  <c r="Q255" i="17" a="1"/>
  <c r="Q255" i="17" s="1"/>
  <c r="T255" i="17" a="1"/>
  <c r="T255" i="17" s="1"/>
  <c r="U255" i="17" a="1"/>
  <c r="U255" i="17" s="1"/>
  <c r="N255" i="17" a="1"/>
  <c r="N255" i="17" s="1"/>
  <c r="R255" i="17" a="1"/>
  <c r="R255" i="17" s="1"/>
  <c r="W255" i="17" a="1"/>
  <c r="W255" i="17" s="1"/>
  <c r="P255" i="17" a="1"/>
  <c r="P255" i="17" s="1"/>
  <c r="V255" i="17" a="1"/>
  <c r="V255" i="17" s="1"/>
  <c r="O255" i="17" a="1"/>
  <c r="O255" i="17" s="1"/>
  <c r="X255" i="17" a="1"/>
  <c r="X255" i="17" s="1"/>
  <c r="G255" i="17" a="1"/>
  <c r="G255" i="17" s="1"/>
  <c r="J255" i="17" a="1"/>
  <c r="J255" i="17" s="1"/>
  <c r="I255" i="17" a="1"/>
  <c r="I255" i="17" s="1"/>
  <c r="K255" i="17" a="1"/>
  <c r="K255" i="17" s="1"/>
  <c r="H255" i="17" a="1"/>
  <c r="H255" i="17" s="1"/>
  <c r="M255" i="17" a="1"/>
  <c r="M255" i="17" s="1"/>
  <c r="L255" i="17" a="1"/>
  <c r="L255" i="17" s="1"/>
  <c r="E256" i="17"/>
  <c r="F256" i="17" l="1" a="1"/>
  <c r="F256" i="17" s="1"/>
  <c r="S256" i="17" a="1"/>
  <c r="S256" i="17" s="1"/>
  <c r="Q256" i="17" a="1"/>
  <c r="Q256" i="17" s="1"/>
  <c r="Y256" i="17" a="1"/>
  <c r="Y256" i="17" s="1"/>
  <c r="T256" i="17" a="1"/>
  <c r="T256" i="17" s="1"/>
  <c r="U256" i="17" a="1"/>
  <c r="U256" i="17" s="1"/>
  <c r="N256" i="17" a="1"/>
  <c r="N256" i="17" s="1"/>
  <c r="R256" i="17" a="1"/>
  <c r="R256" i="17" s="1"/>
  <c r="V256" i="17" a="1"/>
  <c r="V256" i="17" s="1"/>
  <c r="O256" i="17" a="1"/>
  <c r="O256" i="17" s="1"/>
  <c r="P256" i="17" a="1"/>
  <c r="P256" i="17" s="1"/>
  <c r="W256" i="17" a="1"/>
  <c r="W256" i="17" s="1"/>
  <c r="X256" i="17" a="1"/>
  <c r="X256" i="17" s="1"/>
  <c r="G256" i="17" a="1"/>
  <c r="G256" i="17" s="1"/>
  <c r="H256" i="17" a="1"/>
  <c r="H256" i="17" s="1"/>
  <c r="I256" i="17" a="1"/>
  <c r="I256" i="17" s="1"/>
  <c r="J256" i="17" a="1"/>
  <c r="J256" i="17" s="1"/>
  <c r="K256" i="17" a="1"/>
  <c r="K256" i="17" s="1"/>
  <c r="M256" i="17" a="1"/>
  <c r="M256" i="17" s="1"/>
  <c r="L256" i="17" a="1"/>
  <c r="L256" i="17" s="1"/>
  <c r="E257" i="17"/>
  <c r="F257" i="17" l="1" a="1"/>
  <c r="F257" i="17" s="1"/>
  <c r="S257" i="17" a="1"/>
  <c r="S257" i="17" s="1"/>
  <c r="Q257" i="17" a="1"/>
  <c r="Q257" i="17" s="1"/>
  <c r="Y257" i="17" a="1"/>
  <c r="Y257" i="17" s="1"/>
  <c r="U257" i="17" a="1"/>
  <c r="U257" i="17" s="1"/>
  <c r="T257" i="17" a="1"/>
  <c r="T257" i="17" s="1"/>
  <c r="V257" i="17" a="1"/>
  <c r="V257" i="17" s="1"/>
  <c r="R257" i="17" a="1"/>
  <c r="R257" i="17" s="1"/>
  <c r="N257" i="17" a="1"/>
  <c r="N257" i="17" s="1"/>
  <c r="P257" i="17" a="1"/>
  <c r="P257" i="17" s="1"/>
  <c r="W257" i="17" a="1"/>
  <c r="W257" i="17" s="1"/>
  <c r="O257" i="17" a="1"/>
  <c r="O257" i="17" s="1"/>
  <c r="X257" i="17" a="1"/>
  <c r="X257" i="17" s="1"/>
  <c r="I257" i="17" a="1"/>
  <c r="I257" i="17" s="1"/>
  <c r="H257" i="17" a="1"/>
  <c r="H257" i="17" s="1"/>
  <c r="J257" i="17" a="1"/>
  <c r="J257" i="17" s="1"/>
  <c r="G257" i="17" a="1"/>
  <c r="G257" i="17" s="1"/>
  <c r="M257" i="17" a="1"/>
  <c r="M257" i="17" s="1"/>
  <c r="L257" i="17" a="1"/>
  <c r="L257" i="17" s="1"/>
  <c r="K257" i="17" a="1"/>
  <c r="K257" i="17" s="1"/>
  <c r="E258" i="17"/>
  <c r="M69" i="21" l="1"/>
  <c r="F258" i="17" a="1"/>
  <c r="F258" i="17" s="1"/>
  <c r="Y258" i="17" a="1"/>
  <c r="Y258" i="17" s="1"/>
  <c r="Q258" i="17" a="1"/>
  <c r="Q258" i="17" s="1"/>
  <c r="S258" i="17" a="1"/>
  <c r="S258" i="17" s="1"/>
  <c r="O69" i="21" s="1"/>
  <c r="T258" i="17" a="1"/>
  <c r="T258" i="17" s="1"/>
  <c r="N258" i="17" a="1"/>
  <c r="N258" i="17" s="1"/>
  <c r="J69" i="21" s="1"/>
  <c r="R258" i="17" a="1"/>
  <c r="R258" i="17" s="1"/>
  <c r="V258" i="17" a="1"/>
  <c r="V258" i="17" s="1"/>
  <c r="O258" i="17" a="1"/>
  <c r="O258" i="17" s="1"/>
  <c r="K69" i="21" s="1"/>
  <c r="U258" i="17" a="1"/>
  <c r="U258" i="17" s="1"/>
  <c r="P258" i="17" a="1"/>
  <c r="P258" i="17" s="1"/>
  <c r="W258" i="17" a="1"/>
  <c r="W258" i="17" s="1"/>
  <c r="X258" i="17" a="1"/>
  <c r="X258" i="17" s="1"/>
  <c r="T69" i="21" s="1"/>
  <c r="I258" i="17" a="1"/>
  <c r="I258" i="17" s="1"/>
  <c r="H258" i="17" a="1"/>
  <c r="H258" i="17" s="1"/>
  <c r="D69" i="21" s="1"/>
  <c r="G258" i="17" a="1"/>
  <c r="G258" i="17" s="1"/>
  <c r="J258" i="17" a="1"/>
  <c r="J258" i="17" s="1"/>
  <c r="K258" i="17" a="1"/>
  <c r="K258" i="17" s="1"/>
  <c r="L258" i="17" a="1"/>
  <c r="L258" i="17" s="1"/>
  <c r="H69" i="21" s="1"/>
  <c r="M258" i="17" a="1"/>
  <c r="M258" i="17" s="1"/>
  <c r="E259" i="17"/>
  <c r="F259" i="17" l="1" a="1"/>
  <c r="F259" i="17" s="1"/>
  <c r="S259" i="17" a="1"/>
  <c r="S259" i="17" s="1"/>
  <c r="Y259" i="17" a="1"/>
  <c r="Y259" i="17" s="1"/>
  <c r="Q259" i="17" a="1"/>
  <c r="Q259" i="17" s="1"/>
  <c r="T259" i="17" a="1"/>
  <c r="T259" i="17" s="1"/>
  <c r="U259" i="17" a="1"/>
  <c r="U259" i="17" s="1"/>
  <c r="V259" i="17" a="1"/>
  <c r="V259" i="17" s="1"/>
  <c r="O259" i="17" a="1"/>
  <c r="O259" i="17" s="1"/>
  <c r="R259" i="17" a="1"/>
  <c r="R259" i="17" s="1"/>
  <c r="X259" i="17" a="1"/>
  <c r="X259" i="17" s="1"/>
  <c r="W259" i="17" a="1"/>
  <c r="W259" i="17" s="1"/>
  <c r="N259" i="17" a="1"/>
  <c r="N259" i="17" s="1"/>
  <c r="P259" i="17" a="1"/>
  <c r="P259" i="17" s="1"/>
  <c r="J259" i="17" a="1"/>
  <c r="J259" i="17" s="1"/>
  <c r="H259" i="17" a="1"/>
  <c r="H259" i="17" s="1"/>
  <c r="G259" i="17" a="1"/>
  <c r="G259" i="17" s="1"/>
  <c r="I259" i="17" a="1"/>
  <c r="I259" i="17" s="1"/>
  <c r="L259" i="17" a="1"/>
  <c r="L259" i="17" s="1"/>
  <c r="M259" i="17" a="1"/>
  <c r="M259" i="17" s="1"/>
  <c r="K259" i="17" a="1"/>
  <c r="K259" i="17" s="1"/>
  <c r="E260" i="17"/>
  <c r="F260" i="17" l="1" a="1"/>
  <c r="F260" i="17" s="1"/>
  <c r="S260" i="17" a="1"/>
  <c r="S260" i="17" s="1"/>
  <c r="Y260" i="17" a="1"/>
  <c r="Y260" i="17" s="1"/>
  <c r="Q260" i="17" a="1"/>
  <c r="Q260" i="17" s="1"/>
  <c r="T260" i="17" a="1"/>
  <c r="T260" i="17" s="1"/>
  <c r="U260" i="17" a="1"/>
  <c r="U260" i="17" s="1"/>
  <c r="N260" i="17" a="1"/>
  <c r="N260" i="17" s="1"/>
  <c r="O260" i="17" a="1"/>
  <c r="O260" i="17" s="1"/>
  <c r="X260" i="17" a="1"/>
  <c r="X260" i="17" s="1"/>
  <c r="W260" i="17" a="1"/>
  <c r="W260" i="17" s="1"/>
  <c r="V260" i="17" a="1"/>
  <c r="V260" i="17" s="1"/>
  <c r="P260" i="17" a="1"/>
  <c r="P260" i="17" s="1"/>
  <c r="R260" i="17" a="1"/>
  <c r="R260" i="17" s="1"/>
  <c r="H260" i="17" a="1"/>
  <c r="H260" i="17" s="1"/>
  <c r="I260" i="17" a="1"/>
  <c r="I260" i="17" s="1"/>
  <c r="J260" i="17" a="1"/>
  <c r="J260" i="17" s="1"/>
  <c r="G260" i="17" a="1"/>
  <c r="G260" i="17" s="1"/>
  <c r="M260" i="17" a="1"/>
  <c r="M260" i="17" s="1"/>
  <c r="K260" i="17" a="1"/>
  <c r="K260" i="17" s="1"/>
  <c r="L260" i="17" a="1"/>
  <c r="L260" i="17" s="1"/>
  <c r="E261" i="17"/>
  <c r="F261" i="17" l="1" a="1"/>
  <c r="F261" i="17" s="1"/>
  <c r="Y261" i="17" a="1"/>
  <c r="Y261" i="17" s="1"/>
  <c r="S261" i="17" a="1"/>
  <c r="S261" i="17" s="1"/>
  <c r="Q261" i="17" a="1"/>
  <c r="Q261" i="17" s="1"/>
  <c r="U261" i="17" a="1"/>
  <c r="U261" i="17" s="1"/>
  <c r="T261" i="17" a="1"/>
  <c r="T261" i="17" s="1"/>
  <c r="N261" i="17" a="1"/>
  <c r="N261" i="17" s="1"/>
  <c r="W261" i="17" a="1"/>
  <c r="W261" i="17" s="1"/>
  <c r="X261" i="17" a="1"/>
  <c r="X261" i="17" s="1"/>
  <c r="V261" i="17" a="1"/>
  <c r="V261" i="17" s="1"/>
  <c r="R261" i="17" a="1"/>
  <c r="R261" i="17" s="1"/>
  <c r="O261" i="17" a="1"/>
  <c r="O261" i="17" s="1"/>
  <c r="P261" i="17" a="1"/>
  <c r="P261" i="17" s="1"/>
  <c r="H261" i="17" a="1"/>
  <c r="H261" i="17" s="1"/>
  <c r="J261" i="17" a="1"/>
  <c r="J261" i="17" s="1"/>
  <c r="I261" i="17" a="1"/>
  <c r="I261" i="17" s="1"/>
  <c r="K261" i="17" a="1"/>
  <c r="K261" i="17" s="1"/>
  <c r="G261" i="17" a="1"/>
  <c r="G261" i="17" s="1"/>
  <c r="L261" i="17" a="1"/>
  <c r="L261" i="17" s="1"/>
  <c r="M261" i="17" a="1"/>
  <c r="M261" i="17" s="1"/>
  <c r="E262" i="17"/>
  <c r="O70" i="21" l="1"/>
  <c r="F262" i="17" a="1"/>
  <c r="F262" i="17" s="1"/>
  <c r="B70" i="21" s="1"/>
  <c r="Y262" i="17" a="1"/>
  <c r="Y262" i="17" s="1"/>
  <c r="S262" i="17" a="1"/>
  <c r="S262" i="17" s="1"/>
  <c r="Q262" i="17" a="1"/>
  <c r="Q262" i="17" s="1"/>
  <c r="T262" i="17" a="1"/>
  <c r="T262" i="17" s="1"/>
  <c r="P70" i="21" s="1"/>
  <c r="U262" i="17" a="1"/>
  <c r="U262" i="17" s="1"/>
  <c r="O262" i="17" a="1"/>
  <c r="O262" i="17" s="1"/>
  <c r="R262" i="17" a="1"/>
  <c r="R262" i="17" s="1"/>
  <c r="N262" i="17" a="1"/>
  <c r="N262" i="17" s="1"/>
  <c r="J70" i="21" s="1"/>
  <c r="X262" i="17" a="1"/>
  <c r="X262" i="17" s="1"/>
  <c r="T70" i="21" s="1"/>
  <c r="P262" i="17" a="1"/>
  <c r="P262" i="17" s="1"/>
  <c r="L70" i="21" s="1"/>
  <c r="W262" i="17" a="1"/>
  <c r="W262" i="17" s="1"/>
  <c r="V262" i="17" a="1"/>
  <c r="V262" i="17" s="1"/>
  <c r="G262" i="17" a="1"/>
  <c r="G262" i="17" s="1"/>
  <c r="C70" i="21" s="1"/>
  <c r="J262" i="17" a="1"/>
  <c r="J262" i="17" s="1"/>
  <c r="I262" i="17" a="1"/>
  <c r="I262" i="17" s="1"/>
  <c r="H262" i="17" a="1"/>
  <c r="H262" i="17" s="1"/>
  <c r="K262" i="17" a="1"/>
  <c r="K262" i="17" s="1"/>
  <c r="G70" i="21" s="1"/>
  <c r="L262" i="17" a="1"/>
  <c r="L262" i="17" s="1"/>
  <c r="M262" i="17" a="1"/>
  <c r="M262" i="17" s="1"/>
  <c r="E263" i="17"/>
  <c r="F263" i="17" l="1" a="1"/>
  <c r="F263" i="17" s="1"/>
  <c r="Y263" i="17" a="1"/>
  <c r="Y263" i="17" s="1"/>
  <c r="S263" i="17" a="1"/>
  <c r="S263" i="17" s="1"/>
  <c r="Q263" i="17" a="1"/>
  <c r="Q263" i="17" s="1"/>
  <c r="T263" i="17" a="1"/>
  <c r="T263" i="17" s="1"/>
  <c r="U263" i="17" a="1"/>
  <c r="U263" i="17" s="1"/>
  <c r="V263" i="17" a="1"/>
  <c r="V263" i="17" s="1"/>
  <c r="N263" i="17" a="1"/>
  <c r="N263" i="17" s="1"/>
  <c r="R263" i="17" a="1"/>
  <c r="R263" i="17" s="1"/>
  <c r="W263" i="17" a="1"/>
  <c r="W263" i="17" s="1"/>
  <c r="P263" i="17" a="1"/>
  <c r="P263" i="17" s="1"/>
  <c r="O263" i="17" a="1"/>
  <c r="O263" i="17" s="1"/>
  <c r="X263" i="17" a="1"/>
  <c r="X263" i="17" s="1"/>
  <c r="H263" i="17" a="1"/>
  <c r="H263" i="17" s="1"/>
  <c r="I263" i="17" a="1"/>
  <c r="I263" i="17" s="1"/>
  <c r="G263" i="17" a="1"/>
  <c r="G263" i="17" s="1"/>
  <c r="J263" i="17" a="1"/>
  <c r="J263" i="17" s="1"/>
  <c r="K263" i="17" a="1"/>
  <c r="K263" i="17" s="1"/>
  <c r="M263" i="17" a="1"/>
  <c r="M263" i="17" s="1"/>
  <c r="L263" i="17" a="1"/>
  <c r="L263" i="17" s="1"/>
  <c r="E264" i="17"/>
  <c r="F264" i="17" l="1" a="1"/>
  <c r="F264" i="17" s="1"/>
  <c r="S264" i="17" a="1"/>
  <c r="S264" i="17" s="1"/>
  <c r="Q264" i="17" a="1"/>
  <c r="Q264" i="17" s="1"/>
  <c r="Y264" i="17" a="1"/>
  <c r="Y264" i="17" s="1"/>
  <c r="U264" i="17" a="1"/>
  <c r="U264" i="17" s="1"/>
  <c r="T264" i="17" a="1"/>
  <c r="T264" i="17" s="1"/>
  <c r="N264" i="17" a="1"/>
  <c r="N264" i="17" s="1"/>
  <c r="R264" i="17" a="1"/>
  <c r="R264" i="17" s="1"/>
  <c r="V264" i="17" a="1"/>
  <c r="V264" i="17" s="1"/>
  <c r="O264" i="17" a="1"/>
  <c r="O264" i="17" s="1"/>
  <c r="P264" i="17" a="1"/>
  <c r="P264" i="17" s="1"/>
  <c r="X264" i="17" a="1"/>
  <c r="X264" i="17" s="1"/>
  <c r="W264" i="17" a="1"/>
  <c r="W264" i="17" s="1"/>
  <c r="G264" i="17" a="1"/>
  <c r="G264" i="17" s="1"/>
  <c r="I264" i="17" a="1"/>
  <c r="I264" i="17" s="1"/>
  <c r="J264" i="17" a="1"/>
  <c r="J264" i="17" s="1"/>
  <c r="H264" i="17" a="1"/>
  <c r="H264" i="17" s="1"/>
  <c r="K264" i="17" a="1"/>
  <c r="K264" i="17" s="1"/>
  <c r="L264" i="17" a="1"/>
  <c r="L264" i="17" s="1"/>
  <c r="M264" i="17" a="1"/>
  <c r="M264" i="17" s="1"/>
  <c r="E265" i="17"/>
  <c r="F265" i="17" l="1" a="1"/>
  <c r="F265" i="17" s="1"/>
  <c r="Y265" i="17" a="1"/>
  <c r="Y265" i="17" s="1"/>
  <c r="Q265" i="17" a="1"/>
  <c r="Q265" i="17" s="1"/>
  <c r="S265" i="17" a="1"/>
  <c r="S265" i="17" s="1"/>
  <c r="T265" i="17" a="1"/>
  <c r="T265" i="17" s="1"/>
  <c r="U265" i="17" a="1"/>
  <c r="U265" i="17" s="1"/>
  <c r="R265" i="17" a="1"/>
  <c r="R265" i="17" s="1"/>
  <c r="V265" i="17" a="1"/>
  <c r="V265" i="17" s="1"/>
  <c r="N265" i="17" a="1"/>
  <c r="N265" i="17" s="1"/>
  <c r="O265" i="17" a="1"/>
  <c r="O265" i="17" s="1"/>
  <c r="P265" i="17" a="1"/>
  <c r="P265" i="17" s="1"/>
  <c r="W265" i="17" a="1"/>
  <c r="W265" i="17" s="1"/>
  <c r="X265" i="17" a="1"/>
  <c r="X265" i="17" s="1"/>
  <c r="G265" i="17" a="1"/>
  <c r="G265" i="17" s="1"/>
  <c r="H265" i="17" a="1"/>
  <c r="H265" i="17" s="1"/>
  <c r="I265" i="17" a="1"/>
  <c r="I265" i="17" s="1"/>
  <c r="J265" i="17" a="1"/>
  <c r="J265" i="17" s="1"/>
  <c r="K265" i="17" a="1"/>
  <c r="K265" i="17" s="1"/>
  <c r="M265" i="17" a="1"/>
  <c r="M265" i="17" s="1"/>
  <c r="L265" i="17" a="1"/>
  <c r="L265" i="17" s="1"/>
  <c r="E266" i="17"/>
  <c r="U71" i="21" l="1"/>
  <c r="F266" i="17" a="1"/>
  <c r="F266" i="17" s="1"/>
  <c r="B71" i="21" s="1"/>
  <c r="Y266" i="17" a="1"/>
  <c r="Y266" i="17" s="1"/>
  <c r="S266" i="17" a="1"/>
  <c r="S266" i="17" s="1"/>
  <c r="Q266" i="17" a="1"/>
  <c r="Q266" i="17" s="1"/>
  <c r="U266" i="17" a="1"/>
  <c r="U266" i="17" s="1"/>
  <c r="T266" i="17" a="1"/>
  <c r="T266" i="17" s="1"/>
  <c r="N266" i="17" a="1"/>
  <c r="N266" i="17" s="1"/>
  <c r="V266" i="17" a="1"/>
  <c r="V266" i="17" s="1"/>
  <c r="R266" i="17" a="1"/>
  <c r="R266" i="17" s="1"/>
  <c r="P266" i="17" a="1"/>
  <c r="P266" i="17" s="1"/>
  <c r="L71" i="21" s="1"/>
  <c r="O266" i="17" a="1"/>
  <c r="O266" i="17" s="1"/>
  <c r="K71" i="21" s="1"/>
  <c r="W266" i="17" a="1"/>
  <c r="W266" i="17" s="1"/>
  <c r="X266" i="17" a="1"/>
  <c r="X266" i="17" s="1"/>
  <c r="T71" i="21" s="1"/>
  <c r="G266" i="17" a="1"/>
  <c r="G266" i="17" s="1"/>
  <c r="J266" i="17" a="1"/>
  <c r="J266" i="17" s="1"/>
  <c r="H266" i="17" a="1"/>
  <c r="H266" i="17" s="1"/>
  <c r="I266" i="17" a="1"/>
  <c r="I266" i="17" s="1"/>
  <c r="M266" i="17" a="1"/>
  <c r="M266" i="17" s="1"/>
  <c r="I71" i="21" s="1"/>
  <c r="L266" i="17" a="1"/>
  <c r="L266" i="17" s="1"/>
  <c r="H71" i="21" s="1"/>
  <c r="K266" i="17" a="1"/>
  <c r="K266" i="17" s="1"/>
  <c r="E267" i="17"/>
  <c r="F267" i="17" l="1" a="1"/>
  <c r="F267" i="17" s="1"/>
  <c r="S267" i="17" a="1"/>
  <c r="S267" i="17" s="1"/>
  <c r="Y267" i="17" a="1"/>
  <c r="Y267" i="17" s="1"/>
  <c r="Q267" i="17" a="1"/>
  <c r="Q267" i="17" s="1"/>
  <c r="U267" i="17" a="1"/>
  <c r="U267" i="17" s="1"/>
  <c r="T267" i="17" a="1"/>
  <c r="T267" i="17" s="1"/>
  <c r="O267" i="17" a="1"/>
  <c r="O267" i="17" s="1"/>
  <c r="V267" i="17" a="1"/>
  <c r="V267" i="17" s="1"/>
  <c r="N267" i="17" a="1"/>
  <c r="N267" i="17" s="1"/>
  <c r="R267" i="17" a="1"/>
  <c r="R267" i="17" s="1"/>
  <c r="W267" i="17" a="1"/>
  <c r="W267" i="17" s="1"/>
  <c r="P267" i="17" a="1"/>
  <c r="P267" i="17" s="1"/>
  <c r="X267" i="17" a="1"/>
  <c r="X267" i="17" s="1"/>
  <c r="H267" i="17" a="1"/>
  <c r="H267" i="17" s="1"/>
  <c r="I267" i="17" a="1"/>
  <c r="I267" i="17" s="1"/>
  <c r="J267" i="17" a="1"/>
  <c r="J267" i="17" s="1"/>
  <c r="G267" i="17" a="1"/>
  <c r="G267" i="17" s="1"/>
  <c r="K267" i="17" a="1"/>
  <c r="K267" i="17" s="1"/>
  <c r="M267" i="17" a="1"/>
  <c r="M267" i="17" s="1"/>
  <c r="L267" i="17" a="1"/>
  <c r="L267" i="17" s="1"/>
  <c r="E268" i="17"/>
  <c r="F268" i="17" l="1" a="1"/>
  <c r="F268" i="17" s="1"/>
  <c r="S268" i="17" a="1"/>
  <c r="S268" i="17" s="1"/>
  <c r="Y268" i="17" a="1"/>
  <c r="Y268" i="17" s="1"/>
  <c r="Q268" i="17" a="1"/>
  <c r="Q268" i="17" s="1"/>
  <c r="T268" i="17" a="1"/>
  <c r="T268" i="17" s="1"/>
  <c r="U268" i="17" a="1"/>
  <c r="U268" i="17" s="1"/>
  <c r="V268" i="17" a="1"/>
  <c r="V268" i="17" s="1"/>
  <c r="N268" i="17" a="1"/>
  <c r="N268" i="17" s="1"/>
  <c r="R268" i="17" a="1"/>
  <c r="R268" i="17" s="1"/>
  <c r="O268" i="17" a="1"/>
  <c r="O268" i="17" s="1"/>
  <c r="X268" i="17" a="1"/>
  <c r="X268" i="17" s="1"/>
  <c r="P268" i="17" a="1"/>
  <c r="P268" i="17" s="1"/>
  <c r="W268" i="17" a="1"/>
  <c r="W268" i="17" s="1"/>
  <c r="I268" i="17" a="1"/>
  <c r="I268" i="17" s="1"/>
  <c r="G268" i="17" a="1"/>
  <c r="G268" i="17" s="1"/>
  <c r="H268" i="17" a="1"/>
  <c r="H268" i="17" s="1"/>
  <c r="K268" i="17" a="1"/>
  <c r="K268" i="17" s="1"/>
  <c r="J268" i="17" a="1"/>
  <c r="J268" i="17" s="1"/>
  <c r="M268" i="17" a="1"/>
  <c r="M268" i="17" s="1"/>
  <c r="L268" i="17" a="1"/>
  <c r="L268" i="17" s="1"/>
  <c r="E269" i="17"/>
  <c r="F269" i="17" l="1" a="1"/>
  <c r="F269" i="17" s="1"/>
  <c r="S269" i="17" a="1"/>
  <c r="S269" i="17" s="1"/>
  <c r="Y269" i="17" a="1"/>
  <c r="Y269" i="17" s="1"/>
  <c r="Q269" i="17" a="1"/>
  <c r="Q269" i="17" s="1"/>
  <c r="T269" i="17" a="1"/>
  <c r="T269" i="17" s="1"/>
  <c r="U269" i="17" a="1"/>
  <c r="U269" i="17" s="1"/>
  <c r="R269" i="17" a="1"/>
  <c r="R269" i="17" s="1"/>
  <c r="V269" i="17" a="1"/>
  <c r="V269" i="17" s="1"/>
  <c r="O269" i="17" a="1"/>
  <c r="O269" i="17" s="1"/>
  <c r="N269" i="17" a="1"/>
  <c r="N269" i="17" s="1"/>
  <c r="X269" i="17" a="1"/>
  <c r="X269" i="17" s="1"/>
  <c r="P269" i="17" a="1"/>
  <c r="P269" i="17" s="1"/>
  <c r="W269" i="17" a="1"/>
  <c r="W269" i="17" s="1"/>
  <c r="J269" i="17" a="1"/>
  <c r="J269" i="17" s="1"/>
  <c r="H269" i="17" a="1"/>
  <c r="H269" i="17" s="1"/>
  <c r="G269" i="17" a="1"/>
  <c r="G269" i="17" s="1"/>
  <c r="I269" i="17" a="1"/>
  <c r="I269" i="17" s="1"/>
  <c r="K269" i="17" a="1"/>
  <c r="K269" i="17" s="1"/>
  <c r="L269" i="17" a="1"/>
  <c r="L269" i="17" s="1"/>
  <c r="M269" i="17" a="1"/>
  <c r="M269" i="17" s="1"/>
  <c r="E270" i="17"/>
  <c r="F270" i="17" l="1" a="1"/>
  <c r="F270" i="17" s="1"/>
  <c r="B72" i="21" s="1"/>
  <c r="Q270" i="17" a="1"/>
  <c r="Q270" i="17" s="1"/>
  <c r="S270" i="17" a="1"/>
  <c r="S270" i="17" s="1"/>
  <c r="Y270" i="17" a="1"/>
  <c r="Y270" i="17" s="1"/>
  <c r="U72" i="21" s="1"/>
  <c r="T270" i="17" a="1"/>
  <c r="T270" i="17" s="1"/>
  <c r="R270" i="17" a="1"/>
  <c r="R270" i="17" s="1"/>
  <c r="N72" i="21" s="1"/>
  <c r="O270" i="17" a="1"/>
  <c r="O270" i="17" s="1"/>
  <c r="U270" i="17" a="1"/>
  <c r="U270" i="17" s="1"/>
  <c r="Q72" i="21" s="1"/>
  <c r="N270" i="17" a="1"/>
  <c r="N270" i="17" s="1"/>
  <c r="V270" i="17" a="1"/>
  <c r="V270" i="17" s="1"/>
  <c r="W270" i="17" a="1"/>
  <c r="W270" i="17" s="1"/>
  <c r="X270" i="17" a="1"/>
  <c r="X270" i="17" s="1"/>
  <c r="P270" i="17" a="1"/>
  <c r="P270" i="17" s="1"/>
  <c r="L72" i="21" s="1"/>
  <c r="J270" i="17" a="1"/>
  <c r="J270" i="17" s="1"/>
  <c r="F72" i="21" s="1"/>
  <c r="H270" i="17" a="1"/>
  <c r="H270" i="17" s="1"/>
  <c r="I270" i="17" a="1"/>
  <c r="I270" i="17" s="1"/>
  <c r="G270" i="17" a="1"/>
  <c r="G270" i="17" s="1"/>
  <c r="K270" i="17" a="1"/>
  <c r="K270" i="17" s="1"/>
  <c r="G72" i="21" s="1"/>
  <c r="M270" i="17" a="1"/>
  <c r="M270" i="17" s="1"/>
  <c r="L270" i="17" a="1"/>
  <c r="L270" i="17" s="1"/>
  <c r="E271" i="17"/>
  <c r="F271" i="17" l="1" a="1"/>
  <c r="F271" i="17" s="1"/>
  <c r="Y271" i="17" a="1"/>
  <c r="Y271" i="17" s="1"/>
  <c r="S271" i="17" a="1"/>
  <c r="S271" i="17" s="1"/>
  <c r="Q271" i="17" a="1"/>
  <c r="Q271" i="17" s="1"/>
  <c r="U271" i="17" a="1"/>
  <c r="U271" i="17" s="1"/>
  <c r="T271" i="17" a="1"/>
  <c r="T271" i="17" s="1"/>
  <c r="N271" i="17" a="1"/>
  <c r="N271" i="17" s="1"/>
  <c r="R271" i="17" a="1"/>
  <c r="R271" i="17" s="1"/>
  <c r="V271" i="17" a="1"/>
  <c r="V271" i="17" s="1"/>
  <c r="W271" i="17" a="1"/>
  <c r="W271" i="17" s="1"/>
  <c r="O271" i="17" a="1"/>
  <c r="O271" i="17" s="1"/>
  <c r="X271" i="17" a="1"/>
  <c r="X271" i="17" s="1"/>
  <c r="P271" i="17" a="1"/>
  <c r="P271" i="17" s="1"/>
  <c r="G271" i="17" a="1"/>
  <c r="G271" i="17" s="1"/>
  <c r="I271" i="17" a="1"/>
  <c r="I271" i="17" s="1"/>
  <c r="H271" i="17" a="1"/>
  <c r="H271" i="17" s="1"/>
  <c r="J271" i="17" a="1"/>
  <c r="J271" i="17" s="1"/>
  <c r="K271" i="17" a="1"/>
  <c r="K271" i="17" s="1"/>
  <c r="L271" i="17" a="1"/>
  <c r="L271" i="17" s="1"/>
  <c r="M271" i="17" a="1"/>
  <c r="M271" i="17" s="1"/>
  <c r="E272" i="17"/>
  <c r="F272" i="17" l="1" a="1"/>
  <c r="F272" i="17" s="1"/>
  <c r="S272" i="17" a="1"/>
  <c r="S272" i="17" s="1"/>
  <c r="Y272" i="17" a="1"/>
  <c r="Y272" i="17" s="1"/>
  <c r="Q272" i="17" a="1"/>
  <c r="Q272" i="17" s="1"/>
  <c r="T272" i="17" a="1"/>
  <c r="T272" i="17" s="1"/>
  <c r="U272" i="17" a="1"/>
  <c r="U272" i="17" s="1"/>
  <c r="V272" i="17" a="1"/>
  <c r="V272" i="17" s="1"/>
  <c r="O272" i="17" a="1"/>
  <c r="O272" i="17" s="1"/>
  <c r="R272" i="17" a="1"/>
  <c r="R272" i="17" s="1"/>
  <c r="N272" i="17" a="1"/>
  <c r="N272" i="17" s="1"/>
  <c r="W272" i="17" a="1"/>
  <c r="W272" i="17" s="1"/>
  <c r="P272" i="17" a="1"/>
  <c r="P272" i="17" s="1"/>
  <c r="X272" i="17" a="1"/>
  <c r="X272" i="17" s="1"/>
  <c r="I272" i="17" a="1"/>
  <c r="I272" i="17" s="1"/>
  <c r="G272" i="17" a="1"/>
  <c r="G272" i="17" s="1"/>
  <c r="H272" i="17" a="1"/>
  <c r="H272" i="17" s="1"/>
  <c r="J272" i="17" a="1"/>
  <c r="J272" i="17" s="1"/>
  <c r="K272" i="17" a="1"/>
  <c r="K272" i="17" s="1"/>
  <c r="L272" i="17" a="1"/>
  <c r="L272" i="17" s="1"/>
  <c r="M272" i="17" a="1"/>
  <c r="M272" i="17" s="1"/>
  <c r="E273" i="17"/>
  <c r="F273" i="17" l="1" a="1"/>
  <c r="F273" i="17" s="1"/>
  <c r="Y273" i="17" a="1"/>
  <c r="Y273" i="17" s="1"/>
  <c r="S273" i="17" a="1"/>
  <c r="S273" i="17" s="1"/>
  <c r="Q273" i="17" a="1"/>
  <c r="Q273" i="17" s="1"/>
  <c r="U273" i="17" a="1"/>
  <c r="U273" i="17" s="1"/>
  <c r="T273" i="17" a="1"/>
  <c r="T273" i="17" s="1"/>
  <c r="R273" i="17" a="1"/>
  <c r="R273" i="17" s="1"/>
  <c r="N273" i="17" a="1"/>
  <c r="N273" i="17" s="1"/>
  <c r="O273" i="17" a="1"/>
  <c r="O273" i="17" s="1"/>
  <c r="P273" i="17" a="1"/>
  <c r="P273" i="17" s="1"/>
  <c r="V273" i="17" a="1"/>
  <c r="V273" i="17" s="1"/>
  <c r="W273" i="17" a="1"/>
  <c r="W273" i="17" s="1"/>
  <c r="X273" i="17" a="1"/>
  <c r="X273" i="17" s="1"/>
  <c r="I273" i="17" a="1"/>
  <c r="I273" i="17" s="1"/>
  <c r="H273" i="17" a="1"/>
  <c r="H273" i="17" s="1"/>
  <c r="G273" i="17" a="1"/>
  <c r="G273" i="17" s="1"/>
  <c r="J273" i="17" a="1"/>
  <c r="J273" i="17" s="1"/>
  <c r="K273" i="17" a="1"/>
  <c r="K273" i="17" s="1"/>
  <c r="L273" i="17" a="1"/>
  <c r="L273" i="17" s="1"/>
  <c r="M273" i="17" a="1"/>
  <c r="M273" i="17" s="1"/>
  <c r="E274" i="17"/>
  <c r="F274" i="17" l="1" a="1"/>
  <c r="F274" i="17" s="1"/>
  <c r="B73" i="21" s="1"/>
  <c r="Y274" i="17" a="1"/>
  <c r="Y274" i="17" s="1"/>
  <c r="U73" i="21" s="1"/>
  <c r="S274" i="17" a="1"/>
  <c r="S274" i="17" s="1"/>
  <c r="O73" i="21" s="1"/>
  <c r="Q274" i="17" a="1"/>
  <c r="Q274" i="17" s="1"/>
  <c r="T274" i="17" a="1"/>
  <c r="T274" i="17" s="1"/>
  <c r="P73" i="21" s="1"/>
  <c r="U274" i="17" a="1"/>
  <c r="U274" i="17" s="1"/>
  <c r="O274" i="17" a="1"/>
  <c r="O274" i="17" s="1"/>
  <c r="K73" i="21" s="1"/>
  <c r="R274" i="17" a="1"/>
  <c r="R274" i="17" s="1"/>
  <c r="N73" i="21" s="1"/>
  <c r="W274" i="17" a="1"/>
  <c r="W274" i="17" s="1"/>
  <c r="X274" i="17" a="1"/>
  <c r="X274" i="17" s="1"/>
  <c r="N274" i="17" a="1"/>
  <c r="N274" i="17" s="1"/>
  <c r="V274" i="17" a="1"/>
  <c r="V274" i="17" s="1"/>
  <c r="R73" i="21" s="1"/>
  <c r="P274" i="17" a="1"/>
  <c r="P274" i="17" s="1"/>
  <c r="G274" i="17" a="1"/>
  <c r="G274" i="17" s="1"/>
  <c r="J274" i="17" a="1"/>
  <c r="J274" i="17" s="1"/>
  <c r="F73" i="21" s="1"/>
  <c r="H274" i="17" a="1"/>
  <c r="H274" i="17" s="1"/>
  <c r="I274" i="17" a="1"/>
  <c r="I274" i="17" s="1"/>
  <c r="K274" i="17" a="1"/>
  <c r="K274" i="17" s="1"/>
  <c r="M274" i="17" a="1"/>
  <c r="M274" i="17" s="1"/>
  <c r="L274" i="17" a="1"/>
  <c r="L274" i="17" s="1"/>
  <c r="H73" i="21" s="1"/>
  <c r="E275" i="17"/>
  <c r="F275" i="17" l="1" a="1"/>
  <c r="F275" i="17" s="1"/>
  <c r="S275" i="17" a="1"/>
  <c r="S275" i="17" s="1"/>
  <c r="Q275" i="17" a="1"/>
  <c r="Q275" i="17" s="1"/>
  <c r="Y275" i="17" a="1"/>
  <c r="Y275" i="17" s="1"/>
  <c r="U275" i="17" a="1"/>
  <c r="U275" i="17" s="1"/>
  <c r="T275" i="17" a="1"/>
  <c r="T275" i="17" s="1"/>
  <c r="N275" i="17" a="1"/>
  <c r="N275" i="17" s="1"/>
  <c r="R275" i="17" a="1"/>
  <c r="R275" i="17" s="1"/>
  <c r="V275" i="17" a="1"/>
  <c r="V275" i="17" s="1"/>
  <c r="O275" i="17" a="1"/>
  <c r="O275" i="17" s="1"/>
  <c r="W275" i="17" a="1"/>
  <c r="W275" i="17" s="1"/>
  <c r="X275" i="17" a="1"/>
  <c r="X275" i="17" s="1"/>
  <c r="P275" i="17" a="1"/>
  <c r="P275" i="17" s="1"/>
  <c r="H275" i="17" a="1"/>
  <c r="H275" i="17" s="1"/>
  <c r="J275" i="17" a="1"/>
  <c r="J275" i="17" s="1"/>
  <c r="G275" i="17" a="1"/>
  <c r="G275" i="17" s="1"/>
  <c r="L275" i="17" a="1"/>
  <c r="L275" i="17" s="1"/>
  <c r="K275" i="17" a="1"/>
  <c r="K275" i="17" s="1"/>
  <c r="I275" i="17" a="1"/>
  <c r="I275" i="17" s="1"/>
  <c r="M275" i="17" a="1"/>
  <c r="M275" i="17" s="1"/>
  <c r="E276" i="17"/>
  <c r="F276" i="17" l="1" a="1"/>
  <c r="F276" i="17" s="1"/>
  <c r="S276" i="17" a="1"/>
  <c r="S276" i="17" s="1"/>
  <c r="Y276" i="17" a="1"/>
  <c r="Y276" i="17" s="1"/>
  <c r="Q276" i="17" a="1"/>
  <c r="Q276" i="17" s="1"/>
  <c r="T276" i="17" a="1"/>
  <c r="T276" i="17" s="1"/>
  <c r="N276" i="17" a="1"/>
  <c r="N276" i="17" s="1"/>
  <c r="V276" i="17" a="1"/>
  <c r="V276" i="17" s="1"/>
  <c r="U276" i="17" a="1"/>
  <c r="U276" i="17" s="1"/>
  <c r="W276" i="17" a="1"/>
  <c r="W276" i="17" s="1"/>
  <c r="X276" i="17" a="1"/>
  <c r="X276" i="17" s="1"/>
  <c r="O276" i="17" a="1"/>
  <c r="O276" i="17" s="1"/>
  <c r="P276" i="17" a="1"/>
  <c r="P276" i="17" s="1"/>
  <c r="R276" i="17" a="1"/>
  <c r="R276" i="17" s="1"/>
  <c r="H276" i="17" a="1"/>
  <c r="H276" i="17" s="1"/>
  <c r="J276" i="17" a="1"/>
  <c r="J276" i="17" s="1"/>
  <c r="I276" i="17" a="1"/>
  <c r="I276" i="17" s="1"/>
  <c r="K276" i="17" a="1"/>
  <c r="K276" i="17" s="1"/>
  <c r="G276" i="17" a="1"/>
  <c r="G276" i="17" s="1"/>
  <c r="M276" i="17" a="1"/>
  <c r="M276" i="17" s="1"/>
  <c r="L276" i="17" a="1"/>
  <c r="L276" i="17" s="1"/>
  <c r="E277" i="17"/>
  <c r="F277" i="17" l="1" a="1"/>
  <c r="F277" i="17" s="1"/>
  <c r="Y277" i="17" a="1"/>
  <c r="Y277" i="17" s="1"/>
  <c r="S277" i="17" a="1"/>
  <c r="S277" i="17" s="1"/>
  <c r="Q277" i="17" a="1"/>
  <c r="Q277" i="17" s="1"/>
  <c r="T277" i="17" a="1"/>
  <c r="T277" i="17" s="1"/>
  <c r="U277" i="17" a="1"/>
  <c r="U277" i="17" s="1"/>
  <c r="V277" i="17" a="1"/>
  <c r="V277" i="17" s="1"/>
  <c r="R277" i="17" a="1"/>
  <c r="R277" i="17" s="1"/>
  <c r="N277" i="17" a="1"/>
  <c r="N277" i="17" s="1"/>
  <c r="X277" i="17" a="1"/>
  <c r="X277" i="17" s="1"/>
  <c r="O277" i="17" a="1"/>
  <c r="O277" i="17" s="1"/>
  <c r="W277" i="17" a="1"/>
  <c r="W277" i="17" s="1"/>
  <c r="P277" i="17" a="1"/>
  <c r="P277" i="17" s="1"/>
  <c r="H277" i="17" a="1"/>
  <c r="H277" i="17" s="1"/>
  <c r="G277" i="17" a="1"/>
  <c r="G277" i="17" s="1"/>
  <c r="J277" i="17" a="1"/>
  <c r="J277" i="17" s="1"/>
  <c r="I277" i="17" a="1"/>
  <c r="I277" i="17" s="1"/>
  <c r="K277" i="17" a="1"/>
  <c r="K277" i="17" s="1"/>
  <c r="M277" i="17" a="1"/>
  <c r="M277" i="17" s="1"/>
  <c r="L277" i="17" a="1"/>
  <c r="L277" i="17" s="1"/>
  <c r="E278" i="17"/>
  <c r="F278" i="17" l="1" a="1"/>
  <c r="F278" i="17" s="1"/>
  <c r="B74" i="21" s="1"/>
  <c r="Y278" i="17" a="1"/>
  <c r="Y278" i="17" s="1"/>
  <c r="S278" i="17" a="1"/>
  <c r="S278" i="17" s="1"/>
  <c r="O74" i="21" s="1"/>
  <c r="Q278" i="17" a="1"/>
  <c r="Q278" i="17" s="1"/>
  <c r="M74" i="21" s="1"/>
  <c r="U278" i="17" a="1"/>
  <c r="U278" i="17" s="1"/>
  <c r="T278" i="17" a="1"/>
  <c r="T278" i="17" s="1"/>
  <c r="O278" i="17" a="1"/>
  <c r="O278" i="17" s="1"/>
  <c r="K74" i="21" s="1"/>
  <c r="N278" i="17" a="1"/>
  <c r="N278" i="17" s="1"/>
  <c r="W278" i="17" a="1"/>
  <c r="W278" i="17" s="1"/>
  <c r="S74" i="21" s="1"/>
  <c r="X278" i="17" a="1"/>
  <c r="X278" i="17" s="1"/>
  <c r="V278" i="17" a="1"/>
  <c r="V278" i="17" s="1"/>
  <c r="P278" i="17" a="1"/>
  <c r="P278" i="17" s="1"/>
  <c r="R278" i="17" a="1"/>
  <c r="R278" i="17" s="1"/>
  <c r="G278" i="17" a="1"/>
  <c r="G278" i="17" s="1"/>
  <c r="C74" i="21" s="1"/>
  <c r="H278" i="17" a="1"/>
  <c r="H278" i="17" s="1"/>
  <c r="J278" i="17" a="1"/>
  <c r="J278" i="17" s="1"/>
  <c r="I278" i="17" a="1"/>
  <c r="I278" i="17" s="1"/>
  <c r="L278" i="17" a="1"/>
  <c r="L278" i="17" s="1"/>
  <c r="H74" i="21" s="1"/>
  <c r="K278" i="17" a="1"/>
  <c r="K278" i="17" s="1"/>
  <c r="M278" i="17" a="1"/>
  <c r="M278" i="17" s="1"/>
  <c r="I74" i="21" s="1"/>
  <c r="E279" i="17"/>
  <c r="F279" i="17" l="1" a="1"/>
  <c r="F279" i="17" s="1"/>
  <c r="S279" i="17" a="1"/>
  <c r="S279" i="17" s="1"/>
  <c r="Q279" i="17" a="1"/>
  <c r="Q279" i="17" s="1"/>
  <c r="Y279" i="17" a="1"/>
  <c r="Y279" i="17" s="1"/>
  <c r="U279" i="17" a="1"/>
  <c r="U279" i="17" s="1"/>
  <c r="T279" i="17" a="1"/>
  <c r="T279" i="17" s="1"/>
  <c r="N279" i="17" a="1"/>
  <c r="N279" i="17" s="1"/>
  <c r="V279" i="17" a="1"/>
  <c r="V279" i="17" s="1"/>
  <c r="R279" i="17" a="1"/>
  <c r="R279" i="17" s="1"/>
  <c r="W279" i="17" a="1"/>
  <c r="W279" i="17" s="1"/>
  <c r="X279" i="17" a="1"/>
  <c r="X279" i="17" s="1"/>
  <c r="P279" i="17" a="1"/>
  <c r="P279" i="17" s="1"/>
  <c r="O279" i="17" a="1"/>
  <c r="O279" i="17" s="1"/>
  <c r="H279" i="17" a="1"/>
  <c r="H279" i="17" s="1"/>
  <c r="J279" i="17" a="1"/>
  <c r="J279" i="17" s="1"/>
  <c r="I279" i="17" a="1"/>
  <c r="I279" i="17" s="1"/>
  <c r="G279" i="17" a="1"/>
  <c r="G279" i="17" s="1"/>
  <c r="K279" i="17" a="1"/>
  <c r="K279" i="17" s="1"/>
  <c r="M279" i="17" a="1"/>
  <c r="M279" i="17" s="1"/>
  <c r="L279" i="17" a="1"/>
  <c r="L279" i="17" s="1"/>
  <c r="E280" i="17"/>
  <c r="F280" i="17" l="1" a="1"/>
  <c r="F280" i="17" s="1"/>
  <c r="S280" i="17" a="1"/>
  <c r="S280" i="17" s="1"/>
  <c r="Y280" i="17" a="1"/>
  <c r="Y280" i="17" s="1"/>
  <c r="Q280" i="17" a="1"/>
  <c r="Q280" i="17" s="1"/>
  <c r="U280" i="17" a="1"/>
  <c r="U280" i="17" s="1"/>
  <c r="T280" i="17" a="1"/>
  <c r="T280" i="17" s="1"/>
  <c r="N280" i="17" a="1"/>
  <c r="N280" i="17" s="1"/>
  <c r="V280" i="17" a="1"/>
  <c r="V280" i="17" s="1"/>
  <c r="R280" i="17" a="1"/>
  <c r="R280" i="17" s="1"/>
  <c r="O280" i="17" a="1"/>
  <c r="O280" i="17" s="1"/>
  <c r="W280" i="17" a="1"/>
  <c r="W280" i="17" s="1"/>
  <c r="X280" i="17" a="1"/>
  <c r="X280" i="17" s="1"/>
  <c r="P280" i="17" a="1"/>
  <c r="P280" i="17" s="1"/>
  <c r="J280" i="17" a="1"/>
  <c r="J280" i="17" s="1"/>
  <c r="G280" i="17" a="1"/>
  <c r="G280" i="17" s="1"/>
  <c r="I280" i="17" a="1"/>
  <c r="I280" i="17" s="1"/>
  <c r="H280" i="17" a="1"/>
  <c r="H280" i="17" s="1"/>
  <c r="K280" i="17" a="1"/>
  <c r="K280" i="17" s="1"/>
  <c r="L280" i="17" a="1"/>
  <c r="L280" i="17" s="1"/>
  <c r="M280" i="17" a="1"/>
  <c r="M280" i="17" s="1"/>
  <c r="E281" i="17"/>
  <c r="F281" i="17" l="1" a="1"/>
  <c r="F281" i="17" s="1"/>
  <c r="S281" i="17" a="1"/>
  <c r="S281" i="17" s="1"/>
  <c r="Y281" i="17" a="1"/>
  <c r="Y281" i="17" s="1"/>
  <c r="Q281" i="17" a="1"/>
  <c r="Q281" i="17" s="1"/>
  <c r="T281" i="17" a="1"/>
  <c r="T281" i="17" s="1"/>
  <c r="V281" i="17" a="1"/>
  <c r="V281" i="17" s="1"/>
  <c r="U281" i="17" a="1"/>
  <c r="U281" i="17" s="1"/>
  <c r="O281" i="17" a="1"/>
  <c r="O281" i="17" s="1"/>
  <c r="R281" i="17" a="1"/>
  <c r="R281" i="17" s="1"/>
  <c r="N281" i="17" a="1"/>
  <c r="N281" i="17" s="1"/>
  <c r="W281" i="17" a="1"/>
  <c r="W281" i="17" s="1"/>
  <c r="X281" i="17" a="1"/>
  <c r="X281" i="17" s="1"/>
  <c r="P281" i="17" a="1"/>
  <c r="P281" i="17" s="1"/>
  <c r="H281" i="17" a="1"/>
  <c r="H281" i="17" s="1"/>
  <c r="G281" i="17" a="1"/>
  <c r="G281" i="17" s="1"/>
  <c r="I281" i="17" a="1"/>
  <c r="I281" i="17" s="1"/>
  <c r="J281" i="17" a="1"/>
  <c r="J281" i="17" s="1"/>
  <c r="K281" i="17" a="1"/>
  <c r="K281" i="17" s="1"/>
  <c r="L281" i="17" a="1"/>
  <c r="L281" i="17" s="1"/>
  <c r="M281" i="17" a="1"/>
  <c r="M281" i="17" s="1"/>
  <c r="E282" i="17"/>
  <c r="M75" i="21" l="1"/>
  <c r="F282" i="17" a="1"/>
  <c r="F282" i="17" s="1"/>
  <c r="B75" i="21" s="1"/>
  <c r="S282" i="17" a="1"/>
  <c r="S282" i="17" s="1"/>
  <c r="O75" i="21" s="1"/>
  <c r="Q282" i="17" a="1"/>
  <c r="Q282" i="17" s="1"/>
  <c r="Y282" i="17" a="1"/>
  <c r="Y282" i="17" s="1"/>
  <c r="T282" i="17" a="1"/>
  <c r="T282" i="17" s="1"/>
  <c r="U282" i="17" a="1"/>
  <c r="U282" i="17" s="1"/>
  <c r="Q75" i="21" s="1"/>
  <c r="R282" i="17" a="1"/>
  <c r="R282" i="17" s="1"/>
  <c r="N282" i="17" a="1"/>
  <c r="N282" i="17" s="1"/>
  <c r="V282" i="17" a="1"/>
  <c r="V282" i="17" s="1"/>
  <c r="R75" i="21" s="1"/>
  <c r="O282" i="17" a="1"/>
  <c r="O282" i="17" s="1"/>
  <c r="K75" i="21" s="1"/>
  <c r="P282" i="17" a="1"/>
  <c r="P282" i="17" s="1"/>
  <c r="W282" i="17" a="1"/>
  <c r="W282" i="17" s="1"/>
  <c r="X282" i="17" a="1"/>
  <c r="X282" i="17" s="1"/>
  <c r="I282" i="17" a="1"/>
  <c r="I282" i="17" s="1"/>
  <c r="E75" i="21" s="1"/>
  <c r="G282" i="17" a="1"/>
  <c r="G282" i="17" s="1"/>
  <c r="H282" i="17" a="1"/>
  <c r="H282" i="17" s="1"/>
  <c r="J282" i="17" a="1"/>
  <c r="J282" i="17" s="1"/>
  <c r="M282" i="17" a="1"/>
  <c r="M282" i="17" s="1"/>
  <c r="I75" i="21" s="1"/>
  <c r="L282" i="17" a="1"/>
  <c r="L282" i="17" s="1"/>
  <c r="K282" i="17" a="1"/>
  <c r="K282" i="17" s="1"/>
  <c r="G75" i="21" s="1"/>
  <c r="E283" i="17"/>
  <c r="F283" i="17" l="1" a="1"/>
  <c r="F283" i="17" s="1"/>
  <c r="Y283" i="17" a="1"/>
  <c r="Y283" i="17" s="1"/>
  <c r="S283" i="17" a="1"/>
  <c r="S283" i="17" s="1"/>
  <c r="Q283" i="17" a="1"/>
  <c r="Q283" i="17" s="1"/>
  <c r="T283" i="17" a="1"/>
  <c r="T283" i="17" s="1"/>
  <c r="U283" i="17" a="1"/>
  <c r="U283" i="17" s="1"/>
  <c r="N283" i="17" a="1"/>
  <c r="N283" i="17" s="1"/>
  <c r="V283" i="17" a="1"/>
  <c r="V283" i="17" s="1"/>
  <c r="O283" i="17" a="1"/>
  <c r="O283" i="17" s="1"/>
  <c r="P283" i="17" a="1"/>
  <c r="P283" i="17" s="1"/>
  <c r="R283" i="17" a="1"/>
  <c r="R283" i="17" s="1"/>
  <c r="W283" i="17" a="1"/>
  <c r="W283" i="17" s="1"/>
  <c r="X283" i="17" a="1"/>
  <c r="X283" i="17" s="1"/>
  <c r="J283" i="17" a="1"/>
  <c r="J283" i="17" s="1"/>
  <c r="H283" i="17" a="1"/>
  <c r="H283" i="17" s="1"/>
  <c r="I283" i="17" a="1"/>
  <c r="I283" i="17" s="1"/>
  <c r="G283" i="17" a="1"/>
  <c r="G283" i="17" s="1"/>
  <c r="K283" i="17" a="1"/>
  <c r="K283" i="17" s="1"/>
  <c r="L283" i="17" a="1"/>
  <c r="L283" i="17" s="1"/>
  <c r="M283" i="17" a="1"/>
  <c r="M283" i="17" s="1"/>
  <c r="E284" i="17"/>
  <c r="F284" i="17" l="1" a="1"/>
  <c r="F284" i="17" s="1"/>
  <c r="Y284" i="17" a="1"/>
  <c r="Y284" i="17" s="1"/>
  <c r="S284" i="17" a="1"/>
  <c r="S284" i="17" s="1"/>
  <c r="Q284" i="17" a="1"/>
  <c r="Q284" i="17" s="1"/>
  <c r="T284" i="17" a="1"/>
  <c r="T284" i="17" s="1"/>
  <c r="U284" i="17" a="1"/>
  <c r="U284" i="17" s="1"/>
  <c r="R284" i="17" a="1"/>
  <c r="R284" i="17" s="1"/>
  <c r="N284" i="17" a="1"/>
  <c r="N284" i="17" s="1"/>
  <c r="V284" i="17" a="1"/>
  <c r="V284" i="17" s="1"/>
  <c r="W284" i="17" a="1"/>
  <c r="W284" i="17" s="1"/>
  <c r="X284" i="17" a="1"/>
  <c r="X284" i="17" s="1"/>
  <c r="P284" i="17" a="1"/>
  <c r="P284" i="17" s="1"/>
  <c r="O284" i="17" a="1"/>
  <c r="O284" i="17" s="1"/>
  <c r="I284" i="17" a="1"/>
  <c r="I284" i="17" s="1"/>
  <c r="J284" i="17" a="1"/>
  <c r="J284" i="17" s="1"/>
  <c r="G284" i="17" a="1"/>
  <c r="G284" i="17" s="1"/>
  <c r="H284" i="17" a="1"/>
  <c r="H284" i="17" s="1"/>
  <c r="M284" i="17" a="1"/>
  <c r="M284" i="17" s="1"/>
  <c r="L284" i="17" a="1"/>
  <c r="L284" i="17" s="1"/>
  <c r="K284" i="17" a="1"/>
  <c r="K284" i="17" s="1"/>
  <c r="E285" i="17"/>
  <c r="F285" i="17" l="1" a="1"/>
  <c r="F285" i="17" s="1"/>
  <c r="Y285" i="17" a="1"/>
  <c r="Y285" i="17" s="1"/>
  <c r="Q285" i="17" a="1"/>
  <c r="Q285" i="17" s="1"/>
  <c r="S285" i="17" a="1"/>
  <c r="S285" i="17" s="1"/>
  <c r="T285" i="17" a="1"/>
  <c r="T285" i="17" s="1"/>
  <c r="U285" i="17" a="1"/>
  <c r="U285" i="17" s="1"/>
  <c r="N285" i="17" a="1"/>
  <c r="N285" i="17" s="1"/>
  <c r="V285" i="17" a="1"/>
  <c r="V285" i="17" s="1"/>
  <c r="R285" i="17" a="1"/>
  <c r="R285" i="17" s="1"/>
  <c r="X285" i="17" a="1"/>
  <c r="X285" i="17" s="1"/>
  <c r="P285" i="17" a="1"/>
  <c r="P285" i="17" s="1"/>
  <c r="W285" i="17" a="1"/>
  <c r="W285" i="17" s="1"/>
  <c r="O285" i="17" a="1"/>
  <c r="O285" i="17" s="1"/>
  <c r="J285" i="17" a="1"/>
  <c r="J285" i="17" s="1"/>
  <c r="H285" i="17" a="1"/>
  <c r="H285" i="17" s="1"/>
  <c r="I285" i="17" a="1"/>
  <c r="I285" i="17" s="1"/>
  <c r="G285" i="17" a="1"/>
  <c r="G285" i="17" s="1"/>
  <c r="K285" i="17" a="1"/>
  <c r="K285" i="17" s="1"/>
  <c r="M285" i="17" a="1"/>
  <c r="M285" i="17" s="1"/>
  <c r="L285" i="17" a="1"/>
  <c r="L285" i="17" s="1"/>
  <c r="E286" i="17"/>
  <c r="O76" i="21" l="1"/>
  <c r="F286" i="17" a="1"/>
  <c r="F286" i="17" s="1"/>
  <c r="B76" i="21" s="1"/>
  <c r="Y286" i="17" a="1"/>
  <c r="Y286" i="17" s="1"/>
  <c r="S286" i="17" a="1"/>
  <c r="S286" i="17" s="1"/>
  <c r="Q286" i="17" a="1"/>
  <c r="Q286" i="17" s="1"/>
  <c r="T286" i="17" a="1"/>
  <c r="T286" i="17" s="1"/>
  <c r="P76" i="21" s="1"/>
  <c r="U286" i="17" a="1"/>
  <c r="U286" i="17" s="1"/>
  <c r="O286" i="17" a="1"/>
  <c r="O286" i="17" s="1"/>
  <c r="K76" i="21" s="1"/>
  <c r="N286" i="17" a="1"/>
  <c r="N286" i="17" s="1"/>
  <c r="J76" i="21" s="1"/>
  <c r="V286" i="17" a="1"/>
  <c r="V286" i="17" s="1"/>
  <c r="R286" i="17" a="1"/>
  <c r="R286" i="17" s="1"/>
  <c r="X286" i="17" a="1"/>
  <c r="X286" i="17" s="1"/>
  <c r="W286" i="17" a="1"/>
  <c r="W286" i="17" s="1"/>
  <c r="S76" i="21" s="1"/>
  <c r="P286" i="17" a="1"/>
  <c r="P286" i="17" s="1"/>
  <c r="I286" i="17" a="1"/>
  <c r="I286" i="17" s="1"/>
  <c r="H286" i="17" a="1"/>
  <c r="H286" i="17" s="1"/>
  <c r="J286" i="17" a="1"/>
  <c r="J286" i="17" s="1"/>
  <c r="K286" i="17" a="1"/>
  <c r="K286" i="17" s="1"/>
  <c r="G76" i="21" s="1"/>
  <c r="G286" i="17" a="1"/>
  <c r="G286" i="17" s="1"/>
  <c r="C76" i="21" s="1"/>
  <c r="L286" i="17" a="1"/>
  <c r="L286" i="17" s="1"/>
  <c r="M286" i="17" a="1"/>
  <c r="M286" i="17" s="1"/>
  <c r="E287" i="17"/>
  <c r="F287" i="17" l="1" a="1"/>
  <c r="F287" i="17" s="1"/>
  <c r="S287" i="17" a="1"/>
  <c r="S287" i="17" s="1"/>
  <c r="Y287" i="17" a="1"/>
  <c r="Y287" i="17" s="1"/>
  <c r="Q287" i="17" a="1"/>
  <c r="Q287" i="17" s="1"/>
  <c r="U287" i="17" a="1"/>
  <c r="U287" i="17" s="1"/>
  <c r="T287" i="17" a="1"/>
  <c r="T287" i="17" s="1"/>
  <c r="N287" i="17" a="1"/>
  <c r="N287" i="17" s="1"/>
  <c r="O287" i="17" a="1"/>
  <c r="O287" i="17" s="1"/>
  <c r="V287" i="17" a="1"/>
  <c r="V287" i="17" s="1"/>
  <c r="X287" i="17" a="1"/>
  <c r="X287" i="17" s="1"/>
  <c r="W287" i="17" a="1"/>
  <c r="W287" i="17" s="1"/>
  <c r="R287" i="17" a="1"/>
  <c r="R287" i="17" s="1"/>
  <c r="P287" i="17" a="1"/>
  <c r="P287" i="17" s="1"/>
  <c r="H287" i="17" a="1"/>
  <c r="H287" i="17" s="1"/>
  <c r="I287" i="17" a="1"/>
  <c r="I287" i="17" s="1"/>
  <c r="G287" i="17" a="1"/>
  <c r="G287" i="17" s="1"/>
  <c r="K287" i="17" a="1"/>
  <c r="K287" i="17" s="1"/>
  <c r="J287" i="17" a="1"/>
  <c r="J287" i="17" s="1"/>
  <c r="M287" i="17" a="1"/>
  <c r="M287" i="17" s="1"/>
  <c r="L287" i="17" a="1"/>
  <c r="L287" i="17" s="1"/>
  <c r="E288" i="17"/>
  <c r="F288" i="17" l="1" a="1"/>
  <c r="F288" i="17" s="1"/>
  <c r="Y288" i="17" a="1"/>
  <c r="Y288" i="17" s="1"/>
  <c r="Q288" i="17" a="1"/>
  <c r="Q288" i="17" s="1"/>
  <c r="S288" i="17" a="1"/>
  <c r="S288" i="17" s="1"/>
  <c r="T288" i="17" a="1"/>
  <c r="T288" i="17" s="1"/>
  <c r="U288" i="17" a="1"/>
  <c r="U288" i="17" s="1"/>
  <c r="N288" i="17" a="1"/>
  <c r="N288" i="17" s="1"/>
  <c r="O288" i="17" a="1"/>
  <c r="O288" i="17" s="1"/>
  <c r="V288" i="17" a="1"/>
  <c r="V288" i="17" s="1"/>
  <c r="W288" i="17" a="1"/>
  <c r="W288" i="17" s="1"/>
  <c r="R288" i="17" a="1"/>
  <c r="R288" i="17" s="1"/>
  <c r="X288" i="17" a="1"/>
  <c r="X288" i="17" s="1"/>
  <c r="P288" i="17" a="1"/>
  <c r="P288" i="17" s="1"/>
  <c r="G288" i="17" a="1"/>
  <c r="G288" i="17" s="1"/>
  <c r="H288" i="17" a="1"/>
  <c r="H288" i="17" s="1"/>
  <c r="I288" i="17" a="1"/>
  <c r="I288" i="17" s="1"/>
  <c r="J288" i="17" a="1"/>
  <c r="J288" i="17" s="1"/>
  <c r="K288" i="17" a="1"/>
  <c r="K288" i="17" s="1"/>
  <c r="L288" i="17" a="1"/>
  <c r="L288" i="17" s="1"/>
  <c r="M288" i="17" a="1"/>
  <c r="M288" i="17" s="1"/>
  <c r="E289" i="17"/>
  <c r="F289" i="17" l="1" a="1"/>
  <c r="F289" i="17" s="1"/>
  <c r="S289" i="17" a="1"/>
  <c r="S289" i="17" s="1"/>
  <c r="Y289" i="17" a="1"/>
  <c r="Y289" i="17" s="1"/>
  <c r="Q289" i="17" a="1"/>
  <c r="Q289" i="17" s="1"/>
  <c r="T289" i="17" a="1"/>
  <c r="T289" i="17" s="1"/>
  <c r="U289" i="17" a="1"/>
  <c r="U289" i="17" s="1"/>
  <c r="N289" i="17" a="1"/>
  <c r="N289" i="17" s="1"/>
  <c r="V289" i="17" a="1"/>
  <c r="V289" i="17" s="1"/>
  <c r="R289" i="17" a="1"/>
  <c r="R289" i="17" s="1"/>
  <c r="W289" i="17" a="1"/>
  <c r="W289" i="17" s="1"/>
  <c r="O289" i="17" a="1"/>
  <c r="O289" i="17" s="1"/>
  <c r="X289" i="17" a="1"/>
  <c r="X289" i="17" s="1"/>
  <c r="P289" i="17" a="1"/>
  <c r="P289" i="17" s="1"/>
  <c r="I289" i="17" a="1"/>
  <c r="I289" i="17" s="1"/>
  <c r="H289" i="17" a="1"/>
  <c r="H289" i="17" s="1"/>
  <c r="G289" i="17" a="1"/>
  <c r="G289" i="17" s="1"/>
  <c r="J289" i="17" a="1"/>
  <c r="J289" i="17" s="1"/>
  <c r="K289" i="17" a="1"/>
  <c r="K289" i="17" s="1"/>
  <c r="L289" i="17" a="1"/>
  <c r="L289" i="17" s="1"/>
  <c r="M289" i="17" a="1"/>
  <c r="M289" i="17" s="1"/>
  <c r="E290" i="17"/>
  <c r="F290" i="17" l="1" a="1"/>
  <c r="F290" i="17" s="1"/>
  <c r="B77" i="21" s="1"/>
  <c r="Y290" i="17" a="1"/>
  <c r="Y290" i="17" s="1"/>
  <c r="S290" i="17" a="1"/>
  <c r="S290" i="17" s="1"/>
  <c r="O77" i="21" s="1"/>
  <c r="Q290" i="17" a="1"/>
  <c r="Q290" i="17" s="1"/>
  <c r="T290" i="17" a="1"/>
  <c r="T290" i="17" s="1"/>
  <c r="R290" i="17" a="1"/>
  <c r="R290" i="17" s="1"/>
  <c r="U290" i="17" a="1"/>
  <c r="U290" i="17" s="1"/>
  <c r="Q77" i="21" s="1"/>
  <c r="O290" i="17" a="1"/>
  <c r="O290" i="17" s="1"/>
  <c r="V290" i="17" a="1"/>
  <c r="V290" i="17" s="1"/>
  <c r="P290" i="17" a="1"/>
  <c r="P290" i="17" s="1"/>
  <c r="L77" i="21" s="1"/>
  <c r="W290" i="17" a="1"/>
  <c r="W290" i="17" s="1"/>
  <c r="X290" i="17" a="1"/>
  <c r="X290" i="17" s="1"/>
  <c r="T77" i="21" s="1"/>
  <c r="N290" i="17" a="1"/>
  <c r="N290" i="17" s="1"/>
  <c r="J77" i="21" s="1"/>
  <c r="G290" i="17" a="1"/>
  <c r="G290" i="17" s="1"/>
  <c r="H290" i="17" a="1"/>
  <c r="H290" i="17" s="1"/>
  <c r="J290" i="17" a="1"/>
  <c r="J290" i="17" s="1"/>
  <c r="F77" i="21" s="1"/>
  <c r="I290" i="17" a="1"/>
  <c r="I290" i="17" s="1"/>
  <c r="E77" i="21" s="1"/>
  <c r="K290" i="17" a="1"/>
  <c r="K290" i="17" s="1"/>
  <c r="L290" i="17" a="1"/>
  <c r="L290" i="17" s="1"/>
  <c r="M290" i="17" a="1"/>
  <c r="M290" i="17" s="1"/>
  <c r="E291" i="17"/>
  <c r="F291" i="17" l="1" a="1"/>
  <c r="F291" i="17" s="1"/>
  <c r="Y291" i="17" a="1"/>
  <c r="Y291" i="17" s="1"/>
  <c r="S291" i="17" a="1"/>
  <c r="S291" i="17" s="1"/>
  <c r="Q291" i="17" a="1"/>
  <c r="Q291" i="17" s="1"/>
  <c r="T291" i="17" a="1"/>
  <c r="T291" i="17" s="1"/>
  <c r="U291" i="17" a="1"/>
  <c r="U291" i="17" s="1"/>
  <c r="N291" i="17" a="1"/>
  <c r="N291" i="17" s="1"/>
  <c r="V291" i="17" a="1"/>
  <c r="V291" i="17" s="1"/>
  <c r="O291" i="17" a="1"/>
  <c r="O291" i="17" s="1"/>
  <c r="R291" i="17" a="1"/>
  <c r="R291" i="17" s="1"/>
  <c r="P291" i="17" a="1"/>
  <c r="P291" i="17" s="1"/>
  <c r="W291" i="17" a="1"/>
  <c r="W291" i="17" s="1"/>
  <c r="X291" i="17" a="1"/>
  <c r="X291" i="17" s="1"/>
  <c r="G291" i="17" a="1"/>
  <c r="G291" i="17" s="1"/>
  <c r="H291" i="17" a="1"/>
  <c r="H291" i="17" s="1"/>
  <c r="J291" i="17" a="1"/>
  <c r="J291" i="17" s="1"/>
  <c r="I291" i="17" a="1"/>
  <c r="I291" i="17" s="1"/>
  <c r="K291" i="17" a="1"/>
  <c r="K291" i="17" s="1"/>
  <c r="L291" i="17" a="1"/>
  <c r="L291" i="17" s="1"/>
  <c r="M291" i="17" a="1"/>
  <c r="M291" i="17" s="1"/>
  <c r="E292" i="17"/>
  <c r="F292" i="17" l="1" a="1"/>
  <c r="F292" i="17" s="1"/>
  <c r="Y292" i="17" a="1"/>
  <c r="Y292" i="17" s="1"/>
  <c r="S292" i="17" a="1"/>
  <c r="S292" i="17" s="1"/>
  <c r="Q292" i="17" a="1"/>
  <c r="Q292" i="17" s="1"/>
  <c r="U292" i="17" a="1"/>
  <c r="U292" i="17" s="1"/>
  <c r="T292" i="17" a="1"/>
  <c r="T292" i="17" s="1"/>
  <c r="N292" i="17" a="1"/>
  <c r="N292" i="17" s="1"/>
  <c r="V292" i="17" a="1"/>
  <c r="V292" i="17" s="1"/>
  <c r="R292" i="17" a="1"/>
  <c r="R292" i="17" s="1"/>
  <c r="P292" i="17" a="1"/>
  <c r="P292" i="17" s="1"/>
  <c r="O292" i="17" a="1"/>
  <c r="O292" i="17" s="1"/>
  <c r="W292" i="17" a="1"/>
  <c r="W292" i="17" s="1"/>
  <c r="X292" i="17" a="1"/>
  <c r="X292" i="17" s="1"/>
  <c r="H292" i="17" a="1"/>
  <c r="H292" i="17" s="1"/>
  <c r="J292" i="17" a="1"/>
  <c r="J292" i="17" s="1"/>
  <c r="I292" i="17" a="1"/>
  <c r="I292" i="17" s="1"/>
  <c r="G292" i="17" a="1"/>
  <c r="G292" i="17" s="1"/>
  <c r="K292" i="17" a="1"/>
  <c r="K292" i="17" s="1"/>
  <c r="L292" i="17" a="1"/>
  <c r="L292" i="17" s="1"/>
  <c r="M292" i="17" a="1"/>
  <c r="M292" i="17" s="1"/>
  <c r="E293" i="17"/>
  <c r="F293" i="17" l="1" a="1"/>
  <c r="F293" i="17" s="1"/>
  <c r="Q293" i="17" a="1"/>
  <c r="Q293" i="17" s="1"/>
  <c r="S293" i="17" a="1"/>
  <c r="S293" i="17" s="1"/>
  <c r="Y293" i="17" a="1"/>
  <c r="Y293" i="17" s="1"/>
  <c r="T293" i="17" a="1"/>
  <c r="T293" i="17" s="1"/>
  <c r="U293" i="17" a="1"/>
  <c r="U293" i="17" s="1"/>
  <c r="V293" i="17" a="1"/>
  <c r="V293" i="17" s="1"/>
  <c r="R293" i="17" a="1"/>
  <c r="R293" i="17" s="1"/>
  <c r="N293" i="17" a="1"/>
  <c r="N293" i="17" s="1"/>
  <c r="O293" i="17" a="1"/>
  <c r="O293" i="17" s="1"/>
  <c r="W293" i="17" a="1"/>
  <c r="W293" i="17" s="1"/>
  <c r="P293" i="17" a="1"/>
  <c r="P293" i="17" s="1"/>
  <c r="X293" i="17" a="1"/>
  <c r="X293" i="17" s="1"/>
  <c r="H293" i="17" a="1"/>
  <c r="H293" i="17" s="1"/>
  <c r="G293" i="17" a="1"/>
  <c r="G293" i="17" s="1"/>
  <c r="J293" i="17" a="1"/>
  <c r="J293" i="17" s="1"/>
  <c r="I293" i="17" a="1"/>
  <c r="I293" i="17" s="1"/>
  <c r="M293" i="17" a="1"/>
  <c r="M293" i="17" s="1"/>
  <c r="K293" i="17" a="1"/>
  <c r="K293" i="17" s="1"/>
  <c r="L293" i="17" a="1"/>
  <c r="L293" i="17" s="1"/>
  <c r="E294" i="17"/>
  <c r="O78" i="21" l="1"/>
  <c r="F294" i="17" a="1"/>
  <c r="F294" i="17" s="1"/>
  <c r="B78" i="21" s="1"/>
  <c r="S294" i="17" a="1"/>
  <c r="S294" i="17" s="1"/>
  <c r="Y294" i="17" a="1"/>
  <c r="Y294" i="17" s="1"/>
  <c r="U78" i="21" s="1"/>
  <c r="T294" i="17" a="1"/>
  <c r="T294" i="17" s="1"/>
  <c r="P78" i="21" s="1"/>
  <c r="Q294" i="17" a="1"/>
  <c r="Q294" i="17" s="1"/>
  <c r="U294" i="17" a="1"/>
  <c r="U294" i="17" s="1"/>
  <c r="V294" i="17" a="1"/>
  <c r="V294" i="17" s="1"/>
  <c r="N294" i="17" a="1"/>
  <c r="N294" i="17" s="1"/>
  <c r="O294" i="17" a="1"/>
  <c r="O294" i="17" s="1"/>
  <c r="W294" i="17" a="1"/>
  <c r="W294" i="17" s="1"/>
  <c r="R294" i="17" a="1"/>
  <c r="R294" i="17" s="1"/>
  <c r="N78" i="21" s="1"/>
  <c r="P294" i="17" a="1"/>
  <c r="P294" i="17" s="1"/>
  <c r="L78" i="21" s="1"/>
  <c r="X294" i="17" a="1"/>
  <c r="X294" i="17" s="1"/>
  <c r="T78" i="21" s="1"/>
  <c r="J294" i="17" a="1"/>
  <c r="J294" i="17" s="1"/>
  <c r="G294" i="17" a="1"/>
  <c r="G294" i="17" s="1"/>
  <c r="C78" i="21" s="1"/>
  <c r="I294" i="17" a="1"/>
  <c r="I294" i="17" s="1"/>
  <c r="H294" i="17" a="1"/>
  <c r="H294" i="17" s="1"/>
  <c r="K294" i="17" a="1"/>
  <c r="K294" i="17" s="1"/>
  <c r="M294" i="17" a="1"/>
  <c r="M294" i="17" s="1"/>
  <c r="I78" i="21" s="1"/>
  <c r="L294" i="17" a="1"/>
  <c r="L294" i="17" s="1"/>
  <c r="E295" i="17"/>
  <c r="F295" i="17" l="1" a="1"/>
  <c r="F295" i="17" s="1"/>
  <c r="Y295" i="17" a="1"/>
  <c r="Y295" i="17" s="1"/>
  <c r="S295" i="17" a="1"/>
  <c r="S295" i="17" s="1"/>
  <c r="Q295" i="17" a="1"/>
  <c r="Q295" i="17" s="1"/>
  <c r="T295" i="17" a="1"/>
  <c r="T295" i="17" s="1"/>
  <c r="U295" i="17" a="1"/>
  <c r="U295" i="17" s="1"/>
  <c r="R295" i="17" a="1"/>
  <c r="R295" i="17" s="1"/>
  <c r="N295" i="17" a="1"/>
  <c r="N295" i="17" s="1"/>
  <c r="O295" i="17" a="1"/>
  <c r="O295" i="17" s="1"/>
  <c r="V295" i="17" a="1"/>
  <c r="V295" i="17" s="1"/>
  <c r="P295" i="17" a="1"/>
  <c r="P295" i="17" s="1"/>
  <c r="W295" i="17" a="1"/>
  <c r="W295" i="17" s="1"/>
  <c r="X295" i="17" a="1"/>
  <c r="X295" i="17" s="1"/>
  <c r="H295" i="17" a="1"/>
  <c r="H295" i="17" s="1"/>
  <c r="J295" i="17" a="1"/>
  <c r="J295" i="17" s="1"/>
  <c r="G295" i="17" a="1"/>
  <c r="G295" i="17" s="1"/>
  <c r="I295" i="17" a="1"/>
  <c r="I295" i="17" s="1"/>
  <c r="M295" i="17" a="1"/>
  <c r="M295" i="17" s="1"/>
  <c r="K295" i="17" a="1"/>
  <c r="K295" i="17" s="1"/>
  <c r="L295" i="17" a="1"/>
  <c r="L295" i="17" s="1"/>
  <c r="E296" i="17"/>
  <c r="F296" i="17" l="1" a="1"/>
  <c r="F296" i="17" s="1"/>
  <c r="S296" i="17" a="1"/>
  <c r="S296" i="17" s="1"/>
  <c r="Y296" i="17" a="1"/>
  <c r="Y296" i="17" s="1"/>
  <c r="Q296" i="17" a="1"/>
  <c r="Q296" i="17" s="1"/>
  <c r="U296" i="17" a="1"/>
  <c r="U296" i="17" s="1"/>
  <c r="T296" i="17" a="1"/>
  <c r="T296" i="17" s="1"/>
  <c r="V296" i="17" a="1"/>
  <c r="V296" i="17" s="1"/>
  <c r="R296" i="17" a="1"/>
  <c r="R296" i="17" s="1"/>
  <c r="N296" i="17" a="1"/>
  <c r="N296" i="17" s="1"/>
  <c r="O296" i="17" a="1"/>
  <c r="O296" i="17" s="1"/>
  <c r="W296" i="17" a="1"/>
  <c r="W296" i="17" s="1"/>
  <c r="X296" i="17" a="1"/>
  <c r="X296" i="17" s="1"/>
  <c r="P296" i="17" a="1"/>
  <c r="P296" i="17" s="1"/>
  <c r="I296" i="17" a="1"/>
  <c r="I296" i="17" s="1"/>
  <c r="J296" i="17" a="1"/>
  <c r="J296" i="17" s="1"/>
  <c r="G296" i="17" a="1"/>
  <c r="G296" i="17" s="1"/>
  <c r="H296" i="17" a="1"/>
  <c r="H296" i="17" s="1"/>
  <c r="K296" i="17" a="1"/>
  <c r="K296" i="17" s="1"/>
  <c r="M296" i="17" a="1"/>
  <c r="M296" i="17" s="1"/>
  <c r="L296" i="17" a="1"/>
  <c r="L296" i="17" s="1"/>
  <c r="E297" i="17"/>
  <c r="F297" i="17" l="1" a="1"/>
  <c r="F297" i="17" s="1"/>
  <c r="S297" i="17" a="1"/>
  <c r="S297" i="17" s="1"/>
  <c r="Y297" i="17" a="1"/>
  <c r="Y297" i="17" s="1"/>
  <c r="Q297" i="17" a="1"/>
  <c r="Q297" i="17" s="1"/>
  <c r="U297" i="17" a="1"/>
  <c r="U297" i="17" s="1"/>
  <c r="T297" i="17" a="1"/>
  <c r="T297" i="17" s="1"/>
  <c r="V297" i="17" a="1"/>
  <c r="V297" i="17" s="1"/>
  <c r="O297" i="17" a="1"/>
  <c r="O297" i="17" s="1"/>
  <c r="N297" i="17" a="1"/>
  <c r="N297" i="17" s="1"/>
  <c r="X297" i="17" a="1"/>
  <c r="X297" i="17" s="1"/>
  <c r="R297" i="17" a="1"/>
  <c r="R297" i="17" s="1"/>
  <c r="W297" i="17" a="1"/>
  <c r="W297" i="17" s="1"/>
  <c r="P297" i="17" a="1"/>
  <c r="P297" i="17" s="1"/>
  <c r="G297" i="17" a="1"/>
  <c r="G297" i="17" s="1"/>
  <c r="I297" i="17" a="1"/>
  <c r="I297" i="17" s="1"/>
  <c r="J297" i="17" a="1"/>
  <c r="J297" i="17" s="1"/>
  <c r="H297" i="17" a="1"/>
  <c r="H297" i="17" s="1"/>
  <c r="K297" i="17" a="1"/>
  <c r="K297" i="17" s="1"/>
  <c r="L297" i="17" a="1"/>
  <c r="L297" i="17" s="1"/>
  <c r="M297" i="17" a="1"/>
  <c r="M297" i="17" s="1"/>
  <c r="E298" i="17"/>
  <c r="F298" i="17" l="1" a="1"/>
  <c r="F298" i="17" s="1"/>
  <c r="B79" i="21" s="1"/>
  <c r="S298" i="17" a="1"/>
  <c r="S298" i="17" s="1"/>
  <c r="O79" i="21" s="1"/>
  <c r="Y298" i="17" a="1"/>
  <c r="Y298" i="17" s="1"/>
  <c r="Q298" i="17" a="1"/>
  <c r="Q298" i="17" s="1"/>
  <c r="M79" i="21" s="1"/>
  <c r="U298" i="17" a="1"/>
  <c r="U298" i="17" s="1"/>
  <c r="Q79" i="21" s="1"/>
  <c r="T298" i="17" a="1"/>
  <c r="T298" i="17" s="1"/>
  <c r="V298" i="17" a="1"/>
  <c r="V298" i="17" s="1"/>
  <c r="R79" i="21" s="1"/>
  <c r="O298" i="17" a="1"/>
  <c r="O298" i="17" s="1"/>
  <c r="K79" i="21" s="1"/>
  <c r="N298" i="17" a="1"/>
  <c r="N298" i="17" s="1"/>
  <c r="J79" i="21" s="1"/>
  <c r="R298" i="17" a="1"/>
  <c r="R298" i="17" s="1"/>
  <c r="N79" i="21" s="1"/>
  <c r="P298" i="17" a="1"/>
  <c r="P298" i="17" s="1"/>
  <c r="L79" i="21" s="1"/>
  <c r="X298" i="17" a="1"/>
  <c r="X298" i="17" s="1"/>
  <c r="W298" i="17" a="1"/>
  <c r="W298" i="17" s="1"/>
  <c r="S79" i="21" s="1"/>
  <c r="G298" i="17" a="1"/>
  <c r="G298" i="17" s="1"/>
  <c r="H298" i="17" a="1"/>
  <c r="H298" i="17" s="1"/>
  <c r="D79" i="21" s="1"/>
  <c r="J298" i="17" a="1"/>
  <c r="J298" i="17" s="1"/>
  <c r="K298" i="17" a="1"/>
  <c r="K298" i="17" s="1"/>
  <c r="G79" i="21" s="1"/>
  <c r="I298" i="17" a="1"/>
  <c r="I298" i="17" s="1"/>
  <c r="E79" i="21" s="1"/>
  <c r="L298" i="17" a="1"/>
  <c r="L298" i="17" s="1"/>
  <c r="M298" i="17" a="1"/>
  <c r="M298" i="17" s="1"/>
  <c r="I79" i="21" s="1"/>
  <c r="E299" i="17"/>
  <c r="F299" i="17" l="1" a="1"/>
  <c r="F299" i="17" s="1"/>
  <c r="Y299" i="17" a="1"/>
  <c r="Y299" i="17" s="1"/>
  <c r="S299" i="17" a="1"/>
  <c r="S299" i="17" s="1"/>
  <c r="Q299" i="17" a="1"/>
  <c r="Q299" i="17" s="1"/>
  <c r="T299" i="17" a="1"/>
  <c r="T299" i="17" s="1"/>
  <c r="U299" i="17" a="1"/>
  <c r="U299" i="17" s="1"/>
  <c r="R299" i="17" a="1"/>
  <c r="R299" i="17" s="1"/>
  <c r="O299" i="17" a="1"/>
  <c r="O299" i="17" s="1"/>
  <c r="N299" i="17" a="1"/>
  <c r="N299" i="17" s="1"/>
  <c r="V299" i="17" a="1"/>
  <c r="V299" i="17" s="1"/>
  <c r="X299" i="17" a="1"/>
  <c r="X299" i="17" s="1"/>
  <c r="P299" i="17" a="1"/>
  <c r="P299" i="17" s="1"/>
  <c r="W299" i="17" a="1"/>
  <c r="W299" i="17" s="1"/>
  <c r="H299" i="17" a="1"/>
  <c r="H299" i="17" s="1"/>
  <c r="G299" i="17" a="1"/>
  <c r="G299" i="17" s="1"/>
  <c r="J299" i="17" a="1"/>
  <c r="J299" i="17" s="1"/>
  <c r="I299" i="17" a="1"/>
  <c r="I299" i="17" s="1"/>
  <c r="K299" i="17" a="1"/>
  <c r="K299" i="17" s="1"/>
  <c r="M299" i="17" a="1"/>
  <c r="M299" i="17" s="1"/>
  <c r="L299" i="17" a="1"/>
  <c r="L299" i="17" s="1"/>
  <c r="E300" i="17"/>
  <c r="F300" i="17" l="1" a="1"/>
  <c r="F300" i="17" s="1"/>
  <c r="S300" i="17" a="1"/>
  <c r="S300" i="17" s="1"/>
  <c r="Q300" i="17" a="1"/>
  <c r="Q300" i="17" s="1"/>
  <c r="T300" i="17" a="1"/>
  <c r="T300" i="17" s="1"/>
  <c r="Y300" i="17" a="1"/>
  <c r="Y300" i="17" s="1"/>
  <c r="U300" i="17" a="1"/>
  <c r="U300" i="17" s="1"/>
  <c r="R300" i="17" a="1"/>
  <c r="R300" i="17" s="1"/>
  <c r="O300" i="17" a="1"/>
  <c r="O300" i="17" s="1"/>
  <c r="X300" i="17" a="1"/>
  <c r="X300" i="17" s="1"/>
  <c r="W300" i="17" a="1"/>
  <c r="W300" i="17" s="1"/>
  <c r="P300" i="17" a="1"/>
  <c r="P300" i="17" s="1"/>
  <c r="N300" i="17" a="1"/>
  <c r="N300" i="17" s="1"/>
  <c r="V300" i="17" a="1"/>
  <c r="V300" i="17" s="1"/>
  <c r="G300" i="17" a="1"/>
  <c r="G300" i="17" s="1"/>
  <c r="H300" i="17" a="1"/>
  <c r="H300" i="17" s="1"/>
  <c r="J300" i="17" a="1"/>
  <c r="J300" i="17" s="1"/>
  <c r="I300" i="17" a="1"/>
  <c r="I300" i="17" s="1"/>
  <c r="K300" i="17" a="1"/>
  <c r="K300" i="17" s="1"/>
  <c r="L300" i="17" a="1"/>
  <c r="L300" i="17" s="1"/>
  <c r="M300" i="17" a="1"/>
  <c r="M300" i="17" s="1"/>
  <c r="E301" i="17"/>
  <c r="F301" i="17" l="1" a="1"/>
  <c r="F301" i="17" s="1"/>
  <c r="S301" i="17" a="1"/>
  <c r="S301" i="17" s="1"/>
  <c r="Q301" i="17" a="1"/>
  <c r="Q301" i="17" s="1"/>
  <c r="Y301" i="17" a="1"/>
  <c r="Y301" i="17" s="1"/>
  <c r="T301" i="17" a="1"/>
  <c r="T301" i="17" s="1"/>
  <c r="U301" i="17" a="1"/>
  <c r="U301" i="17" s="1"/>
  <c r="R301" i="17" a="1"/>
  <c r="R301" i="17" s="1"/>
  <c r="N301" i="17" a="1"/>
  <c r="N301" i="17" s="1"/>
  <c r="W301" i="17" a="1"/>
  <c r="W301" i="17" s="1"/>
  <c r="P301" i="17" a="1"/>
  <c r="P301" i="17" s="1"/>
  <c r="O301" i="17" a="1"/>
  <c r="O301" i="17" s="1"/>
  <c r="X301" i="17" a="1"/>
  <c r="X301" i="17" s="1"/>
  <c r="V301" i="17" a="1"/>
  <c r="V301" i="17" s="1"/>
  <c r="J301" i="17" a="1"/>
  <c r="J301" i="17" s="1"/>
  <c r="H301" i="17" a="1"/>
  <c r="H301" i="17" s="1"/>
  <c r="G301" i="17" a="1"/>
  <c r="G301" i="17" s="1"/>
  <c r="I301" i="17" a="1"/>
  <c r="I301" i="17" s="1"/>
  <c r="K301" i="17" a="1"/>
  <c r="K301" i="17" s="1"/>
  <c r="M301" i="17" a="1"/>
  <c r="M301" i="17" s="1"/>
  <c r="L301" i="17" a="1"/>
  <c r="L301" i="17" s="1"/>
  <c r="E302" i="17"/>
  <c r="U80" i="21" l="1"/>
  <c r="F302" i="17" a="1"/>
  <c r="F302" i="17" s="1"/>
  <c r="B80" i="21" s="1"/>
  <c r="S302" i="17" a="1"/>
  <c r="S302" i="17" s="1"/>
  <c r="Y302" i="17" a="1"/>
  <c r="Y302" i="17" s="1"/>
  <c r="Q302" i="17" a="1"/>
  <c r="Q302" i="17" s="1"/>
  <c r="T302" i="17" a="1"/>
  <c r="T302" i="17" s="1"/>
  <c r="P80" i="21" s="1"/>
  <c r="U302" i="17" a="1"/>
  <c r="U302" i="17" s="1"/>
  <c r="R302" i="17" a="1"/>
  <c r="R302" i="17" s="1"/>
  <c r="N302" i="17" a="1"/>
  <c r="N302" i="17" s="1"/>
  <c r="V302" i="17" a="1"/>
  <c r="V302" i="17" s="1"/>
  <c r="R80" i="21" s="1"/>
  <c r="O302" i="17" a="1"/>
  <c r="O302" i="17" s="1"/>
  <c r="P302" i="17" a="1"/>
  <c r="P302" i="17" s="1"/>
  <c r="X302" i="17" a="1"/>
  <c r="X302" i="17" s="1"/>
  <c r="T80" i="21" s="1"/>
  <c r="W302" i="17" a="1"/>
  <c r="W302" i="17" s="1"/>
  <c r="S80" i="21" s="1"/>
  <c r="H302" i="17" a="1"/>
  <c r="H302" i="17" s="1"/>
  <c r="J302" i="17" a="1"/>
  <c r="J302" i="17" s="1"/>
  <c r="I302" i="17" a="1"/>
  <c r="I302" i="17" s="1"/>
  <c r="E80" i="21" s="1"/>
  <c r="G302" i="17" a="1"/>
  <c r="G302" i="17" s="1"/>
  <c r="K302" i="17" a="1"/>
  <c r="K302" i="17" s="1"/>
  <c r="G80" i="21" s="1"/>
  <c r="M302" i="17" a="1"/>
  <c r="M302" i="17" s="1"/>
  <c r="L302" i="17" a="1"/>
  <c r="L302" i="17" s="1"/>
  <c r="E303" i="17"/>
  <c r="F303" i="17" l="1" a="1"/>
  <c r="F303" i="17" s="1"/>
  <c r="S303" i="17" a="1"/>
  <c r="S303" i="17" s="1"/>
  <c r="Y303" i="17" a="1"/>
  <c r="Y303" i="17" s="1"/>
  <c r="Q303" i="17" a="1"/>
  <c r="Q303" i="17" s="1"/>
  <c r="T303" i="17" a="1"/>
  <c r="T303" i="17" s="1"/>
  <c r="U303" i="17" a="1"/>
  <c r="U303" i="17" s="1"/>
  <c r="O303" i="17" a="1"/>
  <c r="O303" i="17" s="1"/>
  <c r="N303" i="17" a="1"/>
  <c r="N303" i="17" s="1"/>
  <c r="V303" i="17" a="1"/>
  <c r="V303" i="17" s="1"/>
  <c r="R303" i="17" a="1"/>
  <c r="R303" i="17" s="1"/>
  <c r="W303" i="17" a="1"/>
  <c r="W303" i="17" s="1"/>
  <c r="P303" i="17" a="1"/>
  <c r="P303" i="17" s="1"/>
  <c r="X303" i="17" a="1"/>
  <c r="X303" i="17" s="1"/>
  <c r="I303" i="17" a="1"/>
  <c r="I303" i="17" s="1"/>
  <c r="H303" i="17" a="1"/>
  <c r="H303" i="17" s="1"/>
  <c r="G303" i="17" a="1"/>
  <c r="G303" i="17" s="1"/>
  <c r="J303" i="17" a="1"/>
  <c r="J303" i="17" s="1"/>
  <c r="K303" i="17" a="1"/>
  <c r="K303" i="17" s="1"/>
  <c r="M303" i="17" a="1"/>
  <c r="M303" i="17" s="1"/>
  <c r="L303" i="17" a="1"/>
  <c r="L303" i="17" s="1"/>
  <c r="E304" i="17"/>
  <c r="F304" i="17" l="1" a="1"/>
  <c r="F304" i="17" s="1"/>
  <c r="Y304" i="17" a="1"/>
  <c r="Y304" i="17" s="1"/>
  <c r="S304" i="17" a="1"/>
  <c r="S304" i="17" s="1"/>
  <c r="Q304" i="17" a="1"/>
  <c r="Q304" i="17" s="1"/>
  <c r="U304" i="17" a="1"/>
  <c r="U304" i="17" s="1"/>
  <c r="T304" i="17" a="1"/>
  <c r="T304" i="17" s="1"/>
  <c r="N304" i="17" a="1"/>
  <c r="N304" i="17" s="1"/>
  <c r="V304" i="17" a="1"/>
  <c r="V304" i="17" s="1"/>
  <c r="R304" i="17" a="1"/>
  <c r="R304" i="17" s="1"/>
  <c r="O304" i="17" a="1"/>
  <c r="O304" i="17" s="1"/>
  <c r="P304" i="17" a="1"/>
  <c r="P304" i="17" s="1"/>
  <c r="W304" i="17" a="1"/>
  <c r="W304" i="17" s="1"/>
  <c r="X304" i="17" a="1"/>
  <c r="X304" i="17" s="1"/>
  <c r="G304" i="17" a="1"/>
  <c r="G304" i="17" s="1"/>
  <c r="I304" i="17" a="1"/>
  <c r="I304" i="17" s="1"/>
  <c r="H304" i="17" a="1"/>
  <c r="H304" i="17" s="1"/>
  <c r="J304" i="17" a="1"/>
  <c r="J304" i="17" s="1"/>
  <c r="M304" i="17" a="1"/>
  <c r="M304" i="17" s="1"/>
  <c r="L304" i="17" a="1"/>
  <c r="L304" i="17" s="1"/>
  <c r="K304" i="17" a="1"/>
  <c r="K304" i="17" s="1"/>
  <c r="E305" i="17"/>
  <c r="F305" i="17" l="1" a="1"/>
  <c r="F305" i="17" s="1"/>
  <c r="S305" i="17" a="1"/>
  <c r="S305" i="17" s="1"/>
  <c r="Y305" i="17" a="1"/>
  <c r="Y305" i="17" s="1"/>
  <c r="Q305" i="17" a="1"/>
  <c r="Q305" i="17" s="1"/>
  <c r="T305" i="17" a="1"/>
  <c r="T305" i="17" s="1"/>
  <c r="O305" i="17" a="1"/>
  <c r="O305" i="17" s="1"/>
  <c r="V305" i="17" a="1"/>
  <c r="V305" i="17" s="1"/>
  <c r="U305" i="17" a="1"/>
  <c r="U305" i="17" s="1"/>
  <c r="P305" i="17" a="1"/>
  <c r="P305" i="17" s="1"/>
  <c r="X305" i="17" a="1"/>
  <c r="X305" i="17" s="1"/>
  <c r="W305" i="17" a="1"/>
  <c r="W305" i="17" s="1"/>
  <c r="N305" i="17" a="1"/>
  <c r="N305" i="17" s="1"/>
  <c r="R305" i="17" a="1"/>
  <c r="R305" i="17" s="1"/>
  <c r="I305" i="17" a="1"/>
  <c r="I305" i="17" s="1"/>
  <c r="G305" i="17" a="1"/>
  <c r="G305" i="17" s="1"/>
  <c r="J305" i="17" a="1"/>
  <c r="J305" i="17" s="1"/>
  <c r="H305" i="17" a="1"/>
  <c r="H305" i="17" s="1"/>
  <c r="M305" i="17" a="1"/>
  <c r="M305" i="17" s="1"/>
  <c r="K305" i="17" a="1"/>
  <c r="K305" i="17" s="1"/>
  <c r="L305" i="17" a="1"/>
  <c r="L305" i="17" s="1"/>
  <c r="E306" i="17"/>
  <c r="F306" i="17" l="1" a="1"/>
  <c r="F306" i="17" s="1"/>
  <c r="B81" i="21" s="1"/>
  <c r="S306" i="17" a="1"/>
  <c r="S306" i="17" s="1"/>
  <c r="Y306" i="17" a="1"/>
  <c r="Y306" i="17" s="1"/>
  <c r="T306" i="17" a="1"/>
  <c r="T306" i="17" s="1"/>
  <c r="P81" i="21" s="1"/>
  <c r="Q306" i="17" a="1"/>
  <c r="Q306" i="17" s="1"/>
  <c r="U306" i="17" a="1"/>
  <c r="U306" i="17" s="1"/>
  <c r="N306" i="17" a="1"/>
  <c r="N306" i="17" s="1"/>
  <c r="O306" i="17" a="1"/>
  <c r="O306" i="17" s="1"/>
  <c r="K81" i="21" s="1"/>
  <c r="V306" i="17" a="1"/>
  <c r="V306" i="17" s="1"/>
  <c r="R306" i="17" a="1"/>
  <c r="R306" i="17" s="1"/>
  <c r="N81" i="21" s="1"/>
  <c r="P306" i="17" a="1"/>
  <c r="P306" i="17" s="1"/>
  <c r="W306" i="17" a="1"/>
  <c r="W306" i="17" s="1"/>
  <c r="S81" i="21" s="1"/>
  <c r="X306" i="17" a="1"/>
  <c r="X306" i="17" s="1"/>
  <c r="T81" i="21" s="1"/>
  <c r="G306" i="17" a="1"/>
  <c r="G306" i="17" s="1"/>
  <c r="C81" i="21" s="1"/>
  <c r="H306" i="17" a="1"/>
  <c r="H306" i="17" s="1"/>
  <c r="D81" i="21" s="1"/>
  <c r="J306" i="17" a="1"/>
  <c r="J306" i="17" s="1"/>
  <c r="I306" i="17" a="1"/>
  <c r="I306" i="17" s="1"/>
  <c r="K306" i="17" a="1"/>
  <c r="K306" i="17" s="1"/>
  <c r="G81" i="21" s="1"/>
  <c r="L306" i="17" a="1"/>
  <c r="L306" i="17" s="1"/>
  <c r="H81" i="21" s="1"/>
  <c r="M306" i="17" a="1"/>
  <c r="M306" i="17" s="1"/>
  <c r="E307" i="17"/>
  <c r="F307" i="17" l="1" a="1"/>
  <c r="F307" i="17" s="1"/>
  <c r="S307" i="17" a="1"/>
  <c r="S307" i="17" s="1"/>
  <c r="T307" i="17" a="1"/>
  <c r="T307" i="17" s="1"/>
  <c r="Y307" i="17" a="1"/>
  <c r="Y307" i="17" s="1"/>
  <c r="Q307" i="17" a="1"/>
  <c r="Q307" i="17" s="1"/>
  <c r="U307" i="17" a="1"/>
  <c r="U307" i="17" s="1"/>
  <c r="R307" i="17" a="1"/>
  <c r="R307" i="17" s="1"/>
  <c r="O307" i="17" a="1"/>
  <c r="O307" i="17" s="1"/>
  <c r="N307" i="17" a="1"/>
  <c r="N307" i="17" s="1"/>
  <c r="P307" i="17" a="1"/>
  <c r="P307" i="17" s="1"/>
  <c r="V307" i="17" a="1"/>
  <c r="V307" i="17" s="1"/>
  <c r="W307" i="17" a="1"/>
  <c r="W307" i="17" s="1"/>
  <c r="X307" i="17" a="1"/>
  <c r="X307" i="17" s="1"/>
  <c r="J307" i="17" a="1"/>
  <c r="J307" i="17" s="1"/>
  <c r="G307" i="17" a="1"/>
  <c r="G307" i="17" s="1"/>
  <c r="H307" i="17" a="1"/>
  <c r="H307" i="17" s="1"/>
  <c r="I307" i="17" a="1"/>
  <c r="I307" i="17" s="1"/>
  <c r="M307" i="17" a="1"/>
  <c r="M307" i="17" s="1"/>
  <c r="L307" i="17" a="1"/>
  <c r="L307" i="17" s="1"/>
  <c r="K307" i="17" a="1"/>
  <c r="K307" i="17" s="1"/>
  <c r="E308" i="17"/>
  <c r="F308" i="17" l="1" a="1"/>
  <c r="F308" i="17" s="1"/>
  <c r="Y308" i="17" a="1"/>
  <c r="Y308" i="17" s="1"/>
  <c r="S308" i="17" a="1"/>
  <c r="S308" i="17" s="1"/>
  <c r="Q308" i="17" a="1"/>
  <c r="Q308" i="17" s="1"/>
  <c r="T308" i="17" a="1"/>
  <c r="T308" i="17" s="1"/>
  <c r="U308" i="17" a="1"/>
  <c r="U308" i="17" s="1"/>
  <c r="R308" i="17" a="1"/>
  <c r="R308" i="17" s="1"/>
  <c r="O308" i="17" a="1"/>
  <c r="O308" i="17" s="1"/>
  <c r="N308" i="17" a="1"/>
  <c r="N308" i="17" s="1"/>
  <c r="V308" i="17" a="1"/>
  <c r="V308" i="17" s="1"/>
  <c r="X308" i="17" a="1"/>
  <c r="X308" i="17" s="1"/>
  <c r="W308" i="17" a="1"/>
  <c r="W308" i="17" s="1"/>
  <c r="P308" i="17" a="1"/>
  <c r="P308" i="17" s="1"/>
  <c r="H308" i="17" a="1"/>
  <c r="H308" i="17" s="1"/>
  <c r="I308" i="17" a="1"/>
  <c r="I308" i="17" s="1"/>
  <c r="G308" i="17" a="1"/>
  <c r="G308" i="17" s="1"/>
  <c r="J308" i="17" a="1"/>
  <c r="J308" i="17" s="1"/>
  <c r="K308" i="17" a="1"/>
  <c r="K308" i="17" s="1"/>
  <c r="L308" i="17" a="1"/>
  <c r="L308" i="17" s="1"/>
  <c r="M308" i="17" a="1"/>
  <c r="M308" i="17" s="1"/>
  <c r="E309" i="17"/>
  <c r="F309" i="17" l="1" a="1"/>
  <c r="F309" i="17" s="1"/>
  <c r="Y309" i="17" a="1"/>
  <c r="Y309" i="17" s="1"/>
  <c r="S309" i="17" a="1"/>
  <c r="S309" i="17" s="1"/>
  <c r="T309" i="17" a="1"/>
  <c r="T309" i="17" s="1"/>
  <c r="Q309" i="17" a="1"/>
  <c r="Q309" i="17" s="1"/>
  <c r="U309" i="17" a="1"/>
  <c r="U309" i="17" s="1"/>
  <c r="N309" i="17" a="1"/>
  <c r="N309" i="17" s="1"/>
  <c r="V309" i="17" a="1"/>
  <c r="V309" i="17" s="1"/>
  <c r="R309" i="17" a="1"/>
  <c r="R309" i="17" s="1"/>
  <c r="W309" i="17" a="1"/>
  <c r="W309" i="17" s="1"/>
  <c r="P309" i="17" a="1"/>
  <c r="P309" i="17" s="1"/>
  <c r="O309" i="17" a="1"/>
  <c r="O309" i="17" s="1"/>
  <c r="X309" i="17" a="1"/>
  <c r="X309" i="17" s="1"/>
  <c r="J309" i="17" a="1"/>
  <c r="J309" i="17" s="1"/>
  <c r="I309" i="17" a="1"/>
  <c r="I309" i="17" s="1"/>
  <c r="G309" i="17" a="1"/>
  <c r="G309" i="17" s="1"/>
  <c r="H309" i="17" a="1"/>
  <c r="H309" i="17" s="1"/>
  <c r="K309" i="17" a="1"/>
  <c r="K309" i="17" s="1"/>
  <c r="L309" i="17" a="1"/>
  <c r="L309" i="17" s="1"/>
  <c r="M309" i="17" a="1"/>
  <c r="M309" i="17" s="1"/>
  <c r="E310" i="17"/>
  <c r="F310" i="17" l="1" a="1"/>
  <c r="F310" i="17" s="1"/>
  <c r="B82" i="21" s="1"/>
  <c r="Y310" i="17" a="1"/>
  <c r="Y310" i="17" s="1"/>
  <c r="S310" i="17" a="1"/>
  <c r="S310" i="17" s="1"/>
  <c r="O82" i="21" s="1"/>
  <c r="T310" i="17" a="1"/>
  <c r="T310" i="17" s="1"/>
  <c r="Q310" i="17" a="1"/>
  <c r="Q310" i="17" s="1"/>
  <c r="U310" i="17" a="1"/>
  <c r="U310" i="17" s="1"/>
  <c r="Q82" i="21" s="1"/>
  <c r="R310" i="17" a="1"/>
  <c r="R310" i="17" s="1"/>
  <c r="V310" i="17" a="1"/>
  <c r="V310" i="17" s="1"/>
  <c r="R82" i="21" s="1"/>
  <c r="O310" i="17" a="1"/>
  <c r="O310" i="17" s="1"/>
  <c r="K82" i="21" s="1"/>
  <c r="X310" i="17" a="1"/>
  <c r="X310" i="17" s="1"/>
  <c r="N310" i="17" a="1"/>
  <c r="N310" i="17" s="1"/>
  <c r="W310" i="17" a="1"/>
  <c r="W310" i="17" s="1"/>
  <c r="P310" i="17" a="1"/>
  <c r="P310" i="17" s="1"/>
  <c r="L82" i="21" s="1"/>
  <c r="J310" i="17" a="1"/>
  <c r="J310" i="17" s="1"/>
  <c r="F82" i="21" s="1"/>
  <c r="I310" i="17" a="1"/>
  <c r="I310" i="17" s="1"/>
  <c r="G310" i="17" a="1"/>
  <c r="G310" i="17" s="1"/>
  <c r="C82" i="21" s="1"/>
  <c r="H310" i="17" a="1"/>
  <c r="H310" i="17" s="1"/>
  <c r="K310" i="17" a="1"/>
  <c r="K310" i="17" s="1"/>
  <c r="L310" i="17" a="1"/>
  <c r="L310" i="17" s="1"/>
  <c r="M310" i="17" a="1"/>
  <c r="M310" i="17" s="1"/>
  <c r="E311" i="17"/>
  <c r="F311" i="17" l="1" a="1"/>
  <c r="F311" i="17" s="1"/>
  <c r="S311" i="17" a="1"/>
  <c r="S311" i="17" s="1"/>
  <c r="Y311" i="17" a="1"/>
  <c r="Y311" i="17" s="1"/>
  <c r="Q311" i="17" a="1"/>
  <c r="Q311" i="17" s="1"/>
  <c r="T311" i="17" a="1"/>
  <c r="T311" i="17" s="1"/>
  <c r="U311" i="17" a="1"/>
  <c r="U311" i="17" s="1"/>
  <c r="O311" i="17" a="1"/>
  <c r="O311" i="17" s="1"/>
  <c r="N311" i="17" a="1"/>
  <c r="N311" i="17" s="1"/>
  <c r="R311" i="17" a="1"/>
  <c r="R311" i="17" s="1"/>
  <c r="V311" i="17" a="1"/>
  <c r="V311" i="17" s="1"/>
  <c r="X311" i="17" a="1"/>
  <c r="X311" i="17" s="1"/>
  <c r="W311" i="17" a="1"/>
  <c r="W311" i="17" s="1"/>
  <c r="P311" i="17" a="1"/>
  <c r="P311" i="17" s="1"/>
  <c r="H311" i="17" a="1"/>
  <c r="H311" i="17" s="1"/>
  <c r="J311" i="17" a="1"/>
  <c r="J311" i="17" s="1"/>
  <c r="G311" i="17" a="1"/>
  <c r="G311" i="17" s="1"/>
  <c r="I311" i="17" a="1"/>
  <c r="I311" i="17" s="1"/>
  <c r="M311" i="17" a="1"/>
  <c r="M311" i="17" s="1"/>
  <c r="K311" i="17" a="1"/>
  <c r="K311" i="17" s="1"/>
  <c r="L311" i="17" a="1"/>
  <c r="L311" i="17" s="1"/>
  <c r="E312" i="17"/>
  <c r="F312" i="17" l="1" a="1"/>
  <c r="F312" i="17" s="1"/>
  <c r="S312" i="17" a="1"/>
  <c r="S312" i="17" s="1"/>
  <c r="Q312" i="17" a="1"/>
  <c r="Q312" i="17" s="1"/>
  <c r="T312" i="17" a="1"/>
  <c r="T312" i="17" s="1"/>
  <c r="Y312" i="17" a="1"/>
  <c r="Y312" i="17" s="1"/>
  <c r="U312" i="17" a="1"/>
  <c r="U312" i="17" s="1"/>
  <c r="O312" i="17" a="1"/>
  <c r="O312" i="17" s="1"/>
  <c r="N312" i="17" a="1"/>
  <c r="N312" i="17" s="1"/>
  <c r="V312" i="17" a="1"/>
  <c r="V312" i="17" s="1"/>
  <c r="R312" i="17" a="1"/>
  <c r="R312" i="17" s="1"/>
  <c r="P312" i="17" a="1"/>
  <c r="P312" i="17" s="1"/>
  <c r="W312" i="17" a="1"/>
  <c r="W312" i="17" s="1"/>
  <c r="X312" i="17" a="1"/>
  <c r="X312" i="17" s="1"/>
  <c r="J312" i="17" a="1"/>
  <c r="J312" i="17" s="1"/>
  <c r="I312" i="17" a="1"/>
  <c r="I312" i="17" s="1"/>
  <c r="G312" i="17" a="1"/>
  <c r="G312" i="17" s="1"/>
  <c r="H312" i="17" a="1"/>
  <c r="H312" i="17" s="1"/>
  <c r="K312" i="17" a="1"/>
  <c r="K312" i="17" s="1"/>
  <c r="M312" i="17" a="1"/>
  <c r="M312" i="17" s="1"/>
  <c r="L312" i="17" a="1"/>
  <c r="L312" i="17" s="1"/>
  <c r="E313" i="17"/>
  <c r="F313" i="17" l="1" a="1"/>
  <c r="F313" i="17" s="1"/>
  <c r="S313" i="17" a="1"/>
  <c r="S313" i="17" s="1"/>
  <c r="Y313" i="17" a="1"/>
  <c r="Y313" i="17" s="1"/>
  <c r="Q313" i="17" a="1"/>
  <c r="Q313" i="17" s="1"/>
  <c r="U313" i="17" a="1"/>
  <c r="U313" i="17" s="1"/>
  <c r="T313" i="17" a="1"/>
  <c r="T313" i="17" s="1"/>
  <c r="N313" i="17" a="1"/>
  <c r="N313" i="17" s="1"/>
  <c r="R313" i="17" a="1"/>
  <c r="R313" i="17" s="1"/>
  <c r="O313" i="17" a="1"/>
  <c r="O313" i="17" s="1"/>
  <c r="V313" i="17" a="1"/>
  <c r="V313" i="17" s="1"/>
  <c r="X313" i="17" a="1"/>
  <c r="X313" i="17" s="1"/>
  <c r="P313" i="17" a="1"/>
  <c r="P313" i="17" s="1"/>
  <c r="W313" i="17" a="1"/>
  <c r="W313" i="17" s="1"/>
  <c r="H313" i="17" a="1"/>
  <c r="H313" i="17" s="1"/>
  <c r="I313" i="17" a="1"/>
  <c r="I313" i="17" s="1"/>
  <c r="G313" i="17" a="1"/>
  <c r="G313" i="17" s="1"/>
  <c r="J313" i="17" a="1"/>
  <c r="J313" i="17" s="1"/>
  <c r="M313" i="17" a="1"/>
  <c r="M313" i="17" s="1"/>
  <c r="K313" i="17" a="1"/>
  <c r="K313" i="17" s="1"/>
  <c r="L313" i="17" a="1"/>
  <c r="L313" i="17" s="1"/>
  <c r="E314" i="17"/>
  <c r="O83" i="21" l="1"/>
  <c r="F314" i="17" a="1"/>
  <c r="F314" i="17" s="1"/>
  <c r="B83" i="21" s="1"/>
  <c r="S314" i="17" a="1"/>
  <c r="S314" i="17" s="1"/>
  <c r="Q314" i="17" a="1"/>
  <c r="Q314" i="17" s="1"/>
  <c r="Y314" i="17" a="1"/>
  <c r="Y314" i="17" s="1"/>
  <c r="U83" i="21" s="1"/>
  <c r="T314" i="17" a="1"/>
  <c r="T314" i="17" s="1"/>
  <c r="P83" i="21" s="1"/>
  <c r="U314" i="17" a="1"/>
  <c r="U314" i="17" s="1"/>
  <c r="R314" i="17" a="1"/>
  <c r="R314" i="17" s="1"/>
  <c r="O314" i="17" a="1"/>
  <c r="O314" i="17" s="1"/>
  <c r="N314" i="17" a="1"/>
  <c r="N314" i="17" s="1"/>
  <c r="J83" i="21" s="1"/>
  <c r="V314" i="17" a="1"/>
  <c r="V314" i="17" s="1"/>
  <c r="R83" i="21" s="1"/>
  <c r="X314" i="17" a="1"/>
  <c r="X314" i="17" s="1"/>
  <c r="T83" i="21" s="1"/>
  <c r="P314" i="17" a="1"/>
  <c r="P314" i="17" s="1"/>
  <c r="W314" i="17" a="1"/>
  <c r="W314" i="17" s="1"/>
  <c r="S83" i="21" s="1"/>
  <c r="G314" i="17" a="1"/>
  <c r="G314" i="17" s="1"/>
  <c r="H314" i="17" a="1"/>
  <c r="H314" i="17" s="1"/>
  <c r="D83" i="21" s="1"/>
  <c r="I314" i="17" a="1"/>
  <c r="I314" i="17" s="1"/>
  <c r="K314" i="17" a="1"/>
  <c r="K314" i="17" s="1"/>
  <c r="L314" i="17" a="1"/>
  <c r="L314" i="17" s="1"/>
  <c r="H83" i="21" s="1"/>
  <c r="J314" i="17" a="1"/>
  <c r="J314" i="17" s="1"/>
  <c r="M314" i="17" a="1"/>
  <c r="M314" i="17" s="1"/>
  <c r="E315" i="17"/>
  <c r="F315" i="17" l="1" a="1"/>
  <c r="F315" i="17" s="1"/>
  <c r="Y315" i="17" a="1"/>
  <c r="Y315" i="17" s="1"/>
  <c r="S315" i="17" a="1"/>
  <c r="S315" i="17" s="1"/>
  <c r="Q315" i="17" a="1"/>
  <c r="Q315" i="17" s="1"/>
  <c r="T315" i="17" a="1"/>
  <c r="T315" i="17" s="1"/>
  <c r="V315" i="17" a="1"/>
  <c r="V315" i="17" s="1"/>
  <c r="N315" i="17" a="1"/>
  <c r="N315" i="17" s="1"/>
  <c r="U315" i="17" a="1"/>
  <c r="U315" i="17" s="1"/>
  <c r="P315" i="17" a="1"/>
  <c r="P315" i="17" s="1"/>
  <c r="R315" i="17" a="1"/>
  <c r="R315" i="17" s="1"/>
  <c r="W315" i="17" a="1"/>
  <c r="W315" i="17" s="1"/>
  <c r="O315" i="17" a="1"/>
  <c r="O315" i="17" s="1"/>
  <c r="X315" i="17" a="1"/>
  <c r="X315" i="17" s="1"/>
  <c r="H315" i="17" a="1"/>
  <c r="H315" i="17" s="1"/>
  <c r="G315" i="17" a="1"/>
  <c r="G315" i="17" s="1"/>
  <c r="J315" i="17" a="1"/>
  <c r="J315" i="17" s="1"/>
  <c r="I315" i="17" a="1"/>
  <c r="I315" i="17" s="1"/>
  <c r="K315" i="17" a="1"/>
  <c r="K315" i="17" s="1"/>
  <c r="M315" i="17" a="1"/>
  <c r="M315" i="17" s="1"/>
  <c r="L315" i="17" a="1"/>
  <c r="L315" i="17" s="1"/>
  <c r="E316" i="17"/>
  <c r="F316" i="17" l="1" a="1"/>
  <c r="F316" i="17" s="1"/>
  <c r="Y316" i="17" a="1"/>
  <c r="Y316" i="17" s="1"/>
  <c r="S316" i="17" a="1"/>
  <c r="S316" i="17" s="1"/>
  <c r="Q316" i="17" a="1"/>
  <c r="Q316" i="17" s="1"/>
  <c r="T316" i="17" a="1"/>
  <c r="T316" i="17" s="1"/>
  <c r="U316" i="17" a="1"/>
  <c r="U316" i="17" s="1"/>
  <c r="V316" i="17" a="1"/>
  <c r="V316" i="17" s="1"/>
  <c r="N316" i="17" a="1"/>
  <c r="N316" i="17" s="1"/>
  <c r="R316" i="17" a="1"/>
  <c r="R316" i="17" s="1"/>
  <c r="O316" i="17" a="1"/>
  <c r="O316" i="17" s="1"/>
  <c r="W316" i="17" a="1"/>
  <c r="W316" i="17" s="1"/>
  <c r="P316" i="17" a="1"/>
  <c r="P316" i="17" s="1"/>
  <c r="X316" i="17" a="1"/>
  <c r="X316" i="17" s="1"/>
  <c r="G316" i="17" a="1"/>
  <c r="G316" i="17" s="1"/>
  <c r="H316" i="17" a="1"/>
  <c r="H316" i="17" s="1"/>
  <c r="I316" i="17" a="1"/>
  <c r="I316" i="17" s="1"/>
  <c r="J316" i="17" a="1"/>
  <c r="J316" i="17" s="1"/>
  <c r="K316" i="17" a="1"/>
  <c r="K316" i="17" s="1"/>
  <c r="M316" i="17" a="1"/>
  <c r="M316" i="17" s="1"/>
  <c r="L316" i="17" a="1"/>
  <c r="L316" i="17" s="1"/>
  <c r="E317" i="17"/>
  <c r="F317" i="17" l="1" a="1"/>
  <c r="F317" i="17" s="1"/>
  <c r="Y317" i="17" a="1"/>
  <c r="Y317" i="17" s="1"/>
  <c r="S317" i="17" a="1"/>
  <c r="S317" i="17" s="1"/>
  <c r="Q317" i="17" a="1"/>
  <c r="Q317" i="17" s="1"/>
  <c r="T317" i="17" a="1"/>
  <c r="T317" i="17" s="1"/>
  <c r="U317" i="17" a="1"/>
  <c r="U317" i="17" s="1"/>
  <c r="R317" i="17" a="1"/>
  <c r="R317" i="17" s="1"/>
  <c r="N317" i="17" a="1"/>
  <c r="N317" i="17" s="1"/>
  <c r="V317" i="17" a="1"/>
  <c r="V317" i="17" s="1"/>
  <c r="O317" i="17" a="1"/>
  <c r="O317" i="17" s="1"/>
  <c r="P317" i="17" a="1"/>
  <c r="P317" i="17" s="1"/>
  <c r="X317" i="17" a="1"/>
  <c r="X317" i="17" s="1"/>
  <c r="W317" i="17" a="1"/>
  <c r="W317" i="17" s="1"/>
  <c r="H317" i="17" a="1"/>
  <c r="H317" i="17" s="1"/>
  <c r="J317" i="17" a="1"/>
  <c r="J317" i="17" s="1"/>
  <c r="G317" i="17" a="1"/>
  <c r="G317" i="17" s="1"/>
  <c r="I317" i="17" a="1"/>
  <c r="I317" i="17" s="1"/>
  <c r="K317" i="17" a="1"/>
  <c r="K317" i="17" s="1"/>
  <c r="L317" i="17" a="1"/>
  <c r="L317" i="17" s="1"/>
  <c r="M317" i="17" a="1"/>
  <c r="M317" i="17" s="1"/>
  <c r="E318" i="17"/>
  <c r="F318" i="17" l="1" a="1"/>
  <c r="F318" i="17" s="1"/>
  <c r="B84" i="21" s="1"/>
  <c r="S318" i="17" a="1"/>
  <c r="S318" i="17" s="1"/>
  <c r="Y318" i="17" a="1"/>
  <c r="Y318" i="17" s="1"/>
  <c r="U84" i="21" s="1"/>
  <c r="Q318" i="17" a="1"/>
  <c r="Q318" i="17" s="1"/>
  <c r="U318" i="17" a="1"/>
  <c r="U318" i="17" s="1"/>
  <c r="T318" i="17" a="1"/>
  <c r="T318" i="17" s="1"/>
  <c r="P84" i="21" s="1"/>
  <c r="O318" i="17" a="1"/>
  <c r="O318" i="17" s="1"/>
  <c r="K84" i="21" s="1"/>
  <c r="N318" i="17" a="1"/>
  <c r="N318" i="17" s="1"/>
  <c r="V318" i="17" a="1"/>
  <c r="V318" i="17" s="1"/>
  <c r="X318" i="17" a="1"/>
  <c r="X318" i="17" s="1"/>
  <c r="T84" i="21" s="1"/>
  <c r="R318" i="17" a="1"/>
  <c r="R318" i="17" s="1"/>
  <c r="W318" i="17" a="1"/>
  <c r="W318" i="17" s="1"/>
  <c r="P318" i="17" a="1"/>
  <c r="P318" i="17" s="1"/>
  <c r="H318" i="17" a="1"/>
  <c r="H318" i="17" s="1"/>
  <c r="I318" i="17" a="1"/>
  <c r="I318" i="17" s="1"/>
  <c r="J318" i="17" a="1"/>
  <c r="J318" i="17" s="1"/>
  <c r="G318" i="17" a="1"/>
  <c r="G318" i="17" s="1"/>
  <c r="K318" i="17" a="1"/>
  <c r="K318" i="17" s="1"/>
  <c r="G84" i="21" s="1"/>
  <c r="M318" i="17" a="1"/>
  <c r="M318" i="17" s="1"/>
  <c r="I84" i="21" s="1"/>
  <c r="L318" i="17" a="1"/>
  <c r="L318" i="17" s="1"/>
  <c r="E319" i="17"/>
  <c r="F319" i="17" l="1" a="1"/>
  <c r="F319" i="17" s="1"/>
  <c r="Y319" i="17" a="1"/>
  <c r="Y319" i="17" s="1"/>
  <c r="S319" i="17" a="1"/>
  <c r="S319" i="17" s="1"/>
  <c r="Q319" i="17" a="1"/>
  <c r="Q319" i="17" s="1"/>
  <c r="T319" i="17" a="1"/>
  <c r="T319" i="17" s="1"/>
  <c r="U319" i="17" a="1"/>
  <c r="U319" i="17" s="1"/>
  <c r="R319" i="17" a="1"/>
  <c r="R319" i="17" s="1"/>
  <c r="X319" i="17" a="1"/>
  <c r="X319" i="17" s="1"/>
  <c r="W319" i="17" a="1"/>
  <c r="W319" i="17" s="1"/>
  <c r="N319" i="17" a="1"/>
  <c r="N319" i="17" s="1"/>
  <c r="V319" i="17" a="1"/>
  <c r="V319" i="17" s="1"/>
  <c r="O319" i="17" a="1"/>
  <c r="O319" i="17" s="1"/>
  <c r="P319" i="17" a="1"/>
  <c r="P319" i="17" s="1"/>
  <c r="G319" i="17" a="1"/>
  <c r="G319" i="17" s="1"/>
  <c r="I319" i="17" a="1"/>
  <c r="I319" i="17" s="1"/>
  <c r="H319" i="17" a="1"/>
  <c r="H319" i="17" s="1"/>
  <c r="J319" i="17" a="1"/>
  <c r="J319" i="17" s="1"/>
  <c r="K319" i="17" a="1"/>
  <c r="K319" i="17" s="1"/>
  <c r="M319" i="17" a="1"/>
  <c r="M319" i="17" s="1"/>
  <c r="L319" i="17" a="1"/>
  <c r="L319" i="17" s="1"/>
  <c r="E320" i="17"/>
  <c r="F320" i="17" l="1" a="1"/>
  <c r="F320" i="17" s="1"/>
  <c r="S320" i="17" a="1"/>
  <c r="S320" i="17" s="1"/>
  <c r="Y320" i="17" a="1"/>
  <c r="Y320" i="17" s="1"/>
  <c r="Q320" i="17" a="1"/>
  <c r="Q320" i="17" s="1"/>
  <c r="U320" i="17" a="1"/>
  <c r="U320" i="17" s="1"/>
  <c r="T320" i="17" a="1"/>
  <c r="T320" i="17" s="1"/>
  <c r="R320" i="17" a="1"/>
  <c r="R320" i="17" s="1"/>
  <c r="N320" i="17" a="1"/>
  <c r="N320" i="17" s="1"/>
  <c r="W320" i="17" a="1"/>
  <c r="W320" i="17" s="1"/>
  <c r="P320" i="17" a="1"/>
  <c r="P320" i="17" s="1"/>
  <c r="X320" i="17" a="1"/>
  <c r="X320" i="17" s="1"/>
  <c r="V320" i="17" a="1"/>
  <c r="V320" i="17" s="1"/>
  <c r="O320" i="17" a="1"/>
  <c r="O320" i="17" s="1"/>
  <c r="I320" i="17" a="1"/>
  <c r="I320" i="17" s="1"/>
  <c r="G320" i="17" a="1"/>
  <c r="G320" i="17" s="1"/>
  <c r="H320" i="17" a="1"/>
  <c r="H320" i="17" s="1"/>
  <c r="J320" i="17" a="1"/>
  <c r="J320" i="17" s="1"/>
  <c r="L320" i="17" a="1"/>
  <c r="L320" i="17" s="1"/>
  <c r="K320" i="17" a="1"/>
  <c r="K320" i="17" s="1"/>
  <c r="M320" i="17" a="1"/>
  <c r="M320" i="17" s="1"/>
  <c r="E321" i="17"/>
  <c r="F321" i="17" l="1" a="1"/>
  <c r="F321" i="17" s="1"/>
  <c r="S321" i="17" a="1"/>
  <c r="S321" i="17" s="1"/>
  <c r="Y321" i="17" a="1"/>
  <c r="Y321" i="17" s="1"/>
  <c r="Q321" i="17" a="1"/>
  <c r="Q321" i="17" s="1"/>
  <c r="U321" i="17" a="1"/>
  <c r="U321" i="17" s="1"/>
  <c r="T321" i="17" a="1"/>
  <c r="T321" i="17" s="1"/>
  <c r="O321" i="17" a="1"/>
  <c r="O321" i="17" s="1"/>
  <c r="V321" i="17" a="1"/>
  <c r="V321" i="17" s="1"/>
  <c r="N321" i="17" a="1"/>
  <c r="N321" i="17" s="1"/>
  <c r="R321" i="17" a="1"/>
  <c r="R321" i="17" s="1"/>
  <c r="P321" i="17" a="1"/>
  <c r="P321" i="17" s="1"/>
  <c r="X321" i="17" a="1"/>
  <c r="X321" i="17" s="1"/>
  <c r="W321" i="17" a="1"/>
  <c r="W321" i="17" s="1"/>
  <c r="I321" i="17" a="1"/>
  <c r="I321" i="17" s="1"/>
  <c r="H321" i="17" a="1"/>
  <c r="H321" i="17" s="1"/>
  <c r="J321" i="17" a="1"/>
  <c r="J321" i="17" s="1"/>
  <c r="K321" i="17" a="1"/>
  <c r="K321" i="17" s="1"/>
  <c r="G321" i="17" a="1"/>
  <c r="G321" i="17" s="1"/>
  <c r="L321" i="17" a="1"/>
  <c r="L321" i="17" s="1"/>
  <c r="M321" i="17" a="1"/>
  <c r="M321" i="17" s="1"/>
  <c r="E322" i="17"/>
  <c r="F322" i="17" l="1" a="1"/>
  <c r="F322" i="17" s="1"/>
  <c r="B85" i="21" s="1"/>
  <c r="S322" i="17" a="1"/>
  <c r="S322" i="17" s="1"/>
  <c r="Y322" i="17" a="1"/>
  <c r="Y322" i="17" s="1"/>
  <c r="T322" i="17" a="1"/>
  <c r="T322" i="17" s="1"/>
  <c r="P85" i="21" s="1"/>
  <c r="Q322" i="17" a="1"/>
  <c r="Q322" i="17" s="1"/>
  <c r="M85" i="21" s="1"/>
  <c r="U322" i="17" a="1"/>
  <c r="U322" i="17" s="1"/>
  <c r="N322" i="17" a="1"/>
  <c r="N322" i="17" s="1"/>
  <c r="J85" i="21" s="1"/>
  <c r="R322" i="17" a="1"/>
  <c r="R322" i="17" s="1"/>
  <c r="V322" i="17" a="1"/>
  <c r="V322" i="17" s="1"/>
  <c r="R85" i="21" s="1"/>
  <c r="O322" i="17" a="1"/>
  <c r="O322" i="17" s="1"/>
  <c r="P322" i="17" a="1"/>
  <c r="P322" i="17" s="1"/>
  <c r="L85" i="21" s="1"/>
  <c r="W322" i="17" a="1"/>
  <c r="W322" i="17" s="1"/>
  <c r="X322" i="17" a="1"/>
  <c r="X322" i="17" s="1"/>
  <c r="G322" i="17" a="1"/>
  <c r="G322" i="17" s="1"/>
  <c r="H322" i="17" a="1"/>
  <c r="H322" i="17" s="1"/>
  <c r="I322" i="17" a="1"/>
  <c r="I322" i="17" s="1"/>
  <c r="J322" i="17" a="1"/>
  <c r="J322" i="17" s="1"/>
  <c r="F85" i="21" s="1"/>
  <c r="M322" i="17" a="1"/>
  <c r="M322" i="17" s="1"/>
  <c r="L322" i="17" a="1"/>
  <c r="L322" i="17" s="1"/>
  <c r="K322" i="17" a="1"/>
  <c r="K322" i="17" s="1"/>
  <c r="E323" i="17"/>
  <c r="F323" i="17" l="1" a="1"/>
  <c r="F323" i="17" s="1"/>
  <c r="Y323" i="17" a="1"/>
  <c r="Y323" i="17" s="1"/>
  <c r="S323" i="17" a="1"/>
  <c r="S323" i="17" s="1"/>
  <c r="Q323" i="17" a="1"/>
  <c r="Q323" i="17" s="1"/>
  <c r="T323" i="17" a="1"/>
  <c r="T323" i="17" s="1"/>
  <c r="V323" i="17" a="1"/>
  <c r="V323" i="17" s="1"/>
  <c r="O323" i="17" a="1"/>
  <c r="O323" i="17" s="1"/>
  <c r="R323" i="17" a="1"/>
  <c r="R323" i="17" s="1"/>
  <c r="N323" i="17" a="1"/>
  <c r="N323" i="17" s="1"/>
  <c r="U323" i="17" a="1"/>
  <c r="U323" i="17" s="1"/>
  <c r="X323" i="17" a="1"/>
  <c r="X323" i="17" s="1"/>
  <c r="W323" i="17" a="1"/>
  <c r="W323" i="17" s="1"/>
  <c r="P323" i="17" a="1"/>
  <c r="P323" i="17" s="1"/>
  <c r="H323" i="17" a="1"/>
  <c r="H323" i="17" s="1"/>
  <c r="J323" i="17" a="1"/>
  <c r="J323" i="17" s="1"/>
  <c r="G323" i="17" a="1"/>
  <c r="G323" i="17" s="1"/>
  <c r="I323" i="17" a="1"/>
  <c r="I323" i="17" s="1"/>
  <c r="L323" i="17" a="1"/>
  <c r="L323" i="17" s="1"/>
  <c r="M323" i="17" a="1"/>
  <c r="M323" i="17" s="1"/>
  <c r="K323" i="17" a="1"/>
  <c r="K323" i="17" s="1"/>
  <c r="E324" i="17"/>
  <c r="F324" i="17" l="1" a="1"/>
  <c r="F324" i="17" s="1"/>
  <c r="S324" i="17" a="1"/>
  <c r="S324" i="17" s="1"/>
  <c r="Y324" i="17" a="1"/>
  <c r="Y324" i="17" s="1"/>
  <c r="Q324" i="17" a="1"/>
  <c r="Q324" i="17" s="1"/>
  <c r="U324" i="17" a="1"/>
  <c r="U324" i="17" s="1"/>
  <c r="T324" i="17" a="1"/>
  <c r="T324" i="17" s="1"/>
  <c r="V324" i="17" a="1"/>
  <c r="V324" i="17" s="1"/>
  <c r="R324" i="17" a="1"/>
  <c r="R324" i="17" s="1"/>
  <c r="N324" i="17" a="1"/>
  <c r="N324" i="17" s="1"/>
  <c r="X324" i="17" a="1"/>
  <c r="X324" i="17" s="1"/>
  <c r="O324" i="17" a="1"/>
  <c r="O324" i="17" s="1"/>
  <c r="W324" i="17" a="1"/>
  <c r="W324" i="17" s="1"/>
  <c r="P324" i="17" a="1"/>
  <c r="P324" i="17" s="1"/>
  <c r="H324" i="17" a="1"/>
  <c r="H324" i="17" s="1"/>
  <c r="I324" i="17" a="1"/>
  <c r="I324" i="17" s="1"/>
  <c r="G324" i="17" a="1"/>
  <c r="G324" i="17" s="1"/>
  <c r="J324" i="17" a="1"/>
  <c r="J324" i="17" s="1"/>
  <c r="K324" i="17" a="1"/>
  <c r="K324" i="17" s="1"/>
  <c r="M324" i="17" a="1"/>
  <c r="M324" i="17" s="1"/>
  <c r="L324" i="17" a="1"/>
  <c r="L324" i="17" s="1"/>
  <c r="E325" i="17"/>
  <c r="F325" i="17" l="1" a="1"/>
  <c r="F325" i="17" s="1"/>
  <c r="Y325" i="17" a="1"/>
  <c r="Y325" i="17" s="1"/>
  <c r="S325" i="17" a="1"/>
  <c r="S325" i="17" s="1"/>
  <c r="Q325" i="17" a="1"/>
  <c r="Q325" i="17" s="1"/>
  <c r="T325" i="17" a="1"/>
  <c r="T325" i="17" s="1"/>
  <c r="U325" i="17" a="1"/>
  <c r="U325" i="17" s="1"/>
  <c r="V325" i="17" a="1"/>
  <c r="V325" i="17" s="1"/>
  <c r="R325" i="17" a="1"/>
  <c r="R325" i="17" s="1"/>
  <c r="N325" i="17" a="1"/>
  <c r="N325" i="17" s="1"/>
  <c r="O325" i="17" a="1"/>
  <c r="O325" i="17" s="1"/>
  <c r="W325" i="17" a="1"/>
  <c r="W325" i="17" s="1"/>
  <c r="X325" i="17" a="1"/>
  <c r="X325" i="17" s="1"/>
  <c r="P325" i="17" a="1"/>
  <c r="P325" i="17" s="1"/>
  <c r="J325" i="17" a="1"/>
  <c r="J325" i="17" s="1"/>
  <c r="H325" i="17" a="1"/>
  <c r="H325" i="17" s="1"/>
  <c r="G325" i="17" a="1"/>
  <c r="G325" i="17" s="1"/>
  <c r="I325" i="17" a="1"/>
  <c r="I325" i="17" s="1"/>
  <c r="K325" i="17" a="1"/>
  <c r="K325" i="17" s="1"/>
  <c r="L325" i="17" a="1"/>
  <c r="L325" i="17" s="1"/>
  <c r="M325" i="17" a="1"/>
  <c r="M325" i="17" s="1"/>
  <c r="E326" i="17"/>
  <c r="U86" i="21" l="1"/>
  <c r="F326" i="17" a="1"/>
  <c r="F326" i="17" s="1"/>
  <c r="B86" i="21" s="1"/>
  <c r="S326" i="17" a="1"/>
  <c r="S326" i="17" s="1"/>
  <c r="Y326" i="17" a="1"/>
  <c r="Y326" i="17" s="1"/>
  <c r="Q326" i="17" a="1"/>
  <c r="Q326" i="17" s="1"/>
  <c r="M86" i="21" s="1"/>
  <c r="T326" i="17" a="1"/>
  <c r="T326" i="17" s="1"/>
  <c r="O326" i="17" a="1"/>
  <c r="O326" i="17" s="1"/>
  <c r="R326" i="17" a="1"/>
  <c r="R326" i="17" s="1"/>
  <c r="V326" i="17" a="1"/>
  <c r="V326" i="17" s="1"/>
  <c r="U326" i="17" a="1"/>
  <c r="U326" i="17" s="1"/>
  <c r="P326" i="17" a="1"/>
  <c r="P326" i="17" s="1"/>
  <c r="N326" i="17" a="1"/>
  <c r="N326" i="17" s="1"/>
  <c r="W326" i="17" a="1"/>
  <c r="W326" i="17" s="1"/>
  <c r="S86" i="21" s="1"/>
  <c r="X326" i="17" a="1"/>
  <c r="X326" i="17" s="1"/>
  <c r="J326" i="17" a="1"/>
  <c r="J326" i="17" s="1"/>
  <c r="F86" i="21" s="1"/>
  <c r="I326" i="17" a="1"/>
  <c r="I326" i="17" s="1"/>
  <c r="G326" i="17" a="1"/>
  <c r="G326" i="17" s="1"/>
  <c r="C86" i="21" s="1"/>
  <c r="H326" i="17" a="1"/>
  <c r="H326" i="17" s="1"/>
  <c r="K326" i="17" a="1"/>
  <c r="K326" i="17" s="1"/>
  <c r="L326" i="17" a="1"/>
  <c r="L326" i="17" s="1"/>
  <c r="H86" i="21" s="1"/>
  <c r="M326" i="17" a="1"/>
  <c r="M326" i="17" s="1"/>
  <c r="E327" i="17"/>
  <c r="F327" i="17" l="1" a="1"/>
  <c r="F327" i="17" s="1"/>
  <c r="S327" i="17" a="1"/>
  <c r="S327" i="17" s="1"/>
  <c r="Y327" i="17" a="1"/>
  <c r="Y327" i="17" s="1"/>
  <c r="Q327" i="17" a="1"/>
  <c r="Q327" i="17" s="1"/>
  <c r="T327" i="17" a="1"/>
  <c r="T327" i="17" s="1"/>
  <c r="U327" i="17" a="1"/>
  <c r="U327" i="17" s="1"/>
  <c r="V327" i="17" a="1"/>
  <c r="V327" i="17" s="1"/>
  <c r="O327" i="17" a="1"/>
  <c r="O327" i="17" s="1"/>
  <c r="N327" i="17" a="1"/>
  <c r="N327" i="17" s="1"/>
  <c r="X327" i="17" a="1"/>
  <c r="X327" i="17" s="1"/>
  <c r="R327" i="17" a="1"/>
  <c r="R327" i="17" s="1"/>
  <c r="P327" i="17" a="1"/>
  <c r="P327" i="17" s="1"/>
  <c r="W327" i="17" a="1"/>
  <c r="W327" i="17" s="1"/>
  <c r="G327" i="17" a="1"/>
  <c r="G327" i="17" s="1"/>
  <c r="J327" i="17" a="1"/>
  <c r="J327" i="17" s="1"/>
  <c r="I327" i="17" a="1"/>
  <c r="I327" i="17" s="1"/>
  <c r="K327" i="17" a="1"/>
  <c r="K327" i="17" s="1"/>
  <c r="H327" i="17" a="1"/>
  <c r="H327" i="17" s="1"/>
  <c r="L327" i="17" a="1"/>
  <c r="L327" i="17" s="1"/>
  <c r="M327" i="17" a="1"/>
  <c r="M327" i="17" s="1"/>
  <c r="E328" i="17"/>
  <c r="F328" i="17" l="1" a="1"/>
  <c r="F328" i="17" s="1"/>
  <c r="Y328" i="17" a="1"/>
  <c r="Y328" i="17" s="1"/>
  <c r="S328" i="17" a="1"/>
  <c r="S328" i="17" s="1"/>
  <c r="Q328" i="17" a="1"/>
  <c r="Q328" i="17" s="1"/>
  <c r="T328" i="17" a="1"/>
  <c r="T328" i="17" s="1"/>
  <c r="U328" i="17" a="1"/>
  <c r="U328" i="17" s="1"/>
  <c r="N328" i="17" a="1"/>
  <c r="N328" i="17" s="1"/>
  <c r="O328" i="17" a="1"/>
  <c r="O328" i="17" s="1"/>
  <c r="R328" i="17" a="1"/>
  <c r="R328" i="17" s="1"/>
  <c r="V328" i="17" a="1"/>
  <c r="V328" i="17" s="1"/>
  <c r="W328" i="17" a="1"/>
  <c r="W328" i="17" s="1"/>
  <c r="P328" i="17" a="1"/>
  <c r="P328" i="17" s="1"/>
  <c r="X328" i="17" a="1"/>
  <c r="X328" i="17" s="1"/>
  <c r="J328" i="17" a="1"/>
  <c r="J328" i="17" s="1"/>
  <c r="G328" i="17" a="1"/>
  <c r="G328" i="17" s="1"/>
  <c r="H328" i="17" a="1"/>
  <c r="H328" i="17" s="1"/>
  <c r="I328" i="17" a="1"/>
  <c r="I328" i="17" s="1"/>
  <c r="K328" i="17" a="1"/>
  <c r="K328" i="17" s="1"/>
  <c r="L328" i="17" a="1"/>
  <c r="L328" i="17" s="1"/>
  <c r="M328" i="17" a="1"/>
  <c r="M328" i="17" s="1"/>
  <c r="E329" i="17"/>
  <c r="F329" i="17" l="1" a="1"/>
  <c r="F329" i="17" s="1"/>
  <c r="S329" i="17" a="1"/>
  <c r="S329" i="17" s="1"/>
  <c r="Q329" i="17" a="1"/>
  <c r="Q329" i="17" s="1"/>
  <c r="Y329" i="17" a="1"/>
  <c r="Y329" i="17" s="1"/>
  <c r="T329" i="17" a="1"/>
  <c r="T329" i="17" s="1"/>
  <c r="U329" i="17" a="1"/>
  <c r="U329" i="17" s="1"/>
  <c r="R329" i="17" a="1"/>
  <c r="R329" i="17" s="1"/>
  <c r="V329" i="17" a="1"/>
  <c r="V329" i="17" s="1"/>
  <c r="N329" i="17" a="1"/>
  <c r="N329" i="17" s="1"/>
  <c r="W329" i="17" a="1"/>
  <c r="W329" i="17" s="1"/>
  <c r="O329" i="17" a="1"/>
  <c r="O329" i="17" s="1"/>
  <c r="P329" i="17" a="1"/>
  <c r="P329" i="17" s="1"/>
  <c r="X329" i="17" a="1"/>
  <c r="X329" i="17" s="1"/>
  <c r="G329" i="17" a="1"/>
  <c r="G329" i="17" s="1"/>
  <c r="I329" i="17" a="1"/>
  <c r="I329" i="17" s="1"/>
  <c r="J329" i="17" a="1"/>
  <c r="J329" i="17" s="1"/>
  <c r="H329" i="17" a="1"/>
  <c r="H329" i="17" s="1"/>
  <c r="K329" i="17" a="1"/>
  <c r="K329" i="17" s="1"/>
  <c r="L329" i="17" a="1"/>
  <c r="L329" i="17" s="1"/>
  <c r="M329" i="17" a="1"/>
  <c r="M329" i="17" s="1"/>
  <c r="E330" i="17"/>
  <c r="F330" i="17" l="1" a="1"/>
  <c r="F330" i="17" s="1"/>
  <c r="B87" i="21" s="1"/>
  <c r="S330" i="17" a="1"/>
  <c r="S330" i="17" s="1"/>
  <c r="Y330" i="17" a="1"/>
  <c r="Y330" i="17" s="1"/>
  <c r="Q330" i="17" a="1"/>
  <c r="Q330" i="17" s="1"/>
  <c r="M87" i="21" s="1"/>
  <c r="T330" i="17" a="1"/>
  <c r="T330" i="17" s="1"/>
  <c r="P87" i="21" s="1"/>
  <c r="U330" i="17" a="1"/>
  <c r="U330" i="17" s="1"/>
  <c r="N330" i="17" a="1"/>
  <c r="N330" i="17" s="1"/>
  <c r="R330" i="17" a="1"/>
  <c r="R330" i="17" s="1"/>
  <c r="O330" i="17" a="1"/>
  <c r="O330" i="17" s="1"/>
  <c r="V330" i="17" a="1"/>
  <c r="V330" i="17" s="1"/>
  <c r="W330" i="17" a="1"/>
  <c r="W330" i="17" s="1"/>
  <c r="X330" i="17" a="1"/>
  <c r="X330" i="17" s="1"/>
  <c r="T87" i="21" s="1"/>
  <c r="P330" i="17" a="1"/>
  <c r="P330" i="17" s="1"/>
  <c r="L87" i="21" s="1"/>
  <c r="G330" i="17" a="1"/>
  <c r="G330" i="17" s="1"/>
  <c r="H330" i="17" a="1"/>
  <c r="H330" i="17" s="1"/>
  <c r="D87" i="21" s="1"/>
  <c r="I330" i="17" a="1"/>
  <c r="I330" i="17" s="1"/>
  <c r="E87" i="21" s="1"/>
  <c r="J330" i="17" a="1"/>
  <c r="J330" i="17" s="1"/>
  <c r="K330" i="17" a="1"/>
  <c r="K330" i="17" s="1"/>
  <c r="L330" i="17" a="1"/>
  <c r="L330" i="17" s="1"/>
  <c r="H87" i="21" s="1"/>
  <c r="M330" i="17" a="1"/>
  <c r="M330" i="17" s="1"/>
  <c r="E331" i="17"/>
  <c r="F331" i="17" l="1" a="1"/>
  <c r="F331" i="17" s="1"/>
  <c r="S331" i="17" a="1"/>
  <c r="S331" i="17" s="1"/>
  <c r="Q331" i="17" a="1"/>
  <c r="Q331" i="17" s="1"/>
  <c r="T331" i="17" a="1"/>
  <c r="T331" i="17" s="1"/>
  <c r="Y331" i="17" a="1"/>
  <c r="Y331" i="17" s="1"/>
  <c r="U331" i="17" a="1"/>
  <c r="U331" i="17" s="1"/>
  <c r="N331" i="17" a="1"/>
  <c r="N331" i="17" s="1"/>
  <c r="R331" i="17" a="1"/>
  <c r="R331" i="17" s="1"/>
  <c r="O331" i="17" a="1"/>
  <c r="O331" i="17" s="1"/>
  <c r="V331" i="17" a="1"/>
  <c r="V331" i="17" s="1"/>
  <c r="W331" i="17" a="1"/>
  <c r="W331" i="17" s="1"/>
  <c r="P331" i="17" a="1"/>
  <c r="P331" i="17" s="1"/>
  <c r="X331" i="17" a="1"/>
  <c r="X331" i="17" s="1"/>
  <c r="J331" i="17" a="1"/>
  <c r="J331" i="17" s="1"/>
  <c r="I331" i="17" a="1"/>
  <c r="I331" i="17" s="1"/>
  <c r="H331" i="17" a="1"/>
  <c r="H331" i="17" s="1"/>
  <c r="K331" i="17" a="1"/>
  <c r="K331" i="17" s="1"/>
  <c r="G331" i="17" a="1"/>
  <c r="G331" i="17" s="1"/>
  <c r="M331" i="17" a="1"/>
  <c r="M331" i="17" s="1"/>
  <c r="L331" i="17" a="1"/>
  <c r="L331" i="17" s="1"/>
  <c r="E332" i="17"/>
  <c r="F332" i="17" l="1" a="1"/>
  <c r="F332" i="17" s="1"/>
  <c r="S332" i="17" a="1"/>
  <c r="S332" i="17" s="1"/>
  <c r="Q332" i="17" a="1"/>
  <c r="Q332" i="17" s="1"/>
  <c r="Y332" i="17" a="1"/>
  <c r="Y332" i="17" s="1"/>
  <c r="U332" i="17" a="1"/>
  <c r="U332" i="17" s="1"/>
  <c r="T332" i="17" a="1"/>
  <c r="T332" i="17" s="1"/>
  <c r="V332" i="17" a="1"/>
  <c r="V332" i="17" s="1"/>
  <c r="N332" i="17" a="1"/>
  <c r="N332" i="17" s="1"/>
  <c r="O332" i="17" a="1"/>
  <c r="O332" i="17" s="1"/>
  <c r="R332" i="17" a="1"/>
  <c r="R332" i="17" s="1"/>
  <c r="P332" i="17" a="1"/>
  <c r="P332" i="17" s="1"/>
  <c r="W332" i="17" a="1"/>
  <c r="W332" i="17" s="1"/>
  <c r="X332" i="17" a="1"/>
  <c r="X332" i="17" s="1"/>
  <c r="G332" i="17" a="1"/>
  <c r="G332" i="17" s="1"/>
  <c r="H332" i="17" a="1"/>
  <c r="H332" i="17" s="1"/>
  <c r="I332" i="17" a="1"/>
  <c r="I332" i="17" s="1"/>
  <c r="J332" i="17" a="1"/>
  <c r="J332" i="17" s="1"/>
  <c r="K332" i="17" a="1"/>
  <c r="K332" i="17" s="1"/>
  <c r="M332" i="17" a="1"/>
  <c r="M332" i="17" s="1"/>
  <c r="L332" i="17" a="1"/>
  <c r="L332" i="17" s="1"/>
  <c r="E333" i="17"/>
  <c r="F333" i="17" l="1" a="1"/>
  <c r="F333" i="17" s="1"/>
  <c r="Y333" i="17" a="1"/>
  <c r="Y333" i="17" s="1"/>
  <c r="S333" i="17" a="1"/>
  <c r="S333" i="17" s="1"/>
  <c r="Q333" i="17" a="1"/>
  <c r="Q333" i="17" s="1"/>
  <c r="T333" i="17" a="1"/>
  <c r="T333" i="17" s="1"/>
  <c r="U333" i="17" a="1"/>
  <c r="U333" i="17" s="1"/>
  <c r="N333" i="17" a="1"/>
  <c r="N333" i="17" s="1"/>
  <c r="O333" i="17" a="1"/>
  <c r="O333" i="17" s="1"/>
  <c r="V333" i="17" a="1"/>
  <c r="V333" i="17" s="1"/>
  <c r="R333" i="17" a="1"/>
  <c r="R333" i="17" s="1"/>
  <c r="W333" i="17" a="1"/>
  <c r="W333" i="17" s="1"/>
  <c r="X333" i="17" a="1"/>
  <c r="X333" i="17" s="1"/>
  <c r="P333" i="17" a="1"/>
  <c r="P333" i="17" s="1"/>
  <c r="G333" i="17" a="1"/>
  <c r="G333" i="17" s="1"/>
  <c r="J333" i="17" a="1"/>
  <c r="J333" i="17" s="1"/>
  <c r="H333" i="17" a="1"/>
  <c r="H333" i="17" s="1"/>
  <c r="I333" i="17" a="1"/>
  <c r="I333" i="17" s="1"/>
  <c r="L333" i="17" a="1"/>
  <c r="L333" i="17" s="1"/>
  <c r="K333" i="17" a="1"/>
  <c r="K333" i="17" s="1"/>
  <c r="M333" i="17" a="1"/>
  <c r="M333" i="17" s="1"/>
  <c r="E334" i="17"/>
  <c r="U88" i="21" l="1"/>
  <c r="F334" i="17" a="1"/>
  <c r="F334" i="17" s="1"/>
  <c r="B88" i="21" s="1"/>
  <c r="Y334" i="17" a="1"/>
  <c r="Y334" i="17" s="1"/>
  <c r="S334" i="17" a="1"/>
  <c r="S334" i="17" s="1"/>
  <c r="Q334" i="17" a="1"/>
  <c r="Q334" i="17" s="1"/>
  <c r="T334" i="17" a="1"/>
  <c r="T334" i="17" s="1"/>
  <c r="U334" i="17" a="1"/>
  <c r="U334" i="17" s="1"/>
  <c r="V334" i="17" a="1"/>
  <c r="V334" i="17" s="1"/>
  <c r="R88" i="21" s="1"/>
  <c r="O334" i="17" a="1"/>
  <c r="O334" i="17" s="1"/>
  <c r="N334" i="17" a="1"/>
  <c r="N334" i="17" s="1"/>
  <c r="P334" i="17" a="1"/>
  <c r="P334" i="17" s="1"/>
  <c r="X334" i="17" a="1"/>
  <c r="X334" i="17" s="1"/>
  <c r="T88" i="21" s="1"/>
  <c r="W334" i="17" a="1"/>
  <c r="W334" i="17" s="1"/>
  <c r="R334" i="17" a="1"/>
  <c r="R334" i="17" s="1"/>
  <c r="H334" i="17" a="1"/>
  <c r="H334" i="17" s="1"/>
  <c r="I334" i="17" a="1"/>
  <c r="I334" i="17" s="1"/>
  <c r="J334" i="17" a="1"/>
  <c r="J334" i="17" s="1"/>
  <c r="F88" i="21" s="1"/>
  <c r="G334" i="17" a="1"/>
  <c r="G334" i="17" s="1"/>
  <c r="L334" i="17" a="1"/>
  <c r="L334" i="17" s="1"/>
  <c r="M334" i="17" a="1"/>
  <c r="M334" i="17" s="1"/>
  <c r="K334" i="17" a="1"/>
  <c r="K334" i="17" s="1"/>
  <c r="G88" i="21" s="1"/>
  <c r="E335" i="17"/>
  <c r="F335" i="17" l="1" a="1"/>
  <c r="F335" i="17" s="1"/>
  <c r="Y335" i="17" a="1"/>
  <c r="Y335" i="17" s="1"/>
  <c r="S335" i="17" a="1"/>
  <c r="S335" i="17" s="1"/>
  <c r="T335" i="17" a="1"/>
  <c r="T335" i="17" s="1"/>
  <c r="Q335" i="17" a="1"/>
  <c r="Q335" i="17" s="1"/>
  <c r="U335" i="17" a="1"/>
  <c r="U335" i="17" s="1"/>
  <c r="R335" i="17" a="1"/>
  <c r="R335" i="17" s="1"/>
  <c r="N335" i="17" a="1"/>
  <c r="N335" i="17" s="1"/>
  <c r="V335" i="17" a="1"/>
  <c r="V335" i="17" s="1"/>
  <c r="P335" i="17" a="1"/>
  <c r="P335" i="17" s="1"/>
  <c r="O335" i="17" a="1"/>
  <c r="O335" i="17" s="1"/>
  <c r="X335" i="17" a="1"/>
  <c r="X335" i="17" s="1"/>
  <c r="W335" i="17" a="1"/>
  <c r="W335" i="17" s="1"/>
  <c r="G335" i="17" a="1"/>
  <c r="G335" i="17" s="1"/>
  <c r="H335" i="17" a="1"/>
  <c r="H335" i="17" s="1"/>
  <c r="I335" i="17" a="1"/>
  <c r="I335" i="17" s="1"/>
  <c r="J335" i="17" a="1"/>
  <c r="J335" i="17" s="1"/>
  <c r="K335" i="17" a="1"/>
  <c r="K335" i="17" s="1"/>
  <c r="L335" i="17" a="1"/>
  <c r="L335" i="17" s="1"/>
  <c r="M335" i="17" a="1"/>
  <c r="M335" i="17" s="1"/>
  <c r="E336" i="17"/>
  <c r="F336" i="17" l="1" a="1"/>
  <c r="F336" i="17" s="1"/>
  <c r="S336" i="17" a="1"/>
  <c r="S336" i="17" s="1"/>
  <c r="Y336" i="17" a="1"/>
  <c r="Y336" i="17" s="1"/>
  <c r="Q336" i="17" a="1"/>
  <c r="Q336" i="17" s="1"/>
  <c r="T336" i="17" a="1"/>
  <c r="T336" i="17" s="1"/>
  <c r="R336" i="17" a="1"/>
  <c r="R336" i="17" s="1"/>
  <c r="N336" i="17" a="1"/>
  <c r="N336" i="17" s="1"/>
  <c r="O336" i="17" a="1"/>
  <c r="O336" i="17" s="1"/>
  <c r="U336" i="17" a="1"/>
  <c r="U336" i="17" s="1"/>
  <c r="V336" i="17" a="1"/>
  <c r="V336" i="17" s="1"/>
  <c r="W336" i="17" a="1"/>
  <c r="W336" i="17" s="1"/>
  <c r="P336" i="17" a="1"/>
  <c r="P336" i="17" s="1"/>
  <c r="X336" i="17" a="1"/>
  <c r="X336" i="17" s="1"/>
  <c r="G336" i="17" a="1"/>
  <c r="G336" i="17" s="1"/>
  <c r="H336" i="17" a="1"/>
  <c r="H336" i="17" s="1"/>
  <c r="J336" i="17" a="1"/>
  <c r="J336" i="17" s="1"/>
  <c r="I336" i="17" a="1"/>
  <c r="I336" i="17" s="1"/>
  <c r="K336" i="17" a="1"/>
  <c r="K336" i="17" s="1"/>
  <c r="L336" i="17" a="1"/>
  <c r="L336" i="17" s="1"/>
  <c r="M336" i="17" a="1"/>
  <c r="M336" i="17" s="1"/>
  <c r="E337" i="17"/>
  <c r="F337" i="17" l="1" a="1"/>
  <c r="F337" i="17" s="1"/>
  <c r="Y337" i="17" a="1"/>
  <c r="Y337" i="17" s="1"/>
  <c r="S337" i="17" a="1"/>
  <c r="S337" i="17" s="1"/>
  <c r="Q337" i="17" a="1"/>
  <c r="Q337" i="17" s="1"/>
  <c r="T337" i="17" a="1"/>
  <c r="T337" i="17" s="1"/>
  <c r="U337" i="17" a="1"/>
  <c r="U337" i="17" s="1"/>
  <c r="O337" i="17" a="1"/>
  <c r="O337" i="17" s="1"/>
  <c r="V337" i="17" a="1"/>
  <c r="V337" i="17" s="1"/>
  <c r="N337" i="17" a="1"/>
  <c r="N337" i="17" s="1"/>
  <c r="R337" i="17" a="1"/>
  <c r="R337" i="17" s="1"/>
  <c r="W337" i="17" a="1"/>
  <c r="W337" i="17" s="1"/>
  <c r="P337" i="17" a="1"/>
  <c r="P337" i="17" s="1"/>
  <c r="X337" i="17" a="1"/>
  <c r="X337" i="17" s="1"/>
  <c r="I337" i="17" a="1"/>
  <c r="I337" i="17" s="1"/>
  <c r="G337" i="17" a="1"/>
  <c r="G337" i="17" s="1"/>
  <c r="H337" i="17" a="1"/>
  <c r="H337" i="17" s="1"/>
  <c r="J337" i="17" a="1"/>
  <c r="J337" i="17" s="1"/>
  <c r="K337" i="17" a="1"/>
  <c r="K337" i="17" s="1"/>
  <c r="L337" i="17" a="1"/>
  <c r="L337" i="17" s="1"/>
  <c r="M337" i="17" a="1"/>
  <c r="M337" i="17" s="1"/>
  <c r="E338" i="17"/>
  <c r="O89" i="21" l="1"/>
  <c r="F338" i="17" a="1"/>
  <c r="F338" i="17" s="1"/>
  <c r="B89" i="21" s="1"/>
  <c r="S338" i="17" a="1"/>
  <c r="S338" i="17" s="1"/>
  <c r="Y338" i="17" a="1"/>
  <c r="Y338" i="17" s="1"/>
  <c r="U89" i="21" s="1"/>
  <c r="T338" i="17" a="1"/>
  <c r="T338" i="17" s="1"/>
  <c r="P89" i="21" s="1"/>
  <c r="Q338" i="17" a="1"/>
  <c r="Q338" i="17" s="1"/>
  <c r="U338" i="17" a="1"/>
  <c r="U338" i="17" s="1"/>
  <c r="Q89" i="21" s="1"/>
  <c r="V338" i="17" a="1"/>
  <c r="V338" i="17" s="1"/>
  <c r="N338" i="17" a="1"/>
  <c r="N338" i="17" s="1"/>
  <c r="O338" i="17" a="1"/>
  <c r="O338" i="17" s="1"/>
  <c r="R338" i="17" a="1"/>
  <c r="R338" i="17" s="1"/>
  <c r="N89" i="21" s="1"/>
  <c r="X338" i="17" a="1"/>
  <c r="X338" i="17" s="1"/>
  <c r="T89" i="21" s="1"/>
  <c r="P338" i="17" a="1"/>
  <c r="P338" i="17" s="1"/>
  <c r="L89" i="21" s="1"/>
  <c r="W338" i="17" a="1"/>
  <c r="W338" i="17" s="1"/>
  <c r="S89" i="21" s="1"/>
  <c r="G338" i="17" a="1"/>
  <c r="G338" i="17" s="1"/>
  <c r="H338" i="17" a="1"/>
  <c r="H338" i="17" s="1"/>
  <c r="J338" i="17" a="1"/>
  <c r="J338" i="17" s="1"/>
  <c r="K338" i="17" a="1"/>
  <c r="K338" i="17" s="1"/>
  <c r="G89" i="21" s="1"/>
  <c r="I338" i="17" a="1"/>
  <c r="I338" i="17" s="1"/>
  <c r="E89" i="21" s="1"/>
  <c r="L338" i="17" a="1"/>
  <c r="L338" i="17" s="1"/>
  <c r="M338" i="17" a="1"/>
  <c r="M338" i="17" s="1"/>
  <c r="I89" i="21" s="1"/>
  <c r="E339" i="17"/>
  <c r="F339" i="17" l="1" a="1"/>
  <c r="F339" i="17" s="1"/>
  <c r="S339" i="17" a="1"/>
  <c r="S339" i="17" s="1"/>
  <c r="Y339" i="17" a="1"/>
  <c r="Y339" i="17" s="1"/>
  <c r="Q339" i="17" a="1"/>
  <c r="Q339" i="17" s="1"/>
  <c r="T339" i="17" a="1"/>
  <c r="T339" i="17" s="1"/>
  <c r="U339" i="17" a="1"/>
  <c r="U339" i="17" s="1"/>
  <c r="V339" i="17" a="1"/>
  <c r="V339" i="17" s="1"/>
  <c r="O339" i="17" a="1"/>
  <c r="O339" i="17" s="1"/>
  <c r="N339" i="17" a="1"/>
  <c r="N339" i="17" s="1"/>
  <c r="X339" i="17" a="1"/>
  <c r="X339" i="17" s="1"/>
  <c r="R339" i="17" a="1"/>
  <c r="R339" i="17" s="1"/>
  <c r="W339" i="17" a="1"/>
  <c r="W339" i="17" s="1"/>
  <c r="P339" i="17" a="1"/>
  <c r="P339" i="17" s="1"/>
  <c r="H339" i="17" a="1"/>
  <c r="H339" i="17" s="1"/>
  <c r="J339" i="17" a="1"/>
  <c r="J339" i="17" s="1"/>
  <c r="G339" i="17" a="1"/>
  <c r="G339" i="17" s="1"/>
  <c r="K339" i="17" a="1"/>
  <c r="K339" i="17" s="1"/>
  <c r="L339" i="17" a="1"/>
  <c r="L339" i="17" s="1"/>
  <c r="I339" i="17" a="1"/>
  <c r="I339" i="17" s="1"/>
  <c r="M339" i="17" a="1"/>
  <c r="M339" i="17" s="1"/>
  <c r="E340" i="17"/>
  <c r="F340" i="17" l="1" a="1"/>
  <c r="F340" i="17" s="1"/>
  <c r="Y340" i="17" a="1"/>
  <c r="Y340" i="17" s="1"/>
  <c r="S340" i="17" a="1"/>
  <c r="S340" i="17" s="1"/>
  <c r="T340" i="17" a="1"/>
  <c r="T340" i="17" s="1"/>
  <c r="Q340" i="17" a="1"/>
  <c r="Q340" i="17" s="1"/>
  <c r="U340" i="17" a="1"/>
  <c r="U340" i="17" s="1"/>
  <c r="V340" i="17" a="1"/>
  <c r="V340" i="17" s="1"/>
  <c r="N340" i="17" a="1"/>
  <c r="N340" i="17" s="1"/>
  <c r="R340" i="17" a="1"/>
  <c r="R340" i="17" s="1"/>
  <c r="P340" i="17" a="1"/>
  <c r="P340" i="17" s="1"/>
  <c r="W340" i="17" a="1"/>
  <c r="W340" i="17" s="1"/>
  <c r="X340" i="17" a="1"/>
  <c r="X340" i="17" s="1"/>
  <c r="O340" i="17" a="1"/>
  <c r="O340" i="17" s="1"/>
  <c r="H340" i="17" a="1"/>
  <c r="H340" i="17" s="1"/>
  <c r="I340" i="17" a="1"/>
  <c r="I340" i="17" s="1"/>
  <c r="G340" i="17" a="1"/>
  <c r="G340" i="17" s="1"/>
  <c r="J340" i="17" a="1"/>
  <c r="J340" i="17" s="1"/>
  <c r="K340" i="17" a="1"/>
  <c r="K340" i="17" s="1"/>
  <c r="L340" i="17" a="1"/>
  <c r="L340" i="17" s="1"/>
  <c r="M340" i="17" a="1"/>
  <c r="M340" i="17" s="1"/>
  <c r="E341" i="17"/>
  <c r="F341" i="17" l="1" a="1"/>
  <c r="F341" i="17" s="1"/>
  <c r="S341" i="17" a="1"/>
  <c r="S341" i="17" s="1"/>
  <c r="Y341" i="17" a="1"/>
  <c r="Y341" i="17" s="1"/>
  <c r="T341" i="17" a="1"/>
  <c r="T341" i="17" s="1"/>
  <c r="Q341" i="17" a="1"/>
  <c r="Q341" i="17" s="1"/>
  <c r="U341" i="17" a="1"/>
  <c r="U341" i="17" s="1"/>
  <c r="R341" i="17" a="1"/>
  <c r="R341" i="17" s="1"/>
  <c r="N341" i="17" a="1"/>
  <c r="N341" i="17" s="1"/>
  <c r="O341" i="17" a="1"/>
  <c r="O341" i="17" s="1"/>
  <c r="V341" i="17" a="1"/>
  <c r="V341" i="17" s="1"/>
  <c r="X341" i="17" a="1"/>
  <c r="X341" i="17" s="1"/>
  <c r="W341" i="17" a="1"/>
  <c r="W341" i="17" s="1"/>
  <c r="P341" i="17" a="1"/>
  <c r="P341" i="17" s="1"/>
  <c r="J341" i="17" a="1"/>
  <c r="J341" i="17" s="1"/>
  <c r="H341" i="17" a="1"/>
  <c r="H341" i="17" s="1"/>
  <c r="G341" i="17" a="1"/>
  <c r="G341" i="17" s="1"/>
  <c r="I341" i="17" a="1"/>
  <c r="I341" i="17" s="1"/>
  <c r="L341" i="17" a="1"/>
  <c r="L341" i="17" s="1"/>
  <c r="K341" i="17" a="1"/>
  <c r="K341" i="17" s="1"/>
  <c r="M341" i="17" a="1"/>
  <c r="M341" i="17" s="1"/>
  <c r="E342" i="17"/>
  <c r="O90" i="21" l="1"/>
  <c r="F342" i="17" a="1"/>
  <c r="F342" i="17" s="1"/>
  <c r="B90" i="21" s="1"/>
  <c r="S342" i="17" a="1"/>
  <c r="S342" i="17" s="1"/>
  <c r="Y342" i="17" a="1"/>
  <c r="Y342" i="17" s="1"/>
  <c r="U90" i="21" s="1"/>
  <c r="Q342" i="17" a="1"/>
  <c r="Q342" i="17" s="1"/>
  <c r="U342" i="17" a="1"/>
  <c r="U342" i="17" s="1"/>
  <c r="Q90" i="21" s="1"/>
  <c r="T342" i="17" a="1"/>
  <c r="T342" i="17" s="1"/>
  <c r="N342" i="17" a="1"/>
  <c r="N342" i="17" s="1"/>
  <c r="O342" i="17" a="1"/>
  <c r="O342" i="17" s="1"/>
  <c r="R342" i="17" a="1"/>
  <c r="R342" i="17" s="1"/>
  <c r="W342" i="17" a="1"/>
  <c r="W342" i="17" s="1"/>
  <c r="S90" i="21" s="1"/>
  <c r="X342" i="17" a="1"/>
  <c r="X342" i="17" s="1"/>
  <c r="V342" i="17" a="1"/>
  <c r="V342" i="17" s="1"/>
  <c r="P342" i="17" a="1"/>
  <c r="P342" i="17" s="1"/>
  <c r="L90" i="21" s="1"/>
  <c r="J342" i="17" a="1"/>
  <c r="J342" i="17" s="1"/>
  <c r="I342" i="17" a="1"/>
  <c r="I342" i="17" s="1"/>
  <c r="E90" i="21" s="1"/>
  <c r="G342" i="17" a="1"/>
  <c r="G342" i="17" s="1"/>
  <c r="H342" i="17" a="1"/>
  <c r="H342" i="17" s="1"/>
  <c r="L342" i="17" a="1"/>
  <c r="L342" i="17" s="1"/>
  <c r="H90" i="21" s="1"/>
  <c r="M342" i="17" a="1"/>
  <c r="M342" i="17" s="1"/>
  <c r="I90" i="21" s="1"/>
  <c r="K342" i="17" a="1"/>
  <c r="K342" i="17" s="1"/>
  <c r="E343" i="17"/>
  <c r="F343" i="17" l="1" a="1"/>
  <c r="F343" i="17" s="1"/>
  <c r="S343" i="17" a="1"/>
  <c r="S343" i="17" s="1"/>
  <c r="Y343" i="17" a="1"/>
  <c r="Y343" i="17" s="1"/>
  <c r="Q343" i="17" a="1"/>
  <c r="Q343" i="17" s="1"/>
  <c r="T343" i="17" a="1"/>
  <c r="T343" i="17" s="1"/>
  <c r="U343" i="17" a="1"/>
  <c r="U343" i="17" s="1"/>
  <c r="V343" i="17" a="1"/>
  <c r="V343" i="17" s="1"/>
  <c r="R343" i="17" a="1"/>
  <c r="R343" i="17" s="1"/>
  <c r="N343" i="17" a="1"/>
  <c r="N343" i="17" s="1"/>
  <c r="O343" i="17" a="1"/>
  <c r="O343" i="17" s="1"/>
  <c r="W343" i="17" a="1"/>
  <c r="W343" i="17" s="1"/>
  <c r="P343" i="17" a="1"/>
  <c r="P343" i="17" s="1"/>
  <c r="X343" i="17" a="1"/>
  <c r="X343" i="17" s="1"/>
  <c r="J343" i="17" a="1"/>
  <c r="J343" i="17" s="1"/>
  <c r="I343" i="17" a="1"/>
  <c r="I343" i="17" s="1"/>
  <c r="H343" i="17" a="1"/>
  <c r="H343" i="17" s="1"/>
  <c r="G343" i="17" a="1"/>
  <c r="G343" i="17" s="1"/>
  <c r="K343" i="17" a="1"/>
  <c r="K343" i="17" s="1"/>
  <c r="M343" i="17" a="1"/>
  <c r="M343" i="17" s="1"/>
  <c r="L343" i="17" a="1"/>
  <c r="L343" i="17" s="1"/>
  <c r="E344" i="17"/>
  <c r="F344" i="17" l="1" a="1"/>
  <c r="F344" i="17" s="1"/>
  <c r="Y344" i="17" a="1"/>
  <c r="Y344" i="17" s="1"/>
  <c r="S344" i="17" a="1"/>
  <c r="S344" i="17" s="1"/>
  <c r="Q344" i="17" a="1"/>
  <c r="Q344" i="17" s="1"/>
  <c r="T344" i="17" a="1"/>
  <c r="T344" i="17" s="1"/>
  <c r="U344" i="17" a="1"/>
  <c r="U344" i="17" s="1"/>
  <c r="N344" i="17" a="1"/>
  <c r="N344" i="17" s="1"/>
  <c r="R344" i="17" a="1"/>
  <c r="R344" i="17" s="1"/>
  <c r="V344" i="17" a="1"/>
  <c r="V344" i="17" s="1"/>
  <c r="X344" i="17" a="1"/>
  <c r="X344" i="17" s="1"/>
  <c r="P344" i="17" a="1"/>
  <c r="P344" i="17" s="1"/>
  <c r="O344" i="17" a="1"/>
  <c r="O344" i="17" s="1"/>
  <c r="W344" i="17" a="1"/>
  <c r="W344" i="17" s="1"/>
  <c r="J344" i="17" a="1"/>
  <c r="J344" i="17" s="1"/>
  <c r="G344" i="17" a="1"/>
  <c r="G344" i="17" s="1"/>
  <c r="H344" i="17" a="1"/>
  <c r="H344" i="17" s="1"/>
  <c r="I344" i="17" a="1"/>
  <c r="I344" i="17" s="1"/>
  <c r="K344" i="17" a="1"/>
  <c r="K344" i="17" s="1"/>
  <c r="L344" i="17" a="1"/>
  <c r="L344" i="17" s="1"/>
  <c r="M344" i="17" a="1"/>
  <c r="M344" i="17" s="1"/>
  <c r="E345" i="17"/>
  <c r="F345" i="17" l="1" a="1"/>
  <c r="F345" i="17" s="1"/>
  <c r="S345" i="17" a="1"/>
  <c r="S345" i="17" s="1"/>
  <c r="Y345" i="17" a="1"/>
  <c r="Y345" i="17" s="1"/>
  <c r="Q345" i="17" a="1"/>
  <c r="Q345" i="17" s="1"/>
  <c r="T345" i="17" a="1"/>
  <c r="T345" i="17" s="1"/>
  <c r="U345" i="17" a="1"/>
  <c r="U345" i="17" s="1"/>
  <c r="O345" i="17" a="1"/>
  <c r="O345" i="17" s="1"/>
  <c r="R345" i="17" a="1"/>
  <c r="R345" i="17" s="1"/>
  <c r="N345" i="17" a="1"/>
  <c r="N345" i="17" s="1"/>
  <c r="W345" i="17" a="1"/>
  <c r="W345" i="17" s="1"/>
  <c r="P345" i="17" a="1"/>
  <c r="P345" i="17" s="1"/>
  <c r="X345" i="17" a="1"/>
  <c r="X345" i="17" s="1"/>
  <c r="V345" i="17" a="1"/>
  <c r="V345" i="17" s="1"/>
  <c r="H345" i="17" a="1"/>
  <c r="H345" i="17" s="1"/>
  <c r="I345" i="17" a="1"/>
  <c r="I345" i="17" s="1"/>
  <c r="G345" i="17" a="1"/>
  <c r="G345" i="17" s="1"/>
  <c r="J345" i="17" a="1"/>
  <c r="J345" i="17" s="1"/>
  <c r="K345" i="17" a="1"/>
  <c r="K345" i="17" s="1"/>
  <c r="L345" i="17" a="1"/>
  <c r="L345" i="17" s="1"/>
  <c r="M345" i="17" a="1"/>
  <c r="M345" i="17" s="1"/>
  <c r="E346" i="17"/>
  <c r="F346" i="17" l="1" a="1"/>
  <c r="F346" i="17" s="1"/>
  <c r="B91" i="21" s="1"/>
  <c r="Y346" i="17" a="1"/>
  <c r="Y346" i="17" s="1"/>
  <c r="S346" i="17" a="1"/>
  <c r="S346" i="17" s="1"/>
  <c r="Q346" i="17" a="1"/>
  <c r="Q346" i="17" s="1"/>
  <c r="M91" i="21" s="1"/>
  <c r="U346" i="17" a="1"/>
  <c r="U346" i="17" s="1"/>
  <c r="T346" i="17" a="1"/>
  <c r="T346" i="17" s="1"/>
  <c r="P91" i="21" s="1"/>
  <c r="V346" i="17" a="1"/>
  <c r="V346" i="17" s="1"/>
  <c r="R346" i="17" a="1"/>
  <c r="R346" i="17" s="1"/>
  <c r="N346" i="17" a="1"/>
  <c r="N346" i="17" s="1"/>
  <c r="O346" i="17" a="1"/>
  <c r="O346" i="17" s="1"/>
  <c r="K91" i="21" s="1"/>
  <c r="W346" i="17" a="1"/>
  <c r="W346" i="17" s="1"/>
  <c r="P346" i="17" a="1"/>
  <c r="P346" i="17" s="1"/>
  <c r="L91" i="21" s="1"/>
  <c r="X346" i="17" a="1"/>
  <c r="X346" i="17" s="1"/>
  <c r="G346" i="17" a="1"/>
  <c r="G346" i="17" s="1"/>
  <c r="I346" i="17" a="1"/>
  <c r="I346" i="17" s="1"/>
  <c r="E91" i="21" s="1"/>
  <c r="H346" i="17" a="1"/>
  <c r="H346" i="17" s="1"/>
  <c r="D91" i="21" s="1"/>
  <c r="J346" i="17" a="1"/>
  <c r="J346" i="17" s="1"/>
  <c r="K346" i="17" a="1"/>
  <c r="K346" i="17" s="1"/>
  <c r="L346" i="17" a="1"/>
  <c r="L346" i="17" s="1"/>
  <c r="M346" i="17" a="1"/>
  <c r="M346" i="17" s="1"/>
  <c r="I91" i="21" s="1"/>
  <c r="E347" i="17"/>
  <c r="F347" i="17" l="1" a="1"/>
  <c r="F347" i="17" s="1"/>
  <c r="S347" i="17" a="1"/>
  <c r="S347" i="17" s="1"/>
  <c r="Y347" i="17" a="1"/>
  <c r="Y347" i="17" s="1"/>
  <c r="Q347" i="17" a="1"/>
  <c r="Q347" i="17" s="1"/>
  <c r="U347" i="17" a="1"/>
  <c r="U347" i="17" s="1"/>
  <c r="T347" i="17" a="1"/>
  <c r="T347" i="17" s="1"/>
  <c r="R347" i="17" a="1"/>
  <c r="R347" i="17" s="1"/>
  <c r="V347" i="17" a="1"/>
  <c r="V347" i="17" s="1"/>
  <c r="N347" i="17" a="1"/>
  <c r="N347" i="17" s="1"/>
  <c r="W347" i="17" a="1"/>
  <c r="W347" i="17" s="1"/>
  <c r="O347" i="17" a="1"/>
  <c r="O347" i="17" s="1"/>
  <c r="P347" i="17" a="1"/>
  <c r="P347" i="17" s="1"/>
  <c r="X347" i="17" a="1"/>
  <c r="X347" i="17" s="1"/>
  <c r="J347" i="17" a="1"/>
  <c r="J347" i="17" s="1"/>
  <c r="I347" i="17" a="1"/>
  <c r="I347" i="17" s="1"/>
  <c r="H347" i="17" a="1"/>
  <c r="H347" i="17" s="1"/>
  <c r="G347" i="17" a="1"/>
  <c r="G347" i="17" s="1"/>
  <c r="K347" i="17" a="1"/>
  <c r="K347" i="17" s="1"/>
  <c r="M347" i="17" a="1"/>
  <c r="M347" i="17" s="1"/>
  <c r="L347" i="17" a="1"/>
  <c r="L347" i="17" s="1"/>
  <c r="E348" i="17"/>
  <c r="F348" i="17" l="1" a="1"/>
  <c r="F348" i="17" s="1"/>
  <c r="Y348" i="17" a="1"/>
  <c r="Y348" i="17" s="1"/>
  <c r="S348" i="17" a="1"/>
  <c r="S348" i="17" s="1"/>
  <c r="T348" i="17" a="1"/>
  <c r="T348" i="17" s="1"/>
  <c r="Q348" i="17" a="1"/>
  <c r="Q348" i="17" s="1"/>
  <c r="U348" i="17" a="1"/>
  <c r="U348" i="17" s="1"/>
  <c r="V348" i="17" a="1"/>
  <c r="V348" i="17" s="1"/>
  <c r="R348" i="17" a="1"/>
  <c r="R348" i="17" s="1"/>
  <c r="N348" i="17" a="1"/>
  <c r="N348" i="17" s="1"/>
  <c r="O348" i="17" a="1"/>
  <c r="O348" i="17" s="1"/>
  <c r="P348" i="17" a="1"/>
  <c r="P348" i="17" s="1"/>
  <c r="W348" i="17" a="1"/>
  <c r="W348" i="17" s="1"/>
  <c r="X348" i="17" a="1"/>
  <c r="X348" i="17" s="1"/>
  <c r="G348" i="17" a="1"/>
  <c r="G348" i="17" s="1"/>
  <c r="H348" i="17" a="1"/>
  <c r="H348" i="17" s="1"/>
  <c r="I348" i="17" a="1"/>
  <c r="I348" i="17" s="1"/>
  <c r="J348" i="17" a="1"/>
  <c r="J348" i="17" s="1"/>
  <c r="K348" i="17" a="1"/>
  <c r="K348" i="17" s="1"/>
  <c r="M348" i="17" a="1"/>
  <c r="M348" i="17" s="1"/>
  <c r="L348" i="17" a="1"/>
  <c r="L348" i="17" s="1"/>
  <c r="E349" i="17"/>
  <c r="F349" i="17" l="1" a="1"/>
  <c r="F349" i="17" s="1"/>
  <c r="Y349" i="17" a="1"/>
  <c r="Y349" i="17" s="1"/>
  <c r="S349" i="17" a="1"/>
  <c r="S349" i="17" s="1"/>
  <c r="T349" i="17" a="1"/>
  <c r="T349" i="17" s="1"/>
  <c r="Q349" i="17" a="1"/>
  <c r="Q349" i="17" s="1"/>
  <c r="R349" i="17" a="1"/>
  <c r="R349" i="17" s="1"/>
  <c r="U349" i="17" a="1"/>
  <c r="U349" i="17" s="1"/>
  <c r="V349" i="17" a="1"/>
  <c r="V349" i="17" s="1"/>
  <c r="N349" i="17" a="1"/>
  <c r="N349" i="17" s="1"/>
  <c r="O349" i="17" a="1"/>
  <c r="O349" i="17" s="1"/>
  <c r="P349" i="17" a="1"/>
  <c r="P349" i="17" s="1"/>
  <c r="W349" i="17" a="1"/>
  <c r="W349" i="17" s="1"/>
  <c r="X349" i="17" a="1"/>
  <c r="X349" i="17" s="1"/>
  <c r="J349" i="17" a="1"/>
  <c r="J349" i="17" s="1"/>
  <c r="H349" i="17" a="1"/>
  <c r="H349" i="17" s="1"/>
  <c r="G349" i="17" a="1"/>
  <c r="G349" i="17" s="1"/>
  <c r="I349" i="17" a="1"/>
  <c r="I349" i="17" s="1"/>
  <c r="K349" i="17" a="1"/>
  <c r="K349" i="17" s="1"/>
  <c r="M349" i="17" a="1"/>
  <c r="M349" i="17" s="1"/>
  <c r="L349" i="17" a="1"/>
  <c r="L349" i="17" s="1"/>
  <c r="E350" i="17"/>
  <c r="O92" i="21" l="1"/>
  <c r="F350" i="17" a="1"/>
  <c r="F350" i="17" s="1"/>
  <c r="B92" i="21" s="1"/>
  <c r="S350" i="17" a="1"/>
  <c r="S350" i="17" s="1"/>
  <c r="Y350" i="17" a="1"/>
  <c r="Y350" i="17" s="1"/>
  <c r="Q350" i="17" a="1"/>
  <c r="Q350" i="17" s="1"/>
  <c r="T350" i="17" a="1"/>
  <c r="T350" i="17" s="1"/>
  <c r="P92" i="21" s="1"/>
  <c r="U350" i="17" a="1"/>
  <c r="U350" i="17" s="1"/>
  <c r="R350" i="17" a="1"/>
  <c r="R350" i="17" s="1"/>
  <c r="V350" i="17" a="1"/>
  <c r="V350" i="17" s="1"/>
  <c r="O350" i="17" a="1"/>
  <c r="O350" i="17" s="1"/>
  <c r="W350" i="17" a="1"/>
  <c r="W350" i="17" s="1"/>
  <c r="S92" i="21" s="1"/>
  <c r="N350" i="17" a="1"/>
  <c r="N350" i="17" s="1"/>
  <c r="X350" i="17" a="1"/>
  <c r="X350" i="17" s="1"/>
  <c r="P350" i="17" a="1"/>
  <c r="P350" i="17" s="1"/>
  <c r="H350" i="17" a="1"/>
  <c r="H350" i="17" s="1"/>
  <c r="D92" i="21" s="1"/>
  <c r="I350" i="17" a="1"/>
  <c r="I350" i="17" s="1"/>
  <c r="J350" i="17" a="1"/>
  <c r="J350" i="17" s="1"/>
  <c r="K350" i="17" a="1"/>
  <c r="K350" i="17" s="1"/>
  <c r="G350" i="17" a="1"/>
  <c r="G350" i="17" s="1"/>
  <c r="C92" i="21" s="1"/>
  <c r="M350" i="17" a="1"/>
  <c r="M350" i="17" s="1"/>
  <c r="I92" i="21" s="1"/>
  <c r="L350" i="17" a="1"/>
  <c r="L350" i="17" s="1"/>
  <c r="H92" i="21" s="1"/>
  <c r="E351" i="17"/>
  <c r="F351" i="17" l="1" a="1"/>
  <c r="F351" i="17" s="1"/>
  <c r="S351" i="17" a="1"/>
  <c r="S351" i="17" s="1"/>
  <c r="Y351" i="17" a="1"/>
  <c r="Y351" i="17" s="1"/>
  <c r="Q351" i="17" a="1"/>
  <c r="Q351" i="17" s="1"/>
  <c r="T351" i="17" a="1"/>
  <c r="T351" i="17" s="1"/>
  <c r="U351" i="17" a="1"/>
  <c r="U351" i="17" s="1"/>
  <c r="O351" i="17" a="1"/>
  <c r="O351" i="17" s="1"/>
  <c r="N351" i="17" a="1"/>
  <c r="N351" i="17" s="1"/>
  <c r="V351" i="17" a="1"/>
  <c r="V351" i="17" s="1"/>
  <c r="W351" i="17" a="1"/>
  <c r="W351" i="17" s="1"/>
  <c r="R351" i="17" a="1"/>
  <c r="R351" i="17" s="1"/>
  <c r="P351" i="17" a="1"/>
  <c r="P351" i="17" s="1"/>
  <c r="X351" i="17" a="1"/>
  <c r="X351" i="17" s="1"/>
  <c r="H351" i="17" a="1"/>
  <c r="H351" i="17" s="1"/>
  <c r="G351" i="17" a="1"/>
  <c r="G351" i="17" s="1"/>
  <c r="I351" i="17" a="1"/>
  <c r="I351" i="17" s="1"/>
  <c r="K351" i="17" a="1"/>
  <c r="K351" i="17" s="1"/>
  <c r="M351" i="17" a="1"/>
  <c r="M351" i="17" s="1"/>
  <c r="L351" i="17" a="1"/>
  <c r="L351" i="17" s="1"/>
  <c r="J351" i="17" a="1"/>
  <c r="J351" i="17" s="1"/>
  <c r="E352" i="17"/>
  <c r="F352" i="17" l="1" a="1"/>
  <c r="F352" i="17" s="1"/>
  <c r="S352" i="17" a="1"/>
  <c r="S352" i="17" s="1"/>
  <c r="Y352" i="17" a="1"/>
  <c r="Y352" i="17" s="1"/>
  <c r="Q352" i="17" a="1"/>
  <c r="Q352" i="17" s="1"/>
  <c r="T352" i="17" a="1"/>
  <c r="T352" i="17" s="1"/>
  <c r="U352" i="17" a="1"/>
  <c r="U352" i="17" s="1"/>
  <c r="R352" i="17" a="1"/>
  <c r="R352" i="17" s="1"/>
  <c r="V352" i="17" a="1"/>
  <c r="V352" i="17" s="1"/>
  <c r="N352" i="17" a="1"/>
  <c r="N352" i="17" s="1"/>
  <c r="O352" i="17" a="1"/>
  <c r="O352" i="17" s="1"/>
  <c r="X352" i="17" a="1"/>
  <c r="X352" i="17" s="1"/>
  <c r="P352" i="17" a="1"/>
  <c r="P352" i="17" s="1"/>
  <c r="W352" i="17" a="1"/>
  <c r="W352" i="17" s="1"/>
  <c r="G352" i="17" a="1"/>
  <c r="G352" i="17" s="1"/>
  <c r="H352" i="17" a="1"/>
  <c r="H352" i="17" s="1"/>
  <c r="J352" i="17" a="1"/>
  <c r="J352" i="17" s="1"/>
  <c r="I352" i="17" a="1"/>
  <c r="I352" i="17" s="1"/>
  <c r="K352" i="17" a="1"/>
  <c r="K352" i="17" s="1"/>
  <c r="L352" i="17" a="1"/>
  <c r="L352" i="17" s="1"/>
  <c r="M352" i="17" a="1"/>
  <c r="M352" i="17" s="1"/>
  <c r="E353" i="17"/>
  <c r="F353" i="17" l="1" a="1"/>
  <c r="F353" i="17" s="1"/>
  <c r="Y353" i="17" a="1"/>
  <c r="Y353" i="17" s="1"/>
  <c r="S353" i="17" a="1"/>
  <c r="S353" i="17" s="1"/>
  <c r="Q353" i="17" a="1"/>
  <c r="Q353" i="17" s="1"/>
  <c r="T353" i="17" a="1"/>
  <c r="T353" i="17" s="1"/>
  <c r="U353" i="17" a="1"/>
  <c r="U353" i="17" s="1"/>
  <c r="N353" i="17" a="1"/>
  <c r="N353" i="17" s="1"/>
  <c r="O353" i="17" a="1"/>
  <c r="O353" i="17" s="1"/>
  <c r="R353" i="17" a="1"/>
  <c r="R353" i="17" s="1"/>
  <c r="V353" i="17" a="1"/>
  <c r="V353" i="17" s="1"/>
  <c r="W353" i="17" a="1"/>
  <c r="W353" i="17" s="1"/>
  <c r="P353" i="17" a="1"/>
  <c r="P353" i="17" s="1"/>
  <c r="X353" i="17" a="1"/>
  <c r="X353" i="17" s="1"/>
  <c r="G353" i="17" a="1"/>
  <c r="G353" i="17" s="1"/>
  <c r="I353" i="17" a="1"/>
  <c r="I353" i="17" s="1"/>
  <c r="H353" i="17" a="1"/>
  <c r="H353" i="17" s="1"/>
  <c r="J353" i="17" a="1"/>
  <c r="J353" i="17" s="1"/>
  <c r="K353" i="17" a="1"/>
  <c r="K353" i="17" s="1"/>
  <c r="L353" i="17" a="1"/>
  <c r="L353" i="17" s="1"/>
  <c r="M353" i="17" a="1"/>
  <c r="M353" i="17" s="1"/>
  <c r="E354" i="17"/>
  <c r="O93" i="21" l="1"/>
  <c r="F354" i="17" a="1"/>
  <c r="F354" i="17" s="1"/>
  <c r="B93" i="21" s="1"/>
  <c r="Y354" i="17" a="1"/>
  <c r="Y354" i="17" s="1"/>
  <c r="U93" i="21" s="1"/>
  <c r="S354" i="17" a="1"/>
  <c r="S354" i="17" s="1"/>
  <c r="T354" i="17" a="1"/>
  <c r="T354" i="17" s="1"/>
  <c r="P93" i="21" s="1"/>
  <c r="Q354" i="17" a="1"/>
  <c r="Q354" i="17" s="1"/>
  <c r="M93" i="21" s="1"/>
  <c r="U354" i="17" a="1"/>
  <c r="U354" i="17" s="1"/>
  <c r="R354" i="17" a="1"/>
  <c r="R354" i="17" s="1"/>
  <c r="V354" i="17" a="1"/>
  <c r="V354" i="17" s="1"/>
  <c r="N354" i="17" a="1"/>
  <c r="N354" i="17" s="1"/>
  <c r="O354" i="17" a="1"/>
  <c r="O354" i="17" s="1"/>
  <c r="P354" i="17" a="1"/>
  <c r="P354" i="17" s="1"/>
  <c r="L93" i="21" s="1"/>
  <c r="W354" i="17" a="1"/>
  <c r="W354" i="17" s="1"/>
  <c r="S93" i="21" s="1"/>
  <c r="X354" i="17" a="1"/>
  <c r="X354" i="17" s="1"/>
  <c r="G354" i="17" a="1"/>
  <c r="G354" i="17" s="1"/>
  <c r="H354" i="17" a="1"/>
  <c r="H354" i="17" s="1"/>
  <c r="I354" i="17" a="1"/>
  <c r="I354" i="17" s="1"/>
  <c r="E93" i="21" s="1"/>
  <c r="J354" i="17" a="1"/>
  <c r="J354" i="17" s="1"/>
  <c r="F93" i="21" s="1"/>
  <c r="K354" i="17" a="1"/>
  <c r="K354" i="17" s="1"/>
  <c r="L354" i="17" a="1"/>
  <c r="L354" i="17" s="1"/>
  <c r="M354" i="17" a="1"/>
  <c r="M354" i="17" s="1"/>
  <c r="E355" i="17"/>
  <c r="F355" i="17" l="1" a="1"/>
  <c r="F355" i="17" s="1"/>
  <c r="Y355" i="17" a="1"/>
  <c r="Y355" i="17" s="1"/>
  <c r="S355" i="17" a="1"/>
  <c r="S355" i="17" s="1"/>
  <c r="Q355" i="17" a="1"/>
  <c r="Q355" i="17" s="1"/>
  <c r="U355" i="17" a="1"/>
  <c r="U355" i="17" s="1"/>
  <c r="T355" i="17" a="1"/>
  <c r="T355" i="17" s="1"/>
  <c r="N355" i="17" a="1"/>
  <c r="N355" i="17" s="1"/>
  <c r="R355" i="17" a="1"/>
  <c r="R355" i="17" s="1"/>
  <c r="V355" i="17" a="1"/>
  <c r="V355" i="17" s="1"/>
  <c r="X355" i="17" a="1"/>
  <c r="X355" i="17" s="1"/>
  <c r="O355" i="17" a="1"/>
  <c r="O355" i="17" s="1"/>
  <c r="W355" i="17" a="1"/>
  <c r="W355" i="17" s="1"/>
  <c r="P355" i="17" a="1"/>
  <c r="P355" i="17" s="1"/>
  <c r="G355" i="17" a="1"/>
  <c r="G355" i="17" s="1"/>
  <c r="J355" i="17" a="1"/>
  <c r="J355" i="17" s="1"/>
  <c r="H355" i="17" a="1"/>
  <c r="H355" i="17" s="1"/>
  <c r="I355" i="17" a="1"/>
  <c r="I355" i="17" s="1"/>
  <c r="K355" i="17" a="1"/>
  <c r="K355" i="17" s="1"/>
  <c r="M355" i="17" a="1"/>
  <c r="M355" i="17" s="1"/>
  <c r="L355" i="17" a="1"/>
  <c r="L355" i="17" s="1"/>
  <c r="E356" i="17"/>
  <c r="F356" i="17" l="1" a="1"/>
  <c r="F356" i="17" s="1"/>
  <c r="S356" i="17" a="1"/>
  <c r="S356" i="17" s="1"/>
  <c r="Y356" i="17" a="1"/>
  <c r="Y356" i="17" s="1"/>
  <c r="Q356" i="17" a="1"/>
  <c r="Q356" i="17" s="1"/>
  <c r="T356" i="17" a="1"/>
  <c r="T356" i="17" s="1"/>
  <c r="U356" i="17" a="1"/>
  <c r="U356" i="17" s="1"/>
  <c r="N356" i="17" a="1"/>
  <c r="N356" i="17" s="1"/>
  <c r="V356" i="17" a="1"/>
  <c r="V356" i="17" s="1"/>
  <c r="O356" i="17" a="1"/>
  <c r="O356" i="17" s="1"/>
  <c r="P356" i="17" a="1"/>
  <c r="P356" i="17" s="1"/>
  <c r="W356" i="17" a="1"/>
  <c r="W356" i="17" s="1"/>
  <c r="X356" i="17" a="1"/>
  <c r="X356" i="17" s="1"/>
  <c r="R356" i="17" a="1"/>
  <c r="R356" i="17" s="1"/>
  <c r="H356" i="17" a="1"/>
  <c r="H356" i="17" s="1"/>
  <c r="I356" i="17" a="1"/>
  <c r="I356" i="17" s="1"/>
  <c r="G356" i="17" a="1"/>
  <c r="G356" i="17" s="1"/>
  <c r="J356" i="17" a="1"/>
  <c r="J356" i="17" s="1"/>
  <c r="L356" i="17" a="1"/>
  <c r="L356" i="17" s="1"/>
  <c r="K356" i="17" a="1"/>
  <c r="K356" i="17" s="1"/>
  <c r="M356" i="17" a="1"/>
  <c r="M356" i="17" s="1"/>
  <c r="E357" i="17"/>
  <c r="F357" i="17" l="1" a="1"/>
  <c r="F357" i="17" s="1"/>
  <c r="Y357" i="17" a="1"/>
  <c r="Y357" i="17" s="1"/>
  <c r="S357" i="17" a="1"/>
  <c r="S357" i="17" s="1"/>
  <c r="Q357" i="17" a="1"/>
  <c r="Q357" i="17" s="1"/>
  <c r="T357" i="17" a="1"/>
  <c r="T357" i="17" s="1"/>
  <c r="U357" i="17" a="1"/>
  <c r="U357" i="17" s="1"/>
  <c r="R357" i="17" a="1"/>
  <c r="R357" i="17" s="1"/>
  <c r="N357" i="17" a="1"/>
  <c r="N357" i="17" s="1"/>
  <c r="V357" i="17" a="1"/>
  <c r="V357" i="17" s="1"/>
  <c r="O357" i="17" a="1"/>
  <c r="O357" i="17" s="1"/>
  <c r="X357" i="17" a="1"/>
  <c r="X357" i="17" s="1"/>
  <c r="W357" i="17" a="1"/>
  <c r="W357" i="17" s="1"/>
  <c r="P357" i="17" a="1"/>
  <c r="P357" i="17" s="1"/>
  <c r="H357" i="17" a="1"/>
  <c r="H357" i="17" s="1"/>
  <c r="G357" i="17" a="1"/>
  <c r="G357" i="17" s="1"/>
  <c r="J357" i="17" a="1"/>
  <c r="J357" i="17" s="1"/>
  <c r="I357" i="17" a="1"/>
  <c r="I357" i="17" s="1"/>
  <c r="K357" i="17" a="1"/>
  <c r="K357" i="17" s="1"/>
  <c r="M357" i="17" a="1"/>
  <c r="M357" i="17" s="1"/>
  <c r="L357" i="17" a="1"/>
  <c r="L357" i="17" s="1"/>
  <c r="E358" i="17"/>
  <c r="O94" i="21" l="1"/>
  <c r="U94" i="21"/>
  <c r="F358" i="17" a="1"/>
  <c r="F358" i="17" s="1"/>
  <c r="B94" i="21" s="1"/>
  <c r="S358" i="17" a="1"/>
  <c r="S358" i="17" s="1"/>
  <c r="Y358" i="17" a="1"/>
  <c r="Y358" i="17" s="1"/>
  <c r="Q358" i="17" a="1"/>
  <c r="Q358" i="17" s="1"/>
  <c r="T358" i="17" a="1"/>
  <c r="T358" i="17" s="1"/>
  <c r="P94" i="21" s="1"/>
  <c r="U358" i="17" a="1"/>
  <c r="U358" i="17" s="1"/>
  <c r="R358" i="17" a="1"/>
  <c r="R358" i="17" s="1"/>
  <c r="V358" i="17" a="1"/>
  <c r="V358" i="17" s="1"/>
  <c r="R94" i="21" s="1"/>
  <c r="X358" i="17" a="1"/>
  <c r="X358" i="17" s="1"/>
  <c r="T94" i="21" s="1"/>
  <c r="O358" i="17" a="1"/>
  <c r="O358" i="17" s="1"/>
  <c r="P358" i="17" a="1"/>
  <c r="P358" i="17" s="1"/>
  <c r="L94" i="21" s="1"/>
  <c r="W358" i="17" a="1"/>
  <c r="W358" i="17" s="1"/>
  <c r="S94" i="21" s="1"/>
  <c r="N358" i="17" a="1"/>
  <c r="N358" i="17" s="1"/>
  <c r="J358" i="17" a="1"/>
  <c r="J358" i="17" s="1"/>
  <c r="G358" i="17" a="1"/>
  <c r="G358" i="17" s="1"/>
  <c r="H358" i="17" a="1"/>
  <c r="H358" i="17" s="1"/>
  <c r="D94" i="21" s="1"/>
  <c r="I358" i="17" a="1"/>
  <c r="I358" i="17" s="1"/>
  <c r="E94" i="21" s="1"/>
  <c r="M358" i="17" a="1"/>
  <c r="M358" i="17" s="1"/>
  <c r="K358" i="17" a="1"/>
  <c r="K358" i="17" s="1"/>
  <c r="L358" i="17" a="1"/>
  <c r="L358" i="17" s="1"/>
  <c r="H94" i="21" s="1"/>
  <c r="B8" i="21"/>
  <c r="B9" i="21"/>
  <c r="B10" i="21"/>
  <c r="B11" i="21"/>
  <c r="B12" i="21"/>
  <c r="B13" i="21"/>
  <c r="B14" i="21"/>
  <c r="B15" i="21"/>
  <c r="B17" i="21"/>
  <c r="B18" i="21"/>
  <c r="B19" i="21"/>
  <c r="B20" i="21"/>
  <c r="B21" i="21"/>
  <c r="B22" i="21"/>
  <c r="B23" i="21"/>
  <c r="B24" i="21"/>
  <c r="B25" i="21"/>
  <c r="B26" i="21"/>
  <c r="B27" i="21"/>
  <c r="B28" i="21"/>
  <c r="B29" i="21"/>
  <c r="B30" i="21"/>
  <c r="B32" i="21"/>
  <c r="B33" i="21"/>
  <c r="B34" i="21"/>
  <c r="B35" i="21"/>
  <c r="B36" i="21"/>
  <c r="B37" i="21"/>
  <c r="B38" i="21"/>
  <c r="B39" i="21"/>
  <c r="B40" i="21"/>
  <c r="B41" i="21"/>
  <c r="B42" i="21"/>
  <c r="B43" i="21"/>
  <c r="B44" i="21"/>
  <c r="B45" i="21"/>
  <c r="B46" i="21"/>
  <c r="B47" i="21"/>
  <c r="B48" i="21"/>
  <c r="B49" i="21"/>
  <c r="B50" i="21"/>
  <c r="B51" i="21"/>
  <c r="B53" i="21"/>
  <c r="DX4" i="2" s="1"/>
  <c r="B55" i="21"/>
  <c r="B57" i="21"/>
  <c r="B58" i="21"/>
  <c r="DX12" i="2" s="1"/>
  <c r="B59" i="21"/>
  <c r="B61" i="21"/>
  <c r="B64" i="21"/>
  <c r="B65" i="21"/>
  <c r="B69" i="21"/>
  <c r="E6" i="17"/>
  <c r="C8" i="21" l="1"/>
  <c r="C9" i="21"/>
  <c r="C10" i="21"/>
  <c r="C11" i="21"/>
  <c r="C12" i="21"/>
  <c r="C13" i="21"/>
  <c r="C14" i="21"/>
  <c r="C15" i="21"/>
  <c r="C16" i="21"/>
  <c r="C18" i="21"/>
  <c r="C19" i="21"/>
  <c r="C20" i="21"/>
  <c r="C23" i="21"/>
  <c r="C25" i="21"/>
  <c r="C26" i="21"/>
  <c r="C27" i="21"/>
  <c r="C28" i="21"/>
  <c r="C29" i="21"/>
  <c r="C30" i="21"/>
  <c r="C31" i="21"/>
  <c r="C32" i="21"/>
  <c r="C33" i="21"/>
  <c r="C35" i="21"/>
  <c r="C36" i="21"/>
  <c r="C37" i="21"/>
  <c r="C38" i="21"/>
  <c r="C39" i="21"/>
  <c r="C40" i="21"/>
  <c r="C43" i="21"/>
  <c r="C44" i="21"/>
  <c r="C46" i="21"/>
  <c r="C47" i="21"/>
  <c r="C48" i="21"/>
  <c r="C49" i="21"/>
  <c r="C50" i="21"/>
  <c r="C52" i="21"/>
  <c r="C54" i="21"/>
  <c r="C55" i="21"/>
  <c r="C56" i="21"/>
  <c r="C57" i="21"/>
  <c r="C58" i="21"/>
  <c r="DY5" i="2" s="1"/>
  <c r="C59" i="21"/>
  <c r="C60" i="21"/>
  <c r="C61" i="21"/>
  <c r="C62" i="21"/>
  <c r="C63" i="21"/>
  <c r="DY6" i="2" s="1"/>
  <c r="C64" i="21"/>
  <c r="C65" i="21"/>
  <c r="C67" i="21"/>
  <c r="C68" i="21"/>
  <c r="C69" i="21"/>
  <c r="C71" i="21"/>
  <c r="C72" i="21"/>
  <c r="C73" i="21"/>
  <c r="C75" i="21"/>
  <c r="C77" i="21"/>
  <c r="C79" i="21"/>
  <c r="C80" i="21"/>
  <c r="C83" i="21"/>
  <c r="C84" i="21"/>
  <c r="C85" i="21"/>
  <c r="C87" i="21"/>
  <c r="C88" i="21"/>
  <c r="C89" i="21"/>
  <c r="C90" i="21"/>
  <c r="C91" i="21"/>
  <c r="C93" i="21"/>
  <c r="C94" i="21"/>
  <c r="N8" i="21"/>
  <c r="N9" i="21"/>
  <c r="N10" i="21"/>
  <c r="N11" i="21"/>
  <c r="N12" i="21"/>
  <c r="N13" i="21"/>
  <c r="N15" i="21"/>
  <c r="N16" i="21"/>
  <c r="N17" i="21"/>
  <c r="N18" i="21"/>
  <c r="N19" i="21"/>
  <c r="N20" i="21"/>
  <c r="N21" i="21"/>
  <c r="N22" i="21"/>
  <c r="N23" i="21"/>
  <c r="N24" i="21"/>
  <c r="N25" i="21"/>
  <c r="N26" i="21"/>
  <c r="N27" i="21"/>
  <c r="N29" i="21"/>
  <c r="N30" i="21"/>
  <c r="N31" i="21"/>
  <c r="N32" i="21"/>
  <c r="N34" i="21"/>
  <c r="N35" i="21"/>
  <c r="N36" i="21"/>
  <c r="N37" i="21"/>
  <c r="N39" i="21"/>
  <c r="N40" i="21"/>
  <c r="N41" i="21"/>
  <c r="N42" i="21"/>
  <c r="N43" i="21"/>
  <c r="N44" i="21"/>
  <c r="N47" i="21"/>
  <c r="N48" i="21"/>
  <c r="N49" i="21"/>
  <c r="N50" i="21"/>
  <c r="N51" i="21"/>
  <c r="N52" i="21"/>
  <c r="N53" i="21"/>
  <c r="EJ4" i="2" s="1"/>
  <c r="N54" i="21"/>
  <c r="N55" i="21"/>
  <c r="N56" i="21"/>
  <c r="N59" i="21"/>
  <c r="N61" i="21"/>
  <c r="N63" i="21"/>
  <c r="EJ6" i="2" s="1"/>
  <c r="N66" i="21"/>
  <c r="N67" i="21"/>
  <c r="N69" i="21"/>
  <c r="N70" i="21"/>
  <c r="N71" i="21"/>
  <c r="N74" i="21"/>
  <c r="N75" i="21"/>
  <c r="N76" i="21"/>
  <c r="N77" i="21"/>
  <c r="N80" i="21"/>
  <c r="N82" i="21"/>
  <c r="N83" i="21"/>
  <c r="N84" i="21"/>
  <c r="N85" i="21"/>
  <c r="N86" i="21"/>
  <c r="N87" i="21"/>
  <c r="N88" i="21"/>
  <c r="N90" i="21"/>
  <c r="N91" i="21"/>
  <c r="N92" i="21"/>
  <c r="N93" i="21"/>
  <c r="F9" i="21"/>
  <c r="F10" i="21"/>
  <c r="F11" i="21"/>
  <c r="F12" i="21"/>
  <c r="F13" i="21"/>
  <c r="F14" i="21"/>
  <c r="F15" i="21"/>
  <c r="F18" i="21"/>
  <c r="F20" i="21"/>
  <c r="F21" i="21"/>
  <c r="F22" i="21"/>
  <c r="F23" i="21"/>
  <c r="F24" i="21"/>
  <c r="F25" i="21"/>
  <c r="F26" i="21"/>
  <c r="F27" i="21"/>
  <c r="F28" i="21"/>
  <c r="F29" i="21"/>
  <c r="F30" i="21"/>
  <c r="F31" i="21"/>
  <c r="F33" i="21"/>
  <c r="F36" i="21"/>
  <c r="F37" i="21"/>
  <c r="F38" i="21"/>
  <c r="F39" i="21"/>
  <c r="F40" i="21"/>
  <c r="F41" i="21"/>
  <c r="F43" i="21"/>
  <c r="F44" i="21"/>
  <c r="F45" i="21"/>
  <c r="F46" i="21"/>
  <c r="F47" i="21"/>
  <c r="F48" i="21"/>
  <c r="F49" i="21"/>
  <c r="F50" i="21"/>
  <c r="F51" i="21"/>
  <c r="F52" i="21"/>
  <c r="F53" i="21"/>
  <c r="EB4" i="2" s="1"/>
  <c r="F55" i="21"/>
  <c r="F56" i="21"/>
  <c r="F57" i="21"/>
  <c r="F58" i="21"/>
  <c r="EB5" i="2" s="1"/>
  <c r="F60" i="21"/>
  <c r="F61" i="21"/>
  <c r="F62" i="21"/>
  <c r="F63" i="21"/>
  <c r="EB6" i="2" s="1"/>
  <c r="F64" i="21"/>
  <c r="F65" i="21"/>
  <c r="F66" i="21"/>
  <c r="F69" i="21"/>
  <c r="F70" i="21"/>
  <c r="F71" i="21"/>
  <c r="F74" i="21"/>
  <c r="F75" i="21"/>
  <c r="F76" i="21"/>
  <c r="F78" i="21"/>
  <c r="F79" i="21"/>
  <c r="F80" i="21"/>
  <c r="F81" i="21"/>
  <c r="F83" i="21"/>
  <c r="F84" i="21"/>
  <c r="F87" i="21"/>
  <c r="F89" i="21"/>
  <c r="F90" i="21"/>
  <c r="F91" i="21"/>
  <c r="F92" i="21"/>
  <c r="Q10" i="21"/>
  <c r="Q12" i="21"/>
  <c r="Q13" i="21"/>
  <c r="Q14" i="21"/>
  <c r="Q15" i="21"/>
  <c r="Q18" i="21"/>
  <c r="Q19" i="21"/>
  <c r="Q20" i="21"/>
  <c r="Q21" i="21"/>
  <c r="Q22" i="21"/>
  <c r="Q23" i="21"/>
  <c r="Q24" i="21"/>
  <c r="Q25" i="21"/>
  <c r="Q26" i="21"/>
  <c r="Q27" i="21"/>
  <c r="Q31" i="21"/>
  <c r="Q32" i="21"/>
  <c r="Q33" i="21"/>
  <c r="Q34" i="21"/>
  <c r="Q35" i="21"/>
  <c r="Q36" i="21"/>
  <c r="Q38" i="21"/>
  <c r="Q39" i="21"/>
  <c r="Q40" i="21"/>
  <c r="Q41" i="21"/>
  <c r="Q42" i="21"/>
  <c r="Q44" i="21"/>
  <c r="Q46" i="21"/>
  <c r="Q47" i="21"/>
  <c r="Q48" i="21"/>
  <c r="Q50" i="21"/>
  <c r="Q51" i="21"/>
  <c r="Q53" i="21"/>
  <c r="EM4" i="2" s="1"/>
  <c r="Q54" i="21"/>
  <c r="Q55" i="21"/>
  <c r="Q56" i="21"/>
  <c r="Q58" i="21"/>
  <c r="EM5" i="2" s="1"/>
  <c r="Q61" i="21"/>
  <c r="Q62" i="21"/>
  <c r="Q63" i="21"/>
  <c r="EM6" i="2" s="1"/>
  <c r="Q64" i="21"/>
  <c r="Q66" i="21"/>
  <c r="Q67" i="21"/>
  <c r="Q68" i="21"/>
  <c r="Q69" i="21"/>
  <c r="Q70" i="21"/>
  <c r="Q71" i="21"/>
  <c r="Q73" i="21"/>
  <c r="Q74" i="21"/>
  <c r="Q76" i="21"/>
  <c r="Q78" i="21"/>
  <c r="Q80" i="21"/>
  <c r="Q81" i="21"/>
  <c r="Q83" i="21"/>
  <c r="Q84" i="21"/>
  <c r="Q85" i="21"/>
  <c r="Q86" i="21"/>
  <c r="Q87" i="21"/>
  <c r="Q88" i="21"/>
  <c r="Q91" i="21"/>
  <c r="Q92" i="21"/>
  <c r="Q93" i="21"/>
  <c r="D8" i="21"/>
  <c r="D10" i="21"/>
  <c r="D11" i="21"/>
  <c r="D12" i="21"/>
  <c r="D13" i="21"/>
  <c r="D14" i="21"/>
  <c r="D15" i="21"/>
  <c r="D16" i="21"/>
  <c r="D17" i="21"/>
  <c r="D18" i="21"/>
  <c r="D19" i="21"/>
  <c r="D23" i="21"/>
  <c r="D24" i="21"/>
  <c r="D25" i="21"/>
  <c r="D27" i="21"/>
  <c r="D28" i="21"/>
  <c r="D29" i="21"/>
  <c r="D30" i="21"/>
  <c r="D31" i="21"/>
  <c r="D32" i="21"/>
  <c r="D33" i="21"/>
  <c r="D34" i="21"/>
  <c r="D36" i="21"/>
  <c r="D37" i="21"/>
  <c r="D38" i="21"/>
  <c r="D39" i="21"/>
  <c r="D40" i="21"/>
  <c r="D41" i="21"/>
  <c r="D43" i="21"/>
  <c r="D44" i="21"/>
  <c r="D45" i="21"/>
  <c r="D46" i="21"/>
  <c r="D47" i="21"/>
  <c r="D48" i="21"/>
  <c r="D49" i="21"/>
  <c r="D50" i="21"/>
  <c r="D51" i="21"/>
  <c r="D52" i="21"/>
  <c r="D55" i="21"/>
  <c r="D56" i="21"/>
  <c r="D57" i="21"/>
  <c r="D58" i="21"/>
  <c r="DZ5" i="2" s="1"/>
  <c r="DZ12" i="2" s="1"/>
  <c r="D59" i="21"/>
  <c r="D61" i="21"/>
  <c r="D62" i="21"/>
  <c r="D65" i="21"/>
  <c r="D66" i="21"/>
  <c r="D68" i="21"/>
  <c r="D70" i="21"/>
  <c r="D71" i="21"/>
  <c r="D72" i="21"/>
  <c r="D73" i="21"/>
  <c r="D74" i="21"/>
  <c r="D75" i="21"/>
  <c r="D76" i="21"/>
  <c r="D77" i="21"/>
  <c r="D78" i="21"/>
  <c r="D80" i="21"/>
  <c r="D82" i="21"/>
  <c r="D84" i="21"/>
  <c r="D85" i="21"/>
  <c r="D86" i="21"/>
  <c r="D88" i="21"/>
  <c r="D89" i="21"/>
  <c r="D90" i="21"/>
  <c r="D93" i="21"/>
  <c r="J9" i="21"/>
  <c r="J10" i="21"/>
  <c r="J11" i="21"/>
  <c r="J13" i="21"/>
  <c r="J14" i="21"/>
  <c r="J15" i="21"/>
  <c r="J17" i="21"/>
  <c r="J18" i="21"/>
  <c r="J19" i="21"/>
  <c r="J20" i="21"/>
  <c r="J21" i="21"/>
  <c r="J22" i="21"/>
  <c r="J24" i="21"/>
  <c r="J25" i="21"/>
  <c r="J26" i="21"/>
  <c r="J27" i="21"/>
  <c r="J28" i="21"/>
  <c r="J29" i="21"/>
  <c r="J30" i="21"/>
  <c r="J31" i="21"/>
  <c r="J33" i="21"/>
  <c r="J34" i="21"/>
  <c r="J35" i="21"/>
  <c r="J36" i="21"/>
  <c r="J37" i="21"/>
  <c r="J38" i="21"/>
  <c r="J40" i="21"/>
  <c r="J41" i="21"/>
  <c r="J42" i="21"/>
  <c r="J45" i="21"/>
  <c r="J46" i="21"/>
  <c r="J48" i="21"/>
  <c r="J49" i="21"/>
  <c r="J51" i="21"/>
  <c r="J53" i="21"/>
  <c r="EF4" i="2" s="1"/>
  <c r="J55" i="21"/>
  <c r="J56" i="21"/>
  <c r="J57" i="21"/>
  <c r="J58" i="21"/>
  <c r="EF5" i="2" s="1"/>
  <c r="EF12" i="2" s="1"/>
  <c r="J59" i="21"/>
  <c r="J61" i="21"/>
  <c r="J62" i="21"/>
  <c r="J63" i="21"/>
  <c r="EF6" i="2" s="1"/>
  <c r="J64" i="21"/>
  <c r="J65" i="21"/>
  <c r="J67" i="21"/>
  <c r="J68" i="21"/>
  <c r="J71" i="21"/>
  <c r="J72" i="21"/>
  <c r="J73" i="21"/>
  <c r="J74" i="21"/>
  <c r="J75" i="21"/>
  <c r="J78" i="21"/>
  <c r="J80" i="21"/>
  <c r="J81" i="21"/>
  <c r="J82" i="21"/>
  <c r="J84" i="21"/>
  <c r="J86" i="21"/>
  <c r="J87" i="21"/>
  <c r="J88" i="21"/>
  <c r="J89" i="21"/>
  <c r="J90" i="21"/>
  <c r="J91" i="21"/>
  <c r="J92" i="21"/>
  <c r="J93" i="21"/>
  <c r="P8" i="21"/>
  <c r="P10" i="21"/>
  <c r="P11" i="21"/>
  <c r="P12" i="21"/>
  <c r="P15" i="21"/>
  <c r="P16" i="21"/>
  <c r="P17" i="21"/>
  <c r="P18" i="21"/>
  <c r="P19" i="21"/>
  <c r="P20" i="21"/>
  <c r="P21" i="21"/>
  <c r="P22" i="21"/>
  <c r="P23" i="21"/>
  <c r="P24" i="21"/>
  <c r="P26" i="21"/>
  <c r="P27" i="21"/>
  <c r="P28" i="21"/>
  <c r="P31" i="21"/>
  <c r="P32" i="21"/>
  <c r="P33" i="21"/>
  <c r="P34" i="21"/>
  <c r="P36" i="21"/>
  <c r="P37" i="21"/>
  <c r="P38" i="21"/>
  <c r="P39" i="21"/>
  <c r="P42" i="21"/>
  <c r="P43" i="21"/>
  <c r="P45" i="21"/>
  <c r="P46" i="21"/>
  <c r="P47" i="21"/>
  <c r="P48" i="21"/>
  <c r="P52" i="21"/>
  <c r="P53" i="21"/>
  <c r="EL4" i="2" s="1"/>
  <c r="P55" i="21"/>
  <c r="P56" i="21"/>
  <c r="P57" i="21"/>
  <c r="P58" i="21"/>
  <c r="EL5" i="2" s="1"/>
  <c r="P59" i="21"/>
  <c r="P60" i="21"/>
  <c r="P62" i="21"/>
  <c r="P64" i="21"/>
  <c r="P66" i="21"/>
  <c r="P67" i="21"/>
  <c r="P69" i="21"/>
  <c r="P71" i="21"/>
  <c r="P72" i="21"/>
  <c r="P74" i="21"/>
  <c r="P75" i="21"/>
  <c r="P77" i="21"/>
  <c r="P79" i="21"/>
  <c r="P82" i="21"/>
  <c r="P86" i="21"/>
  <c r="P88" i="21"/>
  <c r="P90" i="21"/>
  <c r="J94" i="21"/>
  <c r="H8" i="21"/>
  <c r="H9" i="21"/>
  <c r="H10" i="21"/>
  <c r="H13" i="21"/>
  <c r="H14" i="21"/>
  <c r="H15" i="21"/>
  <c r="H16" i="21"/>
  <c r="H17" i="21"/>
  <c r="H18" i="21"/>
  <c r="H19" i="21"/>
  <c r="H20" i="21"/>
  <c r="H23" i="21"/>
  <c r="H25" i="21"/>
  <c r="H26" i="21"/>
  <c r="H27" i="21"/>
  <c r="H29" i="21"/>
  <c r="H31" i="21"/>
  <c r="H32" i="21"/>
  <c r="H35" i="21"/>
  <c r="H36" i="21"/>
  <c r="H37" i="21"/>
  <c r="H38" i="21"/>
  <c r="H40" i="21"/>
  <c r="H41" i="21"/>
  <c r="H42" i="21"/>
  <c r="H43" i="21"/>
  <c r="H46" i="21"/>
  <c r="H48" i="21"/>
  <c r="H50" i="21"/>
  <c r="H51" i="21"/>
  <c r="H54" i="21"/>
  <c r="H57" i="21"/>
  <c r="H58" i="21"/>
  <c r="ED5" i="2" s="1"/>
  <c r="H59" i="21"/>
  <c r="H61" i="21"/>
  <c r="H62" i="21"/>
  <c r="H63" i="21"/>
  <c r="ED6" i="2" s="1"/>
  <c r="H65" i="21"/>
  <c r="H66" i="21"/>
  <c r="H67" i="21"/>
  <c r="H70" i="21"/>
  <c r="H72" i="21"/>
  <c r="H75" i="21"/>
  <c r="H76" i="21"/>
  <c r="H77" i="21"/>
  <c r="H78" i="21"/>
  <c r="H79" i="21"/>
  <c r="H80" i="21"/>
  <c r="H82" i="21"/>
  <c r="H84" i="21"/>
  <c r="H85" i="21"/>
  <c r="H88" i="21"/>
  <c r="H89" i="21"/>
  <c r="H91" i="21"/>
  <c r="H93" i="21"/>
  <c r="S8" i="21"/>
  <c r="S9" i="21"/>
  <c r="S11" i="21"/>
  <c r="S13" i="21"/>
  <c r="S14" i="21"/>
  <c r="S15" i="21"/>
  <c r="S16" i="21"/>
  <c r="S18" i="21"/>
  <c r="S20" i="21"/>
  <c r="S22" i="21"/>
  <c r="S23" i="21"/>
  <c r="S25" i="21"/>
  <c r="S28" i="21"/>
  <c r="S29" i="21"/>
  <c r="S33" i="21"/>
  <c r="S34" i="21"/>
  <c r="S36" i="21"/>
  <c r="S37" i="21"/>
  <c r="S40" i="21"/>
  <c r="S42" i="21"/>
  <c r="S43" i="21"/>
  <c r="S44" i="21"/>
  <c r="S48" i="21"/>
  <c r="S49" i="21"/>
  <c r="S52" i="21"/>
  <c r="S54" i="21"/>
  <c r="S55" i="21"/>
  <c r="S58" i="21"/>
  <c r="EO5" i="2" s="1"/>
  <c r="S59" i="21"/>
  <c r="S60" i="21"/>
  <c r="S61" i="21"/>
  <c r="S63" i="21"/>
  <c r="EO6" i="2" s="1"/>
  <c r="S64" i="21"/>
  <c r="S66" i="21"/>
  <c r="S67" i="21"/>
  <c r="S68" i="21"/>
  <c r="S69" i="21"/>
  <c r="S70" i="21"/>
  <c r="S71" i="21"/>
  <c r="S72" i="21"/>
  <c r="S73" i="21"/>
  <c r="S75" i="21"/>
  <c r="S77" i="21"/>
  <c r="S78" i="21"/>
  <c r="S82" i="21"/>
  <c r="S84" i="21"/>
  <c r="S85" i="21"/>
  <c r="S87" i="21"/>
  <c r="S88" i="21"/>
  <c r="S91" i="21"/>
  <c r="M9" i="21"/>
  <c r="M15" i="21"/>
  <c r="M17" i="21"/>
  <c r="M20" i="21"/>
  <c r="M21" i="21"/>
  <c r="M22" i="21"/>
  <c r="M27" i="21"/>
  <c r="M29" i="21"/>
  <c r="M30" i="21"/>
  <c r="M32" i="21"/>
  <c r="M36" i="21"/>
  <c r="M39" i="21"/>
  <c r="M40" i="21"/>
  <c r="M45" i="21"/>
  <c r="M47" i="21"/>
  <c r="M51" i="21"/>
  <c r="M57" i="21"/>
  <c r="M60" i="21"/>
  <c r="M61" i="21"/>
  <c r="M64" i="21"/>
  <c r="M65" i="21"/>
  <c r="M70" i="21"/>
  <c r="M71" i="21"/>
  <c r="M72" i="21"/>
  <c r="M73" i="21"/>
  <c r="M76" i="21"/>
  <c r="M77" i="21"/>
  <c r="M78" i="21"/>
  <c r="M80" i="21"/>
  <c r="M81" i="21"/>
  <c r="M82" i="21"/>
  <c r="M83" i="21"/>
  <c r="M84" i="21"/>
  <c r="M88" i="21"/>
  <c r="M89" i="21"/>
  <c r="M90" i="21"/>
  <c r="M92" i="21"/>
  <c r="M94" i="21"/>
  <c r="R8" i="21"/>
  <c r="R9" i="21"/>
  <c r="R11" i="21"/>
  <c r="R13" i="21"/>
  <c r="R15" i="21"/>
  <c r="R16" i="21"/>
  <c r="R17" i="21"/>
  <c r="R18" i="21"/>
  <c r="R19" i="21"/>
  <c r="R20" i="21"/>
  <c r="R21" i="21"/>
  <c r="R22" i="21"/>
  <c r="R24" i="21"/>
  <c r="R28" i="21"/>
  <c r="R29" i="21"/>
  <c r="R30" i="21"/>
  <c r="R31" i="21"/>
  <c r="R32" i="21"/>
  <c r="R34" i="21"/>
  <c r="R35" i="21"/>
  <c r="R36" i="21"/>
  <c r="R37" i="21"/>
  <c r="R38" i="21"/>
  <c r="R39" i="21"/>
  <c r="R40" i="21"/>
  <c r="R41" i="21"/>
  <c r="R42" i="21"/>
  <c r="R43" i="21"/>
  <c r="R44" i="21"/>
  <c r="R49" i="21"/>
  <c r="R50" i="21"/>
  <c r="R51" i="21"/>
  <c r="R52" i="21"/>
  <c r="R53" i="21"/>
  <c r="EN4" i="2" s="1"/>
  <c r="R54" i="21"/>
  <c r="R55" i="21"/>
  <c r="R56" i="21"/>
  <c r="R57" i="21"/>
  <c r="R59" i="21"/>
  <c r="R60" i="21"/>
  <c r="R65" i="21"/>
  <c r="R66" i="21"/>
  <c r="R67" i="21"/>
  <c r="R68" i="21"/>
  <c r="R69" i="21"/>
  <c r="R70" i="21"/>
  <c r="R71" i="21"/>
  <c r="R72" i="21"/>
  <c r="R74" i="21"/>
  <c r="R76" i="21"/>
  <c r="R77" i="21"/>
  <c r="R78" i="21"/>
  <c r="R81" i="21"/>
  <c r="R84" i="21"/>
  <c r="R86" i="21"/>
  <c r="R87" i="21"/>
  <c r="R89" i="21"/>
  <c r="R90" i="21"/>
  <c r="R91" i="21"/>
  <c r="R92" i="21"/>
  <c r="R93" i="21"/>
  <c r="G8" i="21"/>
  <c r="G9" i="21"/>
  <c r="G11" i="21"/>
  <c r="G12" i="21"/>
  <c r="G13" i="21"/>
  <c r="G15" i="21"/>
  <c r="G16" i="21"/>
  <c r="G17" i="21"/>
  <c r="G18" i="21"/>
  <c r="G19" i="21"/>
  <c r="G20" i="21"/>
  <c r="G21" i="21"/>
  <c r="G22" i="21"/>
  <c r="G23" i="21"/>
  <c r="G24" i="21"/>
  <c r="G25" i="21"/>
  <c r="G26" i="21"/>
  <c r="G27" i="21"/>
  <c r="G28" i="21"/>
  <c r="G29" i="21"/>
  <c r="G30" i="21"/>
  <c r="G32" i="21"/>
  <c r="G33" i="21"/>
  <c r="G34" i="21"/>
  <c r="G35" i="21"/>
  <c r="G36" i="21"/>
  <c r="G37" i="21"/>
  <c r="G38" i="21"/>
  <c r="G39" i="21"/>
  <c r="G41" i="21"/>
  <c r="G42" i="21"/>
  <c r="G44" i="21"/>
  <c r="G46" i="21"/>
  <c r="G47" i="21"/>
  <c r="G48" i="21"/>
  <c r="G49" i="21"/>
  <c r="G51" i="21"/>
  <c r="G52" i="21"/>
  <c r="G53" i="21"/>
  <c r="EC4" i="2" s="1"/>
  <c r="G56" i="21"/>
  <c r="G57" i="21"/>
  <c r="G58" i="21"/>
  <c r="EC5" i="2" s="1"/>
  <c r="G60" i="21"/>
  <c r="G61" i="21"/>
  <c r="G63" i="21"/>
  <c r="EC6" i="2" s="1"/>
  <c r="G64" i="21"/>
  <c r="G65" i="21"/>
  <c r="G66" i="21"/>
  <c r="G69" i="21"/>
  <c r="G71" i="21"/>
  <c r="G73" i="21"/>
  <c r="G74" i="21"/>
  <c r="G77" i="21"/>
  <c r="G78" i="21"/>
  <c r="G82" i="21"/>
  <c r="G83" i="21"/>
  <c r="G85" i="21"/>
  <c r="G86" i="21"/>
  <c r="G87" i="21"/>
  <c r="G90" i="21"/>
  <c r="G91" i="21"/>
  <c r="G92" i="21"/>
  <c r="G93" i="21"/>
  <c r="L8" i="21"/>
  <c r="L10" i="21"/>
  <c r="L12" i="21"/>
  <c r="L14" i="21"/>
  <c r="L16" i="21"/>
  <c r="L17" i="21"/>
  <c r="L21" i="21"/>
  <c r="L22" i="21"/>
  <c r="L24" i="21"/>
  <c r="L25" i="21"/>
  <c r="L27" i="21"/>
  <c r="L28" i="21"/>
  <c r="L30" i="21"/>
  <c r="L31" i="21"/>
  <c r="L34" i="21"/>
  <c r="L35" i="21"/>
  <c r="L36" i="21"/>
  <c r="L38" i="21"/>
  <c r="L42" i="21"/>
  <c r="L43" i="21"/>
  <c r="L45" i="21"/>
  <c r="L46" i="21"/>
  <c r="L47" i="21"/>
  <c r="L50" i="21"/>
  <c r="L51" i="21"/>
  <c r="L52" i="21"/>
  <c r="L53" i="21"/>
  <c r="EH4" i="2" s="1"/>
  <c r="L54" i="21"/>
  <c r="L56" i="21"/>
  <c r="L57" i="21"/>
  <c r="L59" i="21"/>
  <c r="L64" i="21"/>
  <c r="L68" i="21"/>
  <c r="L69" i="21"/>
  <c r="L73" i="21"/>
  <c r="L74" i="21"/>
  <c r="L75" i="21"/>
  <c r="L76" i="21"/>
  <c r="L80" i="21"/>
  <c r="L81" i="21"/>
  <c r="L83" i="21"/>
  <c r="L84" i="21"/>
  <c r="L86" i="21"/>
  <c r="L88" i="21"/>
  <c r="L92" i="21"/>
  <c r="U8" i="21"/>
  <c r="U9" i="21"/>
  <c r="U11" i="21"/>
  <c r="U12" i="21"/>
  <c r="U16" i="21"/>
  <c r="U17" i="21"/>
  <c r="U18" i="21"/>
  <c r="U19" i="21"/>
  <c r="U20" i="21"/>
  <c r="U22" i="21"/>
  <c r="U23" i="21"/>
  <c r="U24" i="21"/>
  <c r="U25" i="21"/>
  <c r="U26" i="21"/>
  <c r="U28" i="21"/>
  <c r="U29" i="21"/>
  <c r="U30" i="21"/>
  <c r="U31" i="21"/>
  <c r="U32" i="21"/>
  <c r="U33" i="21"/>
  <c r="U35" i="21"/>
  <c r="U36" i="21"/>
  <c r="U38" i="21"/>
  <c r="U39" i="21"/>
  <c r="U40" i="21"/>
  <c r="U41" i="21"/>
  <c r="U43" i="21"/>
  <c r="U44" i="21"/>
  <c r="U45" i="21"/>
  <c r="U46" i="21"/>
  <c r="U48" i="21"/>
  <c r="U49" i="21"/>
  <c r="U52" i="21"/>
  <c r="U53" i="21"/>
  <c r="EQ4" i="2" s="1"/>
  <c r="U54" i="21"/>
  <c r="U56" i="21"/>
  <c r="U58" i="21"/>
  <c r="EQ5" i="2" s="1"/>
  <c r="U59" i="21"/>
  <c r="U60" i="21"/>
  <c r="U61" i="21"/>
  <c r="U63" i="21"/>
  <c r="EQ6" i="2" s="1"/>
  <c r="U64" i="21"/>
  <c r="U66" i="21"/>
  <c r="U68" i="21"/>
  <c r="U69" i="21"/>
  <c r="U70" i="21"/>
  <c r="U74" i="21"/>
  <c r="U75" i="21"/>
  <c r="U76" i="21"/>
  <c r="U77" i="21"/>
  <c r="U79" i="21"/>
  <c r="U81" i="21"/>
  <c r="U82" i="21"/>
  <c r="U85" i="21"/>
  <c r="U87" i="21"/>
  <c r="U91" i="21"/>
  <c r="U92" i="21"/>
  <c r="N94" i="21"/>
  <c r="DX11" i="2"/>
  <c r="DX8" i="2"/>
  <c r="DX9" i="2"/>
  <c r="I8" i="21"/>
  <c r="I9" i="21"/>
  <c r="I10" i="21"/>
  <c r="I11" i="21"/>
  <c r="I12" i="21"/>
  <c r="I14" i="21"/>
  <c r="I16" i="21"/>
  <c r="I17" i="21"/>
  <c r="I18" i="21"/>
  <c r="I21" i="21"/>
  <c r="I22" i="21"/>
  <c r="I23" i="21"/>
  <c r="I24" i="21"/>
  <c r="I25" i="21"/>
  <c r="I26" i="21"/>
  <c r="I28" i="21"/>
  <c r="I30" i="21"/>
  <c r="I32" i="21"/>
  <c r="I33" i="21"/>
  <c r="I34" i="21"/>
  <c r="I35" i="21"/>
  <c r="I36" i="21"/>
  <c r="I37" i="21"/>
  <c r="I40" i="21"/>
  <c r="I41" i="21"/>
  <c r="I45" i="21"/>
  <c r="I47" i="21"/>
  <c r="I48" i="21"/>
  <c r="I49" i="21"/>
  <c r="I50" i="21"/>
  <c r="I51" i="21"/>
  <c r="I52" i="21"/>
  <c r="I54" i="21"/>
  <c r="I55" i="21"/>
  <c r="I56" i="21"/>
  <c r="I57" i="21"/>
  <c r="I58" i="21"/>
  <c r="EE5" i="2" s="1"/>
  <c r="I59" i="21"/>
  <c r="I60" i="21"/>
  <c r="I61" i="21"/>
  <c r="I63" i="21"/>
  <c r="EE6" i="2" s="1"/>
  <c r="I65" i="21"/>
  <c r="I66" i="21"/>
  <c r="I67" i="21"/>
  <c r="I69" i="21"/>
  <c r="I70" i="21"/>
  <c r="I72" i="21"/>
  <c r="I73" i="21"/>
  <c r="I76" i="21"/>
  <c r="I77" i="21"/>
  <c r="I80" i="21"/>
  <c r="I81" i="21"/>
  <c r="I82" i="21"/>
  <c r="I83" i="21"/>
  <c r="I85" i="21"/>
  <c r="I86" i="21"/>
  <c r="I87" i="21"/>
  <c r="I88" i="21"/>
  <c r="I93" i="21"/>
  <c r="K8" i="21"/>
  <c r="K9" i="21"/>
  <c r="K10" i="21"/>
  <c r="K11" i="21"/>
  <c r="K13" i="21"/>
  <c r="K14" i="21"/>
  <c r="K15" i="21"/>
  <c r="K17" i="21"/>
  <c r="K18" i="21"/>
  <c r="K22" i="21"/>
  <c r="K25" i="21"/>
  <c r="K26" i="21"/>
  <c r="K28" i="21"/>
  <c r="K29" i="21"/>
  <c r="K30" i="21"/>
  <c r="K32" i="21"/>
  <c r="K33" i="21"/>
  <c r="K34" i="21"/>
  <c r="K36" i="21"/>
  <c r="K42" i="21"/>
  <c r="K45" i="21"/>
  <c r="K46" i="21"/>
  <c r="K47" i="21"/>
  <c r="K53" i="21"/>
  <c r="EG4" i="2" s="1"/>
  <c r="EX4" i="2" s="1"/>
  <c r="K55" i="21"/>
  <c r="K57" i="21"/>
  <c r="K58" i="21"/>
  <c r="EG5" i="2" s="1"/>
  <c r="K60" i="21"/>
  <c r="K61" i="21"/>
  <c r="K62" i="21"/>
  <c r="K63" i="21"/>
  <c r="EG6" i="2" s="1"/>
  <c r="K64" i="21"/>
  <c r="K65" i="21"/>
  <c r="K66" i="21"/>
  <c r="K67" i="21"/>
  <c r="K68" i="21"/>
  <c r="K70" i="21"/>
  <c r="K72" i="21"/>
  <c r="K77" i="21"/>
  <c r="K78" i="21"/>
  <c r="K80" i="21"/>
  <c r="K83" i="21"/>
  <c r="K85" i="21"/>
  <c r="K86" i="21"/>
  <c r="K87" i="21"/>
  <c r="K88" i="21"/>
  <c r="K89" i="21"/>
  <c r="K90" i="21"/>
  <c r="K92" i="21"/>
  <c r="K93" i="21"/>
  <c r="K94" i="21"/>
  <c r="O8" i="21"/>
  <c r="O9" i="21"/>
  <c r="O10" i="21"/>
  <c r="O13" i="21"/>
  <c r="O14" i="21"/>
  <c r="O23" i="21"/>
  <c r="O24" i="21"/>
  <c r="O26" i="21"/>
  <c r="O35" i="21"/>
  <c r="O37" i="21"/>
  <c r="O38" i="21"/>
  <c r="O43" i="21"/>
  <c r="O44" i="21"/>
  <c r="O45" i="21"/>
  <c r="O47" i="21"/>
  <c r="O48" i="21"/>
  <c r="O50" i="21"/>
  <c r="O51" i="21"/>
  <c r="O52" i="21"/>
  <c r="O54" i="21"/>
  <c r="O55" i="21"/>
  <c r="O57" i="21"/>
  <c r="O59" i="21"/>
  <c r="O62" i="21"/>
  <c r="O63" i="21"/>
  <c r="EK6" i="2" s="1"/>
  <c r="EK12" i="2" s="1"/>
  <c r="O65" i="21"/>
  <c r="O68" i="21"/>
  <c r="O71" i="21"/>
  <c r="O72" i="21"/>
  <c r="O80" i="21"/>
  <c r="O81" i="21"/>
  <c r="O84" i="21"/>
  <c r="O85" i="21"/>
  <c r="O86" i="21"/>
  <c r="O87" i="21"/>
  <c r="O88" i="21"/>
  <c r="O91" i="21"/>
  <c r="G94" i="21"/>
  <c r="Q94" i="21"/>
  <c r="E8" i="21"/>
  <c r="E9" i="21"/>
  <c r="E10" i="21"/>
  <c r="E11" i="21"/>
  <c r="E12" i="21"/>
  <c r="E13" i="21"/>
  <c r="E14" i="21"/>
  <c r="E16" i="21"/>
  <c r="E17" i="21"/>
  <c r="E18" i="21"/>
  <c r="E19" i="21"/>
  <c r="E20" i="21"/>
  <c r="E24" i="21"/>
  <c r="E25" i="21"/>
  <c r="E26" i="21"/>
  <c r="E27" i="21"/>
  <c r="E28" i="21"/>
  <c r="E29" i="21"/>
  <c r="E30" i="21"/>
  <c r="E31" i="21"/>
  <c r="E32" i="21"/>
  <c r="E33" i="21"/>
  <c r="E34" i="21"/>
  <c r="E35" i="21"/>
  <c r="E36" i="21"/>
  <c r="E37" i="21"/>
  <c r="E38" i="21"/>
  <c r="E39" i="21"/>
  <c r="E41" i="21"/>
  <c r="E43" i="21"/>
  <c r="E44" i="21"/>
  <c r="E45" i="21"/>
  <c r="E47" i="21"/>
  <c r="E48" i="21"/>
  <c r="E49" i="21"/>
  <c r="E50" i="21"/>
  <c r="E52" i="21"/>
  <c r="E53" i="21"/>
  <c r="EA4" i="2" s="1"/>
  <c r="EV4" i="2" s="1"/>
  <c r="E54" i="21"/>
  <c r="E55" i="21"/>
  <c r="E56" i="21"/>
  <c r="E58" i="21"/>
  <c r="EA5" i="2" s="1"/>
  <c r="E59" i="21"/>
  <c r="E60" i="21"/>
  <c r="E62" i="21"/>
  <c r="E63" i="21"/>
  <c r="EA6" i="2" s="1"/>
  <c r="E64" i="21"/>
  <c r="E66" i="21"/>
  <c r="E67" i="21"/>
  <c r="E69" i="21"/>
  <c r="E70" i="21"/>
  <c r="E71" i="21"/>
  <c r="E72" i="21"/>
  <c r="E73" i="21"/>
  <c r="E74" i="21"/>
  <c r="E76" i="21"/>
  <c r="E78" i="21"/>
  <c r="E81" i="21"/>
  <c r="E82" i="21"/>
  <c r="E83" i="21"/>
  <c r="E84" i="21"/>
  <c r="E85" i="21"/>
  <c r="E86" i="21"/>
  <c r="E88" i="21"/>
  <c r="E92" i="21"/>
  <c r="T9" i="21"/>
  <c r="T12" i="21"/>
  <c r="T13" i="21"/>
  <c r="T14" i="21"/>
  <c r="T16" i="21"/>
  <c r="T18" i="21"/>
  <c r="T19" i="21"/>
  <c r="T21" i="21"/>
  <c r="T22" i="21"/>
  <c r="T25" i="21"/>
  <c r="T26" i="21"/>
  <c r="T28" i="21"/>
  <c r="T29" i="21"/>
  <c r="T31" i="21"/>
  <c r="T32" i="21"/>
  <c r="T34" i="21"/>
  <c r="T35" i="21"/>
  <c r="T39" i="21"/>
  <c r="T41" i="21"/>
  <c r="T44" i="21"/>
  <c r="T45" i="21"/>
  <c r="T46" i="21"/>
  <c r="T47" i="21"/>
  <c r="T48" i="21"/>
  <c r="T49" i="21"/>
  <c r="T50" i="21"/>
  <c r="T54" i="21"/>
  <c r="T60" i="21"/>
  <c r="T62" i="21"/>
  <c r="T63" i="21"/>
  <c r="EP6" i="2" s="1"/>
  <c r="EP12" i="2" s="1"/>
  <c r="T64" i="21"/>
  <c r="T65" i="21"/>
  <c r="T68" i="21"/>
  <c r="T72" i="21"/>
  <c r="T73" i="21"/>
  <c r="T74" i="21"/>
  <c r="T75" i="21"/>
  <c r="T76" i="21"/>
  <c r="T79" i="21"/>
  <c r="T82" i="21"/>
  <c r="T85" i="21"/>
  <c r="T86" i="21"/>
  <c r="T90" i="21"/>
  <c r="T91" i="21"/>
  <c r="T92" i="21"/>
  <c r="T93" i="21"/>
  <c r="I94" i="21"/>
  <c r="F94" i="21"/>
  <c r="O6" i="17" a="1"/>
  <c r="O6" i="17" s="1"/>
  <c r="K6" i="21" s="1"/>
  <c r="W6" i="17" a="1"/>
  <c r="W6" i="17" s="1"/>
  <c r="S6" i="21" s="1"/>
  <c r="X6" i="17" a="1"/>
  <c r="X6" i="17" s="1"/>
  <c r="T6" i="21" s="1"/>
  <c r="P6" i="17" a="1"/>
  <c r="P6" i="17" s="1"/>
  <c r="L6" i="21" s="1"/>
  <c r="T6" i="17" a="1"/>
  <c r="T6" i="17" s="1"/>
  <c r="P6" i="21" s="1"/>
  <c r="Q6" i="17" a="1"/>
  <c r="Q6" i="17" s="1"/>
  <c r="M6" i="21" s="1"/>
  <c r="Y6" i="17" a="1"/>
  <c r="Y6" i="17" s="1"/>
  <c r="U6" i="21" s="1"/>
  <c r="R6" i="17" a="1"/>
  <c r="R6" i="17" s="1"/>
  <c r="N6" i="21" s="1"/>
  <c r="V6" i="17" a="1"/>
  <c r="V6" i="17" s="1"/>
  <c r="R6" i="21" s="1"/>
  <c r="S6" i="17" a="1"/>
  <c r="S6" i="17" s="1"/>
  <c r="O6" i="21" s="1"/>
  <c r="N6" i="17" a="1"/>
  <c r="N6" i="17" s="1"/>
  <c r="J6" i="21" s="1"/>
  <c r="U6" i="17" a="1"/>
  <c r="U6" i="17" s="1"/>
  <c r="Q6" i="21" s="1"/>
  <c r="M6" i="17" a="1"/>
  <c r="M6" i="17" s="1"/>
  <c r="I6" i="21" s="1"/>
  <c r="K6" i="17" a="1"/>
  <c r="K6" i="17" s="1"/>
  <c r="G6" i="21" s="1"/>
  <c r="F6" i="17" a="1"/>
  <c r="F6" i="17" s="1"/>
  <c r="B6" i="21" s="1"/>
  <c r="J6" i="17" a="1"/>
  <c r="J6" i="17" s="1"/>
  <c r="F6" i="21" s="1"/>
  <c r="H6" i="17" a="1"/>
  <c r="H6" i="17" s="1"/>
  <c r="D6" i="21" s="1"/>
  <c r="I6" i="17" a="1"/>
  <c r="I6" i="17" s="1"/>
  <c r="E6" i="21" s="1"/>
  <c r="G6" i="17" a="1"/>
  <c r="G6" i="17" s="1"/>
  <c r="C6" i="21" s="1"/>
  <c r="L6" i="17" a="1"/>
  <c r="L6" i="17" s="1"/>
  <c r="H6" i="21" s="1"/>
  <c r="AF41" i="2"/>
  <c r="AW1" i="2"/>
  <c r="AF1" i="2"/>
  <c r="AG1" i="2"/>
  <c r="AH1" i="2"/>
  <c r="AI1" i="2"/>
  <c r="AJ1" i="2"/>
  <c r="AK1" i="2"/>
  <c r="AL1" i="2"/>
  <c r="AM1" i="2"/>
  <c r="AN1" i="2"/>
  <c r="AO1" i="2"/>
  <c r="AP1" i="2"/>
  <c r="AQ1" i="2"/>
  <c r="AR1" i="2"/>
  <c r="AS1" i="2"/>
  <c r="AT1" i="2"/>
  <c r="AU1" i="2"/>
  <c r="AV1" i="2"/>
  <c r="AE1" i="2"/>
  <c r="AD36" i="2"/>
  <c r="AF34" i="2"/>
  <c r="AG34" i="2" s="1"/>
  <c r="AH34" i="2" s="1"/>
  <c r="AF31" i="2"/>
  <c r="AG31" i="2"/>
  <c r="AH31" i="2"/>
  <c r="AI31" i="2"/>
  <c r="AJ31" i="2"/>
  <c r="AK31" i="2"/>
  <c r="AL31" i="2"/>
  <c r="AM31" i="2"/>
  <c r="AN31" i="2"/>
  <c r="AO31" i="2"/>
  <c r="AP31" i="2"/>
  <c r="AQ31" i="2"/>
  <c r="AR31" i="2"/>
  <c r="AS31" i="2"/>
  <c r="AT31" i="2"/>
  <c r="AU31" i="2"/>
  <c r="AV31" i="2"/>
  <c r="AW31" i="2"/>
  <c r="AE31" i="2"/>
  <c r="AE5" i="2"/>
  <c r="AF5" i="2"/>
  <c r="AG5" i="2"/>
  <c r="AH5" i="2"/>
  <c r="AI5" i="2"/>
  <c r="AJ5" i="2"/>
  <c r="AK5" i="2"/>
  <c r="AL5" i="2"/>
  <c r="AM5" i="2"/>
  <c r="AN5" i="2"/>
  <c r="AO5" i="2"/>
  <c r="AP5" i="2"/>
  <c r="AQ5" i="2"/>
  <c r="AR5" i="2"/>
  <c r="AS5" i="2"/>
  <c r="AT5" i="2"/>
  <c r="AU5" i="2"/>
  <c r="AV5" i="2"/>
  <c r="AY5" i="2"/>
  <c r="AE6" i="2"/>
  <c r="AF6" i="2"/>
  <c r="AG6" i="2"/>
  <c r="AH6" i="2"/>
  <c r="AI6" i="2"/>
  <c r="AJ6" i="2"/>
  <c r="AK6" i="2"/>
  <c r="AL6" i="2"/>
  <c r="AM6" i="2"/>
  <c r="AN6" i="2"/>
  <c r="AO6" i="2"/>
  <c r="AP6" i="2"/>
  <c r="AQ6" i="2"/>
  <c r="AR6" i="2"/>
  <c r="AS6" i="2"/>
  <c r="AT6" i="2"/>
  <c r="AU6" i="2"/>
  <c r="AV6" i="2"/>
  <c r="AY6" i="2"/>
  <c r="AE7" i="2"/>
  <c r="AF7" i="2"/>
  <c r="AG7" i="2"/>
  <c r="AH7" i="2"/>
  <c r="AI7" i="2"/>
  <c r="AJ7" i="2"/>
  <c r="AK7" i="2"/>
  <c r="AL7" i="2"/>
  <c r="AM7" i="2"/>
  <c r="AN7" i="2"/>
  <c r="AO7" i="2"/>
  <c r="AP7" i="2"/>
  <c r="AQ7" i="2"/>
  <c r="AR7" i="2"/>
  <c r="AS7" i="2"/>
  <c r="AT7" i="2"/>
  <c r="AU7" i="2"/>
  <c r="AV7" i="2"/>
  <c r="AY7" i="2"/>
  <c r="AE8" i="2"/>
  <c r="AF8" i="2"/>
  <c r="AG8" i="2"/>
  <c r="AH8" i="2"/>
  <c r="AI8" i="2"/>
  <c r="AJ8" i="2"/>
  <c r="AK8" i="2"/>
  <c r="AL8" i="2"/>
  <c r="AM8" i="2"/>
  <c r="AN8" i="2"/>
  <c r="AO8" i="2"/>
  <c r="AP8" i="2"/>
  <c r="AQ8" i="2"/>
  <c r="AR8" i="2"/>
  <c r="AS8" i="2"/>
  <c r="AT8" i="2"/>
  <c r="AU8" i="2"/>
  <c r="AV8" i="2"/>
  <c r="AY8" i="2"/>
  <c r="AE9" i="2"/>
  <c r="AF9" i="2"/>
  <c r="AG9" i="2"/>
  <c r="AH9" i="2"/>
  <c r="AI9" i="2"/>
  <c r="AJ9" i="2"/>
  <c r="AK9" i="2"/>
  <c r="AL9" i="2"/>
  <c r="AM9" i="2"/>
  <c r="AN9" i="2"/>
  <c r="AO9" i="2"/>
  <c r="AP9" i="2"/>
  <c r="AQ9" i="2"/>
  <c r="AR9" i="2"/>
  <c r="AS9" i="2"/>
  <c r="AT9" i="2"/>
  <c r="AU9" i="2"/>
  <c r="AV9" i="2"/>
  <c r="AY9" i="2"/>
  <c r="AE10" i="2"/>
  <c r="AF10" i="2"/>
  <c r="AG10" i="2"/>
  <c r="AH10" i="2"/>
  <c r="AI10" i="2"/>
  <c r="AJ10" i="2"/>
  <c r="AK10" i="2"/>
  <c r="AL10" i="2"/>
  <c r="AM10" i="2"/>
  <c r="AN10" i="2"/>
  <c r="AO10" i="2"/>
  <c r="AP10" i="2"/>
  <c r="AQ10" i="2"/>
  <c r="AR10" i="2"/>
  <c r="AS10" i="2"/>
  <c r="AT10" i="2"/>
  <c r="AU10" i="2"/>
  <c r="AV10" i="2"/>
  <c r="AY10" i="2"/>
  <c r="AE11" i="2"/>
  <c r="AF11" i="2"/>
  <c r="AG11" i="2"/>
  <c r="AH11" i="2"/>
  <c r="AI11" i="2"/>
  <c r="AJ11" i="2"/>
  <c r="AK11" i="2"/>
  <c r="AL11" i="2"/>
  <c r="AM11" i="2"/>
  <c r="AN11" i="2"/>
  <c r="AO11" i="2"/>
  <c r="AP11" i="2"/>
  <c r="AQ11" i="2"/>
  <c r="AR11" i="2"/>
  <c r="AS11" i="2"/>
  <c r="AT11" i="2"/>
  <c r="AU11" i="2"/>
  <c r="AV11" i="2"/>
  <c r="AY11" i="2"/>
  <c r="AE12" i="2"/>
  <c r="AF12" i="2"/>
  <c r="AG12" i="2"/>
  <c r="AH12" i="2"/>
  <c r="AI12" i="2"/>
  <c r="AJ12" i="2"/>
  <c r="AK12" i="2"/>
  <c r="AL12" i="2"/>
  <c r="AM12" i="2"/>
  <c r="AN12" i="2"/>
  <c r="AO12" i="2"/>
  <c r="AP12" i="2"/>
  <c r="AQ12" i="2"/>
  <c r="AR12" i="2"/>
  <c r="AS12" i="2"/>
  <c r="AT12" i="2"/>
  <c r="AU12" i="2"/>
  <c r="AV12" i="2"/>
  <c r="AY12" i="2"/>
  <c r="AE13" i="2"/>
  <c r="AF13" i="2"/>
  <c r="AG13" i="2"/>
  <c r="AH13" i="2"/>
  <c r="AI13" i="2"/>
  <c r="AJ13" i="2"/>
  <c r="AK13" i="2"/>
  <c r="AL13" i="2"/>
  <c r="AM13" i="2"/>
  <c r="AN13" i="2"/>
  <c r="AO13" i="2"/>
  <c r="AP13" i="2"/>
  <c r="AQ13" i="2"/>
  <c r="AR13" i="2"/>
  <c r="AS13" i="2"/>
  <c r="AT13" i="2"/>
  <c r="AU13" i="2"/>
  <c r="AV13" i="2"/>
  <c r="AY13" i="2"/>
  <c r="AE14" i="2"/>
  <c r="AF14" i="2"/>
  <c r="AG14" i="2"/>
  <c r="AH14" i="2"/>
  <c r="AI14" i="2"/>
  <c r="AJ14" i="2"/>
  <c r="AK14" i="2"/>
  <c r="AL14" i="2"/>
  <c r="AM14" i="2"/>
  <c r="AN14" i="2"/>
  <c r="AO14" i="2"/>
  <c r="AP14" i="2"/>
  <c r="AQ14" i="2"/>
  <c r="AR14" i="2"/>
  <c r="AS14" i="2"/>
  <c r="AT14" i="2"/>
  <c r="AU14" i="2"/>
  <c r="AV14" i="2"/>
  <c r="AY14" i="2"/>
  <c r="AE15" i="2"/>
  <c r="AF15" i="2"/>
  <c r="AG15" i="2"/>
  <c r="AH15" i="2"/>
  <c r="AI15" i="2"/>
  <c r="AJ15" i="2"/>
  <c r="AK15" i="2"/>
  <c r="AL15" i="2"/>
  <c r="AM15" i="2"/>
  <c r="AN15" i="2"/>
  <c r="AO15" i="2"/>
  <c r="AP15" i="2"/>
  <c r="AQ15" i="2"/>
  <c r="AR15" i="2"/>
  <c r="AS15" i="2"/>
  <c r="AT15" i="2"/>
  <c r="AU15" i="2"/>
  <c r="AV15" i="2"/>
  <c r="AY15" i="2"/>
  <c r="AE16" i="2"/>
  <c r="AF16" i="2"/>
  <c r="AG16" i="2"/>
  <c r="AH16" i="2"/>
  <c r="AI16" i="2"/>
  <c r="AJ16" i="2"/>
  <c r="AK16" i="2"/>
  <c r="AL16" i="2"/>
  <c r="AM16" i="2"/>
  <c r="AN16" i="2"/>
  <c r="AO16" i="2"/>
  <c r="AP16" i="2"/>
  <c r="AQ16" i="2"/>
  <c r="AR16" i="2"/>
  <c r="AS16" i="2"/>
  <c r="AT16" i="2"/>
  <c r="AU16" i="2"/>
  <c r="AV16" i="2"/>
  <c r="AY16" i="2"/>
  <c r="AE17" i="2"/>
  <c r="AF17" i="2"/>
  <c r="AG17" i="2"/>
  <c r="AH17" i="2"/>
  <c r="AI17" i="2"/>
  <c r="AJ17" i="2"/>
  <c r="AK17" i="2"/>
  <c r="AL17" i="2"/>
  <c r="AM17" i="2"/>
  <c r="AN17" i="2"/>
  <c r="AO17" i="2"/>
  <c r="AP17" i="2"/>
  <c r="AQ17" i="2"/>
  <c r="AR17" i="2"/>
  <c r="AS17" i="2"/>
  <c r="AT17" i="2"/>
  <c r="AU17" i="2"/>
  <c r="AV17" i="2"/>
  <c r="AY17" i="2"/>
  <c r="AE18" i="2"/>
  <c r="AF18" i="2"/>
  <c r="AG18" i="2"/>
  <c r="AH18" i="2"/>
  <c r="AI18" i="2"/>
  <c r="AJ18" i="2"/>
  <c r="AK18" i="2"/>
  <c r="AL18" i="2"/>
  <c r="AM18" i="2"/>
  <c r="AN18" i="2"/>
  <c r="AO18" i="2"/>
  <c r="AP18" i="2"/>
  <c r="AQ18" i="2"/>
  <c r="AR18" i="2"/>
  <c r="AS18" i="2"/>
  <c r="AT18" i="2"/>
  <c r="AU18" i="2"/>
  <c r="AV18" i="2"/>
  <c r="AY18" i="2"/>
  <c r="AE19" i="2"/>
  <c r="AF19" i="2"/>
  <c r="AG19" i="2"/>
  <c r="AH19" i="2"/>
  <c r="AI19" i="2"/>
  <c r="AJ19" i="2"/>
  <c r="AK19" i="2"/>
  <c r="AL19" i="2"/>
  <c r="AM19" i="2"/>
  <c r="AN19" i="2"/>
  <c r="AO19" i="2"/>
  <c r="AP19" i="2"/>
  <c r="AQ19" i="2"/>
  <c r="AR19" i="2"/>
  <c r="AS19" i="2"/>
  <c r="AT19" i="2"/>
  <c r="AU19" i="2"/>
  <c r="AV19" i="2"/>
  <c r="AY19" i="2"/>
  <c r="AE20" i="2"/>
  <c r="AF20" i="2"/>
  <c r="AG20" i="2"/>
  <c r="AH20" i="2"/>
  <c r="AI20" i="2"/>
  <c r="AJ20" i="2"/>
  <c r="AK20" i="2"/>
  <c r="AL20" i="2"/>
  <c r="AM20" i="2"/>
  <c r="AN20" i="2"/>
  <c r="AO20" i="2"/>
  <c r="AP20" i="2"/>
  <c r="AQ20" i="2"/>
  <c r="AR20" i="2"/>
  <c r="AS20" i="2"/>
  <c r="AT20" i="2"/>
  <c r="AU20" i="2"/>
  <c r="AV20" i="2"/>
  <c r="AY20" i="2"/>
  <c r="AE21" i="2"/>
  <c r="AF21" i="2"/>
  <c r="AG21" i="2"/>
  <c r="AH21" i="2"/>
  <c r="AI21" i="2"/>
  <c r="AJ21" i="2"/>
  <c r="AK21" i="2"/>
  <c r="AL21" i="2"/>
  <c r="AM21" i="2"/>
  <c r="AN21" i="2"/>
  <c r="AO21" i="2"/>
  <c r="AP21" i="2"/>
  <c r="AQ21" i="2"/>
  <c r="AR21" i="2"/>
  <c r="AS21" i="2"/>
  <c r="AT21" i="2"/>
  <c r="AU21" i="2"/>
  <c r="AV21" i="2"/>
  <c r="AY21" i="2"/>
  <c r="AE22" i="2"/>
  <c r="AF22" i="2"/>
  <c r="AG22" i="2"/>
  <c r="AH22" i="2"/>
  <c r="AI22" i="2"/>
  <c r="AJ22" i="2"/>
  <c r="AK22" i="2"/>
  <c r="AL22" i="2"/>
  <c r="AM22" i="2"/>
  <c r="AN22" i="2"/>
  <c r="AO22" i="2"/>
  <c r="AP22" i="2"/>
  <c r="AQ22" i="2"/>
  <c r="AR22" i="2"/>
  <c r="AS22" i="2"/>
  <c r="AT22" i="2"/>
  <c r="AU22" i="2"/>
  <c r="AV22" i="2"/>
  <c r="AY22" i="2"/>
  <c r="AE23" i="2"/>
  <c r="AF23" i="2"/>
  <c r="AG23" i="2"/>
  <c r="AH23" i="2"/>
  <c r="AI23" i="2"/>
  <c r="AJ23" i="2"/>
  <c r="AK23" i="2"/>
  <c r="AL23" i="2"/>
  <c r="AM23" i="2"/>
  <c r="AN23" i="2"/>
  <c r="AO23" i="2"/>
  <c r="AP23" i="2"/>
  <c r="AQ23" i="2"/>
  <c r="AR23" i="2"/>
  <c r="AS23" i="2"/>
  <c r="AT23" i="2"/>
  <c r="AU23" i="2"/>
  <c r="AV23" i="2"/>
  <c r="AY23" i="2"/>
  <c r="AE24" i="2"/>
  <c r="AF24" i="2"/>
  <c r="AG24" i="2"/>
  <c r="AH24" i="2"/>
  <c r="AI24" i="2"/>
  <c r="AJ24" i="2"/>
  <c r="AK24" i="2"/>
  <c r="AL24" i="2"/>
  <c r="AM24" i="2"/>
  <c r="AN24" i="2"/>
  <c r="AO24" i="2"/>
  <c r="AP24" i="2"/>
  <c r="AQ24" i="2"/>
  <c r="AR24" i="2"/>
  <c r="AS24" i="2"/>
  <c r="AT24" i="2"/>
  <c r="AU24" i="2"/>
  <c r="AV24" i="2"/>
  <c r="AY24" i="2"/>
  <c r="AE25" i="2"/>
  <c r="AF25" i="2"/>
  <c r="AG25" i="2"/>
  <c r="AH25" i="2"/>
  <c r="AI25" i="2"/>
  <c r="AJ25" i="2"/>
  <c r="AK25" i="2"/>
  <c r="AL25" i="2"/>
  <c r="AM25" i="2"/>
  <c r="AN25" i="2"/>
  <c r="AO25" i="2"/>
  <c r="AP25" i="2"/>
  <c r="AQ25" i="2"/>
  <c r="AR25" i="2"/>
  <c r="AS25" i="2"/>
  <c r="AT25" i="2"/>
  <c r="AU25" i="2"/>
  <c r="AV25" i="2"/>
  <c r="AY25" i="2"/>
  <c r="AE26" i="2"/>
  <c r="AF26" i="2"/>
  <c r="AG26" i="2"/>
  <c r="AH26" i="2"/>
  <c r="AI26" i="2"/>
  <c r="AJ26" i="2"/>
  <c r="AK26" i="2"/>
  <c r="AL26" i="2"/>
  <c r="AM26" i="2"/>
  <c r="AN26" i="2"/>
  <c r="AO26" i="2"/>
  <c r="AP26" i="2"/>
  <c r="AQ26" i="2"/>
  <c r="AR26" i="2"/>
  <c r="AS26" i="2"/>
  <c r="AT26" i="2"/>
  <c r="AU26" i="2"/>
  <c r="AV26" i="2"/>
  <c r="AY26" i="2"/>
  <c r="AY4" i="2"/>
  <c r="AF4" i="2"/>
  <c r="AG4" i="2"/>
  <c r="AH4" i="2"/>
  <c r="AI4" i="2"/>
  <c r="AJ4" i="2"/>
  <c r="AK4" i="2"/>
  <c r="AL4" i="2"/>
  <c r="AM4" i="2"/>
  <c r="AN4" i="2"/>
  <c r="AO4" i="2"/>
  <c r="AP4" i="2"/>
  <c r="AQ4" i="2"/>
  <c r="AR4" i="2"/>
  <c r="AS4" i="2"/>
  <c r="AT4" i="2"/>
  <c r="AU4" i="2"/>
  <c r="AV4" i="2"/>
  <c r="AE4" i="2"/>
  <c r="EM12" i="2" l="1"/>
  <c r="EZ4" i="2"/>
  <c r="EL12" i="2"/>
  <c r="EZ5" i="2"/>
  <c r="EJ12" i="2"/>
  <c r="EZ6" i="2"/>
  <c r="EQ12" i="2"/>
  <c r="EA12" i="2"/>
  <c r="EE12" i="2"/>
  <c r="EB12" i="2"/>
  <c r="EC12" i="2"/>
  <c r="EG12" i="2"/>
  <c r="EO12" i="2"/>
  <c r="ED12" i="2"/>
  <c r="DY12" i="2"/>
  <c r="AW27" i="2"/>
  <c r="AW28" i="2"/>
  <c r="AW32" i="2" s="1"/>
  <c r="EC8" i="2"/>
  <c r="EK9" i="2"/>
  <c r="EH11" i="2"/>
  <c r="EH8" i="2"/>
  <c r="EL11" i="2"/>
  <c r="EL8" i="2"/>
  <c r="EL9" i="2"/>
  <c r="EG11" i="2"/>
  <c r="EG8" i="2"/>
  <c r="EQ8" i="2"/>
  <c r="EQ11" i="2"/>
  <c r="EW6" i="2"/>
  <c r="ED9" i="2"/>
  <c r="FA5" i="2"/>
  <c r="EM11" i="2"/>
  <c r="EM8" i="2"/>
  <c r="DY9" i="2"/>
  <c r="ET6" i="2"/>
  <c r="EX5" i="2"/>
  <c r="EX11" i="2" s="1"/>
  <c r="EE8" i="2"/>
  <c r="EE11" i="2"/>
  <c r="EU6" i="2"/>
  <c r="EU4" i="2"/>
  <c r="EP9" i="2"/>
  <c r="EC11" i="2"/>
  <c r="EO11" i="2"/>
  <c r="EO8" i="2"/>
  <c r="EY6" i="2"/>
  <c r="EF9" i="2"/>
  <c r="EY4" i="2"/>
  <c r="EJ11" i="2"/>
  <c r="EJ8" i="2"/>
  <c r="EV6" i="2"/>
  <c r="EA9" i="2"/>
  <c r="EG9" i="2"/>
  <c r="EQ9" i="2"/>
  <c r="EC9" i="2"/>
  <c r="EN11" i="2"/>
  <c r="EN8" i="2"/>
  <c r="EW5" i="2"/>
  <c r="ED11" i="2"/>
  <c r="ED8" i="2"/>
  <c r="FA4" i="2"/>
  <c r="EJ9" i="2"/>
  <c r="EE9" i="2"/>
  <c r="EX6" i="2"/>
  <c r="EU5" i="2"/>
  <c r="DZ11" i="2"/>
  <c r="DZ8" i="2"/>
  <c r="DZ9" i="2"/>
  <c r="EM9" i="2"/>
  <c r="FA6" i="2"/>
  <c r="EB9" i="2"/>
  <c r="EB11" i="2"/>
  <c r="EB8" i="2"/>
  <c r="ET5" i="2"/>
  <c r="DY8" i="2"/>
  <c r="DY11" i="2"/>
  <c r="EV5" i="2"/>
  <c r="EA11" i="2"/>
  <c r="EA8" i="2"/>
  <c r="EO9" i="2"/>
  <c r="EY5" i="2"/>
  <c r="EF11" i="2"/>
  <c r="EF8" i="2"/>
  <c r="AW25" i="2"/>
  <c r="AW19" i="2"/>
  <c r="AW23" i="2"/>
  <c r="AW20" i="2"/>
  <c r="AW18" i="2"/>
  <c r="AW10" i="2"/>
  <c r="AW22" i="2"/>
  <c r="AF40" i="2"/>
  <c r="AF42" i="2" s="1"/>
  <c r="AW21" i="2"/>
  <c r="AI34" i="2"/>
  <c r="AW12" i="2"/>
  <c r="AW24" i="2"/>
  <c r="AW26" i="2"/>
  <c r="AT30" i="2" s="1"/>
  <c r="AW14" i="2"/>
  <c r="AW4" i="2"/>
  <c r="AW16" i="2"/>
  <c r="AW8" i="2"/>
  <c r="AW6" i="2"/>
  <c r="AW17" i="2"/>
  <c r="AW15" i="2"/>
  <c r="AW13" i="2"/>
  <c r="AW11" i="2"/>
  <c r="AW9" i="2"/>
  <c r="AW7" i="2"/>
  <c r="AW5" i="2"/>
  <c r="AF30" i="2" l="1"/>
  <c r="FA11" i="2"/>
  <c r="EY11" i="2"/>
  <c r="EX9" i="2"/>
  <c r="EX12" i="2"/>
  <c r="ET9" i="2"/>
  <c r="ET12" i="2"/>
  <c r="FB6" i="2"/>
  <c r="EW9" i="2"/>
  <c r="EW12" i="2"/>
  <c r="EV11" i="2"/>
  <c r="EV8" i="2"/>
  <c r="EW8" i="2"/>
  <c r="EW11" i="2"/>
  <c r="EY8" i="2"/>
  <c r="EX8" i="2"/>
  <c r="FB4" i="2"/>
  <c r="EU8" i="2"/>
  <c r="EU11" i="2"/>
  <c r="EZ11" i="2"/>
  <c r="EZ8" i="2"/>
  <c r="EY12" i="2"/>
  <c r="EY9" i="2"/>
  <c r="EU9" i="2"/>
  <c r="EU12" i="2"/>
  <c r="ET11" i="2"/>
  <c r="ET8" i="2"/>
  <c r="FB5" i="2"/>
  <c r="FA12" i="2"/>
  <c r="FA9" i="2"/>
  <c r="EZ9" i="2"/>
  <c r="EZ12" i="2"/>
  <c r="EV9" i="2"/>
  <c r="EV12" i="2"/>
  <c r="FA8" i="2"/>
  <c r="AP30" i="2"/>
  <c r="AJ30" i="2"/>
  <c r="AU30" i="2"/>
  <c r="AG30" i="2"/>
  <c r="AM30" i="2"/>
  <c r="AE30" i="2"/>
  <c r="AK30" i="2"/>
  <c r="AO30" i="2"/>
  <c r="AR30" i="2"/>
  <c r="AI30" i="2"/>
  <c r="AH30" i="2"/>
  <c r="AQ30" i="2"/>
  <c r="AJ34" i="2"/>
  <c r="AN30" i="2"/>
  <c r="AS30" i="2"/>
  <c r="AV30" i="2"/>
  <c r="AY32" i="2"/>
  <c r="AW30" i="2"/>
  <c r="AL30" i="2"/>
  <c r="BK5" i="2"/>
  <c r="BL5" i="2"/>
  <c r="BM5" i="2"/>
  <c r="BN5" i="2"/>
  <c r="BO5" i="2"/>
  <c r="BP5" i="2"/>
  <c r="BR5" i="2"/>
  <c r="BK6" i="2"/>
  <c r="BL6" i="2"/>
  <c r="BM6" i="2"/>
  <c r="BN6" i="2"/>
  <c r="BO6" i="2"/>
  <c r="BP6" i="2"/>
  <c r="BR6" i="2"/>
  <c r="BK7" i="2"/>
  <c r="BL7" i="2"/>
  <c r="BM7" i="2"/>
  <c r="BN7" i="2"/>
  <c r="BO7" i="2"/>
  <c r="BP7" i="2"/>
  <c r="BR7" i="2"/>
  <c r="BK8" i="2"/>
  <c r="BL8" i="2"/>
  <c r="BM8" i="2"/>
  <c r="BN8" i="2"/>
  <c r="BO8" i="2"/>
  <c r="BP8" i="2"/>
  <c r="BR8" i="2"/>
  <c r="BK9" i="2"/>
  <c r="BL9" i="2"/>
  <c r="BM9" i="2"/>
  <c r="BN9" i="2"/>
  <c r="BO9" i="2"/>
  <c r="BP9" i="2"/>
  <c r="BR9" i="2"/>
  <c r="BK10" i="2"/>
  <c r="BL10" i="2"/>
  <c r="BM10" i="2"/>
  <c r="BN10" i="2"/>
  <c r="BO10" i="2"/>
  <c r="BP10" i="2"/>
  <c r="BR10" i="2"/>
  <c r="BK11" i="2"/>
  <c r="BL11" i="2"/>
  <c r="BM11" i="2"/>
  <c r="BN11" i="2"/>
  <c r="BO11" i="2"/>
  <c r="BP11" i="2"/>
  <c r="BR11" i="2"/>
  <c r="BK12" i="2"/>
  <c r="BL12" i="2"/>
  <c r="BM12" i="2"/>
  <c r="BN12" i="2"/>
  <c r="BO12" i="2"/>
  <c r="BP12" i="2"/>
  <c r="BR12" i="2"/>
  <c r="BK13" i="2"/>
  <c r="BL13" i="2"/>
  <c r="BM13" i="2"/>
  <c r="BN13" i="2"/>
  <c r="BO13" i="2"/>
  <c r="BP13" i="2"/>
  <c r="BR13" i="2"/>
  <c r="BK14" i="2"/>
  <c r="BL14" i="2"/>
  <c r="BM14" i="2"/>
  <c r="BN14" i="2"/>
  <c r="BO14" i="2"/>
  <c r="BP14" i="2"/>
  <c r="BR14" i="2"/>
  <c r="BK15" i="2"/>
  <c r="BL15" i="2"/>
  <c r="BM15" i="2"/>
  <c r="BN15" i="2"/>
  <c r="BO15" i="2"/>
  <c r="BP15" i="2"/>
  <c r="BR15" i="2"/>
  <c r="BK16" i="2"/>
  <c r="BL16" i="2"/>
  <c r="BM16" i="2"/>
  <c r="BN16" i="2"/>
  <c r="BO16" i="2"/>
  <c r="BP16" i="2"/>
  <c r="BR16" i="2"/>
  <c r="BK17" i="2"/>
  <c r="BL17" i="2"/>
  <c r="BM17" i="2"/>
  <c r="BN17" i="2"/>
  <c r="BO17" i="2"/>
  <c r="BP17" i="2"/>
  <c r="BR17" i="2"/>
  <c r="BK18" i="2"/>
  <c r="BL18" i="2"/>
  <c r="BM18" i="2"/>
  <c r="BN18" i="2"/>
  <c r="BO18" i="2"/>
  <c r="BP18" i="2"/>
  <c r="BR18" i="2"/>
  <c r="BK19" i="2"/>
  <c r="BL19" i="2"/>
  <c r="BM19" i="2"/>
  <c r="BN19" i="2"/>
  <c r="BO19" i="2"/>
  <c r="BP19" i="2"/>
  <c r="BR19" i="2"/>
  <c r="BK20" i="2"/>
  <c r="BL20" i="2"/>
  <c r="BM20" i="2"/>
  <c r="BN20" i="2"/>
  <c r="BO20" i="2"/>
  <c r="BP20" i="2"/>
  <c r="BR20" i="2"/>
  <c r="BK21" i="2"/>
  <c r="BL21" i="2"/>
  <c r="BM21" i="2"/>
  <c r="BN21" i="2"/>
  <c r="BO21" i="2"/>
  <c r="BP21" i="2"/>
  <c r="BR21" i="2"/>
  <c r="BK22" i="2"/>
  <c r="BL22" i="2"/>
  <c r="BM22" i="2"/>
  <c r="BN22" i="2"/>
  <c r="BO22" i="2"/>
  <c r="BP22" i="2"/>
  <c r="BR22" i="2"/>
  <c r="BK23" i="2"/>
  <c r="BL23" i="2"/>
  <c r="BM23" i="2"/>
  <c r="BN23" i="2"/>
  <c r="BO23" i="2"/>
  <c r="BP23" i="2"/>
  <c r="BR23" i="2"/>
  <c r="BK24" i="2"/>
  <c r="BL24" i="2"/>
  <c r="BM24" i="2"/>
  <c r="BN24" i="2"/>
  <c r="BO24" i="2"/>
  <c r="BP24" i="2"/>
  <c r="BR24" i="2"/>
  <c r="BK25" i="2"/>
  <c r="BL25" i="2"/>
  <c r="BM25" i="2"/>
  <c r="BN25" i="2"/>
  <c r="BO25" i="2"/>
  <c r="BP25" i="2"/>
  <c r="BR25" i="2"/>
  <c r="BK26" i="2"/>
  <c r="BL26" i="2"/>
  <c r="BM26" i="2"/>
  <c r="BN26" i="2"/>
  <c r="BO26" i="2"/>
  <c r="BP26" i="2"/>
  <c r="BR26" i="2"/>
  <c r="BR4" i="2"/>
  <c r="BP4" i="2"/>
  <c r="BO4" i="2"/>
  <c r="BN4" i="2"/>
  <c r="BM4" i="2"/>
  <c r="BL4" i="2"/>
  <c r="BK4" i="2"/>
  <c r="BF28" i="2" l="1"/>
  <c r="BE28" i="2"/>
  <c r="BG27" i="2"/>
  <c r="BG28" i="2"/>
  <c r="BH27" i="2"/>
  <c r="BH28" i="2"/>
  <c r="BB27" i="2"/>
  <c r="BB28" i="2"/>
  <c r="BI27" i="2"/>
  <c r="BI28" i="2"/>
  <c r="BC28" i="2"/>
  <c r="BD28" i="2"/>
  <c r="BC27" i="2"/>
  <c r="BD27" i="2"/>
  <c r="BE27" i="2"/>
  <c r="BF27" i="2"/>
  <c r="AG36" i="2"/>
  <c r="BE4" i="2"/>
  <c r="BH25" i="2"/>
  <c r="AE36" i="2"/>
  <c r="BD22" i="2"/>
  <c r="BH24" i="2"/>
  <c r="AI35" i="2"/>
  <c r="AI36" i="2"/>
  <c r="AH35" i="2"/>
  <c r="AE35" i="2"/>
  <c r="BD4" i="2"/>
  <c r="AK34" i="2"/>
  <c r="AJ35" i="2"/>
  <c r="AJ36" i="2"/>
  <c r="AG35" i="2"/>
  <c r="AH36" i="2"/>
  <c r="AF35" i="2"/>
  <c r="AF36" i="2"/>
  <c r="BH17" i="2"/>
  <c r="BH16" i="2"/>
  <c r="BI24" i="2"/>
  <c r="BF20" i="2"/>
  <c r="BI16" i="2"/>
  <c r="BB16" i="2"/>
  <c r="BC15" i="2"/>
  <c r="BD14" i="2"/>
  <c r="BF4" i="2"/>
  <c r="BB23" i="2"/>
  <c r="BG18" i="2"/>
  <c r="BI15" i="2"/>
  <c r="BB15" i="2"/>
  <c r="BC23" i="2"/>
  <c r="BG4" i="2"/>
  <c r="BG19" i="2"/>
  <c r="BI23" i="2"/>
  <c r="BB24" i="2"/>
  <c r="BG26" i="2"/>
  <c r="BD8" i="2"/>
  <c r="BE7" i="2"/>
  <c r="BF12" i="2"/>
  <c r="BG11" i="2"/>
  <c r="BH9" i="2"/>
  <c r="BI8" i="2"/>
  <c r="BB8" i="2"/>
  <c r="BC7" i="2"/>
  <c r="BD6" i="2"/>
  <c r="BG10" i="2"/>
  <c r="BH8" i="2"/>
  <c r="BI7" i="2"/>
  <c r="BB7" i="2"/>
  <c r="BC11" i="2"/>
  <c r="BH23" i="2"/>
  <c r="BH15" i="2"/>
  <c r="BH7" i="2"/>
  <c r="BF16" i="2"/>
  <c r="BG15" i="2"/>
  <c r="BE9" i="2"/>
  <c r="BF8" i="2"/>
  <c r="BG7" i="2"/>
  <c r="BE13" i="2"/>
  <c r="BE5" i="2"/>
  <c r="BD21" i="2"/>
  <c r="BD13" i="2"/>
  <c r="BG25" i="2"/>
  <c r="BC21" i="2"/>
  <c r="BF18" i="2"/>
  <c r="BC13" i="2"/>
  <c r="BC5" i="2"/>
  <c r="BE26" i="2"/>
  <c r="BF25" i="2"/>
  <c r="BG24" i="2"/>
  <c r="BH22" i="2"/>
  <c r="BI21" i="2"/>
  <c r="BB21" i="2"/>
  <c r="BC20" i="2"/>
  <c r="BD19" i="2"/>
  <c r="BE18" i="2"/>
  <c r="BF17" i="2"/>
  <c r="BG16" i="2"/>
  <c r="BH14" i="2"/>
  <c r="BI13" i="2"/>
  <c r="BB13" i="2"/>
  <c r="BC12" i="2"/>
  <c r="BD11" i="2"/>
  <c r="BE10" i="2"/>
  <c r="BF9" i="2"/>
  <c r="BG8" i="2"/>
  <c r="BH6" i="2"/>
  <c r="BI5" i="2"/>
  <c r="BB5" i="2"/>
  <c r="BE15" i="2"/>
  <c r="BC22" i="2"/>
  <c r="BF11" i="2"/>
  <c r="BC6" i="2"/>
  <c r="BI14" i="2"/>
  <c r="BE11" i="2"/>
  <c r="BB6" i="2"/>
  <c r="BH13" i="2"/>
  <c r="BD26" i="2"/>
  <c r="BE25" i="2"/>
  <c r="BF24" i="2"/>
  <c r="BG23" i="2"/>
  <c r="BH21" i="2"/>
  <c r="BI20" i="2"/>
  <c r="BB20" i="2"/>
  <c r="BC19" i="2"/>
  <c r="BD18" i="2"/>
  <c r="BE17" i="2"/>
  <c r="BD5" i="2"/>
  <c r="BD12" i="2"/>
  <c r="BI6" i="2"/>
  <c r="BI10" i="2"/>
  <c r="BC26" i="2"/>
  <c r="BD25" i="2"/>
  <c r="BE24" i="2"/>
  <c r="BF23" i="2"/>
  <c r="BG22" i="2"/>
  <c r="BH20" i="2"/>
  <c r="BI19" i="2"/>
  <c r="BB19" i="2"/>
  <c r="BC18" i="2"/>
  <c r="BD17" i="2"/>
  <c r="BE16" i="2"/>
  <c r="BF15" i="2"/>
  <c r="BG14" i="2"/>
  <c r="BH12" i="2"/>
  <c r="BI11" i="2"/>
  <c r="BB11" i="2"/>
  <c r="BC10" i="2"/>
  <c r="BD9" i="2"/>
  <c r="BE8" i="2"/>
  <c r="BF14" i="2"/>
  <c r="BG5" i="2"/>
  <c r="BE21" i="2"/>
  <c r="BF19" i="2"/>
  <c r="BC14" i="2"/>
  <c r="BF26" i="2"/>
  <c r="BB22" i="2"/>
  <c r="BF10" i="2"/>
  <c r="BD10" i="2"/>
  <c r="BC16" i="2"/>
  <c r="BI26" i="2"/>
  <c r="BB26" i="2"/>
  <c r="BC25" i="2"/>
  <c r="BD24" i="2"/>
  <c r="BE23" i="2"/>
  <c r="BF22" i="2"/>
  <c r="BG21" i="2"/>
  <c r="BH19" i="2"/>
  <c r="BI18" i="2"/>
  <c r="BB18" i="2"/>
  <c r="BC17" i="2"/>
  <c r="BS16" i="2"/>
  <c r="BF13" i="2"/>
  <c r="BD16" i="2"/>
  <c r="BE20" i="2"/>
  <c r="BE12" i="2"/>
  <c r="BI22" i="2"/>
  <c r="BE19" i="2"/>
  <c r="BG17" i="2"/>
  <c r="BB14" i="2"/>
  <c r="BG9" i="2"/>
  <c r="BB10" i="2"/>
  <c r="BD15" i="2"/>
  <c r="BH26" i="2"/>
  <c r="BI25" i="2"/>
  <c r="BB25" i="2"/>
  <c r="BC24" i="2"/>
  <c r="BD23" i="2"/>
  <c r="BE22" i="2"/>
  <c r="BF21" i="2"/>
  <c r="BG20" i="2"/>
  <c r="BH18" i="2"/>
  <c r="BI17" i="2"/>
  <c r="BB17" i="2"/>
  <c r="BI9" i="2"/>
  <c r="BB9" i="2"/>
  <c r="BC8" i="2"/>
  <c r="BD7" i="2"/>
  <c r="BE6" i="2"/>
  <c r="BF5" i="2"/>
  <c r="BS12" i="2"/>
  <c r="BB4" i="2"/>
  <c r="BC4" i="2"/>
  <c r="BF7" i="2"/>
  <c r="BG6" i="2"/>
  <c r="BI4" i="2"/>
  <c r="BG13" i="2"/>
  <c r="BC9" i="2"/>
  <c r="BH4" i="2"/>
  <c r="BE14" i="2"/>
  <c r="BG12" i="2"/>
  <c r="BH10" i="2"/>
  <c r="BB12" i="2"/>
  <c r="BH5" i="2"/>
  <c r="BF6" i="2"/>
  <c r="BS15" i="2"/>
  <c r="BI12" i="2"/>
  <c r="BH11" i="2"/>
  <c r="BS25" i="2"/>
  <c r="BS4" i="2"/>
  <c r="BS20" i="2"/>
  <c r="BD20" i="2"/>
  <c r="BS14" i="2"/>
  <c r="BS5" i="2"/>
  <c r="BS24" i="2"/>
  <c r="BS23" i="2"/>
  <c r="BS13" i="2"/>
  <c r="BS10" i="2"/>
  <c r="BS26" i="2"/>
  <c r="BS11" i="2"/>
  <c r="BS19" i="2"/>
  <c r="BS18" i="2"/>
  <c r="BS9" i="2"/>
  <c r="BS7" i="2"/>
  <c r="BS6" i="2"/>
  <c r="BS21" i="2"/>
  <c r="BS17" i="2"/>
  <c r="BS8" i="2"/>
  <c r="BS22" i="2"/>
  <c r="F5" i="2"/>
  <c r="G5" i="2"/>
  <c r="H5" i="2"/>
  <c r="I5" i="2"/>
  <c r="J5" i="2"/>
  <c r="F6" i="2"/>
  <c r="G6" i="2"/>
  <c r="H6" i="2"/>
  <c r="I6" i="2"/>
  <c r="J6" i="2"/>
  <c r="Z6" i="2" s="1"/>
  <c r="F7" i="2"/>
  <c r="G7" i="2"/>
  <c r="W7" i="2" s="1"/>
  <c r="H7" i="2"/>
  <c r="I7" i="2"/>
  <c r="J7" i="2"/>
  <c r="F8" i="2"/>
  <c r="G8" i="2"/>
  <c r="H8" i="2"/>
  <c r="X8" i="2" s="1"/>
  <c r="I8" i="2"/>
  <c r="J8" i="2"/>
  <c r="Z8" i="2" s="1"/>
  <c r="F9" i="2"/>
  <c r="G9" i="2"/>
  <c r="H9" i="2"/>
  <c r="I9" i="2"/>
  <c r="J9" i="2"/>
  <c r="F10" i="2"/>
  <c r="V10" i="2" s="1"/>
  <c r="G10" i="2"/>
  <c r="H10" i="2"/>
  <c r="X10" i="2" s="1"/>
  <c r="I10" i="2"/>
  <c r="J10" i="2"/>
  <c r="F11" i="2"/>
  <c r="G11" i="2"/>
  <c r="H11" i="2"/>
  <c r="I11" i="2"/>
  <c r="J11" i="2"/>
  <c r="F12" i="2"/>
  <c r="V12" i="2" s="1"/>
  <c r="G12" i="2"/>
  <c r="H12" i="2"/>
  <c r="I12" i="2"/>
  <c r="J12" i="2"/>
  <c r="F13" i="2"/>
  <c r="G13" i="2"/>
  <c r="H13" i="2"/>
  <c r="I13" i="2"/>
  <c r="J13" i="2"/>
  <c r="F14" i="2"/>
  <c r="G14" i="2"/>
  <c r="H14" i="2"/>
  <c r="I14" i="2"/>
  <c r="J14" i="2"/>
  <c r="Z14" i="2" s="1"/>
  <c r="F15" i="2"/>
  <c r="G15" i="2"/>
  <c r="W15" i="2" s="1"/>
  <c r="H15" i="2"/>
  <c r="I15" i="2"/>
  <c r="J15" i="2"/>
  <c r="F16" i="2"/>
  <c r="G16" i="2"/>
  <c r="H16" i="2"/>
  <c r="X16" i="2" s="1"/>
  <c r="I16" i="2"/>
  <c r="J16" i="2"/>
  <c r="Z16" i="2" s="1"/>
  <c r="F17" i="2"/>
  <c r="G17" i="2"/>
  <c r="H17" i="2"/>
  <c r="I17" i="2"/>
  <c r="J17" i="2"/>
  <c r="F18" i="2"/>
  <c r="V18" i="2" s="1"/>
  <c r="G18" i="2"/>
  <c r="H18" i="2"/>
  <c r="X18" i="2" s="1"/>
  <c r="I18" i="2"/>
  <c r="J18" i="2"/>
  <c r="F19" i="2"/>
  <c r="G19" i="2"/>
  <c r="H19" i="2"/>
  <c r="I19" i="2"/>
  <c r="J19" i="2"/>
  <c r="F20" i="2"/>
  <c r="V20" i="2" s="1"/>
  <c r="G20" i="2"/>
  <c r="H20" i="2"/>
  <c r="I20" i="2"/>
  <c r="J20" i="2"/>
  <c r="F21" i="2"/>
  <c r="G21" i="2"/>
  <c r="H21" i="2"/>
  <c r="I21" i="2"/>
  <c r="J21" i="2"/>
  <c r="F22" i="2"/>
  <c r="G22" i="2"/>
  <c r="H22" i="2"/>
  <c r="I22" i="2"/>
  <c r="J22" i="2"/>
  <c r="Z22" i="2" s="1"/>
  <c r="F23" i="2"/>
  <c r="G23" i="2"/>
  <c r="W23" i="2" s="1"/>
  <c r="H23" i="2"/>
  <c r="I23" i="2"/>
  <c r="J23" i="2"/>
  <c r="F24" i="2"/>
  <c r="G24" i="2"/>
  <c r="H24" i="2"/>
  <c r="X24" i="2" s="1"/>
  <c r="I24" i="2"/>
  <c r="J24" i="2"/>
  <c r="Z24" i="2" s="1"/>
  <c r="F25" i="2"/>
  <c r="G25" i="2"/>
  <c r="H25" i="2"/>
  <c r="I25" i="2"/>
  <c r="J25" i="2"/>
  <c r="F26" i="2"/>
  <c r="V26" i="2" s="1"/>
  <c r="G26" i="2"/>
  <c r="H26" i="2"/>
  <c r="X26" i="2" s="1"/>
  <c r="I26" i="2"/>
  <c r="J26" i="2"/>
  <c r="F27" i="2"/>
  <c r="G27" i="2"/>
  <c r="H27" i="2"/>
  <c r="I27" i="2"/>
  <c r="J27" i="2"/>
  <c r="F28" i="2"/>
  <c r="V28" i="2" s="1"/>
  <c r="G28" i="2"/>
  <c r="H28" i="2"/>
  <c r="I28" i="2"/>
  <c r="J28" i="2"/>
  <c r="F29" i="2"/>
  <c r="G29" i="2"/>
  <c r="H29" i="2"/>
  <c r="I29" i="2"/>
  <c r="J29" i="2"/>
  <c r="F30" i="2"/>
  <c r="G30" i="2"/>
  <c r="H30" i="2"/>
  <c r="I30" i="2"/>
  <c r="J30" i="2"/>
  <c r="Z30" i="2" s="1"/>
  <c r="F31" i="2"/>
  <c r="G31" i="2"/>
  <c r="W31" i="2" s="1"/>
  <c r="H31" i="2"/>
  <c r="I31" i="2"/>
  <c r="J31" i="2"/>
  <c r="F32" i="2"/>
  <c r="G32" i="2"/>
  <c r="H32" i="2"/>
  <c r="X32" i="2" s="1"/>
  <c r="I32" i="2"/>
  <c r="J32" i="2"/>
  <c r="Z32" i="2" s="1"/>
  <c r="F33" i="2"/>
  <c r="G33" i="2"/>
  <c r="H33" i="2"/>
  <c r="I33" i="2"/>
  <c r="J33" i="2"/>
  <c r="F34" i="2"/>
  <c r="V34" i="2" s="1"/>
  <c r="G34" i="2"/>
  <c r="H34" i="2"/>
  <c r="X34" i="2" s="1"/>
  <c r="I34" i="2"/>
  <c r="J34" i="2"/>
  <c r="F35" i="2"/>
  <c r="G35" i="2"/>
  <c r="H35" i="2"/>
  <c r="I35" i="2"/>
  <c r="J35" i="2"/>
  <c r="F36" i="2"/>
  <c r="V36" i="2" s="1"/>
  <c r="G36" i="2"/>
  <c r="H36" i="2"/>
  <c r="I36" i="2"/>
  <c r="J36" i="2"/>
  <c r="F37" i="2"/>
  <c r="G37" i="2"/>
  <c r="H37" i="2"/>
  <c r="I37" i="2"/>
  <c r="J37" i="2"/>
  <c r="F38" i="2"/>
  <c r="G38" i="2"/>
  <c r="H38" i="2"/>
  <c r="I38" i="2"/>
  <c r="J38" i="2"/>
  <c r="Z38" i="2" s="1"/>
  <c r="F39" i="2"/>
  <c r="G39" i="2"/>
  <c r="W39" i="2" s="1"/>
  <c r="H39" i="2"/>
  <c r="I39" i="2"/>
  <c r="J39" i="2"/>
  <c r="F40" i="2"/>
  <c r="G40" i="2"/>
  <c r="H40" i="2"/>
  <c r="X40" i="2" s="1"/>
  <c r="I40" i="2"/>
  <c r="J40" i="2"/>
  <c r="Z40" i="2" s="1"/>
  <c r="F41" i="2"/>
  <c r="G41" i="2"/>
  <c r="H41" i="2"/>
  <c r="I41" i="2"/>
  <c r="J41" i="2"/>
  <c r="F42" i="2"/>
  <c r="V42" i="2" s="1"/>
  <c r="G42" i="2"/>
  <c r="H42" i="2"/>
  <c r="X42" i="2" s="1"/>
  <c r="I42" i="2"/>
  <c r="J42" i="2"/>
  <c r="F43" i="2"/>
  <c r="G43" i="2"/>
  <c r="H43" i="2"/>
  <c r="I43" i="2"/>
  <c r="J43" i="2"/>
  <c r="F44" i="2"/>
  <c r="V44" i="2" s="1"/>
  <c r="G44" i="2"/>
  <c r="H44" i="2"/>
  <c r="I44" i="2"/>
  <c r="J44" i="2"/>
  <c r="F45" i="2"/>
  <c r="G45" i="2"/>
  <c r="H45" i="2"/>
  <c r="I45" i="2"/>
  <c r="J45" i="2"/>
  <c r="F46" i="2"/>
  <c r="G46" i="2"/>
  <c r="H46" i="2"/>
  <c r="I46" i="2"/>
  <c r="J46" i="2"/>
  <c r="Z46" i="2" s="1"/>
  <c r="F47" i="2"/>
  <c r="G47" i="2"/>
  <c r="W47" i="2" s="1"/>
  <c r="H47" i="2"/>
  <c r="I47" i="2"/>
  <c r="J47" i="2"/>
  <c r="F48" i="2"/>
  <c r="G48" i="2"/>
  <c r="H48" i="2"/>
  <c r="X48" i="2" s="1"/>
  <c r="I48" i="2"/>
  <c r="J48" i="2"/>
  <c r="Z48" i="2" s="1"/>
  <c r="F49" i="2"/>
  <c r="G49" i="2"/>
  <c r="H49" i="2"/>
  <c r="I49" i="2"/>
  <c r="J49" i="2"/>
  <c r="F50" i="2"/>
  <c r="V50" i="2" s="1"/>
  <c r="G50" i="2"/>
  <c r="H50" i="2"/>
  <c r="X50" i="2" s="1"/>
  <c r="I50" i="2"/>
  <c r="J50" i="2"/>
  <c r="F51" i="2"/>
  <c r="G51" i="2"/>
  <c r="H51" i="2"/>
  <c r="I51" i="2"/>
  <c r="J51" i="2"/>
  <c r="F52" i="2"/>
  <c r="V52" i="2" s="1"/>
  <c r="G52" i="2"/>
  <c r="H52" i="2"/>
  <c r="I52" i="2"/>
  <c r="J52" i="2"/>
  <c r="F53" i="2"/>
  <c r="G53" i="2"/>
  <c r="H53" i="2"/>
  <c r="I53" i="2"/>
  <c r="J53" i="2"/>
  <c r="F54" i="2"/>
  <c r="G54" i="2"/>
  <c r="H54" i="2"/>
  <c r="I54" i="2"/>
  <c r="J54" i="2"/>
  <c r="Z54" i="2" s="1"/>
  <c r="F55" i="2"/>
  <c r="G55" i="2"/>
  <c r="W55" i="2" s="1"/>
  <c r="H55" i="2"/>
  <c r="I55" i="2"/>
  <c r="J55" i="2"/>
  <c r="F56" i="2"/>
  <c r="G56" i="2"/>
  <c r="H56" i="2"/>
  <c r="X56" i="2" s="1"/>
  <c r="I56" i="2"/>
  <c r="J56" i="2"/>
  <c r="Z56" i="2" s="1"/>
  <c r="F57" i="2"/>
  <c r="G57" i="2"/>
  <c r="H57" i="2"/>
  <c r="I57" i="2"/>
  <c r="J57" i="2"/>
  <c r="F58" i="2"/>
  <c r="V58" i="2" s="1"/>
  <c r="G58" i="2"/>
  <c r="H58" i="2"/>
  <c r="X58" i="2" s="1"/>
  <c r="I58" i="2"/>
  <c r="J58" i="2"/>
  <c r="F59" i="2"/>
  <c r="G59" i="2"/>
  <c r="H59" i="2"/>
  <c r="I59" i="2"/>
  <c r="J59" i="2"/>
  <c r="F60" i="2"/>
  <c r="V60" i="2" s="1"/>
  <c r="G60" i="2"/>
  <c r="H60" i="2"/>
  <c r="I60" i="2"/>
  <c r="J60" i="2"/>
  <c r="F61" i="2"/>
  <c r="G61" i="2"/>
  <c r="H61" i="2"/>
  <c r="I61" i="2"/>
  <c r="J61" i="2"/>
  <c r="F62" i="2"/>
  <c r="G62" i="2"/>
  <c r="H62" i="2"/>
  <c r="I62" i="2"/>
  <c r="J62" i="2"/>
  <c r="Z62" i="2" s="1"/>
  <c r="F63" i="2"/>
  <c r="G63" i="2"/>
  <c r="W63" i="2" s="1"/>
  <c r="H63" i="2"/>
  <c r="I63" i="2"/>
  <c r="J63" i="2"/>
  <c r="F64" i="2"/>
  <c r="G64" i="2"/>
  <c r="H64" i="2"/>
  <c r="X64" i="2" s="1"/>
  <c r="I64" i="2"/>
  <c r="J64" i="2"/>
  <c r="Z64" i="2" s="1"/>
  <c r="F65" i="2"/>
  <c r="G65" i="2"/>
  <c r="H65" i="2"/>
  <c r="I65" i="2"/>
  <c r="J65" i="2"/>
  <c r="F66" i="2"/>
  <c r="V66" i="2" s="1"/>
  <c r="G66" i="2"/>
  <c r="H66" i="2"/>
  <c r="X66" i="2" s="1"/>
  <c r="I66" i="2"/>
  <c r="J66" i="2"/>
  <c r="F67" i="2"/>
  <c r="G67" i="2"/>
  <c r="H67" i="2"/>
  <c r="I67" i="2"/>
  <c r="J67" i="2"/>
  <c r="F68" i="2"/>
  <c r="V68" i="2" s="1"/>
  <c r="G68" i="2"/>
  <c r="H68" i="2"/>
  <c r="I68" i="2"/>
  <c r="J68" i="2"/>
  <c r="F69" i="2"/>
  <c r="G69" i="2"/>
  <c r="H69" i="2"/>
  <c r="I69" i="2"/>
  <c r="J69" i="2"/>
  <c r="F70" i="2"/>
  <c r="G70" i="2"/>
  <c r="H70" i="2"/>
  <c r="I70" i="2"/>
  <c r="J70" i="2"/>
  <c r="Z70" i="2" s="1"/>
  <c r="F71" i="2"/>
  <c r="G71" i="2"/>
  <c r="W71" i="2" s="1"/>
  <c r="H71" i="2"/>
  <c r="I71" i="2"/>
  <c r="J71" i="2"/>
  <c r="F72" i="2"/>
  <c r="G72" i="2"/>
  <c r="H72" i="2"/>
  <c r="X72" i="2" s="1"/>
  <c r="I72" i="2"/>
  <c r="J72" i="2"/>
  <c r="Z72" i="2" s="1"/>
  <c r="F73" i="2"/>
  <c r="G73" i="2"/>
  <c r="H73" i="2"/>
  <c r="I73" i="2"/>
  <c r="J73" i="2"/>
  <c r="F74" i="2"/>
  <c r="V74" i="2" s="1"/>
  <c r="G74" i="2"/>
  <c r="H74" i="2"/>
  <c r="X74" i="2" s="1"/>
  <c r="I74" i="2"/>
  <c r="J74" i="2"/>
  <c r="F75" i="2"/>
  <c r="G75" i="2"/>
  <c r="H75" i="2"/>
  <c r="I75" i="2"/>
  <c r="J75" i="2"/>
  <c r="F76" i="2"/>
  <c r="V76" i="2" s="1"/>
  <c r="G76" i="2"/>
  <c r="H76" i="2"/>
  <c r="I76" i="2"/>
  <c r="J76" i="2"/>
  <c r="F77" i="2"/>
  <c r="G77" i="2"/>
  <c r="H77" i="2"/>
  <c r="I77" i="2"/>
  <c r="J77" i="2"/>
  <c r="F78" i="2"/>
  <c r="G78" i="2"/>
  <c r="H78" i="2"/>
  <c r="I78" i="2"/>
  <c r="J78" i="2"/>
  <c r="Z78" i="2" s="1"/>
  <c r="F79" i="2"/>
  <c r="G79" i="2"/>
  <c r="W79" i="2" s="1"/>
  <c r="H79" i="2"/>
  <c r="I79" i="2"/>
  <c r="J79" i="2"/>
  <c r="F80" i="2"/>
  <c r="G80" i="2"/>
  <c r="H80" i="2"/>
  <c r="X80" i="2" s="1"/>
  <c r="I80" i="2"/>
  <c r="J80" i="2"/>
  <c r="Z80" i="2" s="1"/>
  <c r="F81" i="2"/>
  <c r="G81" i="2"/>
  <c r="H81" i="2"/>
  <c r="I81" i="2"/>
  <c r="J81" i="2"/>
  <c r="F82" i="2"/>
  <c r="V82" i="2" s="1"/>
  <c r="G82" i="2"/>
  <c r="H82" i="2"/>
  <c r="X82" i="2" s="1"/>
  <c r="I82" i="2"/>
  <c r="J82" i="2"/>
  <c r="F83" i="2"/>
  <c r="G83" i="2"/>
  <c r="H83" i="2"/>
  <c r="I83" i="2"/>
  <c r="J83" i="2"/>
  <c r="F84" i="2"/>
  <c r="V84" i="2" s="1"/>
  <c r="G84" i="2"/>
  <c r="H84" i="2"/>
  <c r="I84" i="2"/>
  <c r="J84" i="2"/>
  <c r="F85" i="2"/>
  <c r="G85" i="2"/>
  <c r="H85" i="2"/>
  <c r="I85" i="2"/>
  <c r="J85" i="2"/>
  <c r="F86" i="2"/>
  <c r="G86" i="2"/>
  <c r="H86" i="2"/>
  <c r="I86" i="2"/>
  <c r="J86" i="2"/>
  <c r="Z86" i="2" s="1"/>
  <c r="F87" i="2"/>
  <c r="G87" i="2"/>
  <c r="W87" i="2" s="1"/>
  <c r="H87" i="2"/>
  <c r="I87" i="2"/>
  <c r="J87" i="2"/>
  <c r="F88" i="2"/>
  <c r="G88" i="2"/>
  <c r="H88" i="2"/>
  <c r="X88" i="2" s="1"/>
  <c r="I88" i="2"/>
  <c r="J88" i="2"/>
  <c r="Z88" i="2" s="1"/>
  <c r="F89" i="2"/>
  <c r="G89" i="2"/>
  <c r="H89" i="2"/>
  <c r="I89" i="2"/>
  <c r="J89" i="2"/>
  <c r="F90" i="2"/>
  <c r="V90" i="2" s="1"/>
  <c r="G90" i="2"/>
  <c r="H90" i="2"/>
  <c r="X90" i="2" s="1"/>
  <c r="I90" i="2"/>
  <c r="J90" i="2"/>
  <c r="F91" i="2"/>
  <c r="G91" i="2"/>
  <c r="H91" i="2"/>
  <c r="I91" i="2"/>
  <c r="J91" i="2"/>
  <c r="F92" i="2"/>
  <c r="V92" i="2" s="1"/>
  <c r="G92" i="2"/>
  <c r="H92" i="2"/>
  <c r="I92" i="2"/>
  <c r="J92" i="2"/>
  <c r="F93" i="2"/>
  <c r="G93" i="2"/>
  <c r="H93" i="2"/>
  <c r="I93" i="2"/>
  <c r="J93" i="2"/>
  <c r="F94" i="2"/>
  <c r="G94" i="2"/>
  <c r="H94" i="2"/>
  <c r="I94" i="2"/>
  <c r="J94" i="2"/>
  <c r="Z94" i="2" s="1"/>
  <c r="F95" i="2"/>
  <c r="G95" i="2"/>
  <c r="W95" i="2" s="1"/>
  <c r="H95" i="2"/>
  <c r="I95" i="2"/>
  <c r="J95" i="2"/>
  <c r="F96" i="2"/>
  <c r="G96" i="2"/>
  <c r="H96" i="2"/>
  <c r="X96" i="2" s="1"/>
  <c r="I96" i="2"/>
  <c r="J96" i="2"/>
  <c r="Z96" i="2" s="1"/>
  <c r="F97" i="2"/>
  <c r="G97" i="2"/>
  <c r="H97" i="2"/>
  <c r="I97" i="2"/>
  <c r="J97" i="2"/>
  <c r="F98" i="2"/>
  <c r="V98" i="2" s="1"/>
  <c r="G98" i="2"/>
  <c r="H98" i="2"/>
  <c r="X98" i="2" s="1"/>
  <c r="I98" i="2"/>
  <c r="J98" i="2"/>
  <c r="F99" i="2"/>
  <c r="G99" i="2"/>
  <c r="H99" i="2"/>
  <c r="I99" i="2"/>
  <c r="J99" i="2"/>
  <c r="F100" i="2"/>
  <c r="V100" i="2" s="1"/>
  <c r="G100" i="2"/>
  <c r="H100" i="2"/>
  <c r="I100" i="2"/>
  <c r="J100" i="2"/>
  <c r="F101" i="2"/>
  <c r="G101" i="2"/>
  <c r="H101" i="2"/>
  <c r="I101" i="2"/>
  <c r="Y101" i="2" s="1"/>
  <c r="J101" i="2"/>
  <c r="F102" i="2"/>
  <c r="G102" i="2"/>
  <c r="H102" i="2"/>
  <c r="I102" i="2"/>
  <c r="J102" i="2"/>
  <c r="Z102" i="2" s="1"/>
  <c r="J4" i="2"/>
  <c r="I4" i="2"/>
  <c r="H4" i="2"/>
  <c r="G4" i="2"/>
  <c r="F4" i="2"/>
  <c r="B5" i="2"/>
  <c r="C5" i="2"/>
  <c r="B6" i="2"/>
  <c r="C6" i="2"/>
  <c r="B7" i="2"/>
  <c r="C7" i="2"/>
  <c r="B8" i="2"/>
  <c r="C8" i="2"/>
  <c r="B9" i="2"/>
  <c r="C9" i="2"/>
  <c r="B10" i="2"/>
  <c r="C10" i="2"/>
  <c r="B11" i="2"/>
  <c r="C11" i="2"/>
  <c r="B12" i="2"/>
  <c r="C12" i="2"/>
  <c r="B13" i="2"/>
  <c r="C13" i="2"/>
  <c r="B14" i="2"/>
  <c r="C14" i="2"/>
  <c r="B15" i="2"/>
  <c r="C15" i="2"/>
  <c r="B16" i="2"/>
  <c r="C16" i="2"/>
  <c r="B17" i="2"/>
  <c r="C17" i="2"/>
  <c r="B18" i="2"/>
  <c r="C18" i="2"/>
  <c r="B19" i="2"/>
  <c r="C19" i="2"/>
  <c r="B20" i="2"/>
  <c r="C20" i="2"/>
  <c r="B21" i="2"/>
  <c r="C21" i="2"/>
  <c r="B22" i="2"/>
  <c r="C22" i="2"/>
  <c r="B23" i="2"/>
  <c r="C23" i="2"/>
  <c r="B24" i="2"/>
  <c r="C24" i="2"/>
  <c r="B25" i="2"/>
  <c r="C25" i="2"/>
  <c r="B26" i="2"/>
  <c r="C26" i="2"/>
  <c r="C4" i="2"/>
  <c r="B4" i="2"/>
  <c r="Y77" i="2" l="1"/>
  <c r="Y45" i="2"/>
  <c r="Y37" i="2"/>
  <c r="Y29" i="2"/>
  <c r="Y21" i="2"/>
  <c r="Y5" i="2"/>
  <c r="Z4" i="2"/>
  <c r="Z103" i="2"/>
  <c r="Z104" i="2"/>
  <c r="X101" i="2"/>
  <c r="Z99" i="2"/>
  <c r="W98" i="2"/>
  <c r="Y96" i="2"/>
  <c r="V95" i="2"/>
  <c r="X93" i="2"/>
  <c r="Z91" i="2"/>
  <c r="W90" i="2"/>
  <c r="Y88" i="2"/>
  <c r="V87" i="2"/>
  <c r="X85" i="2"/>
  <c r="Z83" i="2"/>
  <c r="W82" i="2"/>
  <c r="Y80" i="2"/>
  <c r="V79" i="2"/>
  <c r="X77" i="2"/>
  <c r="Z75" i="2"/>
  <c r="W74" i="2"/>
  <c r="Y72" i="2"/>
  <c r="V71" i="2"/>
  <c r="X69" i="2"/>
  <c r="Z67" i="2"/>
  <c r="W66" i="2"/>
  <c r="Y64" i="2"/>
  <c r="V63" i="2"/>
  <c r="X61" i="2"/>
  <c r="Z59" i="2"/>
  <c r="W58" i="2"/>
  <c r="Y56" i="2"/>
  <c r="V55" i="2"/>
  <c r="X53" i="2"/>
  <c r="Z51" i="2"/>
  <c r="W50" i="2"/>
  <c r="Y48" i="2"/>
  <c r="V47" i="2"/>
  <c r="X45" i="2"/>
  <c r="Z43" i="2"/>
  <c r="W42" i="2"/>
  <c r="Y40" i="2"/>
  <c r="V39" i="2"/>
  <c r="X37" i="2"/>
  <c r="Z35" i="2"/>
  <c r="W34" i="2"/>
  <c r="Y32" i="2"/>
  <c r="V31" i="2"/>
  <c r="X29" i="2"/>
  <c r="Z27" i="2"/>
  <c r="W26" i="2"/>
  <c r="Y24" i="2"/>
  <c r="V23" i="2"/>
  <c r="X21" i="2"/>
  <c r="Z19" i="2"/>
  <c r="W18" i="2"/>
  <c r="Y16" i="2"/>
  <c r="V15" i="2"/>
  <c r="X13" i="2"/>
  <c r="Z11" i="2"/>
  <c r="W10" i="2"/>
  <c r="Y8" i="2"/>
  <c r="V7" i="2"/>
  <c r="X5" i="2"/>
  <c r="Y69" i="2"/>
  <c r="Y61" i="2"/>
  <c r="Y53" i="2"/>
  <c r="Y67" i="2"/>
  <c r="W61" i="2"/>
  <c r="W21" i="2"/>
  <c r="W5" i="2"/>
  <c r="Y102" i="2"/>
  <c r="V101" i="2"/>
  <c r="X99" i="2"/>
  <c r="Z97" i="2"/>
  <c r="W96" i="2"/>
  <c r="Y94" i="2"/>
  <c r="V93" i="2"/>
  <c r="X91" i="2"/>
  <c r="Z89" i="2"/>
  <c r="W88" i="2"/>
  <c r="Y86" i="2"/>
  <c r="V85" i="2"/>
  <c r="X83" i="2"/>
  <c r="Z81" i="2"/>
  <c r="W80" i="2"/>
  <c r="Y78" i="2"/>
  <c r="V77" i="2"/>
  <c r="X75" i="2"/>
  <c r="Z73" i="2"/>
  <c r="W72" i="2"/>
  <c r="Y70" i="2"/>
  <c r="V69" i="2"/>
  <c r="X67" i="2"/>
  <c r="Z65" i="2"/>
  <c r="W64" i="2"/>
  <c r="Y62" i="2"/>
  <c r="V61" i="2"/>
  <c r="X59" i="2"/>
  <c r="Z57" i="2"/>
  <c r="W56" i="2"/>
  <c r="Y54" i="2"/>
  <c r="V53" i="2"/>
  <c r="X51" i="2"/>
  <c r="Z49" i="2"/>
  <c r="W48" i="2"/>
  <c r="Y46" i="2"/>
  <c r="V45" i="2"/>
  <c r="X43" i="2"/>
  <c r="Z41" i="2"/>
  <c r="W40" i="2"/>
  <c r="Y38" i="2"/>
  <c r="V37" i="2"/>
  <c r="X35" i="2"/>
  <c r="Z33" i="2"/>
  <c r="W32" i="2"/>
  <c r="Y30" i="2"/>
  <c r="V29" i="2"/>
  <c r="X27" i="2"/>
  <c r="Z25" i="2"/>
  <c r="W24" i="2"/>
  <c r="Y22" i="2"/>
  <c r="V21" i="2"/>
  <c r="X19" i="2"/>
  <c r="Z17" i="2"/>
  <c r="W16" i="2"/>
  <c r="Y14" i="2"/>
  <c r="V13" i="2"/>
  <c r="X11" i="2"/>
  <c r="Z9" i="2"/>
  <c r="W8" i="2"/>
  <c r="Y6" i="2"/>
  <c r="V5" i="2"/>
  <c r="Y4" i="2"/>
  <c r="Y104" i="2"/>
  <c r="Y103" i="2"/>
  <c r="Y13" i="2"/>
  <c r="Y99" i="2"/>
  <c r="Y91" i="2"/>
  <c r="Y83" i="2"/>
  <c r="Y75" i="2"/>
  <c r="Y35" i="2"/>
  <c r="X102" i="2"/>
  <c r="Z100" i="2"/>
  <c r="W99" i="2"/>
  <c r="Y97" i="2"/>
  <c r="V96" i="2"/>
  <c r="X94" i="2"/>
  <c r="Z92" i="2"/>
  <c r="W91" i="2"/>
  <c r="Y89" i="2"/>
  <c r="V88" i="2"/>
  <c r="X86" i="2"/>
  <c r="Z84" i="2"/>
  <c r="W83" i="2"/>
  <c r="Y81" i="2"/>
  <c r="V80" i="2"/>
  <c r="X78" i="2"/>
  <c r="Z76" i="2"/>
  <c r="W75" i="2"/>
  <c r="Y73" i="2"/>
  <c r="V72" i="2"/>
  <c r="X70" i="2"/>
  <c r="Z68" i="2"/>
  <c r="W67" i="2"/>
  <c r="Y65" i="2"/>
  <c r="V64" i="2"/>
  <c r="X62" i="2"/>
  <c r="Z60" i="2"/>
  <c r="W59" i="2"/>
  <c r="Y57" i="2"/>
  <c r="V56" i="2"/>
  <c r="X54" i="2"/>
  <c r="Z52" i="2"/>
  <c r="W51" i="2"/>
  <c r="Y49" i="2"/>
  <c r="V48" i="2"/>
  <c r="X46" i="2"/>
  <c r="Z44" i="2"/>
  <c r="W43" i="2"/>
  <c r="Y41" i="2"/>
  <c r="V40" i="2"/>
  <c r="X38" i="2"/>
  <c r="Z36" i="2"/>
  <c r="W35" i="2"/>
  <c r="Y33" i="2"/>
  <c r="V32" i="2"/>
  <c r="X30" i="2"/>
  <c r="Z28" i="2"/>
  <c r="W27" i="2"/>
  <c r="Y25" i="2"/>
  <c r="V24" i="2"/>
  <c r="X22" i="2"/>
  <c r="Z20" i="2"/>
  <c r="W19" i="2"/>
  <c r="Y17" i="2"/>
  <c r="V16" i="2"/>
  <c r="X14" i="2"/>
  <c r="Z12" i="2"/>
  <c r="W11" i="2"/>
  <c r="Y9" i="2"/>
  <c r="V8" i="2"/>
  <c r="X6" i="2"/>
  <c r="Y93" i="2"/>
  <c r="Y59" i="2"/>
  <c r="Y51" i="2"/>
  <c r="Y43" i="2"/>
  <c r="V4" i="2"/>
  <c r="V104" i="2"/>
  <c r="V103" i="2"/>
  <c r="W102" i="2"/>
  <c r="Y100" i="2"/>
  <c r="V99" i="2"/>
  <c r="X97" i="2"/>
  <c r="Z95" i="2"/>
  <c r="W94" i="2"/>
  <c r="Y92" i="2"/>
  <c r="V91" i="2"/>
  <c r="X89" i="2"/>
  <c r="Z87" i="2"/>
  <c r="W86" i="2"/>
  <c r="Y84" i="2"/>
  <c r="V83" i="2"/>
  <c r="X81" i="2"/>
  <c r="Z79" i="2"/>
  <c r="W78" i="2"/>
  <c r="Y76" i="2"/>
  <c r="V75" i="2"/>
  <c r="X73" i="2"/>
  <c r="Z71" i="2"/>
  <c r="W70" i="2"/>
  <c r="Y68" i="2"/>
  <c r="V67" i="2"/>
  <c r="X65" i="2"/>
  <c r="Z63" i="2"/>
  <c r="W62" i="2"/>
  <c r="Y60" i="2"/>
  <c r="V59" i="2"/>
  <c r="X57" i="2"/>
  <c r="Z55" i="2"/>
  <c r="W54" i="2"/>
  <c r="Y52" i="2"/>
  <c r="V51" i="2"/>
  <c r="X49" i="2"/>
  <c r="Z47" i="2"/>
  <c r="W46" i="2"/>
  <c r="Y44" i="2"/>
  <c r="V43" i="2"/>
  <c r="X41" i="2"/>
  <c r="Z39" i="2"/>
  <c r="W38" i="2"/>
  <c r="Y36" i="2"/>
  <c r="V35" i="2"/>
  <c r="X33" i="2"/>
  <c r="Z31" i="2"/>
  <c r="W30" i="2"/>
  <c r="Y28" i="2"/>
  <c r="V27" i="2"/>
  <c r="X25" i="2"/>
  <c r="Z23" i="2"/>
  <c r="W22" i="2"/>
  <c r="Y20" i="2"/>
  <c r="V19" i="2"/>
  <c r="X17" i="2"/>
  <c r="Z15" i="2"/>
  <c r="W14" i="2"/>
  <c r="Y12" i="2"/>
  <c r="V11" i="2"/>
  <c r="X9" i="2"/>
  <c r="Z7" i="2"/>
  <c r="W6" i="2"/>
  <c r="W101" i="2"/>
  <c r="W93" i="2"/>
  <c r="W85" i="2"/>
  <c r="W77" i="2"/>
  <c r="W69" i="2"/>
  <c r="W53" i="2"/>
  <c r="W45" i="2"/>
  <c r="W37" i="2"/>
  <c r="W29" i="2"/>
  <c r="W13" i="2"/>
  <c r="W4" i="2"/>
  <c r="W104" i="2"/>
  <c r="W103" i="2"/>
  <c r="V102" i="2"/>
  <c r="X100" i="2"/>
  <c r="Z98" i="2"/>
  <c r="W97" i="2"/>
  <c r="Y95" i="2"/>
  <c r="V94" i="2"/>
  <c r="X92" i="2"/>
  <c r="Z90" i="2"/>
  <c r="W89" i="2"/>
  <c r="Y87" i="2"/>
  <c r="V86" i="2"/>
  <c r="X84" i="2"/>
  <c r="Z82" i="2"/>
  <c r="W81" i="2"/>
  <c r="Y79" i="2"/>
  <c r="V78" i="2"/>
  <c r="X76" i="2"/>
  <c r="Z74" i="2"/>
  <c r="W73" i="2"/>
  <c r="Y71" i="2"/>
  <c r="V70" i="2"/>
  <c r="X68" i="2"/>
  <c r="Z66" i="2"/>
  <c r="W65" i="2"/>
  <c r="Y63" i="2"/>
  <c r="V62" i="2"/>
  <c r="X60" i="2"/>
  <c r="Z58" i="2"/>
  <c r="W57" i="2"/>
  <c r="Y55" i="2"/>
  <c r="V54" i="2"/>
  <c r="X52" i="2"/>
  <c r="Z50" i="2"/>
  <c r="W49" i="2"/>
  <c r="Y47" i="2"/>
  <c r="V46" i="2"/>
  <c r="X44" i="2"/>
  <c r="Z42" i="2"/>
  <c r="W41" i="2"/>
  <c r="Y39" i="2"/>
  <c r="V38" i="2"/>
  <c r="X36" i="2"/>
  <c r="Z34" i="2"/>
  <c r="W33" i="2"/>
  <c r="Y31" i="2"/>
  <c r="V30" i="2"/>
  <c r="X28" i="2"/>
  <c r="Z26" i="2"/>
  <c r="W25" i="2"/>
  <c r="Y23" i="2"/>
  <c r="V22" i="2"/>
  <c r="X20" i="2"/>
  <c r="Z18" i="2"/>
  <c r="W17" i="2"/>
  <c r="Y15" i="2"/>
  <c r="V14" i="2"/>
  <c r="X12" i="2"/>
  <c r="Z10" i="2"/>
  <c r="W9" i="2"/>
  <c r="Y7" i="2"/>
  <c r="V6" i="2"/>
  <c r="Y85" i="2"/>
  <c r="Y27" i="2"/>
  <c r="Y19" i="2"/>
  <c r="Y11" i="2"/>
  <c r="X4" i="2"/>
  <c r="X104" i="2"/>
  <c r="X103" i="2"/>
  <c r="Z101" i="2"/>
  <c r="W100" i="2"/>
  <c r="Y98" i="2"/>
  <c r="V97" i="2"/>
  <c r="X95" i="2"/>
  <c r="Z93" i="2"/>
  <c r="W92" i="2"/>
  <c r="Y90" i="2"/>
  <c r="V89" i="2"/>
  <c r="X87" i="2"/>
  <c r="Z85" i="2"/>
  <c r="W84" i="2"/>
  <c r="Y82" i="2"/>
  <c r="V81" i="2"/>
  <c r="X79" i="2"/>
  <c r="Z77" i="2"/>
  <c r="W76" i="2"/>
  <c r="Y74" i="2"/>
  <c r="V73" i="2"/>
  <c r="X71" i="2"/>
  <c r="Z69" i="2"/>
  <c r="W68" i="2"/>
  <c r="Y66" i="2"/>
  <c r="V65" i="2"/>
  <c r="X63" i="2"/>
  <c r="Z61" i="2"/>
  <c r="W60" i="2"/>
  <c r="Y58" i="2"/>
  <c r="V57" i="2"/>
  <c r="X55" i="2"/>
  <c r="Z53" i="2"/>
  <c r="W52" i="2"/>
  <c r="Y50" i="2"/>
  <c r="V49" i="2"/>
  <c r="X47" i="2"/>
  <c r="Z45" i="2"/>
  <c r="W44" i="2"/>
  <c r="Y42" i="2"/>
  <c r="V41" i="2"/>
  <c r="X39" i="2"/>
  <c r="Z37" i="2"/>
  <c r="W36" i="2"/>
  <c r="Y34" i="2"/>
  <c r="V33" i="2"/>
  <c r="X31" i="2"/>
  <c r="Z29" i="2"/>
  <c r="W28" i="2"/>
  <c r="Y26" i="2"/>
  <c r="V25" i="2"/>
  <c r="X23" i="2"/>
  <c r="Z21" i="2"/>
  <c r="W20" i="2"/>
  <c r="Y18" i="2"/>
  <c r="V17" i="2"/>
  <c r="X15" i="2"/>
  <c r="Z13" i="2"/>
  <c r="W12" i="2"/>
  <c r="Y10" i="2"/>
  <c r="V9" i="2"/>
  <c r="X7" i="2"/>
  <c r="Z5" i="2"/>
  <c r="AL34" i="2"/>
  <c r="AK35" i="2"/>
  <c r="AK36" i="2"/>
  <c r="K68" i="2"/>
  <c r="K36" i="2"/>
  <c r="K96" i="2"/>
  <c r="K88" i="2"/>
  <c r="K80" i="2"/>
  <c r="K72" i="2"/>
  <c r="K76" i="2"/>
  <c r="K52" i="2"/>
  <c r="K28" i="2"/>
  <c r="K12" i="2"/>
  <c r="K55" i="2"/>
  <c r="K39" i="2"/>
  <c r="K31" i="2"/>
  <c r="K23" i="2"/>
  <c r="K15" i="2"/>
  <c r="K7" i="2"/>
  <c r="K100" i="2"/>
  <c r="K92" i="2"/>
  <c r="K84" i="2"/>
  <c r="K60" i="2"/>
  <c r="K95" i="2"/>
  <c r="K87" i="2"/>
  <c r="K79" i="2"/>
  <c r="K71" i="2"/>
  <c r="K63" i="2"/>
  <c r="K47" i="2"/>
  <c r="K44" i="2"/>
  <c r="K20" i="2"/>
  <c r="K98" i="2"/>
  <c r="K90" i="2"/>
  <c r="K82" i="2"/>
  <c r="K74" i="2"/>
  <c r="K66" i="2"/>
  <c r="K58" i="2"/>
  <c r="K50" i="2"/>
  <c r="K42" i="2"/>
  <c r="K34" i="2"/>
  <c r="K26" i="2"/>
  <c r="K18" i="2"/>
  <c r="K10" i="2"/>
  <c r="K101" i="2"/>
  <c r="K93" i="2"/>
  <c r="K85" i="2"/>
  <c r="K77" i="2"/>
  <c r="K69" i="2"/>
  <c r="K61" i="2"/>
  <c r="K53" i="2"/>
  <c r="K45" i="2"/>
  <c r="K37" i="2"/>
  <c r="K29" i="2"/>
  <c r="K21" i="2"/>
  <c r="K13" i="2"/>
  <c r="K5" i="2"/>
  <c r="K64" i="2"/>
  <c r="K24" i="2"/>
  <c r="K16" i="2"/>
  <c r="K8" i="2"/>
  <c r="K4" i="2"/>
  <c r="K99" i="2"/>
  <c r="K91" i="2"/>
  <c r="K83" i="2"/>
  <c r="K75" i="2"/>
  <c r="K67" i="2"/>
  <c r="K59" i="2"/>
  <c r="K51" i="2"/>
  <c r="K43" i="2"/>
  <c r="K35" i="2"/>
  <c r="K27" i="2"/>
  <c r="K19" i="2"/>
  <c r="K11" i="2"/>
  <c r="K56" i="2"/>
  <c r="K32" i="2"/>
  <c r="K102" i="2"/>
  <c r="K94" i="2"/>
  <c r="K86" i="2"/>
  <c r="K78" i="2"/>
  <c r="K70" i="2"/>
  <c r="K62" i="2"/>
  <c r="K54" i="2"/>
  <c r="K46" i="2"/>
  <c r="K38" i="2"/>
  <c r="K30" i="2"/>
  <c r="K22" i="2"/>
  <c r="K14" i="2"/>
  <c r="K6" i="2"/>
  <c r="K48" i="2"/>
  <c r="K40" i="2"/>
  <c r="K97" i="2"/>
  <c r="K89" i="2"/>
  <c r="K81" i="2"/>
  <c r="K73" i="2"/>
  <c r="K65" i="2"/>
  <c r="K57" i="2"/>
  <c r="K49" i="2"/>
  <c r="K41" i="2"/>
  <c r="K33" i="2"/>
  <c r="K25" i="2"/>
  <c r="K17" i="2"/>
  <c r="K9" i="2"/>
  <c r="S17" i="2" l="1"/>
  <c r="AA17" i="2"/>
  <c r="S29" i="2"/>
  <c r="AA29" i="2"/>
  <c r="P12" i="2"/>
  <c r="AA12" i="2"/>
  <c r="AA25" i="2"/>
  <c r="AA89" i="2"/>
  <c r="S38" i="2"/>
  <c r="AA38" i="2"/>
  <c r="S102" i="2"/>
  <c r="AA102" i="2"/>
  <c r="S51" i="2"/>
  <c r="AA51" i="2"/>
  <c r="S8" i="2"/>
  <c r="AA8" i="2"/>
  <c r="S37" i="2"/>
  <c r="AA37" i="2"/>
  <c r="S101" i="2"/>
  <c r="AA101" i="2"/>
  <c r="S66" i="2"/>
  <c r="AA66" i="2"/>
  <c r="S63" i="2"/>
  <c r="AA63" i="2"/>
  <c r="P100" i="2"/>
  <c r="AA100" i="2"/>
  <c r="Q28" i="2"/>
  <c r="AA28" i="2"/>
  <c r="P68" i="2"/>
  <c r="AA68" i="2"/>
  <c r="S30" i="2"/>
  <c r="AA30" i="2"/>
  <c r="S93" i="2"/>
  <c r="AA93" i="2"/>
  <c r="S32" i="2"/>
  <c r="AA32" i="2"/>
  <c r="S45" i="2"/>
  <c r="AA45" i="2"/>
  <c r="S7" i="2"/>
  <c r="AA7" i="2"/>
  <c r="AA56" i="2"/>
  <c r="AA24" i="2"/>
  <c r="AA53" i="2"/>
  <c r="S18" i="2"/>
  <c r="AA18" i="2"/>
  <c r="S82" i="2"/>
  <c r="AA82" i="2"/>
  <c r="S79" i="2"/>
  <c r="AA79" i="2"/>
  <c r="S15" i="2"/>
  <c r="AA15" i="2"/>
  <c r="P76" i="2"/>
  <c r="AA76" i="2"/>
  <c r="S94" i="2"/>
  <c r="AA94" i="2"/>
  <c r="S47" i="2"/>
  <c r="AA47" i="2"/>
  <c r="S97" i="2"/>
  <c r="AA97" i="2"/>
  <c r="S16" i="2"/>
  <c r="AA16" i="2"/>
  <c r="S71" i="2"/>
  <c r="AA71" i="2"/>
  <c r="S54" i="2"/>
  <c r="AA54" i="2"/>
  <c r="S48" i="2"/>
  <c r="AA48" i="2"/>
  <c r="S75" i="2"/>
  <c r="AA75" i="2"/>
  <c r="AA64" i="2"/>
  <c r="S61" i="2"/>
  <c r="AA61" i="2"/>
  <c r="S26" i="2"/>
  <c r="AA26" i="2"/>
  <c r="S90" i="2"/>
  <c r="AA90" i="2"/>
  <c r="S87" i="2"/>
  <c r="AA87" i="2"/>
  <c r="S23" i="2"/>
  <c r="AA23" i="2"/>
  <c r="S72" i="2"/>
  <c r="AA72" i="2"/>
  <c r="S81" i="2"/>
  <c r="AA81" i="2"/>
  <c r="S58" i="2"/>
  <c r="AA58" i="2"/>
  <c r="S46" i="2"/>
  <c r="AA46" i="2"/>
  <c r="S10" i="2"/>
  <c r="AA10" i="2"/>
  <c r="Q52" i="2"/>
  <c r="AA52" i="2"/>
  <c r="AA41" i="2"/>
  <c r="S67" i="2"/>
  <c r="AA67" i="2"/>
  <c r="S62" i="2"/>
  <c r="AA62" i="2"/>
  <c r="S57" i="2"/>
  <c r="AA57" i="2"/>
  <c r="S6" i="2"/>
  <c r="AA6" i="2"/>
  <c r="S70" i="2"/>
  <c r="AA70" i="2"/>
  <c r="S19" i="2"/>
  <c r="AA19" i="2"/>
  <c r="S83" i="2"/>
  <c r="AA83" i="2"/>
  <c r="S5" i="2"/>
  <c r="AA5" i="2"/>
  <c r="S69" i="2"/>
  <c r="AA69" i="2"/>
  <c r="S34" i="2"/>
  <c r="AA34" i="2"/>
  <c r="S98" i="2"/>
  <c r="AA98" i="2"/>
  <c r="S95" i="2"/>
  <c r="AA95" i="2"/>
  <c r="S31" i="2"/>
  <c r="AA31" i="2"/>
  <c r="S80" i="2"/>
  <c r="AA80" i="2"/>
  <c r="S4" i="2"/>
  <c r="AA4" i="2"/>
  <c r="AA103" i="2"/>
  <c r="AA104" i="2"/>
  <c r="O92" i="2"/>
  <c r="AA92" i="2"/>
  <c r="S33" i="2"/>
  <c r="AA33" i="2"/>
  <c r="AA40" i="2"/>
  <c r="S49" i="2"/>
  <c r="AA49" i="2"/>
  <c r="S11" i="2"/>
  <c r="AA11" i="2"/>
  <c r="S65" i="2"/>
  <c r="AA65" i="2"/>
  <c r="S14" i="2"/>
  <c r="AA14" i="2"/>
  <c r="S78" i="2"/>
  <c r="AA78" i="2"/>
  <c r="S27" i="2"/>
  <c r="AA27" i="2"/>
  <c r="S91" i="2"/>
  <c r="AA91" i="2"/>
  <c r="S13" i="2"/>
  <c r="AA13" i="2"/>
  <c r="S77" i="2"/>
  <c r="AA77" i="2"/>
  <c r="S42" i="2"/>
  <c r="AA42" i="2"/>
  <c r="P20" i="2"/>
  <c r="AA20" i="2"/>
  <c r="R60" i="2"/>
  <c r="AA60" i="2"/>
  <c r="S39" i="2"/>
  <c r="AA39" i="2"/>
  <c r="S88" i="2"/>
  <c r="AA88" i="2"/>
  <c r="S43" i="2"/>
  <c r="AA43" i="2"/>
  <c r="P36" i="2"/>
  <c r="AA36" i="2"/>
  <c r="S59" i="2"/>
  <c r="AA59" i="2"/>
  <c r="S74" i="2"/>
  <c r="AA74" i="2"/>
  <c r="S9" i="2"/>
  <c r="AA9" i="2"/>
  <c r="S73" i="2"/>
  <c r="AA73" i="2"/>
  <c r="S22" i="2"/>
  <c r="AA22" i="2"/>
  <c r="S86" i="2"/>
  <c r="AA86" i="2"/>
  <c r="S35" i="2"/>
  <c r="AA35" i="2"/>
  <c r="AA99" i="2"/>
  <c r="AA21" i="2"/>
  <c r="AA85" i="2"/>
  <c r="S50" i="2"/>
  <c r="AA50" i="2"/>
  <c r="O44" i="2"/>
  <c r="AA44" i="2"/>
  <c r="AA84" i="2"/>
  <c r="S55" i="2"/>
  <c r="AA55" i="2"/>
  <c r="S96" i="2"/>
  <c r="AA96" i="2"/>
  <c r="N26" i="2"/>
  <c r="O88" i="2"/>
  <c r="Q68" i="2"/>
  <c r="N68" i="2"/>
  <c r="AM34" i="2"/>
  <c r="AL35" i="2"/>
  <c r="AL36" i="2"/>
  <c r="N34" i="2"/>
  <c r="N91" i="2"/>
  <c r="N11" i="2"/>
  <c r="N98" i="2"/>
  <c r="R29" i="2"/>
  <c r="R88" i="2"/>
  <c r="P14" i="2"/>
  <c r="P30" i="2"/>
  <c r="R31" i="2"/>
  <c r="O80" i="2"/>
  <c r="Q47" i="2"/>
  <c r="Q88" i="2"/>
  <c r="R63" i="2"/>
  <c r="O96" i="2"/>
  <c r="P15" i="2"/>
  <c r="P63" i="2"/>
  <c r="N58" i="2"/>
  <c r="R77" i="2"/>
  <c r="Q15" i="2"/>
  <c r="Q63" i="2"/>
  <c r="N36" i="2"/>
  <c r="R52" i="2"/>
  <c r="P55" i="2"/>
  <c r="N70" i="2"/>
  <c r="O35" i="2"/>
  <c r="O81" i="2"/>
  <c r="O59" i="2"/>
  <c r="Q55" i="2"/>
  <c r="O31" i="2"/>
  <c r="R45" i="2"/>
  <c r="R39" i="2"/>
  <c r="R87" i="2"/>
  <c r="R68" i="2"/>
  <c r="R93" i="2"/>
  <c r="Q95" i="2"/>
  <c r="O68" i="2"/>
  <c r="P5" i="2"/>
  <c r="Q72" i="2"/>
  <c r="Q9" i="2"/>
  <c r="O32" i="2"/>
  <c r="O63" i="2"/>
  <c r="P31" i="2"/>
  <c r="N78" i="2"/>
  <c r="O30" i="2"/>
  <c r="S68" i="2"/>
  <c r="P79" i="2"/>
  <c r="N90" i="2"/>
  <c r="P82" i="2"/>
  <c r="N79" i="2"/>
  <c r="N6" i="2"/>
  <c r="N46" i="2"/>
  <c r="N102" i="2"/>
  <c r="O67" i="2"/>
  <c r="R33" i="2"/>
  <c r="N77" i="2"/>
  <c r="R54" i="2"/>
  <c r="O93" i="2"/>
  <c r="R32" i="2"/>
  <c r="N51" i="2"/>
  <c r="P35" i="2"/>
  <c r="R94" i="2"/>
  <c r="N47" i="2"/>
  <c r="N97" i="2"/>
  <c r="R23" i="2"/>
  <c r="P11" i="2"/>
  <c r="R14" i="2"/>
  <c r="R91" i="2"/>
  <c r="Q79" i="2"/>
  <c r="N13" i="2"/>
  <c r="O69" i="2"/>
  <c r="N55" i="2"/>
  <c r="Q36" i="2"/>
  <c r="P69" i="2"/>
  <c r="N30" i="2"/>
  <c r="Q54" i="2"/>
  <c r="R78" i="2"/>
  <c r="Q12" i="2"/>
  <c r="Q100" i="2"/>
  <c r="O65" i="2"/>
  <c r="O4" i="2"/>
  <c r="R65" i="2"/>
  <c r="R75" i="2"/>
  <c r="O83" i="2"/>
  <c r="N57" i="2"/>
  <c r="O49" i="2"/>
  <c r="Q87" i="2"/>
  <c r="P80" i="2"/>
  <c r="N9" i="2"/>
  <c r="P39" i="2"/>
  <c r="R61" i="2"/>
  <c r="O43" i="2"/>
  <c r="N14" i="2"/>
  <c r="O33" i="2"/>
  <c r="N54" i="2"/>
  <c r="N94" i="2"/>
  <c r="Q17" i="2"/>
  <c r="O14" i="2"/>
  <c r="N35" i="2"/>
  <c r="R55" i="2"/>
  <c r="R71" i="2"/>
  <c r="O94" i="2"/>
  <c r="O27" i="2"/>
  <c r="N45" i="2"/>
  <c r="P91" i="2"/>
  <c r="O5" i="2"/>
  <c r="O29" i="2"/>
  <c r="O36" i="2"/>
  <c r="Q48" i="2"/>
  <c r="Q29" i="2"/>
  <c r="O87" i="2"/>
  <c r="P13" i="2"/>
  <c r="P37" i="2"/>
  <c r="O52" i="2"/>
  <c r="Q93" i="2"/>
  <c r="N72" i="2"/>
  <c r="N88" i="2"/>
  <c r="Q86" i="2"/>
  <c r="Q31" i="2"/>
  <c r="N67" i="2"/>
  <c r="R13" i="2"/>
  <c r="P87" i="2"/>
  <c r="N48" i="2"/>
  <c r="N38" i="2"/>
  <c r="Q71" i="2"/>
  <c r="O38" i="2"/>
  <c r="N59" i="2"/>
  <c r="N75" i="2"/>
  <c r="Q22" i="2"/>
  <c r="P75" i="2"/>
  <c r="P8" i="2"/>
  <c r="R30" i="2"/>
  <c r="Q59" i="2"/>
  <c r="P88" i="2"/>
  <c r="O7" i="2"/>
  <c r="R48" i="2"/>
  <c r="Q80" i="2"/>
  <c r="S36" i="2"/>
  <c r="P92" i="2"/>
  <c r="N15" i="2"/>
  <c r="N39" i="2"/>
  <c r="R4" i="2"/>
  <c r="P52" i="2"/>
  <c r="P98" i="2"/>
  <c r="P94" i="2"/>
  <c r="O102" i="2"/>
  <c r="P10" i="2"/>
  <c r="R83" i="2"/>
  <c r="Q34" i="2"/>
  <c r="Q73" i="2"/>
  <c r="N49" i="2"/>
  <c r="P71" i="2"/>
  <c r="P62" i="2"/>
  <c r="O17" i="2"/>
  <c r="Q39" i="2"/>
  <c r="N62" i="2"/>
  <c r="O97" i="2"/>
  <c r="N27" i="2"/>
  <c r="N43" i="2"/>
  <c r="O62" i="2"/>
  <c r="O78" i="2"/>
  <c r="N4" i="2"/>
  <c r="N8" i="2"/>
  <c r="R97" i="2"/>
  <c r="Q67" i="2"/>
  <c r="Q91" i="2"/>
  <c r="N71" i="2"/>
  <c r="N87" i="2"/>
  <c r="N50" i="2"/>
  <c r="Q61" i="2"/>
  <c r="Q50" i="2"/>
  <c r="P78" i="2"/>
  <c r="Q10" i="2"/>
  <c r="P59" i="2"/>
  <c r="P16" i="2"/>
  <c r="Q43" i="2"/>
  <c r="P90" i="2"/>
  <c r="R27" i="2"/>
  <c r="O50" i="2"/>
  <c r="Q76" i="2"/>
  <c r="Q90" i="2"/>
  <c r="N80" i="2"/>
  <c r="R26" i="2"/>
  <c r="N73" i="2"/>
  <c r="Q65" i="2"/>
  <c r="P49" i="2"/>
  <c r="P65" i="2"/>
  <c r="R46" i="2"/>
  <c r="P26" i="2"/>
  <c r="Q74" i="2"/>
  <c r="N7" i="2"/>
  <c r="N31" i="2"/>
  <c r="R36" i="2"/>
  <c r="P50" i="2"/>
  <c r="P4" i="2"/>
  <c r="R66" i="2"/>
  <c r="Q37" i="2"/>
  <c r="Q98" i="2"/>
  <c r="O16" i="2"/>
  <c r="P43" i="2"/>
  <c r="P67" i="2"/>
  <c r="R34" i="2"/>
  <c r="Q27" i="2"/>
  <c r="N42" i="2"/>
  <c r="O39" i="2"/>
  <c r="R10" i="2"/>
  <c r="R35" i="2"/>
  <c r="R67" i="2"/>
  <c r="R80" i="2"/>
  <c r="S21" i="2"/>
  <c r="N21" i="2"/>
  <c r="O21" i="2"/>
  <c r="Q21" i="2"/>
  <c r="P21" i="2"/>
  <c r="R21" i="2"/>
  <c r="S41" i="2"/>
  <c r="R41" i="2"/>
  <c r="N41" i="2"/>
  <c r="Q41" i="2"/>
  <c r="O41" i="2"/>
  <c r="P41" i="2"/>
  <c r="S99" i="2"/>
  <c r="N99" i="2"/>
  <c r="O99" i="2"/>
  <c r="P99" i="2"/>
  <c r="Q99" i="2"/>
  <c r="R99" i="2"/>
  <c r="S64" i="2"/>
  <c r="Q64" i="2"/>
  <c r="P64" i="2"/>
  <c r="N64" i="2"/>
  <c r="R64" i="2"/>
  <c r="S89" i="2"/>
  <c r="N89" i="2"/>
  <c r="Q89" i="2"/>
  <c r="O89" i="2"/>
  <c r="P89" i="2"/>
  <c r="R89" i="2"/>
  <c r="S53" i="2"/>
  <c r="N53" i="2"/>
  <c r="O53" i="2"/>
  <c r="R53" i="2"/>
  <c r="Q53" i="2"/>
  <c r="P53" i="2"/>
  <c r="S56" i="2"/>
  <c r="N56" i="2"/>
  <c r="Q56" i="2"/>
  <c r="O56" i="2"/>
  <c r="R56" i="2"/>
  <c r="P56" i="2"/>
  <c r="S40" i="2"/>
  <c r="Q40" i="2"/>
  <c r="N40" i="2"/>
  <c r="O40" i="2"/>
  <c r="R40" i="2"/>
  <c r="P40" i="2"/>
  <c r="S24" i="2"/>
  <c r="O24" i="2"/>
  <c r="N24" i="2"/>
  <c r="R24" i="2"/>
  <c r="P24" i="2"/>
  <c r="Q24" i="2"/>
  <c r="S25" i="2"/>
  <c r="N25" i="2"/>
  <c r="P25" i="2"/>
  <c r="O25" i="2"/>
  <c r="Q25" i="2"/>
  <c r="R25" i="2"/>
  <c r="O64" i="2"/>
  <c r="S85" i="2"/>
  <c r="N85" i="2"/>
  <c r="P85" i="2"/>
  <c r="O85" i="2"/>
  <c r="R85" i="2"/>
  <c r="Q85" i="2"/>
  <c r="O54" i="2"/>
  <c r="R79" i="2"/>
  <c r="Q33" i="2"/>
  <c r="N5" i="2"/>
  <c r="Q14" i="2"/>
  <c r="N37" i="2"/>
  <c r="Q46" i="2"/>
  <c r="R57" i="2"/>
  <c r="N69" i="2"/>
  <c r="Q78" i="2"/>
  <c r="N101" i="2"/>
  <c r="R6" i="2"/>
  <c r="Q19" i="2"/>
  <c r="P32" i="2"/>
  <c r="O45" i="2"/>
  <c r="R70" i="2"/>
  <c r="Q83" i="2"/>
  <c r="P96" i="2"/>
  <c r="R8" i="2"/>
  <c r="P58" i="2"/>
  <c r="R96" i="2"/>
  <c r="O98" i="2"/>
  <c r="N92" i="2"/>
  <c r="S92" i="2"/>
  <c r="Q8" i="2"/>
  <c r="Q16" i="2"/>
  <c r="P29" i="2"/>
  <c r="O82" i="2"/>
  <c r="Q45" i="2"/>
  <c r="O71" i="2"/>
  <c r="Q4" i="2"/>
  <c r="Q58" i="2"/>
  <c r="R18" i="2"/>
  <c r="R44" i="2"/>
  <c r="O75" i="2"/>
  <c r="Q97" i="2"/>
  <c r="Q44" i="2"/>
  <c r="O66" i="2"/>
  <c r="N84" i="2"/>
  <c r="S84" i="2"/>
  <c r="P95" i="2"/>
  <c r="N66" i="2"/>
  <c r="P77" i="2"/>
  <c r="P66" i="2"/>
  <c r="P86" i="2"/>
  <c r="N22" i="2"/>
  <c r="N32" i="2"/>
  <c r="N17" i="2"/>
  <c r="Q7" i="2"/>
  <c r="P17" i="2"/>
  <c r="P27" i="2"/>
  <c r="O48" i="2"/>
  <c r="P101" i="2"/>
  <c r="R72" i="2"/>
  <c r="O18" i="2"/>
  <c r="N12" i="2"/>
  <c r="S12" i="2"/>
  <c r="O12" i="2"/>
  <c r="R5" i="2"/>
  <c r="R37" i="2"/>
  <c r="R69" i="2"/>
  <c r="R101" i="2"/>
  <c r="O51" i="2"/>
  <c r="O9" i="2"/>
  <c r="O57" i="2"/>
  <c r="O73" i="2"/>
  <c r="O6" i="2"/>
  <c r="N19" i="2"/>
  <c r="P57" i="2"/>
  <c r="O70" i="2"/>
  <c r="N83" i="2"/>
  <c r="R95" i="2"/>
  <c r="N16" i="2"/>
  <c r="P46" i="2"/>
  <c r="Q6" i="2"/>
  <c r="R17" i="2"/>
  <c r="N29" i="2"/>
  <c r="Q38" i="2"/>
  <c r="R49" i="2"/>
  <c r="N61" i="2"/>
  <c r="Q70" i="2"/>
  <c r="R81" i="2"/>
  <c r="N93" i="2"/>
  <c r="Q102" i="2"/>
  <c r="R22" i="2"/>
  <c r="Q35" i="2"/>
  <c r="P48" i="2"/>
  <c r="O61" i="2"/>
  <c r="R86" i="2"/>
  <c r="O15" i="2"/>
  <c r="P34" i="2"/>
  <c r="Q69" i="2"/>
  <c r="R59" i="2"/>
  <c r="R74" i="2"/>
  <c r="Q5" i="2"/>
  <c r="O47" i="2"/>
  <c r="Q77" i="2"/>
  <c r="N100" i="2"/>
  <c r="S100" i="2"/>
  <c r="N10" i="2"/>
  <c r="R19" i="2"/>
  <c r="O42" i="2"/>
  <c r="O58" i="2"/>
  <c r="O90" i="2"/>
  <c r="R16" i="2"/>
  <c r="Q18" i="2"/>
  <c r="Q66" i="2"/>
  <c r="R50" i="2"/>
  <c r="R100" i="2"/>
  <c r="R58" i="2"/>
  <c r="N44" i="2"/>
  <c r="S44" i="2"/>
  <c r="N60" i="2"/>
  <c r="S60" i="2"/>
  <c r="N20" i="2"/>
  <c r="S20" i="2"/>
  <c r="Q20" i="2"/>
  <c r="R28" i="2"/>
  <c r="N95" i="2"/>
  <c r="R51" i="2"/>
  <c r="P42" i="2"/>
  <c r="R15" i="2"/>
  <c r="N81" i="2"/>
  <c r="Q23" i="2"/>
  <c r="P38" i="2"/>
  <c r="P72" i="2"/>
  <c r="R42" i="2"/>
  <c r="O60" i="2"/>
  <c r="Q60" i="2"/>
  <c r="P7" i="2"/>
  <c r="P23" i="2"/>
  <c r="P22" i="2"/>
  <c r="Q57" i="2"/>
  <c r="P6" i="2"/>
  <c r="Q49" i="2"/>
  <c r="R7" i="2"/>
  <c r="P33" i="2"/>
  <c r="O46" i="2"/>
  <c r="P97" i="2"/>
  <c r="P54" i="2"/>
  <c r="O8" i="2"/>
  <c r="P19" i="2"/>
  <c r="P51" i="2"/>
  <c r="O72" i="2"/>
  <c r="P83" i="2"/>
  <c r="Q11" i="2"/>
  <c r="O37" i="2"/>
  <c r="R62" i="2"/>
  <c r="Q75" i="2"/>
  <c r="O101" i="2"/>
  <c r="R20" i="2"/>
  <c r="P74" i="2"/>
  <c r="O26" i="2"/>
  <c r="N74" i="2"/>
  <c r="Q13" i="2"/>
  <c r="O55" i="2"/>
  <c r="O84" i="2"/>
  <c r="R12" i="2"/>
  <c r="O10" i="2"/>
  <c r="Q32" i="2"/>
  <c r="R43" i="2"/>
  <c r="P61" i="2"/>
  <c r="P93" i="2"/>
  <c r="O23" i="2"/>
  <c r="N76" i="2"/>
  <c r="S76" i="2"/>
  <c r="Q26" i="2"/>
  <c r="O76" i="2"/>
  <c r="Q84" i="2"/>
  <c r="O91" i="2"/>
  <c r="P102" i="2"/>
  <c r="O100" i="2"/>
  <c r="N28" i="2"/>
  <c r="S28" i="2"/>
  <c r="R84" i="2"/>
  <c r="P47" i="2"/>
  <c r="N96" i="2"/>
  <c r="N86" i="2"/>
  <c r="N82" i="2"/>
  <c r="N33" i="2"/>
  <c r="N65" i="2"/>
  <c r="N18" i="2"/>
  <c r="P81" i="2"/>
  <c r="Q101" i="2"/>
  <c r="O95" i="2"/>
  <c r="O11" i="2"/>
  <c r="P9" i="2"/>
  <c r="O22" i="2"/>
  <c r="R47" i="2"/>
  <c r="P73" i="2"/>
  <c r="O86" i="2"/>
  <c r="O19" i="2"/>
  <c r="R9" i="2"/>
  <c r="Q30" i="2"/>
  <c r="Q62" i="2"/>
  <c r="R73" i="2"/>
  <c r="Q94" i="2"/>
  <c r="R98" i="2"/>
  <c r="O13" i="2"/>
  <c r="R38" i="2"/>
  <c r="Q51" i="2"/>
  <c r="O77" i="2"/>
  <c r="R102" i="2"/>
  <c r="O20" i="2"/>
  <c r="P44" i="2"/>
  <c r="O79" i="2"/>
  <c r="N63" i="2"/>
  <c r="O74" i="2"/>
  <c r="P18" i="2"/>
  <c r="P60" i="2"/>
  <c r="P84" i="2"/>
  <c r="Q42" i="2"/>
  <c r="R11" i="2"/>
  <c r="N23" i="2"/>
  <c r="O34" i="2"/>
  <c r="P45" i="2"/>
  <c r="Q96" i="2"/>
  <c r="P28" i="2"/>
  <c r="N52" i="2"/>
  <c r="S52" i="2"/>
  <c r="O28" i="2"/>
  <c r="Q82" i="2"/>
  <c r="R82" i="2"/>
  <c r="Q92" i="2"/>
  <c r="P70" i="2"/>
  <c r="Q81" i="2"/>
  <c r="R92" i="2"/>
  <c r="R90" i="2"/>
  <c r="R76" i="2"/>
  <c r="AN34" i="2" l="1"/>
  <c r="AM35" i="2"/>
  <c r="AM36" i="2"/>
  <c r="AO34" i="2" l="1"/>
  <c r="AN35" i="2"/>
  <c r="AN36" i="2"/>
  <c r="AP34" i="2" l="1"/>
  <c r="AO35" i="2"/>
  <c r="AO36" i="2"/>
  <c r="AQ34" i="2" l="1"/>
  <c r="AP36" i="2"/>
  <c r="AP35" i="2"/>
  <c r="AR34" i="2" l="1"/>
  <c r="AQ36" i="2"/>
  <c r="AQ35" i="2"/>
  <c r="AS34" i="2" l="1"/>
  <c r="AR35" i="2"/>
  <c r="AR36" i="2"/>
  <c r="AT34" i="2" l="1"/>
  <c r="AS35" i="2"/>
  <c r="AS36" i="2"/>
  <c r="AU34" i="2" l="1"/>
  <c r="AT35" i="2"/>
  <c r="AT36" i="2"/>
  <c r="AV34" i="2" l="1"/>
  <c r="AU35" i="2"/>
  <c r="AU36" i="2"/>
  <c r="AW34" i="2" l="1"/>
  <c r="AV35" i="2"/>
  <c r="AV36" i="2"/>
  <c r="AW35" i="2" l="1"/>
  <c r="AW36" i="2"/>
  <c r="AY36" i="2" s="1"/>
  <c r="AG37" i="2" s="1"/>
  <c r="AE37" i="2" l="1"/>
  <c r="AJ3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<sst xmlns="http://schemas.openxmlformats.org/spreadsheetml/2006/main" count="12468" uniqueCount="3183">
  <si>
    <t>MGSX@UK</t>
  </si>
  <si>
    <t>UKSEURA@UK</t>
  </si>
  <si>
    <t>198001 !M</t>
  </si>
  <si>
    <t>198001</t>
  </si>
  <si>
    <t>.DTLM</t>
  </si>
  <si>
    <t>.LSOURCE</t>
  </si>
  <si>
    <t>.TN</t>
  </si>
  <si>
    <t>.T1</t>
  </si>
  <si>
    <t>.DESC</t>
  </si>
  <si>
    <t>Office for National Statistics</t>
  </si>
  <si>
    <t>Feb-1971</t>
  </si>
  <si>
    <t>UK: LFS: Unemployment Rate: Aged 16 and Over (SA, %)</t>
  </si>
  <si>
    <t>Jun-1992</t>
  </si>
  <si>
    <t>198002</t>
  </si>
  <si>
    <t>198003</t>
  </si>
  <si>
    <t>198004</t>
  </si>
  <si>
    <t>198005</t>
  </si>
  <si>
    <t>198006</t>
  </si>
  <si>
    <t>198007</t>
  </si>
  <si>
    <t>198008</t>
  </si>
  <si>
    <t>198009</t>
  </si>
  <si>
    <t>198010</t>
  </si>
  <si>
    <t>198011</t>
  </si>
  <si>
    <t>198012</t>
  </si>
  <si>
    <t>198101</t>
  </si>
  <si>
    <t>198102</t>
  </si>
  <si>
    <t>198103</t>
  </si>
  <si>
    <t>198104</t>
  </si>
  <si>
    <t>198105</t>
  </si>
  <si>
    <t>198106</t>
  </si>
  <si>
    <t>198107</t>
  </si>
  <si>
    <t>198108</t>
  </si>
  <si>
    <t>198109</t>
  </si>
  <si>
    <t>198110</t>
  </si>
  <si>
    <t>198111</t>
  </si>
  <si>
    <t>198112</t>
  </si>
  <si>
    <t>198201</t>
  </si>
  <si>
    <t>198202</t>
  </si>
  <si>
    <t>198203</t>
  </si>
  <si>
    <t>198204</t>
  </si>
  <si>
    <t>198205</t>
  </si>
  <si>
    <t>198206</t>
  </si>
  <si>
    <t>198207</t>
  </si>
  <si>
    <t>198208</t>
  </si>
  <si>
    <t>198209</t>
  </si>
  <si>
    <t>198210</t>
  </si>
  <si>
    <t>198211</t>
  </si>
  <si>
    <t>198212</t>
  </si>
  <si>
    <t>198301</t>
  </si>
  <si>
    <t>198302</t>
  </si>
  <si>
    <t>198303</t>
  </si>
  <si>
    <t>198304</t>
  </si>
  <si>
    <t>198305</t>
  </si>
  <si>
    <t>198306</t>
  </si>
  <si>
    <t>198307</t>
  </si>
  <si>
    <t>198308</t>
  </si>
  <si>
    <t>198309</t>
  </si>
  <si>
    <t>198310</t>
  </si>
  <si>
    <t>198311</t>
  </si>
  <si>
    <t>198312</t>
  </si>
  <si>
    <t>198401</t>
  </si>
  <si>
    <t>198402</t>
  </si>
  <si>
    <t>198403</t>
  </si>
  <si>
    <t>198404</t>
  </si>
  <si>
    <t>198405</t>
  </si>
  <si>
    <t>198406</t>
  </si>
  <si>
    <t>198407</t>
  </si>
  <si>
    <t>198408</t>
  </si>
  <si>
    <t>198409</t>
  </si>
  <si>
    <t>198410</t>
  </si>
  <si>
    <t>198411</t>
  </si>
  <si>
    <t>198412</t>
  </si>
  <si>
    <t>198501</t>
  </si>
  <si>
    <t>198502</t>
  </si>
  <si>
    <t>198503</t>
  </si>
  <si>
    <t>198504</t>
  </si>
  <si>
    <t>198505</t>
  </si>
  <si>
    <t>198506</t>
  </si>
  <si>
    <t>198507</t>
  </si>
  <si>
    <t>198508</t>
  </si>
  <si>
    <t>198509</t>
  </si>
  <si>
    <t>198510</t>
  </si>
  <si>
    <t>198511</t>
  </si>
  <si>
    <t>198512</t>
  </si>
  <si>
    <t>198601</t>
  </si>
  <si>
    <t>198602</t>
  </si>
  <si>
    <t>198603</t>
  </si>
  <si>
    <t>198604</t>
  </si>
  <si>
    <t>198605</t>
  </si>
  <si>
    <t>198606</t>
  </si>
  <si>
    <t>198607</t>
  </si>
  <si>
    <t>198608</t>
  </si>
  <si>
    <t>198609</t>
  </si>
  <si>
    <t>198610</t>
  </si>
  <si>
    <t>198611</t>
  </si>
  <si>
    <t>198612</t>
  </si>
  <si>
    <t>198701</t>
  </si>
  <si>
    <t>198702</t>
  </si>
  <si>
    <t>198703</t>
  </si>
  <si>
    <t>198704</t>
  </si>
  <si>
    <t>198705</t>
  </si>
  <si>
    <t>198706</t>
  </si>
  <si>
    <t>198707</t>
  </si>
  <si>
    <t>198708</t>
  </si>
  <si>
    <t>198709</t>
  </si>
  <si>
    <t>198710</t>
  </si>
  <si>
    <t>198711</t>
  </si>
  <si>
    <t>198712</t>
  </si>
  <si>
    <t>198801</t>
  </si>
  <si>
    <t>198802</t>
  </si>
  <si>
    <t>198803</t>
  </si>
  <si>
    <t>198804</t>
  </si>
  <si>
    <t>198805</t>
  </si>
  <si>
    <t>198806</t>
  </si>
  <si>
    <t>198807</t>
  </si>
  <si>
    <t>198808</t>
  </si>
  <si>
    <t>198809</t>
  </si>
  <si>
    <t>198810</t>
  </si>
  <si>
    <t>198811</t>
  </si>
  <si>
    <t>198812</t>
  </si>
  <si>
    <t>198901</t>
  </si>
  <si>
    <t>198902</t>
  </si>
  <si>
    <t>198903</t>
  </si>
  <si>
    <t>198904</t>
  </si>
  <si>
    <t>198905</t>
  </si>
  <si>
    <t>198906</t>
  </si>
  <si>
    <t>198907</t>
  </si>
  <si>
    <t>198908</t>
  </si>
  <si>
    <t>198909</t>
  </si>
  <si>
    <t>198910</t>
  </si>
  <si>
    <t>198911</t>
  </si>
  <si>
    <t>198912</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</si>
  <si>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</si>
  <si>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</si>
  <si>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</si>
  <si>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</si>
  <si>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</si>
  <si>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</si>
  <si>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</si>
  <si>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</si>
  <si>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</si>
  <si>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</si>
  <si>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</si>
  <si>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</si>
  <si>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</si>
  <si>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</si>
  <si>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</si>
  <si>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</si>
  <si>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</si>
  <si>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</si>
  <si>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</si>
  <si>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</si>
  <si>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</si>
  <si>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</si>
  <si>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</si>
  <si>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</si>
  <si>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</si>
  <si>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</si>
  <si>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</si>
  <si>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</si>
  <si>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</si>
  <si>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</si>
  <si>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</si>
  <si>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</si>
  <si>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</si>
  <si>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</si>
  <si>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</si>
  <si>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</si>
  <si>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</si>
  <si>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</si>
  <si>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</si>
  <si>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</si>
  <si>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</si>
  <si>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</si>
  <si>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</si>
  <si>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</si>
  <si>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</si>
  <si>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</si>
  <si>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</si>
  <si>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</si>
  <si>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</si>
  <si>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</si>
  <si>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</si>
  <si>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</si>
  <si>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</si>
  <si>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</si>
  <si>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</si>
  <si>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</si>
  <si>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</si>
  <si>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</si>
  <si>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</si>
  <si>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</si>
  <si>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</si>
  <si>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</si>
  <si>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</si>
  <si>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</si>
  <si>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</si>
  <si>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</si>
  <si>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</si>
  <si>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</si>
  <si>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</si>
  <si>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</si>
  <si>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</si>
  <si>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</si>
  <si>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</si>
  <si>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</si>
  <si>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</si>
  <si>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</si>
  <si>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</si>
  <si>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</si>
  <si>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</si>
  <si>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</si>
  <si>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</si>
  <si>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</si>
  <si>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</si>
  <si>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</si>
  <si>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</si>
  <si>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</si>
  <si>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</si>
  <si>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</si>
  <si>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</si>
  <si>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</si>
  <si>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</si>
  <si>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</si>
  <si>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</si>
  <si>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</si>
  <si>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</si>
  <si>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</si>
  <si>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</si>
  <si>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</si>
  <si>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</si>
  <si>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</si>
  <si>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</si>
  <si>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</si>
  <si>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</si>
  <si>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</si>
  <si>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</si>
  <si>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</si>
  <si>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</si>
  <si>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</si>
  <si>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</si>
  <si>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</si>
  <si>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</si>
  <si>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</si>
  <si>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</si>
  <si>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</si>
  <si>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</si>
  <si>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</si>
  <si>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</si>
  <si>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</si>
  <si>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</si>
  <si>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</si>
  <si>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</si>
  <si>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</si>
  <si>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</si>
  <si>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</si>
  <si>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</si>
  <si>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</si>
  <si>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</si>
  <si>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</si>
  <si>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</si>
  <si>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</si>
  <si>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</si>
  <si>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</si>
  <si>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</si>
  <si>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</si>
  <si>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</si>
  <si>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</si>
  <si>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</si>
  <si>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</si>
  <si>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</si>
  <si>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</si>
  <si>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</si>
  <si>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</si>
  <si>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</si>
  <si>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</si>
  <si>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</si>
  <si>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</si>
  <si>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</si>
  <si>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</si>
  <si>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</si>
  <si>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</si>
  <si>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</si>
  <si>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</si>
  <si>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</si>
  <si>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</si>
  <si>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</si>
  <si>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</si>
  <si>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</si>
  <si>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</si>
  <si>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</si>
  <si>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</si>
  <si>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</si>
  <si>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</si>
  <si>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</si>
  <si>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</si>
  <si>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</si>
  <si>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</si>
  <si>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</si>
  <si>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</si>
  <si>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</si>
  <si>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</si>
  <si>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</si>
  <si>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</si>
  <si>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</si>
  <si>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</si>
  <si>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</si>
  <si>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</si>
  <si>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</si>
  <si>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</si>
  <si>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</si>
  <si>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</si>
  <si>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</si>
  <si>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</si>
  <si>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</si>
  <si>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</si>
  <si>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</si>
  <si>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</si>
  <si>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</si>
  <si>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</si>
  <si>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</si>
  <si>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</si>
  <si>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</si>
  <si>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</si>
  <si>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</si>
  <si>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</si>
  <si>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</si>
  <si>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</si>
  <si>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</si>
  <si>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</si>
  <si>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</si>
  <si>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</si>
  <si>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</si>
  <si>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</si>
  <si>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</si>
  <si>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</si>
  <si>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</si>
  <si>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</si>
  <si>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</si>
  <si>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</si>
  <si>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</si>
  <si>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</si>
  <si>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</si>
  <si>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</si>
  <si>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</si>
  <si>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</si>
  <si>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</si>
  <si>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</si>
  <si>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</si>
  <si>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</si>
  <si>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</si>
  <si>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</si>
  <si>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</si>
  <si>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</si>
  <si>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</si>
  <si>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</si>
  <si>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</si>
  <si>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</si>
  <si>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</si>
  <si>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</si>
  <si>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</si>
  <si>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</si>
  <si>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</si>
  <si>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</si>
  <si>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</si>
  <si>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</si>
  <si>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</si>
  <si>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</si>
  <si>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</si>
  <si>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</si>
  <si>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</si>
  <si>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</si>
  <si>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</si>
  <si>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</si>
  <si>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</si>
  <si>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</si>
  <si>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</si>
  <si>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</si>
  <si>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</si>
  <si>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</si>
  <si>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</si>
  <si>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</si>
  <si>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</si>
  <si>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</si>
  <si>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</si>
  <si>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</si>
  <si>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</si>
  <si>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</si>
  <si>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</si>
  <si>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</si>
  <si>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</si>
  <si>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</si>
  <si>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</si>
  <si>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</si>
  <si>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</si>
  <si>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</si>
  <si>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</si>
  <si>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</si>
  <si>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</si>
  <si>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</si>
  <si>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</si>
  <si>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</si>
  <si>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</si>
  <si>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</si>
  <si>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</si>
  <si>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</si>
  <si>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</si>
  <si>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</si>
  <si>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</si>
  <si>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</si>
  <si>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</si>
  <si>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</si>
  <si>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</si>
  <si>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</si>
  <si>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</si>
  <si>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</si>
  <si>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</si>
  <si>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</si>
  <si>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</si>
  <si>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</si>
  <si>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</si>
  <si>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</si>
  <si>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</si>
  <si>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</si>
  <si>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</si>
  <si>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</si>
  <si>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</si>
  <si>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</si>
  <si>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</si>
  <si>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</si>
  <si>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</si>
  <si>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</si>
  <si>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</si>
  <si>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</si>
  <si>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</si>
  <si>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</si>
  <si>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</si>
  <si>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</si>
  <si>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</si>
  <si>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</si>
  <si>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</si>
  <si>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</si>
  <si>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</si>
  <si>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</si>
  <si>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</si>
  <si>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</si>
  <si>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</si>
  <si>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</si>
  <si>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</si>
  <si>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</si>
  <si>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</si>
  <si>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</si>
  <si>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</si>
  <si>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</si>
  <si>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</si>
  <si>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</si>
  <si>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</si>
  <si>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</si>
  <si>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</si>
  <si>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</si>
  <si>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</si>
  <si>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</si>
  <si>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</si>
  <si>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</si>
  <si>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</si>
  <si>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</si>
  <si>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</si>
  <si>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</si>
  <si>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</si>
  <si>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</si>
  <si>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</si>
  <si>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</si>
  <si>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</si>
  <si>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</si>
  <si>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</si>
  <si>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</si>
  <si>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</si>
  <si>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</si>
  <si>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</si>
  <si>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</si>
  <si>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</si>
  <si>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</si>
  <si>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</si>
  <si>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</si>
  <si>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</si>
  <si>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</si>
  <si>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</si>
  <si>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</si>
  <si>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</si>
  <si>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</si>
  <si>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</si>
  <si>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</si>
  <si>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</si>
  <si>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</si>
  <si>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</si>
  <si>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</si>
  <si>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</si>
  <si>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</si>
  <si>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</si>
  <si>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</si>
  <si>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</si>
  <si>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</si>
  <si>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</si>
  <si>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</si>
  <si>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</si>
  <si>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</si>
  <si>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</si>
  <si>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</si>
  <si>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</si>
  <si>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</si>
  <si>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</si>
  <si>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</si>
  <si>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</si>
  <si>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</si>
  <si>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</si>
  <si>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</si>
  <si>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</si>
  <si>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</si>
  <si>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</si>
  <si>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</si>
  <si>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</si>
  <si>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</si>
  <si>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</si>
  <si>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</si>
  <si>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</si>
  <si>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</si>
  <si>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</si>
  <si>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</si>
  <si>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</si>
  <si>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</si>
  <si>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</si>
  <si>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</si>
  <si>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</si>
  <si>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</si>
  <si>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</si>
  <si>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</si>
  <si>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</si>
  <si>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</si>
  <si>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</si>
  <si>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</si>
  <si>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</si>
  <si>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</si>
  <si>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</si>
  <si>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</si>
  <si>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</si>
  <si>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</si>
  <si>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</si>
  <si>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</si>
  <si>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</si>
  <si>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</si>
  <si>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G7AUQ@UK</t>
  </si>
  <si>
    <t>G7K5Q@UK</t>
  </si>
  <si>
    <t>G7GOQ@UK</t>
  </si>
  <si>
    <t>MFY7Q@UK</t>
  </si>
  <si>
    <t>MFY5Q@UK</t>
  </si>
  <si>
    <t>19801 !Q</t>
  </si>
  <si>
    <t>19801</t>
  </si>
  <si>
    <t>Q2-1991</t>
  </si>
  <si>
    <t>UK: Total Public Sector Employment (SA, Thous)</t>
  </si>
  <si>
    <t>Q1-1999</t>
  </si>
  <si>
    <t>UK: Total Private Sector Employment (SA, Thous)</t>
  </si>
  <si>
    <t>UK: Total Employment [Labor Force Survey] (SA, Thous)</t>
  </si>
  <si>
    <t>UK: Public Sector Employment ex Major Reclassifications (SA. Thous)</t>
  </si>
  <si>
    <t>UK: Private Sector Employment ex Major Reclassifications (SA. % of Employed)</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</si>
  <si>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</si>
  <si>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</si>
  <si>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</si>
  <si>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</si>
  <si>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</si>
  <si>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</si>
  <si>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</si>
  <si>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</si>
  <si>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</si>
  <si>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</si>
  <si>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</si>
  <si>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</si>
  <si>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</si>
  <si>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</si>
  <si>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</si>
  <si>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</si>
  <si>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</si>
  <si>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</si>
  <si>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</si>
  <si>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</si>
  <si>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</si>
  <si>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</si>
  <si>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</si>
  <si>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</si>
  <si>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</si>
  <si>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</si>
  <si>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</si>
  <si>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</si>
  <si>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</si>
  <si>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</si>
  <si>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</si>
  <si>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</si>
  <si>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</si>
  <si>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</si>
  <si>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</si>
  <si>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</si>
  <si>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</si>
  <si>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</si>
  <si>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</si>
  <si>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</si>
  <si>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</si>
  <si>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</si>
  <si>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</si>
  <si>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</si>
  <si>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</si>
  <si>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</si>
  <si>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</si>
  <si>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</si>
  <si>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</si>
  <si>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</si>
  <si>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</si>
  <si>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</si>
  <si>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</si>
  <si>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</si>
  <si>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</si>
  <si>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</si>
  <si>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</si>
  <si>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</si>
  <si>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</si>
  <si>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</si>
  <si>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</si>
  <si>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</si>
  <si>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</si>
  <si>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</si>
  <si>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</si>
  <si>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</si>
  <si>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</si>
  <si>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</si>
  <si>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</si>
  <si>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</si>
  <si>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</si>
  <si>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</si>
  <si>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</si>
  <si>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</si>
  <si>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</si>
  <si>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</si>
  <si>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</si>
  <si>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</si>
  <si>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</si>
  <si>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</si>
  <si>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</si>
  <si>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</si>
  <si>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</si>
  <si>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</si>
  <si>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</si>
  <si>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</si>
  <si>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</si>
  <si>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</si>
  <si>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</si>
  <si>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</si>
  <si>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</si>
  <si>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</si>
  <si>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</si>
  <si>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</si>
  <si>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</si>
  <si>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</si>
  <si>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</si>
  <si>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</si>
  <si>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</si>
  <si>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</si>
  <si>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</si>
  <si>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</si>
  <si>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</si>
  <si>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</si>
  <si>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</si>
  <si>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</si>
  <si>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</si>
  <si>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</si>
  <si>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</si>
  <si>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</si>
  <si>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</si>
  <si>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</si>
  <si>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</si>
  <si>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</si>
  <si>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</si>
  <si>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</si>
  <si>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</si>
  <si>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</si>
  <si>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</si>
  <si>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</si>
  <si>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</si>
  <si>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</si>
  <si>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</si>
  <si>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</si>
  <si>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</si>
  <si>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</si>
  <si>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</si>
  <si>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</si>
  <si>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</si>
  <si>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</si>
  <si>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</si>
  <si>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</si>
  <si>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</si>
  <si>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</si>
  <si>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</si>
  <si>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</si>
  <si>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</si>
  <si>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</si>
  <si>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</si>
  <si>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</si>
  <si>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</si>
  <si>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</si>
  <si>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</si>
  <si>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</si>
  <si>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</si>
  <si>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</si>
  <si>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</si>
  <si>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</si>
  <si>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</si>
  <si>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</si>
  <si>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</si>
  <si>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</si>
  <si>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</si>
  <si>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</si>
  <si>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</si>
  <si>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</si>
  <si>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</si>
  <si>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</si>
  <si>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</si>
  <si>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</si>
  <si>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</si>
  <si>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</si>
  <si>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</si>
  <si>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</si>
  <si>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</si>
  <si>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</si>
  <si>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</si>
  <si>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</si>
  <si>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</si>
  <si>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</si>
  <si>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</si>
  <si>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</si>
  <si>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</si>
  <si>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</si>
  <si>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</si>
  <si>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</si>
  <si>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</si>
  <si>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</si>
  <si>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MFZ2Q@UK</t>
  </si>
  <si>
    <t>UK: Private Sector Employment ex Major Reclassifications (SA. Thous)</t>
  </si>
  <si>
    <t>G9BZQ@UK</t>
  </si>
  <si>
    <t>G9C2Q@UK</t>
  </si>
  <si>
    <t>MFY9Q@UK</t>
  </si>
  <si>
    <t>UK: Public Sector Employment as % of Total Employment (SA, %)</t>
  </si>
  <si>
    <t>UK: Private Sector Employment as % of Total Employment (SA, %)</t>
  </si>
  <si>
    <t>UK: Public Sector Employment ex Major Reclassifications (SA. % of Employed)</t>
  </si>
  <si>
    <t>Change in jobs since 2019 - private vs public</t>
  </si>
  <si>
    <t>Private sector</t>
  </si>
  <si>
    <t>Public sector</t>
  </si>
  <si>
    <t>G7ERQ@UK</t>
  </si>
  <si>
    <t>G7EUQ@UK</t>
  </si>
  <si>
    <t>G7EXQ@UK</t>
  </si>
  <si>
    <t>G7F2Q@UK</t>
  </si>
  <si>
    <t>G7F5Q@UK</t>
  </si>
  <si>
    <t>G7FGQ@UK</t>
  </si>
  <si>
    <t>G7FJQ@UK</t>
  </si>
  <si>
    <t>G7FMQ@UK</t>
  </si>
  <si>
    <t>UK: Public Sector Employment: Construction (SA, Thous)</t>
  </si>
  <si>
    <t>UK: Public Sector Employment: HM Forces (SA, Thous)</t>
  </si>
  <si>
    <t>UK: Public Sector Employment: Police [including Civilians] (SA, Thous)</t>
  </si>
  <si>
    <t>UK: Public Sector Employment: Public Administration (SA, Thous)</t>
  </si>
  <si>
    <t>UK: Public Sector Employment: Education (SA, Thous)</t>
  </si>
  <si>
    <t>UK: Public Sector Employment: National Health Service (SA, Thous)</t>
  </si>
  <si>
    <t>UK: Public Sector Employment: Other Health and Social Work (SA, Thous)</t>
  </si>
  <si>
    <t>UK: Public Sector Employment: Other Public Sector (SA, Thous)</t>
  </si>
  <si>
    <t>Composition of public sector employment</t>
  </si>
  <si>
    <t>NHS</t>
  </si>
  <si>
    <t>Education</t>
  </si>
  <si>
    <t>Public administration</t>
  </si>
  <si>
    <t>Police</t>
  </si>
  <si>
    <t>HM forces</t>
  </si>
  <si>
    <t>Other</t>
  </si>
  <si>
    <t>Composition of public sector employment (shares)</t>
  </si>
  <si>
    <t>Change in WFJ since 2019</t>
  </si>
  <si>
    <t>Q2-1978</t>
  </si>
  <si>
    <t>DYDCQ@UK</t>
  </si>
  <si>
    <t>JWR5Q@UK</t>
  </si>
  <si>
    <t>JWR6Q@UK</t>
  </si>
  <si>
    <t>JWR7Q@UK</t>
  </si>
  <si>
    <t>JWR8Q@UK</t>
  </si>
  <si>
    <t>JWR9Q@UK</t>
  </si>
  <si>
    <t>JWS2Q@UK</t>
  </si>
  <si>
    <t>JWT8Q@UK</t>
  </si>
  <si>
    <t>JWS3Q@UK</t>
  </si>
  <si>
    <t>JWS4Q@UK</t>
  </si>
  <si>
    <t>JWS5Q@UK</t>
  </si>
  <si>
    <t>JWS6Q@UK</t>
  </si>
  <si>
    <t>JWS7Q@UK</t>
  </si>
  <si>
    <t>JWS8Q@UK</t>
  </si>
  <si>
    <t>JWS9Q@UK</t>
  </si>
  <si>
    <t>JWT2Q@UK</t>
  </si>
  <si>
    <t>JWT3Q@UK</t>
  </si>
  <si>
    <t>JWT4Q@UK</t>
  </si>
  <si>
    <t>JWT5Q@UK</t>
  </si>
  <si>
    <t>JWT6Q@UK</t>
  </si>
  <si>
    <t>Q2-1959</t>
  </si>
  <si>
    <t>UK: Total Workforce Jobs [Count of Jobs, Not People] (SA, Thous)</t>
  </si>
  <si>
    <t>UK: Workforce Jobs: Agriculture, Forestry &amp; Fishing(SA, Thous)</t>
  </si>
  <si>
    <t>UK: Workforce Jobs: Mining &amp; Quarrying(SA, Thous)</t>
  </si>
  <si>
    <t>UK: Workforce Jobs: Manufacturing(SA, Thous)</t>
  </si>
  <si>
    <t>UK: Workforce Jobs: Electricity, Gas, Steam &amp; Air-Conditioning Supply(SA, Thous)</t>
  </si>
  <si>
    <t>UK: Workforce Jobs: Water Supply, Waste Management &amp; Remediation(SA, Thous)</t>
  </si>
  <si>
    <t>UK: Workforce Jobs: Construction(SA, Thous)</t>
  </si>
  <si>
    <t>UK: Workforce Jobs: Total Services(SA, Thous)</t>
  </si>
  <si>
    <t>UK: Workforce Jobs: Wholesale/Retail Trade, Motor Vehicle Repair(SA, Thous)</t>
  </si>
  <si>
    <t>UK: Workforce Jobs: Transportation &amp; Storage(SA, Thous)</t>
  </si>
  <si>
    <t>UK: Workforce Jobs: Accommodation &amp; Food Services(SA, Thous)</t>
  </si>
  <si>
    <t>UK: Workforce Jobs: Information &amp; Communication(SA, Thous)</t>
  </si>
  <si>
    <t>UK: Workforce Jobs: Financial &amp; Insurance Activities(SA, Thous)</t>
  </si>
  <si>
    <t>UK: Workforce Jobs: Real Estate Activities(SA, Thous)</t>
  </si>
  <si>
    <t>UK: Workforce Jobs: Professional Scientific &amp; Technical Activities(SA, Thous)</t>
  </si>
  <si>
    <t>UK: Workforce Jobs: Administrative &amp; Support Services(SA, Thous)</t>
  </si>
  <si>
    <t>UK: Workforce Jobs: Public Administration, Defense, Social Security(SA, Thous)</t>
  </si>
  <si>
    <t>UK: Workforce Jobs: Education(SA, Thous)</t>
  </si>
  <si>
    <t>UK: Workforce Jobs: Human Health &amp; Social Work Activities(SA, Thous)</t>
  </si>
  <si>
    <t>UK: Workforce Jobs: Arts, Entertainment &amp; Recreation(SA, Thous)</t>
  </si>
  <si>
    <t>JWT7Q@UK</t>
  </si>
  <si>
    <t>KW78Q@UK</t>
  </si>
  <si>
    <t>UK: Workforce Jobs: Other Service Activities(SA, Thous)</t>
  </si>
  <si>
    <t>UK: Workforce Jobs: People Employed by Households, etc. (SA, Thous)</t>
  </si>
  <si>
    <t>Agriculture</t>
  </si>
  <si>
    <t>Extraction &amp; utilities</t>
  </si>
  <si>
    <t>Manufacturing</t>
  </si>
  <si>
    <t>Construction</t>
  </si>
  <si>
    <t>Distribution, accommodation &amp; food</t>
  </si>
  <si>
    <t>Transport &amp; comms</t>
  </si>
  <si>
    <t>Financial services</t>
  </si>
  <si>
    <t>Business services</t>
  </si>
  <si>
    <t>Public services</t>
  </si>
  <si>
    <t>Check</t>
  </si>
  <si>
    <t>Extraction</t>
  </si>
  <si>
    <t>Utilities</t>
  </si>
  <si>
    <t>Water</t>
  </si>
  <si>
    <t>Wholesale &amp; retail</t>
  </si>
  <si>
    <t>Transport</t>
  </si>
  <si>
    <t>Accommodation &amp; food</t>
  </si>
  <si>
    <t>Communications</t>
  </si>
  <si>
    <t>Real estate</t>
  </si>
  <si>
    <t>Professional services</t>
  </si>
  <si>
    <t>Administrative services</t>
  </si>
  <si>
    <t>Public admin</t>
  </si>
  <si>
    <t>Health</t>
  </si>
  <si>
    <t>Art &amp; recreation</t>
  </si>
  <si>
    <t>Other services</t>
  </si>
  <si>
    <t>Total</t>
  </si>
  <si>
    <t>Big 4</t>
  </si>
  <si>
    <t>Share</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</si>
  <si>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</si>
  <si>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</si>
  <si>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</si>
  <si>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</si>
  <si>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</si>
  <si>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</si>
  <si>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</si>
  <si>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</si>
  <si>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</si>
  <si>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</si>
  <si>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</si>
  <si>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</si>
  <si>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</si>
  <si>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</si>
  <si>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</si>
  <si>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</si>
  <si>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</si>
  <si>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</si>
  <si>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</si>
  <si>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</si>
  <si>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</si>
  <si>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</si>
  <si>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</si>
  <si>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</si>
  <si>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</si>
  <si>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</si>
  <si>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</si>
  <si>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</si>
  <si>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</si>
  <si>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</si>
  <si>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</si>
  <si>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</si>
  <si>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</si>
  <si>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</si>
  <si>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</si>
  <si>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</si>
  <si>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</si>
  <si>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</si>
  <si>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</si>
  <si>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</si>
  <si>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</si>
  <si>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</si>
  <si>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</si>
  <si>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</si>
  <si>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</si>
  <si>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</si>
  <si>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</si>
  <si>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</si>
  <si>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</si>
  <si>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</si>
  <si>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</si>
  <si>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</si>
  <si>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</si>
  <si>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</si>
  <si>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</si>
  <si>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</si>
  <si>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</si>
  <si>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</si>
  <si>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</si>
  <si>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</si>
  <si>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</si>
  <si>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</si>
  <si>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</si>
  <si>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</si>
  <si>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</si>
  <si>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</si>
  <si>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</si>
  <si>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</si>
  <si>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</si>
  <si>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</si>
  <si>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</si>
  <si>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</si>
  <si>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</si>
  <si>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</si>
  <si>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</si>
  <si>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</si>
  <si>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</si>
  <si>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</si>
  <si>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</si>
  <si>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</si>
  <si>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</si>
  <si>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</si>
  <si>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</si>
  <si>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</si>
  <si>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</si>
  <si>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</si>
  <si>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</si>
  <si>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</si>
  <si>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</si>
  <si>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</si>
  <si>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</si>
  <si>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</si>
  <si>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</si>
  <si>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</si>
  <si>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</si>
  <si>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</si>
  <si>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</si>
  <si>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</si>
  <si>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</si>
  <si>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</si>
  <si>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</si>
  <si>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</si>
  <si>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</si>
  <si>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</si>
  <si>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</si>
  <si>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</si>
  <si>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</si>
  <si>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</si>
  <si>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</si>
  <si>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</si>
  <si>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</si>
  <si>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</si>
  <si>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</si>
  <si>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</si>
  <si>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</si>
  <si>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</si>
  <si>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</si>
  <si>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</si>
  <si>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</si>
  <si>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</si>
  <si>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</si>
  <si>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</si>
  <si>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</si>
  <si>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</si>
  <si>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</si>
  <si>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</si>
  <si>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</si>
  <si>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</si>
  <si>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</si>
  <si>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</si>
  <si>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</si>
  <si>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</si>
  <si>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</si>
  <si>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</si>
  <si>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</si>
  <si>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</si>
  <si>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</si>
  <si>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</si>
  <si>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</si>
  <si>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</si>
  <si>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</si>
  <si>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</si>
  <si>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</si>
  <si>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</si>
  <si>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</si>
  <si>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</si>
  <si>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</si>
  <si>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</si>
  <si>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</si>
  <si>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</si>
  <si>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</si>
  <si>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</si>
  <si>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</si>
  <si>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</si>
  <si>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</si>
  <si>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</si>
  <si>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</si>
  <si>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</si>
  <si>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</si>
  <si>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</si>
  <si>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</si>
  <si>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</si>
  <si>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</si>
  <si>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</si>
  <si>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</si>
  <si>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</si>
  <si>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</si>
  <si>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</si>
  <si>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</si>
  <si>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</si>
  <si>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</si>
  <si>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</si>
  <si>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</si>
  <si>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</si>
  <si>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</si>
  <si>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</si>
  <si>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</si>
  <si>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</si>
  <si>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</si>
  <si>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</si>
  <si>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</si>
  <si>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</si>
  <si>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</si>
  <si>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</si>
  <si>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</si>
  <si>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</si>
  <si>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</si>
  <si>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</si>
  <si>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</si>
  <si>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</si>
  <si>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</si>
  <si>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</si>
  <si>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</si>
  <si>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</si>
  <si>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</si>
  <si>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</si>
  <si>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</si>
  <si>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</si>
  <si>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</si>
  <si>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</si>
  <si>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</si>
  <si>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</si>
  <si>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</si>
  <si>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</si>
  <si>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</si>
  <si>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</si>
  <si>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</si>
  <si>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</si>
  <si>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</si>
  <si>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</si>
  <si>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</si>
  <si>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</si>
  <si>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</si>
  <si>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</si>
  <si>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</si>
  <si>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</si>
  <si>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</si>
  <si>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</si>
  <si>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</si>
  <si>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</si>
  <si>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</si>
  <si>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</si>
  <si>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</si>
  <si>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</si>
  <si>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</si>
  <si>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</si>
  <si>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</si>
  <si>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</si>
  <si>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</si>
  <si>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</si>
  <si>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</si>
  <si>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</si>
  <si>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</si>
  <si>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</si>
  <si>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</si>
  <si>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</si>
  <si>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</si>
  <si>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</si>
  <si>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</si>
  <si>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</si>
  <si>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</si>
  <si>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</si>
  <si>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</si>
  <si>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</si>
  <si>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</si>
  <si>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</si>
  <si>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</si>
  <si>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</si>
  <si>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</si>
  <si>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</si>
  <si>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</si>
  <si>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</si>
  <si>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</si>
  <si>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</si>
  <si>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</si>
  <si>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</si>
  <si>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</si>
  <si>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</si>
  <si>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</si>
  <si>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</si>
  <si>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</si>
  <si>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</si>
  <si>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</si>
  <si>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</si>
  <si>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</si>
  <si>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</si>
  <si>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</si>
  <si>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</si>
  <si>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</si>
  <si>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</si>
  <si>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</si>
  <si>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</si>
  <si>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</si>
  <si>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</si>
  <si>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</si>
  <si>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</si>
  <si>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</si>
  <si>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</si>
  <si>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</si>
  <si>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</si>
  <si>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</si>
  <si>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</si>
  <si>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</si>
  <si>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</si>
  <si>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</si>
  <si>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</si>
  <si>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</si>
  <si>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</si>
  <si>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</si>
  <si>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</si>
  <si>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</si>
  <si>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</si>
  <si>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</si>
  <si>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</si>
  <si>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</si>
  <si>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</si>
  <si>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</si>
  <si>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</si>
  <si>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</si>
  <si>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</si>
  <si>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</si>
  <si>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</si>
  <si>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</si>
  <si>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</si>
  <si>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</si>
  <si>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</si>
  <si>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</si>
  <si>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</si>
  <si>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</si>
  <si>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</si>
  <si>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</si>
  <si>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</si>
  <si>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</si>
  <si>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</si>
  <si>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</si>
  <si>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</si>
  <si>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</si>
  <si>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</si>
  <si>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2051 Q1</t>
  </si>
  <si>
    <t>2051 Q2</t>
  </si>
  <si>
    <t>2051 Q3</t>
  </si>
  <si>
    <t>2051 Q4</t>
  </si>
  <si>
    <t>2052 Q1</t>
  </si>
  <si>
    <t>2052 Q2</t>
  </si>
  <si>
    <t>2052 Q3</t>
  </si>
  <si>
    <t>2052 Q4</t>
  </si>
  <si>
    <t>2053 Q1</t>
  </si>
  <si>
    <t>2053 Q2</t>
  </si>
  <si>
    <t>2053 Q3</t>
  </si>
  <si>
    <t>2053 Q4</t>
  </si>
  <si>
    <t>2054 Q1</t>
  </si>
  <si>
    <t>2054 Q2</t>
  </si>
  <si>
    <t>2054 Q3</t>
  </si>
  <si>
    <t>2054 Q4</t>
  </si>
  <si>
    <t>2055 Q1</t>
  </si>
  <si>
    <t>2055 Q2</t>
  </si>
  <si>
    <t>2055 Q3</t>
  </si>
  <si>
    <t>2055 Q4</t>
  </si>
  <si>
    <t>2056 Q1</t>
  </si>
  <si>
    <t>2056 Q2</t>
  </si>
  <si>
    <t>2056 Q3</t>
  </si>
  <si>
    <t>2056 Q4</t>
  </si>
  <si>
    <t>2057 Q1</t>
  </si>
  <si>
    <t>2057 Q2</t>
  </si>
  <si>
    <t>2057 Q3</t>
  </si>
  <si>
    <t>2057 Q4</t>
  </si>
  <si>
    <t>2058 Q1</t>
  </si>
  <si>
    <t>2058 Q2</t>
  </si>
  <si>
    <t>2058 Q3</t>
  </si>
  <si>
    <t>2058 Q4</t>
  </si>
  <si>
    <t>2059 Q1</t>
  </si>
  <si>
    <t>2059 Q2</t>
  </si>
  <si>
    <t>2059 Q3</t>
  </si>
  <si>
    <t>2059 Q4</t>
  </si>
  <si>
    <t>2060 Q1</t>
  </si>
  <si>
    <t>2060 Q2</t>
  </si>
  <si>
    <t>2060 Q3</t>
  </si>
  <si>
    <t>2060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</si>
  <si>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</si>
  <si>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</si>
  <si>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</si>
  <si>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</si>
  <si>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</si>
  <si>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</si>
  <si>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</si>
  <si>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</si>
  <si>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</si>
  <si>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</si>
  <si>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</si>
  <si>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</si>
  <si>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</si>
  <si>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NA</t>
  </si>
  <si>
    <t>Level</t>
  </si>
  <si>
    <t>GBR</t>
  </si>
  <si>
    <t>Office for National Statistics\Haver Analytics</t>
  </si>
  <si>
    <t>UK</t>
  </si>
  <si>
    <t>L</t>
  </si>
  <si>
    <t>CYs</t>
  </si>
  <si>
    <t>FYs</t>
  </si>
  <si>
    <t>FY end</t>
  </si>
  <si>
    <t>UKNEMW@UK</t>
  </si>
  <si>
    <t>Oct-30-2024 11:52</t>
  </si>
  <si>
    <t>Low Pay Commission</t>
  </si>
  <si>
    <t>Mar-2026</t>
  </si>
  <si>
    <t>Apr-1999</t>
  </si>
  <si>
    <t>UK: National Minimum Wage/National Living Wage (NSA, GBP/hr)</t>
  </si>
  <si>
    <t>202411</t>
  </si>
  <si>
    <t>202412</t>
  </si>
  <si>
    <t>202501</t>
  </si>
  <si>
    <t>202502</t>
  </si>
  <si>
    <t>202503</t>
  </si>
  <si>
    <t>202504</t>
  </si>
  <si>
    <t>202505</t>
  </si>
  <si>
    <t>202506</t>
  </si>
  <si>
    <t>202507</t>
  </si>
  <si>
    <t>202508</t>
  </si>
  <si>
    <t>202509</t>
  </si>
  <si>
    <t>202510</t>
  </si>
  <si>
    <t>202511</t>
  </si>
  <si>
    <t>202512</t>
  </si>
  <si>
    <t>202601</t>
  </si>
  <si>
    <t>202602</t>
  </si>
  <si>
    <t>202603</t>
  </si>
  <si>
    <t>UKNEJ@UK</t>
  </si>
  <si>
    <t>BEIRQ@UK</t>
  </si>
  <si>
    <t>MGSCQ@UK</t>
  </si>
  <si>
    <t>UNVAL1@UK</t>
  </si>
  <si>
    <t>UBCMERD@UK</t>
  </si>
  <si>
    <t>UBCSERD@UK</t>
  </si>
  <si>
    <t>Q2-2001 &lt;- Apr-2001</t>
  </si>
  <si>
    <t>UK: Job Vacancies Excluding Agriculture, Forestry &amp; Fishing (NSA, Thous)</t>
  </si>
  <si>
    <t>Q1-1971</t>
  </si>
  <si>
    <t>UK: LFS: Unemployed: Aged 16 &amp; Over (SA, Thous)</t>
  </si>
  <si>
    <t>Q2-1995</t>
  </si>
  <si>
    <t>UK: LFS: ILO Redundancy Rate (SA, Per 1000 Employees)</t>
  </si>
  <si>
    <t>Bank of England</t>
  </si>
  <si>
    <t>Q1-2005 &lt;- Jan-2005</t>
  </si>
  <si>
    <t>UK: BoE Agents' Survey: Labor Market: Recruitment Difficulties (NSA, % Bal)</t>
  </si>
  <si>
    <t>The British Chambers of Commerce</t>
  </si>
  <si>
    <t>Q1-1989</t>
  </si>
  <si>
    <t>UK: BCC Survey: Manufacturing: Recruitment Difficulties (% of Cos)</t>
  </si>
  <si>
    <t>UK: BCC Survey: Service: Recruitment Difficulties (% of Cos)</t>
  </si>
  <si>
    <t>20244</t>
  </si>
  <si>
    <t>MGSXQ@UK</t>
  </si>
  <si>
    <t>YBWHQ@UK</t>
  </si>
  <si>
    <t>Q2-1992</t>
  </si>
  <si>
    <t>UK: LFS: Unemployed: Aged 16 &amp; Over: Over 12 Months (SA, Thous)</t>
  </si>
  <si>
    <t>MGSLQ@UK</t>
  </si>
  <si>
    <t>UK: LFS: Working Age Population: Age 16 &amp; Over (NSA, Thous)</t>
  </si>
  <si>
    <t>UK: LFS: Economic Activity Rate: Aged 16 and Over (SA, %)</t>
  </si>
  <si>
    <t>MGWGQ@UK</t>
  </si>
  <si>
    <t>LF24Q@UK</t>
  </si>
  <si>
    <t>UK: LFS: Employment Rate: Aged 16 to 64 (SA, %)</t>
  </si>
  <si>
    <t>YBUVQ@UK</t>
  </si>
  <si>
    <t>UK: LFS: Average Actual Weekly Hours Worked: All Workers (SA, Hours)</t>
  </si>
  <si>
    <t>KAC4@UK</t>
  </si>
  <si>
    <t>Q1-2000 &lt;- Jan-2000</t>
  </si>
  <si>
    <t>Great Britain: AWE, Total Pay: Private Sector (SA, GBP)</t>
  </si>
  <si>
    <t>UK: LFS: Employment: Aged 16 and Over (SA, Thous)</t>
  </si>
  <si>
    <t>MGRZQ@UK</t>
  </si>
  <si>
    <t>UKSEPEP@UK</t>
  </si>
  <si>
    <t>Q3-2014 &lt;- Jul-2014</t>
  </si>
  <si>
    <t>UK: Paid Employees: PAYE Real Time Information [RTI] (SA, Number)</t>
  </si>
  <si>
    <t>MGRNQ@UK</t>
  </si>
  <si>
    <t>UK: LFS: Employees (SA, Thous)</t>
  </si>
  <si>
    <t>UK: LFS: Part-Time Workers: Couldn't Find Full-Time Job (SA, Thous)</t>
  </si>
  <si>
    <t>UK: LFS: Economically Inactive: Wants a Job (SA, Thous)</t>
  </si>
  <si>
    <t>LFM2Q@UK</t>
  </si>
  <si>
    <t>YCCXQ@UK</t>
  </si>
  <si>
    <t>AP2Y@UK</t>
  </si>
  <si>
    <t>JP9H@UK</t>
  </si>
  <si>
    <t>JP9I@UK</t>
  </si>
  <si>
    <t>JP9J@UK</t>
  </si>
  <si>
    <t>JP9K@UK</t>
  </si>
  <si>
    <t>JP9L@UK</t>
  </si>
  <si>
    <t>JP9Z@UK</t>
  </si>
  <si>
    <t>JP9M@UK</t>
  </si>
  <si>
    <t>JP9N@UK</t>
  </si>
  <si>
    <t>JP9O@UK</t>
  </si>
  <si>
    <t>JP9P@UK</t>
  </si>
  <si>
    <t>JP9Q@UK</t>
  </si>
  <si>
    <t>JP9R@UK</t>
  </si>
  <si>
    <t>JP9S@UK</t>
  </si>
  <si>
    <t>JP9T@UK</t>
  </si>
  <si>
    <t>JP9U@UK</t>
  </si>
  <si>
    <t>JP9V@UK</t>
  </si>
  <si>
    <t>JP9W@UK</t>
  </si>
  <si>
    <t>JP9X@UK</t>
  </si>
  <si>
    <t>AP2Z@UK</t>
  </si>
  <si>
    <t>JPA2@UK</t>
  </si>
  <si>
    <t>JPA3@UK</t>
  </si>
  <si>
    <t>JPA4@UK</t>
  </si>
  <si>
    <t>JPA5@UK</t>
  </si>
  <si>
    <t>JPA6@UK</t>
  </si>
  <si>
    <t>JPC4@UK</t>
  </si>
  <si>
    <t>JPA7@UK</t>
  </si>
  <si>
    <t>JPA8@UK</t>
  </si>
  <si>
    <t>JPA9@UK</t>
  </si>
  <si>
    <t>JPB2@UK</t>
  </si>
  <si>
    <t>JPB3@UK</t>
  </si>
  <si>
    <t>JPB4@UK</t>
  </si>
  <si>
    <t>JPB5@UK</t>
  </si>
  <si>
    <t>JPB6@UK</t>
  </si>
  <si>
    <t>JPB7@UK</t>
  </si>
  <si>
    <t>JPB8@UK</t>
  </si>
  <si>
    <t>JPB9@UK</t>
  </si>
  <si>
    <t>JPC2@UK</t>
  </si>
  <si>
    <t>JPC3@UK</t>
  </si>
  <si>
    <t>JPC5@UK</t>
  </si>
  <si>
    <t>UK: Job Vacancies excluding Agriculture, Forestry &amp; Fishing (SA, Thous)</t>
  </si>
  <si>
    <t>UK: Job Vacancies: Mining and Quarrying (SA, Thous)</t>
  </si>
  <si>
    <t>UK: Job Vacancies: Manufacturing (SA, Thous)</t>
  </si>
  <si>
    <t>UK: Job Vacancies: Electricity, Gas, Steam &amp; AC Supply (SA, Thous)</t>
  </si>
  <si>
    <t>UK: Job Vacancies: Water Supply, Sewerage &amp; Waste Management (SA, Thous)</t>
  </si>
  <si>
    <t>UK: Job Vacancies: Construction (SA, Thous)</t>
  </si>
  <si>
    <t>UK: Job Vacancies: Services (SA, Thous)</t>
  </si>
  <si>
    <t>UK: Job Vacancies: Wholesale &amp; Retail Trd, Repair of Motor Vehicles (SA, Thous)</t>
  </si>
  <si>
    <t>UK: Job Vacancies: Transport and Storage (SA, Thous)</t>
  </si>
  <si>
    <t>UK: Job Vacancies: Accommodation &amp; Food Service Activities (SA, Thous)</t>
  </si>
  <si>
    <t>UK: Job Vacancies: Information &amp; Communication (SA, Thous)</t>
  </si>
  <si>
    <t>UK: Job Vacancies: Financial &amp; Insurance Activities (SA, Thous)</t>
  </si>
  <si>
    <t>UK: Job Vacancies: Real Estate Activities (SA, Thous)</t>
  </si>
  <si>
    <t>UK: Job Vacancies: Professional, Scientific &amp; Technical Activities (SA, Thous)</t>
  </si>
  <si>
    <t>UK: Job Vacancies: Administrative &amp; Support Service Activities (SA, Thous)</t>
  </si>
  <si>
    <t>UK: Job Vacancies: Public Administration and Defense (SA, Thous)</t>
  </si>
  <si>
    <t>UK: Job Vacancies: Education (SA, Thous)</t>
  </si>
  <si>
    <t>UK: Job Vacancies: Human Health &amp; Social Work (SA, Thous)</t>
  </si>
  <si>
    <t>UK: Job Vacancies: Arts, Entertainment &amp; Recreation (SA, Thous)</t>
  </si>
  <si>
    <t>UK: Job Vacancies Per 100 Employee Jobs (SA, %)</t>
  </si>
  <si>
    <t>UK: Vacancies Per 100 Jobs: Mining &amp; Quarrying (SA, %)</t>
  </si>
  <si>
    <t>UK: Vacancies Per 100 Jobs: Manufacturing (SA, %)</t>
  </si>
  <si>
    <t>UK: Vacancies Per 100 Jobs: Electricity, Gas, Steam &amp; AC Supply (SA, %)</t>
  </si>
  <si>
    <t>UK: Vacancies Per 100 Jobs: Water Supply, Sewerage &amp; Waste Management (SA, %)</t>
  </si>
  <si>
    <t>UK: Vacancies Per 100 Jobs: Construction (SA, %)</t>
  </si>
  <si>
    <t>UK: Vacancies Per 100 Jobs: Services (SA, %)</t>
  </si>
  <si>
    <t>UK: Vacancies Per 100 Jobs: Wholesale/Retail Trd, Repair of Motor Vehic(SA, %)</t>
  </si>
  <si>
    <t>UK: Vacancies Per 100 Jobs: Transport &amp; Storage (SA, %)</t>
  </si>
  <si>
    <t>UK: Vacancies Per 100 Jobs: Accommodation &amp; Food Service Activities (SA, %)</t>
  </si>
  <si>
    <t>UK: Vacancies Per 100 Jobs: Information &amp; Communication (SA, %)</t>
  </si>
  <si>
    <t>UK: Vacancies Per 100 Jobs: Financial &amp; Insurance Activities (SA, %)</t>
  </si>
  <si>
    <t>UK: Vacancies Per 100 Jobs: Real Estate Activities (SA, %)</t>
  </si>
  <si>
    <t>UK: Vacancies Per 100 Jobs: Professional, Scientific &amp; Tech Activities (SA, %)</t>
  </si>
  <si>
    <t>UK: Vacancies Per 100 Jobs: Administrative &amp; Support Service Activities (SA, %)</t>
  </si>
  <si>
    <t>UK: Vacancies Per 100 Jobs: Public Administration &amp; Defense (SA, %)</t>
  </si>
  <si>
    <t>UK: Vacancies Per 100 Jobs: Education (SA, %)</t>
  </si>
  <si>
    <t>UK: Vacancies Per 100 Jobs: Human Health &amp; Social Work (SA, %)</t>
  </si>
  <si>
    <t>UK: Vacancies Per 100 Jobs: Arts, Entertainment &amp; Recreation (SA, %)</t>
  </si>
  <si>
    <t>UK: Vacancies Per 100 Jobs: Other Service Activities (SA, %)</t>
  </si>
  <si>
    <t>UK: Unemployed People Per Vacancy (SA, Number)</t>
  </si>
  <si>
    <t>May-2001</t>
  </si>
  <si>
    <t>2010-2019 average</t>
  </si>
  <si>
    <t>Vacancies per 100 jobs</t>
  </si>
  <si>
    <t>Height</t>
  </si>
  <si>
    <t>1999-2009</t>
  </si>
  <si>
    <t>2009-2019</t>
  </si>
  <si>
    <t>KLA8Q@UK</t>
  </si>
  <si>
    <t>KL8SQ@UK</t>
  </si>
  <si>
    <t>KL8TQ@UK</t>
  </si>
  <si>
    <t>KL8VQ@UK</t>
  </si>
  <si>
    <t>KL9BQ@UK</t>
  </si>
  <si>
    <t>KL9CQ@UK</t>
  </si>
  <si>
    <t>KL9DQ@UK</t>
  </si>
  <si>
    <t>KL9EQ@UK</t>
  </si>
  <si>
    <t>KL9GQ@UK</t>
  </si>
  <si>
    <t>KL9HQ@UK</t>
  </si>
  <si>
    <t>KL9KQ@UK</t>
  </si>
  <si>
    <t>KL9OQ@UK</t>
  </si>
  <si>
    <t>KL9PQ@UK</t>
  </si>
  <si>
    <t>KL9QQ@UK</t>
  </si>
  <si>
    <t>KL9VQ@UK</t>
  </si>
  <si>
    <t>KL9WQ@UK</t>
  </si>
  <si>
    <t>KL9YQ@UK</t>
  </si>
  <si>
    <t>KL9ZQ@UK</t>
  </si>
  <si>
    <t>KLA4Q@UK</t>
  </si>
  <si>
    <t>Q1-1990</t>
  </si>
  <si>
    <t>UK: Gross Value Added at Constant Prices (SA, Mil.2022.GBP)</t>
  </si>
  <si>
    <t>UK: Gross Value Added: Agriculture (SA, Mil.2022.GBP)</t>
  </si>
  <si>
    <t>UK: Gross Value Added: Mining &amp; Quarrying (SA, Mil.2022.GBP)</t>
  </si>
  <si>
    <t>UK: Gross Value Added: Manufacturing (SA, Mil.2022.GBP)</t>
  </si>
  <si>
    <t>UK: GVA: Electricity, Gas, Steam and Air Conditioning Supply (SA, Mil.2022.GBP)</t>
  </si>
  <si>
    <t>UK: GVA: Water Sup, Sewerage, Waste Management &amp; Remediation (SA, Mil.2022.GBP)</t>
  </si>
  <si>
    <t>UK: Gross Value Added: Construction (SA, Mil.2022.GBP)</t>
  </si>
  <si>
    <t>UK: GVA: Wholesale &amp; Retail Trade &amp; Repair of Motor Vehicles (SA, Mil.2022.GBP)</t>
  </si>
  <si>
    <t>UK: Gross Value Added: Transportation and Storage (SA, Mil.2022.GBP)</t>
  </si>
  <si>
    <t>UK: Gross Value Added: Accommodation and Food Services (SA, Mil.2022.GBP)</t>
  </si>
  <si>
    <t>UK: Gross Value Added: Information and Communication (SA, Mil.2022.GBP)</t>
  </si>
  <si>
    <t>UK: Gross Value Added: Financial and Insurance (SA, Mil.2022.GBP)</t>
  </si>
  <si>
    <t>UK: Gross Value Added: Real Estate (SA, Mil.2022.GBP)</t>
  </si>
  <si>
    <t>UK: GVA: Professional, Scientific and Technical Activities (SA, Mil.2022.GBP)</t>
  </si>
  <si>
    <t>UK: Gross Value Added: Administrative and Support Activities (SA, Mil.2022.GBP)</t>
  </si>
  <si>
    <t>UK: Gross Value Added: Public Administration and Defense (SA, Mil.2022.GBP)</t>
  </si>
  <si>
    <t>UK: Gross Value Added: Education (SA, Mil.2022.GBP)</t>
  </si>
  <si>
    <t>UK: Gross Value Added: Human Health and Social Work Activities(SA, Mil.2022.GBP)</t>
  </si>
  <si>
    <t>UK: Gross Value Added: Arts, Entertainment, and Recreation (SA, Mil.2022.GBP)</t>
  </si>
  <si>
    <t>KLA6Q@UK</t>
  </si>
  <si>
    <t>KLA7Q@UK</t>
  </si>
  <si>
    <t>UK: Gross Value Added: Other Service Activities (SA, Mil.2022.GBP)</t>
  </si>
  <si>
    <t>UK: Gross Value Added: Activities of Households as Employees (SA, Mil.2022.GBP)</t>
  </si>
  <si>
    <t>Productivity (output per job)</t>
  </si>
  <si>
    <t>Employment in agriculture, forestry and fisheries</t>
  </si>
  <si>
    <t>Person</t>
  </si>
  <si>
    <t>Thousands</t>
  </si>
  <si>
    <t xml:space="preserve">UK: Workforce Jobs: Agriculture, Forestry &amp; Fishing(SA, Thous) </t>
  </si>
  <si>
    <t>EMPAGR</t>
  </si>
  <si>
    <t>Employment in extraction</t>
  </si>
  <si>
    <t xml:space="preserve">UK: Workforce Jobs: Mining &amp; Quarrying(SA, Thous) </t>
  </si>
  <si>
    <t>EMPMIN</t>
  </si>
  <si>
    <t>Employment in manufacturing</t>
  </si>
  <si>
    <t xml:space="preserve">UK: Workforce Jobs: Manufacturing(SA, Thous) </t>
  </si>
  <si>
    <t>EMPMAN</t>
  </si>
  <si>
    <t>Employment in electricity, gas, steam &amp; air-conditioning supply</t>
  </si>
  <si>
    <t xml:space="preserve">UK: Workforce Jobs: Electricity, Gas, Steam &amp; Air-Conditioning Supply(SA, Thous) </t>
  </si>
  <si>
    <t>EMPUEGAS</t>
  </si>
  <si>
    <t>Employment in water supply, waste management &amp; remediation</t>
  </si>
  <si>
    <t xml:space="preserve">UK: Workforce Jobs: Water Supply, Waste Management &amp; Remediation(SA, Thous) </t>
  </si>
  <si>
    <t>EMPUWSWM</t>
  </si>
  <si>
    <t>Employment in construction</t>
  </si>
  <si>
    <t xml:space="preserve">UK: Workforce Jobs: Construction(SA, Thous) </t>
  </si>
  <si>
    <t>EMPCON</t>
  </si>
  <si>
    <t>Employment in distribution services</t>
  </si>
  <si>
    <t xml:space="preserve">UK: Workforce Jobs: Wholesale/Retail Trade, Motor Vehicle Repair(SA, Thous) </t>
  </si>
  <si>
    <t>EMPDISTR</t>
  </si>
  <si>
    <t>Employment in transport and communication</t>
  </si>
  <si>
    <t xml:space="preserve">UK: Workforce Jobs: Transportation &amp; Storage(SA, Thous) </t>
  </si>
  <si>
    <t>EMPTRA</t>
  </si>
  <si>
    <t>Employment in hotels and catering</t>
  </si>
  <si>
    <t xml:space="preserve">UK: Workforce Jobs: Accommodation &amp; Food Services(SA, Thous) </t>
  </si>
  <si>
    <t>EMPHOTL</t>
  </si>
  <si>
    <t>Employment in communications</t>
  </si>
  <si>
    <t xml:space="preserve">UK: Workforce Jobs: Information &amp; Communication(SA, Thous) </t>
  </si>
  <si>
    <t>EMPCOM</t>
  </si>
  <si>
    <t>Employment in financial services</t>
  </si>
  <si>
    <t xml:space="preserve">UK: Workforce Jobs: Financial &amp; Insurance Activities(SA, Thous) </t>
  </si>
  <si>
    <t>EMPFIN</t>
  </si>
  <si>
    <t>Employment in real estate</t>
  </si>
  <si>
    <t xml:space="preserve">UK: Workforce Jobs: Real Estate Activities(SA, Thous) </t>
  </si>
  <si>
    <t>EMPREAL</t>
  </si>
  <si>
    <t>Employment in professional services</t>
  </si>
  <si>
    <t xml:space="preserve">UK: Workforce Jobs: Professional Scientific &amp; Technical Activities(SA, Thous) </t>
  </si>
  <si>
    <t>EMPPROF</t>
  </si>
  <si>
    <t>Employment in administrative and support services</t>
  </si>
  <si>
    <t xml:space="preserve">UK: Workforce Jobs: Administrative &amp; Support Services(SA, Thous) </t>
  </si>
  <si>
    <t>EMPADMIN</t>
  </si>
  <si>
    <t>Employment in public administration, defence and social security</t>
  </si>
  <si>
    <t xml:space="preserve">UK: Workforce Jobs: Public Administration, Defense, Social Security(SA, Thous) </t>
  </si>
  <si>
    <t>EMPPAD</t>
  </si>
  <si>
    <t>Employment in education</t>
  </si>
  <si>
    <t xml:space="preserve">UK: Workforce Jobs: Education(SA, Thous) </t>
  </si>
  <si>
    <t>EMPEDUC</t>
  </si>
  <si>
    <t>Employment in health</t>
  </si>
  <si>
    <t xml:space="preserve">UK: Workforce Jobs: Human Health &amp; Social Work Activities(SA, Thous) </t>
  </si>
  <si>
    <t>EMPHEAL</t>
  </si>
  <si>
    <t>Employment in arts, entertainment&amp; recr</t>
  </si>
  <si>
    <t>EMPART</t>
  </si>
  <si>
    <t>Employment in other services</t>
  </si>
  <si>
    <t>JWT7Q@UK + KW78Q@UK</t>
  </si>
  <si>
    <t xml:space="preserve">UK: Workforce Jobs: Other Service Activities(SA, Thous) + UK: Workforce Jobs: People Employed by Households, etc. (SA, Thous) </t>
  </si>
  <si>
    <t>EMPSTU</t>
  </si>
  <si>
    <t>Employment, total workforce jobs</t>
  </si>
  <si>
    <t xml:space="preserve">UK: Total Workforce Jobs [Count of Jobs, Not People] (SA, Thous) </t>
  </si>
  <si>
    <t>ET</t>
  </si>
  <si>
    <t>WFJ forecast</t>
  </si>
  <si>
    <t>2019-2024</t>
  </si>
  <si>
    <t>2024-2029</t>
  </si>
  <si>
    <t>Apr-04-2025 00:01</t>
  </si>
  <si>
    <t>Q1-2025</t>
  </si>
  <si>
    <t>20251</t>
  </si>
  <si>
    <t>2025-2029</t>
  </si>
  <si>
    <t>May-13-2025 07:03</t>
  </si>
  <si>
    <t>Mar-2025</t>
  </si>
  <si>
    <t>May-13-2025 07:04</t>
  </si>
  <si>
    <t>Q1-2025 &lt;- Apr-2025</t>
  </si>
  <si>
    <t>May-08-2025 12:06</t>
  </si>
  <si>
    <t>May-15-2025 07:08</t>
  </si>
  <si>
    <t>Jun-10-2025 07:14</t>
  </si>
  <si>
    <t>Jun-10-2025 07:01</t>
  </si>
  <si>
    <t>Apr-2025</t>
  </si>
  <si>
    <t>Jun-10-2025 07:09</t>
  </si>
  <si>
    <t>Jun-10-2025 07:07</t>
  </si>
  <si>
    <t>Q1-2025 &lt;- May-2025</t>
  </si>
  <si>
    <t>Jun-10-2025 07:04</t>
  </si>
  <si>
    <t>Q1 2025</t>
  </si>
  <si>
    <t>UKSEPEPA@UK</t>
  </si>
  <si>
    <t>UKSEPEPB@UK</t>
  </si>
  <si>
    <t>UKSEPEPC@UK</t>
  </si>
  <si>
    <t>UKSEPEPD@UK</t>
  </si>
  <si>
    <t>UKSEPEPE@UK</t>
  </si>
  <si>
    <t>UKSEPEPF@UK</t>
  </si>
  <si>
    <t>UKSEPEPG@UK</t>
  </si>
  <si>
    <t>UKSEPEPH@UK</t>
  </si>
  <si>
    <t>UKSEPEPI@UK</t>
  </si>
  <si>
    <t>UKSEPEPJ@UK</t>
  </si>
  <si>
    <t>UKSEPEPK@UK</t>
  </si>
  <si>
    <t>UKSEPEPL@UK</t>
  </si>
  <si>
    <t>UKSEPEPM@UK</t>
  </si>
  <si>
    <t>UKSEPEPN@UK</t>
  </si>
  <si>
    <t>UKSEPEPO@UK</t>
  </si>
  <si>
    <t>UKSEPEPP@UK</t>
  </si>
  <si>
    <t>UKSEPEPQ@UK</t>
  </si>
  <si>
    <t>UKSEPEPR@UK</t>
  </si>
  <si>
    <t>UKSEPEPS@UK</t>
  </si>
  <si>
    <t>UKSEPEPT@UK</t>
  </si>
  <si>
    <t>May-2025</t>
  </si>
  <si>
    <t>Jul-2014</t>
  </si>
  <si>
    <t>UK: Payrolled Employees from PAYE RTI: Agric, Forestry &amp; Fishing (SA, Number)</t>
  </si>
  <si>
    <t>UK: Payrolled Employees from PAYE RTI: Mining &amp; Quarrying (SA, Number)</t>
  </si>
  <si>
    <t>UK: Payrolled Employees from PAYE RTI: Manufacturing (SA, Number)</t>
  </si>
  <si>
    <t>UK: Payrolled Employees from PAYE RTI: Energy Production &amp; Supply (SA, Number)</t>
  </si>
  <si>
    <t>UK: Payrolled Employees from PAYE RTI: Water, Sewerage &amp; Waste (SA, Number)</t>
  </si>
  <si>
    <t>UK: Payrolled Employees from PAYE RTI: Construction (SA, Number)</t>
  </si>
  <si>
    <t>UK: Payrolled Employees from PAYE RTI: Wsale &amp; Retail; Motor Repair (SA, Number)</t>
  </si>
  <si>
    <t>UK: Payrolled Employees from PAYE RTI: Transportation &amp; Storage (SA, Number)</t>
  </si>
  <si>
    <t>UK: Payrolled Employees from PAYE RTI: Accomodation &amp; Food Services (SA, Number)</t>
  </si>
  <si>
    <t>UK: Payrolled Employees from PAYE RTI: Information &amp; Communication (SA, Number)</t>
  </si>
  <si>
    <t>UK: Payrolled Employees from PAYE RTI: Finance &amp; Insurance (SA, Number)</t>
  </si>
  <si>
    <t>UK: Payrolled Employees from PAYE RTI: Real Estate (SA, Number)</t>
  </si>
  <si>
    <t>UK: Payrolled Employees from PAYE RTI: Prof, Scientific &amp; Tech (SA, Number)</t>
  </si>
  <si>
    <t>UK: Payrolled Employees from PAYE RTI: Admin &amp; Suport Services (SA, Number)</t>
  </si>
  <si>
    <t>UK: Payrolled Employees from PAYE RTI: Public Admin &amp; Defense (SA, Number)</t>
  </si>
  <si>
    <t>UK: Payrolled Employees from PAYE RTI: Education (SA, Number)</t>
  </si>
  <si>
    <t>UK: Payrolled Employees from PAYE RTI: Health &amp; Social Work (SA, Number)</t>
  </si>
  <si>
    <t>UK: Payrolled Employees from PAYE RTI: Arts, Entertainment &amp; Rec (SA, Number)</t>
  </si>
  <si>
    <t>UK: Payrolled Employees from PAYE RTI: Other Service Activities (SA, Number)</t>
  </si>
  <si>
    <t>UK: Payrolled Employees from PAYE RTI: HHs &amp; Extraterritorial (SA, Number)</t>
  </si>
  <si>
    <t>HMRC RTI by sector (3m/3m)</t>
  </si>
  <si>
    <t>HMRC RTI by sector (level)</t>
  </si>
  <si>
    <r>
      <t>SIC2007 Table 5.7a   Annual pay - Gross (£) - For all employee jobs</t>
    </r>
    <r>
      <rPr>
        <b/>
        <vertAlign val="superscript"/>
        <sz val="12"/>
        <rFont val="Arial"/>
        <family val="2"/>
      </rPr>
      <t>a</t>
    </r>
    <r>
      <rPr>
        <b/>
        <sz val="12"/>
        <rFont val="Arial"/>
        <family val="2"/>
      </rPr>
      <t>: United Kingdom, 2024</t>
    </r>
  </si>
  <si>
    <t>Number</t>
  </si>
  <si>
    <t>Annual</t>
  </si>
  <si>
    <r>
      <t>of jobs</t>
    </r>
    <r>
      <rPr>
        <b/>
        <vertAlign val="superscript"/>
        <sz val="10"/>
        <rFont val="Arial"/>
        <family val="2"/>
      </rPr>
      <t>b</t>
    </r>
  </si>
  <si>
    <t>percentage</t>
  </si>
  <si>
    <t>Percentiles</t>
  </si>
  <si>
    <t>Description</t>
  </si>
  <si>
    <t>Code</t>
  </si>
  <si>
    <t>(thousand)</t>
  </si>
  <si>
    <t>Median</t>
  </si>
  <si>
    <t>change</t>
  </si>
  <si>
    <t>Mean</t>
  </si>
  <si>
    <t xml:space="preserve">United Kingdom </t>
  </si>
  <si>
    <t>K02000001</t>
  </si>
  <si>
    <t>Great Britain</t>
  </si>
  <si>
    <t>K03000001</t>
  </si>
  <si>
    <t>Key</t>
  </si>
  <si>
    <t>Statistical robustness</t>
  </si>
  <si>
    <t>England and Wales</t>
  </si>
  <si>
    <t>K04000001</t>
  </si>
  <si>
    <r>
      <t>CV</t>
    </r>
    <r>
      <rPr>
        <sz val="10"/>
        <color indexed="8"/>
        <rFont val="Arial"/>
        <family val="2"/>
      </rPr>
      <t xml:space="preserve"> &lt;= 5%</t>
    </r>
  </si>
  <si>
    <t xml:space="preserve">Estimates are considered precise </t>
  </si>
  <si>
    <t>England</t>
  </si>
  <si>
    <t>E92000001</t>
  </si>
  <si>
    <t>CV &gt; 5% and &lt;= 10%</t>
  </si>
  <si>
    <t>Estimates are considered reasonably precise</t>
  </si>
  <si>
    <t xml:space="preserve">North East </t>
  </si>
  <si>
    <t>E12000001</t>
  </si>
  <si>
    <t>CV &gt; 10% and &lt;= 20%</t>
  </si>
  <si>
    <t>Estimates are considered acceptable</t>
  </si>
  <si>
    <t xml:space="preserve">North West </t>
  </si>
  <si>
    <t>E12000002</t>
  </si>
  <si>
    <t>x = CV &gt; 20%</t>
  </si>
  <si>
    <t>Estimates are considered unreliable for practical purposes</t>
  </si>
  <si>
    <t xml:space="preserve">Yorkshire and The Humber </t>
  </si>
  <si>
    <t>E12000003</t>
  </si>
  <si>
    <t>.. = disclosive</t>
  </si>
  <si>
    <t xml:space="preserve">East Midlands </t>
  </si>
  <si>
    <t>E12000004</t>
  </si>
  <si>
    <t>: = not applicable</t>
  </si>
  <si>
    <t xml:space="preserve">West Midlands </t>
  </si>
  <si>
    <t>E12000005</t>
  </si>
  <si>
    <t xml:space="preserve">- = nil or negligible </t>
  </si>
  <si>
    <t xml:space="preserve">East </t>
  </si>
  <si>
    <t>E12000006</t>
  </si>
  <si>
    <t xml:space="preserve">London </t>
  </si>
  <si>
    <t>E12000007</t>
  </si>
  <si>
    <t xml:space="preserve">South East </t>
  </si>
  <si>
    <t>E12000008</t>
  </si>
  <si>
    <t xml:space="preserve">South West </t>
  </si>
  <si>
    <t>E12000009</t>
  </si>
  <si>
    <t xml:space="preserve">Wales </t>
  </si>
  <si>
    <t>W92000004</t>
  </si>
  <si>
    <t xml:space="preserve">Scotland </t>
  </si>
  <si>
    <t>S92000003</t>
  </si>
  <si>
    <t xml:space="preserve">Northern Ireland </t>
  </si>
  <si>
    <t>N92000002</t>
  </si>
  <si>
    <t>All Industries and Services</t>
  </si>
  <si>
    <t/>
  </si>
  <si>
    <t>All Index of Production Industries</t>
  </si>
  <si>
    <t>All Manufacturing</t>
  </si>
  <si>
    <t>All Service Industries</t>
  </si>
  <si>
    <t xml:space="preserve">AGRICULTURE, FORESTRY AND FISHING </t>
  </si>
  <si>
    <t>A</t>
  </si>
  <si>
    <t>x</t>
  </si>
  <si>
    <t xml:space="preserve">Crop and animal production, hunting and related service activities </t>
  </si>
  <si>
    <t>1</t>
  </si>
  <si>
    <t xml:space="preserve">Forestry and logging </t>
  </si>
  <si>
    <t>2</t>
  </si>
  <si>
    <t xml:space="preserve">Fishing and aquaculture </t>
  </si>
  <si>
    <t>3</t>
  </si>
  <si>
    <t xml:space="preserve">MINING AND QUARRYING </t>
  </si>
  <si>
    <t>B</t>
  </si>
  <si>
    <t xml:space="preserve">Mining of coal and lignite </t>
  </si>
  <si>
    <t>5</t>
  </si>
  <si>
    <t>:</t>
  </si>
  <si>
    <t xml:space="preserve">Extraction of crude petroleum and natural gas </t>
  </si>
  <si>
    <t>6</t>
  </si>
  <si>
    <t xml:space="preserve">Mining of metal ores </t>
  </si>
  <si>
    <t>7</t>
  </si>
  <si>
    <t xml:space="preserve">Other mining and quarrying </t>
  </si>
  <si>
    <t>8</t>
  </si>
  <si>
    <t xml:space="preserve">Mining support service activities </t>
  </si>
  <si>
    <t>9</t>
  </si>
  <si>
    <t xml:space="preserve">MANUFACTURING </t>
  </si>
  <si>
    <t>C</t>
  </si>
  <si>
    <t xml:space="preserve">Manufacture of food products </t>
  </si>
  <si>
    <t>10</t>
  </si>
  <si>
    <t xml:space="preserve">Manufacture of beverages </t>
  </si>
  <si>
    <t>11</t>
  </si>
  <si>
    <t xml:space="preserve">Manufacture of tobacco products </t>
  </si>
  <si>
    <t>12</t>
  </si>
  <si>
    <t xml:space="preserve">Manufacture of textiles </t>
  </si>
  <si>
    <t>13</t>
  </si>
  <si>
    <t xml:space="preserve">Manufacture of wearing apparel </t>
  </si>
  <si>
    <t>14</t>
  </si>
  <si>
    <t xml:space="preserve">Manufacture of leather and related products </t>
  </si>
  <si>
    <t>15</t>
  </si>
  <si>
    <t xml:space="preserve">Manufacture of wood and of products of wood and cork, except furniture; manufacture of articles of straw and plaiting materials </t>
  </si>
  <si>
    <t>16</t>
  </si>
  <si>
    <t xml:space="preserve">Manufacture of paper and paper products </t>
  </si>
  <si>
    <t>17</t>
  </si>
  <si>
    <t xml:space="preserve">Printing and reproduction of recorded media </t>
  </si>
  <si>
    <t>18</t>
  </si>
  <si>
    <t xml:space="preserve">Manufacture of coke and refined petroleum products </t>
  </si>
  <si>
    <t>19</t>
  </si>
  <si>
    <t xml:space="preserve">Manufacture of chemicals and chemical products </t>
  </si>
  <si>
    <t>20</t>
  </si>
  <si>
    <t xml:space="preserve">Manufacture of basic pharmaceutical products and pharmaceutical preparations </t>
  </si>
  <si>
    <t>21</t>
  </si>
  <si>
    <t xml:space="preserve">Manufacture of rubber and plastic products </t>
  </si>
  <si>
    <t>22</t>
  </si>
  <si>
    <t xml:space="preserve">Manufacture of other non-metallic mineral products </t>
  </si>
  <si>
    <t>23</t>
  </si>
  <si>
    <t xml:space="preserve">Manufacture of basic metals </t>
  </si>
  <si>
    <t>24</t>
  </si>
  <si>
    <t xml:space="preserve">Manufacture of fabricated metal products, except machinery and equipment </t>
  </si>
  <si>
    <t>25</t>
  </si>
  <si>
    <t xml:space="preserve">Manufacture of computer, electronic and optical products </t>
  </si>
  <si>
    <t>26</t>
  </si>
  <si>
    <t xml:space="preserve">Manufacture of electrical equipment </t>
  </si>
  <si>
    <t>27</t>
  </si>
  <si>
    <t xml:space="preserve">Manufacture of machinery and equipment n.e.c. </t>
  </si>
  <si>
    <t>28</t>
  </si>
  <si>
    <t xml:space="preserve">Manufacture of motor vehicles, trailers and semi-trailers </t>
  </si>
  <si>
    <t>29</t>
  </si>
  <si>
    <t xml:space="preserve">Manufacture of other transport equipment </t>
  </si>
  <si>
    <t>30</t>
  </si>
  <si>
    <t xml:space="preserve">Manufacture of furniture </t>
  </si>
  <si>
    <t>31</t>
  </si>
  <si>
    <t xml:space="preserve">Other manufacturing </t>
  </si>
  <si>
    <t>32</t>
  </si>
  <si>
    <t xml:space="preserve">Repair and installation of machinery and equipment </t>
  </si>
  <si>
    <t>33</t>
  </si>
  <si>
    <t xml:space="preserve">ELECTRICITY, GAS, STEAM AND AIR CONDITIONING SUPPLY </t>
  </si>
  <si>
    <t>D</t>
  </si>
  <si>
    <t xml:space="preserve">Electricity, gas, steam and air conditioning supply </t>
  </si>
  <si>
    <t>35</t>
  </si>
  <si>
    <t xml:space="preserve">WATER SUPPLY; SEWERAGE, WASTE MANAGEMENT AND REMEDIATION ACTIVITIES </t>
  </si>
  <si>
    <t>E</t>
  </si>
  <si>
    <t xml:space="preserve">Water collection, treatment and supply </t>
  </si>
  <si>
    <t>36</t>
  </si>
  <si>
    <t xml:space="preserve">Sewerage </t>
  </si>
  <si>
    <t>37</t>
  </si>
  <si>
    <t xml:space="preserve">Waste collection, treatment and disposal activities; materials recovery </t>
  </si>
  <si>
    <t>38</t>
  </si>
  <si>
    <t xml:space="preserve">Remediation activities and other waste management services </t>
  </si>
  <si>
    <t>39</t>
  </si>
  <si>
    <t xml:space="preserve">CONSTRUCTION </t>
  </si>
  <si>
    <t>F</t>
  </si>
  <si>
    <t xml:space="preserve">Construction of buildings </t>
  </si>
  <si>
    <t>41</t>
  </si>
  <si>
    <t xml:space="preserve">Civil engineering </t>
  </si>
  <si>
    <t>42</t>
  </si>
  <si>
    <t xml:space="preserve">Specialised construction activities </t>
  </si>
  <si>
    <t>43</t>
  </si>
  <si>
    <t xml:space="preserve">WHOLESALE AND RETAIL TRADE; REPAIR OF MOTOR VEHICLES AND MOTORCYCLES </t>
  </si>
  <si>
    <t>G</t>
  </si>
  <si>
    <t xml:space="preserve">Wholesale and retail trade and repair of motor vehicles and motorcycles </t>
  </si>
  <si>
    <t>45</t>
  </si>
  <si>
    <t xml:space="preserve">Wholesale trade, except of motor vehicles and motorcycles </t>
  </si>
  <si>
    <t>46</t>
  </si>
  <si>
    <t xml:space="preserve">Retail trade, except of motor vehicles and motorcycles </t>
  </si>
  <si>
    <t>47</t>
  </si>
  <si>
    <t xml:space="preserve">TRANSPORTATION AND STORAGE </t>
  </si>
  <si>
    <t>H</t>
  </si>
  <si>
    <t xml:space="preserve">Land transport and transport via pipelines </t>
  </si>
  <si>
    <t>49</t>
  </si>
  <si>
    <t xml:space="preserve">Water transport </t>
  </si>
  <si>
    <t>50</t>
  </si>
  <si>
    <t xml:space="preserve">Air transport </t>
  </si>
  <si>
    <t>51</t>
  </si>
  <si>
    <t xml:space="preserve">Warehousing and support activities for transportation </t>
  </si>
  <si>
    <t>52</t>
  </si>
  <si>
    <t xml:space="preserve">Postal and courier activities </t>
  </si>
  <si>
    <t>53</t>
  </si>
  <si>
    <t xml:space="preserve">ACCOMMODATION AND FOOD SERVICE ACTIVITIES </t>
  </si>
  <si>
    <t>I</t>
  </si>
  <si>
    <t xml:space="preserve">Accommodation </t>
  </si>
  <si>
    <t>55</t>
  </si>
  <si>
    <t xml:space="preserve">Food and beverage service activities </t>
  </si>
  <si>
    <t>56</t>
  </si>
  <si>
    <t xml:space="preserve">INFORMATION AND COMMUNICATION </t>
  </si>
  <si>
    <t>J</t>
  </si>
  <si>
    <t xml:space="preserve">Publishing activities </t>
  </si>
  <si>
    <t>58</t>
  </si>
  <si>
    <t xml:space="preserve">Motion picture, video and television programme production, sound recording and music publishing activities </t>
  </si>
  <si>
    <t>59</t>
  </si>
  <si>
    <t xml:space="preserve">Programming and broadcasting activities </t>
  </si>
  <si>
    <t>60</t>
  </si>
  <si>
    <t xml:space="preserve">Telecommunications </t>
  </si>
  <si>
    <t>61</t>
  </si>
  <si>
    <t xml:space="preserve">Computer programming, consultancy and related activities </t>
  </si>
  <si>
    <t>62</t>
  </si>
  <si>
    <t xml:space="preserve">Information service activities </t>
  </si>
  <si>
    <t>63</t>
  </si>
  <si>
    <t xml:space="preserve">FINANCIAL AND INSURANCE ACTIVITIES </t>
  </si>
  <si>
    <t>K</t>
  </si>
  <si>
    <t xml:space="preserve">Financial service activities, except insurance and pension funding </t>
  </si>
  <si>
    <t>64</t>
  </si>
  <si>
    <t xml:space="preserve">Insurance, reinsurance and pension funding, except compulsory social security </t>
  </si>
  <si>
    <t>65</t>
  </si>
  <si>
    <t xml:space="preserve">Activities auxiliary to financial services and insurance activities </t>
  </si>
  <si>
    <t>66</t>
  </si>
  <si>
    <t xml:space="preserve">REAL ESTATE ACTIVITIES </t>
  </si>
  <si>
    <t xml:space="preserve">Real estate activities </t>
  </si>
  <si>
    <t>68</t>
  </si>
  <si>
    <t xml:space="preserve">PROFESSIONAL, SCIENTIFIC AND TECHNICAL ACTIVITIES </t>
  </si>
  <si>
    <t>M</t>
  </si>
  <si>
    <t xml:space="preserve">Legal and accounting activities </t>
  </si>
  <si>
    <t>69</t>
  </si>
  <si>
    <t xml:space="preserve">Activities of head offices; management consultancy activities </t>
  </si>
  <si>
    <t>70</t>
  </si>
  <si>
    <t xml:space="preserve">Architectural and engineering activities; technical testing and analysis </t>
  </si>
  <si>
    <t>71</t>
  </si>
  <si>
    <t xml:space="preserve">Scientific research and development </t>
  </si>
  <si>
    <t>72</t>
  </si>
  <si>
    <t xml:space="preserve">Advertising and market research </t>
  </si>
  <si>
    <t>73</t>
  </si>
  <si>
    <t xml:space="preserve">Other professional, scientific and technical activities </t>
  </si>
  <si>
    <t>74</t>
  </si>
  <si>
    <t xml:space="preserve">Veterinary activities </t>
  </si>
  <si>
    <t>75</t>
  </si>
  <si>
    <t xml:space="preserve">ADMINISTRATIVE AND SUPPORT SERVICE ACTIVITIES </t>
  </si>
  <si>
    <t>N</t>
  </si>
  <si>
    <t xml:space="preserve">Rental and leasing activities </t>
  </si>
  <si>
    <t>77</t>
  </si>
  <si>
    <t xml:space="preserve">Employment activities </t>
  </si>
  <si>
    <t>78</t>
  </si>
  <si>
    <t xml:space="preserve">Travel agency, tour operator and other reservation service and related activities </t>
  </si>
  <si>
    <t>79</t>
  </si>
  <si>
    <t xml:space="preserve">Security and investigation activities </t>
  </si>
  <si>
    <t>80</t>
  </si>
  <si>
    <t xml:space="preserve">Services to buildings and landscape activities </t>
  </si>
  <si>
    <t>81</t>
  </si>
  <si>
    <t xml:space="preserve">Office administrative, office support and other business support activities </t>
  </si>
  <si>
    <t>82</t>
  </si>
  <si>
    <t xml:space="preserve">PUBLIC ADMINISTRATION AND DEFENCE; COMPULSORY SOCIAL SECURITY </t>
  </si>
  <si>
    <t>O</t>
  </si>
  <si>
    <t xml:space="preserve">Public administration and defence; compulsory social security </t>
  </si>
  <si>
    <t>84</t>
  </si>
  <si>
    <t xml:space="preserve">EDUCATION </t>
  </si>
  <si>
    <t>P</t>
  </si>
  <si>
    <t xml:space="preserve">Education </t>
  </si>
  <si>
    <t>85</t>
  </si>
  <si>
    <t xml:space="preserve">HUMAN HEALTH AND SOCIAL WORK ACTIVITIES </t>
  </si>
  <si>
    <t>Q</t>
  </si>
  <si>
    <t xml:space="preserve">Human health activities </t>
  </si>
  <si>
    <t>86</t>
  </si>
  <si>
    <t xml:space="preserve">Residential care activities </t>
  </si>
  <si>
    <t>87</t>
  </si>
  <si>
    <t xml:space="preserve">Social work activities without accommodation </t>
  </si>
  <si>
    <t>88</t>
  </si>
  <si>
    <t xml:space="preserve">ARTS, ENTERTAINMENT AND RECREATION </t>
  </si>
  <si>
    <t>R</t>
  </si>
  <si>
    <t xml:space="preserve">Creative, arts and entertainment activities </t>
  </si>
  <si>
    <t>90</t>
  </si>
  <si>
    <t xml:space="preserve">Libraries, archives, museums and other cultural activities </t>
  </si>
  <si>
    <t>91</t>
  </si>
  <si>
    <t xml:space="preserve">Gambling and betting activities </t>
  </si>
  <si>
    <t>92</t>
  </si>
  <si>
    <t xml:space="preserve">Sports activities and amusement and recreation activities </t>
  </si>
  <si>
    <t>93</t>
  </si>
  <si>
    <t xml:space="preserve">OTHER SERVICE ACTIVITIES </t>
  </si>
  <si>
    <t>S</t>
  </si>
  <si>
    <t xml:space="preserve">Activities of membership organisations </t>
  </si>
  <si>
    <t>94</t>
  </si>
  <si>
    <t xml:space="preserve">Repair of computers and personal and household goods </t>
  </si>
  <si>
    <t>95</t>
  </si>
  <si>
    <t xml:space="preserve">Other personal service activities </t>
  </si>
  <si>
    <t>96</t>
  </si>
  <si>
    <t xml:space="preserve">ACTIVITIES OF HOUSEHOLDS AS EMPLOYERS; UNDIFFERENTIATED GOODS-AND SERVICES-PRODUCING ACTIVITIES OF HOUSEHOLDS FOR OWN USE </t>
  </si>
  <si>
    <t>T</t>
  </si>
  <si>
    <t xml:space="preserve">Activities of households as employers of domestic personnel </t>
  </si>
  <si>
    <t>97</t>
  </si>
  <si>
    <t xml:space="preserve">Undifferentiated goods- and services-producing activities of private households for own use </t>
  </si>
  <si>
    <t>98</t>
  </si>
  <si>
    <t xml:space="preserve">ACTIVITIES OF EXTRATERRITORIAL ORGANISATIONS AND BODIES </t>
  </si>
  <si>
    <t>U</t>
  </si>
  <si>
    <t xml:space="preserve">Activities of extraterritorial organisations and bodies </t>
  </si>
  <si>
    <t>99</t>
  </si>
  <si>
    <t>North East All Industries and Services</t>
  </si>
  <si>
    <t>North East All Index of Production Industries</t>
  </si>
  <si>
    <t>North East All Manufacturing</t>
  </si>
  <si>
    <t>North East All Service Industries</t>
  </si>
  <si>
    <t xml:space="preserve">NORTH EAST, AGRICULTURE, FORESTRY AND FISHING </t>
  </si>
  <si>
    <t xml:space="preserve">NORTH EAST, Crop and animal production, hunting and related service activities </t>
  </si>
  <si>
    <t xml:space="preserve">NORTH EAST, Forestry and logging </t>
  </si>
  <si>
    <t xml:space="preserve">NORTH EAST, Fishing and aquaculture </t>
  </si>
  <si>
    <t xml:space="preserve">NORTH EAST, MINING AND QUARRYING </t>
  </si>
  <si>
    <t xml:space="preserve">NORTH EAST, Mining of coal and lignite </t>
  </si>
  <si>
    <t xml:space="preserve">NORTH EAST, Extraction of crude petroleum and natural gas </t>
  </si>
  <si>
    <t>..</t>
  </si>
  <si>
    <t xml:space="preserve">NORTH EAST, Mining of metal ores </t>
  </si>
  <si>
    <t xml:space="preserve">NORTH EAST, Other mining and quarrying </t>
  </si>
  <si>
    <t xml:space="preserve">NORTH EAST, Mining support service activities </t>
  </si>
  <si>
    <t xml:space="preserve">NORTH EAST, MANUFACTURING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</si>
  <si>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</si>
  <si>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</si>
  <si>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</si>
  <si>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</si>
  <si>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</si>
  <si>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</si>
  <si>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</si>
  <si>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</si>
  <si>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</si>
  <si>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</si>
  <si>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</si>
  <si>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</si>
  <si>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</si>
  <si>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</si>
  <si>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</si>
  <si>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</si>
  <si>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</si>
  <si>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</si>
  <si>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</si>
  <si>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</si>
  <si>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</si>
  <si>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</si>
  <si>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</si>
  <si>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</si>
  <si>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</si>
  <si>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Electricity, gas, steam and air conditioning supply </t>
  </si>
  <si>
    <t xml:space="preserve">NORTH EAST, WATER SUPPLY; SEWERAGE, WASTE MANAGEMENT AND REMEDIATION ACTIVITIES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</si>
  <si>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</si>
  <si>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</si>
  <si>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</si>
  <si>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</si>
  <si>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t>
  </si>
  <si>
    <t xml:space="preserve">NORTH EAST, Construction of buildings </t>
  </si>
  <si>
    <t xml:space="preserve">NORTH EAST, Civil engineering </t>
  </si>
  <si>
    <t xml:space="preserve">NORTH EAST, Specialised construction activities </t>
  </si>
  <si>
    <t xml:space="preserve">NORTH EAST, WHOLESALE AND RETAIL TRADE; REPAIR OF MOTOR VEHICLES AND MOTORCYCLES </t>
  </si>
  <si>
    <t xml:space="preserve">NORTH EAST, Wholesale and retail trade and repair of motor vehicles and motorcycles </t>
  </si>
  <si>
    <t xml:space="preserve">NORTH EAST, Wholesale trade, except of motor vehicles and motorcycles </t>
  </si>
  <si>
    <t xml:space="preserve">NORTH EAST, Retail trade, except of motor vehicles and motorcycles </t>
  </si>
  <si>
    <t xml:space="preserve">NORTH EAST, TRANSPORTATION AND STORAGE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</si>
  <si>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</si>
  <si>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</si>
  <si>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</si>
  <si>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</si>
  <si>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</si>
  <si>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AND FOOD SERVICE ACTIVITIES </t>
  </si>
  <si>
    <t xml:space="preserve">NORTH EAST, Accommodation </t>
  </si>
  <si>
    <t xml:space="preserve">NORTH EAST, Food and beverage service activities </t>
  </si>
  <si>
    <t xml:space="preserve">NORTH EAST, INFORMATION AND COMMUNICATION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</si>
  <si>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</si>
  <si>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</si>
  <si>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</si>
  <si>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</si>
  <si>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</si>
  <si>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</si>
  <si>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AND INSURANCE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</si>
  <si>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</si>
  <si>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</si>
  <si>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</si>
  <si>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</si>
  <si>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Real estate activities </t>
  </si>
  <si>
    <t xml:space="preserve">NORTH EAST, PROFESSIONAL, SCIENTIFIC AND TECHNICAL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</si>
  <si>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</si>
  <si>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</si>
  <si>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</si>
  <si>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</si>
  <si>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</si>
  <si>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Other professional, scientific and technical activities </t>
  </si>
  <si>
    <t xml:space="preserve">NORTH EAST, Veterinary activities </t>
  </si>
  <si>
    <t xml:space="preserve">NORTH EAST, ADMINISTRATIVE AND SUPPORT SERVICE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</si>
  <si>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</si>
  <si>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</si>
  <si>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</si>
  <si>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</si>
  <si>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</si>
  <si>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</si>
  <si>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</si>
  <si>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Public administration and defence; compulsory social security </t>
  </si>
  <si>
    <t xml:space="preserve">NORTH EAST, EDUCATION </t>
  </si>
  <si>
    <t xml:space="preserve">NORTH EAST, Education </t>
  </si>
  <si>
    <t xml:space="preserve">NORTH EAST, HUMAN HEALTH AND SOCIAL WORK ACTIVITIES </t>
  </si>
  <si>
    <t xml:space="preserve">NORTH EAST, Human health activities </t>
  </si>
  <si>
    <t xml:space="preserve">NORTH EAST, Residential care activities </t>
  </si>
  <si>
    <t xml:space="preserve">NORTH EAST, Social work activities without accommodation </t>
  </si>
  <si>
    <t xml:space="preserve">NORTH EAST, ARTS, ENTERTAINMENT AND RECREATION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</si>
  <si>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</si>
  <si>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</si>
  <si>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</si>
  <si>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</si>
  <si>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OTHER SERVICE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</si>
  <si>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</si>
  <si>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</si>
  <si>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</si>
  <si>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UNDIFFERENTIATED GOODS-AND SERVICES-PRODUCING ACTIVITIES OF HOUSEHOLDS FOR OWN USE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</si>
  <si>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</si>
  <si>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</si>
  <si>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</si>
  <si>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EAST, Activities of extraterritorial organisations and bodies </t>
  </si>
  <si>
    <t>North West All Industries and Services</t>
  </si>
  <si>
    <t>North West All Index of Production Industries</t>
  </si>
  <si>
    <t>North West All Manufacturing</t>
  </si>
  <si>
    <t>North West All Service Industries</t>
  </si>
  <si>
    <t xml:space="preserve">NORTH WEST, AGRICULTURE, FORESTRY AND FISHING </t>
  </si>
  <si>
    <t xml:space="preserve">NORTH WEST, Crop and animal production, hunting and related service activities </t>
  </si>
  <si>
    <t xml:space="preserve">NORTH WEST, Forestry and logging </t>
  </si>
  <si>
    <t xml:space="preserve">NORTH WEST, Fishing and aquaculture </t>
  </si>
  <si>
    <t xml:space="preserve">NORTH WEST, MINING AND QUARRYING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</si>
  <si>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</si>
  <si>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</si>
  <si>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</si>
  <si>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</si>
  <si>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</si>
  <si>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MANUFACTURING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</si>
  <si>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</si>
  <si>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</si>
  <si>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</si>
  <si>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</si>
  <si>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</si>
  <si>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</si>
  <si>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</si>
  <si>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</si>
  <si>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</si>
  <si>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</si>
  <si>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</si>
  <si>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</si>
  <si>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</si>
  <si>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</si>
  <si>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</si>
  <si>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</si>
  <si>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</si>
  <si>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</si>
  <si>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</si>
  <si>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</si>
  <si>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</si>
  <si>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</si>
  <si>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</si>
  <si>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</si>
  <si>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</si>
  <si>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Electricity, gas, steam and air conditioning supply </t>
  </si>
  <si>
    <t xml:space="preserve">NORTH WEST, WATER SUPPLY; SEWERAGE, WASTE MANAGEMENT AND REMEDIATION ACTIVITIES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</si>
  <si>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</si>
  <si>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</si>
  <si>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</si>
  <si>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</si>
  <si>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t>
  </si>
  <si>
    <t xml:space="preserve">NORTH WEST, Construction of buildings </t>
  </si>
  <si>
    <t xml:space="preserve">NORTH WEST, Civil engineering </t>
  </si>
  <si>
    <t xml:space="preserve">NORTH WEST, Specialised construction activities </t>
  </si>
  <si>
    <t xml:space="preserve">NORTH WEST, WHOLESALE AND RETAIL TRADE; REPAIR OF MOTOR VEHICLES AND MOTORCYCLES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</si>
  <si>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</si>
  <si>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</si>
  <si>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</si>
  <si>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TRANSPORTATION AND STORAGE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</si>
  <si>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</si>
  <si>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</si>
  <si>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</si>
  <si>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</si>
  <si>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</si>
  <si>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AND FOOD SERVICE ACTIVITIES </t>
  </si>
  <si>
    <t xml:space="preserve">NORTH WEST, Accommodation </t>
  </si>
  <si>
    <t xml:space="preserve">NORTH WEST, Food and beverage service activities </t>
  </si>
  <si>
    <t xml:space="preserve">NORTH WEST, INFORMATION AND COMMUNICATION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</si>
  <si>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</si>
  <si>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</si>
  <si>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</si>
  <si>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</si>
  <si>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</si>
  <si>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</si>
  <si>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AND INSURANCE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</si>
  <si>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</si>
  <si>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</si>
  <si>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</si>
  <si>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</si>
  <si>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Real estate activities </t>
  </si>
  <si>
    <t xml:space="preserve">NORTH WEST, PROFESSIONAL, SCIENTIFIC AND TECHNICAL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</si>
  <si>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</si>
  <si>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</si>
  <si>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</si>
  <si>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</si>
  <si>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</si>
  <si>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</si>
  <si>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WEST, Veterinary activities </t>
  </si>
  <si>
    <t xml:space="preserve">NORTH WEST, ADMINISTRATIVE AND SUPPORT SERVICE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</si>
  <si>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</si>
  <si>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</si>
  <si>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</si>
  <si>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</si>
  <si>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</si>
  <si>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</si>
  <si>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</si>
  <si>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Public administration and defence; compulsory social security </t>
  </si>
  <si>
    <t xml:space="preserve">NORTH WEST, EDUCATION </t>
  </si>
  <si>
    <t xml:space="preserve">NORTH WEST, Education </t>
  </si>
  <si>
    <t xml:space="preserve">NORTH WEST, HUMAN HEALTH AND SOCIAL WORK ACTIVITIES </t>
  </si>
  <si>
    <t xml:space="preserve">NORTH WEST, Human health activities </t>
  </si>
  <si>
    <t xml:space="preserve">NORTH WEST, Residential care activities </t>
  </si>
  <si>
    <t xml:space="preserve">NORTH WEST, Social work activities without accommodation </t>
  </si>
  <si>
    <t xml:space="preserve">NORTH WEST, ARTS, ENTERTAINMENT AND RECREATION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</si>
  <si>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</si>
  <si>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</si>
  <si>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</si>
  <si>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</si>
  <si>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OTHER SERVICE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</si>
  <si>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</si>
  <si>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</si>
  <si>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</si>
  <si>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UNDIFFERENTIATED GOODS-AND SERVICES-PRODUCING ACTIVITIES OF HOUSEHOLDS FOR OWN USE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</si>
  <si>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</si>
  <si>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</si>
  <si>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</si>
  <si>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NORTH WEST, Activities of extraterritorial organisations and bodies </t>
  </si>
  <si>
    <t>Yorkshire and The Humber All Industries and Services</t>
  </si>
  <si>
    <t>Yorkshire and The Humber All Index of Production Industries</t>
  </si>
  <si>
    <t>Yorkshire and The Humber All Manufacturing</t>
  </si>
  <si>
    <t>Yorkshire and The Humber All Service Industries</t>
  </si>
  <si>
    <t xml:space="preserve">YORKSHIRE AND THE HUMBER, AGRICULTURE, FORESTRY AND FISHING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</si>
  <si>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</si>
  <si>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</si>
  <si>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</si>
  <si>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AND QUARRYING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</si>
  <si>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</si>
  <si>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</si>
  <si>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</si>
  <si>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</si>
  <si>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</si>
  <si>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MANUFACTURING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</si>
  <si>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</si>
  <si>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</si>
  <si>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</si>
  <si>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</si>
  <si>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</si>
  <si>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</si>
  <si>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</si>
  <si>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</si>
  <si>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</si>
  <si>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</si>
  <si>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</si>
  <si>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</si>
  <si>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</si>
  <si>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</si>
  <si>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</si>
  <si>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</si>
  <si>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</si>
  <si>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</si>
  <si>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</si>
  <si>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</si>
  <si>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</si>
  <si>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</si>
  <si>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</si>
  <si>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</si>
  <si>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</si>
  <si>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Electricity, gas, steam and air conditioning supply </t>
  </si>
  <si>
    <t xml:space="preserve">YORKSHIRE AND THE HUMBER, WATER SUPPLY; SEWERAGE, WASTE MANAGEMENT AND REMEDIATION ACTIVITIES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</si>
  <si>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</si>
  <si>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</si>
  <si>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</si>
  <si>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</si>
  <si>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</si>
  <si>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</si>
  <si>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</si>
  <si>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</si>
  <si>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REPAIR OF MOTOR VEHICLES AND MOTORCYCLES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</si>
  <si>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</si>
  <si>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</si>
  <si>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</si>
  <si>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TRANSPORTATION AND STORAGE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</si>
  <si>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</si>
  <si>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</si>
  <si>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</si>
  <si>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</si>
  <si>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</si>
  <si>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AND FOOD SERVICE ACTIVITIES </t>
  </si>
  <si>
    <t xml:space="preserve">YORKSHIRE AND THE HUMBER, Accommodation </t>
  </si>
  <si>
    <t xml:space="preserve">YORKSHIRE AND THE HUMBER, Food and beverage service activities </t>
  </si>
  <si>
    <t xml:space="preserve">YORKSHIRE AND THE HUMBER, INFORMATION AND COMMUNICATION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</si>
  <si>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</si>
  <si>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</si>
  <si>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</si>
  <si>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</si>
  <si>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</si>
  <si>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</si>
  <si>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AND INSURANCE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</si>
  <si>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</si>
  <si>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</si>
  <si>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</si>
  <si>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</si>
  <si>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Real estate activities </t>
  </si>
  <si>
    <t xml:space="preserve">YORKSHIRE AND THE HUMBER, PROFESSIONAL, SCIENTIFIC AND TECHNICAL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</si>
  <si>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</si>
  <si>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</si>
  <si>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</si>
  <si>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</si>
  <si>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</si>
  <si>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</si>
  <si>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</si>
  <si>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ADMINISTRATIVE AND SUPPORT SERVICE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</si>
  <si>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</si>
  <si>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</si>
  <si>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</si>
  <si>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</si>
  <si>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</si>
  <si>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</si>
  <si>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</si>
  <si>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Public administration and defence; compulsory social security </t>
  </si>
  <si>
    <t xml:space="preserve">YORKSHIRE AND THE HUMBER, EDUCATION </t>
  </si>
  <si>
    <t xml:space="preserve">YORKSHIRE AND THE HUMBER, Education </t>
  </si>
  <si>
    <t xml:space="preserve">YORKSHIRE AND THE HUMBER, HUMAN HEALTH AND SOCIAL WORK ACTIVITIES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</si>
  <si>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</si>
  <si>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</si>
  <si>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</si>
  <si>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ARTS, ENTERTAINMENT AND RECREATION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</si>
  <si>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</si>
  <si>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</si>
  <si>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</si>
  <si>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</si>
  <si>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OTHER SERVICE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</si>
  <si>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</si>
  <si>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</si>
  <si>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</si>
  <si>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UNDIFFERENTIATED GOODS-AND SERVICES-PRODUCING ACTIVITIES OF HOUSEHOLDS FOR OWN USE </t>
  </si>
  <si>
    <t xml:space="preserve">YORKSHIRE AND THE HUMBER, Activities of households as employers of domestic personnel </t>
  </si>
  <si>
    <t xml:space="preserve">YORKSHIRE AND THE HUMBER, Undifferentiated goods- and services-producing activities of private households for own use </t>
  </si>
  <si>
    <t xml:space="preserve">YORKSHIRE AND THE HUMBER, ACTIVITIES OF EXTRATERRITORIAL ORGANISATIONS AND BODIES </t>
  </si>
  <si>
    <t xml:space="preserve">YORKSHIRE AND THE HUMBER, Activities of extraterritorial organisations and bodies </t>
  </si>
  <si>
    <t>East Midlands All Industries and Services</t>
  </si>
  <si>
    <t>East Midlands All Index of Production Industries</t>
  </si>
  <si>
    <t>East Midlands All Manufacturing</t>
  </si>
  <si>
    <t>East Midlands All Service Industries</t>
  </si>
  <si>
    <t xml:space="preserve">EAST MIDLANDS, AGRICULTURE, FORESTRY AND FISHING </t>
  </si>
  <si>
    <t xml:space="preserve">EAST MIDLANDS, Crop and animal production, hunting and related service activities </t>
  </si>
  <si>
    <t xml:space="preserve">EAST MIDLANDS, Forestry and logging </t>
  </si>
  <si>
    <t xml:space="preserve">EAST MIDLANDS, Fishing and aquaculture </t>
  </si>
  <si>
    <t xml:space="preserve">EAST MIDLANDS, MINING AND QUARRYING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</si>
  <si>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</si>
  <si>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</si>
  <si>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</si>
  <si>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</si>
  <si>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</si>
  <si>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MANUFACTURING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</si>
  <si>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</si>
  <si>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</si>
  <si>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</si>
  <si>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</si>
  <si>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</si>
  <si>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</si>
  <si>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</si>
  <si>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</si>
  <si>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</si>
  <si>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</si>
  <si>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</si>
  <si>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</si>
  <si>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</si>
  <si>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</si>
  <si>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</si>
  <si>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</si>
  <si>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</si>
  <si>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</si>
  <si>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</si>
  <si>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</si>
  <si>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</si>
  <si>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</si>
  <si>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</si>
  <si>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</si>
  <si>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</si>
  <si>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Electricity, gas, steam and air conditioning supply </t>
  </si>
  <si>
    <t xml:space="preserve">EAST MIDLANDS, WATER SUPPLY; SEWERAGE, WASTE MANAGEMENT AND REMEDIATION ACTIVITIES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</si>
  <si>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</si>
  <si>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</si>
  <si>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</si>
  <si>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</si>
  <si>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t>
  </si>
  <si>
    <t xml:space="preserve">EAST MIDLANDS, Construction of buildings </t>
  </si>
  <si>
    <t xml:space="preserve">EAST MIDLANDS, Civil engineering </t>
  </si>
  <si>
    <t xml:space="preserve">EAST MIDLANDS, Specialised construction activities </t>
  </si>
  <si>
    <t xml:space="preserve">EAST MIDLANDS, WHOLESALE AND RETAIL TRADE; REPAIR OF MOTOR VEHICLES AND MOTORCYCLES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</si>
  <si>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</si>
  <si>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</si>
  <si>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</si>
  <si>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TRANSPORTATION AND STORAGE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</si>
  <si>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</si>
  <si>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</si>
  <si>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</si>
  <si>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</si>
  <si>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</si>
  <si>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AND FOOD SERVICE ACTIVITIES </t>
  </si>
  <si>
    <t xml:space="preserve">EAST MIDLANDS, Accommodation </t>
  </si>
  <si>
    <t xml:space="preserve">EAST MIDLANDS, Food and beverage service activities </t>
  </si>
  <si>
    <t xml:space="preserve">EAST MIDLANDS, INFORMATION AND COMMUNICATION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</si>
  <si>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</si>
  <si>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</si>
  <si>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</si>
  <si>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</si>
  <si>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</si>
  <si>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</si>
  <si>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AND INSURANCE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</si>
  <si>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</si>
  <si>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</si>
  <si>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</si>
  <si>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</si>
  <si>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Real estate activities </t>
  </si>
  <si>
    <t xml:space="preserve">EAST MIDLANDS, PROFESSIONAL, SCIENTIFIC AND TECHNICAL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</si>
  <si>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</si>
  <si>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</si>
  <si>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</si>
  <si>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</si>
  <si>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</si>
  <si>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</si>
  <si>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</si>
  <si>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ADMINISTRATIVE AND SUPPORT SERVICE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</si>
  <si>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</si>
  <si>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</si>
  <si>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</si>
  <si>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</si>
  <si>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</si>
  <si>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</si>
  <si>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</si>
  <si>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Public administration and defence; compulsory social security </t>
  </si>
  <si>
    <t xml:space="preserve">EAST MIDLANDS, EDUCATION </t>
  </si>
  <si>
    <t xml:space="preserve">EAST MIDLANDS, Education </t>
  </si>
  <si>
    <t xml:space="preserve">EAST MIDLANDS, HUMAN HEALTH AND SOCIAL WORK ACTIVITIES </t>
  </si>
  <si>
    <t xml:space="preserve">EAST MIDLANDS, Human health activities </t>
  </si>
  <si>
    <t xml:space="preserve">EAST MIDLANDS, Residential care activities </t>
  </si>
  <si>
    <t xml:space="preserve">EAST MIDLANDS, Social work activities without accommodation </t>
  </si>
  <si>
    <t xml:space="preserve">EAST MIDLANDS, ARTS, ENTERTAINMENT AND RECREATION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</si>
  <si>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</si>
  <si>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</si>
  <si>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</si>
  <si>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EAST MIDLANDS, Sports activities and amusement and recreation activities </t>
  </si>
  <si>
    <t xml:space="preserve">EAST MIDLANDS, OTHER SERVICE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</si>
  <si>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</si>
  <si>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</si>
  <si>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</si>
  <si>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UNDIFFERENTIATED GOODS-AND SERVICES-PRODUCING ACTIVITIES OF HOUSEHOLDS FOR OWN USE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</si>
  <si>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</si>
  <si>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</si>
  <si>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</si>
  <si>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EAST MIDLANDS, Activities of extraterritorial organisations and bodies </t>
  </si>
  <si>
    <t>West Midlands All Industries and Services</t>
  </si>
  <si>
    <t>West Midlands All Index of Production Industries</t>
  </si>
  <si>
    <t>West Midlands All Manufacturing</t>
  </si>
  <si>
    <t>West Midlands All Service Industries</t>
  </si>
  <si>
    <t xml:space="preserve">WEST MIDLANDS, AGRICULTURE, FORESTRY AND FISHING </t>
  </si>
  <si>
    <t xml:space="preserve">WEST MIDLANDS, Crop and animal production, hunting and related service activities </t>
  </si>
  <si>
    <t xml:space="preserve">WEST MIDLANDS, Forestry and logging </t>
  </si>
  <si>
    <t xml:space="preserve">WEST MIDLANDS, Fishing and aquaculture </t>
  </si>
  <si>
    <t xml:space="preserve">WEST MIDLANDS, MINING AND QUARRYING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</si>
  <si>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</si>
  <si>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</si>
  <si>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</si>
  <si>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</si>
  <si>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</si>
  <si>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MANUFACTURING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</si>
  <si>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</si>
  <si>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</si>
  <si>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</si>
  <si>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</si>
  <si>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</si>
  <si>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</si>
  <si>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</si>
  <si>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</si>
  <si>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</si>
  <si>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</si>
  <si>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</si>
  <si>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</si>
  <si>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</si>
  <si>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</si>
  <si>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</si>
  <si>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</si>
  <si>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</si>
  <si>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</si>
  <si>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</si>
  <si>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</si>
  <si>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</si>
  <si>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</si>
  <si>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</si>
  <si>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</si>
  <si>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</si>
  <si>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Electricity, gas, steam and air conditioning supply </t>
  </si>
  <si>
    <t xml:space="preserve">WEST MIDLANDS, WATER SUPPLY; SEWERAGE, WASTE MANAGEMENT AND REMEDIATION ACTIVITIES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</si>
  <si>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</si>
  <si>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</si>
  <si>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</si>
  <si>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</si>
  <si>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t>
  </si>
  <si>
    <t xml:space="preserve">WEST MIDLANDS, Construction of buildings </t>
  </si>
  <si>
    <t xml:space="preserve">WEST MIDLANDS, Civil engineering </t>
  </si>
  <si>
    <t xml:space="preserve">WEST MIDLANDS, Specialised construction activities </t>
  </si>
  <si>
    <t xml:space="preserve">WEST MIDLANDS, WHOLESALE AND RETAIL TRADE; REPAIR OF MOTOR VEHICLES AND MOTORCYCLES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</si>
  <si>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</si>
  <si>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</si>
  <si>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</si>
  <si>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TRANSPORTATION AND STORAGE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</si>
  <si>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</si>
  <si>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</si>
  <si>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</si>
  <si>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</si>
  <si>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</si>
  <si>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AND FOOD SERVICE ACTIVITIES </t>
  </si>
  <si>
    <t xml:space="preserve">WEST MIDLANDS, Accommodation </t>
  </si>
  <si>
    <t xml:space="preserve">WEST MIDLANDS, Food and beverage service activities </t>
  </si>
  <si>
    <t xml:space="preserve">WEST MIDLANDS, INFORMATION AND COMMUNICATION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</si>
  <si>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</si>
  <si>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</si>
  <si>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</si>
  <si>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</si>
  <si>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</si>
  <si>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</si>
  <si>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AND INSURANCE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</si>
  <si>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</si>
  <si>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</si>
  <si>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</si>
  <si>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</si>
  <si>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Real estate activities </t>
  </si>
  <si>
    <t xml:space="preserve">WEST MIDLANDS, PROFESSIONAL, SCIENTIFIC AND TECHNICAL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</si>
  <si>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</si>
  <si>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</si>
  <si>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</si>
  <si>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</si>
  <si>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</si>
  <si>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</si>
  <si>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</si>
  <si>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ADMINISTRATIVE AND SUPPORT SERVICE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</si>
  <si>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</si>
  <si>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</si>
  <si>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</si>
  <si>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</si>
  <si>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</si>
  <si>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</si>
  <si>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</si>
  <si>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Public administration and defence; compulsory social security </t>
  </si>
  <si>
    <t xml:space="preserve">WEST MIDLANDS, EDUCATION </t>
  </si>
  <si>
    <t xml:space="preserve">WEST MIDLANDS, Education </t>
  </si>
  <si>
    <t xml:space="preserve">WEST MIDLANDS, HUMAN HEALTH AND SOCIAL WORK ACTIVITIES </t>
  </si>
  <si>
    <t xml:space="preserve">WEST MIDLANDS, Human health activities </t>
  </si>
  <si>
    <t xml:space="preserve">WEST MIDLANDS, Residential care activities </t>
  </si>
  <si>
    <t xml:space="preserve">WEST MIDLANDS, Social work activities without accommodation </t>
  </si>
  <si>
    <t xml:space="preserve">WEST MIDLANDS, ARTS, ENTERTAINMENT AND RECREATION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</si>
  <si>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</si>
  <si>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</si>
  <si>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</si>
  <si>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</si>
  <si>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OTHER SERVICE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</si>
  <si>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</si>
  <si>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</si>
  <si>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</si>
  <si>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UNDIFFERENTIATED GOODS-AND SERVICES-PRODUCING ACTIVITIES OF HOUSEHOLDS FOR OWN USE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</si>
  <si>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</si>
  <si>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</si>
  <si>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</si>
  <si>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WEST MIDLANDS, Activities of extraterritorial organisations and bodies </t>
  </si>
  <si>
    <t>East All Industries and Services</t>
  </si>
  <si>
    <t>East All Index of Production Industries</t>
  </si>
  <si>
    <t>East All Manufacturing</t>
  </si>
  <si>
    <t>East All Service Industries</t>
  </si>
  <si>
    <t xml:space="preserve">EAST, AGRICULTURE, FORESTRY AND FISHING </t>
  </si>
  <si>
    <t xml:space="preserve">EAST, Crop and animal production, hunting and related service activities </t>
  </si>
  <si>
    <t xml:space="preserve">EAST, Forestry and logging </t>
  </si>
  <si>
    <t xml:space="preserve">EAST, Fishing and aquaculture </t>
  </si>
  <si>
    <t xml:space="preserve">EAST, MINING AND QUARRYING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</si>
  <si>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</si>
  <si>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</si>
  <si>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</si>
  <si>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</si>
  <si>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</si>
  <si>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 xml:space="preserve">EAST, MANUFACTURING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</si>
  <si>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</si>
  <si>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</si>
  <si>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</si>
  <si>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</si>
  <si>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</si>
  <si>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</si>
  <si>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</si>
  <si>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</si>
  <si>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</si>
  <si>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</si>
  <si>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</si>
  <si>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</si>
  <si>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</si>
  <si>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</si>
  <si>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</si>
  <si>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</si>
  <si>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</si>
  <si>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</si>
  <si>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</si>
  <si>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</si>
  <si>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</si>
  <si>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</si>
  <si>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</si>
  <si>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</si>
  <si>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</si>
  <si>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Electricity, gas, steam and air conditioning supply </t>
  </si>
  <si>
    <t xml:space="preserve">EAST, WATER SUPPLY; SEWERAGE, WASTE MANAGEMENT AND REMEDIATION ACTIVITIES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</si>
  <si>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</si>
  <si>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</si>
  <si>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</si>
  <si>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</si>
  <si>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t>
  </si>
  <si>
    <t xml:space="preserve">EAST, Construction of buildings </t>
  </si>
  <si>
    <t xml:space="preserve">EAST, Civil engineering </t>
  </si>
  <si>
    <t xml:space="preserve">EAST, Specialised construction activities </t>
  </si>
  <si>
    <t xml:space="preserve">EAST, WHOLESALE AND RETAIL TRADE; REPAIR OF MOTOR VEHICLES AND MOTORCYCLES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</si>
  <si>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</si>
  <si>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</si>
  <si>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</si>
  <si>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TRANSPORTATION AND STORAGE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</si>
  <si>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</si>
  <si>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</si>
  <si>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</si>
  <si>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</si>
  <si>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</si>
  <si>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AND FOOD SERVICE ACTIVITIES </t>
  </si>
  <si>
    <t xml:space="preserve">EAST, Accommodation </t>
  </si>
  <si>
    <t xml:space="preserve">EAST, Food and beverage service activities </t>
  </si>
  <si>
    <t xml:space="preserve">EAST, INFORMATION AND COMMUNICATION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</si>
  <si>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</si>
  <si>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</si>
  <si>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</si>
  <si>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</si>
  <si>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</si>
  <si>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</si>
  <si>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AND INSURANCE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</si>
  <si>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</si>
  <si>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</si>
  <si>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</si>
  <si>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</si>
  <si>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Real estate activities </t>
  </si>
  <si>
    <t xml:space="preserve">EAST, PROFESSIONAL, SCIENTIFIC AND TECHNICAL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</si>
  <si>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</si>
  <si>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</si>
  <si>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</si>
  <si>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</si>
  <si>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</si>
  <si>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</si>
  <si>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</si>
  <si>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ADMINISTRATIVE AND SUPPORT SERVICE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</si>
  <si>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</si>
  <si>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</si>
  <si>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</si>
  <si>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</si>
  <si>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</si>
  <si>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</si>
  <si>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</si>
  <si>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Public administration and defence; compulsory social security </t>
  </si>
  <si>
    <t xml:space="preserve">EAST, EDUCATION </t>
  </si>
  <si>
    <t xml:space="preserve">EAST, Education </t>
  </si>
  <si>
    <t xml:space="preserve">EAST, HUMAN HEALTH AND SOCIAL WORK ACTIVITIES </t>
  </si>
  <si>
    <t xml:space="preserve">EAST, Human health activities </t>
  </si>
  <si>
    <t xml:space="preserve">EAST, Residential care activities </t>
  </si>
  <si>
    <t xml:space="preserve">EAST, Social work activities without accommodation </t>
  </si>
  <si>
    <t xml:space="preserve">EAST, ARTS, ENTERTAINMENT AND RECREATION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</si>
  <si>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</si>
  <si>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</si>
  <si>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</si>
  <si>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</si>
  <si>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OTHER SERVICE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</si>
  <si>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</si>
  <si>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</si>
  <si>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</si>
  <si>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UNDIFFERENTIATED GOODS-AND SERVICES-PRODUCING ACTIVITIES OF HOUSEHOLDS FOR OWN USE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</si>
  <si>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</si>
  <si>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</si>
  <si>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</si>
  <si>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EAST, Activities of extraterritorial organisations and bodies </t>
  </si>
  <si>
    <t>London All Industries and Services</t>
  </si>
  <si>
    <t>London All Index of Production Industries</t>
  </si>
  <si>
    <t>London All Manufacturing</t>
  </si>
  <si>
    <t>London All Service Industries</t>
  </si>
  <si>
    <t xml:space="preserve">LONDON, AGRICULTURE, FORESTRY AND FISHING </t>
  </si>
  <si>
    <t xml:space="preserve">LONDON, Crop and animal production, hunting and related service activities </t>
  </si>
  <si>
    <t xml:space="preserve">LONDON, Forestry and logging </t>
  </si>
  <si>
    <t xml:space="preserve">LONDON, Fishing and aquaculture </t>
  </si>
  <si>
    <t xml:space="preserve">LONDON, MINING AND QUARRYING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</si>
  <si>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</si>
  <si>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</si>
  <si>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</si>
  <si>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</si>
  <si>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</si>
  <si>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MANUFACTURING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</si>
  <si>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</si>
  <si>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</si>
  <si>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</si>
  <si>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</si>
  <si>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</si>
  <si>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</si>
  <si>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</si>
  <si>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</si>
  <si>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</si>
  <si>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</si>
  <si>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</si>
  <si>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</si>
  <si>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</si>
  <si>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</si>
  <si>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</si>
  <si>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</si>
  <si>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</si>
  <si>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</si>
  <si>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</si>
  <si>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</si>
  <si>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</si>
  <si>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</si>
  <si>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</si>
  <si>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</si>
  <si>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</si>
  <si>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Electricity, gas, steam and air conditioning supply </t>
  </si>
  <si>
    <t xml:space="preserve">LONDON, WATER SUPPLY; SEWERAGE, WASTE MANAGEMENT AND REMEDIATION ACTIVITIES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</si>
  <si>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</si>
  <si>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</si>
  <si>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</si>
  <si>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</si>
  <si>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t>
  </si>
  <si>
    <t xml:space="preserve">LONDON, Construction of buildings </t>
  </si>
  <si>
    <t xml:space="preserve">LONDON, Civil engineering </t>
  </si>
  <si>
    <t xml:space="preserve">LONDON, Specialised construction activities </t>
  </si>
  <si>
    <t xml:space="preserve">LONDON, WHOLESALE AND RETAIL TRADE; REPAIR OF MOTOR VEHICLES AND MOTORCYCLES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</si>
  <si>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</si>
  <si>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</si>
  <si>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</si>
  <si>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TRANSPORTATION AND STORAGE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</si>
  <si>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</si>
  <si>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</si>
  <si>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</si>
  <si>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</si>
  <si>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</si>
  <si>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ACCOMMODATION AND FOOD SERVICE ACTIVITIES </t>
  </si>
  <si>
    <t xml:space="preserve">LONDON, Accommodation </t>
  </si>
  <si>
    <t xml:space="preserve">LONDON, Food and beverage service activities </t>
  </si>
  <si>
    <t xml:space="preserve">LONDON, INFORMATION AND COMMUNICATION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</si>
  <si>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</si>
  <si>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</si>
  <si>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</si>
  <si>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</si>
  <si>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</si>
  <si>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</si>
  <si>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AND INSURANCE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</si>
  <si>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</si>
  <si>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</si>
  <si>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</si>
  <si>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</si>
  <si>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Real estate activities </t>
  </si>
  <si>
    <t xml:space="preserve">LONDON, PROFESSIONAL, SCIENTIFIC AND TECHNICAL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</si>
  <si>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</si>
  <si>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</si>
  <si>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</si>
  <si>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</si>
  <si>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</si>
  <si>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</si>
  <si>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</si>
  <si>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ADMINISTRATIVE AND SUPPORT SERVICE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</si>
  <si>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</si>
  <si>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</si>
  <si>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</si>
  <si>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</si>
  <si>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</si>
  <si>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</si>
  <si>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</si>
  <si>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Public administration and defence; compulsory social security </t>
  </si>
  <si>
    <t xml:space="preserve">LONDON, EDUCATION </t>
  </si>
  <si>
    <t xml:space="preserve">LONDON, Education </t>
  </si>
  <si>
    <t xml:space="preserve">LONDON, HUMAN HEALTH AND SOCIAL WORK ACTIVITIES </t>
  </si>
  <si>
    <t xml:space="preserve">LONDON, Human health activities </t>
  </si>
  <si>
    <t xml:space="preserve">LONDON, Residential care activities </t>
  </si>
  <si>
    <t xml:space="preserve">LONDON, Social work activities without accommodation </t>
  </si>
  <si>
    <t xml:space="preserve">LONDON, ARTS, ENTERTAINMENT AND RECREATION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</si>
  <si>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</si>
  <si>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</si>
  <si>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</si>
  <si>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</si>
  <si>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OTHER SERVICE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</si>
  <si>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</si>
  <si>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</si>
  <si>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</si>
  <si>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UNDIFFERENTIATED GOODS-AND SERVICES-PRODUCING ACTIVITIES OF HOUSEHOLDS FOR OWN USE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</si>
  <si>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</si>
  <si>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</si>
  <si>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</si>
  <si>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LONDON, Activities of extraterritorial organisations and bodies </t>
  </si>
  <si>
    <t>South East All Industries and Services</t>
  </si>
  <si>
    <t>South East All Index of Production Industries</t>
  </si>
  <si>
    <t>South East All Manufacturing</t>
  </si>
  <si>
    <t>South East All Service Industries</t>
  </si>
  <si>
    <t xml:space="preserve">SOUTH EAST, AGRICULTURE, FORESTRY AND FISHING </t>
  </si>
  <si>
    <t xml:space="preserve">SOUTH EAST, Crop and animal production, hunting and related service activities </t>
  </si>
  <si>
    <t xml:space="preserve">SOUTH EAST, Forestry and logging </t>
  </si>
  <si>
    <t xml:space="preserve">SOUTH EAST, Fishing and aquaculture </t>
  </si>
  <si>
    <t xml:space="preserve">SOUTH EAST, MINING AND QUARRYING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</si>
  <si>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</si>
  <si>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</si>
  <si>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</si>
  <si>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</si>
  <si>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</si>
  <si>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MANUFACTURING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</si>
  <si>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</si>
  <si>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</si>
  <si>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</si>
  <si>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</si>
  <si>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</si>
  <si>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</si>
  <si>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</si>
  <si>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</si>
  <si>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</si>
  <si>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</si>
  <si>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</si>
  <si>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</si>
  <si>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</si>
  <si>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</si>
  <si>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</si>
  <si>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</si>
  <si>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</si>
  <si>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</si>
  <si>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</si>
  <si>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</si>
  <si>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</si>
  <si>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</si>
  <si>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</si>
  <si>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</si>
  <si>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</si>
  <si>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Electricity, gas, steam and air conditioning supply </t>
  </si>
  <si>
    <t xml:space="preserve">SOUTH EAST, WATER SUPPLY; SEWERAGE, WASTE MANAGEMENT AND REMEDIATION ACTIVITIES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</si>
  <si>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</si>
  <si>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</si>
  <si>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</si>
  <si>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</si>
  <si>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t>
  </si>
  <si>
    <t xml:space="preserve">SOUTH EAST, Construction of buildings </t>
  </si>
  <si>
    <t xml:space="preserve">SOUTH EAST, Civil engineering </t>
  </si>
  <si>
    <t xml:space="preserve">SOUTH EAST, Specialised construction activities </t>
  </si>
  <si>
    <t xml:space="preserve">SOUTH EAST, WHOLESALE AND RETAIL TRADE; REPAIR OF MOTOR VEHICLES AND MOTORCYCLES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</si>
  <si>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</si>
  <si>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</si>
  <si>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</si>
  <si>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TRANSPORTATION AND STORAGE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</si>
  <si>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</si>
  <si>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</si>
  <si>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</si>
  <si>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</si>
  <si>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</si>
  <si>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AND FOOD SERVICE ACTIVITIES </t>
  </si>
  <si>
    <t xml:space="preserve">SOUTH EAST, Accommodation </t>
  </si>
  <si>
    <t xml:space="preserve">SOUTH EAST, Food and beverage service activities </t>
  </si>
  <si>
    <t xml:space="preserve">SOUTH EAST, INFORMATION AND COMMUNICATION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</si>
  <si>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</si>
  <si>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</si>
  <si>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</si>
  <si>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</si>
  <si>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</si>
  <si>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</si>
  <si>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AND INSURANCE ACTIVITIES </t>
  </si>
  <si>
    <t xml:space="preserve">SOUTH EAST, Financial service activities, except insurance and pension funding </t>
  </si>
  <si>
    <t xml:space="preserve">SOUTH EAST, Insurance, reinsurance and pension funding, except compulsory social security </t>
  </si>
  <si>
    <t xml:space="preserve">SOUTH EAST, Activities auxiliary to financial services and insurance activities </t>
  </si>
  <si>
    <t xml:space="preserve">SOUTH EAST, REAL ESTATE ACTIVITIES </t>
  </si>
  <si>
    <t xml:space="preserve">SOUTH EAST, Real estate activities </t>
  </si>
  <si>
    <t xml:space="preserve">SOUTH EAST, PROFESSIONAL, SCIENTIFIC AND TECHNICAL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</si>
  <si>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</si>
  <si>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</si>
  <si>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</si>
  <si>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</si>
  <si>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</si>
  <si>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</si>
  <si>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</si>
  <si>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ADMINISTRATIVE AND SUPPORT SERVICE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</si>
  <si>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</si>
  <si>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</si>
  <si>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</si>
  <si>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</si>
  <si>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</si>
  <si>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</si>
  <si>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</si>
  <si>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Public administration and defence; compulsory social security </t>
  </si>
  <si>
    <t xml:space="preserve">SOUTH EAST, EDUCATION </t>
  </si>
  <si>
    <t xml:space="preserve">SOUTH EAST, Education </t>
  </si>
  <si>
    <t xml:space="preserve">SOUTH EAST, HUMAN HEALTH AND SOCIAL WORK ACTIVITIES </t>
  </si>
  <si>
    <t xml:space="preserve">SOUTH EAST, Human health activities </t>
  </si>
  <si>
    <t xml:space="preserve">SOUTH EAST, Residential care activities </t>
  </si>
  <si>
    <t xml:space="preserve">SOUTH EAST, Social work activities without accommodation </t>
  </si>
  <si>
    <t xml:space="preserve">SOUTH EAST, ARTS, ENTERTAINMENT AND RECREATION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</si>
  <si>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</si>
  <si>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</si>
  <si>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</si>
  <si>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</si>
  <si>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OTHER SERVICE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</si>
  <si>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</si>
  <si>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</si>
  <si>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</si>
  <si>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UNDIFFERENTIATED GOODS-AND SERVICES-PRODUCING ACTIVITIES OF HOUSEHOLDS FOR OWN USE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</si>
  <si>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</si>
  <si>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</si>
  <si>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</si>
  <si>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SOUTH EAST, Activities of extraterritorial organisations and bodies </t>
  </si>
  <si>
    <t>South West All Industries and Services</t>
  </si>
  <si>
    <t>South West All Index of Production Industries</t>
  </si>
  <si>
    <t>South West All Manufacturing</t>
  </si>
  <si>
    <t>South West All Service Industries</t>
  </si>
  <si>
    <t xml:space="preserve">SOUTH WEST, AGRICULTURE, FORESTRY AND FISHING </t>
  </si>
  <si>
    <t xml:space="preserve">SOUTH WEST, Crop and animal production, hunting and related service activities </t>
  </si>
  <si>
    <t xml:space="preserve">SOUTH WEST, Forestry and logging </t>
  </si>
  <si>
    <t xml:space="preserve">SOUTH WEST, Fishing and aquaculture </t>
  </si>
  <si>
    <t xml:space="preserve">SOUTH WEST, MINING AND QUARRYING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</si>
  <si>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</si>
  <si>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</si>
  <si>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</si>
  <si>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</si>
  <si>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</si>
  <si>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MANUFACTURING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</si>
  <si>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</si>
  <si>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</si>
  <si>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</si>
  <si>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</si>
  <si>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</si>
  <si>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</si>
  <si>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</si>
  <si>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</si>
  <si>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</si>
  <si>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</si>
  <si>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</si>
  <si>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</si>
  <si>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</si>
  <si>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</si>
  <si>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</si>
  <si>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</si>
  <si>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</si>
  <si>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</si>
  <si>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</si>
  <si>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</si>
  <si>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</si>
  <si>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</si>
  <si>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</si>
  <si>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</si>
  <si>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</si>
  <si>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Electricity, gas, steam and air conditioning supply </t>
  </si>
  <si>
    <t xml:space="preserve">SOUTH WEST, WATER SUPPLY; SEWERAGE, WASTE MANAGEMENT AND REMEDIATION ACTIVITIES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</si>
  <si>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</si>
  <si>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</si>
  <si>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</si>
  <si>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</si>
  <si>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t>
  </si>
  <si>
    <t xml:space="preserve">SOUTH WEST, Construction of buildings </t>
  </si>
  <si>
    <t xml:space="preserve">SOUTH WEST, Civil engineering </t>
  </si>
  <si>
    <t xml:space="preserve">SOUTH WEST, Specialised construction activities </t>
  </si>
  <si>
    <t xml:space="preserve">SOUTH WEST, WHOLESALE AND RETAIL TRADE; REPAIR OF MOTOR VEHICLES AND MOTORCYCLES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</si>
  <si>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</si>
  <si>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</si>
  <si>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</si>
  <si>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TRANSPORTATION AND STORAGE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</si>
  <si>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</si>
  <si>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</si>
  <si>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</si>
  <si>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</si>
  <si>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</si>
  <si>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AND FOOD SERVICE ACTIVITIES </t>
  </si>
  <si>
    <t xml:space="preserve">SOUTH WEST, Accommodation </t>
  </si>
  <si>
    <t xml:space="preserve">SOUTH WEST, Food and beverage service activities </t>
  </si>
  <si>
    <t xml:space="preserve">SOUTH WEST, INFORMATION AND COMMUNICATION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</si>
  <si>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</si>
  <si>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</si>
  <si>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</si>
  <si>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</si>
  <si>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</si>
  <si>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</si>
  <si>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AND INSURANCE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</si>
  <si>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</si>
  <si>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</si>
  <si>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</si>
  <si>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</si>
  <si>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Real estate activities </t>
  </si>
  <si>
    <t xml:space="preserve">SOUTH WEST, PROFESSIONAL, SCIENTIFIC AND TECHNICAL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</si>
  <si>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</si>
  <si>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</si>
  <si>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</si>
  <si>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</si>
  <si>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</si>
  <si>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</si>
  <si>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</si>
  <si>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ADMINISTRATIVE AND SUPPORT SERVICE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</si>
  <si>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</si>
  <si>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</si>
  <si>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</si>
  <si>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</si>
  <si>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</si>
  <si>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</si>
  <si>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</si>
  <si>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Public administration and defence; compulsory social security </t>
  </si>
  <si>
    <t xml:space="preserve">SOUTH WEST, EDUCATION </t>
  </si>
  <si>
    <t xml:space="preserve">SOUTH WEST, Education </t>
  </si>
  <si>
    <t xml:space="preserve">SOUTH WEST, HUMAN HEALTH AND SOCIAL WORK ACTIVITIES </t>
  </si>
  <si>
    <t xml:space="preserve">SOUTH WEST, Human health activities </t>
  </si>
  <si>
    <t xml:space="preserve">SOUTH WEST, Residential care activities </t>
  </si>
  <si>
    <t xml:space="preserve">SOUTH WEST, Social work activities without accommodation </t>
  </si>
  <si>
    <t xml:space="preserve">SOUTH WEST, ARTS, ENTERTAINMENT AND RECREATION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</si>
  <si>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</si>
  <si>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</si>
  <si>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</si>
  <si>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</si>
  <si>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OTHER SERVICE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</si>
  <si>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</si>
  <si>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</si>
  <si>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</si>
  <si>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UNDIFFERENTIATED GOODS-AND SERVICES-PRODUCING ACTIVITIES OF HOUSEHOLDS FOR OWN USE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</si>
  <si>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</si>
  <si>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</si>
  <si>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</si>
  <si>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SOUTH WEST, Activities of extraterritorial organisations and bodies </t>
  </si>
  <si>
    <t>Wales All Industries and Services</t>
  </si>
  <si>
    <t>Wales All Index of Production Industries</t>
  </si>
  <si>
    <t>Wales All Manufacturing</t>
  </si>
  <si>
    <t>Wales All Service Industries</t>
  </si>
  <si>
    <t xml:space="preserve">WALES, AGRICULTURE, FORESTRY AND FISHING </t>
  </si>
  <si>
    <t xml:space="preserve">WALES, Crop and animal production, hunting and related service activities </t>
  </si>
  <si>
    <t xml:space="preserve">WALES, Forestry and logging </t>
  </si>
  <si>
    <t xml:space="preserve">WALES, Fishing and aquaculture </t>
  </si>
  <si>
    <t xml:space="preserve">WALES, MINING AND QUARRYING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</si>
  <si>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</si>
  <si>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</si>
  <si>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</si>
  <si>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</si>
  <si>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</si>
  <si>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MANUFACTURING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</si>
  <si>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</si>
  <si>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</si>
  <si>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</si>
  <si>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</si>
  <si>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</si>
  <si>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</si>
  <si>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</si>
  <si>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</si>
  <si>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</si>
  <si>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</si>
  <si>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</si>
  <si>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</si>
  <si>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</si>
  <si>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</si>
  <si>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</si>
  <si>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</si>
  <si>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</si>
  <si>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</si>
  <si>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</si>
  <si>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</si>
  <si>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</si>
  <si>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</si>
  <si>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</si>
  <si>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</si>
  <si>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</si>
  <si>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Electricity, gas, steam and air conditioning supply </t>
  </si>
  <si>
    <t xml:space="preserve">WALES, WATER SUPPLY; SEWERAGE, WASTE MANAGEMENT AND REMEDIATION ACTIVITIES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</si>
  <si>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</si>
  <si>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</si>
  <si>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</si>
  <si>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</si>
  <si>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t>
  </si>
  <si>
    <t xml:space="preserve">WALES, Construction of buildings </t>
  </si>
  <si>
    <t xml:space="preserve">WALES, Civil engineering </t>
  </si>
  <si>
    <t xml:space="preserve">WALES, Specialised construction activities </t>
  </si>
  <si>
    <t xml:space="preserve">WALES, WHOLESALE AND RETAIL TRADE; REPAIR OF MOTOR VEHICLES AND MOTORCYCLES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</si>
  <si>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</si>
  <si>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</si>
  <si>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</si>
  <si>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TRANSPORTATION AND STORAGE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</si>
  <si>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</si>
  <si>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</si>
  <si>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</si>
  <si>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</si>
  <si>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</si>
  <si>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AND FOOD SERVICE ACTIVITIES </t>
  </si>
  <si>
    <t xml:space="preserve">WALES, Accommodation </t>
  </si>
  <si>
    <t xml:space="preserve">WALES, Food and beverage service activities </t>
  </si>
  <si>
    <t xml:space="preserve">WALES, INFORMATION AND COMMUNICATION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</si>
  <si>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</si>
  <si>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</si>
  <si>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</si>
  <si>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</si>
  <si>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</si>
  <si>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</si>
  <si>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AND INSURANCE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</si>
  <si>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</si>
  <si>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</si>
  <si>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</si>
  <si>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</si>
  <si>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Real estate activities </t>
  </si>
  <si>
    <t xml:space="preserve">WALES, PROFESSIONAL, SCIENTIFIC AND TECHNICAL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</si>
  <si>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</si>
  <si>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</si>
  <si>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</si>
  <si>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</si>
  <si>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</si>
  <si>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</si>
  <si>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</si>
  <si>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ADMINISTRATIVE AND SUPPORT SERVICE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</si>
  <si>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</si>
  <si>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</si>
  <si>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</si>
  <si>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</si>
  <si>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</si>
  <si>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</si>
  <si>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</si>
  <si>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Public administration and defence; compulsory social security </t>
  </si>
  <si>
    <t xml:space="preserve">WALES, EDUCATION </t>
  </si>
  <si>
    <t xml:space="preserve">WALES, Education </t>
  </si>
  <si>
    <t xml:space="preserve">WALES, HUMAN HEALTH AND SOCIAL WORK ACTIVITIES </t>
  </si>
  <si>
    <t xml:space="preserve">WALES, Human health activities </t>
  </si>
  <si>
    <t xml:space="preserve">WALES, Residential care activities </t>
  </si>
  <si>
    <t xml:space="preserve">WALES, Social work activities without accommodation </t>
  </si>
  <si>
    <t xml:space="preserve">WALES, ARTS, ENTERTAINMENT AND RECREATION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</si>
  <si>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</si>
  <si>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</si>
  <si>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</si>
  <si>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</si>
  <si>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OTHER SERVICE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</si>
  <si>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</si>
  <si>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</si>
  <si>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</si>
  <si>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UNDIFFERENTIATED GOODS-AND SERVICES-PRODUCING ACTIVITIES OF HOUSEHOLDS FOR OWN USE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</si>
  <si>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</si>
  <si>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</si>
  <si>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</si>
  <si>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WALES, Activities of extraterritorial organisations and bodies </t>
  </si>
  <si>
    <t>Scotland All Industries and Services</t>
  </si>
  <si>
    <t>Scotland All Index of Production Industries</t>
  </si>
  <si>
    <t>Scotland All Manufacturing</t>
  </si>
  <si>
    <t>Scotland All Service Industries</t>
  </si>
  <si>
    <t xml:space="preserve">SCOTLAND, AGRICULTURE, FORESTRY AND FISHING </t>
  </si>
  <si>
    <t xml:space="preserve">SCOTLAND, Crop and animal production, hunting and related service activities </t>
  </si>
  <si>
    <t xml:space="preserve">SCOTLAND, Forestry and logging </t>
  </si>
  <si>
    <t xml:space="preserve">SCOTLAND, Fishing and aquaculture </t>
  </si>
  <si>
    <t xml:space="preserve">SCOTLAND, MINING AND QUARRYING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</si>
  <si>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</si>
  <si>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</si>
  <si>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</si>
  <si>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</si>
  <si>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</si>
  <si>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MANUFACTURING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</si>
  <si>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</si>
  <si>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</si>
  <si>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</si>
  <si>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</si>
  <si>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</si>
  <si>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</si>
  <si>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</si>
  <si>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</si>
  <si>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</si>
  <si>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</si>
  <si>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</si>
  <si>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</si>
  <si>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</si>
  <si>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</si>
  <si>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</si>
  <si>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</si>
  <si>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</si>
  <si>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</si>
  <si>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</si>
  <si>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</si>
  <si>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</si>
  <si>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</si>
  <si>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</si>
  <si>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</si>
  <si>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</si>
  <si>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Electricity, gas, steam and air conditioning supply </t>
  </si>
  <si>
    <t xml:space="preserve">SCOTLAND, WATER SUPPLY; SEWERAGE, WASTE MANAGEMENT AND REMEDIATION ACTIVITIES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</si>
  <si>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</si>
  <si>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</si>
  <si>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</si>
  <si>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</si>
  <si>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t>
  </si>
  <si>
    <t xml:space="preserve">SCOTLAND, Construction of buildings </t>
  </si>
  <si>
    <t xml:space="preserve">SCOTLAND, Civil engineering </t>
  </si>
  <si>
    <t xml:space="preserve">SCOTLAND, Specialised construction activities </t>
  </si>
  <si>
    <t xml:space="preserve">SCOTLAND, WHOLESALE AND RETAIL TRADE; REPAIR OF MOTOR VEHICLES AND MOTORCYCLES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</si>
  <si>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</si>
  <si>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</si>
  <si>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</si>
  <si>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TRANSPORTATION AND STORAGE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</si>
  <si>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</si>
  <si>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</si>
  <si>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</si>
  <si>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</si>
  <si>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</si>
  <si>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AND FOOD SERVICE ACTIVITIES </t>
  </si>
  <si>
    <t xml:space="preserve">SCOTLAND, Accommodation </t>
  </si>
  <si>
    <t xml:space="preserve">SCOTLAND, Food and beverage service activities </t>
  </si>
  <si>
    <t xml:space="preserve">SCOTLAND, INFORMATION AND COMMUNICATION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</si>
  <si>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</si>
  <si>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</si>
  <si>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</si>
  <si>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</si>
  <si>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</si>
  <si>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</si>
  <si>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AND INSURANCE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</si>
  <si>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</si>
  <si>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</si>
  <si>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</si>
  <si>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</si>
  <si>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Real estate activities </t>
  </si>
  <si>
    <t xml:space="preserve">SCOTLAND, PROFESSIONAL, SCIENTIFIC AND TECHNICAL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</si>
  <si>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</si>
  <si>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</si>
  <si>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</si>
  <si>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</si>
  <si>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</si>
  <si>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</si>
  <si>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</si>
  <si>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ADMINISTRATIVE AND SUPPORT SERVICE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</si>
  <si>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</si>
  <si>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</si>
  <si>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</si>
  <si>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</si>
  <si>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</si>
  <si>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</si>
  <si>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</si>
  <si>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Public administration and defence; compulsory social security </t>
  </si>
  <si>
    <t xml:space="preserve">SCOTLAND, EDUCATION </t>
  </si>
  <si>
    <t xml:space="preserve">SCOTLAND, Education </t>
  </si>
  <si>
    <t xml:space="preserve">SCOTLAND, HUMAN HEALTH AND SOCIAL WORK ACTIVITIES </t>
  </si>
  <si>
    <t xml:space="preserve">SCOTLAND, Human health activities </t>
  </si>
  <si>
    <t xml:space="preserve">SCOTLAND, Residential care activities </t>
  </si>
  <si>
    <t xml:space="preserve">SCOTLAND, Social work activities without accommodation </t>
  </si>
  <si>
    <t xml:space="preserve">SCOTLAND, ARTS, ENTERTAINMENT AND RECREATION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</si>
  <si>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</si>
  <si>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</si>
  <si>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</si>
  <si>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</si>
  <si>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OTHER SERVICE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</si>
  <si>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</si>
  <si>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</si>
  <si>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</si>
  <si>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UNDIFFERENTIATED GOODS-AND SERVICES-PRODUCING ACTIVITIES OF HOUSEHOLDS FOR OWN USE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</si>
  <si>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</si>
  <si>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</si>
  <si>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</si>
  <si>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SCOTLAND, Activities of extraterritorial organisations and bodies </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</si>
  <si>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</si>
  <si>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</si>
  <si>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</si>
  <si>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</si>
  <si>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</si>
  <si>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t>Sector</t>
  </si>
  <si>
    <t>Pay vs HMRC RTI</t>
  </si>
  <si>
    <t>Median pay</t>
  </si>
  <si>
    <t>Employee growth</t>
  </si>
  <si>
    <t>1994-2004</t>
  </si>
  <si>
    <t>2004-2014</t>
  </si>
  <si>
    <t>2014-2024</t>
  </si>
  <si>
    <t>2024 average</t>
  </si>
  <si>
    <t>1994-2024</t>
  </si>
  <si>
    <t>Business services &amp; finance</t>
  </si>
  <si>
    <t>Government &amp; other services</t>
  </si>
  <si>
    <t>Transport, storage &amp; comms</t>
  </si>
  <si>
    <t>Back to contents</t>
  </si>
  <si>
    <t>4.3 Consistent historical RDEL and CDEL series</t>
  </si>
  <si>
    <t>Outturn</t>
  </si>
  <si>
    <t>Forecast</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</si>
  <si>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</si>
  <si>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</si>
  <si>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</si>
  <si>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</si>
  <si>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</si>
  <si>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</si>
  <si>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</si>
  <si>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</si>
  <si>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</si>
  <si>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</si>
  <si>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</si>
  <si>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</si>
  <si>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</si>
  <si>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</si>
  <si>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</si>
  <si>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</si>
  <si>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</si>
  <si>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</si>
  <si>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</si>
  <si>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</si>
  <si>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</si>
  <si>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</si>
  <si>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</si>
  <si>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PSCE in RDEL adjusted to remove historical discontinuities</t>
  </si>
  <si>
    <t>PSCE in RDEL (£ billion)</t>
  </si>
  <si>
    <t>PSCE in RDEL (£ billion, 2024-25 prices)</t>
  </si>
  <si>
    <t>Real PSCE in RDEL growth rate (per cent)</t>
  </si>
  <si>
    <t>PSCE in RDEL (per cent of GDP)</t>
  </si>
  <si>
    <t>Real PSCE in RDEL per capita</t>
  </si>
  <si>
    <t>PSGI in CDEL adjusted to remove historical discontinuities</t>
  </si>
  <si>
    <t>PSGI in CDEL (£ billion)</t>
  </si>
  <si>
    <t>PSGI in CDEL (£ billion, 2024-25 prices)</t>
  </si>
  <si>
    <t>Real PSGI in CDEL growth rate (per cent)</t>
  </si>
  <si>
    <t>PSGI in CDEL (per cent of GDP)</t>
  </si>
  <si>
    <t>Real PSGI in CDEL per capita</t>
  </si>
  <si>
    <t>Unadjusted aggregate spending series (£ billion)</t>
  </si>
  <si>
    <t>PSCE in RDEL</t>
  </si>
  <si>
    <t>PSGI in CDEL</t>
  </si>
  <si>
    <t>TME in DEL</t>
  </si>
  <si>
    <t>PSCE in AME</t>
  </si>
  <si>
    <r>
      <t>PSGI in AME</t>
    </r>
    <r>
      <rPr>
        <vertAlign val="superscript"/>
        <sz val="10"/>
        <color indexed="8"/>
        <rFont val="Calibri"/>
        <family val="2"/>
      </rPr>
      <t>1</t>
    </r>
  </si>
  <si>
    <r>
      <t>TME in AME</t>
    </r>
    <r>
      <rPr>
        <vertAlign val="superscript"/>
        <sz val="10"/>
        <color indexed="8"/>
        <rFont val="Calibri"/>
        <family val="2"/>
      </rPr>
      <t>1</t>
    </r>
  </si>
  <si>
    <t>PSCE</t>
  </si>
  <si>
    <r>
      <t>PSGI</t>
    </r>
    <r>
      <rPr>
        <vertAlign val="superscript"/>
        <sz val="10"/>
        <color indexed="8"/>
        <rFont val="Calibri"/>
        <family val="2"/>
      </rPr>
      <t>1</t>
    </r>
  </si>
  <si>
    <r>
      <t>TME</t>
    </r>
    <r>
      <rPr>
        <vertAlign val="superscript"/>
        <sz val="10"/>
        <color indexed="8"/>
        <rFont val="Calibri"/>
        <family val="2"/>
      </rPr>
      <t>1</t>
    </r>
  </si>
  <si>
    <t>Nominal GDP, GDP deflator and population figures</t>
  </si>
  <si>
    <t>Nominal GDP (£ billion)</t>
  </si>
  <si>
    <t>GDP deflator</t>
  </si>
  <si>
    <t>Estimates</t>
  </si>
  <si>
    <t>Projections</t>
  </si>
  <si>
    <t>Population (thousand)</t>
  </si>
  <si>
    <t>Note: This table removes series discontinuities, where possible, so that the adjusted historical series are consistent with the latest forecast. This includes the major ONS classification changes and Treasury policy decisions to switch spending between DEL and AME.</t>
  </si>
  <si>
    <r>
      <rPr>
        <vertAlign val="superscript"/>
        <sz val="8"/>
        <color indexed="8"/>
        <rFont val="Calibri"/>
        <family val="2"/>
      </rPr>
      <t>1</t>
    </r>
    <r>
      <rPr>
        <sz val="8"/>
        <color indexed="8"/>
        <rFont val="Calibri"/>
        <family val="2"/>
      </rPr>
      <t xml:space="preserve"> Excluding the one-off adjustment for Royal Mail transfers in 2012-13.</t>
    </r>
  </si>
  <si>
    <t>Current spending</t>
  </si>
  <si>
    <t>Capital spending</t>
  </si>
  <si>
    <t>Government spending (% of GDP)</t>
  </si>
  <si>
    <t>Government spending (per head)</t>
  </si>
  <si>
    <t>JUN018F</t>
  </si>
  <si>
    <t>JUN018F.db</t>
  </si>
  <si>
    <t>Employment, aged 16 and over, ILO definition</t>
  </si>
  <si>
    <t xml:space="preserve">UK: LFS: Employment: Aged 16 and Over (SA, Thous) </t>
  </si>
  <si>
    <t>ETILO</t>
  </si>
  <si>
    <t>Employment, public sector</t>
  </si>
  <si>
    <t>G6NWQ@UK</t>
  </si>
  <si>
    <t>UK: Public Sector Employment: Total General Government (SA, Thous)</t>
  </si>
  <si>
    <t>EG</t>
  </si>
  <si>
    <t>Public &amp; private sector employment</t>
  </si>
  <si>
    <t>WFJ - public emlpoyment vs other</t>
  </si>
  <si>
    <t>Mainly private sector</t>
  </si>
  <si>
    <t>Pay vs vacancies</t>
  </si>
  <si>
    <t>2014-2024 average</t>
  </si>
  <si>
    <t>Diff vs average of past 10 years</t>
  </si>
  <si>
    <t>ASHE data</t>
  </si>
  <si>
    <t>WFJ forecast - public sector, private sector by pay level</t>
  </si>
  <si>
    <t>Private sector - higher paid*</t>
  </si>
  <si>
    <t>Private sector - lower paid*</t>
  </si>
  <si>
    <t>Q4 2026</t>
  </si>
  <si>
    <t>High paid</t>
  </si>
  <si>
    <t>Low paid</t>
  </si>
  <si>
    <t>Composition of public sector employment (change since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</si>
</sst>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0.0;@"/>
    <numFmt numFmtId="167" formatCode="_-* #,##0_-;\-* #,##0_-;_-* &quot;-&quot;??_-;_-@_-"/>
    <numFmt numFmtId="168" formatCode="#,##0.0"/>
    <numFmt numFmtId="169" formatCode="_-* #,##0.0_-;\-* #,##0.0_-;_-* &quot;-&quot;??_-;_-@_-"/>
    <numFmt numFmtId="170" formatCode="#,##0.000"/>
  </numFmts>
  <fonts count="35"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font>
    <font>
      <sz val="11"/>
      <color indexed="16"/>
      <name val="Calibri"/>
      <family val="2"/>
      <scheme val="minor"/>
    </font>
    <font>
      <sz val="11"/>
      <color rgb="FF000000"/>
      <name val="Calibri"/>
      <family val="2"/>
    </font>
    <font>
      <sz val="11"/>
      <color rgb="FF000000"/>
      <name val="Calibri"/>
      <family val="2"/>
    </font>
    <font>
      <sz val="10"/>
      <name val="Arial"/>
      <family val="2"/>
    </font>
    <font>
      <b/>
      <sz val="12"/>
      <name val="Arial"/>
      <family val="2"/>
    </font>
    <font>
      <b/>
      <vertAlign val="superscript"/>
      <sz val="12"/>
      <name val="Arial"/>
      <family val="2"/>
    </font>
    <font>
      <sz val="12"/>
      <name val="Arial"/>
      <family val="2"/>
    </font>
    <font>
      <b/>
      <sz val="10"/>
      <name val="Arial"/>
      <family val="2"/>
    </font>
    <font>
      <b/>
      <sz val="10"/>
      <color indexed="44"/>
      <name val="Arial"/>
      <family val="2"/>
    </font>
    <font>
      <sz val="10"/>
      <color indexed="44"/>
      <name val="Arial"/>
      <family val="2"/>
    </font>
    <font>
      <b/>
      <vertAlign val="superscript"/>
      <sz val="10"/>
      <name val="Arial"/>
      <family val="2"/>
    </font>
    <font>
      <sz val="10"/>
      <color indexed="8"/>
      <name val="Arial"/>
      <family val="2"/>
    </font>
    <font>
      <sz val="12"/>
      <color theme="1"/>
      <name val="Arial"/>
      <family val="2"/>
    </font>
    <font>
      <sz val="10.5"/>
      <name val="Arial"/>
      <family val="2"/>
    </font>
    <font>
      <sz val="9"/>
      <name val="Arial"/>
      <family val="2"/>
    </font>
    <font>
      <i/>
      <sz val="9"/>
      <name val="Arial"/>
      <family val="2"/>
    </font>
    <font>
      <u/>
      <sz val="11"/>
      <color indexed="12"/>
      <name val="Calibri"/>
      <family val="2"/>
    </font>
    <font>
      <u/>
      <sz val="9"/>
      <color theme="7"/>
      <name val="Calibri"/>
      <family val="2"/>
    </font>
    <font>
      <sz val="10"/>
      <color rgb="FFFF0000"/>
      <name val="Calibri"/>
      <family val="2"/>
    </font>
    <font>
      <sz val="10"/>
      <color indexed="8"/>
      <name val="Calibri"/>
      <family val="2"/>
    </font>
    <font>
      <sz val="10"/>
      <name val="Calibri"/>
      <family val="2"/>
    </font>
    <font>
      <sz val="10"/>
      <name val="Calibri Light"/>
      <family val="2"/>
      <scheme val="major"/>
    </font>
    <font>
      <sz val="14"/>
      <name val="Calibri"/>
      <family val="2"/>
    </font>
    <font>
      <sz val="12"/>
      <color indexed="8"/>
      <name val="Calibri"/>
      <family val="2"/>
    </font>
    <font>
      <vertAlign val="superscript"/>
      <sz val="10"/>
      <color indexed="8"/>
      <name val="Calibri"/>
      <family val="2"/>
    </font>
    <font>
      <sz val="8"/>
      <color indexed="8"/>
      <name val="Calibri"/>
      <family val="2"/>
    </font>
    <font>
      <sz val="8"/>
      <name val="Calibri"/>
      <family val="2"/>
    </font>
    <font>
      <vertAlign val="superscript"/>
      <sz val="8"/>
      <color indexed="8"/>
      <name val="Calibri"/>
      <family val="2"/>
    </font>
    <font>
      <sz val="10"/>
      <color rgb="FFFF0000"/>
      <name val="Arial"/>
      <family val="2"/>
    </font>
    <font>
      <sz val="11"/>
      <color rgb="FF000000"/>
      <name val="Calibri"/>
    </font>
    <font>
      <b/>
      <sz val="11"/>
      <color rgb="FFFFFFFF"/>
      <name val="Calibri"/>
    </font>
  </fonts>
  <fills count="10">
    <fill>
      <patternFill patternType="none"/>
    </fill>
    <fill>
      <patternFill patternType="gray125"/>
    </fill>
    <fill>
      <patternFill patternType="solid">
        <fgColor rgb="FF004A80"/>
      </patternFill>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65"/>
        <bgColor indexed="64"/>
      </patternFill>
    </fill>
    <fill>
      <patternFill patternType="solid">
        <fgColor theme="0"/>
        <bgColor indexed="22"/>
      </patternFill>
    </fill>
  </fills>
  <borders count="37">
    <border>
      <left/>
      <right/>
      <top/>
      <bottom/>
      <diagonal/>
    </border>
    <border>
      <left style="thin">
        <color rgb="FF363636"/>
      </left>
      <right style="thin">
        <color rgb="FF363636"/>
      </right>
      <top style="thin">
        <color rgb="FF363636"/>
      </top>
      <bottom style="thin">
        <color rgb="FF363636"/>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
      <left/>
      <right/>
      <top style="thin">
        <color theme="8"/>
      </top>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style="medium">
        <color theme="8"/>
      </left>
      <right/>
      <top/>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
      <left/>
      <right style="medium">
        <color theme="8"/>
      </right>
      <top style="thin">
        <color theme="8"/>
      </top>
      <bottom style="thin">
        <color theme="8"/>
      </bottom>
      <diagonal/>
    </border>
    <border>
      <left/>
      <right style="medium">
        <color theme="8"/>
      </right>
      <top style="thin">
        <color theme="8"/>
      </top>
      <bottom/>
      <diagonal/>
    </border>
    <border>
      <left/>
      <right style="medium">
        <color theme="8"/>
      </right>
      <top/>
      <bottom/>
      <diagonal/>
    </border>
    <border>
      <left style="medium">
        <color theme="8"/>
      </left>
      <right/>
      <top style="thin">
        <color theme="8"/>
      </top>
      <bottom style="thin">
        <color theme="8"/>
      </bottom>
      <diagonal/>
    </border>
    <border>
      <left style="medium">
        <color theme="8"/>
      </left>
      <right/>
      <top/>
      <bottom style="thin">
        <color theme="8"/>
      </bottom>
      <diagonal/>
    </border>
    <border>
      <left/>
      <right/>
      <top/>
      <bottom style="thin">
        <color theme="8"/>
      </bottom>
      <diagonal/>
    </border>
    <border>
      <left/>
      <right/>
      <top/>
      <bottom style="thin">
        <color theme="6"/>
      </bottom>
      <diagonal/>
    </border>
    <border>
      <left/>
      <right style="medium">
        <color theme="8"/>
      </right>
      <top/>
      <bottom style="thin">
        <color theme="8"/>
      </bottom>
      <diagonal/>
    </border>
    <border>
      <left style="medium">
        <color theme="8"/>
      </left>
      <right/>
      <top style="thin">
        <color theme="8"/>
      </top>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right/>
      <top/>
      <bottom style="thin">
        <color indexed="64"/>
      </bottom>
      <diagonal/>
    </border>
  </borders>
  <cellStyleXfs count="13">
    <xf numFmtId="0" fontId="0" fillId="0" borderId="0"/>
    <xf numFmtId="0" fontId="3" fillId="0" borderId="0"/>
    <xf numFmtId="0" fontId="2" fillId="0" borderId="0"/>
    <xf numFmtId="0" fontId="5" fillId="0" borderId="0"/>
    <xf numFmtId="0" fontId="6" fillId="0" borderId="0"/>
    <xf numFmtId="0" fontId="7" fillId="0" borderId="0"/>
    <xf numFmtId="0" fontId="20" fillId="0" borderId="0" applyNumberFormat="0" applyFill="0" applyBorder="0" applyAlignment="0" applyProtection="0">
      <alignment vertical="top"/>
      <protection locked="0"/>
    </xf>
    <xf numFmtId="0" fontId="7" fillId="0" borderId="0"/>
    <xf numFmtId="0" fontId="7" fillId="0" borderId="0"/>
    <xf numFmtId="0" fontId="7" fillId="0" borderId="0"/>
    <xf numFmtId="0" fontId="7" fillId="0" borderId="0"/>
    <xf numFmtId="0" fontId="7" fillId="0" borderId="0"/>
    <xf numFmtId="0" fontId="33" fillId="0" borderId="0"/>
  </cellStyleXfs>
  <cellXfs count="167">
    <xf numFmtId="0" fontId="0" fillId="0" borderId="0" xfId="0"/>
    <xf numFmtId="0" fontId="0" fillId="0" borderId="0" xfId="0" quotePrefix="1"/>
    <xf numFmtId="164" fontId="0" fillId="0" borderId="0" xfId="0" applyNumberFormat="1"/>
    <xf numFmtId="165" fontId="0" fillId="0" borderId="0" xfId="0" applyNumberFormat="1"/>
    <xf numFmtId="0" fontId="0" fillId="0" borderId="0" xfId="0" applyAlignment="1">
      <alignment wrapText="1"/>
    </xf>
    <xf numFmtId="0" fontId="1" fillId="0" borderId="0" xfId="0" applyFont="1"/>
    <xf numFmtId="0" fontId="0" fillId="0" borderId="0" xfId="0" applyFill="1"/>
    <xf numFmtId="1" fontId="0" fillId="0" borderId="0" xfId="0" applyNumberFormat="1"/>
    <xf numFmtId="14" fontId="0" fillId="0" borderId="0" xfId="0" applyNumberFormat="1"/>
    <xf numFmtId="2" fontId="0" fillId="0" borderId="0" xfId="0" applyNumberFormat="1"/>
    <xf numFmtId="166" fontId="0" fillId="0" borderId="0" xfId="0" applyNumberFormat="1"/>
    <xf numFmtId="166" fontId="4" fillId="0" borderId="0" xfId="0" applyNumberFormat="1" applyFont="1"/>
    <xf numFmtId="0" fontId="2" fillId="0" borderId="0" xfId="2"/>
    <xf numFmtId="0" fontId="2" fillId="0" borderId="0" xfId="2" applyAlignment="1">
      <alignment horizontal="right"/>
    </xf>
    <xf numFmtId="0" fontId="8" fillId="3" borderId="0" xfId="5" applyFont="1" applyFill="1" applyAlignment="1">
      <alignment horizontal="left"/>
    </xf>
    <xf numFmtId="0" fontId="10" fillId="3" borderId="0" xfId="5" applyFont="1" applyFill="1"/>
    <xf numFmtId="0" fontId="8" fillId="3" borderId="0" xfId="5" applyFont="1" applyFill="1"/>
    <xf numFmtId="0" fontId="7" fillId="3" borderId="0" xfId="5" applyFill="1"/>
    <xf numFmtId="0" fontId="7" fillId="0" borderId="0" xfId="5"/>
    <xf numFmtId="0" fontId="11" fillId="0" borderId="0" xfId="5" applyFont="1"/>
    <xf numFmtId="0" fontId="7" fillId="3" borderId="2" xfId="5" applyFill="1" applyBorder="1"/>
    <xf numFmtId="0" fontId="8" fillId="0" borderId="0" xfId="5" applyFont="1" applyAlignment="1">
      <alignment horizontal="right"/>
    </xf>
    <xf numFmtId="0" fontId="12" fillId="4" borderId="0" xfId="5" applyFont="1" applyFill="1" applyAlignment="1">
      <alignment horizontal="left"/>
    </xf>
    <xf numFmtId="0" fontId="11" fillId="4" borderId="0" xfId="5" applyFont="1" applyFill="1"/>
    <xf numFmtId="0" fontId="11" fillId="4" borderId="3" xfId="5" applyFont="1" applyFill="1" applyBorder="1" applyAlignment="1">
      <alignment horizontal="right"/>
    </xf>
    <xf numFmtId="0" fontId="11" fillId="4" borderId="4" xfId="5" applyFont="1" applyFill="1" applyBorder="1" applyAlignment="1">
      <alignment horizontal="right"/>
    </xf>
    <xf numFmtId="0" fontId="11" fillId="4" borderId="5" xfId="5" applyFont="1" applyFill="1" applyBorder="1" applyAlignment="1">
      <alignment horizontal="right"/>
    </xf>
    <xf numFmtId="167" fontId="13" fillId="0" borderId="0" xfId="5" applyNumberFormat="1" applyFont="1"/>
    <xf numFmtId="0" fontId="7" fillId="0" borderId="0" xfId="5" applyAlignment="1">
      <alignment horizontal="center"/>
    </xf>
    <xf numFmtId="0" fontId="11" fillId="4" borderId="6" xfId="5" applyFont="1" applyFill="1" applyBorder="1" applyAlignment="1">
      <alignment wrapText="1"/>
    </xf>
    <xf numFmtId="3" fontId="7" fillId="4" borderId="6" xfId="5" quotePrefix="1" applyNumberFormat="1" applyFill="1" applyBorder="1" applyAlignment="1">
      <alignment horizontal="right"/>
    </xf>
    <xf numFmtId="3" fontId="7" fillId="0" borderId="7" xfId="5" applyNumberFormat="1" applyBorder="1" applyAlignment="1">
      <alignment horizontal="right"/>
    </xf>
    <xf numFmtId="168" fontId="7" fillId="5" borderId="8" xfId="5" applyNumberFormat="1" applyFill="1" applyBorder="1" applyAlignment="1">
      <alignment horizontal="right"/>
    </xf>
    <xf numFmtId="3" fontId="7" fillId="0" borderId="6" xfId="5" applyNumberFormat="1" applyBorder="1" applyAlignment="1">
      <alignment horizontal="right"/>
    </xf>
    <xf numFmtId="0" fontId="11" fillId="4" borderId="0" xfId="5" applyFont="1" applyFill="1" applyAlignment="1">
      <alignment wrapText="1"/>
    </xf>
    <xf numFmtId="3" fontId="7" fillId="4" borderId="0" xfId="5" quotePrefix="1" applyNumberFormat="1" applyFill="1" applyAlignment="1">
      <alignment horizontal="right"/>
    </xf>
    <xf numFmtId="3" fontId="15" fillId="0" borderId="4" xfId="5" applyNumberFormat="1" applyFont="1" applyBorder="1" applyAlignment="1">
      <alignment horizontal="right"/>
    </xf>
    <xf numFmtId="168" fontId="15" fillId="5" borderId="5" xfId="5" applyNumberFormat="1" applyFont="1" applyFill="1" applyBorder="1" applyAlignment="1">
      <alignment horizontal="right"/>
    </xf>
    <xf numFmtId="3" fontId="15" fillId="0" borderId="0" xfId="5" applyNumberFormat="1" applyFont="1" applyAlignment="1">
      <alignment horizontal="right"/>
    </xf>
    <xf numFmtId="0" fontId="11" fillId="4" borderId="9" xfId="2" applyFont="1" applyFill="1" applyBorder="1" applyAlignment="1">
      <alignment horizontal="left"/>
    </xf>
    <xf numFmtId="0" fontId="7" fillId="0" borderId="5" xfId="5" applyBorder="1"/>
    <xf numFmtId="169" fontId="15" fillId="5" borderId="3" xfId="2" applyNumberFormat="1" applyFont="1" applyFill="1" applyBorder="1" applyAlignment="1">
      <alignment horizontal="left"/>
    </xf>
    <xf numFmtId="3" fontId="7" fillId="0" borderId="4" xfId="5" applyNumberFormat="1" applyBorder="1" applyAlignment="1">
      <alignment horizontal="right"/>
    </xf>
    <xf numFmtId="168" fontId="7" fillId="5" borderId="5" xfId="5" applyNumberFormat="1" applyFill="1" applyBorder="1" applyAlignment="1">
      <alignment horizontal="right"/>
    </xf>
    <xf numFmtId="3" fontId="7" fillId="0" borderId="0" xfId="5" applyNumberFormat="1" applyAlignment="1">
      <alignment horizontal="right"/>
    </xf>
    <xf numFmtId="169" fontId="15" fillId="6" borderId="9" xfId="2" applyNumberFormat="1" applyFont="1" applyFill="1" applyBorder="1" applyAlignment="1">
      <alignment horizontal="left"/>
    </xf>
    <xf numFmtId="3" fontId="7" fillId="6" borderId="4" xfId="5" applyNumberFormat="1" applyFill="1" applyBorder="1" applyAlignment="1">
      <alignment horizontal="right"/>
    </xf>
    <xf numFmtId="3" fontId="7" fillId="6" borderId="0" xfId="5" applyNumberFormat="1" applyFill="1" applyAlignment="1">
      <alignment horizontal="right"/>
    </xf>
    <xf numFmtId="169" fontId="15" fillId="3" borderId="3" xfId="2" applyNumberFormat="1" applyFont="1" applyFill="1" applyBorder="1" applyAlignment="1">
      <alignment horizontal="left"/>
    </xf>
    <xf numFmtId="169" fontId="15" fillId="3" borderId="9" xfId="2" applyNumberFormat="1" applyFont="1" applyFill="1" applyBorder="1" applyAlignment="1">
      <alignment horizontal="left"/>
    </xf>
    <xf numFmtId="169" fontId="15" fillId="5" borderId="9" xfId="2" applyNumberFormat="1" applyFont="1" applyFill="1" applyBorder="1" applyAlignment="1">
      <alignment horizontal="left"/>
    </xf>
    <xf numFmtId="0" fontId="16" fillId="7" borderId="0" xfId="2" applyFont="1" applyFill="1" applyAlignment="1">
      <alignment horizontal="left" vertical="center"/>
    </xf>
    <xf numFmtId="3" fontId="7" fillId="3" borderId="4" xfId="5" applyNumberFormat="1" applyFill="1" applyBorder="1" applyAlignment="1">
      <alignment horizontal="right"/>
    </xf>
    <xf numFmtId="3" fontId="7" fillId="3" borderId="0" xfId="5" applyNumberFormat="1" applyFill="1" applyAlignment="1">
      <alignment horizontal="right"/>
    </xf>
    <xf numFmtId="0" fontId="17" fillId="4" borderId="0" xfId="5" applyFont="1" applyFill="1" applyAlignment="1">
      <alignment wrapText="1"/>
    </xf>
    <xf numFmtId="3" fontId="7" fillId="5" borderId="5" xfId="5" applyNumberFormat="1" applyFill="1" applyBorder="1" applyAlignment="1">
      <alignment horizontal="right"/>
    </xf>
    <xf numFmtId="0" fontId="7" fillId="4" borderId="0" xfId="5" applyFill="1" applyAlignment="1">
      <alignment wrapText="1"/>
    </xf>
    <xf numFmtId="0" fontId="7" fillId="4" borderId="2" xfId="5" applyFill="1" applyBorder="1" applyAlignment="1">
      <alignment wrapText="1"/>
    </xf>
    <xf numFmtId="3" fontId="7" fillId="4" borderId="2" xfId="5" quotePrefix="1" applyNumberFormat="1" applyFill="1" applyBorder="1" applyAlignment="1">
      <alignment horizontal="right"/>
    </xf>
    <xf numFmtId="3" fontId="7" fillId="0" borderId="13" xfId="5" applyNumberFormat="1" applyBorder="1" applyAlignment="1">
      <alignment horizontal="right"/>
    </xf>
    <xf numFmtId="3" fontId="7" fillId="5" borderId="14" xfId="5" applyNumberFormat="1" applyFill="1" applyBorder="1" applyAlignment="1">
      <alignment horizontal="right"/>
    </xf>
    <xf numFmtId="3" fontId="7" fillId="0" borderId="2" xfId="5" applyNumberFormat="1" applyBorder="1" applyAlignment="1">
      <alignment horizontal="right"/>
    </xf>
    <xf numFmtId="0" fontId="21" fillId="7" borderId="0" xfId="6" applyFont="1" applyFill="1" applyAlignment="1" applyProtection="1">
      <alignment horizontal="center" vertical="center" wrapText="1"/>
    </xf>
    <xf numFmtId="0" fontId="22" fillId="8" borderId="16" xfId="7" applyFont="1" applyFill="1" applyBorder="1"/>
    <xf numFmtId="0" fontId="23" fillId="8" borderId="16" xfId="7" applyFont="1" applyFill="1" applyBorder="1"/>
    <xf numFmtId="0" fontId="24" fillId="5" borderId="0" xfId="8" applyFont="1" applyFill="1"/>
    <xf numFmtId="0" fontId="25" fillId="5" borderId="0" xfId="8" applyFont="1" applyFill="1"/>
    <xf numFmtId="0" fontId="23" fillId="8" borderId="0" xfId="7" applyFont="1" applyFill="1" applyAlignment="1">
      <alignment vertical="center"/>
    </xf>
    <xf numFmtId="0" fontId="23" fillId="7" borderId="20" xfId="10" quotePrefix="1" applyFont="1" applyFill="1" applyBorder="1" applyAlignment="1">
      <alignment horizontal="left" vertical="center"/>
    </xf>
    <xf numFmtId="0" fontId="23" fillId="7" borderId="0" xfId="10" quotePrefix="1" applyFont="1" applyFill="1" applyAlignment="1">
      <alignment horizontal="left" vertical="center"/>
    </xf>
    <xf numFmtId="2" fontId="23" fillId="9" borderId="0" xfId="9" applyNumberFormat="1" applyFont="1" applyFill="1" applyAlignment="1">
      <alignment horizontal="right" vertical="center"/>
    </xf>
    <xf numFmtId="0" fontId="23" fillId="7" borderId="0" xfId="7" applyFont="1" applyFill="1" applyAlignment="1">
      <alignment horizontal="right" vertical="center"/>
    </xf>
    <xf numFmtId="0" fontId="24" fillId="5" borderId="26" xfId="8" applyFont="1" applyFill="1" applyBorder="1"/>
    <xf numFmtId="0" fontId="23" fillId="8" borderId="0" xfId="7" applyFont="1" applyFill="1"/>
    <xf numFmtId="0" fontId="24" fillId="5" borderId="20" xfId="8" applyFont="1" applyFill="1" applyBorder="1"/>
    <xf numFmtId="0" fontId="23" fillId="5" borderId="0" xfId="10" applyFont="1" applyFill="1" applyAlignment="1">
      <alignment horizontal="left" vertical="center"/>
    </xf>
    <xf numFmtId="168" fontId="23" fillId="7" borderId="0" xfId="11" applyNumberFormat="1" applyFont="1" applyFill="1" applyAlignment="1">
      <alignment horizontal="right" vertical="center"/>
    </xf>
    <xf numFmtId="168" fontId="23" fillId="7" borderId="26" xfId="11" applyNumberFormat="1" applyFont="1" applyFill="1" applyBorder="1" applyAlignment="1">
      <alignment horizontal="right" vertical="center"/>
    </xf>
    <xf numFmtId="3" fontId="25" fillId="5" borderId="0" xfId="8" applyNumberFormat="1" applyFont="1" applyFill="1"/>
    <xf numFmtId="170" fontId="25" fillId="5" borderId="0" xfId="8" applyNumberFormat="1" applyFont="1" applyFill="1"/>
    <xf numFmtId="0" fontId="23" fillId="7" borderId="0" xfId="10" applyFont="1" applyFill="1" applyAlignment="1">
      <alignment horizontal="left" vertical="center"/>
    </xf>
    <xf numFmtId="0" fontId="23" fillId="7" borderId="0" xfId="7" applyFont="1" applyFill="1" applyAlignment="1">
      <alignment vertical="center"/>
    </xf>
    <xf numFmtId="0" fontId="24" fillId="7" borderId="20" xfId="8" applyFont="1" applyFill="1" applyBorder="1"/>
    <xf numFmtId="0" fontId="23" fillId="7" borderId="0" xfId="7" applyFont="1" applyFill="1"/>
    <xf numFmtId="3" fontId="23" fillId="7" borderId="0" xfId="11" applyNumberFormat="1" applyFont="1" applyFill="1" applyAlignment="1">
      <alignment horizontal="right" vertical="center"/>
    </xf>
    <xf numFmtId="3" fontId="23" fillId="7" borderId="26" xfId="11" applyNumberFormat="1" applyFont="1" applyFill="1" applyBorder="1" applyAlignment="1">
      <alignment horizontal="right" vertical="center"/>
    </xf>
    <xf numFmtId="168" fontId="23" fillId="7" borderId="0" xfId="10" applyNumberFormat="1" applyFont="1" applyFill="1" applyAlignment="1">
      <alignment horizontal="right" vertical="center"/>
    </xf>
    <xf numFmtId="168" fontId="23" fillId="7" borderId="26" xfId="10" applyNumberFormat="1" applyFont="1" applyFill="1" applyBorder="1" applyAlignment="1">
      <alignment horizontal="right" vertical="center"/>
    </xf>
    <xf numFmtId="0" fontId="23" fillId="5" borderId="20" xfId="10" applyFont="1" applyFill="1" applyBorder="1"/>
    <xf numFmtId="0" fontId="23" fillId="8" borderId="20" xfId="7" applyFont="1" applyFill="1" applyBorder="1"/>
    <xf numFmtId="0" fontId="29" fillId="7" borderId="0" xfId="7" applyFont="1" applyFill="1"/>
    <xf numFmtId="0" fontId="24" fillId="5" borderId="20" xfId="8" applyFont="1" applyFill="1" applyBorder="1" applyAlignment="1">
      <alignment horizontal="left" vertical="center"/>
    </xf>
    <xf numFmtId="0" fontId="23" fillId="8" borderId="0" xfId="7" applyFont="1" applyFill="1" applyAlignment="1">
      <alignment horizontal="left" vertical="center"/>
    </xf>
    <xf numFmtId="0" fontId="24" fillId="5" borderId="0" xfId="8" applyFont="1" applyFill="1" applyAlignment="1">
      <alignment horizontal="left" vertical="center"/>
    </xf>
    <xf numFmtId="1" fontId="23" fillId="7" borderId="0" xfId="11" applyNumberFormat="1" applyFont="1" applyFill="1" applyAlignment="1">
      <alignment horizontal="right" vertical="center"/>
    </xf>
    <xf numFmtId="1" fontId="23" fillId="7" borderId="26" xfId="11" applyNumberFormat="1" applyFont="1" applyFill="1" applyBorder="1" applyAlignment="1">
      <alignment horizontal="right" vertical="center"/>
    </xf>
    <xf numFmtId="0" fontId="24" fillId="5" borderId="28" xfId="8" applyFont="1" applyFill="1" applyBorder="1" applyAlignment="1">
      <alignment horizontal="left"/>
    </xf>
    <xf numFmtId="0" fontId="23" fillId="8" borderId="29" xfId="7" applyFont="1" applyFill="1" applyBorder="1" applyAlignment="1">
      <alignment horizontal="left"/>
    </xf>
    <xf numFmtId="0" fontId="24" fillId="5" borderId="22" xfId="8" applyFont="1" applyFill="1" applyBorder="1" applyAlignment="1">
      <alignment horizontal="left" vertical="center"/>
    </xf>
    <xf numFmtId="3" fontId="24" fillId="7" borderId="29" xfId="11" applyNumberFormat="1" applyFont="1" applyFill="1" applyBorder="1" applyAlignment="1">
      <alignment horizontal="right" vertical="center"/>
    </xf>
    <xf numFmtId="3" fontId="24" fillId="7" borderId="30" xfId="11" applyNumberFormat="1" applyFont="1" applyFill="1" applyBorder="1" applyAlignment="1">
      <alignment horizontal="right" vertical="center"/>
    </xf>
    <xf numFmtId="3" fontId="24" fillId="7" borderId="31" xfId="11" applyNumberFormat="1" applyFont="1" applyFill="1" applyBorder="1" applyAlignment="1">
      <alignment horizontal="right" vertical="center"/>
    </xf>
    <xf numFmtId="0" fontId="29" fillId="7" borderId="33" xfId="7" applyFont="1" applyFill="1" applyBorder="1"/>
    <xf numFmtId="0" fontId="29" fillId="7" borderId="34" xfId="7" applyFont="1" applyFill="1" applyBorder="1" applyAlignment="1">
      <alignment vertical="center"/>
    </xf>
    <xf numFmtId="0" fontId="24" fillId="5" borderId="34" xfId="8" applyFont="1" applyFill="1" applyBorder="1"/>
    <xf numFmtId="0" fontId="24" fillId="5" borderId="35" xfId="8" applyFont="1" applyFill="1" applyBorder="1"/>
    <xf numFmtId="0" fontId="29" fillId="8" borderId="0" xfId="7" applyFont="1" applyFill="1" applyAlignment="1">
      <alignment horizontal="left" vertical="center" wrapText="1"/>
    </xf>
    <xf numFmtId="0" fontId="29" fillId="7" borderId="0" xfId="7" applyFont="1" applyFill="1" applyAlignment="1">
      <alignment horizontal="left" vertical="center" wrapText="1"/>
    </xf>
    <xf numFmtId="0" fontId="25" fillId="7" borderId="0" xfId="8" applyFont="1" applyFill="1"/>
    <xf numFmtId="0" fontId="32" fillId="5" borderId="0" xfId="8" applyFont="1" applyFill="1"/>
    <xf numFmtId="0" fontId="7" fillId="7" borderId="0" xfId="8" applyFill="1"/>
    <xf numFmtId="0" fontId="24" fillId="7" borderId="0" xfId="8" applyFont="1" applyFill="1"/>
    <xf numFmtId="0" fontId="22" fillId="5" borderId="0" xfId="8" applyFont="1" applyFill="1"/>
    <xf numFmtId="0" fontId="22" fillId="7" borderId="0" xfId="8" applyFont="1" applyFill="1"/>
    <xf numFmtId="0" fontId="23" fillId="0" borderId="0" xfId="7" applyFont="1" applyFill="1" applyAlignment="1">
      <alignment vertical="center"/>
    </xf>
    <xf numFmtId="0" fontId="25" fillId="0" borderId="0" xfId="8" applyFont="1" applyFill="1"/>
    <xf numFmtId="0" fontId="23" fillId="0" borderId="20" xfId="10" quotePrefix="1" applyFont="1" applyFill="1" applyBorder="1" applyAlignment="1">
      <alignment horizontal="left"/>
    </xf>
    <xf numFmtId="0" fontId="23" fillId="0" borderId="0" xfId="10" quotePrefix="1" applyFont="1" applyFill="1" applyAlignment="1">
      <alignment horizontal="left"/>
    </xf>
    <xf numFmtId="0" fontId="23" fillId="0" borderId="20" xfId="10" quotePrefix="1" applyFont="1" applyFill="1" applyBorder="1" applyAlignment="1">
      <alignment horizontal="left" vertical="center"/>
    </xf>
    <xf numFmtId="0" fontId="23" fillId="0" borderId="0" xfId="10" quotePrefix="1" applyFont="1" applyFill="1" applyAlignment="1">
      <alignment horizontal="left" vertical="center"/>
    </xf>
    <xf numFmtId="2" fontId="23" fillId="0" borderId="0" xfId="9" applyNumberFormat="1" applyFont="1" applyFill="1" applyAlignment="1">
      <alignment horizontal="right" vertical="center"/>
    </xf>
    <xf numFmtId="0" fontId="23" fillId="0" borderId="0" xfId="7" applyFont="1" applyFill="1" applyAlignment="1">
      <alignment horizontal="right" vertical="center"/>
    </xf>
    <xf numFmtId="0" fontId="23" fillId="0" borderId="16" xfId="7" applyFont="1" applyFill="1" applyBorder="1" applyAlignment="1">
      <alignment horizontal="right" vertical="center"/>
    </xf>
    <xf numFmtId="0" fontId="23" fillId="0" borderId="25" xfId="7" applyFont="1" applyFill="1" applyBorder="1" applyAlignment="1">
      <alignment horizontal="right" vertical="center"/>
    </xf>
    <xf numFmtId="0" fontId="23" fillId="0" borderId="0" xfId="7" applyFont="1" applyFill="1"/>
    <xf numFmtId="3" fontId="25" fillId="0" borderId="0" xfId="8" applyNumberFormat="1" applyFont="1" applyFill="1"/>
    <xf numFmtId="0" fontId="29" fillId="0" borderId="0" xfId="7" applyFont="1" applyFill="1"/>
    <xf numFmtId="0" fontId="23" fillId="0" borderId="26" xfId="7" applyFont="1" applyFill="1" applyBorder="1" applyAlignment="1">
      <alignment horizontal="right" vertical="center"/>
    </xf>
    <xf numFmtId="0" fontId="24" fillId="0" borderId="27" xfId="8" applyFont="1" applyFill="1" applyBorder="1" applyAlignment="1">
      <alignment horizontal="left" vertical="center"/>
    </xf>
    <xf numFmtId="0" fontId="23" fillId="0" borderId="22" xfId="7" applyFont="1" applyFill="1" applyBorder="1" applyAlignment="1">
      <alignment horizontal="left" vertical="center"/>
    </xf>
    <xf numFmtId="0" fontId="24" fillId="0" borderId="16" xfId="8" applyFont="1" applyFill="1" applyBorder="1" applyAlignment="1">
      <alignment horizontal="left" vertical="center"/>
    </xf>
    <xf numFmtId="0" fontId="34" fillId="2" borderId="1" xfId="12" applyFont="1" applyFill="1" applyBorder="1" applyAlignment="1">
      <alignment horizontal="left" wrapText="1"/>
    </xf>
    <xf numFmtId="14" fontId="0" fillId="0" borderId="36" xfId="0" applyNumberFormat="1" applyBorder="1"/>
    <xf numFmtId="1" fontId="0" fillId="0" borderId="36" xfId="0" applyNumberFormat="1" applyBorder="1"/>
    <xf numFmtId="0" fontId="0" fillId="0" borderId="36" xfId="0" applyBorder="1"/>
    <xf numFmtId="0" fontId="18" fillId="0" borderId="0" xfId="5" applyFont="1" applyAlignment="1">
      <alignment horizontal="left"/>
    </xf>
    <xf numFmtId="0" fontId="19" fillId="0" borderId="0" xfId="5" applyFont="1" applyAlignment="1">
      <alignment horizontal="left"/>
    </xf>
    <xf numFmtId="0" fontId="11" fillId="4" borderId="10" xfId="2" applyFont="1" applyFill="1" applyBorder="1" applyAlignment="1">
      <alignment horizontal="left"/>
    </xf>
    <xf numFmtId="0" fontId="11" fillId="4" borderId="11" xfId="2" applyFont="1" applyFill="1" applyBorder="1" applyAlignment="1">
      <alignment horizontal="left"/>
    </xf>
    <xf numFmtId="0" fontId="11" fillId="4" borderId="12" xfId="2" applyFont="1" applyFill="1" applyBorder="1" applyAlignment="1">
      <alignment horizontal="left"/>
    </xf>
    <xf numFmtId="169" fontId="15" fillId="5" borderId="10" xfId="2" applyNumberFormat="1" applyFont="1" applyFill="1" applyBorder="1" applyAlignment="1">
      <alignment horizontal="left"/>
    </xf>
    <xf numFmtId="169" fontId="15" fillId="5" borderId="11" xfId="2" applyNumberFormat="1" applyFont="1" applyFill="1" applyBorder="1" applyAlignment="1">
      <alignment horizontal="left"/>
    </xf>
    <xf numFmtId="169" fontId="15" fillId="5" borderId="12" xfId="2" applyNumberFormat="1" applyFont="1" applyFill="1" applyBorder="1" applyAlignment="1">
      <alignment horizontal="left"/>
    </xf>
    <xf numFmtId="169" fontId="15" fillId="6" borderId="10" xfId="2" applyNumberFormat="1" applyFont="1" applyFill="1" applyBorder="1" applyAlignment="1">
      <alignment horizontal="left"/>
    </xf>
    <xf numFmtId="169" fontId="15" fillId="6" borderId="11" xfId="2" applyNumberFormat="1" applyFont="1" applyFill="1" applyBorder="1" applyAlignment="1">
      <alignment horizontal="left"/>
    </xf>
    <xf numFmtId="169" fontId="15" fillId="6" borderId="12" xfId="2" applyNumberFormat="1" applyFont="1" applyFill="1" applyBorder="1" applyAlignment="1">
      <alignment horizontal="left"/>
    </xf>
    <xf numFmtId="169" fontId="15" fillId="3" borderId="10" xfId="2" applyNumberFormat="1" applyFont="1" applyFill="1" applyBorder="1" applyAlignment="1">
      <alignment horizontal="left"/>
    </xf>
    <xf numFmtId="169" fontId="15" fillId="3" borderId="11" xfId="2" applyNumberFormat="1" applyFont="1" applyFill="1" applyBorder="1" applyAlignment="1">
      <alignment horizontal="left"/>
    </xf>
    <xf numFmtId="169" fontId="15" fillId="3" borderId="12" xfId="2" applyNumberFormat="1" applyFont="1" applyFill="1" applyBorder="1" applyAlignment="1">
      <alignment horizontal="left"/>
    </xf>
    <xf numFmtId="0" fontId="18" fillId="0" borderId="15" xfId="5" applyFont="1" applyBorder="1" applyAlignment="1">
      <alignment horizontal="left"/>
    </xf>
    <xf numFmtId="0" fontId="30" fillId="7" borderId="32" xfId="8" applyFont="1" applyFill="1" applyBorder="1" applyAlignment="1">
      <alignment horizontal="left" vertical="center" wrapText="1"/>
    </xf>
    <xf numFmtId="0" fontId="30" fillId="7" borderId="16" xfId="8" applyFont="1" applyFill="1" applyBorder="1" applyAlignment="1">
      <alignment horizontal="left" vertical="center" wrapText="1"/>
    </xf>
    <xf numFmtId="0" fontId="30" fillId="7" borderId="0" xfId="8" applyFont="1" applyFill="1" applyAlignment="1">
      <alignment horizontal="left" vertical="center" wrapText="1"/>
    </xf>
    <xf numFmtId="0" fontId="30" fillId="7" borderId="25" xfId="8" applyFont="1" applyFill="1" applyBorder="1" applyAlignment="1">
      <alignment horizontal="left" vertical="center" wrapText="1"/>
    </xf>
    <xf numFmtId="2" fontId="26" fillId="0" borderId="17" xfId="9" applyNumberFormat="1" applyFont="1" applyFill="1" applyBorder="1" applyAlignment="1">
      <alignment horizontal="center" vertical="center" wrapText="1"/>
    </xf>
    <xf numFmtId="2" fontId="26" fillId="0" borderId="18" xfId="9" applyNumberFormat="1" applyFont="1" applyFill="1" applyBorder="1" applyAlignment="1">
      <alignment horizontal="center" vertical="center" wrapText="1"/>
    </xf>
    <xf numFmtId="2" fontId="26" fillId="0" borderId="19" xfId="9" applyNumberFormat="1" applyFont="1" applyFill="1" applyBorder="1" applyAlignment="1">
      <alignment horizontal="center" vertical="center" wrapText="1"/>
    </xf>
    <xf numFmtId="164" fontId="23" fillId="0" borderId="21" xfId="10" applyNumberFormat="1" applyFont="1" applyFill="1" applyBorder="1" applyAlignment="1">
      <alignment horizontal="center" vertical="center" wrapText="1"/>
    </xf>
    <xf numFmtId="164" fontId="23" fillId="0" borderId="22" xfId="10" applyNumberFormat="1" applyFont="1" applyFill="1" applyBorder="1" applyAlignment="1">
      <alignment horizontal="center" vertical="center" wrapText="1"/>
    </xf>
    <xf numFmtId="164" fontId="23" fillId="0" borderId="23" xfId="10" applyNumberFormat="1" applyFont="1" applyFill="1" applyBorder="1" applyAlignment="1">
      <alignment horizontal="center" vertical="center" wrapText="1"/>
    </xf>
    <xf numFmtId="164" fontId="27" fillId="0" borderId="21" xfId="10" applyNumberFormat="1" applyFont="1" applyFill="1" applyBorder="1" applyAlignment="1">
      <alignment horizontal="center" vertical="center" wrapText="1"/>
    </xf>
    <xf numFmtId="164" fontId="27" fillId="0" borderId="22" xfId="10" applyNumberFormat="1" applyFont="1" applyFill="1" applyBorder="1" applyAlignment="1">
      <alignment horizontal="center" vertical="center" wrapText="1"/>
    </xf>
    <xf numFmtId="164" fontId="27" fillId="0" borderId="24" xfId="10" applyNumberFormat="1" applyFont="1" applyFill="1" applyBorder="1" applyAlignment="1">
      <alignment horizontal="center" vertical="center" wrapText="1"/>
    </xf>
    <xf numFmtId="164" fontId="27" fillId="0" borderId="20" xfId="10" applyNumberFormat="1" applyFont="1" applyFill="1" applyBorder="1" applyAlignment="1">
      <alignment horizontal="center" vertical="center" wrapText="1"/>
    </xf>
    <xf numFmtId="164" fontId="27" fillId="0" borderId="0" xfId="10" applyNumberFormat="1" applyFont="1" applyFill="1" applyAlignment="1">
      <alignment horizontal="center" vertical="center" wrapText="1"/>
    </xf>
    <xf numFmtId="164" fontId="27" fillId="0" borderId="26" xfId="10" applyNumberFormat="1" applyFont="1" applyFill="1" applyBorder="1" applyAlignment="1">
      <alignment horizontal="center" vertical="center" wrapText="1"/>
    </xf>
    <xf numFmtId="164" fontId="27" fillId="0" borderId="23" xfId="10" applyNumberFormat="1" applyFont="1" applyFill="1" applyBorder="1" applyAlignment="1">
      <alignment horizontal="center" vertical="center" wrapText="1"/>
    </xf>
  </cellXfs>
  <cellStyles count="13">
    <cellStyle name="% 2 2" xfId="10" xr:uid="{1FB87630-D40B-4379-BA4A-AB3D44A85615}"/>
    <cellStyle name="%_PEF FSBR2011 2" xfId="11" xr:uid="{AB2980EF-F952-4A75-AA6A-95282298D69B}"/>
    <cellStyle name="Hyperlink 2" xfId="6" xr:uid="{E52B5CAF-288D-4067-9307-42D1A8D64600}"/>
    <cellStyle name="Normal" xfId="0" builtinId="0"/>
    <cellStyle name="Normal 102 2" xfId="8" xr:uid="{189CA188-B8A0-44F8-ADF3-A88AFCF3214B}"/>
    <cellStyle name="Normal 2" xfId="1" xr:uid="{C4CA7049-D613-4AAC-81D8-27288F5206AB}"/>
    <cellStyle name="Normal 2 2 2" xfId="9" xr:uid="{DFF72ED4-212A-4068-BA7B-971F9E38E9E6}"/>
    <cellStyle name="Normal 2 5" xfId="2" xr:uid="{10420136-F7B3-4719-8FC8-FE4A2674724C}"/>
    <cellStyle name="Normal 3" xfId="3" xr:uid="{1C179679-BA27-48CE-A22D-98ACC79DE8D6}"/>
    <cellStyle name="Normal 4" xfId="4" xr:uid="{9D805B11-D9A6-4B1C-9BBF-0A25B2D61F4D}"/>
    <cellStyle name="Normal 5" xfId="12" xr:uid="{7D1BDC64-4452-4DD1-9EEC-A986F4A7EFDA}"/>
    <cellStyle name="Normal 6" xfId="5" xr:uid="{EFB8DA9A-AC05-4E71-8988-5D11FD30A8AF}"/>
    <cellStyle name="Normal_Fiscal Tables" xfId="7" xr:uid="{57D8230B-6475-4B91-8BB3-CA9A2C9B0712}"/>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7.xml"/><Relationship Id="rId18" Type="http://schemas.openxmlformats.org/officeDocument/2006/relationships/chartsheet" Target="chartsheets/sheet7.xml"/><Relationship Id="rId26" Type="http://schemas.openxmlformats.org/officeDocument/2006/relationships/chartsheet" Target="chartsheets/sheet15.xml"/><Relationship Id="rId3" Type="http://schemas.openxmlformats.org/officeDocument/2006/relationships/chartsheet" Target="chartsheets/sheet2.xml"/><Relationship Id="rId21" Type="http://schemas.openxmlformats.org/officeDocument/2006/relationships/chartsheet" Target="chartsheets/sheet10.xml"/><Relationship Id="rId34" Type="http://schemas.openxmlformats.org/officeDocument/2006/relationships/calcChain" Target="calcChain.xml"/><Relationship Id="rId7" Type="http://schemas.openxmlformats.org/officeDocument/2006/relationships/chartsheet" Target="chartsheets/sheet6.xml"/><Relationship Id="rId12" Type="http://schemas.openxmlformats.org/officeDocument/2006/relationships/worksheet" Target="worksheets/sheet6.xml"/><Relationship Id="rId17" Type="http://schemas.openxmlformats.org/officeDocument/2006/relationships/worksheet" Target="worksheets/sheet11.xml"/><Relationship Id="rId25" Type="http://schemas.openxmlformats.org/officeDocument/2006/relationships/chartsheet" Target="chartsheets/sheet14.xml"/><Relationship Id="rId33" Type="http://schemas.openxmlformats.org/officeDocument/2006/relationships/sheetMetadata" Target="metadata.xml"/><Relationship Id="rId2" Type="http://schemas.openxmlformats.org/officeDocument/2006/relationships/chartsheet" Target="chartsheets/sheet1.xml"/><Relationship Id="rId16" Type="http://schemas.openxmlformats.org/officeDocument/2006/relationships/worksheet" Target="worksheets/sheet10.xml"/><Relationship Id="rId20" Type="http://schemas.openxmlformats.org/officeDocument/2006/relationships/chartsheet" Target="chartsheets/sheet9.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5.xml"/><Relationship Id="rId24" Type="http://schemas.openxmlformats.org/officeDocument/2006/relationships/chartsheet" Target="chartsheets/sheet13.xml"/><Relationship Id="rId32" Type="http://schemas.openxmlformats.org/officeDocument/2006/relationships/sharedStrings" Target="sharedStrings.xml"/><Relationship Id="rId5" Type="http://schemas.openxmlformats.org/officeDocument/2006/relationships/chartsheet" Target="chartsheets/sheet4.xml"/><Relationship Id="rId15" Type="http://schemas.openxmlformats.org/officeDocument/2006/relationships/worksheet" Target="worksheets/sheet9.xml"/><Relationship Id="rId23" Type="http://schemas.openxmlformats.org/officeDocument/2006/relationships/chartsheet" Target="chartsheets/sheet12.xml"/><Relationship Id="rId28" Type="http://schemas.openxmlformats.org/officeDocument/2006/relationships/chartsheet" Target="chartsheets/sheet17.xml"/><Relationship Id="rId10" Type="http://schemas.openxmlformats.org/officeDocument/2006/relationships/worksheet" Target="worksheets/sheet4.xml"/><Relationship Id="rId19" Type="http://schemas.openxmlformats.org/officeDocument/2006/relationships/chartsheet" Target="chartsheets/sheet8.xml"/><Relationship Id="rId31" Type="http://schemas.openxmlformats.org/officeDocument/2006/relationships/styles" Target="styles.xml"/><Relationship Id="rId4" Type="http://schemas.openxmlformats.org/officeDocument/2006/relationships/chartsheet" Target="chartsheets/sheet3.xml"/><Relationship Id="rId9" Type="http://schemas.openxmlformats.org/officeDocument/2006/relationships/worksheet" Target="worksheets/sheet3.xml"/><Relationship Id="rId14" Type="http://schemas.openxmlformats.org/officeDocument/2006/relationships/worksheet" Target="worksheets/sheet8.xml"/><Relationship Id="rId22" Type="http://schemas.openxmlformats.org/officeDocument/2006/relationships/chartsheet" Target="chartsheets/sheet11.xml"/><Relationship Id="rId27" Type="http://schemas.openxmlformats.org/officeDocument/2006/relationships/chartsheet" Target="chartsheets/sheet16.xml"/><Relationship Id="rId30" Type="http://schemas.openxmlformats.org/officeDocument/2006/relationships/theme" Target="theme/theme1.xml"/><Relationship Id="rId8" Type="http://schemas.openxmlformats.org/officeDocument/2006/relationships/worksheet" Target="worksheets/sheet2.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24.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26.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8.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30.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32.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0424316900304572E-2"/>
          <c:y val="0.14711796166988561"/>
          <c:w val="0.89362335071363419"/>
          <c:h val="0.67289154657554595"/>
        </c:manualLayout>
      </c:layout>
      <c:barChart>
        <c:barDir val="col"/>
        <c:grouping val="stacked"/>
        <c:varyColors val="0"/>
        <c:ser>
          <c:idx val="0"/>
          <c:order val="0"/>
          <c:tx>
            <c:strRef>
              <c:f>'Chart Data'!$FK$3</c:f>
              <c:strCache>
                <c:ptCount val="1"/>
                <c:pt idx="0">
                  <c:v>Government &amp; other services</c:v>
                </c:pt>
              </c:strCache>
            </c:strRef>
          </c:tx>
          <c:spPr>
            <a:solidFill>
              <a:srgbClr val="BD1B21"/>
            </a:solidFill>
            <a:ln w="6350">
              <a:solidFill>
                <a:srgbClr val="495057">
                  <a:lumMod val="100000"/>
                </a:srgbClr>
              </a:solidFill>
              <a:prstDash val="solid"/>
            </a:ln>
          </c:spPr>
          <c:invertIfNegative val="0"/>
          <c:cat>
            <c:numRef>
              <c:f>'Chart Data'!$FJ$16:$FJ$31</c:f>
              <c:numCache>
                <c:formatCode>m/d/yyyy</c:formatCode>
                <c:ptCount val="16"/>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numCache>
            </c:numRef>
          </c:cat>
          <c:val>
            <c:numRef>
              <c:f>'Chart Data'!$FK$16:$FK$31</c:f>
              <c:numCache>
                <c:formatCode>0</c:formatCode>
                <c:ptCount val="16"/>
                <c:pt idx="0">
                  <c:v>-451.75</c:v>
                </c:pt>
                <c:pt idx="1">
                  <c:v>-439.75</c:v>
                </c:pt>
                <c:pt idx="2">
                  <c:v>-361.75</c:v>
                </c:pt>
                <c:pt idx="3">
                  <c:v>-259.75</c:v>
                </c:pt>
                <c:pt idx="4">
                  <c:v>-16.75</c:v>
                </c:pt>
                <c:pt idx="5">
                  <c:v>6.25</c:v>
                </c:pt>
                <c:pt idx="6">
                  <c:v>-25.75</c:v>
                </c:pt>
                <c:pt idx="7">
                  <c:v>36.25</c:v>
                </c:pt>
                <c:pt idx="8">
                  <c:v>252.25</c:v>
                </c:pt>
                <c:pt idx="9">
                  <c:v>239.45199999999932</c:v>
                </c:pt>
                <c:pt idx="10">
                  <c:v>275.16299999999865</c:v>
                </c:pt>
                <c:pt idx="11">
                  <c:v>306.58000000000175</c:v>
                </c:pt>
                <c:pt idx="12">
                  <c:v>325.54600000000028</c:v>
                </c:pt>
                <c:pt idx="13">
                  <c:v>340.08000000000175</c:v>
                </c:pt>
                <c:pt idx="14">
                  <c:v>356.6820000000007</c:v>
                </c:pt>
                <c:pt idx="15">
                  <c:v>380.23600000000079</c:v>
                </c:pt>
              </c:numCache>
            </c:numRef>
          </c:val>
          <c:extLst>
            <c:ext xmlns:c16="http://schemas.microsoft.com/office/drawing/2014/chart" uri="{C3380CC4-5D6E-409C-BE32-E72D297353CC}">
              <c16:uniqueId val="{00000000-146E-4599-A5E6-C1D44CA8266C}"/>
            </c:ext>
          </c:extLst>
        </c:ser>
        <c:ser>
          <c:idx val="1"/>
          <c:order val="1"/>
          <c:tx>
            <c:strRef>
              <c:f>'Chart Data'!$FL$3</c:f>
              <c:strCache>
                <c:ptCount val="1"/>
                <c:pt idx="0">
                  <c:v>Private sector - higher paid*</c:v>
                </c:pt>
              </c:strCache>
            </c:strRef>
          </c:tx>
          <c:spPr>
            <a:solidFill>
              <a:srgbClr val="003469"/>
            </a:solidFill>
            <a:ln w="6350">
              <a:solidFill>
                <a:srgbClr val="495057">
                  <a:lumMod val="100000"/>
                </a:srgbClr>
              </a:solidFill>
              <a:prstDash val="solid"/>
            </a:ln>
          </c:spPr>
          <c:invertIfNegative val="0"/>
          <c:cat>
            <c:numRef>
              <c:f>'Chart Data'!$FJ$16:$FJ$31</c:f>
              <c:numCache>
                <c:formatCode>m/d/yyyy</c:formatCode>
                <c:ptCount val="16"/>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numCache>
            </c:numRef>
          </c:cat>
          <c:val>
            <c:numRef>
              <c:f>'Chart Data'!$FL$16:$FL$31</c:f>
              <c:numCache>
                <c:formatCode>0</c:formatCode>
                <c:ptCount val="16"/>
                <c:pt idx="0">
                  <c:v>-43.25</c:v>
                </c:pt>
                <c:pt idx="1">
                  <c:v>-99.25</c:v>
                </c:pt>
                <c:pt idx="2">
                  <c:v>-118.25</c:v>
                </c:pt>
                <c:pt idx="3">
                  <c:v>-135.25</c:v>
                </c:pt>
                <c:pt idx="4">
                  <c:v>-40.25</c:v>
                </c:pt>
                <c:pt idx="5">
                  <c:v>-90.25</c:v>
                </c:pt>
                <c:pt idx="6">
                  <c:v>47.75</c:v>
                </c:pt>
                <c:pt idx="7">
                  <c:v>82.75</c:v>
                </c:pt>
                <c:pt idx="8">
                  <c:v>40.75</c:v>
                </c:pt>
                <c:pt idx="9">
                  <c:v>69.369620000001305</c:v>
                </c:pt>
                <c:pt idx="10">
                  <c:v>50.441559999999299</c:v>
                </c:pt>
                <c:pt idx="11">
                  <c:v>62.539810000000216</c:v>
                </c:pt>
                <c:pt idx="12">
                  <c:v>87.72609999999986</c:v>
                </c:pt>
                <c:pt idx="13">
                  <c:v>116.3458499999997</c:v>
                </c:pt>
                <c:pt idx="14">
                  <c:v>147.29103000000032</c:v>
                </c:pt>
                <c:pt idx="15">
                  <c:v>179.99737000000096</c:v>
                </c:pt>
              </c:numCache>
            </c:numRef>
          </c:val>
          <c:extLst>
            <c:ext xmlns:c16="http://schemas.microsoft.com/office/drawing/2014/chart" uri="{C3380CC4-5D6E-409C-BE32-E72D297353CC}">
              <c16:uniqueId val="{00000001-146E-4599-A5E6-C1D44CA8266C}"/>
            </c:ext>
          </c:extLst>
        </c:ser>
        <c:ser>
          <c:idx val="2"/>
          <c:order val="2"/>
          <c:tx>
            <c:strRef>
              <c:f>'Chart Data'!$FM$3</c:f>
              <c:strCache>
                <c:ptCount val="1"/>
                <c:pt idx="0">
                  <c:v>Private sector - lower paid*</c:v>
                </c:pt>
              </c:strCache>
            </c:strRef>
          </c:tx>
          <c:spPr>
            <a:solidFill>
              <a:srgbClr val="D1A21E"/>
            </a:solidFill>
            <a:ln w="6350">
              <a:solidFill>
                <a:srgbClr val="495057">
                  <a:lumMod val="100000"/>
                </a:srgbClr>
              </a:solidFill>
              <a:prstDash val="solid"/>
            </a:ln>
          </c:spPr>
          <c:invertIfNegative val="0"/>
          <c:cat>
            <c:numRef>
              <c:f>'Chart Data'!$FJ$16:$FJ$31</c:f>
              <c:numCache>
                <c:formatCode>m/d/yyyy</c:formatCode>
                <c:ptCount val="16"/>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numCache>
            </c:numRef>
          </c:cat>
          <c:val>
            <c:numRef>
              <c:f>'Chart Data'!$FM$16:$FM$31</c:f>
              <c:numCache>
                <c:formatCode>0</c:formatCode>
                <c:ptCount val="16"/>
                <c:pt idx="0">
                  <c:v>237.75</c:v>
                </c:pt>
                <c:pt idx="1">
                  <c:v>74.75</c:v>
                </c:pt>
                <c:pt idx="2">
                  <c:v>99.75</c:v>
                </c:pt>
                <c:pt idx="3">
                  <c:v>106.75</c:v>
                </c:pt>
                <c:pt idx="4">
                  <c:v>52.75</c:v>
                </c:pt>
                <c:pt idx="5">
                  <c:v>0.75</c:v>
                </c:pt>
                <c:pt idx="6">
                  <c:v>-48.25</c:v>
                </c:pt>
                <c:pt idx="7">
                  <c:v>-5.25</c:v>
                </c:pt>
                <c:pt idx="8">
                  <c:v>5.75</c:v>
                </c:pt>
                <c:pt idx="9">
                  <c:v>-25.156200000001263</c:v>
                </c:pt>
                <c:pt idx="10">
                  <c:v>-64.67160000000149</c:v>
                </c:pt>
                <c:pt idx="11">
                  <c:v>-72.003899999999703</c:v>
                </c:pt>
                <c:pt idx="12">
                  <c:v>-52.022300000000541</c:v>
                </c:pt>
                <c:pt idx="13">
                  <c:v>-26.804200000000492</c:v>
                </c:pt>
                <c:pt idx="14">
                  <c:v>2.5661000000000058</c:v>
                </c:pt>
                <c:pt idx="15">
                  <c:v>39.571700000000419</c:v>
                </c:pt>
              </c:numCache>
            </c:numRef>
          </c:val>
          <c:extLst>
            <c:ext xmlns:c16="http://schemas.microsoft.com/office/drawing/2014/chart" uri="{C3380CC4-5D6E-409C-BE32-E72D297353CC}">
              <c16:uniqueId val="{00000002-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3"/>
          <c:order val="3"/>
          <c:tx>
            <c:strRef>
              <c:f>'Chart Data'!$FN$3</c:f>
              <c:strCache>
                <c:ptCount val="1"/>
                <c:pt idx="0">
                  <c:v>Total</c:v>
                </c:pt>
              </c:strCache>
            </c:strRef>
          </c:tx>
          <c:spPr>
            <a:ln w="38100">
              <a:solidFill>
                <a:srgbClr val="495057"/>
              </a:solidFill>
            </a:ln>
          </c:spPr>
          <c:marker>
            <c:symbol val="none"/>
          </c:marker>
          <c:cat>
            <c:numRef>
              <c:f>'Chart Data'!$FJ$4:$FJ$35</c:f>
              <c:numCache>
                <c:formatCode>m/d/yyyy</c:formatCode>
                <c:ptCount val="32"/>
                <c:pt idx="0">
                  <c:v>43831</c:v>
                </c:pt>
                <c:pt idx="1">
                  <c:v>43922</c:v>
                </c:pt>
                <c:pt idx="2">
                  <c:v>44013</c:v>
                </c:pt>
                <c:pt idx="3">
                  <c:v>44105</c:v>
                </c:pt>
                <c:pt idx="4">
                  <c:v>44197</c:v>
                </c:pt>
                <c:pt idx="5">
                  <c:v>44287</c:v>
                </c:pt>
                <c:pt idx="6">
                  <c:v>44378</c:v>
                </c:pt>
                <c:pt idx="7">
                  <c:v>44470</c:v>
                </c:pt>
                <c:pt idx="8">
                  <c:v>44562</c:v>
                </c:pt>
                <c:pt idx="9">
                  <c:v>44652</c:v>
                </c:pt>
                <c:pt idx="10">
                  <c:v>44743</c:v>
                </c:pt>
                <c:pt idx="11">
                  <c:v>44835</c:v>
                </c:pt>
                <c:pt idx="12">
                  <c:v>44927</c:v>
                </c:pt>
                <c:pt idx="13">
                  <c:v>45017</c:v>
                </c:pt>
                <c:pt idx="14">
                  <c:v>45108</c:v>
                </c:pt>
                <c:pt idx="15">
                  <c:v>45200</c:v>
                </c:pt>
                <c:pt idx="16">
                  <c:v>45292</c:v>
                </c:pt>
                <c:pt idx="17">
                  <c:v>45383</c:v>
                </c:pt>
                <c:pt idx="18">
                  <c:v>45474</c:v>
                </c:pt>
                <c:pt idx="19">
                  <c:v>45566</c:v>
                </c:pt>
                <c:pt idx="20">
                  <c:v>45658</c:v>
                </c:pt>
                <c:pt idx="21">
                  <c:v>45748</c:v>
                </c:pt>
                <c:pt idx="22">
                  <c:v>45839</c:v>
                </c:pt>
                <c:pt idx="23">
                  <c:v>45931</c:v>
                </c:pt>
                <c:pt idx="24">
                  <c:v>46023</c:v>
                </c:pt>
                <c:pt idx="25">
                  <c:v>46113</c:v>
                </c:pt>
                <c:pt idx="26">
                  <c:v>46204</c:v>
                </c:pt>
                <c:pt idx="27">
                  <c:v>46296</c:v>
                </c:pt>
                <c:pt idx="28">
                  <c:v>46388</c:v>
                </c:pt>
                <c:pt idx="29">
                  <c:v>46478</c:v>
                </c:pt>
                <c:pt idx="30">
                  <c:v>46569</c:v>
                </c:pt>
                <c:pt idx="31">
                  <c:v>46661</c:v>
                </c:pt>
              </c:numCache>
            </c:numRef>
          </c:cat>
          <c:val>
            <c:numRef>
              <c:f>'Chart Data'!$FN$16:$FN$31</c:f>
              <c:numCache>
                <c:formatCode>0</c:formatCode>
                <c:ptCount val="16"/>
                <c:pt idx="0">
                  <c:v>-257.25</c:v>
                </c:pt>
                <c:pt idx="1">
                  <c:v>-464.25</c:v>
                </c:pt>
                <c:pt idx="2">
                  <c:v>-380.25</c:v>
                </c:pt>
                <c:pt idx="3">
                  <c:v>-288.25</c:v>
                </c:pt>
                <c:pt idx="4">
                  <c:v>-4.25</c:v>
                </c:pt>
                <c:pt idx="5">
                  <c:v>-83.25</c:v>
                </c:pt>
                <c:pt idx="6">
                  <c:v>-26.25</c:v>
                </c:pt>
                <c:pt idx="7">
                  <c:v>113.75</c:v>
                </c:pt>
                <c:pt idx="8">
                  <c:v>298.75</c:v>
                </c:pt>
                <c:pt idx="9">
                  <c:v>283.66541999999936</c:v>
                </c:pt>
                <c:pt idx="10">
                  <c:v>260.93295999999646</c:v>
                </c:pt>
                <c:pt idx="11">
                  <c:v>297.11591000000226</c:v>
                </c:pt>
                <c:pt idx="12">
                  <c:v>361.2497999999996</c:v>
                </c:pt>
                <c:pt idx="13">
                  <c:v>429.62165000000095</c:v>
                </c:pt>
                <c:pt idx="14">
                  <c:v>506.53913000000102</c:v>
                </c:pt>
                <c:pt idx="15">
                  <c:v>599.80507000000216</c:v>
                </c:pt>
              </c:numCache>
            </c:numRef>
          </c:val>
          <c:smooth val="0"/>
          <c:extLst>
            <c:ext xmlns:c16="http://schemas.microsoft.com/office/drawing/2014/chart" uri="{C3380CC4-5D6E-409C-BE32-E72D297353CC}">
              <c16:uniqueId val="{00000003-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yyyy"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4"/>
        <c:tickMarkSkip val="4"/>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22952486764236996"/>
          <c:y val="0.14184519387906699"/>
          <c:w val="0.41030289804976816"/>
          <c:h val="0.21442641451996719"/>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47681561363072905"/>
          <c:y val="9.2469136958188883E-2"/>
          <c:w val="0.48489846466280828"/>
          <c:h val="0.76731463415105294"/>
        </c:manualLayout>
      </c:layout>
      <c:barChart>
        <c:barDir val="bar"/>
        <c:grouping val="clustered"/>
        <c:varyColors val="0"/>
        <c:ser>
          <c:idx val="2"/>
          <c:order val="0"/>
          <c:tx>
            <c:strRef>
              <c:f>'Chart Data'!$BU$137</c:f>
              <c:strCache>
                <c:ptCount val="1"/>
                <c:pt idx="0">
                  <c:v>2014-2024</c:v>
                </c:pt>
              </c:strCache>
            </c:strRef>
          </c:tx>
          <c:spPr>
            <a:solidFill>
              <a:schemeClr val="accent3"/>
            </a:solidFill>
            <a:ln w="6350">
              <a:solidFill>
                <a:srgbClr val="495057"/>
              </a:solidFill>
            </a:ln>
            <a:effectLst/>
          </c:spPr>
          <c:invertIfNegative val="0"/>
          <c:cat>
            <c:strRef>
              <c:f>'Chart Data'!$BV$3:$CC$3</c:f>
              <c:strCache>
                <c:ptCount val="8"/>
                <c:pt idx="0">
                  <c:v>Agriculture</c:v>
                </c:pt>
                <c:pt idx="1">
                  <c:v>Extraction &amp; utilities</c:v>
                </c:pt>
                <c:pt idx="2">
                  <c:v>Manufacturing</c:v>
                </c:pt>
                <c:pt idx="3">
                  <c:v>Construction</c:v>
                </c:pt>
                <c:pt idx="4">
                  <c:v>Distribution, accommodation &amp; food</c:v>
                </c:pt>
                <c:pt idx="5">
                  <c:v>Transport, storage &amp; comms</c:v>
                </c:pt>
                <c:pt idx="6">
                  <c:v>Business services &amp; finance</c:v>
                </c:pt>
                <c:pt idx="7">
                  <c:v>Government &amp; other services</c:v>
                </c:pt>
              </c:strCache>
            </c:strRef>
          </c:cat>
          <c:val>
            <c:numRef>
              <c:f>'Chart Data'!$BV$137:$CC$137</c:f>
              <c:numCache>
                <c:formatCode>0</c:formatCode>
                <c:ptCount val="8"/>
                <c:pt idx="0">
                  <c:v>-76.75</c:v>
                </c:pt>
                <c:pt idx="1">
                  <c:v>46.5</c:v>
                </c:pt>
                <c:pt idx="2">
                  <c:v>-30</c:v>
                </c:pt>
                <c:pt idx="3">
                  <c:v>76</c:v>
                </c:pt>
                <c:pt idx="4">
                  <c:v>264.75</c:v>
                </c:pt>
                <c:pt idx="5">
                  <c:v>629.75</c:v>
                </c:pt>
                <c:pt idx="6">
                  <c:v>1063.75</c:v>
                </c:pt>
                <c:pt idx="7">
                  <c:v>1361.25</c:v>
                </c:pt>
              </c:numCache>
            </c:numRef>
          </c:val>
          <c:extLst>
            <c:ext xmlns:c16="http://schemas.microsoft.com/office/drawing/2014/chart" uri="{C3380CC4-5D6E-409C-BE32-E72D297353CC}">
              <c16:uniqueId val="{00000002-3482-45D3-997E-35AB2C4A052D}"/>
            </c:ext>
          </c:extLst>
        </c:ser>
        <c:ser>
          <c:idx val="1"/>
          <c:order val="1"/>
          <c:tx>
            <c:strRef>
              <c:f>'Chart Data'!$BU$136</c:f>
              <c:strCache>
                <c:ptCount val="1"/>
                <c:pt idx="0">
                  <c:v>2004-2014</c:v>
                </c:pt>
              </c:strCache>
            </c:strRef>
          </c:tx>
          <c:spPr>
            <a:solidFill>
              <a:schemeClr val="accent2"/>
            </a:solidFill>
            <a:ln w="6350">
              <a:solidFill>
                <a:srgbClr val="495057"/>
              </a:solidFill>
            </a:ln>
            <a:effectLst/>
          </c:spPr>
          <c:invertIfNegative val="0"/>
          <c:cat>
            <c:strRef>
              <c:f>'Chart Data'!$BV$3:$CC$3</c:f>
              <c:strCache>
                <c:ptCount val="8"/>
                <c:pt idx="0">
                  <c:v>Agriculture</c:v>
                </c:pt>
                <c:pt idx="1">
                  <c:v>Extraction &amp; utilities</c:v>
                </c:pt>
                <c:pt idx="2">
                  <c:v>Manufacturing</c:v>
                </c:pt>
                <c:pt idx="3">
                  <c:v>Construction</c:v>
                </c:pt>
                <c:pt idx="4">
                  <c:v>Distribution, accommodation &amp; food</c:v>
                </c:pt>
                <c:pt idx="5">
                  <c:v>Transport, storage &amp; comms</c:v>
                </c:pt>
                <c:pt idx="6">
                  <c:v>Business services &amp; finance</c:v>
                </c:pt>
                <c:pt idx="7">
                  <c:v>Government &amp; other services</c:v>
                </c:pt>
              </c:strCache>
            </c:strRef>
          </c:cat>
          <c:val>
            <c:numRef>
              <c:f>'Chart Data'!$BV$136:$CC$136</c:f>
              <c:numCache>
                <c:formatCode>0</c:formatCode>
                <c:ptCount val="8"/>
                <c:pt idx="0">
                  <c:v>72</c:v>
                </c:pt>
                <c:pt idx="1">
                  <c:v>86.75</c:v>
                </c:pt>
                <c:pt idx="2">
                  <c:v>-644.25</c:v>
                </c:pt>
                <c:pt idx="3">
                  <c:v>-3</c:v>
                </c:pt>
                <c:pt idx="4">
                  <c:v>75.25</c:v>
                </c:pt>
                <c:pt idx="5">
                  <c:v>273.25</c:v>
                </c:pt>
                <c:pt idx="6">
                  <c:v>1449.25</c:v>
                </c:pt>
                <c:pt idx="7">
                  <c:v>1078</c:v>
                </c:pt>
              </c:numCache>
            </c:numRef>
          </c:val>
          <c:extLst>
            <c:ext xmlns:c16="http://schemas.microsoft.com/office/drawing/2014/chart" uri="{C3380CC4-5D6E-409C-BE32-E72D297353CC}">
              <c16:uniqueId val="{00000001-3482-45D3-997E-35AB2C4A052D}"/>
            </c:ext>
          </c:extLst>
        </c:ser>
        <c:ser>
          <c:idx val="0"/>
          <c:order val="2"/>
          <c:tx>
            <c:strRef>
              <c:f>'Chart Data'!$BU$135</c:f>
              <c:strCache>
                <c:ptCount val="1"/>
                <c:pt idx="0">
                  <c:v>1994-2004</c:v>
                </c:pt>
              </c:strCache>
            </c:strRef>
          </c:tx>
          <c:spPr>
            <a:solidFill>
              <a:schemeClr val="accent1"/>
            </a:solidFill>
            <a:ln w="6350">
              <a:solidFill>
                <a:srgbClr val="495057"/>
              </a:solidFill>
            </a:ln>
            <a:effectLst/>
          </c:spPr>
          <c:invertIfNegative val="0"/>
          <c:cat>
            <c:strRef>
              <c:f>'Chart Data'!$BV$3:$CC$3</c:f>
              <c:strCache>
                <c:ptCount val="8"/>
                <c:pt idx="0">
                  <c:v>Agriculture</c:v>
                </c:pt>
                <c:pt idx="1">
                  <c:v>Extraction &amp; utilities</c:v>
                </c:pt>
                <c:pt idx="2">
                  <c:v>Manufacturing</c:v>
                </c:pt>
                <c:pt idx="3">
                  <c:v>Construction</c:v>
                </c:pt>
                <c:pt idx="4">
                  <c:v>Distribution, accommodation &amp; food</c:v>
                </c:pt>
                <c:pt idx="5">
                  <c:v>Transport, storage &amp; comms</c:v>
                </c:pt>
                <c:pt idx="6">
                  <c:v>Business services &amp; finance</c:v>
                </c:pt>
                <c:pt idx="7">
                  <c:v>Government &amp; other services</c:v>
                </c:pt>
              </c:strCache>
            </c:strRef>
          </c:cat>
          <c:val>
            <c:numRef>
              <c:f>'Chart Data'!$BV$135:$CC$135</c:f>
              <c:numCache>
                <c:formatCode>0</c:formatCode>
                <c:ptCount val="8"/>
                <c:pt idx="0">
                  <c:v>-118.25</c:v>
                </c:pt>
                <c:pt idx="1">
                  <c:v>-59.75</c:v>
                </c:pt>
                <c:pt idx="2">
                  <c:v>-873.75</c:v>
                </c:pt>
                <c:pt idx="3">
                  <c:v>259</c:v>
                </c:pt>
                <c:pt idx="4">
                  <c:v>838</c:v>
                </c:pt>
                <c:pt idx="5">
                  <c:v>527</c:v>
                </c:pt>
                <c:pt idx="6">
                  <c:v>1290.5</c:v>
                </c:pt>
                <c:pt idx="7">
                  <c:v>1428.25</c:v>
                </c:pt>
              </c:numCache>
            </c:numRef>
          </c:val>
          <c:extLst>
            <c:ext xmlns:c16="http://schemas.microsoft.com/office/drawing/2014/chart" uri="{C3380CC4-5D6E-409C-BE32-E72D297353CC}">
              <c16:uniqueId val="{00000000-3482-45D3-997E-35AB2C4A052D}"/>
            </c:ext>
          </c:extLst>
        </c:ser>
        <c:dLbls>
          <c:showLegendKey val="0"/>
          <c:showVal val="0"/>
          <c:showCatName val="0"/>
          <c:showSerName val="0"/>
          <c:showPercent val="0"/>
          <c:showBubbleSize val="0"/>
        </c:dLbls>
        <c:gapWidth val="50"/>
        <c:axId val="1639976431"/>
        <c:axId val="1631339631"/>
      </c:barChart>
      <c:catAx>
        <c:axId val="1639976431"/>
        <c:scaling>
          <c:orientation val="minMax"/>
        </c:scaling>
        <c:delete val="0"/>
        <c:axPos val="l"/>
        <c:numFmt formatCode="General" sourceLinked="0"/>
        <c:majorTickMark val="out"/>
        <c:minorTickMark val="none"/>
        <c:tickLblPos val="low"/>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noMultiLvlLbl val="0"/>
      </c:catAx>
      <c:valAx>
        <c:axId val="1631339631"/>
        <c:scaling>
          <c:orientation val="minMax"/>
          <c:max val="2000"/>
          <c:min val="-1500"/>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majorUnit val="500"/>
      </c:valAx>
      <c:spPr>
        <a:noFill/>
        <a:ln w="25400">
          <a:noFill/>
        </a:ln>
        <a:effectLst/>
      </c:spPr>
    </c:plotArea>
    <c:legend>
      <c:legendPos val="r"/>
      <c:layout>
        <c:manualLayout>
          <c:xMode val="edge"/>
          <c:yMode val="edge"/>
          <c:x val="0.78698186455506625"/>
          <c:y val="0.64793341426381124"/>
          <c:w val="0.16932698666903925"/>
          <c:h val="0.16806513047255231"/>
        </c:manualLayout>
      </c:layout>
      <c:overlay val="0"/>
      <c:spPr>
        <a:noFill/>
        <a:ln>
          <a:noFill/>
        </a:ln>
        <a:effectLst/>
      </c:spPr>
      <c:txPr>
        <a:bodyPr rot="0" spcFirstLastPara="1" vertOverflow="ellipsis" vert="horz" wrap="square" anchor="ctr" anchorCtr="1"/>
        <a:lstStyle/>
        <a:p>
          <a:pPr>
            <a:defRPr sz="1800" b="0" i="0" u="none" strike="noStrike" kern="1200" baseline="0">
              <a:solidFill>
                <a:srgbClr val="495057"/>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507921760048855E-2"/>
          <c:y val="0.14711796166988561"/>
          <c:w val="0.91509247798568394"/>
          <c:h val="0.7127498142920814"/>
        </c:manualLayout>
      </c:layout>
      <c:barChart>
        <c:barDir val="col"/>
        <c:grouping val="stacked"/>
        <c:varyColors val="0"/>
        <c:ser>
          <c:idx val="0"/>
          <c:order val="0"/>
          <c:tx>
            <c:strRef>
              <c:f>'Chart Data'!$HQ$3</c:f>
              <c:strCache>
                <c:ptCount val="1"/>
                <c:pt idx="0">
                  <c:v>Current spending</c:v>
                </c:pt>
              </c:strCache>
            </c:strRef>
          </c:tx>
          <c:spPr>
            <a:solidFill>
              <a:srgbClr val="BD1B21"/>
            </a:solidFill>
            <a:ln w="6350">
              <a:solidFill>
                <a:srgbClr val="495057"/>
              </a:solidFill>
              <a:prstDash val="solid"/>
            </a:ln>
          </c:spPr>
          <c:invertIfNegative val="0"/>
          <c:cat>
            <c:numRef>
              <c:f>'Chart Data'!$HP$4:$HP$26</c:f>
              <c:numCache>
                <c:formatCode>General</c:formatCode>
                <c:ptCount val="23"/>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numCache>
            </c:numRef>
          </c:cat>
          <c:val>
            <c:numRef>
              <c:f>'Chart Data'!$HQ$4:$HQ$26</c:f>
              <c:numCache>
                <c:formatCode>0.0</c:formatCode>
                <c:ptCount val="23"/>
                <c:pt idx="0">
                  <c:v>16.341620277592831</c:v>
                </c:pt>
                <c:pt idx="1">
                  <c:v>16.925615469315993</c:v>
                </c:pt>
                <c:pt idx="2">
                  <c:v>18.265633206775536</c:v>
                </c:pt>
                <c:pt idx="3">
                  <c:v>17.883926839879763</c:v>
                </c:pt>
                <c:pt idx="4">
                  <c:v>17.154498349020052</c:v>
                </c:pt>
                <c:pt idx="5">
                  <c:v>16.411265692039738</c:v>
                </c:pt>
                <c:pt idx="6">
                  <c:v>15.944478226036315</c:v>
                </c:pt>
                <c:pt idx="7">
                  <c:v>15.43455728922409</c:v>
                </c:pt>
                <c:pt idx="8">
                  <c:v>14.908864798954877</c:v>
                </c:pt>
                <c:pt idx="9">
                  <c:v>14.473743756075272</c:v>
                </c:pt>
                <c:pt idx="10">
                  <c:v>14.042248098033264</c:v>
                </c:pt>
                <c:pt idx="11">
                  <c:v>13.875542802591017</c:v>
                </c:pt>
                <c:pt idx="12">
                  <c:v>14.45631870813304</c:v>
                </c:pt>
                <c:pt idx="13">
                  <c:v>19.681001947284823</c:v>
                </c:pt>
                <c:pt idx="14">
                  <c:v>17.025419749398697</c:v>
                </c:pt>
                <c:pt idx="15">
                  <c:v>15.771659871282873</c:v>
                </c:pt>
                <c:pt idx="16">
                  <c:v>15.363385543192912</c:v>
                </c:pt>
                <c:pt idx="17">
                  <c:v>15.668948086754783</c:v>
                </c:pt>
                <c:pt idx="18">
                  <c:v>16.065318248042608</c:v>
                </c:pt>
                <c:pt idx="19">
                  <c:v>16.058466903940268</c:v>
                </c:pt>
                <c:pt idx="20">
                  <c:v>15.941848225137267</c:v>
                </c:pt>
                <c:pt idx="21">
                  <c:v>15.81943249538687</c:v>
                </c:pt>
                <c:pt idx="22">
                  <c:v>15.696275321731489</c:v>
                </c:pt>
              </c:numCache>
            </c:numRef>
          </c:val>
          <c:extLst>
            <c:ext xmlns:c16="http://schemas.microsoft.com/office/drawing/2014/chart" uri="{C3380CC4-5D6E-409C-BE32-E72D297353CC}">
              <c16:uniqueId val="{00000000-146E-4599-A5E6-C1D44CA8266C}"/>
            </c:ext>
          </c:extLst>
        </c:ser>
        <c:ser>
          <c:idx val="1"/>
          <c:order val="1"/>
          <c:tx>
            <c:strRef>
              <c:f>'Chart Data'!$HR$3</c:f>
              <c:strCache>
                <c:ptCount val="1"/>
                <c:pt idx="0">
                  <c:v>Capital spending</c:v>
                </c:pt>
              </c:strCache>
            </c:strRef>
          </c:tx>
          <c:spPr>
            <a:solidFill>
              <a:srgbClr val="003469"/>
            </a:solidFill>
            <a:ln w="6350">
              <a:solidFill>
                <a:srgbClr val="495057"/>
              </a:solidFill>
              <a:prstDash val="solid"/>
            </a:ln>
          </c:spPr>
          <c:invertIfNegative val="0"/>
          <c:cat>
            <c:numRef>
              <c:f>'Chart Data'!$HP$4:$HP$26</c:f>
              <c:numCache>
                <c:formatCode>General</c:formatCode>
                <c:ptCount val="23"/>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numCache>
            </c:numRef>
          </c:cat>
          <c:val>
            <c:numRef>
              <c:f>'Chart Data'!$HR$4:$HR$26</c:f>
              <c:numCache>
                <c:formatCode>0.0</c:formatCode>
                <c:ptCount val="23"/>
                <c:pt idx="0">
                  <c:v>3.0882622145121643</c:v>
                </c:pt>
                <c:pt idx="1">
                  <c:v>3.2968634338288192</c:v>
                </c:pt>
                <c:pt idx="2">
                  <c:v>3.8046863409283649</c:v>
                </c:pt>
                <c:pt idx="3">
                  <c:v>3.1295946253839504</c:v>
                </c:pt>
                <c:pt idx="4">
                  <c:v>2.6298741369593337</c:v>
                </c:pt>
                <c:pt idx="5">
                  <c:v>2.4708378733758902</c:v>
                </c:pt>
                <c:pt idx="6">
                  <c:v>2.5544611472527188</c:v>
                </c:pt>
                <c:pt idx="7">
                  <c:v>2.6648363992027893</c:v>
                </c:pt>
                <c:pt idx="8">
                  <c:v>2.4902156625945739</c:v>
                </c:pt>
                <c:pt idx="9">
                  <c:v>2.440091048779423</c:v>
                </c:pt>
                <c:pt idx="10">
                  <c:v>2.5056881639940474</c:v>
                </c:pt>
                <c:pt idx="11">
                  <c:v>2.5853081268950677</c:v>
                </c:pt>
                <c:pt idx="12">
                  <c:v>2.6305177883525941</c:v>
                </c:pt>
                <c:pt idx="13">
                  <c:v>3.6179197087285617</c:v>
                </c:pt>
                <c:pt idx="14">
                  <c:v>3.2788111671219999</c:v>
                </c:pt>
                <c:pt idx="15">
                  <c:v>3.4746543791281557</c:v>
                </c:pt>
                <c:pt idx="16">
                  <c:v>3.5101837640835951</c:v>
                </c:pt>
                <c:pt idx="17">
                  <c:v>3.5767720218172956</c:v>
                </c:pt>
                <c:pt idx="18">
                  <c:v>3.7177188879540282</c:v>
                </c:pt>
                <c:pt idx="19">
                  <c:v>3.8041096741483602</c:v>
                </c:pt>
                <c:pt idx="20">
                  <c:v>3.8531658089189027</c:v>
                </c:pt>
                <c:pt idx="21">
                  <c:v>3.7532040525042638</c:v>
                </c:pt>
                <c:pt idx="22">
                  <c:v>3.6642106330809976</c:v>
                </c:pt>
              </c:numCache>
            </c:numRef>
          </c:val>
          <c:extLst>
            <c:ext xmlns:c16="http://schemas.microsoft.com/office/drawing/2014/chart" uri="{C3380CC4-5D6E-409C-BE32-E72D297353CC}">
              <c16:uniqueId val="{00000001-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2"/>
          <c:order val="2"/>
          <c:tx>
            <c:strRef>
              <c:f>'Chart Data'!$HS$3</c:f>
              <c:strCache>
                <c:ptCount val="1"/>
                <c:pt idx="0">
                  <c:v>Total</c:v>
                </c:pt>
              </c:strCache>
            </c:strRef>
          </c:tx>
          <c:spPr>
            <a:ln w="38100"/>
          </c:spPr>
          <c:marker>
            <c:symbol val="none"/>
          </c:marker>
          <c:cat>
            <c:numRef>
              <c:f>'Chart Data'!$HP$4:$HP$26</c:f>
              <c:numCache>
                <c:formatCode>General</c:formatCode>
                <c:ptCount val="23"/>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numCache>
            </c:numRef>
          </c:cat>
          <c:val>
            <c:numRef>
              <c:f>'Chart Data'!$HS$4:$HS$26</c:f>
              <c:numCache>
                <c:formatCode>0.0</c:formatCode>
                <c:ptCount val="23"/>
                <c:pt idx="0">
                  <c:v>19.429882492104994</c:v>
                </c:pt>
                <c:pt idx="1">
                  <c:v>20.222478903144811</c:v>
                </c:pt>
                <c:pt idx="2">
                  <c:v>22.070319547703903</c:v>
                </c:pt>
                <c:pt idx="3">
                  <c:v>21.013521465263715</c:v>
                </c:pt>
                <c:pt idx="4">
                  <c:v>19.784372485979386</c:v>
                </c:pt>
                <c:pt idx="5">
                  <c:v>18.882103565415626</c:v>
                </c:pt>
                <c:pt idx="6">
                  <c:v>18.498939373289033</c:v>
                </c:pt>
                <c:pt idx="7">
                  <c:v>18.099393688426879</c:v>
                </c:pt>
                <c:pt idx="8">
                  <c:v>17.399080461549453</c:v>
                </c:pt>
                <c:pt idx="9">
                  <c:v>16.913834804854694</c:v>
                </c:pt>
                <c:pt idx="10">
                  <c:v>16.54793626202731</c:v>
                </c:pt>
                <c:pt idx="11">
                  <c:v>16.460850929486085</c:v>
                </c:pt>
                <c:pt idx="12">
                  <c:v>17.086836496485635</c:v>
                </c:pt>
                <c:pt idx="13">
                  <c:v>23.298921656013384</c:v>
                </c:pt>
                <c:pt idx="14">
                  <c:v>20.304230916520698</c:v>
                </c:pt>
                <c:pt idx="15">
                  <c:v>19.246314250411029</c:v>
                </c:pt>
                <c:pt idx="16">
                  <c:v>18.873569307276508</c:v>
                </c:pt>
                <c:pt idx="17">
                  <c:v>19.24572010857208</c:v>
                </c:pt>
                <c:pt idx="18">
                  <c:v>19.783037135996636</c:v>
                </c:pt>
                <c:pt idx="19">
                  <c:v>19.862576578088628</c:v>
                </c:pt>
                <c:pt idx="20">
                  <c:v>19.79501403405617</c:v>
                </c:pt>
                <c:pt idx="21">
                  <c:v>19.572636547891133</c:v>
                </c:pt>
                <c:pt idx="22">
                  <c:v>19.360485954812486</c:v>
                </c:pt>
              </c:numCache>
            </c:numRef>
          </c:val>
          <c:smooth val="0"/>
          <c:extLst>
            <c:ext xmlns:c16="http://schemas.microsoft.com/office/drawing/2014/chart" uri="{C3380CC4-5D6E-409C-BE32-E72D297353CC}">
              <c16:uniqueId val="{00000002-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2"/>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27657330762183208"/>
          <c:y val="0.11026741940276336"/>
          <c:w val="0.27584864388680813"/>
          <c:h val="0.1681444064774922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8455897857418401E-2"/>
          <c:y val="0.14711796166988561"/>
          <c:w val="0.86754589843529828"/>
          <c:h val="0.7125141880849799"/>
        </c:manualLayout>
      </c:layout>
      <c:barChart>
        <c:barDir val="col"/>
        <c:grouping val="stacked"/>
        <c:varyColors val="0"/>
        <c:ser>
          <c:idx val="0"/>
          <c:order val="0"/>
          <c:tx>
            <c:strRef>
              <c:f>'Chart Data'!$V$3</c:f>
              <c:strCache>
                <c:ptCount val="1"/>
                <c:pt idx="0">
                  <c:v>NHS</c:v>
                </c:pt>
              </c:strCache>
            </c:strRef>
          </c:tx>
          <c:spPr>
            <a:solidFill>
              <a:srgbClr val="BD1B21"/>
            </a:solidFill>
            <a:ln w="12700">
              <a:noFill/>
              <a:prstDash val="solid"/>
            </a:ln>
          </c:spPr>
          <c:invertIfNegative val="0"/>
          <c:cat>
            <c:numRef>
              <c:f>'Chart Data'!$U$4:$U$104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Data'!$V$4:$V$104</c:f>
              <c:numCache>
                <c:formatCode>0</c:formatCode>
                <c:ptCount val="101"/>
                <c:pt idx="0">
                  <c:v>-12.25</c:v>
                </c:pt>
                <c:pt idx="1">
                  <c:v>-5.25</c:v>
                </c:pt>
                <c:pt idx="2">
                  <c:v>3.75</c:v>
                </c:pt>
                <c:pt idx="3">
                  <c:v>13.75</c:v>
                </c:pt>
                <c:pt idx="4">
                  <c:v>25.75</c:v>
                </c:pt>
                <c:pt idx="5">
                  <c:v>39.75</c:v>
                </c:pt>
                <c:pt idx="6">
                  <c:v>53.75</c:v>
                </c:pt>
                <c:pt idx="7">
                  <c:v>68.75</c:v>
                </c:pt>
                <c:pt idx="8">
                  <c:v>82.75</c:v>
                </c:pt>
                <c:pt idx="9">
                  <c:v>99.75</c:v>
                </c:pt>
                <c:pt idx="10">
                  <c:v>115.75</c:v>
                </c:pt>
                <c:pt idx="11">
                  <c:v>131.75</c:v>
                </c:pt>
                <c:pt idx="12">
                  <c:v>149.75</c:v>
                </c:pt>
                <c:pt idx="13">
                  <c:v>164.75</c:v>
                </c:pt>
                <c:pt idx="14">
                  <c:v>181.75</c:v>
                </c:pt>
                <c:pt idx="15">
                  <c:v>198.75</c:v>
                </c:pt>
                <c:pt idx="16">
                  <c:v>216.75</c:v>
                </c:pt>
                <c:pt idx="17">
                  <c:v>220.75</c:v>
                </c:pt>
                <c:pt idx="18">
                  <c:v>233.75</c:v>
                </c:pt>
                <c:pt idx="19">
                  <c:v>246.75</c:v>
                </c:pt>
                <c:pt idx="20">
                  <c:v>256.75</c:v>
                </c:pt>
                <c:pt idx="21">
                  <c:v>270.75</c:v>
                </c:pt>
                <c:pt idx="22">
                  <c:v>275.75</c:v>
                </c:pt>
                <c:pt idx="23">
                  <c:v>278.75</c:v>
                </c:pt>
                <c:pt idx="24">
                  <c:v>274.75</c:v>
                </c:pt>
                <c:pt idx="25">
                  <c:v>267.75</c:v>
                </c:pt>
                <c:pt idx="26">
                  <c:v>250.75</c:v>
                </c:pt>
                <c:pt idx="27">
                  <c:v>237.75</c:v>
                </c:pt>
                <c:pt idx="28">
                  <c:v>238.75</c:v>
                </c:pt>
                <c:pt idx="29">
                  <c:v>233.75</c:v>
                </c:pt>
                <c:pt idx="30">
                  <c:v>234.75</c:v>
                </c:pt>
                <c:pt idx="31">
                  <c:v>237.75</c:v>
                </c:pt>
                <c:pt idx="32">
                  <c:v>241.75</c:v>
                </c:pt>
                <c:pt idx="33">
                  <c:v>253.75</c:v>
                </c:pt>
                <c:pt idx="34">
                  <c:v>273.75</c:v>
                </c:pt>
                <c:pt idx="35">
                  <c:v>293.75</c:v>
                </c:pt>
                <c:pt idx="36">
                  <c:v>293.75</c:v>
                </c:pt>
                <c:pt idx="37">
                  <c:v>320.75</c:v>
                </c:pt>
                <c:pt idx="38">
                  <c:v>336.75</c:v>
                </c:pt>
                <c:pt idx="39">
                  <c:v>342.75</c:v>
                </c:pt>
                <c:pt idx="40">
                  <c:v>347.75</c:v>
                </c:pt>
                <c:pt idx="41">
                  <c:v>349.75</c:v>
                </c:pt>
                <c:pt idx="42">
                  <c:v>341.75</c:v>
                </c:pt>
                <c:pt idx="43">
                  <c:v>335.75</c:v>
                </c:pt>
                <c:pt idx="44">
                  <c:v>329.75</c:v>
                </c:pt>
                <c:pt idx="45">
                  <c:v>321.75</c:v>
                </c:pt>
                <c:pt idx="46">
                  <c:v>313.75</c:v>
                </c:pt>
                <c:pt idx="47">
                  <c:v>305.75</c:v>
                </c:pt>
                <c:pt idx="48">
                  <c:v>297.75</c:v>
                </c:pt>
                <c:pt idx="49">
                  <c:v>294.75</c:v>
                </c:pt>
                <c:pt idx="50">
                  <c:v>292.75</c:v>
                </c:pt>
                <c:pt idx="51">
                  <c:v>295.75</c:v>
                </c:pt>
                <c:pt idx="52">
                  <c:v>298.75</c:v>
                </c:pt>
                <c:pt idx="53">
                  <c:v>295.75</c:v>
                </c:pt>
                <c:pt idx="54">
                  <c:v>302.75</c:v>
                </c:pt>
                <c:pt idx="55">
                  <c:v>306.75</c:v>
                </c:pt>
                <c:pt idx="56">
                  <c:v>313.75</c:v>
                </c:pt>
                <c:pt idx="57">
                  <c:v>318.75</c:v>
                </c:pt>
                <c:pt idx="58">
                  <c:v>324.75</c:v>
                </c:pt>
                <c:pt idx="59">
                  <c:v>328.75</c:v>
                </c:pt>
                <c:pt idx="60">
                  <c:v>335.75</c:v>
                </c:pt>
                <c:pt idx="61">
                  <c:v>341.75</c:v>
                </c:pt>
                <c:pt idx="62">
                  <c:v>349.75</c:v>
                </c:pt>
                <c:pt idx="63">
                  <c:v>361.75</c:v>
                </c:pt>
                <c:pt idx="64">
                  <c:v>369.75</c:v>
                </c:pt>
                <c:pt idx="65">
                  <c:v>379.75</c:v>
                </c:pt>
                <c:pt idx="66">
                  <c:v>386.75</c:v>
                </c:pt>
                <c:pt idx="67">
                  <c:v>391.75</c:v>
                </c:pt>
                <c:pt idx="68">
                  <c:v>403.75</c:v>
                </c:pt>
                <c:pt idx="69">
                  <c:v>413.75</c:v>
                </c:pt>
                <c:pt idx="70">
                  <c:v>419.75</c:v>
                </c:pt>
                <c:pt idx="71">
                  <c:v>429.75</c:v>
                </c:pt>
                <c:pt idx="72">
                  <c:v>432.75</c:v>
                </c:pt>
                <c:pt idx="73">
                  <c:v>440.75</c:v>
                </c:pt>
                <c:pt idx="74">
                  <c:v>453.75</c:v>
                </c:pt>
                <c:pt idx="75">
                  <c:v>461.75</c:v>
                </c:pt>
                <c:pt idx="76">
                  <c:v>472.75</c:v>
                </c:pt>
                <c:pt idx="77">
                  <c:v>485.75</c:v>
                </c:pt>
                <c:pt idx="78">
                  <c:v>501.75</c:v>
                </c:pt>
                <c:pt idx="79">
                  <c:v>517.75</c:v>
                </c:pt>
                <c:pt idx="80">
                  <c:v>534.75</c:v>
                </c:pt>
                <c:pt idx="81">
                  <c:v>573.75</c:v>
                </c:pt>
                <c:pt idx="82">
                  <c:v>568.75</c:v>
                </c:pt>
                <c:pt idx="83">
                  <c:v>582.75</c:v>
                </c:pt>
                <c:pt idx="84">
                  <c:v>625.75</c:v>
                </c:pt>
                <c:pt idx="85">
                  <c:v>637.75</c:v>
                </c:pt>
                <c:pt idx="86">
                  <c:v>640.75</c:v>
                </c:pt>
                <c:pt idx="87">
                  <c:v>652.75</c:v>
                </c:pt>
                <c:pt idx="88">
                  <c:v>664.75</c:v>
                </c:pt>
                <c:pt idx="89">
                  <c:v>674.75</c:v>
                </c:pt>
                <c:pt idx="90">
                  <c:v>689.75</c:v>
                </c:pt>
                <c:pt idx="91">
                  <c:v>706.75</c:v>
                </c:pt>
                <c:pt idx="92">
                  <c:v>728.75</c:v>
                </c:pt>
                <c:pt idx="93">
                  <c:v>753.75</c:v>
                </c:pt>
                <c:pt idx="94">
                  <c:v>773.75</c:v>
                </c:pt>
                <c:pt idx="95">
                  <c:v>794.75</c:v>
                </c:pt>
                <c:pt idx="96">
                  <c:v>807.75</c:v>
                </c:pt>
                <c:pt idx="97">
                  <c:v>818.75</c:v>
                </c:pt>
                <c:pt idx="98">
                  <c:v>831.75</c:v>
                </c:pt>
                <c:pt idx="99">
                  <c:v>842.75</c:v>
                </c:pt>
                <c:pt idx="100">
                  <c:v>851.75</c:v>
                </c:pt>
              </c:numCache>
            </c:numRef>
          </c:val>
          <c:extLst>
            <c:ext xmlns:c16="http://schemas.microsoft.com/office/drawing/2014/chart" uri="{C3380CC4-5D6E-409C-BE32-E72D297353CC}">
              <c16:uniqueId val="{00000000-146E-4599-A5E6-C1D44CA8266C}"/>
            </c:ext>
          </c:extLst>
        </c:ser>
        <c:ser>
          <c:idx val="1"/>
          <c:order val="1"/>
          <c:tx>
            <c:strRef>
              <c:f>'Chart Data'!$W$3</c:f>
              <c:strCache>
                <c:ptCount val="1"/>
                <c:pt idx="0">
                  <c:v>Education</c:v>
                </c:pt>
              </c:strCache>
            </c:strRef>
          </c:tx>
          <c:spPr>
            <a:solidFill>
              <a:srgbClr val="003469"/>
            </a:solidFill>
            <a:ln w="12700">
              <a:noFill/>
              <a:prstDash val="solid"/>
            </a:ln>
          </c:spPr>
          <c:invertIfNegative val="0"/>
          <c:cat>
            <c:numRef>
              <c:f>'Chart Data'!$U$4:$U$104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Data'!$W$4:$W$104</c:f>
              <c:numCache>
                <c:formatCode>0</c:formatCode>
                <c:ptCount val="101"/>
                <c:pt idx="0">
                  <c:v>-33.75</c:v>
                </c:pt>
                <c:pt idx="1">
                  <c:v>1.25</c:v>
                </c:pt>
                <c:pt idx="2">
                  <c:v>15.25</c:v>
                </c:pt>
                <c:pt idx="3">
                  <c:v>17.25</c:v>
                </c:pt>
                <c:pt idx="4">
                  <c:v>23.25</c:v>
                </c:pt>
                <c:pt idx="5">
                  <c:v>28.25</c:v>
                </c:pt>
                <c:pt idx="6">
                  <c:v>25.25</c:v>
                </c:pt>
                <c:pt idx="7">
                  <c:v>27.25</c:v>
                </c:pt>
                <c:pt idx="8">
                  <c:v>31.25</c:v>
                </c:pt>
                <c:pt idx="9">
                  <c:v>33.25</c:v>
                </c:pt>
                <c:pt idx="10">
                  <c:v>60.25</c:v>
                </c:pt>
                <c:pt idx="11">
                  <c:v>70.25</c:v>
                </c:pt>
                <c:pt idx="12">
                  <c:v>76.25</c:v>
                </c:pt>
                <c:pt idx="13">
                  <c:v>91.25</c:v>
                </c:pt>
                <c:pt idx="14">
                  <c:v>95.25</c:v>
                </c:pt>
                <c:pt idx="15">
                  <c:v>117.25</c:v>
                </c:pt>
                <c:pt idx="16">
                  <c:v>120.25</c:v>
                </c:pt>
                <c:pt idx="17">
                  <c:v>129.25</c:v>
                </c:pt>
                <c:pt idx="18">
                  <c:v>133.25</c:v>
                </c:pt>
                <c:pt idx="19">
                  <c:v>136.25</c:v>
                </c:pt>
                <c:pt idx="20">
                  <c:v>141.25</c:v>
                </c:pt>
                <c:pt idx="21">
                  <c:v>143.25</c:v>
                </c:pt>
                <c:pt idx="22">
                  <c:v>153.25</c:v>
                </c:pt>
                <c:pt idx="23">
                  <c:v>159.25</c:v>
                </c:pt>
                <c:pt idx="24">
                  <c:v>163.25</c:v>
                </c:pt>
                <c:pt idx="25">
                  <c:v>169.25</c:v>
                </c:pt>
                <c:pt idx="26">
                  <c:v>171.25</c:v>
                </c:pt>
                <c:pt idx="27">
                  <c:v>171.25</c:v>
                </c:pt>
                <c:pt idx="28">
                  <c:v>178.25</c:v>
                </c:pt>
                <c:pt idx="29">
                  <c:v>183.25</c:v>
                </c:pt>
                <c:pt idx="30">
                  <c:v>188.25</c:v>
                </c:pt>
                <c:pt idx="31">
                  <c:v>194.25</c:v>
                </c:pt>
                <c:pt idx="32">
                  <c:v>190.25</c:v>
                </c:pt>
                <c:pt idx="33">
                  <c:v>197.25</c:v>
                </c:pt>
                <c:pt idx="34">
                  <c:v>206.25</c:v>
                </c:pt>
                <c:pt idx="35">
                  <c:v>209.25</c:v>
                </c:pt>
                <c:pt idx="36">
                  <c:v>222.25</c:v>
                </c:pt>
                <c:pt idx="37">
                  <c:v>217.25</c:v>
                </c:pt>
                <c:pt idx="38">
                  <c:v>216.25</c:v>
                </c:pt>
                <c:pt idx="39">
                  <c:v>233.25</c:v>
                </c:pt>
                <c:pt idx="40">
                  <c:v>231.25</c:v>
                </c:pt>
                <c:pt idx="41">
                  <c:v>248.25</c:v>
                </c:pt>
                <c:pt idx="42">
                  <c:v>224.25</c:v>
                </c:pt>
                <c:pt idx="43">
                  <c:v>218.25</c:v>
                </c:pt>
                <c:pt idx="44">
                  <c:v>219.25</c:v>
                </c:pt>
                <c:pt idx="45">
                  <c:v>222.25</c:v>
                </c:pt>
                <c:pt idx="46">
                  <c:v>228.25</c:v>
                </c:pt>
                <c:pt idx="47">
                  <c:v>224.25</c:v>
                </c:pt>
                <c:pt idx="48">
                  <c:v>243.25</c:v>
                </c:pt>
                <c:pt idx="49">
                  <c:v>223.25</c:v>
                </c:pt>
                <c:pt idx="50">
                  <c:v>220.25</c:v>
                </c:pt>
                <c:pt idx="51">
                  <c:v>219.25</c:v>
                </c:pt>
                <c:pt idx="52">
                  <c:v>219.25</c:v>
                </c:pt>
                <c:pt idx="53">
                  <c:v>243.25</c:v>
                </c:pt>
                <c:pt idx="54">
                  <c:v>253.25</c:v>
                </c:pt>
                <c:pt idx="55">
                  <c:v>259.25</c:v>
                </c:pt>
                <c:pt idx="56">
                  <c:v>259.25</c:v>
                </c:pt>
                <c:pt idx="57">
                  <c:v>254.25</c:v>
                </c:pt>
                <c:pt idx="58">
                  <c:v>249.25</c:v>
                </c:pt>
                <c:pt idx="59">
                  <c:v>251.25</c:v>
                </c:pt>
                <c:pt idx="60">
                  <c:v>248.25</c:v>
                </c:pt>
                <c:pt idx="61">
                  <c:v>249.25</c:v>
                </c:pt>
                <c:pt idx="62">
                  <c:v>242.25</c:v>
                </c:pt>
                <c:pt idx="63">
                  <c:v>241.25</c:v>
                </c:pt>
                <c:pt idx="64">
                  <c:v>240.25</c:v>
                </c:pt>
                <c:pt idx="65">
                  <c:v>236.25</c:v>
                </c:pt>
                <c:pt idx="66">
                  <c:v>238.25</c:v>
                </c:pt>
                <c:pt idx="67">
                  <c:v>231.25</c:v>
                </c:pt>
                <c:pt idx="68">
                  <c:v>228.25</c:v>
                </c:pt>
                <c:pt idx="69">
                  <c:v>222.25</c:v>
                </c:pt>
                <c:pt idx="70">
                  <c:v>210.25</c:v>
                </c:pt>
                <c:pt idx="71">
                  <c:v>204.25</c:v>
                </c:pt>
                <c:pt idx="72">
                  <c:v>204.25</c:v>
                </c:pt>
                <c:pt idx="73">
                  <c:v>204.25</c:v>
                </c:pt>
                <c:pt idx="74">
                  <c:v>196.25</c:v>
                </c:pt>
                <c:pt idx="75">
                  <c:v>197.25</c:v>
                </c:pt>
                <c:pt idx="76">
                  <c:v>195.25</c:v>
                </c:pt>
                <c:pt idx="77">
                  <c:v>196.25</c:v>
                </c:pt>
                <c:pt idx="78">
                  <c:v>190.25</c:v>
                </c:pt>
                <c:pt idx="79">
                  <c:v>184.25</c:v>
                </c:pt>
                <c:pt idx="80">
                  <c:v>182.25</c:v>
                </c:pt>
                <c:pt idx="81">
                  <c:v>178.25</c:v>
                </c:pt>
                <c:pt idx="82">
                  <c:v>183.25</c:v>
                </c:pt>
                <c:pt idx="83">
                  <c:v>183.25</c:v>
                </c:pt>
                <c:pt idx="84">
                  <c:v>181.25</c:v>
                </c:pt>
                <c:pt idx="85">
                  <c:v>185.25</c:v>
                </c:pt>
                <c:pt idx="86">
                  <c:v>188.25</c:v>
                </c:pt>
                <c:pt idx="87">
                  <c:v>190.25</c:v>
                </c:pt>
                <c:pt idx="88">
                  <c:v>192.25</c:v>
                </c:pt>
                <c:pt idx="89">
                  <c:v>192.25</c:v>
                </c:pt>
                <c:pt idx="90">
                  <c:v>184.25</c:v>
                </c:pt>
                <c:pt idx="91">
                  <c:v>188.25</c:v>
                </c:pt>
                <c:pt idx="92">
                  <c:v>194.25</c:v>
                </c:pt>
                <c:pt idx="93">
                  <c:v>197.25</c:v>
                </c:pt>
                <c:pt idx="94">
                  <c:v>217.25</c:v>
                </c:pt>
                <c:pt idx="95">
                  <c:v>216.25</c:v>
                </c:pt>
                <c:pt idx="96">
                  <c:v>215.25</c:v>
                </c:pt>
                <c:pt idx="97">
                  <c:v>214.25</c:v>
                </c:pt>
                <c:pt idx="98">
                  <c:v>220.25</c:v>
                </c:pt>
                <c:pt idx="99">
                  <c:v>217.25</c:v>
                </c:pt>
                <c:pt idx="100">
                  <c:v>218.25</c:v>
                </c:pt>
              </c:numCache>
            </c:numRef>
          </c:val>
          <c:extLst>
            <c:ext xmlns:c16="http://schemas.microsoft.com/office/drawing/2014/chart" uri="{C3380CC4-5D6E-409C-BE32-E72D297353CC}">
              <c16:uniqueId val="{00000001-146E-4599-A5E6-C1D44CA8266C}"/>
            </c:ext>
          </c:extLst>
        </c:ser>
        <c:ser>
          <c:idx val="2"/>
          <c:order val="2"/>
          <c:tx>
            <c:strRef>
              <c:f>'Chart Data'!$X$3</c:f>
              <c:strCache>
                <c:ptCount val="1"/>
                <c:pt idx="0">
                  <c:v>Public administration</c:v>
                </c:pt>
              </c:strCache>
            </c:strRef>
          </c:tx>
          <c:spPr>
            <a:solidFill>
              <a:srgbClr val="D1A21E"/>
            </a:solidFill>
            <a:ln w="12700">
              <a:noFill/>
              <a:prstDash val="solid"/>
            </a:ln>
          </c:spPr>
          <c:invertIfNegative val="0"/>
          <c:cat>
            <c:numRef>
              <c:f>'Chart Data'!$U$4:$U$104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Data'!$X$4:$X$104</c:f>
              <c:numCache>
                <c:formatCode>0</c:formatCode>
                <c:ptCount val="101"/>
                <c:pt idx="0">
                  <c:v>5</c:v>
                </c:pt>
                <c:pt idx="1">
                  <c:v>-1</c:v>
                </c:pt>
                <c:pt idx="2">
                  <c:v>-2</c:v>
                </c:pt>
                <c:pt idx="3">
                  <c:v>-2</c:v>
                </c:pt>
                <c:pt idx="4">
                  <c:v>2</c:v>
                </c:pt>
                <c:pt idx="5">
                  <c:v>6</c:v>
                </c:pt>
                <c:pt idx="6">
                  <c:v>9</c:v>
                </c:pt>
                <c:pt idx="7">
                  <c:v>18</c:v>
                </c:pt>
                <c:pt idx="8">
                  <c:v>25</c:v>
                </c:pt>
                <c:pt idx="9">
                  <c:v>33</c:v>
                </c:pt>
                <c:pt idx="10">
                  <c:v>36</c:v>
                </c:pt>
                <c:pt idx="11">
                  <c:v>57</c:v>
                </c:pt>
                <c:pt idx="12">
                  <c:v>67</c:v>
                </c:pt>
                <c:pt idx="13">
                  <c:v>78</c:v>
                </c:pt>
                <c:pt idx="14">
                  <c:v>81</c:v>
                </c:pt>
                <c:pt idx="15">
                  <c:v>79</c:v>
                </c:pt>
                <c:pt idx="16">
                  <c:v>88</c:v>
                </c:pt>
                <c:pt idx="17">
                  <c:v>91</c:v>
                </c:pt>
                <c:pt idx="18">
                  <c:v>100</c:v>
                </c:pt>
                <c:pt idx="19">
                  <c:v>99</c:v>
                </c:pt>
                <c:pt idx="20">
                  <c:v>101</c:v>
                </c:pt>
                <c:pt idx="21">
                  <c:v>108</c:v>
                </c:pt>
                <c:pt idx="22">
                  <c:v>105</c:v>
                </c:pt>
                <c:pt idx="23">
                  <c:v>105</c:v>
                </c:pt>
                <c:pt idx="24">
                  <c:v>105</c:v>
                </c:pt>
                <c:pt idx="25">
                  <c:v>104</c:v>
                </c:pt>
                <c:pt idx="26">
                  <c:v>104</c:v>
                </c:pt>
                <c:pt idx="27">
                  <c:v>101</c:v>
                </c:pt>
                <c:pt idx="28">
                  <c:v>97</c:v>
                </c:pt>
                <c:pt idx="29">
                  <c:v>90</c:v>
                </c:pt>
                <c:pt idx="30">
                  <c:v>90</c:v>
                </c:pt>
                <c:pt idx="31">
                  <c:v>78</c:v>
                </c:pt>
                <c:pt idx="32">
                  <c:v>55</c:v>
                </c:pt>
                <c:pt idx="33">
                  <c:v>47</c:v>
                </c:pt>
                <c:pt idx="34">
                  <c:v>29</c:v>
                </c:pt>
                <c:pt idx="35">
                  <c:v>31</c:v>
                </c:pt>
                <c:pt idx="36">
                  <c:v>29</c:v>
                </c:pt>
                <c:pt idx="37">
                  <c:v>29</c:v>
                </c:pt>
                <c:pt idx="38">
                  <c:v>41</c:v>
                </c:pt>
                <c:pt idx="39">
                  <c:v>34</c:v>
                </c:pt>
                <c:pt idx="40">
                  <c:v>34</c:v>
                </c:pt>
                <c:pt idx="41">
                  <c:v>21</c:v>
                </c:pt>
                <c:pt idx="42">
                  <c:v>2</c:v>
                </c:pt>
                <c:pt idx="43">
                  <c:v>-4</c:v>
                </c:pt>
                <c:pt idx="44">
                  <c:v>-15</c:v>
                </c:pt>
                <c:pt idx="45">
                  <c:v>-59</c:v>
                </c:pt>
                <c:pt idx="46">
                  <c:v>-70</c:v>
                </c:pt>
                <c:pt idx="47">
                  <c:v>-86</c:v>
                </c:pt>
                <c:pt idx="48">
                  <c:v>-99</c:v>
                </c:pt>
                <c:pt idx="49">
                  <c:v>-101</c:v>
                </c:pt>
                <c:pt idx="50">
                  <c:v>-109</c:v>
                </c:pt>
                <c:pt idx="51">
                  <c:v>-110</c:v>
                </c:pt>
                <c:pt idx="52">
                  <c:v>-107</c:v>
                </c:pt>
                <c:pt idx="53">
                  <c:v>-107</c:v>
                </c:pt>
                <c:pt idx="54">
                  <c:v>-106</c:v>
                </c:pt>
                <c:pt idx="55">
                  <c:v>-118</c:v>
                </c:pt>
                <c:pt idx="56">
                  <c:v>-120</c:v>
                </c:pt>
                <c:pt idx="57">
                  <c:v>-120</c:v>
                </c:pt>
                <c:pt idx="58">
                  <c:v>-126</c:v>
                </c:pt>
                <c:pt idx="59">
                  <c:v>-134</c:v>
                </c:pt>
                <c:pt idx="60">
                  <c:v>-145</c:v>
                </c:pt>
                <c:pt idx="61">
                  <c:v>-159</c:v>
                </c:pt>
                <c:pt idx="62">
                  <c:v>-163</c:v>
                </c:pt>
                <c:pt idx="63">
                  <c:v>-164</c:v>
                </c:pt>
                <c:pt idx="64">
                  <c:v>-169</c:v>
                </c:pt>
                <c:pt idx="65">
                  <c:v>-176</c:v>
                </c:pt>
                <c:pt idx="66">
                  <c:v>-177</c:v>
                </c:pt>
                <c:pt idx="67">
                  <c:v>-176</c:v>
                </c:pt>
                <c:pt idx="68">
                  <c:v>-174</c:v>
                </c:pt>
                <c:pt idx="69">
                  <c:v>-167</c:v>
                </c:pt>
                <c:pt idx="70">
                  <c:v>-162</c:v>
                </c:pt>
                <c:pt idx="71">
                  <c:v>-162</c:v>
                </c:pt>
                <c:pt idx="72">
                  <c:v>-157</c:v>
                </c:pt>
                <c:pt idx="73">
                  <c:v>-151</c:v>
                </c:pt>
                <c:pt idx="74">
                  <c:v>-146</c:v>
                </c:pt>
                <c:pt idx="75">
                  <c:v>-141</c:v>
                </c:pt>
                <c:pt idx="76">
                  <c:v>-130</c:v>
                </c:pt>
                <c:pt idx="77">
                  <c:v>-126</c:v>
                </c:pt>
                <c:pt idx="78">
                  <c:v>-122</c:v>
                </c:pt>
                <c:pt idx="79">
                  <c:v>-114</c:v>
                </c:pt>
                <c:pt idx="80">
                  <c:v>-112</c:v>
                </c:pt>
                <c:pt idx="81">
                  <c:v>-108</c:v>
                </c:pt>
                <c:pt idx="82">
                  <c:v>-98</c:v>
                </c:pt>
                <c:pt idx="83">
                  <c:v>-83</c:v>
                </c:pt>
                <c:pt idx="84">
                  <c:v>-53</c:v>
                </c:pt>
                <c:pt idx="85">
                  <c:v>-60</c:v>
                </c:pt>
                <c:pt idx="86">
                  <c:v>-52</c:v>
                </c:pt>
                <c:pt idx="87">
                  <c:v>-47</c:v>
                </c:pt>
                <c:pt idx="88">
                  <c:v>-36</c:v>
                </c:pt>
                <c:pt idx="89">
                  <c:v>-36</c:v>
                </c:pt>
                <c:pt idx="90">
                  <c:v>-31</c:v>
                </c:pt>
                <c:pt idx="91">
                  <c:v>-26</c:v>
                </c:pt>
                <c:pt idx="92">
                  <c:v>-20</c:v>
                </c:pt>
                <c:pt idx="93">
                  <c:v>-4</c:v>
                </c:pt>
                <c:pt idx="94">
                  <c:v>5</c:v>
                </c:pt>
                <c:pt idx="95">
                  <c:v>16</c:v>
                </c:pt>
                <c:pt idx="96">
                  <c:v>29</c:v>
                </c:pt>
                <c:pt idx="97">
                  <c:v>37</c:v>
                </c:pt>
                <c:pt idx="98">
                  <c:v>43</c:v>
                </c:pt>
                <c:pt idx="99">
                  <c:v>52</c:v>
                </c:pt>
                <c:pt idx="100">
                  <c:v>56</c:v>
                </c:pt>
              </c:numCache>
            </c:numRef>
          </c:val>
          <c:extLst>
            <c:ext xmlns:c16="http://schemas.microsoft.com/office/drawing/2014/chart" uri="{C3380CC4-5D6E-409C-BE32-E72D297353CC}">
              <c16:uniqueId val="{00000002-146E-4599-A5E6-C1D44CA8266C}"/>
            </c:ext>
          </c:extLst>
        </c:ser>
        <c:ser>
          <c:idx val="3"/>
          <c:order val="3"/>
          <c:tx>
            <c:strRef>
              <c:f>'Chart Data'!$Y$3</c:f>
              <c:strCache>
                <c:ptCount val="1"/>
                <c:pt idx="0">
                  <c:v>Police</c:v>
                </c:pt>
              </c:strCache>
            </c:strRef>
          </c:tx>
          <c:spPr>
            <a:solidFill>
              <a:srgbClr val="7B7C77"/>
            </a:solidFill>
            <a:ln w="12700">
              <a:noFill/>
              <a:prstDash val="solid"/>
            </a:ln>
          </c:spPr>
          <c:invertIfNegative val="0"/>
          <c:cat>
            <c:numRef>
              <c:f>'Chart Data'!$U$4:$U$104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Data'!$Y$4:$Y$104</c:f>
              <c:numCache>
                <c:formatCode>0</c:formatCode>
                <c:ptCount val="101"/>
                <c:pt idx="0">
                  <c:v>-0.75</c:v>
                </c:pt>
                <c:pt idx="1">
                  <c:v>-0.75</c:v>
                </c:pt>
                <c:pt idx="2">
                  <c:v>0.25</c:v>
                </c:pt>
                <c:pt idx="3">
                  <c:v>1.25</c:v>
                </c:pt>
                <c:pt idx="4">
                  <c:v>2.25</c:v>
                </c:pt>
                <c:pt idx="5">
                  <c:v>3.25</c:v>
                </c:pt>
                <c:pt idx="6">
                  <c:v>5.25</c:v>
                </c:pt>
                <c:pt idx="7">
                  <c:v>8.25</c:v>
                </c:pt>
                <c:pt idx="8">
                  <c:v>10.25</c:v>
                </c:pt>
                <c:pt idx="9">
                  <c:v>12.25</c:v>
                </c:pt>
                <c:pt idx="10">
                  <c:v>14.25</c:v>
                </c:pt>
                <c:pt idx="11">
                  <c:v>16.25</c:v>
                </c:pt>
                <c:pt idx="12">
                  <c:v>20.25</c:v>
                </c:pt>
                <c:pt idx="13">
                  <c:v>22.25</c:v>
                </c:pt>
                <c:pt idx="14">
                  <c:v>26.25</c:v>
                </c:pt>
                <c:pt idx="15">
                  <c:v>30.25</c:v>
                </c:pt>
                <c:pt idx="16">
                  <c:v>34.25</c:v>
                </c:pt>
                <c:pt idx="17">
                  <c:v>38.25</c:v>
                </c:pt>
                <c:pt idx="18">
                  <c:v>39.25</c:v>
                </c:pt>
                <c:pt idx="19">
                  <c:v>41.25</c:v>
                </c:pt>
                <c:pt idx="20">
                  <c:v>45.25</c:v>
                </c:pt>
                <c:pt idx="21">
                  <c:v>46.25</c:v>
                </c:pt>
                <c:pt idx="22">
                  <c:v>45.25</c:v>
                </c:pt>
                <c:pt idx="23">
                  <c:v>48.25</c:v>
                </c:pt>
                <c:pt idx="24">
                  <c:v>48.25</c:v>
                </c:pt>
                <c:pt idx="25">
                  <c:v>48.25</c:v>
                </c:pt>
                <c:pt idx="26">
                  <c:v>50.25</c:v>
                </c:pt>
                <c:pt idx="27">
                  <c:v>53.25</c:v>
                </c:pt>
                <c:pt idx="28">
                  <c:v>56.25</c:v>
                </c:pt>
                <c:pt idx="29">
                  <c:v>57.25</c:v>
                </c:pt>
                <c:pt idx="30">
                  <c:v>58.25</c:v>
                </c:pt>
                <c:pt idx="31">
                  <c:v>58.25</c:v>
                </c:pt>
                <c:pt idx="32">
                  <c:v>60.25</c:v>
                </c:pt>
                <c:pt idx="33">
                  <c:v>60.25</c:v>
                </c:pt>
                <c:pt idx="34">
                  <c:v>61.25</c:v>
                </c:pt>
                <c:pt idx="35">
                  <c:v>63.25</c:v>
                </c:pt>
                <c:pt idx="36">
                  <c:v>67.25</c:v>
                </c:pt>
                <c:pt idx="37">
                  <c:v>68.25</c:v>
                </c:pt>
                <c:pt idx="38">
                  <c:v>70.25</c:v>
                </c:pt>
                <c:pt idx="39">
                  <c:v>69.25</c:v>
                </c:pt>
                <c:pt idx="40">
                  <c:v>69.25</c:v>
                </c:pt>
                <c:pt idx="41">
                  <c:v>66.25</c:v>
                </c:pt>
                <c:pt idx="42">
                  <c:v>64.25</c:v>
                </c:pt>
                <c:pt idx="43">
                  <c:v>60.25</c:v>
                </c:pt>
                <c:pt idx="44">
                  <c:v>56.25</c:v>
                </c:pt>
                <c:pt idx="45">
                  <c:v>51.25</c:v>
                </c:pt>
                <c:pt idx="46">
                  <c:v>47.25</c:v>
                </c:pt>
                <c:pt idx="47">
                  <c:v>44.25</c:v>
                </c:pt>
                <c:pt idx="48">
                  <c:v>42.25</c:v>
                </c:pt>
                <c:pt idx="49">
                  <c:v>40.25</c:v>
                </c:pt>
                <c:pt idx="50">
                  <c:v>38.25</c:v>
                </c:pt>
                <c:pt idx="51">
                  <c:v>37.25</c:v>
                </c:pt>
                <c:pt idx="52">
                  <c:v>35.25</c:v>
                </c:pt>
                <c:pt idx="53">
                  <c:v>35.25</c:v>
                </c:pt>
                <c:pt idx="54">
                  <c:v>33.25</c:v>
                </c:pt>
                <c:pt idx="55">
                  <c:v>32.25</c:v>
                </c:pt>
                <c:pt idx="56">
                  <c:v>31.25</c:v>
                </c:pt>
                <c:pt idx="57">
                  <c:v>30.25</c:v>
                </c:pt>
                <c:pt idx="58">
                  <c:v>30.25</c:v>
                </c:pt>
                <c:pt idx="59">
                  <c:v>29.25</c:v>
                </c:pt>
                <c:pt idx="60">
                  <c:v>29.25</c:v>
                </c:pt>
                <c:pt idx="61">
                  <c:v>28.25</c:v>
                </c:pt>
                <c:pt idx="62">
                  <c:v>26.25</c:v>
                </c:pt>
                <c:pt idx="63">
                  <c:v>24.25</c:v>
                </c:pt>
                <c:pt idx="64">
                  <c:v>22.25</c:v>
                </c:pt>
                <c:pt idx="65">
                  <c:v>21.25</c:v>
                </c:pt>
                <c:pt idx="66">
                  <c:v>21.25</c:v>
                </c:pt>
                <c:pt idx="67">
                  <c:v>20.25</c:v>
                </c:pt>
                <c:pt idx="68">
                  <c:v>19.25</c:v>
                </c:pt>
                <c:pt idx="69">
                  <c:v>19.25</c:v>
                </c:pt>
                <c:pt idx="70">
                  <c:v>19.25</c:v>
                </c:pt>
                <c:pt idx="71">
                  <c:v>20.25</c:v>
                </c:pt>
                <c:pt idx="72">
                  <c:v>20.25</c:v>
                </c:pt>
                <c:pt idx="73">
                  <c:v>21.25</c:v>
                </c:pt>
                <c:pt idx="74">
                  <c:v>21.25</c:v>
                </c:pt>
                <c:pt idx="75">
                  <c:v>21.25</c:v>
                </c:pt>
                <c:pt idx="76">
                  <c:v>23.25</c:v>
                </c:pt>
                <c:pt idx="77">
                  <c:v>23.25</c:v>
                </c:pt>
                <c:pt idx="78">
                  <c:v>26.25</c:v>
                </c:pt>
                <c:pt idx="79">
                  <c:v>27.25</c:v>
                </c:pt>
                <c:pt idx="80">
                  <c:v>32.25</c:v>
                </c:pt>
                <c:pt idx="81">
                  <c:v>35.25</c:v>
                </c:pt>
                <c:pt idx="82">
                  <c:v>37.25</c:v>
                </c:pt>
                <c:pt idx="83">
                  <c:v>38.25</c:v>
                </c:pt>
                <c:pt idx="84">
                  <c:v>42.25</c:v>
                </c:pt>
                <c:pt idx="85">
                  <c:v>43.25</c:v>
                </c:pt>
                <c:pt idx="86">
                  <c:v>45.25</c:v>
                </c:pt>
                <c:pt idx="87">
                  <c:v>44.25</c:v>
                </c:pt>
                <c:pt idx="88">
                  <c:v>46.25</c:v>
                </c:pt>
                <c:pt idx="89">
                  <c:v>46.25</c:v>
                </c:pt>
                <c:pt idx="90">
                  <c:v>48.25</c:v>
                </c:pt>
                <c:pt idx="91">
                  <c:v>50.25</c:v>
                </c:pt>
                <c:pt idx="92">
                  <c:v>54.25</c:v>
                </c:pt>
                <c:pt idx="93">
                  <c:v>54.25</c:v>
                </c:pt>
                <c:pt idx="94">
                  <c:v>55.25</c:v>
                </c:pt>
                <c:pt idx="95">
                  <c:v>55.25</c:v>
                </c:pt>
                <c:pt idx="96">
                  <c:v>56.25</c:v>
                </c:pt>
                <c:pt idx="97">
                  <c:v>56.25</c:v>
                </c:pt>
                <c:pt idx="98">
                  <c:v>56.25</c:v>
                </c:pt>
                <c:pt idx="99">
                  <c:v>56.25</c:v>
                </c:pt>
                <c:pt idx="100">
                  <c:v>57.25</c:v>
                </c:pt>
              </c:numCache>
            </c:numRef>
          </c:val>
          <c:extLst>
            <c:ext xmlns:c16="http://schemas.microsoft.com/office/drawing/2014/chart" uri="{C3380CC4-5D6E-409C-BE32-E72D297353CC}">
              <c16:uniqueId val="{00000003-146E-4599-A5E6-C1D44CA8266C}"/>
            </c:ext>
          </c:extLst>
        </c:ser>
        <c:ser>
          <c:idx val="4"/>
          <c:order val="4"/>
          <c:tx>
            <c:strRef>
              <c:f>'Chart Data'!$Z$3</c:f>
              <c:strCache>
                <c:ptCount val="1"/>
                <c:pt idx="0">
                  <c:v>HM forces</c:v>
                </c:pt>
              </c:strCache>
            </c:strRef>
          </c:tx>
          <c:spPr>
            <a:solidFill>
              <a:srgbClr val="965793"/>
            </a:solidFill>
            <a:ln w="12700">
              <a:noFill/>
              <a:prstDash val="solid"/>
            </a:ln>
          </c:spPr>
          <c:invertIfNegative val="0"/>
          <c:cat>
            <c:numRef>
              <c:f>'Chart Data'!$U$4:$U$104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Data'!$Z$4:$Z$104</c:f>
              <c:numCache>
                <c:formatCode>0</c:formatCode>
                <c:ptCount val="101"/>
                <c:pt idx="0">
                  <c:v>0.75</c:v>
                </c:pt>
                <c:pt idx="1">
                  <c:v>0.75</c:v>
                </c:pt>
                <c:pt idx="2">
                  <c:v>-0.25</c:v>
                </c:pt>
                <c:pt idx="3">
                  <c:v>-1.25</c:v>
                </c:pt>
                <c:pt idx="4">
                  <c:v>-1.25</c:v>
                </c:pt>
                <c:pt idx="5">
                  <c:v>-2.25</c:v>
                </c:pt>
                <c:pt idx="6">
                  <c:v>-2.25</c:v>
                </c:pt>
                <c:pt idx="7">
                  <c:v>-2.25</c:v>
                </c:pt>
                <c:pt idx="8">
                  <c:v>-2.25</c:v>
                </c:pt>
                <c:pt idx="9">
                  <c:v>-2.25</c:v>
                </c:pt>
                <c:pt idx="10">
                  <c:v>-1.25</c:v>
                </c:pt>
                <c:pt idx="11">
                  <c:v>-1.25</c:v>
                </c:pt>
                <c:pt idx="12">
                  <c:v>4.75</c:v>
                </c:pt>
                <c:pt idx="13">
                  <c:v>6.75</c:v>
                </c:pt>
                <c:pt idx="14">
                  <c:v>5.75</c:v>
                </c:pt>
                <c:pt idx="15">
                  <c:v>4.75</c:v>
                </c:pt>
                <c:pt idx="16">
                  <c:v>2.75</c:v>
                </c:pt>
                <c:pt idx="17">
                  <c:v>1.75</c:v>
                </c:pt>
                <c:pt idx="18">
                  <c:v>-0.25</c:v>
                </c:pt>
                <c:pt idx="19">
                  <c:v>-2.25</c:v>
                </c:pt>
                <c:pt idx="20">
                  <c:v>-4.25</c:v>
                </c:pt>
                <c:pt idx="21">
                  <c:v>-6.25</c:v>
                </c:pt>
                <c:pt idx="22">
                  <c:v>-8.25</c:v>
                </c:pt>
                <c:pt idx="23">
                  <c:v>-10.25</c:v>
                </c:pt>
                <c:pt idx="24">
                  <c:v>-11.25</c:v>
                </c:pt>
                <c:pt idx="25">
                  <c:v>-12.25</c:v>
                </c:pt>
                <c:pt idx="26">
                  <c:v>-13.25</c:v>
                </c:pt>
                <c:pt idx="27">
                  <c:v>-14.25</c:v>
                </c:pt>
                <c:pt idx="28">
                  <c:v>-17.25</c:v>
                </c:pt>
                <c:pt idx="29">
                  <c:v>-19.25</c:v>
                </c:pt>
                <c:pt idx="30">
                  <c:v>-21.25</c:v>
                </c:pt>
                <c:pt idx="31">
                  <c:v>-21.25</c:v>
                </c:pt>
                <c:pt idx="32">
                  <c:v>-23.25</c:v>
                </c:pt>
                <c:pt idx="33">
                  <c:v>-23.25</c:v>
                </c:pt>
                <c:pt idx="34">
                  <c:v>-22.25</c:v>
                </c:pt>
                <c:pt idx="35">
                  <c:v>-23.25</c:v>
                </c:pt>
                <c:pt idx="36">
                  <c:v>-20.25</c:v>
                </c:pt>
                <c:pt idx="37">
                  <c:v>-19.25</c:v>
                </c:pt>
                <c:pt idx="38">
                  <c:v>-17.25</c:v>
                </c:pt>
                <c:pt idx="39">
                  <c:v>-17.25</c:v>
                </c:pt>
                <c:pt idx="40">
                  <c:v>-17.25</c:v>
                </c:pt>
                <c:pt idx="41">
                  <c:v>-19.25</c:v>
                </c:pt>
                <c:pt idx="42">
                  <c:v>-20.25</c:v>
                </c:pt>
                <c:pt idx="43">
                  <c:v>-20.25</c:v>
                </c:pt>
                <c:pt idx="44">
                  <c:v>-22.25</c:v>
                </c:pt>
                <c:pt idx="45">
                  <c:v>-23.25</c:v>
                </c:pt>
                <c:pt idx="46">
                  <c:v>-25.25</c:v>
                </c:pt>
                <c:pt idx="47">
                  <c:v>-26.25</c:v>
                </c:pt>
                <c:pt idx="48">
                  <c:v>-29.25</c:v>
                </c:pt>
                <c:pt idx="49">
                  <c:v>-30.25</c:v>
                </c:pt>
                <c:pt idx="50">
                  <c:v>-33.25</c:v>
                </c:pt>
                <c:pt idx="51">
                  <c:v>-37.25</c:v>
                </c:pt>
                <c:pt idx="52">
                  <c:v>-38.25</c:v>
                </c:pt>
                <c:pt idx="53">
                  <c:v>-41.25</c:v>
                </c:pt>
                <c:pt idx="54">
                  <c:v>-42.25</c:v>
                </c:pt>
                <c:pt idx="55">
                  <c:v>-47.25</c:v>
                </c:pt>
                <c:pt idx="56">
                  <c:v>-50.25</c:v>
                </c:pt>
                <c:pt idx="57">
                  <c:v>-52.25</c:v>
                </c:pt>
                <c:pt idx="58">
                  <c:v>-53.25</c:v>
                </c:pt>
                <c:pt idx="59">
                  <c:v>-54.25</c:v>
                </c:pt>
                <c:pt idx="60">
                  <c:v>-56.25</c:v>
                </c:pt>
                <c:pt idx="61">
                  <c:v>-57.25</c:v>
                </c:pt>
                <c:pt idx="62">
                  <c:v>-57.25</c:v>
                </c:pt>
                <c:pt idx="63">
                  <c:v>-57.25</c:v>
                </c:pt>
                <c:pt idx="64">
                  <c:v>-58.25</c:v>
                </c:pt>
                <c:pt idx="65">
                  <c:v>-58.25</c:v>
                </c:pt>
                <c:pt idx="66">
                  <c:v>-58.25</c:v>
                </c:pt>
                <c:pt idx="67">
                  <c:v>-58.25</c:v>
                </c:pt>
                <c:pt idx="68">
                  <c:v>-59.25</c:v>
                </c:pt>
                <c:pt idx="69">
                  <c:v>-60.25</c:v>
                </c:pt>
                <c:pt idx="70">
                  <c:v>-60.25</c:v>
                </c:pt>
                <c:pt idx="71">
                  <c:v>-60.25</c:v>
                </c:pt>
                <c:pt idx="72">
                  <c:v>-61.25</c:v>
                </c:pt>
                <c:pt idx="73">
                  <c:v>-62.25</c:v>
                </c:pt>
                <c:pt idx="74">
                  <c:v>-63.25</c:v>
                </c:pt>
                <c:pt idx="75">
                  <c:v>-63.25</c:v>
                </c:pt>
                <c:pt idx="76">
                  <c:v>-63.25</c:v>
                </c:pt>
                <c:pt idx="77">
                  <c:v>-63.25</c:v>
                </c:pt>
                <c:pt idx="78">
                  <c:v>-62.25</c:v>
                </c:pt>
                <c:pt idx="79">
                  <c:v>-62.25</c:v>
                </c:pt>
                <c:pt idx="80">
                  <c:v>-61.25</c:v>
                </c:pt>
                <c:pt idx="81">
                  <c:v>-59.25</c:v>
                </c:pt>
                <c:pt idx="82">
                  <c:v>-59.25</c:v>
                </c:pt>
                <c:pt idx="83">
                  <c:v>-57.25</c:v>
                </c:pt>
                <c:pt idx="84">
                  <c:v>-56.25</c:v>
                </c:pt>
                <c:pt idx="85">
                  <c:v>-56.25</c:v>
                </c:pt>
                <c:pt idx="86">
                  <c:v>-56.25</c:v>
                </c:pt>
                <c:pt idx="87">
                  <c:v>-57.25</c:v>
                </c:pt>
                <c:pt idx="88">
                  <c:v>-57.25</c:v>
                </c:pt>
                <c:pt idx="89">
                  <c:v>-59.25</c:v>
                </c:pt>
                <c:pt idx="90">
                  <c:v>-60.25</c:v>
                </c:pt>
                <c:pt idx="91">
                  <c:v>-62.25</c:v>
                </c:pt>
                <c:pt idx="92">
                  <c:v>-63.25</c:v>
                </c:pt>
                <c:pt idx="93">
                  <c:v>-65.25</c:v>
                </c:pt>
                <c:pt idx="94">
                  <c:v>-66.25</c:v>
                </c:pt>
                <c:pt idx="95">
                  <c:v>-67.25</c:v>
                </c:pt>
                <c:pt idx="96">
                  <c:v>-67.25</c:v>
                </c:pt>
                <c:pt idx="97">
                  <c:v>-69.25</c:v>
                </c:pt>
                <c:pt idx="98">
                  <c:v>-68.25</c:v>
                </c:pt>
                <c:pt idx="99">
                  <c:v>-69.25</c:v>
                </c:pt>
                <c:pt idx="100">
                  <c:v>-69.25</c:v>
                </c:pt>
              </c:numCache>
            </c:numRef>
          </c:val>
          <c:extLst>
            <c:ext xmlns:c16="http://schemas.microsoft.com/office/drawing/2014/chart" uri="{C3380CC4-5D6E-409C-BE32-E72D297353CC}">
              <c16:uniqueId val="{00000004-146E-4599-A5E6-C1D44CA8266C}"/>
            </c:ext>
          </c:extLst>
        </c:ser>
        <c:ser>
          <c:idx val="5"/>
          <c:order val="5"/>
          <c:tx>
            <c:strRef>
              <c:f>'Chart Data'!$AA$3</c:f>
              <c:strCache>
                <c:ptCount val="1"/>
                <c:pt idx="0">
                  <c:v>Other</c:v>
                </c:pt>
              </c:strCache>
            </c:strRef>
          </c:tx>
          <c:spPr>
            <a:solidFill>
              <a:srgbClr val="00ADDC"/>
            </a:solidFill>
            <a:ln w="12700">
              <a:noFill/>
              <a:prstDash val="solid"/>
            </a:ln>
          </c:spPr>
          <c:invertIfNegative val="0"/>
          <c:cat>
            <c:numRef>
              <c:f>'Chart Data'!$U$4:$U$104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Data'!$AA$4:$AA$104</c:f>
              <c:numCache>
                <c:formatCode>0</c:formatCode>
                <c:ptCount val="101"/>
                <c:pt idx="0">
                  <c:v>12.25</c:v>
                </c:pt>
                <c:pt idx="1">
                  <c:v>-3.75</c:v>
                </c:pt>
                <c:pt idx="2">
                  <c:v>-2.75</c:v>
                </c:pt>
                <c:pt idx="3">
                  <c:v>-5.75</c:v>
                </c:pt>
                <c:pt idx="4">
                  <c:v>-2.75</c:v>
                </c:pt>
                <c:pt idx="5">
                  <c:v>4.25</c:v>
                </c:pt>
                <c:pt idx="6">
                  <c:v>7.25</c:v>
                </c:pt>
                <c:pt idx="7">
                  <c:v>-18.75</c:v>
                </c:pt>
                <c:pt idx="8">
                  <c:v>-5.75</c:v>
                </c:pt>
                <c:pt idx="9">
                  <c:v>-7.75</c:v>
                </c:pt>
                <c:pt idx="10">
                  <c:v>-20.75</c:v>
                </c:pt>
                <c:pt idx="11">
                  <c:v>-6.75</c:v>
                </c:pt>
                <c:pt idx="12">
                  <c:v>-1.75</c:v>
                </c:pt>
                <c:pt idx="13">
                  <c:v>0.25</c:v>
                </c:pt>
                <c:pt idx="14">
                  <c:v>18.25</c:v>
                </c:pt>
                <c:pt idx="15">
                  <c:v>13.25</c:v>
                </c:pt>
                <c:pt idx="16">
                  <c:v>14.25</c:v>
                </c:pt>
                <c:pt idx="17">
                  <c:v>6.25</c:v>
                </c:pt>
                <c:pt idx="18">
                  <c:v>13.25</c:v>
                </c:pt>
                <c:pt idx="19">
                  <c:v>18.25</c:v>
                </c:pt>
                <c:pt idx="20">
                  <c:v>17.25</c:v>
                </c:pt>
                <c:pt idx="21">
                  <c:v>26.25</c:v>
                </c:pt>
                <c:pt idx="22">
                  <c:v>11.25</c:v>
                </c:pt>
                <c:pt idx="23">
                  <c:v>7.25</c:v>
                </c:pt>
                <c:pt idx="24">
                  <c:v>-6.75</c:v>
                </c:pt>
                <c:pt idx="25">
                  <c:v>-11.75</c:v>
                </c:pt>
                <c:pt idx="26">
                  <c:v>-19.75</c:v>
                </c:pt>
                <c:pt idx="27">
                  <c:v>-24.75</c:v>
                </c:pt>
                <c:pt idx="28">
                  <c:v>-23.75</c:v>
                </c:pt>
                <c:pt idx="29">
                  <c:v>-22.75</c:v>
                </c:pt>
                <c:pt idx="30">
                  <c:v>-43.75</c:v>
                </c:pt>
                <c:pt idx="31">
                  <c:v>-51.75</c:v>
                </c:pt>
                <c:pt idx="32">
                  <c:v>-36.75</c:v>
                </c:pt>
                <c:pt idx="33">
                  <c:v>-34.75</c:v>
                </c:pt>
                <c:pt idx="34">
                  <c:v>-18.75</c:v>
                </c:pt>
                <c:pt idx="35">
                  <c:v>-23.75</c:v>
                </c:pt>
                <c:pt idx="36">
                  <c:v>-37.75</c:v>
                </c:pt>
                <c:pt idx="37">
                  <c:v>-52.75</c:v>
                </c:pt>
                <c:pt idx="38">
                  <c:v>-58.75</c:v>
                </c:pt>
                <c:pt idx="39">
                  <c:v>-61.75</c:v>
                </c:pt>
                <c:pt idx="40">
                  <c:v>-70.75</c:v>
                </c:pt>
                <c:pt idx="41">
                  <c:v>-90.75</c:v>
                </c:pt>
                <c:pt idx="42">
                  <c:v>-91.75</c:v>
                </c:pt>
                <c:pt idx="43">
                  <c:v>-100.75</c:v>
                </c:pt>
                <c:pt idx="44">
                  <c:v>-99.75</c:v>
                </c:pt>
                <c:pt idx="45">
                  <c:v>-116.75</c:v>
                </c:pt>
                <c:pt idx="46">
                  <c:v>-131.75</c:v>
                </c:pt>
                <c:pt idx="47">
                  <c:v>-131.75</c:v>
                </c:pt>
                <c:pt idx="48">
                  <c:v>-159.75</c:v>
                </c:pt>
                <c:pt idx="49">
                  <c:v>-166.75</c:v>
                </c:pt>
                <c:pt idx="50">
                  <c:v>-167.75</c:v>
                </c:pt>
                <c:pt idx="51">
                  <c:v>-178.75</c:v>
                </c:pt>
                <c:pt idx="52">
                  <c:v>-185.75</c:v>
                </c:pt>
                <c:pt idx="53">
                  <c:v>-198.75</c:v>
                </c:pt>
                <c:pt idx="54">
                  <c:v>-198.75</c:v>
                </c:pt>
                <c:pt idx="55">
                  <c:v>-203.75</c:v>
                </c:pt>
                <c:pt idx="56">
                  <c:v>-211.75</c:v>
                </c:pt>
                <c:pt idx="57">
                  <c:v>-217.75</c:v>
                </c:pt>
                <c:pt idx="58">
                  <c:v>-224.75</c:v>
                </c:pt>
                <c:pt idx="59">
                  <c:v>-224.75</c:v>
                </c:pt>
                <c:pt idx="60">
                  <c:v>-225.75</c:v>
                </c:pt>
                <c:pt idx="61">
                  <c:v>-232.75</c:v>
                </c:pt>
                <c:pt idx="62">
                  <c:v>-239.75</c:v>
                </c:pt>
                <c:pt idx="63">
                  <c:v>-238.75</c:v>
                </c:pt>
                <c:pt idx="64">
                  <c:v>-238.75</c:v>
                </c:pt>
                <c:pt idx="65">
                  <c:v>-242.75</c:v>
                </c:pt>
                <c:pt idx="66">
                  <c:v>-250.75</c:v>
                </c:pt>
                <c:pt idx="67">
                  <c:v>-258.75</c:v>
                </c:pt>
                <c:pt idx="68">
                  <c:v>-265.75</c:v>
                </c:pt>
                <c:pt idx="69">
                  <c:v>-266.75</c:v>
                </c:pt>
                <c:pt idx="70">
                  <c:v>-268.75</c:v>
                </c:pt>
                <c:pt idx="71">
                  <c:v>-267.75</c:v>
                </c:pt>
                <c:pt idx="72">
                  <c:v>-266.75</c:v>
                </c:pt>
                <c:pt idx="73">
                  <c:v>-266.75</c:v>
                </c:pt>
                <c:pt idx="74">
                  <c:v>-264.75</c:v>
                </c:pt>
                <c:pt idx="75">
                  <c:v>-264.75</c:v>
                </c:pt>
                <c:pt idx="76">
                  <c:v>-270.75</c:v>
                </c:pt>
                <c:pt idx="77">
                  <c:v>-268.75</c:v>
                </c:pt>
                <c:pt idx="78">
                  <c:v>-262.75</c:v>
                </c:pt>
                <c:pt idx="79">
                  <c:v>-266.75</c:v>
                </c:pt>
                <c:pt idx="80">
                  <c:v>-264.75</c:v>
                </c:pt>
                <c:pt idx="81">
                  <c:v>-264.75</c:v>
                </c:pt>
                <c:pt idx="82">
                  <c:v>-269.75</c:v>
                </c:pt>
                <c:pt idx="83">
                  <c:v>-271.75</c:v>
                </c:pt>
                <c:pt idx="84">
                  <c:v>-267.75</c:v>
                </c:pt>
                <c:pt idx="85">
                  <c:v>-266.75</c:v>
                </c:pt>
                <c:pt idx="86">
                  <c:v>-265.75</c:v>
                </c:pt>
                <c:pt idx="87">
                  <c:v>-263.75</c:v>
                </c:pt>
                <c:pt idx="88">
                  <c:v>-271.75</c:v>
                </c:pt>
                <c:pt idx="89">
                  <c:v>-266.75</c:v>
                </c:pt>
                <c:pt idx="90">
                  <c:v>-263.75</c:v>
                </c:pt>
                <c:pt idx="91">
                  <c:v>-261.75</c:v>
                </c:pt>
                <c:pt idx="92">
                  <c:v>-262.75</c:v>
                </c:pt>
                <c:pt idx="93">
                  <c:v>-265.75</c:v>
                </c:pt>
                <c:pt idx="94">
                  <c:v>-265.75</c:v>
                </c:pt>
                <c:pt idx="95">
                  <c:v>-263.75</c:v>
                </c:pt>
                <c:pt idx="96">
                  <c:v>-262.75</c:v>
                </c:pt>
                <c:pt idx="97">
                  <c:v>-254.75</c:v>
                </c:pt>
                <c:pt idx="98">
                  <c:v>-261.75</c:v>
                </c:pt>
                <c:pt idx="99">
                  <c:v>-259.75</c:v>
                </c:pt>
                <c:pt idx="100">
                  <c:v>-265.75</c:v>
                </c:pt>
              </c:numCache>
            </c:numRef>
          </c:val>
          <c:extLst>
            <c:ext xmlns:c16="http://schemas.microsoft.com/office/drawing/2014/chart" uri="{C3380CC4-5D6E-409C-BE32-E72D297353CC}">
              <c16:uniqueId val="{00000005-146E-4599-A5E6-C1D44CA8266C}"/>
            </c:ext>
          </c:extLst>
        </c:ser>
        <c:dLbls>
          <c:showLegendKey val="0"/>
          <c:showVal val="0"/>
          <c:showCatName val="0"/>
          <c:showSerName val="0"/>
          <c:showPercent val="0"/>
          <c:showBubbleSize val="0"/>
        </c:dLbls>
        <c:gapWidth val="0"/>
        <c:overlap val="100"/>
        <c:axId val="275934208"/>
        <c:axId val="275936000"/>
      </c:barChart>
      <c:catAx>
        <c:axId val="275934208"/>
        <c:scaling>
          <c:orientation val="minMax"/>
        </c:scaling>
        <c:delete val="0"/>
        <c:axPos val="b"/>
        <c:numFmt formatCode="yyyy"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12"/>
        <c:tickMarkSkip val="4"/>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11338821886862038"/>
          <c:y val="0.12835982766305154"/>
          <c:w val="0.29737603379090266"/>
          <c:h val="0.3187520427871044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874686571365144E-2"/>
          <c:y val="0.14711796166988561"/>
          <c:w val="0.90050735954344885"/>
          <c:h val="0.67855192393403652"/>
        </c:manualLayout>
      </c:layout>
      <c:scatterChart>
        <c:scatterStyle val="lineMarker"/>
        <c:varyColors val="0"/>
        <c:ser>
          <c:idx val="0"/>
          <c:order val="0"/>
          <c:tx>
            <c:strRef>
              <c:f>'Chart Data'!$HI$3</c:f>
              <c:strCache>
                <c:ptCount val="1"/>
                <c:pt idx="0">
                  <c:v>Median pay</c:v>
                </c:pt>
              </c:strCache>
            </c:strRef>
          </c:tx>
          <c:spPr>
            <a:ln w="19050" cap="rnd">
              <a:noFill/>
              <a:round/>
            </a:ln>
            <a:effectLst/>
          </c:spPr>
          <c:marker>
            <c:symbol val="diamond"/>
            <c:size val="12"/>
            <c:spPr>
              <a:solidFill>
                <a:srgbClr val="BD1B21"/>
              </a:solidFill>
              <a:ln w="6350">
                <a:solidFill>
                  <a:srgbClr val="495057"/>
                </a:solidFill>
              </a:ln>
              <a:effectLst/>
            </c:spPr>
          </c:marker>
          <c:dLbls>
            <c:dLbl>
              <c:idx val="0"/>
              <c:layout>
                <c:manualLayout>
                  <c:x val="-8.288482379469625E-2"/>
                  <c:y val="-3.7735849056603772E-2"/>
                </c:manualLayout>
              </c:layout>
              <c:tx>
                <c:rich>
                  <a:bodyPr/>
                  <a:lstStyle/>
                  <a:p>
                    <a:fld id="{427F47D7-EBC1-4808-88E0-DD6C33533B7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3210-45E9-98C8-22CB8E68E6CD}"/>
                </c:ext>
              </c:extLst>
            </c:dLbl>
            <c:dLbl>
              <c:idx val="1"/>
              <c:delete val="1"/>
              <c:extLst>
                <c:ext xmlns:c15="http://schemas.microsoft.com/office/drawing/2012/chart" uri="{CE6537A1-D6FC-4f65-9D91-7224C49458BB}"/>
                <c:ext xmlns:c16="http://schemas.microsoft.com/office/drawing/2014/chart" uri="{C3380CC4-5D6E-409C-BE32-E72D297353CC}">
                  <c16:uniqueId val="{0000000C-3210-45E9-98C8-22CB8E68E6CD}"/>
                </c:ext>
              </c:extLst>
            </c:dLbl>
            <c:dLbl>
              <c:idx val="2"/>
              <c:delete val="1"/>
              <c:extLst>
                <c:ext xmlns:c15="http://schemas.microsoft.com/office/drawing/2012/chart" uri="{CE6537A1-D6FC-4f65-9D91-7224C49458BB}"/>
                <c:ext xmlns:c16="http://schemas.microsoft.com/office/drawing/2014/chart" uri="{C3380CC4-5D6E-409C-BE32-E72D297353CC}">
                  <c16:uniqueId val="{00000012-3210-45E9-98C8-22CB8E68E6CD}"/>
                </c:ext>
              </c:extLst>
            </c:dLbl>
            <c:dLbl>
              <c:idx val="3"/>
              <c:delete val="1"/>
              <c:extLst>
                <c:ext xmlns:c15="http://schemas.microsoft.com/office/drawing/2012/chart" uri="{CE6537A1-D6FC-4f65-9D91-7224C49458BB}"/>
                <c:ext xmlns:c16="http://schemas.microsoft.com/office/drawing/2014/chart" uri="{C3380CC4-5D6E-409C-BE32-E72D297353CC}">
                  <c16:uniqueId val="{00000004-3210-45E9-98C8-22CB8E68E6CD}"/>
                </c:ext>
              </c:extLst>
            </c:dLbl>
            <c:dLbl>
              <c:idx val="4"/>
              <c:delete val="1"/>
              <c:extLst>
                <c:ext xmlns:c15="http://schemas.microsoft.com/office/drawing/2012/chart" uri="{CE6537A1-D6FC-4f65-9D91-7224C49458BB}"/>
                <c:ext xmlns:c16="http://schemas.microsoft.com/office/drawing/2014/chart" uri="{C3380CC4-5D6E-409C-BE32-E72D297353CC}">
                  <c16:uniqueId val="{00000006-3210-45E9-98C8-22CB8E68E6CD}"/>
                </c:ext>
              </c:extLst>
            </c:dLbl>
            <c:dLbl>
              <c:idx val="5"/>
              <c:layout>
                <c:manualLayout>
                  <c:x val="-0.1702906379781941"/>
                  <c:y val="-6.9181590745467128E-17"/>
                </c:manualLayout>
              </c:layout>
              <c:tx>
                <c:rich>
                  <a:bodyPr/>
                  <a:lstStyle/>
                  <a:p>
                    <a:fld id="{1BA3346E-A1C7-4C0D-8091-4E68784ABE8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3210-45E9-98C8-22CB8E68E6CD}"/>
                </c:ext>
              </c:extLst>
            </c:dLbl>
            <c:dLbl>
              <c:idx val="6"/>
              <c:layout>
                <c:manualLayout>
                  <c:x val="-9.9461788553635549E-2"/>
                  <c:y val="6.0377358490566108E-2"/>
                </c:manualLayout>
              </c:layout>
              <c:tx>
                <c:rich>
                  <a:bodyPr/>
                  <a:lstStyle/>
                  <a:p>
                    <a:fld id="{4E6C9F57-CE99-49EC-8DC7-431A1A2B0DF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3210-45E9-98C8-22CB8E68E6CD}"/>
                </c:ext>
              </c:extLst>
            </c:dLbl>
            <c:dLbl>
              <c:idx val="7"/>
              <c:delete val="1"/>
              <c:extLst>
                <c:ext xmlns:c15="http://schemas.microsoft.com/office/drawing/2012/chart" uri="{CE6537A1-D6FC-4f65-9D91-7224C49458BB}"/>
                <c:ext xmlns:c16="http://schemas.microsoft.com/office/drawing/2014/chart" uri="{C3380CC4-5D6E-409C-BE32-E72D297353CC}">
                  <c16:uniqueId val="{00000008-3210-45E9-98C8-22CB8E68E6CD}"/>
                </c:ext>
              </c:extLst>
            </c:dLbl>
            <c:dLbl>
              <c:idx val="8"/>
              <c:tx>
                <c:rich>
                  <a:bodyPr/>
                  <a:lstStyle/>
                  <a:p>
                    <a:fld id="{9A86958D-420F-4B64-8577-EBED2DAB4EE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210-45E9-98C8-22CB8E68E6CD}"/>
                </c:ext>
              </c:extLst>
            </c:dLbl>
            <c:dLbl>
              <c:idx val="9"/>
              <c:layout>
                <c:manualLayout>
                  <c:x val="-0.21399354506994303"/>
                  <c:y val="-7.5471698113207895E-3"/>
                </c:manualLayout>
              </c:layout>
              <c:tx>
                <c:rich>
                  <a:bodyPr/>
                  <a:lstStyle/>
                  <a:p>
                    <a:fld id="{F401C297-83AE-4706-A769-A135DD1082EA}"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3210-45E9-98C8-22CB8E68E6CD}"/>
                </c:ext>
              </c:extLst>
            </c:dLbl>
            <c:dLbl>
              <c:idx val="10"/>
              <c:delete val="1"/>
              <c:extLst>
                <c:ext xmlns:c15="http://schemas.microsoft.com/office/drawing/2012/chart" uri="{CE6537A1-D6FC-4f65-9D91-7224C49458BB}"/>
                <c:ext xmlns:c16="http://schemas.microsoft.com/office/drawing/2014/chart" uri="{C3380CC4-5D6E-409C-BE32-E72D297353CC}">
                  <c16:uniqueId val="{00000005-3210-45E9-98C8-22CB8E68E6CD}"/>
                </c:ext>
              </c:extLst>
            </c:dLbl>
            <c:dLbl>
              <c:idx val="11"/>
              <c:delete val="1"/>
              <c:extLst>
                <c:ext xmlns:c15="http://schemas.microsoft.com/office/drawing/2012/chart" uri="{CE6537A1-D6FC-4f65-9D91-7224C49458BB}"/>
                <c:ext xmlns:c16="http://schemas.microsoft.com/office/drawing/2014/chart" uri="{C3380CC4-5D6E-409C-BE32-E72D297353CC}">
                  <c16:uniqueId val="{00000011-3210-45E9-98C8-22CB8E68E6CD}"/>
                </c:ext>
              </c:extLst>
            </c:dLbl>
            <c:dLbl>
              <c:idx val="12"/>
              <c:delete val="1"/>
              <c:extLst>
                <c:ext xmlns:c15="http://schemas.microsoft.com/office/drawing/2012/chart" uri="{CE6537A1-D6FC-4f65-9D91-7224C49458BB}"/>
                <c:ext xmlns:c16="http://schemas.microsoft.com/office/drawing/2014/chart" uri="{C3380CC4-5D6E-409C-BE32-E72D297353CC}">
                  <c16:uniqueId val="{00000013-3210-45E9-98C8-22CB8E68E6CD}"/>
                </c:ext>
              </c:extLst>
            </c:dLbl>
            <c:dLbl>
              <c:idx val="13"/>
              <c:delete val="1"/>
              <c:extLst>
                <c:ext xmlns:c15="http://schemas.microsoft.com/office/drawing/2012/chart" uri="{CE6537A1-D6FC-4f65-9D91-7224C49458BB}"/>
                <c:ext xmlns:c16="http://schemas.microsoft.com/office/drawing/2014/chart" uri="{C3380CC4-5D6E-409C-BE32-E72D297353CC}">
                  <c16:uniqueId val="{00000010-3210-45E9-98C8-22CB8E68E6CD}"/>
                </c:ext>
              </c:extLst>
            </c:dLbl>
            <c:dLbl>
              <c:idx val="14"/>
              <c:delete val="1"/>
              <c:extLst>
                <c:ext xmlns:c15="http://schemas.microsoft.com/office/drawing/2012/chart" uri="{CE6537A1-D6FC-4f65-9D91-7224C49458BB}"/>
                <c:ext xmlns:c16="http://schemas.microsoft.com/office/drawing/2014/chart" uri="{C3380CC4-5D6E-409C-BE32-E72D297353CC}">
                  <c16:uniqueId val="{00000007-3210-45E9-98C8-22CB8E68E6CD}"/>
                </c:ext>
              </c:extLst>
            </c:dLbl>
            <c:dLbl>
              <c:idx val="15"/>
              <c:delete val="1"/>
              <c:extLst>
                <c:ext xmlns:c15="http://schemas.microsoft.com/office/drawing/2012/chart" uri="{CE6537A1-D6FC-4f65-9D91-7224C49458BB}"/>
                <c:ext xmlns:c16="http://schemas.microsoft.com/office/drawing/2014/chart" uri="{C3380CC4-5D6E-409C-BE32-E72D297353CC}">
                  <c16:uniqueId val="{00000009-3210-45E9-98C8-22CB8E68E6CD}"/>
                </c:ext>
              </c:extLst>
            </c:dLbl>
            <c:dLbl>
              <c:idx val="16"/>
              <c:delete val="1"/>
              <c:extLst>
                <c:ext xmlns:c15="http://schemas.microsoft.com/office/drawing/2012/chart" uri="{CE6537A1-D6FC-4f65-9D91-7224C49458BB}"/>
                <c:ext xmlns:c16="http://schemas.microsoft.com/office/drawing/2014/chart" uri="{C3380CC4-5D6E-409C-BE32-E72D297353CC}">
                  <c16:uniqueId val="{0000000A-3210-45E9-98C8-22CB8E68E6CD}"/>
                </c:ext>
              </c:extLst>
            </c:dLbl>
            <c:dLbl>
              <c:idx val="17"/>
              <c:delete val="1"/>
              <c:extLst>
                <c:ext xmlns:c15="http://schemas.microsoft.com/office/drawing/2012/chart" uri="{CE6537A1-D6FC-4f65-9D91-7224C49458BB}"/>
                <c:ext xmlns:c16="http://schemas.microsoft.com/office/drawing/2014/chart" uri="{C3380CC4-5D6E-409C-BE32-E72D297353CC}">
                  <c16:uniqueId val="{0000000F-3210-45E9-98C8-22CB8E68E6CD}"/>
                </c:ext>
              </c:extLst>
            </c:dLbl>
            <c:dLbl>
              <c:idx val="18"/>
              <c:layout>
                <c:manualLayout>
                  <c:x val="-0.18686760273713338"/>
                  <c:y val="0"/>
                </c:manualLayout>
              </c:layout>
              <c:tx>
                <c:rich>
                  <a:bodyPr/>
                  <a:lstStyle/>
                  <a:p>
                    <a:fld id="{CAE4195F-0557-4731-8A50-F3AC0C1049E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210-45E9-98C8-22CB8E68E6C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495057"/>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 Data'!$HJ$4:$HJ$22</c:f>
              <c:numCache>
                <c:formatCode>0.0</c:formatCode>
                <c:ptCount val="19"/>
                <c:pt idx="0">
                  <c:v>-0.89380511240744198</c:v>
                </c:pt>
                <c:pt idx="1">
                  <c:v>-0.92967818831942717</c:v>
                </c:pt>
                <c:pt idx="2">
                  <c:v>-0.42959078509072768</c:v>
                </c:pt>
                <c:pt idx="3">
                  <c:v>0.9427277578358817</c:v>
                </c:pt>
                <c:pt idx="4">
                  <c:v>0.59868603233261819</c:v>
                </c:pt>
                <c:pt idx="5">
                  <c:v>-1.350520434639968</c:v>
                </c:pt>
                <c:pt idx="6">
                  <c:v>-0.61715835143678621</c:v>
                </c:pt>
                <c:pt idx="7">
                  <c:v>0.17328293885565671</c:v>
                </c:pt>
                <c:pt idx="8">
                  <c:v>-2.1174100075458835</c:v>
                </c:pt>
                <c:pt idx="9">
                  <c:v>-1.2342765569775871</c:v>
                </c:pt>
                <c:pt idx="10">
                  <c:v>0.20692457239699369</c:v>
                </c:pt>
                <c:pt idx="11">
                  <c:v>-0.37967138248269361</c:v>
                </c:pt>
                <c:pt idx="12">
                  <c:v>-0.75272013729180687</c:v>
                </c:pt>
                <c:pt idx="13">
                  <c:v>-0.32443369932283472</c:v>
                </c:pt>
                <c:pt idx="14">
                  <c:v>0.43966566017268338</c:v>
                </c:pt>
                <c:pt idx="15">
                  <c:v>0.18869367561629158</c:v>
                </c:pt>
                <c:pt idx="16">
                  <c:v>0.14747604712375129</c:v>
                </c:pt>
                <c:pt idx="17">
                  <c:v>0.19611278492668305</c:v>
                </c:pt>
                <c:pt idx="18">
                  <c:v>-1.4157510828130215</c:v>
                </c:pt>
              </c:numCache>
            </c:numRef>
          </c:xVal>
          <c:yVal>
            <c:numRef>
              <c:f>'Chart Data'!$HI$4:$HI$22</c:f>
              <c:numCache>
                <c:formatCode>0</c:formatCode>
                <c:ptCount val="19"/>
                <c:pt idx="0">
                  <c:v>27288</c:v>
                </c:pt>
                <c:pt idx="1">
                  <c:v>47022</c:v>
                </c:pt>
                <c:pt idx="2">
                  <c:v>35518</c:v>
                </c:pt>
                <c:pt idx="3">
                  <c:v>51886</c:v>
                </c:pt>
                <c:pt idx="4">
                  <c:v>38435</c:v>
                </c:pt>
                <c:pt idx="5">
                  <c:v>38209</c:v>
                </c:pt>
                <c:pt idx="6">
                  <c:v>25560</c:v>
                </c:pt>
                <c:pt idx="7">
                  <c:v>35868</c:v>
                </c:pt>
                <c:pt idx="8">
                  <c:v>16800</c:v>
                </c:pt>
                <c:pt idx="9">
                  <c:v>46063</c:v>
                </c:pt>
                <c:pt idx="10">
                  <c:v>47248</c:v>
                </c:pt>
                <c:pt idx="11">
                  <c:v>30891</c:v>
                </c:pt>
                <c:pt idx="12">
                  <c:v>39880</c:v>
                </c:pt>
                <c:pt idx="13">
                  <c:v>26803</c:v>
                </c:pt>
                <c:pt idx="14">
                  <c:v>36109</c:v>
                </c:pt>
                <c:pt idx="15">
                  <c:v>31094</c:v>
                </c:pt>
                <c:pt idx="16">
                  <c:v>28150</c:v>
                </c:pt>
                <c:pt idx="17">
                  <c:v>23786</c:v>
                </c:pt>
                <c:pt idx="18">
                  <c:v>25747</c:v>
                </c:pt>
              </c:numCache>
            </c:numRef>
          </c:yVal>
          <c:smooth val="0"/>
          <c:extLst>
            <c:ext xmlns:c15="http://schemas.microsoft.com/office/drawing/2012/chart" uri="{02D57815-91ED-43cb-92C2-25804820EDAC}">
              <c15:datalabelsRange>
                <c15:f>'Chart Data'!$HH$4:$HH$22</c15:f>
                <c15:dlblRangeCache>
                  <c:ptCount val="19"/>
                  <c:pt idx="0">
                    <c:v>Agriculture</c:v>
                  </c:pt>
                  <c:pt idx="1">
                    <c:v>Extraction</c:v>
                  </c:pt>
                  <c:pt idx="2">
                    <c:v>Manufacturing</c:v>
                  </c:pt>
                  <c:pt idx="3">
                    <c:v>Utilities</c:v>
                  </c:pt>
                  <c:pt idx="4">
                    <c:v>Water</c:v>
                  </c:pt>
                  <c:pt idx="5">
                    <c:v>Construction</c:v>
                  </c:pt>
                  <c:pt idx="6">
                    <c:v>Wholesale &amp; retail</c:v>
                  </c:pt>
                  <c:pt idx="7">
                    <c:v>Transport</c:v>
                  </c:pt>
                  <c:pt idx="8">
                    <c:v>Accommodation &amp; food</c:v>
                  </c:pt>
                  <c:pt idx="9">
                    <c:v>Communications</c:v>
                  </c:pt>
                  <c:pt idx="10">
                    <c:v>Financial services</c:v>
                  </c:pt>
                  <c:pt idx="11">
                    <c:v>Real estate</c:v>
                  </c:pt>
                  <c:pt idx="12">
                    <c:v>Professional services</c:v>
                  </c:pt>
                  <c:pt idx="13">
                    <c:v>Administrative services</c:v>
                  </c:pt>
                  <c:pt idx="14">
                    <c:v>Public admin</c:v>
                  </c:pt>
                  <c:pt idx="15">
                    <c:v>Education</c:v>
                  </c:pt>
                  <c:pt idx="16">
                    <c:v>Health</c:v>
                  </c:pt>
                  <c:pt idx="17">
                    <c:v>Art &amp; recreation</c:v>
                  </c:pt>
                  <c:pt idx="18">
                    <c:v>Other services</c:v>
                  </c:pt>
                </c15:dlblRangeCache>
              </c15:datalabelsRange>
            </c:ext>
            <c:ext xmlns:c16="http://schemas.microsoft.com/office/drawing/2014/chart" uri="{C3380CC4-5D6E-409C-BE32-E72D297353CC}">
              <c16:uniqueId val="{00000000-8081-41DE-B265-3BAE78B92BB4}"/>
            </c:ext>
          </c:extLst>
        </c:ser>
        <c:dLbls>
          <c:showLegendKey val="0"/>
          <c:showVal val="0"/>
          <c:showCatName val="0"/>
          <c:showSerName val="0"/>
          <c:showPercent val="0"/>
          <c:showBubbleSize val="0"/>
        </c:dLbls>
        <c:axId val="1159311535"/>
        <c:axId val="1159310287"/>
      </c:scatterChart>
      <c:valAx>
        <c:axId val="1159311535"/>
        <c:scaling>
          <c:orientation val="minMax"/>
        </c:scaling>
        <c:delete val="0"/>
        <c:axPos val="b"/>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0287"/>
        <c:crosses val="autoZero"/>
        <c:crossBetween val="midCat"/>
      </c:valAx>
      <c:valAx>
        <c:axId val="1159310287"/>
        <c:scaling>
          <c:orientation val="minMax"/>
        </c:scaling>
        <c:delete val="0"/>
        <c:axPos val="l"/>
        <c:numFmt formatCode="0" sourceLinked="1"/>
        <c:majorTickMark val="out"/>
        <c:minorTickMark val="none"/>
        <c:tickLblPos val="low"/>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1535"/>
        <c:crossesAt val="0"/>
        <c:crossBetween val="midCat"/>
        <c:dispUnits>
          <c:builtInUnit val="thousands"/>
        </c:dispUnits>
      </c:valAx>
      <c:spPr>
        <a:noFill/>
        <a:ln>
          <a:noFill/>
        </a:ln>
        <a:effectLst/>
      </c:spPr>
    </c:plotArea>
    <c:plotVisOnly val="1"/>
    <c:dispBlanksAs val="gap"/>
    <c:showDLblsOverMax val="0"/>
  </c:chart>
  <c:spPr>
    <a:solidFill>
      <a:srgbClr val="FFFFFF"/>
    </a:solidFill>
    <a:ln w="9525" cap="flat" cmpd="sng" algn="ctr">
      <a:noFill/>
      <a:round/>
    </a:ln>
    <a:effectLst/>
  </c:spPr>
  <c:txPr>
    <a:bodyPr/>
    <a:lstStyle/>
    <a:p>
      <a:pPr>
        <a:defRPr/>
      </a:pPr>
      <a:endParaRPr lang="en-US"/>
    </a:p>
  </c:txPr>
  <c:userShapes r:id="rId4"/>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874686571365144E-2"/>
          <c:y val="0.14711796166988561"/>
          <c:w val="0.90050735954344885"/>
          <c:h val="0.67855192393403652"/>
        </c:manualLayout>
      </c:layout>
      <c:scatterChart>
        <c:scatterStyle val="lineMarker"/>
        <c:varyColors val="0"/>
        <c:ser>
          <c:idx val="0"/>
          <c:order val="0"/>
          <c:tx>
            <c:strRef>
              <c:f>'Chart Data'!$HM$3</c:f>
              <c:strCache>
                <c:ptCount val="1"/>
                <c:pt idx="0">
                  <c:v>Median pay</c:v>
                </c:pt>
              </c:strCache>
            </c:strRef>
          </c:tx>
          <c:spPr>
            <a:ln w="25400" cap="rnd">
              <a:noFill/>
              <a:round/>
            </a:ln>
            <a:effectLst/>
          </c:spPr>
          <c:marker>
            <c:symbol val="diamond"/>
            <c:size val="12"/>
            <c:spPr>
              <a:solidFill>
                <a:srgbClr val="BD1B21"/>
              </a:solidFill>
              <a:ln w="6350">
                <a:solidFill>
                  <a:srgbClr val="495057"/>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0-5CF9-445C-9709-60DBB507700F}"/>
                </c:ext>
              </c:extLst>
            </c:dLbl>
            <c:dLbl>
              <c:idx val="1"/>
              <c:delete val="1"/>
              <c:extLst>
                <c:ext xmlns:c15="http://schemas.microsoft.com/office/drawing/2012/chart" uri="{CE6537A1-D6FC-4f65-9D91-7224C49458BB}"/>
                <c:ext xmlns:c16="http://schemas.microsoft.com/office/drawing/2014/chart" uri="{C3380CC4-5D6E-409C-BE32-E72D297353CC}">
                  <c16:uniqueId val="{00000001-5CF9-445C-9709-60DBB507700F}"/>
                </c:ext>
              </c:extLst>
            </c:dLbl>
            <c:dLbl>
              <c:idx val="2"/>
              <c:delete val="1"/>
              <c:extLst>
                <c:ext xmlns:c15="http://schemas.microsoft.com/office/drawing/2012/chart" uri="{CE6537A1-D6FC-4f65-9D91-7224C49458BB}"/>
                <c:ext xmlns:c16="http://schemas.microsoft.com/office/drawing/2014/chart" uri="{C3380CC4-5D6E-409C-BE32-E72D297353CC}">
                  <c16:uniqueId val="{00000002-5CF9-445C-9709-60DBB507700F}"/>
                </c:ext>
              </c:extLst>
            </c:dLbl>
            <c:dLbl>
              <c:idx val="3"/>
              <c:delete val="1"/>
              <c:extLst>
                <c:ext xmlns:c15="http://schemas.microsoft.com/office/drawing/2012/chart" uri="{CE6537A1-D6FC-4f65-9D91-7224C49458BB}"/>
                <c:ext xmlns:c16="http://schemas.microsoft.com/office/drawing/2014/chart" uri="{C3380CC4-5D6E-409C-BE32-E72D297353CC}">
                  <c16:uniqueId val="{00000003-5CF9-445C-9709-60DBB507700F}"/>
                </c:ext>
              </c:extLst>
            </c:dLbl>
            <c:dLbl>
              <c:idx val="4"/>
              <c:delete val="1"/>
              <c:extLst>
                <c:ext xmlns:c15="http://schemas.microsoft.com/office/drawing/2012/chart" uri="{CE6537A1-D6FC-4f65-9D91-7224C49458BB}"/>
                <c:ext xmlns:c16="http://schemas.microsoft.com/office/drawing/2014/chart" uri="{C3380CC4-5D6E-409C-BE32-E72D297353CC}">
                  <c16:uniqueId val="{00000004-5CF9-445C-9709-60DBB507700F}"/>
                </c:ext>
              </c:extLst>
            </c:dLbl>
            <c:dLbl>
              <c:idx val="5"/>
              <c:layout>
                <c:manualLayout>
                  <c:x val="9.0395480225988149E-3"/>
                  <c:y val="4.7147571900047147E-2"/>
                </c:manualLayout>
              </c:layout>
              <c:tx>
                <c:rich>
                  <a:bodyPr/>
                  <a:lstStyle/>
                  <a:p>
                    <a:fld id="{7D285D5F-6CC8-45CB-AF72-34092FBA587A}"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CF9-445C-9709-60DBB507700F}"/>
                </c:ext>
              </c:extLst>
            </c:dLbl>
            <c:dLbl>
              <c:idx val="6"/>
              <c:delete val="1"/>
              <c:extLst>
                <c:ext xmlns:c15="http://schemas.microsoft.com/office/drawing/2012/chart" uri="{CE6537A1-D6FC-4f65-9D91-7224C49458BB}"/>
                <c:ext xmlns:c16="http://schemas.microsoft.com/office/drawing/2014/chart" uri="{C3380CC4-5D6E-409C-BE32-E72D297353CC}">
                  <c16:uniqueId val="{00000006-5CF9-445C-9709-60DBB507700F}"/>
                </c:ext>
              </c:extLst>
            </c:dLbl>
            <c:dLbl>
              <c:idx val="7"/>
              <c:layout>
                <c:manualLayout>
                  <c:x val="-0.103954802259887"/>
                  <c:y val="6.2234794908062233E-2"/>
                </c:manualLayout>
              </c:layout>
              <c:tx>
                <c:rich>
                  <a:bodyPr/>
                  <a:lstStyle/>
                  <a:p>
                    <a:fld id="{A7F86DF3-8C21-45BF-9174-4CA055159F4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CF9-445C-9709-60DBB507700F}"/>
                </c:ext>
              </c:extLst>
            </c:dLbl>
            <c:dLbl>
              <c:idx val="8"/>
              <c:tx>
                <c:rich>
                  <a:bodyPr/>
                  <a:lstStyle/>
                  <a:p>
                    <a:fld id="{255965B6-C843-4F75-B038-C6858C339BB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CF9-445C-9709-60DBB507700F}"/>
                </c:ext>
              </c:extLst>
            </c:dLbl>
            <c:dLbl>
              <c:idx val="9"/>
              <c:delete val="1"/>
              <c:extLst>
                <c:ext xmlns:c15="http://schemas.microsoft.com/office/drawing/2012/chart" uri="{CE6537A1-D6FC-4f65-9D91-7224C49458BB}"/>
                <c:ext xmlns:c16="http://schemas.microsoft.com/office/drawing/2014/chart" uri="{C3380CC4-5D6E-409C-BE32-E72D297353CC}">
                  <c16:uniqueId val="{00000009-5CF9-445C-9709-60DBB507700F}"/>
                </c:ext>
              </c:extLst>
            </c:dLbl>
            <c:dLbl>
              <c:idx val="10"/>
              <c:delete val="1"/>
              <c:extLst>
                <c:ext xmlns:c15="http://schemas.microsoft.com/office/drawing/2012/chart" uri="{CE6537A1-D6FC-4f65-9D91-7224C49458BB}"/>
                <c:ext xmlns:c16="http://schemas.microsoft.com/office/drawing/2014/chart" uri="{C3380CC4-5D6E-409C-BE32-E72D297353CC}">
                  <c16:uniqueId val="{0000000A-5CF9-445C-9709-60DBB507700F}"/>
                </c:ext>
              </c:extLst>
            </c:dLbl>
            <c:dLbl>
              <c:idx val="11"/>
              <c:delete val="1"/>
              <c:extLst>
                <c:ext xmlns:c15="http://schemas.microsoft.com/office/drawing/2012/chart" uri="{CE6537A1-D6FC-4f65-9D91-7224C49458BB}"/>
                <c:ext xmlns:c16="http://schemas.microsoft.com/office/drawing/2014/chart" uri="{C3380CC4-5D6E-409C-BE32-E72D297353CC}">
                  <c16:uniqueId val="{0000000B-5CF9-445C-9709-60DBB507700F}"/>
                </c:ext>
              </c:extLst>
            </c:dLbl>
            <c:dLbl>
              <c:idx val="12"/>
              <c:delete val="1"/>
              <c:extLst>
                <c:ext xmlns:c15="http://schemas.microsoft.com/office/drawing/2012/chart" uri="{CE6537A1-D6FC-4f65-9D91-7224C49458BB}"/>
                <c:ext xmlns:c16="http://schemas.microsoft.com/office/drawing/2014/chart" uri="{C3380CC4-5D6E-409C-BE32-E72D297353CC}">
                  <c16:uniqueId val="{0000000C-5CF9-445C-9709-60DBB507700F}"/>
                </c:ext>
              </c:extLst>
            </c:dLbl>
            <c:dLbl>
              <c:idx val="13"/>
              <c:delete val="1"/>
              <c:extLst>
                <c:ext xmlns:c15="http://schemas.microsoft.com/office/drawing/2012/chart" uri="{CE6537A1-D6FC-4f65-9D91-7224C49458BB}"/>
                <c:ext xmlns:c16="http://schemas.microsoft.com/office/drawing/2014/chart" uri="{C3380CC4-5D6E-409C-BE32-E72D297353CC}">
                  <c16:uniqueId val="{0000000D-5CF9-445C-9709-60DBB507700F}"/>
                </c:ext>
              </c:extLst>
            </c:dLbl>
            <c:dLbl>
              <c:idx val="14"/>
              <c:delete val="1"/>
              <c:extLst>
                <c:ext xmlns:c15="http://schemas.microsoft.com/office/drawing/2012/chart" uri="{CE6537A1-D6FC-4f65-9D91-7224C49458BB}"/>
                <c:ext xmlns:c16="http://schemas.microsoft.com/office/drawing/2014/chart" uri="{C3380CC4-5D6E-409C-BE32-E72D297353CC}">
                  <c16:uniqueId val="{0000000E-5CF9-445C-9709-60DBB507700F}"/>
                </c:ext>
              </c:extLst>
            </c:dLbl>
            <c:dLbl>
              <c:idx val="15"/>
              <c:layout>
                <c:manualLayout>
                  <c:x val="-6.4783427495291895E-2"/>
                  <c:y val="-3.9603960396039604E-2"/>
                </c:manualLayout>
              </c:layout>
              <c:tx>
                <c:rich>
                  <a:bodyPr/>
                  <a:lstStyle/>
                  <a:p>
                    <a:fld id="{3B217E04-EFEA-4E1E-986B-614BB94C232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5CF9-445C-9709-60DBB507700F}"/>
                </c:ext>
              </c:extLst>
            </c:dLbl>
            <c:dLbl>
              <c:idx val="16"/>
              <c:layout>
                <c:manualLayout>
                  <c:x val="-0.19736346516007536"/>
                  <c:y val="1.885902876001893E-2"/>
                </c:manualLayout>
              </c:layout>
              <c:tx>
                <c:rich>
                  <a:bodyPr/>
                  <a:lstStyle/>
                  <a:p>
                    <a:fld id="{120B8CD1-0F87-4258-9557-ED58586E12E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5CF9-445C-9709-60DBB507700F}"/>
                </c:ext>
              </c:extLst>
            </c:dLbl>
            <c:dLbl>
              <c:idx val="17"/>
              <c:layout>
                <c:manualLayout>
                  <c:x val="-9.6421845574387946E-2"/>
                  <c:y val="-3.9603960396039674E-2"/>
                </c:manualLayout>
              </c:layout>
              <c:tx>
                <c:rich>
                  <a:bodyPr/>
                  <a:lstStyle/>
                  <a:p>
                    <a:fld id="{582B0B15-B894-4417-A767-37774763A19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5CF9-445C-9709-60DBB507700F}"/>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495057"/>
                    </a:solidFill>
                    <a:latin typeface="Segoe UI" panose="020B0502040204020203" pitchFamily="34" charset="0"/>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rgbClr val="495057"/>
                      </a:solidFill>
                      <a:round/>
                    </a:ln>
                    <a:effectLst/>
                  </c:spPr>
                </c15:leaderLines>
              </c:ext>
            </c:extLst>
          </c:dLbls>
          <c:xVal>
            <c:numRef>
              <c:f>'Chart Data'!$HN$5:$HN$22</c:f>
              <c:numCache>
                <c:formatCode>0.0</c:formatCode>
                <c:ptCount val="18"/>
                <c:pt idx="0">
                  <c:v>0.77916666666666812</c:v>
                </c:pt>
                <c:pt idx="1">
                  <c:v>-0.30583333333333496</c:v>
                </c:pt>
                <c:pt idx="2">
                  <c:v>-0.30333333333333412</c:v>
                </c:pt>
                <c:pt idx="3">
                  <c:v>0.45916666666666606</c:v>
                </c:pt>
                <c:pt idx="4">
                  <c:v>0.53333333333333321</c:v>
                </c:pt>
                <c:pt idx="5">
                  <c:v>-0.53333333333333455</c:v>
                </c:pt>
                <c:pt idx="6">
                  <c:v>-0.31916666666666638</c:v>
                </c:pt>
                <c:pt idx="7">
                  <c:v>-0.91166666666666574</c:v>
                </c:pt>
                <c:pt idx="8">
                  <c:v>-0.86416666666666497</c:v>
                </c:pt>
                <c:pt idx="9">
                  <c:v>-0.21583333333333377</c:v>
                </c:pt>
                <c:pt idx="10">
                  <c:v>3.333333333332078E-3</c:v>
                </c:pt>
                <c:pt idx="11">
                  <c:v>-0.33333333333333348</c:v>
                </c:pt>
                <c:pt idx="12">
                  <c:v>-0.15333333333333377</c:v>
                </c:pt>
                <c:pt idx="13">
                  <c:v>0.17750000000000021</c:v>
                </c:pt>
                <c:pt idx="14">
                  <c:v>-0.16500000000000004</c:v>
                </c:pt>
                <c:pt idx="15">
                  <c:v>-0.55666666666666709</c:v>
                </c:pt>
                <c:pt idx="16">
                  <c:v>-0.51999999999999957</c:v>
                </c:pt>
                <c:pt idx="17">
                  <c:v>-1.0599999999999996</c:v>
                </c:pt>
              </c:numCache>
            </c:numRef>
          </c:xVal>
          <c:yVal>
            <c:numRef>
              <c:f>'Chart Data'!$HM$5:$HM$22</c:f>
              <c:numCache>
                <c:formatCode>0</c:formatCode>
                <c:ptCount val="18"/>
                <c:pt idx="0">
                  <c:v>47022</c:v>
                </c:pt>
                <c:pt idx="1">
                  <c:v>35518</c:v>
                </c:pt>
                <c:pt idx="2">
                  <c:v>51886</c:v>
                </c:pt>
                <c:pt idx="3">
                  <c:v>38435</c:v>
                </c:pt>
                <c:pt idx="4">
                  <c:v>38209</c:v>
                </c:pt>
                <c:pt idx="5">
                  <c:v>25560</c:v>
                </c:pt>
                <c:pt idx="6">
                  <c:v>35868</c:v>
                </c:pt>
                <c:pt idx="7">
                  <c:v>16800</c:v>
                </c:pt>
                <c:pt idx="8">
                  <c:v>46063</c:v>
                </c:pt>
                <c:pt idx="9">
                  <c:v>47248</c:v>
                </c:pt>
                <c:pt idx="10">
                  <c:v>30891</c:v>
                </c:pt>
                <c:pt idx="11">
                  <c:v>39880</c:v>
                </c:pt>
                <c:pt idx="12">
                  <c:v>26803</c:v>
                </c:pt>
                <c:pt idx="13">
                  <c:v>36109</c:v>
                </c:pt>
                <c:pt idx="14">
                  <c:v>31094</c:v>
                </c:pt>
                <c:pt idx="15">
                  <c:v>28150</c:v>
                </c:pt>
                <c:pt idx="16">
                  <c:v>23786</c:v>
                </c:pt>
                <c:pt idx="17">
                  <c:v>25747</c:v>
                </c:pt>
              </c:numCache>
            </c:numRef>
          </c:yVal>
          <c:smooth val="0"/>
          <c:extLst>
            <c:ext xmlns:c15="http://schemas.microsoft.com/office/drawing/2012/chart" uri="{02D57815-91ED-43cb-92C2-25804820EDAC}">
              <c15:datalabelsRange>
                <c15:f>'Chart Data'!$HL$5:$HL$22</c15:f>
                <c15:dlblRangeCache>
                  <c:ptCount val="18"/>
                  <c:pt idx="0">
                    <c:v>Extraction</c:v>
                  </c:pt>
                  <c:pt idx="1">
                    <c:v>Manufacturing</c:v>
                  </c:pt>
                  <c:pt idx="2">
                    <c:v>Utilities</c:v>
                  </c:pt>
                  <c:pt idx="3">
                    <c:v>Water</c:v>
                  </c:pt>
                  <c:pt idx="4">
                    <c:v>Construction</c:v>
                  </c:pt>
                  <c:pt idx="5">
                    <c:v>Wholesale &amp; retail</c:v>
                  </c:pt>
                  <c:pt idx="6">
                    <c:v>Transport</c:v>
                  </c:pt>
                  <c:pt idx="7">
                    <c:v>Accommodation &amp; food</c:v>
                  </c:pt>
                  <c:pt idx="8">
                    <c:v>Communications</c:v>
                  </c:pt>
                  <c:pt idx="9">
                    <c:v>Financial services</c:v>
                  </c:pt>
                  <c:pt idx="10">
                    <c:v>Real estate</c:v>
                  </c:pt>
                  <c:pt idx="11">
                    <c:v>Professional services</c:v>
                  </c:pt>
                  <c:pt idx="12">
                    <c:v>Administrative services</c:v>
                  </c:pt>
                  <c:pt idx="13">
                    <c:v>Public admin</c:v>
                  </c:pt>
                  <c:pt idx="14">
                    <c:v>Education</c:v>
                  </c:pt>
                  <c:pt idx="15">
                    <c:v>Health</c:v>
                  </c:pt>
                  <c:pt idx="16">
                    <c:v>Art &amp; recreation</c:v>
                  </c:pt>
                  <c:pt idx="17">
                    <c:v>Other services</c:v>
                  </c:pt>
                </c15:dlblRangeCache>
              </c15:datalabelsRange>
            </c:ext>
            <c:ext xmlns:c16="http://schemas.microsoft.com/office/drawing/2014/chart" uri="{C3380CC4-5D6E-409C-BE32-E72D297353CC}">
              <c16:uniqueId val="{00000013-5CF9-445C-9709-60DBB507700F}"/>
            </c:ext>
          </c:extLst>
        </c:ser>
        <c:dLbls>
          <c:showLegendKey val="0"/>
          <c:showVal val="0"/>
          <c:showCatName val="0"/>
          <c:showSerName val="0"/>
          <c:showPercent val="0"/>
          <c:showBubbleSize val="0"/>
        </c:dLbls>
        <c:axId val="1159311535"/>
        <c:axId val="1159310287"/>
      </c:scatterChart>
      <c:valAx>
        <c:axId val="1159311535"/>
        <c:scaling>
          <c:orientation val="minMax"/>
        </c:scaling>
        <c:delete val="0"/>
        <c:axPos val="b"/>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0287"/>
        <c:crosses val="autoZero"/>
        <c:crossBetween val="midCat"/>
      </c:valAx>
      <c:valAx>
        <c:axId val="1159310287"/>
        <c:scaling>
          <c:orientation val="minMax"/>
        </c:scaling>
        <c:delete val="0"/>
        <c:axPos val="l"/>
        <c:numFmt formatCode="0" sourceLinked="1"/>
        <c:majorTickMark val="out"/>
        <c:minorTickMark val="none"/>
        <c:tickLblPos val="low"/>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1535"/>
        <c:crossesAt val="0"/>
        <c:crossBetween val="midCat"/>
        <c:dispUnits>
          <c:builtInUnit val="thousands"/>
        </c:dispUnits>
      </c:valAx>
      <c:spPr>
        <a:noFill/>
        <a:ln>
          <a:noFill/>
        </a:ln>
        <a:effectLst/>
      </c:spPr>
    </c:plotArea>
    <c:plotVisOnly val="1"/>
    <c:dispBlanksAs val="gap"/>
    <c:showDLblsOverMax val="0"/>
  </c:chart>
  <c:spPr>
    <a:solidFill>
      <a:srgbClr val="FFFFFF"/>
    </a:solidFill>
    <a:ln w="9525" cap="flat" cmpd="sng" algn="ctr">
      <a:noFill/>
      <a:round/>
    </a:ln>
    <a:effectLst/>
  </c:spPr>
  <c:txPr>
    <a:bodyPr/>
    <a:lstStyle/>
    <a:p>
      <a:pPr>
        <a:defRPr/>
      </a:pPr>
      <a:endParaRPr lang="en-US"/>
    </a:p>
  </c:txPr>
  <c:userShapes r:id="rId4"/>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472162624652067E-2"/>
          <c:y val="0.14711796166988561"/>
          <c:w val="0.88023493012103315"/>
          <c:h val="0.7125141880849799"/>
        </c:manualLayout>
      </c:layout>
      <c:lineChart>
        <c:grouping val="standard"/>
        <c:varyColors val="0"/>
        <c:ser>
          <c:idx val="0"/>
          <c:order val="0"/>
          <c:tx>
            <c:strRef>
              <c:f>'Chart Data'!$IR$3</c:f>
              <c:strCache>
                <c:ptCount val="1"/>
                <c:pt idx="0">
                  <c:v>Government &amp; other services</c:v>
                </c:pt>
              </c:strCache>
            </c:strRef>
          </c:tx>
          <c:spPr>
            <a:ln w="38100">
              <a:solidFill>
                <a:srgbClr val="BD1B21"/>
              </a:solidFill>
            </a:ln>
          </c:spPr>
          <c:marker>
            <c:symbol val="none"/>
          </c:marker>
          <c:cat>
            <c:numRef>
              <c:f>'Chart Data'!$IQ$4:$IQ$39</c:f>
              <c:numCache>
                <c:formatCode>m/d/yyyy</c:formatCode>
                <c:ptCount val="36"/>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pt idx="25">
                  <c:v>45748</c:v>
                </c:pt>
                <c:pt idx="26">
                  <c:v>45839</c:v>
                </c:pt>
                <c:pt idx="27">
                  <c:v>45931</c:v>
                </c:pt>
                <c:pt idx="28">
                  <c:v>46023</c:v>
                </c:pt>
                <c:pt idx="29">
                  <c:v>46113</c:v>
                </c:pt>
                <c:pt idx="30">
                  <c:v>46204</c:v>
                </c:pt>
                <c:pt idx="31">
                  <c:v>46296</c:v>
                </c:pt>
                <c:pt idx="32">
                  <c:v>46388</c:v>
                </c:pt>
                <c:pt idx="33">
                  <c:v>46478</c:v>
                </c:pt>
                <c:pt idx="34">
                  <c:v>46569</c:v>
                </c:pt>
                <c:pt idx="35">
                  <c:v>46661</c:v>
                </c:pt>
              </c:numCache>
            </c:numRef>
          </c:cat>
          <c:val>
            <c:numRef>
              <c:f>'Chart Data'!$IR$4:$IR$39</c:f>
              <c:numCache>
                <c:formatCode>0.0</c:formatCode>
                <c:ptCount val="36"/>
                <c:pt idx="0">
                  <c:v>99.458421882498115</c:v>
                </c:pt>
                <c:pt idx="1">
                  <c:v>99.63209250245653</c:v>
                </c:pt>
                <c:pt idx="2">
                  <c:v>100.19880715705764</c:v>
                </c:pt>
                <c:pt idx="3">
                  <c:v>100.71067845798771</c:v>
                </c:pt>
                <c:pt idx="4">
                  <c:v>100.31763442334498</c:v>
                </c:pt>
                <c:pt idx="5">
                  <c:v>100.33591554123535</c:v>
                </c:pt>
                <c:pt idx="6">
                  <c:v>99.1110806425813</c:v>
                </c:pt>
                <c:pt idx="7">
                  <c:v>99.394437969881849</c:v>
                </c:pt>
                <c:pt idx="8">
                  <c:v>100.21708827494803</c:v>
                </c:pt>
                <c:pt idx="9">
                  <c:v>101.25911199469849</c:v>
                </c:pt>
                <c:pt idx="10">
                  <c:v>101.6064532346153</c:v>
                </c:pt>
                <c:pt idx="11">
                  <c:v>101.85324832613514</c:v>
                </c:pt>
                <c:pt idx="12">
                  <c:v>102.72160142592719</c:v>
                </c:pt>
                <c:pt idx="13">
                  <c:v>103.5716734078289</c:v>
                </c:pt>
                <c:pt idx="14">
                  <c:v>103.4345650236512</c:v>
                </c:pt>
                <c:pt idx="15">
                  <c:v>103.71792235095177</c:v>
                </c:pt>
                <c:pt idx="16">
                  <c:v>104.92447613171545</c:v>
                </c:pt>
                <c:pt idx="17">
                  <c:v>105.0341628390576</c:v>
                </c:pt>
                <c:pt idx="18">
                  <c:v>105.74712643678161</c:v>
                </c:pt>
                <c:pt idx="19">
                  <c:v>106.67946344918992</c:v>
                </c:pt>
                <c:pt idx="20">
                  <c:v>108.90061927286854</c:v>
                </c:pt>
                <c:pt idx="21">
                  <c:v>109.11085212860768</c:v>
                </c:pt>
                <c:pt idx="22">
                  <c:v>108.81835424236192</c:v>
                </c:pt>
                <c:pt idx="23">
                  <c:v>109.38506889696305</c:v>
                </c:pt>
                <c:pt idx="24">
                  <c:v>111.35942962912182</c:v>
                </c:pt>
                <c:pt idx="25">
                  <c:v>111.24244875574141</c:v>
                </c:pt>
                <c:pt idx="26">
                  <c:v>111.56886725623269</c:v>
                </c:pt>
                <c:pt idx="27">
                  <c:v>111.85603619661345</c:v>
                </c:pt>
                <c:pt idx="28">
                  <c:v>112.02939603756769</c:v>
                </c:pt>
                <c:pt idx="29">
                  <c:v>112.16224492127695</c:v>
                </c:pt>
                <c:pt idx="30">
                  <c:v>112.31399648088481</c:v>
                </c:pt>
                <c:pt idx="31">
                  <c:v>112.52929320627958</c:v>
                </c:pt>
                <c:pt idx="32">
                  <c:v>112.79550284499898</c:v>
                </c:pt>
                <c:pt idx="33">
                  <c:v>113.10186695916455</c:v>
                </c:pt>
                <c:pt idx="34">
                  <c:v>113.38774708073399</c:v>
                </c:pt>
                <c:pt idx="35">
                  <c:v>113.69635977240007</c:v>
                </c:pt>
              </c:numCache>
            </c:numRef>
          </c:val>
          <c:smooth val="0"/>
          <c:extLst>
            <c:ext xmlns:c16="http://schemas.microsoft.com/office/drawing/2014/chart" uri="{C3380CC4-5D6E-409C-BE32-E72D297353CC}">
              <c16:uniqueId val="{00000000-0D6D-4DF7-8ECD-007D7085452F}"/>
            </c:ext>
          </c:extLst>
        </c:ser>
        <c:ser>
          <c:idx val="1"/>
          <c:order val="1"/>
          <c:tx>
            <c:strRef>
              <c:f>'Chart Data'!$IS$3</c:f>
              <c:strCache>
                <c:ptCount val="1"/>
                <c:pt idx="0">
                  <c:v>Mainly private sector</c:v>
                </c:pt>
              </c:strCache>
            </c:strRef>
          </c:tx>
          <c:spPr>
            <a:ln w="38100">
              <a:solidFill>
                <a:srgbClr val="002060"/>
              </a:solidFill>
            </a:ln>
          </c:spPr>
          <c:marker>
            <c:symbol val="none"/>
          </c:marker>
          <c:cat>
            <c:numRef>
              <c:f>'Chart Data'!$IQ$4:$IQ$39</c:f>
              <c:numCache>
                <c:formatCode>m/d/yyyy</c:formatCode>
                <c:ptCount val="36"/>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pt idx="25">
                  <c:v>45748</c:v>
                </c:pt>
                <c:pt idx="26">
                  <c:v>45839</c:v>
                </c:pt>
                <c:pt idx="27">
                  <c:v>45931</c:v>
                </c:pt>
                <c:pt idx="28">
                  <c:v>46023</c:v>
                </c:pt>
                <c:pt idx="29">
                  <c:v>46113</c:v>
                </c:pt>
                <c:pt idx="30">
                  <c:v>46204</c:v>
                </c:pt>
                <c:pt idx="31">
                  <c:v>46296</c:v>
                </c:pt>
                <c:pt idx="32">
                  <c:v>46388</c:v>
                </c:pt>
                <c:pt idx="33">
                  <c:v>46478</c:v>
                </c:pt>
                <c:pt idx="34">
                  <c:v>46569</c:v>
                </c:pt>
                <c:pt idx="35">
                  <c:v>46661</c:v>
                </c:pt>
              </c:numCache>
            </c:numRef>
          </c:cat>
          <c:val>
            <c:numRef>
              <c:f>'Chart Data'!$IS$4:$IS$39</c:f>
              <c:numCache>
                <c:formatCode>0.0</c:formatCode>
                <c:ptCount val="36"/>
                <c:pt idx="0">
                  <c:v>99.724870303251805</c:v>
                </c:pt>
                <c:pt idx="1">
                  <c:v>100.08629529233799</c:v>
                </c:pt>
                <c:pt idx="2">
                  <c:v>100.11472197687286</c:v>
                </c:pt>
                <c:pt idx="3">
                  <c:v>100.07411242753734</c:v>
                </c:pt>
                <c:pt idx="4">
                  <c:v>100.03756383313535</c:v>
                </c:pt>
                <c:pt idx="5">
                  <c:v>98.104549284764303</c:v>
                </c:pt>
                <c:pt idx="6">
                  <c:v>96.451740626808387</c:v>
                </c:pt>
                <c:pt idx="7">
                  <c:v>96.033462268652471</c:v>
                </c:pt>
                <c:pt idx="8">
                  <c:v>96.528898770545894</c:v>
                </c:pt>
                <c:pt idx="9">
                  <c:v>97.438552675661683</c:v>
                </c:pt>
                <c:pt idx="10">
                  <c:v>98.153280743966945</c:v>
                </c:pt>
                <c:pt idx="11">
                  <c:v>98.214195067970238</c:v>
                </c:pt>
                <c:pt idx="12">
                  <c:v>99.387811043766945</c:v>
                </c:pt>
                <c:pt idx="13">
                  <c:v>99.854820861125489</c:v>
                </c:pt>
                <c:pt idx="14">
                  <c:v>100.17969725580971</c:v>
                </c:pt>
                <c:pt idx="15">
                  <c:v>100.84975481984588</c:v>
                </c:pt>
                <c:pt idx="16">
                  <c:v>101.75940872496167</c:v>
                </c:pt>
                <c:pt idx="17">
                  <c:v>100.87005959451365</c:v>
                </c:pt>
                <c:pt idx="18">
                  <c:v>100.89848627904851</c:v>
                </c:pt>
                <c:pt idx="19">
                  <c:v>100.84163290997878</c:v>
                </c:pt>
                <c:pt idx="20">
                  <c:v>101.01625397212155</c:v>
                </c:pt>
                <c:pt idx="21">
                  <c:v>100.60203656889917</c:v>
                </c:pt>
                <c:pt idx="22">
                  <c:v>100.95940060305182</c:v>
                </c:pt>
                <c:pt idx="23">
                  <c:v>101.27615508786891</c:v>
                </c:pt>
                <c:pt idx="24">
                  <c:v>101.16244834972943</c:v>
                </c:pt>
                <c:pt idx="25">
                  <c:v>101.15314064102176</c:v>
                </c:pt>
                <c:pt idx="26">
                  <c:v>100.91581437375</c:v>
                </c:pt>
                <c:pt idx="27">
                  <c:v>100.93519731164784</c:v>
                </c:pt>
                <c:pt idx="28">
                  <c:v>101.11860628026679</c:v>
                </c:pt>
                <c:pt idx="29">
                  <c:v>101.33723185006956</c:v>
                </c:pt>
                <c:pt idx="30">
                  <c:v>101.58218052975157</c:v>
                </c:pt>
                <c:pt idx="31">
                  <c:v>101.8652940638991</c:v>
                </c:pt>
                <c:pt idx="32">
                  <c:v>102.15823510898588</c:v>
                </c:pt>
                <c:pt idx="33">
                  <c:v>102.49916445852243</c:v>
                </c:pt>
                <c:pt idx="34">
                  <c:v>102.92501243667449</c:v>
                </c:pt>
                <c:pt idx="35">
                  <c:v>103.40630463253436</c:v>
                </c:pt>
              </c:numCache>
            </c:numRef>
          </c:val>
          <c:smooth val="0"/>
          <c:extLst>
            <c:ext xmlns:c16="http://schemas.microsoft.com/office/drawing/2014/chart" uri="{C3380CC4-5D6E-409C-BE32-E72D297353CC}">
              <c16:uniqueId val="{00000001-0D6D-4DF7-8ECD-007D7085452F}"/>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100"/>
        <c:auto val="0"/>
        <c:lblAlgn val="ctr"/>
        <c:lblOffset val="100"/>
        <c:tickLblSkip val="4"/>
        <c:tickMarkSkip val="4"/>
        <c:noMultiLvlLbl val="0"/>
      </c:catAx>
      <c:valAx>
        <c:axId val="263608576"/>
        <c:scaling>
          <c:orientation val="minMax"/>
          <c:min val="96"/>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7345984037462753"/>
          <c:y val="8.4067746248700045E-2"/>
          <c:w val="0.76938570420121033"/>
          <c:h val="5.6048135492497403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312605482359413E-2"/>
          <c:y val="0.14711796166988561"/>
          <c:w val="0.91835328680154404"/>
          <c:h val="0.7127498142920814"/>
        </c:manualLayout>
      </c:layout>
      <c:barChart>
        <c:barDir val="col"/>
        <c:grouping val="stacked"/>
        <c:varyColors val="0"/>
        <c:ser>
          <c:idx val="0"/>
          <c:order val="0"/>
          <c:tx>
            <c:strRef>
              <c:f>'Chart Data'!$HV$3</c:f>
              <c:strCache>
                <c:ptCount val="1"/>
                <c:pt idx="0">
                  <c:v>Current spending</c:v>
                </c:pt>
              </c:strCache>
            </c:strRef>
          </c:tx>
          <c:spPr>
            <a:ln w="6350">
              <a:solidFill>
                <a:srgbClr val="495057"/>
              </a:solidFill>
            </a:ln>
          </c:spPr>
          <c:invertIfNegative val="0"/>
          <c:cat>
            <c:numRef>
              <c:f>'Chart Data'!$HU$7:$HU$26</c:f>
              <c:numCache>
                <c:formatCode>General</c:formatCode>
                <c:ptCount val="20"/>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numCache>
            </c:numRef>
          </c:cat>
          <c:val>
            <c:numRef>
              <c:f>'Chart Data'!$HV$7:$HV$26</c:f>
              <c:numCache>
                <c:formatCode>0</c:formatCode>
                <c:ptCount val="20"/>
                <c:pt idx="0">
                  <c:v>6680.6199583574426</c:v>
                </c:pt>
                <c:pt idx="1">
                  <c:v>6418.6720845830341</c:v>
                </c:pt>
                <c:pt idx="2">
                  <c:v>6178.2957618108721</c:v>
                </c:pt>
                <c:pt idx="3">
                  <c:v>6114.5108654066871</c:v>
                </c:pt>
                <c:pt idx="4">
                  <c:v>6035.0367458140508</c:v>
                </c:pt>
                <c:pt idx="5">
                  <c:v>5919.9759511186712</c:v>
                </c:pt>
                <c:pt idx="6">
                  <c:v>5815.884461784628</c:v>
                </c:pt>
                <c:pt idx="7">
                  <c:v>5759.7454628355026</c:v>
                </c:pt>
                <c:pt idx="8">
                  <c:v>5744.5676004746592</c:v>
                </c:pt>
                <c:pt idx="9">
                  <c:v>6005.235551978777</c:v>
                </c:pt>
                <c:pt idx="10">
                  <c:v>7207.8480571583523</c:v>
                </c:pt>
                <c:pt idx="11">
                  <c:v>7042.4536047921974</c:v>
                </c:pt>
                <c:pt idx="12">
                  <c:v>6608.8712240373188</c:v>
                </c:pt>
                <c:pt idx="13">
                  <c:v>6380.8275939109008</c:v>
                </c:pt>
                <c:pt idx="14">
                  <c:v>6489.8947645399521</c:v>
                </c:pt>
                <c:pt idx="15">
                  <c:v>6710.5816547211671</c:v>
                </c:pt>
                <c:pt idx="16">
                  <c:v>6809.6060234793458</c:v>
                </c:pt>
                <c:pt idx="17">
                  <c:v>6852.2566003193806</c:v>
                </c:pt>
                <c:pt idx="18">
                  <c:v>6889.2273649486651</c:v>
                </c:pt>
                <c:pt idx="19">
                  <c:v>6928.931459554924</c:v>
                </c:pt>
              </c:numCache>
            </c:numRef>
          </c:val>
          <c:extLst>
            <c:ext xmlns:c16="http://schemas.microsoft.com/office/drawing/2014/chart" uri="{C3380CC4-5D6E-409C-BE32-E72D297353CC}">
              <c16:uniqueId val="{00000000-C09A-44FE-8CEB-D4B7EB54A385}"/>
            </c:ext>
          </c:extLst>
        </c:ser>
        <c:ser>
          <c:idx val="1"/>
          <c:order val="1"/>
          <c:tx>
            <c:strRef>
              <c:f>'Chart Data'!$HW$3</c:f>
              <c:strCache>
                <c:ptCount val="1"/>
                <c:pt idx="0">
                  <c:v>Capital spending</c:v>
                </c:pt>
              </c:strCache>
            </c:strRef>
          </c:tx>
          <c:spPr>
            <a:ln w="6350">
              <a:solidFill>
                <a:srgbClr val="495057"/>
              </a:solidFill>
            </a:ln>
          </c:spPr>
          <c:invertIfNegative val="0"/>
          <c:cat>
            <c:numRef>
              <c:f>'Chart Data'!$HU$7:$HU$26</c:f>
              <c:numCache>
                <c:formatCode>General</c:formatCode>
                <c:ptCount val="20"/>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numCache>
            </c:numRef>
          </c:cat>
          <c:val>
            <c:numRef>
              <c:f>'Chart Data'!$HW$7:$HW$26</c:f>
              <c:numCache>
                <c:formatCode>0</c:formatCode>
                <c:ptCount val="20"/>
                <c:pt idx="0">
                  <c:v>1169.0739121838617</c:v>
                </c:pt>
                <c:pt idx="1">
                  <c:v>984.01593363014649</c:v>
                </c:pt>
                <c:pt idx="2">
                  <c:v>930.18828941417939</c:v>
                </c:pt>
                <c:pt idx="3">
                  <c:v>979.60436326042282</c:v>
                </c:pt>
                <c:pt idx="4">
                  <c:v>1041.9725871891274</c:v>
                </c:pt>
                <c:pt idx="5">
                  <c:v>988.80880834685365</c:v>
                </c:pt>
                <c:pt idx="6">
                  <c:v>980.48492878556647</c:v>
                </c:pt>
                <c:pt idx="7">
                  <c:v>1027.764638047285</c:v>
                </c:pt>
                <c:pt idx="8">
                  <c:v>1070.334870087531</c:v>
                </c:pt>
                <c:pt idx="9">
                  <c:v>1092.7317847413224</c:v>
                </c:pt>
                <c:pt idx="10">
                  <c:v>1325.0044694554638</c:v>
                </c:pt>
                <c:pt idx="11">
                  <c:v>1356.2588096629313</c:v>
                </c:pt>
                <c:pt idx="12">
                  <c:v>1456.0004163865767</c:v>
                </c:pt>
                <c:pt idx="13">
                  <c:v>1457.8738103390572</c:v>
                </c:pt>
                <c:pt idx="14">
                  <c:v>1481.4570761113998</c:v>
                </c:pt>
                <c:pt idx="15">
                  <c:v>1552.9139094368288</c:v>
                </c:pt>
                <c:pt idx="16">
                  <c:v>1613.1358183825469</c:v>
                </c:pt>
                <c:pt idx="17">
                  <c:v>1656.199486622711</c:v>
                </c:pt>
                <c:pt idx="18">
                  <c:v>1634.488220249918</c:v>
                </c:pt>
                <c:pt idx="19">
                  <c:v>1617.5215972950878</c:v>
                </c:pt>
              </c:numCache>
            </c:numRef>
          </c:val>
          <c:extLst>
            <c:ext xmlns:c16="http://schemas.microsoft.com/office/drawing/2014/chart" uri="{C3380CC4-5D6E-409C-BE32-E72D297353CC}">
              <c16:uniqueId val="{00000001-C09A-44FE-8CEB-D4B7EB54A385}"/>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2"/>
          <c:order val="2"/>
          <c:tx>
            <c:strRef>
              <c:f>'Chart Data'!$HX$3</c:f>
              <c:strCache>
                <c:ptCount val="1"/>
                <c:pt idx="0">
                  <c:v>Total</c:v>
                </c:pt>
              </c:strCache>
            </c:strRef>
          </c:tx>
          <c:marker>
            <c:symbol val="none"/>
          </c:marker>
          <c:cat>
            <c:numRef>
              <c:f>'Chart Data'!$HU$7:$HU$26</c:f>
              <c:numCache>
                <c:formatCode>General</c:formatCode>
                <c:ptCount val="20"/>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numCache>
            </c:numRef>
          </c:cat>
          <c:val>
            <c:numRef>
              <c:f>'Chart Data'!$HX$7:$HX$26</c:f>
              <c:numCache>
                <c:formatCode>0</c:formatCode>
                <c:ptCount val="20"/>
                <c:pt idx="0">
                  <c:v>7849.693870541304</c:v>
                </c:pt>
                <c:pt idx="1">
                  <c:v>7402.6880182131808</c:v>
                </c:pt>
                <c:pt idx="2">
                  <c:v>7108.4840512250512</c:v>
                </c:pt>
                <c:pt idx="3">
                  <c:v>7094.1152286671095</c:v>
                </c:pt>
                <c:pt idx="4">
                  <c:v>7077.0093330031777</c:v>
                </c:pt>
                <c:pt idx="5">
                  <c:v>6908.784759465525</c:v>
                </c:pt>
                <c:pt idx="6">
                  <c:v>6796.3693905701948</c:v>
                </c:pt>
                <c:pt idx="7">
                  <c:v>6787.5101008827878</c:v>
                </c:pt>
                <c:pt idx="8">
                  <c:v>6814.9024705621905</c:v>
                </c:pt>
                <c:pt idx="9">
                  <c:v>7097.9673367200994</c:v>
                </c:pt>
                <c:pt idx="10">
                  <c:v>8532.8525266138167</c:v>
                </c:pt>
                <c:pt idx="11">
                  <c:v>8398.712414455129</c:v>
                </c:pt>
                <c:pt idx="12">
                  <c:v>8064.8716404238958</c:v>
                </c:pt>
                <c:pt idx="13">
                  <c:v>7838.7014042499577</c:v>
                </c:pt>
                <c:pt idx="14">
                  <c:v>7971.3518406513522</c:v>
                </c:pt>
                <c:pt idx="15">
                  <c:v>8263.4955641579963</c:v>
                </c:pt>
                <c:pt idx="16">
                  <c:v>8422.7418418618927</c:v>
                </c:pt>
                <c:pt idx="17">
                  <c:v>8508.4560869420911</c:v>
                </c:pt>
                <c:pt idx="18">
                  <c:v>8523.7155851985826</c:v>
                </c:pt>
                <c:pt idx="19">
                  <c:v>8546.4530568500122</c:v>
                </c:pt>
              </c:numCache>
            </c:numRef>
          </c:val>
          <c:smooth val="0"/>
          <c:extLst>
            <c:ext xmlns:c16="http://schemas.microsoft.com/office/drawing/2014/chart" uri="{C3380CC4-5D6E-409C-BE32-E72D297353CC}">
              <c16:uniqueId val="{00000002-C09A-44FE-8CEB-D4B7EB54A385}"/>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2"/>
        <c:noMultiLvlLbl val="0"/>
      </c:catAx>
      <c:valAx>
        <c:axId val="275936000"/>
        <c:scaling>
          <c:orientation val="minMax"/>
          <c:max val="10000"/>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dispUnits>
          <c:builtInUnit val="thousands"/>
        </c:dispUnits>
      </c:valAx>
      <c:spPr>
        <a:noFill/>
      </c:spPr>
    </c:plotArea>
    <c:legend>
      <c:legendPos val="r"/>
      <c:layout>
        <c:manualLayout>
          <c:xMode val="edge"/>
          <c:yMode val="edge"/>
          <c:x val="0.19820947421593746"/>
          <c:y val="0.14611647600653691"/>
          <c:w val="0.27584864388680813"/>
          <c:h val="0.1681444064774922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barChart>
        <c:barDir val="col"/>
        <c:grouping val="stacked"/>
        <c:varyColors val="0"/>
        <c:ser>
          <c:idx val="0"/>
          <c:order val="0"/>
          <c:tx>
            <c:strRef>
              <c:f>'Chart Data'!$B$3</c:f>
              <c:strCache>
                <c:ptCount val="1"/>
                <c:pt idx="0">
                  <c:v>Public sector</c:v>
                </c:pt>
              </c:strCache>
            </c:strRef>
          </c:tx>
          <c:spPr>
            <a:solidFill>
              <a:srgbClr val="BD1B21"/>
            </a:solidFill>
            <a:ln w="6350">
              <a:solidFill>
                <a:srgbClr val="495057">
                  <a:lumMod val="100000"/>
                </a:srgbClr>
              </a:solidFill>
              <a:prstDash val="solid"/>
            </a:ln>
          </c:spPr>
          <c:invertIfNegative val="0"/>
          <c:cat>
            <c:numRef>
              <c:f>'Chart Data'!$A$4:$A$28</c:f>
              <c:numCache>
                <c:formatCode>m/d/yyyy</c:formatCode>
                <c:ptCount val="25"/>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numCache>
            </c:numRef>
          </c:cat>
          <c:val>
            <c:numRef>
              <c:f>'Chart Data'!$B$4:$B$28</c:f>
              <c:numCache>
                <c:formatCode>0</c:formatCode>
                <c:ptCount val="25"/>
                <c:pt idx="0">
                  <c:v>-30.75</c:v>
                </c:pt>
                <c:pt idx="1">
                  <c:v>-10.75</c:v>
                </c:pt>
                <c:pt idx="2">
                  <c:v>13.25</c:v>
                </c:pt>
                <c:pt idx="3">
                  <c:v>28.25</c:v>
                </c:pt>
                <c:pt idx="4">
                  <c:v>53.25</c:v>
                </c:pt>
                <c:pt idx="5">
                  <c:v>97.25</c:v>
                </c:pt>
                <c:pt idx="6">
                  <c:v>104.25</c:v>
                </c:pt>
                <c:pt idx="7">
                  <c:v>134.25</c:v>
                </c:pt>
                <c:pt idx="8">
                  <c:v>214.25</c:v>
                </c:pt>
                <c:pt idx="9">
                  <c:v>225.25</c:v>
                </c:pt>
                <c:pt idx="10">
                  <c:v>242.25</c:v>
                </c:pt>
                <c:pt idx="11">
                  <c:v>261.25</c:v>
                </c:pt>
                <c:pt idx="12">
                  <c:v>280.25</c:v>
                </c:pt>
                <c:pt idx="13">
                  <c:v>293.25</c:v>
                </c:pt>
                <c:pt idx="14">
                  <c:v>309.25</c:v>
                </c:pt>
                <c:pt idx="15">
                  <c:v>337.25</c:v>
                </c:pt>
                <c:pt idx="16">
                  <c:v>373.25</c:v>
                </c:pt>
                <c:pt idx="17">
                  <c:v>412.25</c:v>
                </c:pt>
                <c:pt idx="18">
                  <c:v>461.25</c:v>
                </c:pt>
                <c:pt idx="19">
                  <c:v>493.25</c:v>
                </c:pt>
                <c:pt idx="20">
                  <c:v>520.25</c:v>
                </c:pt>
                <c:pt idx="21">
                  <c:v>544.25</c:v>
                </c:pt>
                <c:pt idx="22">
                  <c:v>563.25</c:v>
                </c:pt>
                <c:pt idx="23">
                  <c:v>581.25</c:v>
                </c:pt>
                <c:pt idx="24">
                  <c:v>590.25</c:v>
                </c:pt>
              </c:numCache>
            </c:numRef>
          </c:val>
          <c:extLst>
            <c:ext xmlns:c16="http://schemas.microsoft.com/office/drawing/2014/chart" uri="{C3380CC4-5D6E-409C-BE32-E72D297353CC}">
              <c16:uniqueId val="{00000000-146E-4599-A5E6-C1D44CA8266C}"/>
            </c:ext>
          </c:extLst>
        </c:ser>
        <c:ser>
          <c:idx val="1"/>
          <c:order val="1"/>
          <c:tx>
            <c:strRef>
              <c:f>'Chart Data'!$C$3</c:f>
              <c:strCache>
                <c:ptCount val="1"/>
                <c:pt idx="0">
                  <c:v>Private sector</c:v>
                </c:pt>
              </c:strCache>
            </c:strRef>
          </c:tx>
          <c:spPr>
            <a:solidFill>
              <a:srgbClr val="003469"/>
            </a:solidFill>
            <a:ln w="6350">
              <a:solidFill>
                <a:srgbClr val="495057">
                  <a:lumMod val="100000"/>
                </a:srgbClr>
              </a:solidFill>
              <a:prstDash val="solid"/>
            </a:ln>
          </c:spPr>
          <c:invertIfNegative val="0"/>
          <c:cat>
            <c:numRef>
              <c:f>'Chart Data'!$A$4:$A$28</c:f>
              <c:numCache>
                <c:formatCode>m/d/yyyy</c:formatCode>
                <c:ptCount val="25"/>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numCache>
            </c:numRef>
          </c:cat>
          <c:val>
            <c:numRef>
              <c:f>'Chart Data'!$C$4:$C$28</c:f>
              <c:numCache>
                <c:formatCode>0</c:formatCode>
                <c:ptCount val="25"/>
                <c:pt idx="0">
                  <c:v>-66</c:v>
                </c:pt>
                <c:pt idx="1">
                  <c:v>-23</c:v>
                </c:pt>
                <c:pt idx="2">
                  <c:v>-46</c:v>
                </c:pt>
                <c:pt idx="3">
                  <c:v>135</c:v>
                </c:pt>
                <c:pt idx="4">
                  <c:v>-174</c:v>
                </c:pt>
                <c:pt idx="5">
                  <c:v>-461</c:v>
                </c:pt>
                <c:pt idx="6">
                  <c:v>-721</c:v>
                </c:pt>
                <c:pt idx="7">
                  <c:v>-804</c:v>
                </c:pt>
                <c:pt idx="8">
                  <c:v>-844</c:v>
                </c:pt>
                <c:pt idx="9">
                  <c:v>-644</c:v>
                </c:pt>
                <c:pt idx="10">
                  <c:v>-487</c:v>
                </c:pt>
                <c:pt idx="11">
                  <c:v>-466</c:v>
                </c:pt>
                <c:pt idx="12">
                  <c:v>-347</c:v>
                </c:pt>
                <c:pt idx="13">
                  <c:v>-321</c:v>
                </c:pt>
                <c:pt idx="14">
                  <c:v>-273</c:v>
                </c:pt>
                <c:pt idx="15">
                  <c:v>-121</c:v>
                </c:pt>
                <c:pt idx="16">
                  <c:v>160</c:v>
                </c:pt>
                <c:pt idx="17">
                  <c:v>-77</c:v>
                </c:pt>
                <c:pt idx="18">
                  <c:v>-30</c:v>
                </c:pt>
                <c:pt idx="19">
                  <c:v>-119</c:v>
                </c:pt>
                <c:pt idx="20">
                  <c:v>-116</c:v>
                </c:pt>
                <c:pt idx="21">
                  <c:v>105</c:v>
                </c:pt>
                <c:pt idx="22">
                  <c:v>275</c:v>
                </c:pt>
                <c:pt idx="23">
                  <c:v>401</c:v>
                </c:pt>
                <c:pt idx="24">
                  <c:v>481</c:v>
                </c:pt>
              </c:numCache>
            </c:numRef>
          </c:val>
          <c:extLst>
            <c:ext xmlns:c16="http://schemas.microsoft.com/office/drawing/2014/chart" uri="{C3380CC4-5D6E-409C-BE32-E72D297353CC}">
              <c16:uniqueId val="{00000001-146E-4599-A5E6-C1D44CA8266C}"/>
            </c:ext>
          </c:extLst>
        </c:ser>
        <c:dLbls>
          <c:showLegendKey val="0"/>
          <c:showVal val="0"/>
          <c:showCatName val="0"/>
          <c:showSerName val="0"/>
          <c:showPercent val="0"/>
          <c:showBubbleSize val="0"/>
        </c:dLbls>
        <c:gapWidth val="50"/>
        <c:overlap val="100"/>
        <c:axId val="275934208"/>
        <c:axId val="275936000"/>
      </c:barChart>
      <c:catAx>
        <c:axId val="275934208"/>
        <c:scaling>
          <c:orientation val="minMax"/>
        </c:scaling>
        <c:delete val="0"/>
        <c:axPos val="b"/>
        <c:numFmt formatCode="yyyy"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4"/>
        <c:tickMarkSkip val="4"/>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35558862500548633"/>
          <c:y val="0.13822761494264404"/>
          <c:w val="0.25271830483020902"/>
          <c:h val="0.1121160424516996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3275951445243039E-2"/>
          <c:y val="0.14714391023940784"/>
          <c:w val="0.91300843290743738"/>
          <c:h val="0.72098065726343374"/>
        </c:manualLayout>
      </c:layout>
      <c:barChart>
        <c:barDir val="col"/>
        <c:grouping val="stacked"/>
        <c:varyColors val="0"/>
        <c:ser>
          <c:idx val="0"/>
          <c:order val="0"/>
          <c:tx>
            <c:strRef>
              <c:f>'Chart Data'!$F$3</c:f>
              <c:strCache>
                <c:ptCount val="1"/>
                <c:pt idx="0">
                  <c:v>NHS</c:v>
                </c:pt>
              </c:strCache>
            </c:strRef>
          </c:tx>
          <c:spPr>
            <a:solidFill>
              <a:srgbClr val="BD1B21"/>
            </a:solidFill>
            <a:ln w="12700">
              <a:noFill/>
              <a:prstDash val="solid"/>
            </a:ln>
          </c:spPr>
          <c:invertIfNegative val="0"/>
          <c:cat>
            <c:numRef>
              <c:f>'Chart Data'!$E$4:$E$104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Data'!$F$4:$F$104</c:f>
              <c:numCache>
                <c:formatCode>0</c:formatCode>
                <c:ptCount val="101"/>
                <c:pt idx="0">
                  <c:v>1197</c:v>
                </c:pt>
                <c:pt idx="1">
                  <c:v>1204</c:v>
                </c:pt>
                <c:pt idx="2">
                  <c:v>1213</c:v>
                </c:pt>
                <c:pt idx="3">
                  <c:v>1223</c:v>
                </c:pt>
                <c:pt idx="4">
                  <c:v>1235</c:v>
                </c:pt>
                <c:pt idx="5">
                  <c:v>1249</c:v>
                </c:pt>
                <c:pt idx="6">
                  <c:v>1263</c:v>
                </c:pt>
                <c:pt idx="7">
                  <c:v>1278</c:v>
                </c:pt>
                <c:pt idx="8">
                  <c:v>1292</c:v>
                </c:pt>
                <c:pt idx="9">
                  <c:v>1309</c:v>
                </c:pt>
                <c:pt idx="10">
                  <c:v>1325</c:v>
                </c:pt>
                <c:pt idx="11">
                  <c:v>1341</c:v>
                </c:pt>
                <c:pt idx="12">
                  <c:v>1359</c:v>
                </c:pt>
                <c:pt idx="13">
                  <c:v>1374</c:v>
                </c:pt>
                <c:pt idx="14">
                  <c:v>1391</c:v>
                </c:pt>
                <c:pt idx="15">
                  <c:v>1408</c:v>
                </c:pt>
                <c:pt idx="16">
                  <c:v>1426</c:v>
                </c:pt>
                <c:pt idx="17">
                  <c:v>1430</c:v>
                </c:pt>
                <c:pt idx="18">
                  <c:v>1443</c:v>
                </c:pt>
                <c:pt idx="19">
                  <c:v>1456</c:v>
                </c:pt>
                <c:pt idx="20">
                  <c:v>1466</c:v>
                </c:pt>
                <c:pt idx="21">
                  <c:v>1480</c:v>
                </c:pt>
                <c:pt idx="22">
                  <c:v>1485</c:v>
                </c:pt>
                <c:pt idx="23">
                  <c:v>1488</c:v>
                </c:pt>
                <c:pt idx="24">
                  <c:v>1484</c:v>
                </c:pt>
                <c:pt idx="25">
                  <c:v>1477</c:v>
                </c:pt>
                <c:pt idx="26">
                  <c:v>1460</c:v>
                </c:pt>
                <c:pt idx="27">
                  <c:v>1447</c:v>
                </c:pt>
                <c:pt idx="28">
                  <c:v>1448</c:v>
                </c:pt>
                <c:pt idx="29">
                  <c:v>1443</c:v>
                </c:pt>
                <c:pt idx="30">
                  <c:v>1444</c:v>
                </c:pt>
                <c:pt idx="31">
                  <c:v>1447</c:v>
                </c:pt>
                <c:pt idx="32">
                  <c:v>1451</c:v>
                </c:pt>
                <c:pt idx="33">
                  <c:v>1463</c:v>
                </c:pt>
                <c:pt idx="34">
                  <c:v>1483</c:v>
                </c:pt>
                <c:pt idx="35">
                  <c:v>1503</c:v>
                </c:pt>
                <c:pt idx="36">
                  <c:v>1503</c:v>
                </c:pt>
                <c:pt idx="37">
                  <c:v>1530</c:v>
                </c:pt>
                <c:pt idx="38">
                  <c:v>1546</c:v>
                </c:pt>
                <c:pt idx="39">
                  <c:v>1552</c:v>
                </c:pt>
                <c:pt idx="40">
                  <c:v>1557</c:v>
                </c:pt>
                <c:pt idx="41">
                  <c:v>1559</c:v>
                </c:pt>
                <c:pt idx="42">
                  <c:v>1551</c:v>
                </c:pt>
                <c:pt idx="43">
                  <c:v>1545</c:v>
                </c:pt>
                <c:pt idx="44">
                  <c:v>1539</c:v>
                </c:pt>
                <c:pt idx="45">
                  <c:v>1531</c:v>
                </c:pt>
                <c:pt idx="46">
                  <c:v>1523</c:v>
                </c:pt>
                <c:pt idx="47">
                  <c:v>1515</c:v>
                </c:pt>
                <c:pt idx="48">
                  <c:v>1507</c:v>
                </c:pt>
                <c:pt idx="49">
                  <c:v>1504</c:v>
                </c:pt>
                <c:pt idx="50">
                  <c:v>1502</c:v>
                </c:pt>
                <c:pt idx="51">
                  <c:v>1505</c:v>
                </c:pt>
                <c:pt idx="52">
                  <c:v>1508</c:v>
                </c:pt>
                <c:pt idx="53">
                  <c:v>1505</c:v>
                </c:pt>
                <c:pt idx="54">
                  <c:v>1512</c:v>
                </c:pt>
                <c:pt idx="55">
                  <c:v>1516</c:v>
                </c:pt>
                <c:pt idx="56">
                  <c:v>1523</c:v>
                </c:pt>
                <c:pt idx="57">
                  <c:v>1528</c:v>
                </c:pt>
                <c:pt idx="58">
                  <c:v>1534</c:v>
                </c:pt>
                <c:pt idx="59">
                  <c:v>1538</c:v>
                </c:pt>
                <c:pt idx="60">
                  <c:v>1545</c:v>
                </c:pt>
                <c:pt idx="61">
                  <c:v>1551</c:v>
                </c:pt>
                <c:pt idx="62">
                  <c:v>1559</c:v>
                </c:pt>
                <c:pt idx="63">
                  <c:v>1571</c:v>
                </c:pt>
                <c:pt idx="64">
                  <c:v>1579</c:v>
                </c:pt>
                <c:pt idx="65">
                  <c:v>1589</c:v>
                </c:pt>
                <c:pt idx="66">
                  <c:v>1596</c:v>
                </c:pt>
                <c:pt idx="67">
                  <c:v>1601</c:v>
                </c:pt>
                <c:pt idx="68">
                  <c:v>1613</c:v>
                </c:pt>
                <c:pt idx="69">
                  <c:v>1623</c:v>
                </c:pt>
                <c:pt idx="70">
                  <c:v>1629</c:v>
                </c:pt>
                <c:pt idx="71">
                  <c:v>1639</c:v>
                </c:pt>
                <c:pt idx="72">
                  <c:v>1642</c:v>
                </c:pt>
                <c:pt idx="73">
                  <c:v>1650</c:v>
                </c:pt>
                <c:pt idx="74">
                  <c:v>1663</c:v>
                </c:pt>
                <c:pt idx="75">
                  <c:v>1671</c:v>
                </c:pt>
                <c:pt idx="76">
                  <c:v>1682</c:v>
                </c:pt>
                <c:pt idx="77">
                  <c:v>1695</c:v>
                </c:pt>
                <c:pt idx="78">
                  <c:v>1711</c:v>
                </c:pt>
                <c:pt idx="79">
                  <c:v>1727</c:v>
                </c:pt>
                <c:pt idx="80">
                  <c:v>1744</c:v>
                </c:pt>
                <c:pt idx="81">
                  <c:v>1783</c:v>
                </c:pt>
                <c:pt idx="82">
                  <c:v>1778</c:v>
                </c:pt>
                <c:pt idx="83">
                  <c:v>1792</c:v>
                </c:pt>
                <c:pt idx="84">
                  <c:v>1835</c:v>
                </c:pt>
                <c:pt idx="85">
                  <c:v>1847</c:v>
                </c:pt>
                <c:pt idx="86">
                  <c:v>1850</c:v>
                </c:pt>
                <c:pt idx="87">
                  <c:v>1862</c:v>
                </c:pt>
                <c:pt idx="88">
                  <c:v>1874</c:v>
                </c:pt>
                <c:pt idx="89">
                  <c:v>1884</c:v>
                </c:pt>
                <c:pt idx="90">
                  <c:v>1899</c:v>
                </c:pt>
                <c:pt idx="91">
                  <c:v>1916</c:v>
                </c:pt>
                <c:pt idx="92">
                  <c:v>1938</c:v>
                </c:pt>
                <c:pt idx="93">
                  <c:v>1963</c:v>
                </c:pt>
                <c:pt idx="94">
                  <c:v>1983</c:v>
                </c:pt>
                <c:pt idx="95">
                  <c:v>2004</c:v>
                </c:pt>
                <c:pt idx="96">
                  <c:v>2017</c:v>
                </c:pt>
                <c:pt idx="97">
                  <c:v>2028</c:v>
                </c:pt>
                <c:pt idx="98">
                  <c:v>2041</c:v>
                </c:pt>
                <c:pt idx="99">
                  <c:v>2052</c:v>
                </c:pt>
                <c:pt idx="100">
                  <c:v>2061</c:v>
                </c:pt>
              </c:numCache>
            </c:numRef>
          </c:val>
          <c:extLst>
            <c:ext xmlns:c16="http://schemas.microsoft.com/office/drawing/2014/chart" uri="{C3380CC4-5D6E-409C-BE32-E72D297353CC}">
              <c16:uniqueId val="{00000000-146E-4599-A5E6-C1D44CA8266C}"/>
            </c:ext>
          </c:extLst>
        </c:ser>
        <c:ser>
          <c:idx val="1"/>
          <c:order val="1"/>
          <c:tx>
            <c:strRef>
              <c:f>'Chart Data'!$G$3</c:f>
              <c:strCache>
                <c:ptCount val="1"/>
                <c:pt idx="0">
                  <c:v>Education</c:v>
                </c:pt>
              </c:strCache>
            </c:strRef>
          </c:tx>
          <c:spPr>
            <a:solidFill>
              <a:srgbClr val="003469"/>
            </a:solidFill>
            <a:ln w="12700">
              <a:noFill/>
              <a:prstDash val="solid"/>
            </a:ln>
          </c:spPr>
          <c:invertIfNegative val="0"/>
          <c:cat>
            <c:numRef>
              <c:f>'Chart Data'!$E$4:$E$104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Data'!$G$4:$G$104</c:f>
              <c:numCache>
                <c:formatCode>0</c:formatCode>
                <c:ptCount val="101"/>
                <c:pt idx="0">
                  <c:v>1406</c:v>
                </c:pt>
                <c:pt idx="1">
                  <c:v>1441</c:v>
                </c:pt>
                <c:pt idx="2">
                  <c:v>1455</c:v>
                </c:pt>
                <c:pt idx="3">
                  <c:v>1457</c:v>
                </c:pt>
                <c:pt idx="4">
                  <c:v>1463</c:v>
                </c:pt>
                <c:pt idx="5">
                  <c:v>1468</c:v>
                </c:pt>
                <c:pt idx="6">
                  <c:v>1465</c:v>
                </c:pt>
                <c:pt idx="7">
                  <c:v>1467</c:v>
                </c:pt>
                <c:pt idx="8">
                  <c:v>1471</c:v>
                </c:pt>
                <c:pt idx="9">
                  <c:v>1473</c:v>
                </c:pt>
                <c:pt idx="10">
                  <c:v>1500</c:v>
                </c:pt>
                <c:pt idx="11">
                  <c:v>1510</c:v>
                </c:pt>
                <c:pt idx="12">
                  <c:v>1516</c:v>
                </c:pt>
                <c:pt idx="13">
                  <c:v>1531</c:v>
                </c:pt>
                <c:pt idx="14">
                  <c:v>1535</c:v>
                </c:pt>
                <c:pt idx="15">
                  <c:v>1557</c:v>
                </c:pt>
                <c:pt idx="16">
                  <c:v>1560</c:v>
                </c:pt>
                <c:pt idx="17">
                  <c:v>1569</c:v>
                </c:pt>
                <c:pt idx="18">
                  <c:v>1573</c:v>
                </c:pt>
                <c:pt idx="19">
                  <c:v>1576</c:v>
                </c:pt>
                <c:pt idx="20">
                  <c:v>1581</c:v>
                </c:pt>
                <c:pt idx="21">
                  <c:v>1583</c:v>
                </c:pt>
                <c:pt idx="22">
                  <c:v>1593</c:v>
                </c:pt>
                <c:pt idx="23">
                  <c:v>1599</c:v>
                </c:pt>
                <c:pt idx="24">
                  <c:v>1603</c:v>
                </c:pt>
                <c:pt idx="25">
                  <c:v>1609</c:v>
                </c:pt>
                <c:pt idx="26">
                  <c:v>1611</c:v>
                </c:pt>
                <c:pt idx="27">
                  <c:v>1611</c:v>
                </c:pt>
                <c:pt idx="28">
                  <c:v>1618</c:v>
                </c:pt>
                <c:pt idx="29">
                  <c:v>1623</c:v>
                </c:pt>
                <c:pt idx="30">
                  <c:v>1628</c:v>
                </c:pt>
                <c:pt idx="31">
                  <c:v>1634</c:v>
                </c:pt>
                <c:pt idx="32">
                  <c:v>1630</c:v>
                </c:pt>
                <c:pt idx="33">
                  <c:v>1637</c:v>
                </c:pt>
                <c:pt idx="34">
                  <c:v>1646</c:v>
                </c:pt>
                <c:pt idx="35">
                  <c:v>1649</c:v>
                </c:pt>
                <c:pt idx="36">
                  <c:v>1662</c:v>
                </c:pt>
                <c:pt idx="37">
                  <c:v>1657</c:v>
                </c:pt>
                <c:pt idx="38">
                  <c:v>1656</c:v>
                </c:pt>
                <c:pt idx="39">
                  <c:v>1673</c:v>
                </c:pt>
                <c:pt idx="40">
                  <c:v>1671</c:v>
                </c:pt>
                <c:pt idx="41">
                  <c:v>1688</c:v>
                </c:pt>
                <c:pt idx="42">
                  <c:v>1664</c:v>
                </c:pt>
                <c:pt idx="43">
                  <c:v>1658</c:v>
                </c:pt>
                <c:pt idx="44">
                  <c:v>1659</c:v>
                </c:pt>
                <c:pt idx="45">
                  <c:v>1662</c:v>
                </c:pt>
                <c:pt idx="46">
                  <c:v>1668</c:v>
                </c:pt>
                <c:pt idx="47">
                  <c:v>1664</c:v>
                </c:pt>
                <c:pt idx="48">
                  <c:v>1683</c:v>
                </c:pt>
                <c:pt idx="49">
                  <c:v>1663</c:v>
                </c:pt>
                <c:pt idx="50">
                  <c:v>1660</c:v>
                </c:pt>
                <c:pt idx="51">
                  <c:v>1659</c:v>
                </c:pt>
                <c:pt idx="52">
                  <c:v>1659</c:v>
                </c:pt>
                <c:pt idx="53">
                  <c:v>1683</c:v>
                </c:pt>
                <c:pt idx="54">
                  <c:v>1693</c:v>
                </c:pt>
                <c:pt idx="55">
                  <c:v>1699</c:v>
                </c:pt>
                <c:pt idx="56">
                  <c:v>1699</c:v>
                </c:pt>
                <c:pt idx="57">
                  <c:v>1694</c:v>
                </c:pt>
                <c:pt idx="58">
                  <c:v>1689</c:v>
                </c:pt>
                <c:pt idx="59">
                  <c:v>1691</c:v>
                </c:pt>
                <c:pt idx="60">
                  <c:v>1688</c:v>
                </c:pt>
                <c:pt idx="61">
                  <c:v>1689</c:v>
                </c:pt>
                <c:pt idx="62">
                  <c:v>1682</c:v>
                </c:pt>
                <c:pt idx="63">
                  <c:v>1681</c:v>
                </c:pt>
                <c:pt idx="64">
                  <c:v>1680</c:v>
                </c:pt>
                <c:pt idx="65">
                  <c:v>1676</c:v>
                </c:pt>
                <c:pt idx="66">
                  <c:v>1678</c:v>
                </c:pt>
                <c:pt idx="67">
                  <c:v>1671</c:v>
                </c:pt>
                <c:pt idx="68">
                  <c:v>1668</c:v>
                </c:pt>
                <c:pt idx="69">
                  <c:v>1662</c:v>
                </c:pt>
                <c:pt idx="70">
                  <c:v>1650</c:v>
                </c:pt>
                <c:pt idx="71">
                  <c:v>1644</c:v>
                </c:pt>
                <c:pt idx="72">
                  <c:v>1644</c:v>
                </c:pt>
                <c:pt idx="73">
                  <c:v>1644</c:v>
                </c:pt>
                <c:pt idx="74">
                  <c:v>1636</c:v>
                </c:pt>
                <c:pt idx="75">
                  <c:v>1637</c:v>
                </c:pt>
                <c:pt idx="76">
                  <c:v>1635</c:v>
                </c:pt>
                <c:pt idx="77">
                  <c:v>1636</c:v>
                </c:pt>
                <c:pt idx="78">
                  <c:v>1630</c:v>
                </c:pt>
                <c:pt idx="79">
                  <c:v>1624</c:v>
                </c:pt>
                <c:pt idx="80">
                  <c:v>1622</c:v>
                </c:pt>
                <c:pt idx="81">
                  <c:v>1618</c:v>
                </c:pt>
                <c:pt idx="82">
                  <c:v>1623</c:v>
                </c:pt>
                <c:pt idx="83">
                  <c:v>1623</c:v>
                </c:pt>
                <c:pt idx="84">
                  <c:v>1621</c:v>
                </c:pt>
                <c:pt idx="85">
                  <c:v>1625</c:v>
                </c:pt>
                <c:pt idx="86">
                  <c:v>1628</c:v>
                </c:pt>
                <c:pt idx="87">
                  <c:v>1630</c:v>
                </c:pt>
                <c:pt idx="88">
                  <c:v>1632</c:v>
                </c:pt>
                <c:pt idx="89">
                  <c:v>1632</c:v>
                </c:pt>
                <c:pt idx="90">
                  <c:v>1624</c:v>
                </c:pt>
                <c:pt idx="91">
                  <c:v>1628</c:v>
                </c:pt>
                <c:pt idx="92">
                  <c:v>1634</c:v>
                </c:pt>
                <c:pt idx="93">
                  <c:v>1637</c:v>
                </c:pt>
                <c:pt idx="94">
                  <c:v>1657</c:v>
                </c:pt>
                <c:pt idx="95">
                  <c:v>1656</c:v>
                </c:pt>
                <c:pt idx="96">
                  <c:v>1655</c:v>
                </c:pt>
                <c:pt idx="97">
                  <c:v>1654</c:v>
                </c:pt>
                <c:pt idx="98">
                  <c:v>1660</c:v>
                </c:pt>
                <c:pt idx="99">
                  <c:v>1657</c:v>
                </c:pt>
                <c:pt idx="100">
                  <c:v>1658</c:v>
                </c:pt>
              </c:numCache>
            </c:numRef>
          </c:val>
          <c:extLst>
            <c:ext xmlns:c16="http://schemas.microsoft.com/office/drawing/2014/chart" uri="{C3380CC4-5D6E-409C-BE32-E72D297353CC}">
              <c16:uniqueId val="{00000001-146E-4599-A5E6-C1D44CA8266C}"/>
            </c:ext>
          </c:extLst>
        </c:ser>
        <c:ser>
          <c:idx val="2"/>
          <c:order val="2"/>
          <c:tx>
            <c:strRef>
              <c:f>'Chart Data'!$H$3</c:f>
              <c:strCache>
                <c:ptCount val="1"/>
                <c:pt idx="0">
                  <c:v>Public administration</c:v>
                </c:pt>
              </c:strCache>
            </c:strRef>
          </c:tx>
          <c:spPr>
            <a:solidFill>
              <a:srgbClr val="D1A21E"/>
            </a:solidFill>
            <a:ln w="12700">
              <a:noFill/>
              <a:prstDash val="solid"/>
            </a:ln>
          </c:spPr>
          <c:invertIfNegative val="0"/>
          <c:cat>
            <c:numRef>
              <c:f>'Chart Data'!$E$4:$E$104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Data'!$H$4:$H$104</c:f>
              <c:numCache>
                <c:formatCode>0</c:formatCode>
                <c:ptCount val="101"/>
                <c:pt idx="0">
                  <c:v>1184</c:v>
                </c:pt>
                <c:pt idx="1">
                  <c:v>1178</c:v>
                </c:pt>
                <c:pt idx="2">
                  <c:v>1177</c:v>
                </c:pt>
                <c:pt idx="3">
                  <c:v>1177</c:v>
                </c:pt>
                <c:pt idx="4">
                  <c:v>1181</c:v>
                </c:pt>
                <c:pt idx="5">
                  <c:v>1185</c:v>
                </c:pt>
                <c:pt idx="6">
                  <c:v>1188</c:v>
                </c:pt>
                <c:pt idx="7">
                  <c:v>1197</c:v>
                </c:pt>
                <c:pt idx="8">
                  <c:v>1204</c:v>
                </c:pt>
                <c:pt idx="9">
                  <c:v>1212</c:v>
                </c:pt>
                <c:pt idx="10">
                  <c:v>1215</c:v>
                </c:pt>
                <c:pt idx="11">
                  <c:v>1236</c:v>
                </c:pt>
                <c:pt idx="12">
                  <c:v>1246</c:v>
                </c:pt>
                <c:pt idx="13">
                  <c:v>1257</c:v>
                </c:pt>
                <c:pt idx="14">
                  <c:v>1260</c:v>
                </c:pt>
                <c:pt idx="15">
                  <c:v>1258</c:v>
                </c:pt>
                <c:pt idx="16">
                  <c:v>1267</c:v>
                </c:pt>
                <c:pt idx="17">
                  <c:v>1270</c:v>
                </c:pt>
                <c:pt idx="18">
                  <c:v>1279</c:v>
                </c:pt>
                <c:pt idx="19">
                  <c:v>1278</c:v>
                </c:pt>
                <c:pt idx="20">
                  <c:v>1280</c:v>
                </c:pt>
                <c:pt idx="21">
                  <c:v>1287</c:v>
                </c:pt>
                <c:pt idx="22">
                  <c:v>1284</c:v>
                </c:pt>
                <c:pt idx="23">
                  <c:v>1284</c:v>
                </c:pt>
                <c:pt idx="24">
                  <c:v>1284</c:v>
                </c:pt>
                <c:pt idx="25">
                  <c:v>1283</c:v>
                </c:pt>
                <c:pt idx="26">
                  <c:v>1283</c:v>
                </c:pt>
                <c:pt idx="27">
                  <c:v>1280</c:v>
                </c:pt>
                <c:pt idx="28">
                  <c:v>1276</c:v>
                </c:pt>
                <c:pt idx="29">
                  <c:v>1269</c:v>
                </c:pt>
                <c:pt idx="30">
                  <c:v>1269</c:v>
                </c:pt>
                <c:pt idx="31">
                  <c:v>1257</c:v>
                </c:pt>
                <c:pt idx="32">
                  <c:v>1234</c:v>
                </c:pt>
                <c:pt idx="33">
                  <c:v>1226</c:v>
                </c:pt>
                <c:pt idx="34">
                  <c:v>1208</c:v>
                </c:pt>
                <c:pt idx="35">
                  <c:v>1210</c:v>
                </c:pt>
                <c:pt idx="36">
                  <c:v>1208</c:v>
                </c:pt>
                <c:pt idx="37">
                  <c:v>1208</c:v>
                </c:pt>
                <c:pt idx="38">
                  <c:v>1220</c:v>
                </c:pt>
                <c:pt idx="39">
                  <c:v>1213</c:v>
                </c:pt>
                <c:pt idx="40">
                  <c:v>1213</c:v>
                </c:pt>
                <c:pt idx="41">
                  <c:v>1200</c:v>
                </c:pt>
                <c:pt idx="42">
                  <c:v>1181</c:v>
                </c:pt>
                <c:pt idx="43">
                  <c:v>1175</c:v>
                </c:pt>
                <c:pt idx="44">
                  <c:v>1164</c:v>
                </c:pt>
                <c:pt idx="45">
                  <c:v>1120</c:v>
                </c:pt>
                <c:pt idx="46">
                  <c:v>1109</c:v>
                </c:pt>
                <c:pt idx="47">
                  <c:v>1093</c:v>
                </c:pt>
                <c:pt idx="48">
                  <c:v>1080</c:v>
                </c:pt>
                <c:pt idx="49">
                  <c:v>1078</c:v>
                </c:pt>
                <c:pt idx="50">
                  <c:v>1070</c:v>
                </c:pt>
                <c:pt idx="51">
                  <c:v>1069</c:v>
                </c:pt>
                <c:pt idx="52">
                  <c:v>1072</c:v>
                </c:pt>
                <c:pt idx="53">
                  <c:v>1072</c:v>
                </c:pt>
                <c:pt idx="54">
                  <c:v>1073</c:v>
                </c:pt>
                <c:pt idx="55">
                  <c:v>1061</c:v>
                </c:pt>
                <c:pt idx="56">
                  <c:v>1059</c:v>
                </c:pt>
                <c:pt idx="57">
                  <c:v>1059</c:v>
                </c:pt>
                <c:pt idx="58">
                  <c:v>1053</c:v>
                </c:pt>
                <c:pt idx="59">
                  <c:v>1045</c:v>
                </c:pt>
                <c:pt idx="60">
                  <c:v>1034</c:v>
                </c:pt>
                <c:pt idx="61">
                  <c:v>1020</c:v>
                </c:pt>
                <c:pt idx="62">
                  <c:v>1016</c:v>
                </c:pt>
                <c:pt idx="63">
                  <c:v>1015</c:v>
                </c:pt>
                <c:pt idx="64">
                  <c:v>1010</c:v>
                </c:pt>
                <c:pt idx="65">
                  <c:v>1003</c:v>
                </c:pt>
                <c:pt idx="66">
                  <c:v>1002</c:v>
                </c:pt>
                <c:pt idx="67">
                  <c:v>1003</c:v>
                </c:pt>
                <c:pt idx="68">
                  <c:v>1005</c:v>
                </c:pt>
                <c:pt idx="69">
                  <c:v>1012</c:v>
                </c:pt>
                <c:pt idx="70">
                  <c:v>1017</c:v>
                </c:pt>
                <c:pt idx="71">
                  <c:v>1017</c:v>
                </c:pt>
                <c:pt idx="72">
                  <c:v>1022</c:v>
                </c:pt>
                <c:pt idx="73">
                  <c:v>1028</c:v>
                </c:pt>
                <c:pt idx="74">
                  <c:v>1033</c:v>
                </c:pt>
                <c:pt idx="75">
                  <c:v>1038</c:v>
                </c:pt>
                <c:pt idx="76">
                  <c:v>1049</c:v>
                </c:pt>
                <c:pt idx="77">
                  <c:v>1053</c:v>
                </c:pt>
                <c:pt idx="78">
                  <c:v>1057</c:v>
                </c:pt>
                <c:pt idx="79">
                  <c:v>1065</c:v>
                </c:pt>
                <c:pt idx="80">
                  <c:v>1067</c:v>
                </c:pt>
                <c:pt idx="81">
                  <c:v>1071</c:v>
                </c:pt>
                <c:pt idx="82">
                  <c:v>1081</c:v>
                </c:pt>
                <c:pt idx="83">
                  <c:v>1096</c:v>
                </c:pt>
                <c:pt idx="84">
                  <c:v>1126</c:v>
                </c:pt>
                <c:pt idx="85">
                  <c:v>1119</c:v>
                </c:pt>
                <c:pt idx="86">
                  <c:v>1127</c:v>
                </c:pt>
                <c:pt idx="87">
                  <c:v>1132</c:v>
                </c:pt>
                <c:pt idx="88">
                  <c:v>1143</c:v>
                </c:pt>
                <c:pt idx="89">
                  <c:v>1143</c:v>
                </c:pt>
                <c:pt idx="90">
                  <c:v>1148</c:v>
                </c:pt>
                <c:pt idx="91">
                  <c:v>1153</c:v>
                </c:pt>
                <c:pt idx="92">
                  <c:v>1159</c:v>
                </c:pt>
                <c:pt idx="93">
                  <c:v>1175</c:v>
                </c:pt>
                <c:pt idx="94">
                  <c:v>1184</c:v>
                </c:pt>
                <c:pt idx="95">
                  <c:v>1195</c:v>
                </c:pt>
                <c:pt idx="96">
                  <c:v>1208</c:v>
                </c:pt>
                <c:pt idx="97">
                  <c:v>1216</c:v>
                </c:pt>
                <c:pt idx="98">
                  <c:v>1222</c:v>
                </c:pt>
                <c:pt idx="99">
                  <c:v>1231</c:v>
                </c:pt>
                <c:pt idx="100">
                  <c:v>1235</c:v>
                </c:pt>
              </c:numCache>
            </c:numRef>
          </c:val>
          <c:extLst>
            <c:ext xmlns:c16="http://schemas.microsoft.com/office/drawing/2014/chart" uri="{C3380CC4-5D6E-409C-BE32-E72D297353CC}">
              <c16:uniqueId val="{00000002-146E-4599-A5E6-C1D44CA8266C}"/>
            </c:ext>
          </c:extLst>
        </c:ser>
        <c:ser>
          <c:idx val="3"/>
          <c:order val="3"/>
          <c:tx>
            <c:strRef>
              <c:f>'Chart Data'!$I$3</c:f>
              <c:strCache>
                <c:ptCount val="1"/>
                <c:pt idx="0">
                  <c:v>Police</c:v>
                </c:pt>
              </c:strCache>
            </c:strRef>
          </c:tx>
          <c:spPr>
            <a:solidFill>
              <a:srgbClr val="7B7C77"/>
            </a:solidFill>
            <a:ln w="12700">
              <a:noFill/>
              <a:prstDash val="solid"/>
            </a:ln>
          </c:spPr>
          <c:invertIfNegative val="0"/>
          <c:cat>
            <c:numRef>
              <c:f>'Chart Data'!$E$4:$E$104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Data'!$I$4:$I$104</c:f>
              <c:numCache>
                <c:formatCode>0</c:formatCode>
                <c:ptCount val="101"/>
                <c:pt idx="0">
                  <c:v>225</c:v>
                </c:pt>
                <c:pt idx="1">
                  <c:v>225</c:v>
                </c:pt>
                <c:pt idx="2">
                  <c:v>226</c:v>
                </c:pt>
                <c:pt idx="3">
                  <c:v>227</c:v>
                </c:pt>
                <c:pt idx="4">
                  <c:v>228</c:v>
                </c:pt>
                <c:pt idx="5">
                  <c:v>229</c:v>
                </c:pt>
                <c:pt idx="6">
                  <c:v>231</c:v>
                </c:pt>
                <c:pt idx="7">
                  <c:v>234</c:v>
                </c:pt>
                <c:pt idx="8">
                  <c:v>236</c:v>
                </c:pt>
                <c:pt idx="9">
                  <c:v>238</c:v>
                </c:pt>
                <c:pt idx="10">
                  <c:v>240</c:v>
                </c:pt>
                <c:pt idx="11">
                  <c:v>242</c:v>
                </c:pt>
                <c:pt idx="12">
                  <c:v>246</c:v>
                </c:pt>
                <c:pt idx="13">
                  <c:v>248</c:v>
                </c:pt>
                <c:pt idx="14">
                  <c:v>252</c:v>
                </c:pt>
                <c:pt idx="15">
                  <c:v>256</c:v>
                </c:pt>
                <c:pt idx="16">
                  <c:v>260</c:v>
                </c:pt>
                <c:pt idx="17">
                  <c:v>264</c:v>
                </c:pt>
                <c:pt idx="18">
                  <c:v>265</c:v>
                </c:pt>
                <c:pt idx="19">
                  <c:v>267</c:v>
                </c:pt>
                <c:pt idx="20">
                  <c:v>271</c:v>
                </c:pt>
                <c:pt idx="21">
                  <c:v>272</c:v>
                </c:pt>
                <c:pt idx="22">
                  <c:v>271</c:v>
                </c:pt>
                <c:pt idx="23">
                  <c:v>274</c:v>
                </c:pt>
                <c:pt idx="24">
                  <c:v>274</c:v>
                </c:pt>
                <c:pt idx="25">
                  <c:v>274</c:v>
                </c:pt>
                <c:pt idx="26">
                  <c:v>276</c:v>
                </c:pt>
                <c:pt idx="27">
                  <c:v>279</c:v>
                </c:pt>
                <c:pt idx="28">
                  <c:v>282</c:v>
                </c:pt>
                <c:pt idx="29">
                  <c:v>283</c:v>
                </c:pt>
                <c:pt idx="30">
                  <c:v>284</c:v>
                </c:pt>
                <c:pt idx="31">
                  <c:v>284</c:v>
                </c:pt>
                <c:pt idx="32">
                  <c:v>286</c:v>
                </c:pt>
                <c:pt idx="33">
                  <c:v>286</c:v>
                </c:pt>
                <c:pt idx="34">
                  <c:v>287</c:v>
                </c:pt>
                <c:pt idx="35">
                  <c:v>289</c:v>
                </c:pt>
                <c:pt idx="36">
                  <c:v>293</c:v>
                </c:pt>
                <c:pt idx="37">
                  <c:v>294</c:v>
                </c:pt>
                <c:pt idx="38">
                  <c:v>296</c:v>
                </c:pt>
                <c:pt idx="39">
                  <c:v>295</c:v>
                </c:pt>
                <c:pt idx="40">
                  <c:v>295</c:v>
                </c:pt>
                <c:pt idx="41">
                  <c:v>292</c:v>
                </c:pt>
                <c:pt idx="42">
                  <c:v>290</c:v>
                </c:pt>
                <c:pt idx="43">
                  <c:v>286</c:v>
                </c:pt>
                <c:pt idx="44">
                  <c:v>282</c:v>
                </c:pt>
                <c:pt idx="45">
                  <c:v>277</c:v>
                </c:pt>
                <c:pt idx="46">
                  <c:v>273</c:v>
                </c:pt>
                <c:pt idx="47">
                  <c:v>270</c:v>
                </c:pt>
                <c:pt idx="48">
                  <c:v>268</c:v>
                </c:pt>
                <c:pt idx="49">
                  <c:v>266</c:v>
                </c:pt>
                <c:pt idx="50">
                  <c:v>264</c:v>
                </c:pt>
                <c:pt idx="51">
                  <c:v>263</c:v>
                </c:pt>
                <c:pt idx="52">
                  <c:v>261</c:v>
                </c:pt>
                <c:pt idx="53">
                  <c:v>261</c:v>
                </c:pt>
                <c:pt idx="54">
                  <c:v>259</c:v>
                </c:pt>
                <c:pt idx="55">
                  <c:v>258</c:v>
                </c:pt>
                <c:pt idx="56">
                  <c:v>257</c:v>
                </c:pt>
                <c:pt idx="57">
                  <c:v>256</c:v>
                </c:pt>
                <c:pt idx="58">
                  <c:v>256</c:v>
                </c:pt>
                <c:pt idx="59">
                  <c:v>255</c:v>
                </c:pt>
                <c:pt idx="60">
                  <c:v>255</c:v>
                </c:pt>
                <c:pt idx="61">
                  <c:v>254</c:v>
                </c:pt>
                <c:pt idx="62">
                  <c:v>252</c:v>
                </c:pt>
                <c:pt idx="63">
                  <c:v>250</c:v>
                </c:pt>
                <c:pt idx="64">
                  <c:v>248</c:v>
                </c:pt>
                <c:pt idx="65">
                  <c:v>247</c:v>
                </c:pt>
                <c:pt idx="66">
                  <c:v>247</c:v>
                </c:pt>
                <c:pt idx="67">
                  <c:v>246</c:v>
                </c:pt>
                <c:pt idx="68">
                  <c:v>245</c:v>
                </c:pt>
                <c:pt idx="69">
                  <c:v>245</c:v>
                </c:pt>
                <c:pt idx="70">
                  <c:v>245</c:v>
                </c:pt>
                <c:pt idx="71">
                  <c:v>246</c:v>
                </c:pt>
                <c:pt idx="72">
                  <c:v>246</c:v>
                </c:pt>
                <c:pt idx="73">
                  <c:v>247</c:v>
                </c:pt>
                <c:pt idx="74">
                  <c:v>247</c:v>
                </c:pt>
                <c:pt idx="75">
                  <c:v>247</c:v>
                </c:pt>
                <c:pt idx="76">
                  <c:v>249</c:v>
                </c:pt>
                <c:pt idx="77">
                  <c:v>249</c:v>
                </c:pt>
                <c:pt idx="78">
                  <c:v>252</c:v>
                </c:pt>
                <c:pt idx="79">
                  <c:v>253</c:v>
                </c:pt>
                <c:pt idx="80">
                  <c:v>258</c:v>
                </c:pt>
                <c:pt idx="81">
                  <c:v>261</c:v>
                </c:pt>
                <c:pt idx="82">
                  <c:v>263</c:v>
                </c:pt>
                <c:pt idx="83">
                  <c:v>264</c:v>
                </c:pt>
                <c:pt idx="84">
                  <c:v>268</c:v>
                </c:pt>
                <c:pt idx="85">
                  <c:v>269</c:v>
                </c:pt>
                <c:pt idx="86">
                  <c:v>271</c:v>
                </c:pt>
                <c:pt idx="87">
                  <c:v>270</c:v>
                </c:pt>
                <c:pt idx="88">
                  <c:v>272</c:v>
                </c:pt>
                <c:pt idx="89">
                  <c:v>272</c:v>
                </c:pt>
                <c:pt idx="90">
                  <c:v>274</c:v>
                </c:pt>
                <c:pt idx="91">
                  <c:v>276</c:v>
                </c:pt>
                <c:pt idx="92">
                  <c:v>280</c:v>
                </c:pt>
                <c:pt idx="93">
                  <c:v>280</c:v>
                </c:pt>
                <c:pt idx="94">
                  <c:v>281</c:v>
                </c:pt>
                <c:pt idx="95">
                  <c:v>281</c:v>
                </c:pt>
                <c:pt idx="96">
                  <c:v>282</c:v>
                </c:pt>
                <c:pt idx="97">
                  <c:v>282</c:v>
                </c:pt>
                <c:pt idx="98">
                  <c:v>282</c:v>
                </c:pt>
                <c:pt idx="99">
                  <c:v>282</c:v>
                </c:pt>
                <c:pt idx="100">
                  <c:v>283</c:v>
                </c:pt>
              </c:numCache>
            </c:numRef>
          </c:val>
          <c:extLst>
            <c:ext xmlns:c16="http://schemas.microsoft.com/office/drawing/2014/chart" uri="{C3380CC4-5D6E-409C-BE32-E72D297353CC}">
              <c16:uniqueId val="{00000003-146E-4599-A5E6-C1D44CA8266C}"/>
            </c:ext>
          </c:extLst>
        </c:ser>
        <c:ser>
          <c:idx val="4"/>
          <c:order val="4"/>
          <c:tx>
            <c:strRef>
              <c:f>'Chart Data'!$J$3</c:f>
              <c:strCache>
                <c:ptCount val="1"/>
                <c:pt idx="0">
                  <c:v>HM forces</c:v>
                </c:pt>
              </c:strCache>
            </c:strRef>
          </c:tx>
          <c:spPr>
            <a:solidFill>
              <a:srgbClr val="965793"/>
            </a:solidFill>
            <a:ln w="12700">
              <a:noFill/>
              <a:prstDash val="solid"/>
            </a:ln>
          </c:spPr>
          <c:invertIfNegative val="0"/>
          <c:cat>
            <c:numRef>
              <c:f>'Chart Data'!$E$4:$E$104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Data'!$J$4:$J$104</c:f>
              <c:numCache>
                <c:formatCode>0</c:formatCode>
                <c:ptCount val="101"/>
                <c:pt idx="0">
                  <c:v>217</c:v>
                </c:pt>
                <c:pt idx="1">
                  <c:v>217</c:v>
                </c:pt>
                <c:pt idx="2">
                  <c:v>216</c:v>
                </c:pt>
                <c:pt idx="3">
                  <c:v>215</c:v>
                </c:pt>
                <c:pt idx="4">
                  <c:v>215</c:v>
                </c:pt>
                <c:pt idx="5">
                  <c:v>214</c:v>
                </c:pt>
                <c:pt idx="6">
                  <c:v>214</c:v>
                </c:pt>
                <c:pt idx="7">
                  <c:v>214</c:v>
                </c:pt>
                <c:pt idx="8">
                  <c:v>214</c:v>
                </c:pt>
                <c:pt idx="9">
                  <c:v>214</c:v>
                </c:pt>
                <c:pt idx="10">
                  <c:v>215</c:v>
                </c:pt>
                <c:pt idx="11">
                  <c:v>215</c:v>
                </c:pt>
                <c:pt idx="12">
                  <c:v>221</c:v>
                </c:pt>
                <c:pt idx="13">
                  <c:v>223</c:v>
                </c:pt>
                <c:pt idx="14">
                  <c:v>222</c:v>
                </c:pt>
                <c:pt idx="15">
                  <c:v>221</c:v>
                </c:pt>
                <c:pt idx="16">
                  <c:v>219</c:v>
                </c:pt>
                <c:pt idx="17">
                  <c:v>218</c:v>
                </c:pt>
                <c:pt idx="18">
                  <c:v>216</c:v>
                </c:pt>
                <c:pt idx="19">
                  <c:v>214</c:v>
                </c:pt>
                <c:pt idx="20">
                  <c:v>212</c:v>
                </c:pt>
                <c:pt idx="21">
                  <c:v>210</c:v>
                </c:pt>
                <c:pt idx="22">
                  <c:v>208</c:v>
                </c:pt>
                <c:pt idx="23">
                  <c:v>206</c:v>
                </c:pt>
                <c:pt idx="24">
                  <c:v>205</c:v>
                </c:pt>
                <c:pt idx="25">
                  <c:v>204</c:v>
                </c:pt>
                <c:pt idx="26">
                  <c:v>203</c:v>
                </c:pt>
                <c:pt idx="27">
                  <c:v>202</c:v>
                </c:pt>
                <c:pt idx="28">
                  <c:v>199</c:v>
                </c:pt>
                <c:pt idx="29">
                  <c:v>197</c:v>
                </c:pt>
                <c:pt idx="30">
                  <c:v>195</c:v>
                </c:pt>
                <c:pt idx="31">
                  <c:v>195</c:v>
                </c:pt>
                <c:pt idx="32">
                  <c:v>193</c:v>
                </c:pt>
                <c:pt idx="33">
                  <c:v>193</c:v>
                </c:pt>
                <c:pt idx="34">
                  <c:v>194</c:v>
                </c:pt>
                <c:pt idx="35">
                  <c:v>193</c:v>
                </c:pt>
                <c:pt idx="36">
                  <c:v>196</c:v>
                </c:pt>
                <c:pt idx="37">
                  <c:v>197</c:v>
                </c:pt>
                <c:pt idx="38">
                  <c:v>199</c:v>
                </c:pt>
                <c:pt idx="39">
                  <c:v>199</c:v>
                </c:pt>
                <c:pt idx="40">
                  <c:v>199</c:v>
                </c:pt>
                <c:pt idx="41">
                  <c:v>197</c:v>
                </c:pt>
                <c:pt idx="42">
                  <c:v>196</c:v>
                </c:pt>
                <c:pt idx="43">
                  <c:v>196</c:v>
                </c:pt>
                <c:pt idx="44">
                  <c:v>194</c:v>
                </c:pt>
                <c:pt idx="45">
                  <c:v>193</c:v>
                </c:pt>
                <c:pt idx="46">
                  <c:v>191</c:v>
                </c:pt>
                <c:pt idx="47">
                  <c:v>190</c:v>
                </c:pt>
                <c:pt idx="48">
                  <c:v>187</c:v>
                </c:pt>
                <c:pt idx="49">
                  <c:v>186</c:v>
                </c:pt>
                <c:pt idx="50">
                  <c:v>183</c:v>
                </c:pt>
                <c:pt idx="51">
                  <c:v>179</c:v>
                </c:pt>
                <c:pt idx="52">
                  <c:v>178</c:v>
                </c:pt>
                <c:pt idx="53">
                  <c:v>175</c:v>
                </c:pt>
                <c:pt idx="54">
                  <c:v>174</c:v>
                </c:pt>
                <c:pt idx="55">
                  <c:v>169</c:v>
                </c:pt>
                <c:pt idx="56">
                  <c:v>166</c:v>
                </c:pt>
                <c:pt idx="57">
                  <c:v>164</c:v>
                </c:pt>
                <c:pt idx="58">
                  <c:v>163</c:v>
                </c:pt>
                <c:pt idx="59">
                  <c:v>162</c:v>
                </c:pt>
                <c:pt idx="60">
                  <c:v>160</c:v>
                </c:pt>
                <c:pt idx="61">
                  <c:v>159</c:v>
                </c:pt>
                <c:pt idx="62">
                  <c:v>159</c:v>
                </c:pt>
                <c:pt idx="63">
                  <c:v>159</c:v>
                </c:pt>
                <c:pt idx="64">
                  <c:v>158</c:v>
                </c:pt>
                <c:pt idx="65">
                  <c:v>158</c:v>
                </c:pt>
                <c:pt idx="66">
                  <c:v>158</c:v>
                </c:pt>
                <c:pt idx="67">
                  <c:v>158</c:v>
                </c:pt>
                <c:pt idx="68">
                  <c:v>157</c:v>
                </c:pt>
                <c:pt idx="69">
                  <c:v>156</c:v>
                </c:pt>
                <c:pt idx="70">
                  <c:v>156</c:v>
                </c:pt>
                <c:pt idx="71">
                  <c:v>156</c:v>
                </c:pt>
                <c:pt idx="72">
                  <c:v>155</c:v>
                </c:pt>
                <c:pt idx="73">
                  <c:v>154</c:v>
                </c:pt>
                <c:pt idx="74">
                  <c:v>153</c:v>
                </c:pt>
                <c:pt idx="75">
                  <c:v>153</c:v>
                </c:pt>
                <c:pt idx="76">
                  <c:v>153</c:v>
                </c:pt>
                <c:pt idx="77">
                  <c:v>153</c:v>
                </c:pt>
                <c:pt idx="78">
                  <c:v>154</c:v>
                </c:pt>
                <c:pt idx="79">
                  <c:v>154</c:v>
                </c:pt>
                <c:pt idx="80">
                  <c:v>155</c:v>
                </c:pt>
                <c:pt idx="81">
                  <c:v>157</c:v>
                </c:pt>
                <c:pt idx="82">
                  <c:v>157</c:v>
                </c:pt>
                <c:pt idx="83">
                  <c:v>159</c:v>
                </c:pt>
                <c:pt idx="84">
                  <c:v>160</c:v>
                </c:pt>
                <c:pt idx="85">
                  <c:v>160</c:v>
                </c:pt>
                <c:pt idx="86">
                  <c:v>160</c:v>
                </c:pt>
                <c:pt idx="87">
                  <c:v>159</c:v>
                </c:pt>
                <c:pt idx="88">
                  <c:v>159</c:v>
                </c:pt>
                <c:pt idx="89">
                  <c:v>157</c:v>
                </c:pt>
                <c:pt idx="90">
                  <c:v>156</c:v>
                </c:pt>
                <c:pt idx="91">
                  <c:v>154</c:v>
                </c:pt>
                <c:pt idx="92">
                  <c:v>153</c:v>
                </c:pt>
                <c:pt idx="93">
                  <c:v>151</c:v>
                </c:pt>
                <c:pt idx="94">
                  <c:v>150</c:v>
                </c:pt>
                <c:pt idx="95">
                  <c:v>149</c:v>
                </c:pt>
                <c:pt idx="96">
                  <c:v>149</c:v>
                </c:pt>
                <c:pt idx="97">
                  <c:v>147</c:v>
                </c:pt>
                <c:pt idx="98">
                  <c:v>148</c:v>
                </c:pt>
                <c:pt idx="99">
                  <c:v>147</c:v>
                </c:pt>
                <c:pt idx="100">
                  <c:v>147</c:v>
                </c:pt>
              </c:numCache>
            </c:numRef>
          </c:val>
          <c:extLst>
            <c:ext xmlns:c16="http://schemas.microsoft.com/office/drawing/2014/chart" uri="{C3380CC4-5D6E-409C-BE32-E72D297353CC}">
              <c16:uniqueId val="{00000004-146E-4599-A5E6-C1D44CA8266C}"/>
            </c:ext>
          </c:extLst>
        </c:ser>
        <c:ser>
          <c:idx val="5"/>
          <c:order val="5"/>
          <c:tx>
            <c:strRef>
              <c:f>'Chart Data'!$K$3</c:f>
              <c:strCache>
                <c:ptCount val="1"/>
                <c:pt idx="0">
                  <c:v>Other</c:v>
                </c:pt>
              </c:strCache>
            </c:strRef>
          </c:tx>
          <c:spPr>
            <a:solidFill>
              <a:srgbClr val="00ADDC"/>
            </a:solidFill>
            <a:ln w="12700">
              <a:noFill/>
              <a:prstDash val="solid"/>
            </a:ln>
          </c:spPr>
          <c:invertIfNegative val="0"/>
          <c:cat>
            <c:numRef>
              <c:f>'Chart Data'!$E$4:$E$104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Data'!$K$4:$K$104</c:f>
              <c:numCache>
                <c:formatCode>0</c:formatCode>
                <c:ptCount val="101"/>
                <c:pt idx="0">
                  <c:v>800</c:v>
                </c:pt>
                <c:pt idx="1">
                  <c:v>784</c:v>
                </c:pt>
                <c:pt idx="2">
                  <c:v>785</c:v>
                </c:pt>
                <c:pt idx="3">
                  <c:v>782</c:v>
                </c:pt>
                <c:pt idx="4">
                  <c:v>785</c:v>
                </c:pt>
                <c:pt idx="5">
                  <c:v>792</c:v>
                </c:pt>
                <c:pt idx="6">
                  <c:v>795</c:v>
                </c:pt>
                <c:pt idx="7">
                  <c:v>769</c:v>
                </c:pt>
                <c:pt idx="8">
                  <c:v>782</c:v>
                </c:pt>
                <c:pt idx="9">
                  <c:v>780</c:v>
                </c:pt>
                <c:pt idx="10">
                  <c:v>767</c:v>
                </c:pt>
                <c:pt idx="11">
                  <c:v>781</c:v>
                </c:pt>
                <c:pt idx="12">
                  <c:v>786</c:v>
                </c:pt>
                <c:pt idx="13">
                  <c:v>788</c:v>
                </c:pt>
                <c:pt idx="14">
                  <c:v>806</c:v>
                </c:pt>
                <c:pt idx="15">
                  <c:v>801</c:v>
                </c:pt>
                <c:pt idx="16">
                  <c:v>802</c:v>
                </c:pt>
                <c:pt idx="17">
                  <c:v>794</c:v>
                </c:pt>
                <c:pt idx="18">
                  <c:v>801</c:v>
                </c:pt>
                <c:pt idx="19">
                  <c:v>806</c:v>
                </c:pt>
                <c:pt idx="20">
                  <c:v>805</c:v>
                </c:pt>
                <c:pt idx="21">
                  <c:v>814</c:v>
                </c:pt>
                <c:pt idx="22">
                  <c:v>799</c:v>
                </c:pt>
                <c:pt idx="23">
                  <c:v>795</c:v>
                </c:pt>
                <c:pt idx="24">
                  <c:v>781</c:v>
                </c:pt>
                <c:pt idx="25">
                  <c:v>776</c:v>
                </c:pt>
                <c:pt idx="26">
                  <c:v>768</c:v>
                </c:pt>
                <c:pt idx="27">
                  <c:v>763</c:v>
                </c:pt>
                <c:pt idx="28">
                  <c:v>764</c:v>
                </c:pt>
                <c:pt idx="29">
                  <c:v>765</c:v>
                </c:pt>
                <c:pt idx="30">
                  <c:v>744</c:v>
                </c:pt>
                <c:pt idx="31">
                  <c:v>736</c:v>
                </c:pt>
                <c:pt idx="32">
                  <c:v>751</c:v>
                </c:pt>
                <c:pt idx="33">
                  <c:v>753</c:v>
                </c:pt>
                <c:pt idx="34">
                  <c:v>769</c:v>
                </c:pt>
                <c:pt idx="35">
                  <c:v>764</c:v>
                </c:pt>
                <c:pt idx="36">
                  <c:v>750</c:v>
                </c:pt>
                <c:pt idx="37">
                  <c:v>735</c:v>
                </c:pt>
                <c:pt idx="38">
                  <c:v>729</c:v>
                </c:pt>
                <c:pt idx="39">
                  <c:v>726</c:v>
                </c:pt>
                <c:pt idx="40">
                  <c:v>717</c:v>
                </c:pt>
                <c:pt idx="41">
                  <c:v>697</c:v>
                </c:pt>
                <c:pt idx="42">
                  <c:v>696</c:v>
                </c:pt>
                <c:pt idx="43">
                  <c:v>687</c:v>
                </c:pt>
                <c:pt idx="44">
                  <c:v>688</c:v>
                </c:pt>
                <c:pt idx="45">
                  <c:v>671</c:v>
                </c:pt>
                <c:pt idx="46">
                  <c:v>656</c:v>
                </c:pt>
                <c:pt idx="47">
                  <c:v>656</c:v>
                </c:pt>
                <c:pt idx="48">
                  <c:v>628</c:v>
                </c:pt>
                <c:pt idx="49">
                  <c:v>621</c:v>
                </c:pt>
                <c:pt idx="50">
                  <c:v>620</c:v>
                </c:pt>
                <c:pt idx="51">
                  <c:v>609</c:v>
                </c:pt>
                <c:pt idx="52">
                  <c:v>602</c:v>
                </c:pt>
                <c:pt idx="53">
                  <c:v>589</c:v>
                </c:pt>
                <c:pt idx="54">
                  <c:v>589</c:v>
                </c:pt>
                <c:pt idx="55">
                  <c:v>584</c:v>
                </c:pt>
                <c:pt idx="56">
                  <c:v>576</c:v>
                </c:pt>
                <c:pt idx="57">
                  <c:v>570</c:v>
                </c:pt>
                <c:pt idx="58">
                  <c:v>563</c:v>
                </c:pt>
                <c:pt idx="59">
                  <c:v>563</c:v>
                </c:pt>
                <c:pt idx="60">
                  <c:v>562</c:v>
                </c:pt>
                <c:pt idx="61">
                  <c:v>555</c:v>
                </c:pt>
                <c:pt idx="62">
                  <c:v>548</c:v>
                </c:pt>
                <c:pt idx="63">
                  <c:v>549</c:v>
                </c:pt>
                <c:pt idx="64">
                  <c:v>549</c:v>
                </c:pt>
                <c:pt idx="65">
                  <c:v>545</c:v>
                </c:pt>
                <c:pt idx="66">
                  <c:v>537</c:v>
                </c:pt>
                <c:pt idx="67">
                  <c:v>529</c:v>
                </c:pt>
                <c:pt idx="68">
                  <c:v>522</c:v>
                </c:pt>
                <c:pt idx="69">
                  <c:v>521</c:v>
                </c:pt>
                <c:pt idx="70">
                  <c:v>519</c:v>
                </c:pt>
                <c:pt idx="71">
                  <c:v>520</c:v>
                </c:pt>
                <c:pt idx="72">
                  <c:v>521</c:v>
                </c:pt>
                <c:pt idx="73">
                  <c:v>521</c:v>
                </c:pt>
                <c:pt idx="74">
                  <c:v>523</c:v>
                </c:pt>
                <c:pt idx="75">
                  <c:v>523</c:v>
                </c:pt>
                <c:pt idx="76">
                  <c:v>517</c:v>
                </c:pt>
                <c:pt idx="77">
                  <c:v>519</c:v>
                </c:pt>
                <c:pt idx="78">
                  <c:v>525</c:v>
                </c:pt>
                <c:pt idx="79">
                  <c:v>521</c:v>
                </c:pt>
                <c:pt idx="80">
                  <c:v>523</c:v>
                </c:pt>
                <c:pt idx="81">
                  <c:v>523</c:v>
                </c:pt>
                <c:pt idx="82">
                  <c:v>518</c:v>
                </c:pt>
                <c:pt idx="83">
                  <c:v>516</c:v>
                </c:pt>
                <c:pt idx="84">
                  <c:v>520</c:v>
                </c:pt>
                <c:pt idx="85">
                  <c:v>521</c:v>
                </c:pt>
                <c:pt idx="86">
                  <c:v>522</c:v>
                </c:pt>
                <c:pt idx="87">
                  <c:v>524</c:v>
                </c:pt>
                <c:pt idx="88">
                  <c:v>516</c:v>
                </c:pt>
                <c:pt idx="89">
                  <c:v>521</c:v>
                </c:pt>
                <c:pt idx="90">
                  <c:v>524</c:v>
                </c:pt>
                <c:pt idx="91">
                  <c:v>526</c:v>
                </c:pt>
                <c:pt idx="92">
                  <c:v>525</c:v>
                </c:pt>
                <c:pt idx="93">
                  <c:v>522</c:v>
                </c:pt>
                <c:pt idx="94">
                  <c:v>522</c:v>
                </c:pt>
                <c:pt idx="95">
                  <c:v>524</c:v>
                </c:pt>
                <c:pt idx="96">
                  <c:v>525</c:v>
                </c:pt>
                <c:pt idx="97">
                  <c:v>533</c:v>
                </c:pt>
                <c:pt idx="98">
                  <c:v>526</c:v>
                </c:pt>
                <c:pt idx="99">
                  <c:v>528</c:v>
                </c:pt>
                <c:pt idx="100">
                  <c:v>522</c:v>
                </c:pt>
              </c:numCache>
            </c:numRef>
          </c:val>
          <c:extLst>
            <c:ext xmlns:c16="http://schemas.microsoft.com/office/drawing/2014/chart" uri="{C3380CC4-5D6E-409C-BE32-E72D297353CC}">
              <c16:uniqueId val="{00000005-146E-4599-A5E6-C1D44CA8266C}"/>
            </c:ext>
          </c:extLst>
        </c:ser>
        <c:dLbls>
          <c:showLegendKey val="0"/>
          <c:showVal val="0"/>
          <c:showCatName val="0"/>
          <c:showSerName val="0"/>
          <c:showPercent val="0"/>
          <c:showBubbleSize val="0"/>
        </c:dLbls>
        <c:gapWidth val="0"/>
        <c:overlap val="100"/>
        <c:axId val="275934208"/>
        <c:axId val="275936000"/>
      </c:barChart>
      <c:catAx>
        <c:axId val="275934208"/>
        <c:scaling>
          <c:orientation val="minMax"/>
        </c:scaling>
        <c:delete val="0"/>
        <c:axPos val="b"/>
        <c:numFmt formatCode="yyyy"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12"/>
        <c:tickMarkSkip val="4"/>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dispUnits>
          <c:builtInUnit val="thousands"/>
        </c:dispUnits>
      </c:valAx>
      <c:spPr>
        <a:noFill/>
      </c:spPr>
    </c:plotArea>
    <c:legend>
      <c:legendPos val="r"/>
      <c:layout>
        <c:manualLayout>
          <c:xMode val="edge"/>
          <c:yMode val="edge"/>
          <c:x val="0.67174281180954076"/>
          <c:y val="1.5889102971044475E-5"/>
          <c:w val="0.32675059685335939"/>
          <c:h val="0.2663518545330348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areaChart>
        <c:grouping val="stacked"/>
        <c:varyColors val="0"/>
        <c:ser>
          <c:idx val="0"/>
          <c:order val="0"/>
          <c:tx>
            <c:strRef>
              <c:f>'Chart Data'!$N$3</c:f>
              <c:strCache>
                <c:ptCount val="1"/>
                <c:pt idx="0">
                  <c:v>NHS</c:v>
                </c:pt>
              </c:strCache>
            </c:strRef>
          </c:tx>
          <c:spPr>
            <a:solidFill>
              <a:srgbClr val="BD1B21"/>
            </a:solidFill>
            <a:ln w="12700">
              <a:solidFill>
                <a:srgbClr val="BD1B21"/>
              </a:solidFill>
              <a:prstDash val="solid"/>
            </a:ln>
            <a:effectLst/>
          </c:spPr>
          <c:dLbls>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Data'!$M$4:$M$104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Data'!$N$4:$N$104</c:f>
              <c:numCache>
                <c:formatCode>0</c:formatCode>
                <c:ptCount val="101"/>
                <c:pt idx="0">
                  <c:v>23.801948697554185</c:v>
                </c:pt>
                <c:pt idx="1">
                  <c:v>23.846306199247376</c:v>
                </c:pt>
                <c:pt idx="2">
                  <c:v>23.915615141955836</c:v>
                </c:pt>
                <c:pt idx="3">
                  <c:v>24.070064947844912</c:v>
                </c:pt>
                <c:pt idx="4">
                  <c:v>24.182494615233992</c:v>
                </c:pt>
                <c:pt idx="5">
                  <c:v>24.313801829861788</c:v>
                </c:pt>
                <c:pt idx="6">
                  <c:v>24.495733126454617</c:v>
                </c:pt>
                <c:pt idx="7">
                  <c:v>24.772242682690443</c:v>
                </c:pt>
                <c:pt idx="8">
                  <c:v>24.850932871706096</c:v>
                </c:pt>
                <c:pt idx="9">
                  <c:v>25.047837734404897</c:v>
                </c:pt>
                <c:pt idx="10">
                  <c:v>25.180539718738121</c:v>
                </c:pt>
                <c:pt idx="11">
                  <c:v>25.183098591549296</c:v>
                </c:pt>
                <c:pt idx="12">
                  <c:v>25.28842575362858</c:v>
                </c:pt>
                <c:pt idx="13">
                  <c:v>25.345877144438294</c:v>
                </c:pt>
                <c:pt idx="14">
                  <c:v>25.44822539334065</c:v>
                </c:pt>
                <c:pt idx="15">
                  <c:v>25.595346300672606</c:v>
                </c:pt>
                <c:pt idx="16">
                  <c:v>25.767979761474518</c:v>
                </c:pt>
                <c:pt idx="17">
                  <c:v>25.788999098286748</c:v>
                </c:pt>
                <c:pt idx="18">
                  <c:v>25.874125874125873</c:v>
                </c:pt>
                <c:pt idx="19">
                  <c:v>26.013936037162765</c:v>
                </c:pt>
                <c:pt idx="20">
                  <c:v>26.108637577916294</c:v>
                </c:pt>
                <c:pt idx="21">
                  <c:v>26.213248317392846</c:v>
                </c:pt>
                <c:pt idx="22">
                  <c:v>26.329787234042552</c:v>
                </c:pt>
                <c:pt idx="23">
                  <c:v>26.354941551540911</c:v>
                </c:pt>
                <c:pt idx="24">
                  <c:v>26.354111170307227</c:v>
                </c:pt>
                <c:pt idx="25">
                  <c:v>26.26711719722568</c:v>
                </c:pt>
                <c:pt idx="26">
                  <c:v>26.066773790394571</c:v>
                </c:pt>
                <c:pt idx="27">
                  <c:v>25.922608384091721</c:v>
                </c:pt>
                <c:pt idx="28">
                  <c:v>25.917308036513337</c:v>
                </c:pt>
                <c:pt idx="29">
                  <c:v>25.86021505376344</c:v>
                </c:pt>
                <c:pt idx="30">
                  <c:v>25.952552120776417</c:v>
                </c:pt>
                <c:pt idx="31">
                  <c:v>26.057986673869983</c:v>
                </c:pt>
                <c:pt idx="32">
                  <c:v>26.167718665464385</c:v>
                </c:pt>
                <c:pt idx="33">
                  <c:v>26.322418136020154</c:v>
                </c:pt>
                <c:pt idx="34">
                  <c:v>26.543762305351709</c:v>
                </c:pt>
                <c:pt idx="35">
                  <c:v>26.80099857346648</c:v>
                </c:pt>
                <c:pt idx="36">
                  <c:v>26.781895937277262</c:v>
                </c:pt>
                <c:pt idx="37">
                  <c:v>27.219355986479275</c:v>
                </c:pt>
                <c:pt idx="38">
                  <c:v>27.382217499114418</c:v>
                </c:pt>
                <c:pt idx="39">
                  <c:v>27.430187345351715</c:v>
                </c:pt>
                <c:pt idx="40">
                  <c:v>27.547770700636942</c:v>
                </c:pt>
                <c:pt idx="41">
                  <c:v>27.67619385762471</c:v>
                </c:pt>
                <c:pt idx="42">
                  <c:v>27.805665112943707</c:v>
                </c:pt>
                <c:pt idx="43">
                  <c:v>27.852893455922118</c:v>
                </c:pt>
                <c:pt idx="44">
                  <c:v>27.850162866449512</c:v>
                </c:pt>
                <c:pt idx="45">
                  <c:v>28.071140447378074</c:v>
                </c:pt>
                <c:pt idx="46">
                  <c:v>28.099630996309966</c:v>
                </c:pt>
                <c:pt idx="47">
                  <c:v>28.118040089086861</c:v>
                </c:pt>
                <c:pt idx="48">
                  <c:v>28.152437885297964</c:v>
                </c:pt>
                <c:pt idx="49">
                  <c:v>28.281308762692742</c:v>
                </c:pt>
                <c:pt idx="50">
                  <c:v>28.344970749197962</c:v>
                </c:pt>
                <c:pt idx="51">
                  <c:v>28.482210446631338</c:v>
                </c:pt>
                <c:pt idx="52">
                  <c:v>28.560606060606059</c:v>
                </c:pt>
                <c:pt idx="53">
                  <c:v>28.476821192052981</c:v>
                </c:pt>
                <c:pt idx="54">
                  <c:v>28.528301886792452</c:v>
                </c:pt>
                <c:pt idx="55">
                  <c:v>28.67410629846794</c:v>
                </c:pt>
                <c:pt idx="56">
                  <c:v>28.844696969696969</c:v>
                </c:pt>
                <c:pt idx="57">
                  <c:v>28.988806678049706</c:v>
                </c:pt>
                <c:pt idx="58">
                  <c:v>29.174591099277293</c:v>
                </c:pt>
                <c:pt idx="59">
                  <c:v>29.272934906737724</c:v>
                </c:pt>
                <c:pt idx="60">
                  <c:v>29.462242562929063</c:v>
                </c:pt>
                <c:pt idx="61">
                  <c:v>29.667176740627394</c:v>
                </c:pt>
                <c:pt idx="62">
                  <c:v>29.888803680981596</c:v>
                </c:pt>
                <c:pt idx="63">
                  <c:v>30.066985645933013</c:v>
                </c:pt>
                <c:pt idx="64">
                  <c:v>30.225880551301685</c:v>
                </c:pt>
                <c:pt idx="65">
                  <c:v>30.452280567267152</c:v>
                </c:pt>
                <c:pt idx="66">
                  <c:v>30.586431582981987</c:v>
                </c:pt>
                <c:pt idx="67">
                  <c:v>30.74116743471582</c:v>
                </c:pt>
                <c:pt idx="68">
                  <c:v>30.95969289827255</c:v>
                </c:pt>
                <c:pt idx="69">
                  <c:v>31.097911477294499</c:v>
                </c:pt>
                <c:pt idx="70">
                  <c:v>31.230828220858896</c:v>
                </c:pt>
                <c:pt idx="71">
                  <c:v>31.386441976254311</c:v>
                </c:pt>
                <c:pt idx="72">
                  <c:v>31.395793499043979</c:v>
                </c:pt>
                <c:pt idx="73">
                  <c:v>31.464530892448511</c:v>
                </c:pt>
                <c:pt idx="74">
                  <c:v>31.64605137963844</c:v>
                </c:pt>
                <c:pt idx="75">
                  <c:v>31.713797684570128</c:v>
                </c:pt>
                <c:pt idx="76">
                  <c:v>31.82592242194891</c:v>
                </c:pt>
                <c:pt idx="77">
                  <c:v>31.950989632422242</c:v>
                </c:pt>
                <c:pt idx="78">
                  <c:v>32.107337211484335</c:v>
                </c:pt>
                <c:pt idx="79">
                  <c:v>32.316616766467064</c:v>
                </c:pt>
                <c:pt idx="80">
                  <c:v>32.48277146582231</c:v>
                </c:pt>
                <c:pt idx="81">
                  <c:v>32.939220395344542</c:v>
                </c:pt>
                <c:pt idx="82">
                  <c:v>32.804428044280442</c:v>
                </c:pt>
                <c:pt idx="83">
                  <c:v>32.88073394495413</c:v>
                </c:pt>
                <c:pt idx="84">
                  <c:v>33.182640144665463</c:v>
                </c:pt>
                <c:pt idx="85">
                  <c:v>33.333333333333329</c:v>
                </c:pt>
                <c:pt idx="86">
                  <c:v>33.285354444044621</c:v>
                </c:pt>
                <c:pt idx="87">
                  <c:v>33.387125694818003</c:v>
                </c:pt>
                <c:pt idx="88">
                  <c:v>33.488205861329526</c:v>
                </c:pt>
                <c:pt idx="89">
                  <c:v>33.588875022285613</c:v>
                </c:pt>
                <c:pt idx="90">
                  <c:v>33.76</c:v>
                </c:pt>
                <c:pt idx="91">
                  <c:v>33.89350787192641</c:v>
                </c:pt>
                <c:pt idx="92">
                  <c:v>34.065740903497975</c:v>
                </c:pt>
                <c:pt idx="93">
                  <c:v>34.270251396648042</c:v>
                </c:pt>
                <c:pt idx="94">
                  <c:v>34.325774623507009</c:v>
                </c:pt>
                <c:pt idx="95">
                  <c:v>34.498192459975904</c:v>
                </c:pt>
                <c:pt idx="96">
                  <c:v>34.56134338588074</c:v>
                </c:pt>
                <c:pt idx="97">
                  <c:v>34.607508532423211</c:v>
                </c:pt>
                <c:pt idx="98">
                  <c:v>34.716788569484606</c:v>
                </c:pt>
                <c:pt idx="99">
                  <c:v>34.797354587078175</c:v>
                </c:pt>
                <c:pt idx="100">
                  <c:v>34.896715204876401</c:v>
                </c:pt>
              </c:numCache>
            </c:numRef>
          </c:val>
          <c:extLst>
            <c:ext xmlns:c16="http://schemas.microsoft.com/office/drawing/2014/chart" uri="{C3380CC4-5D6E-409C-BE32-E72D297353CC}">
              <c16:uniqueId val="{00000011-3B9C-474D-B836-BD9C9C06998E}"/>
            </c:ext>
          </c:extLst>
        </c:ser>
        <c:ser>
          <c:idx val="1"/>
          <c:order val="1"/>
          <c:tx>
            <c:strRef>
              <c:f>'Chart Data'!$O$3</c:f>
              <c:strCache>
                <c:ptCount val="1"/>
                <c:pt idx="0">
                  <c:v>Education</c:v>
                </c:pt>
              </c:strCache>
            </c:strRef>
          </c:tx>
          <c:spPr>
            <a:solidFill>
              <a:srgbClr val="003469"/>
            </a:solidFill>
            <a:ln w="12700">
              <a:solidFill>
                <a:srgbClr val="003469"/>
              </a:solidFill>
              <a:prstDash val="solid"/>
            </a:ln>
            <a:effectLst/>
          </c:spPr>
          <c:dLbls>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Data'!$M$4:$M$104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Data'!$O$4:$O$104</c:f>
              <c:numCache>
                <c:formatCode>0</c:formatCode>
                <c:ptCount val="101"/>
                <c:pt idx="0">
                  <c:v>27.957844501889046</c:v>
                </c:pt>
                <c:pt idx="1">
                  <c:v>28.540305010893245</c:v>
                </c:pt>
                <c:pt idx="2">
                  <c:v>28.686908517350158</c:v>
                </c:pt>
                <c:pt idx="3">
                  <c:v>28.675457587089152</c:v>
                </c:pt>
                <c:pt idx="4">
                  <c:v>28.646955159584884</c:v>
                </c:pt>
                <c:pt idx="5">
                  <c:v>28.576990461358768</c:v>
                </c:pt>
                <c:pt idx="6">
                  <c:v>28.413498836307216</c:v>
                </c:pt>
                <c:pt idx="7">
                  <c:v>28.435743361116494</c:v>
                </c:pt>
                <c:pt idx="8">
                  <c:v>28.293902673591077</c:v>
                </c:pt>
                <c:pt idx="9">
                  <c:v>28.185993111366248</c:v>
                </c:pt>
                <c:pt idx="10">
                  <c:v>28.506271379703534</c:v>
                </c:pt>
                <c:pt idx="11">
                  <c:v>28.356807511737088</c:v>
                </c:pt>
                <c:pt idx="12">
                  <c:v>28.209899516189058</c:v>
                </c:pt>
                <c:pt idx="13">
                  <c:v>28.242021767201624</c:v>
                </c:pt>
                <c:pt idx="14">
                  <c:v>28.082693011342847</c:v>
                </c:pt>
                <c:pt idx="15">
                  <c:v>28.303944737320485</c:v>
                </c:pt>
                <c:pt idx="16">
                  <c:v>28.1893747741236</c:v>
                </c:pt>
                <c:pt idx="17">
                  <c:v>28.295761947700633</c:v>
                </c:pt>
                <c:pt idx="18">
                  <c:v>28.205128205128204</c:v>
                </c:pt>
                <c:pt idx="19">
                  <c:v>28.157941754511345</c:v>
                </c:pt>
                <c:pt idx="20">
                  <c:v>28.156723063223509</c:v>
                </c:pt>
                <c:pt idx="21">
                  <c:v>28.037548707049236</c:v>
                </c:pt>
                <c:pt idx="22">
                  <c:v>28.24468085106383</c:v>
                </c:pt>
                <c:pt idx="23">
                  <c:v>28.32093517534538</c:v>
                </c:pt>
                <c:pt idx="24">
                  <c:v>28.467412537737523</c:v>
                </c:pt>
                <c:pt idx="25">
                  <c:v>28.614618531033258</c:v>
                </c:pt>
                <c:pt idx="26">
                  <c:v>28.762720942688809</c:v>
                </c:pt>
                <c:pt idx="27">
                  <c:v>28.860623432461484</c:v>
                </c:pt>
                <c:pt idx="28">
                  <c:v>28.960085913728296</c:v>
                </c:pt>
                <c:pt idx="29">
                  <c:v>29.08602150537634</c:v>
                </c:pt>
                <c:pt idx="30">
                  <c:v>29.259525521207763</c:v>
                </c:pt>
                <c:pt idx="31">
                  <c:v>29.425535746443366</c:v>
                </c:pt>
                <c:pt idx="32">
                  <c:v>29.395852119026149</c:v>
                </c:pt>
                <c:pt idx="33">
                  <c:v>29.45304066210867</c:v>
                </c:pt>
                <c:pt idx="34">
                  <c:v>29.461249328798999</c:v>
                </c:pt>
                <c:pt idx="35">
                  <c:v>29.404422253922966</c:v>
                </c:pt>
                <c:pt idx="36">
                  <c:v>29.615110477548111</c:v>
                </c:pt>
                <c:pt idx="37">
                  <c:v>29.478740437644547</c:v>
                </c:pt>
                <c:pt idx="38">
                  <c:v>29.330499468650373</c:v>
                </c:pt>
                <c:pt idx="39">
                  <c:v>29.568752209261223</c:v>
                </c:pt>
                <c:pt idx="40">
                  <c:v>29.564755838641187</c:v>
                </c:pt>
                <c:pt idx="41">
                  <c:v>29.966270193502574</c:v>
                </c:pt>
                <c:pt idx="42">
                  <c:v>29.831480817497315</c:v>
                </c:pt>
                <c:pt idx="43">
                  <c:v>29.890030647196681</c:v>
                </c:pt>
                <c:pt idx="44">
                  <c:v>30.021715526601522</c:v>
                </c:pt>
                <c:pt idx="45">
                  <c:v>30.473047304730471</c:v>
                </c:pt>
                <c:pt idx="46">
                  <c:v>30.774907749077489</c:v>
                </c:pt>
                <c:pt idx="47">
                  <c:v>30.88344469190794</c:v>
                </c:pt>
                <c:pt idx="48">
                  <c:v>31.440313842705024</c:v>
                </c:pt>
                <c:pt idx="49">
                  <c:v>31.27115456938699</c:v>
                </c:pt>
                <c:pt idx="50">
                  <c:v>31.326665408567656</c:v>
                </c:pt>
                <c:pt idx="51">
                  <c:v>31.396669190007572</c:v>
                </c:pt>
                <c:pt idx="52">
                  <c:v>31.420454545454547</c:v>
                </c:pt>
                <c:pt idx="53">
                  <c:v>31.844843897824031</c:v>
                </c:pt>
                <c:pt idx="54">
                  <c:v>31.943396226415093</c:v>
                </c:pt>
                <c:pt idx="55">
                  <c:v>32.135426517874031</c:v>
                </c:pt>
                <c:pt idx="56">
                  <c:v>32.178030303030305</c:v>
                </c:pt>
                <c:pt idx="57">
                  <c:v>32.138114209827357</c:v>
                </c:pt>
                <c:pt idx="58">
                  <c:v>32.12248003042982</c:v>
                </c:pt>
                <c:pt idx="59">
                  <c:v>32.185001903311758</c:v>
                </c:pt>
                <c:pt idx="60">
                  <c:v>32.189168573607937</c:v>
                </c:pt>
                <c:pt idx="61">
                  <c:v>32.306809487375673</c:v>
                </c:pt>
                <c:pt idx="62">
                  <c:v>32.24693251533742</c:v>
                </c:pt>
                <c:pt idx="63">
                  <c:v>32.172248803827749</c:v>
                </c:pt>
                <c:pt idx="64">
                  <c:v>32.159264931087286</c:v>
                </c:pt>
                <c:pt idx="65">
                  <c:v>32.119586048294366</c:v>
                </c:pt>
                <c:pt idx="66">
                  <c:v>32.157914909927179</c:v>
                </c:pt>
                <c:pt idx="67">
                  <c:v>32.085253456221196</c:v>
                </c:pt>
                <c:pt idx="68">
                  <c:v>32.015355086372359</c:v>
                </c:pt>
                <c:pt idx="69">
                  <c:v>31.845181069170341</c:v>
                </c:pt>
                <c:pt idx="70">
                  <c:v>31.633435582822084</c:v>
                </c:pt>
                <c:pt idx="71">
                  <c:v>31.482190731520493</c:v>
                </c:pt>
                <c:pt idx="72">
                  <c:v>31.434034416826002</c:v>
                </c:pt>
                <c:pt idx="73">
                  <c:v>31.350114416475972</c:v>
                </c:pt>
                <c:pt idx="74">
                  <c:v>31.132254995242626</c:v>
                </c:pt>
                <c:pt idx="75">
                  <c:v>31.068513949516035</c:v>
                </c:pt>
                <c:pt idx="76">
                  <c:v>30.936613055818352</c:v>
                </c:pt>
                <c:pt idx="77">
                  <c:v>30.838831291234687</c:v>
                </c:pt>
                <c:pt idx="78">
                  <c:v>30.587352223681741</c:v>
                </c:pt>
                <c:pt idx="79">
                  <c:v>30.389221556886227</c:v>
                </c:pt>
                <c:pt idx="80">
                  <c:v>30.210467498603094</c:v>
                </c:pt>
                <c:pt idx="81">
                  <c:v>29.891003140587475</c:v>
                </c:pt>
                <c:pt idx="82">
                  <c:v>29.944649446494466</c:v>
                </c:pt>
                <c:pt idx="83">
                  <c:v>29.779816513761471</c:v>
                </c:pt>
                <c:pt idx="84">
                  <c:v>29.312839059674502</c:v>
                </c:pt>
                <c:pt idx="85">
                  <c:v>29.326836311135175</c:v>
                </c:pt>
                <c:pt idx="86">
                  <c:v>29.291111910759266</c:v>
                </c:pt>
                <c:pt idx="87">
                  <c:v>29.227183073336921</c:v>
                </c:pt>
                <c:pt idx="88">
                  <c:v>29.163688348820589</c:v>
                </c:pt>
                <c:pt idx="89">
                  <c:v>29.096095560706008</c:v>
                </c:pt>
                <c:pt idx="90">
                  <c:v>28.871111111111109</c:v>
                </c:pt>
                <c:pt idx="91">
                  <c:v>28.798867857774635</c:v>
                </c:pt>
                <c:pt idx="92">
                  <c:v>28.722095271576727</c:v>
                </c:pt>
                <c:pt idx="93">
                  <c:v>28.578910614525139</c:v>
                </c:pt>
                <c:pt idx="94">
                  <c:v>28.68270728751947</c:v>
                </c:pt>
                <c:pt idx="95">
                  <c:v>28.507488380099844</c:v>
                </c:pt>
                <c:pt idx="96">
                  <c:v>28.358464701850583</c:v>
                </c:pt>
                <c:pt idx="97">
                  <c:v>28.225255972696246</c:v>
                </c:pt>
                <c:pt idx="98">
                  <c:v>28.236094573907128</c:v>
                </c:pt>
                <c:pt idx="99">
                  <c:v>28.099033406817025</c:v>
                </c:pt>
                <c:pt idx="100">
                  <c:v>28.073145953267865</c:v>
                </c:pt>
              </c:numCache>
            </c:numRef>
          </c:val>
          <c:extLst>
            <c:ext xmlns:c16="http://schemas.microsoft.com/office/drawing/2014/chart" uri="{C3380CC4-5D6E-409C-BE32-E72D297353CC}">
              <c16:uniqueId val="{00000013-3B9C-474D-B836-BD9C9C06998E}"/>
            </c:ext>
          </c:extLst>
        </c:ser>
        <c:ser>
          <c:idx val="2"/>
          <c:order val="2"/>
          <c:tx>
            <c:strRef>
              <c:f>'Chart Data'!$P$3</c:f>
              <c:strCache>
                <c:ptCount val="1"/>
                <c:pt idx="0">
                  <c:v>Public administration</c:v>
                </c:pt>
              </c:strCache>
            </c:strRef>
          </c:tx>
          <c:spPr>
            <a:solidFill>
              <a:srgbClr val="D1A21E"/>
            </a:solidFill>
            <a:ln w="12700">
              <a:solidFill>
                <a:srgbClr val="D1A21E"/>
              </a:solidFill>
              <a:prstDash val="solid"/>
            </a:ln>
            <a:effectLst/>
          </c:spPr>
          <c:dLbls>
            <c:dLbl>
              <c:idx val="0"/>
              <c:layout>
                <c:manualLayout>
                  <c:x val="-3.0130236166485526E-3"/>
                  <c:y val="-9.435626220223356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B269-47E3-9796-DFA48974654C}"/>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Data'!$M$4:$M$104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Data'!$P$4:$P$104</c:f>
              <c:numCache>
                <c:formatCode>0</c:formatCode>
                <c:ptCount val="101"/>
                <c:pt idx="0">
                  <c:v>23.543448001590775</c:v>
                </c:pt>
                <c:pt idx="1">
                  <c:v>23.331352743117449</c:v>
                </c:pt>
                <c:pt idx="2">
                  <c:v>23.205835962145109</c:v>
                </c:pt>
                <c:pt idx="3">
                  <c:v>23.164731352096045</c:v>
                </c:pt>
                <c:pt idx="4">
                  <c:v>23.125122381045625</c:v>
                </c:pt>
                <c:pt idx="5">
                  <c:v>23.067938485497372</c:v>
                </c:pt>
                <c:pt idx="6">
                  <c:v>23.041117145073699</c:v>
                </c:pt>
                <c:pt idx="7">
                  <c:v>23.202170963364992</c:v>
                </c:pt>
                <c:pt idx="8">
                  <c:v>23.158299673014042</c:v>
                </c:pt>
                <c:pt idx="9">
                  <c:v>23.191733639494831</c:v>
                </c:pt>
                <c:pt idx="10">
                  <c:v>23.090079817559864</c:v>
                </c:pt>
                <c:pt idx="11">
                  <c:v>23.211267605633804</c:v>
                </c:pt>
                <c:pt idx="12">
                  <c:v>23.185708969110532</c:v>
                </c:pt>
                <c:pt idx="13">
                  <c:v>23.187603763143329</c:v>
                </c:pt>
                <c:pt idx="14">
                  <c:v>23.051591657519211</c:v>
                </c:pt>
                <c:pt idx="15">
                  <c:v>22.868569351027084</c:v>
                </c:pt>
                <c:pt idx="16">
                  <c:v>22.894831947958078</c:v>
                </c:pt>
                <c:pt idx="17">
                  <c:v>22.903516681695223</c:v>
                </c:pt>
                <c:pt idx="18">
                  <c:v>22.933476779630627</c:v>
                </c:pt>
                <c:pt idx="19">
                  <c:v>22.833660889762371</c:v>
                </c:pt>
                <c:pt idx="20">
                  <c:v>22.796081923419411</c:v>
                </c:pt>
                <c:pt idx="21">
                  <c:v>22.79489904357067</c:v>
                </c:pt>
                <c:pt idx="22">
                  <c:v>22.76595744680851</c:v>
                </c:pt>
                <c:pt idx="23">
                  <c:v>22.741764080765144</c:v>
                </c:pt>
                <c:pt idx="24">
                  <c:v>22.802344166222696</c:v>
                </c:pt>
                <c:pt idx="25">
                  <c:v>22.817001600569093</c:v>
                </c:pt>
                <c:pt idx="26">
                  <c:v>22.906623817175504</c:v>
                </c:pt>
                <c:pt idx="27">
                  <c:v>22.930849158007881</c:v>
                </c:pt>
                <c:pt idx="28">
                  <c:v>22.838732772507605</c:v>
                </c:pt>
                <c:pt idx="29">
                  <c:v>22.741935483870968</c:v>
                </c:pt>
                <c:pt idx="30">
                  <c:v>22.807332854061826</c:v>
                </c:pt>
                <c:pt idx="31">
                  <c:v>22.636412749864938</c:v>
                </c:pt>
                <c:pt idx="32">
                  <c:v>22.254283137962126</c:v>
                </c:pt>
                <c:pt idx="33">
                  <c:v>22.058294350485784</c:v>
                </c:pt>
                <c:pt idx="34">
                  <c:v>21.621621621621621</c:v>
                </c:pt>
                <c:pt idx="35">
                  <c:v>21.576319543509275</c:v>
                </c:pt>
                <c:pt idx="36">
                  <c:v>21.525302922309336</c:v>
                </c:pt>
                <c:pt idx="37">
                  <c:v>21.490837929194093</c:v>
                </c:pt>
                <c:pt idx="38">
                  <c:v>21.608218207580588</c:v>
                </c:pt>
                <c:pt idx="39">
                  <c:v>21.438670908448216</c:v>
                </c:pt>
                <c:pt idx="40">
                  <c:v>21.461429582448691</c:v>
                </c:pt>
                <c:pt idx="41">
                  <c:v>21.303035682584767</c:v>
                </c:pt>
                <c:pt idx="42">
                  <c:v>21.172463248476156</c:v>
                </c:pt>
                <c:pt idx="43">
                  <c:v>21.182621236704524</c:v>
                </c:pt>
                <c:pt idx="44">
                  <c:v>21.064060803474487</c:v>
                </c:pt>
                <c:pt idx="45">
                  <c:v>20.535386872020535</c:v>
                </c:pt>
                <c:pt idx="46">
                  <c:v>20.461254612546124</c:v>
                </c:pt>
                <c:pt idx="47">
                  <c:v>20.285820341499626</c:v>
                </c:pt>
                <c:pt idx="48">
                  <c:v>20.175602465906969</c:v>
                </c:pt>
                <c:pt idx="49">
                  <c:v>20.270778488153439</c:v>
                </c:pt>
                <c:pt idx="50">
                  <c:v>20.192489148896016</c:v>
                </c:pt>
                <c:pt idx="51">
                  <c:v>20.230885692657079</c:v>
                </c:pt>
                <c:pt idx="52">
                  <c:v>20.303030303030305</c:v>
                </c:pt>
                <c:pt idx="53">
                  <c:v>20.283822138126776</c:v>
                </c:pt>
                <c:pt idx="54">
                  <c:v>20.245283018867923</c:v>
                </c:pt>
                <c:pt idx="55">
                  <c:v>20.068091545299794</c:v>
                </c:pt>
                <c:pt idx="56">
                  <c:v>20.05681818181818</c:v>
                </c:pt>
                <c:pt idx="57">
                  <c:v>20.091064314171884</c:v>
                </c:pt>
                <c:pt idx="58">
                  <c:v>20.0266260935717</c:v>
                </c:pt>
                <c:pt idx="59">
                  <c:v>19.889607917776932</c:v>
                </c:pt>
                <c:pt idx="60">
                  <c:v>19.71777269260107</c:v>
                </c:pt>
                <c:pt idx="61">
                  <c:v>19.510328997704669</c:v>
                </c:pt>
                <c:pt idx="62">
                  <c:v>19.478527607361965</c:v>
                </c:pt>
                <c:pt idx="63">
                  <c:v>19.425837320574164</c:v>
                </c:pt>
                <c:pt idx="64">
                  <c:v>19.333843797856048</c:v>
                </c:pt>
                <c:pt idx="65">
                  <c:v>19.221924108853965</c:v>
                </c:pt>
                <c:pt idx="66">
                  <c:v>19.202759678037562</c:v>
                </c:pt>
                <c:pt idx="67">
                  <c:v>19.25883256528418</c:v>
                </c:pt>
                <c:pt idx="68">
                  <c:v>19.289827255278311</c:v>
                </c:pt>
                <c:pt idx="69">
                  <c:v>19.390687871239702</c:v>
                </c:pt>
                <c:pt idx="70">
                  <c:v>19.497699386503069</c:v>
                </c:pt>
                <c:pt idx="71">
                  <c:v>19.475296821141324</c:v>
                </c:pt>
                <c:pt idx="72">
                  <c:v>19.541108986615679</c:v>
                </c:pt>
                <c:pt idx="73">
                  <c:v>19.60335621662853</c:v>
                </c:pt>
                <c:pt idx="74">
                  <c:v>19.657469077069457</c:v>
                </c:pt>
                <c:pt idx="75">
                  <c:v>19.700132852533688</c:v>
                </c:pt>
                <c:pt idx="76">
                  <c:v>19.848628192999055</c:v>
                </c:pt>
                <c:pt idx="77">
                  <c:v>19.849198868991515</c:v>
                </c:pt>
                <c:pt idx="78">
                  <c:v>19.834865828485647</c:v>
                </c:pt>
                <c:pt idx="79">
                  <c:v>19.928892215568865</c:v>
                </c:pt>
                <c:pt idx="80">
                  <c:v>19.87334699199106</c:v>
                </c:pt>
                <c:pt idx="81">
                  <c:v>19.785701089968594</c:v>
                </c:pt>
                <c:pt idx="82">
                  <c:v>19.944649446494463</c:v>
                </c:pt>
                <c:pt idx="83">
                  <c:v>20.110091743119266</c:v>
                </c:pt>
                <c:pt idx="84">
                  <c:v>20.361663652802893</c:v>
                </c:pt>
                <c:pt idx="85">
                  <c:v>20.194910665944775</c:v>
                </c:pt>
                <c:pt idx="86">
                  <c:v>20.277078085642316</c:v>
                </c:pt>
                <c:pt idx="87">
                  <c:v>20.297651066881837</c:v>
                </c:pt>
                <c:pt idx="88">
                  <c:v>20.425303788420301</c:v>
                </c:pt>
                <c:pt idx="89">
                  <c:v>20.377963986450347</c:v>
                </c:pt>
                <c:pt idx="90">
                  <c:v>20.408888888888889</c:v>
                </c:pt>
                <c:pt idx="91">
                  <c:v>20.396249778878474</c:v>
                </c:pt>
                <c:pt idx="92">
                  <c:v>20.372648971699771</c:v>
                </c:pt>
                <c:pt idx="93">
                  <c:v>20.51326815642458</c:v>
                </c:pt>
                <c:pt idx="94">
                  <c:v>20.495066643586636</c:v>
                </c:pt>
                <c:pt idx="95">
                  <c:v>20.571526940953692</c:v>
                </c:pt>
                <c:pt idx="96">
                  <c:v>20.699108978752569</c:v>
                </c:pt>
                <c:pt idx="97">
                  <c:v>20.750853242320819</c:v>
                </c:pt>
                <c:pt idx="98">
                  <c:v>20.785847933321993</c:v>
                </c:pt>
                <c:pt idx="99">
                  <c:v>20.875021197218924</c:v>
                </c:pt>
                <c:pt idx="100">
                  <c:v>20.910938029122924</c:v>
                </c:pt>
              </c:numCache>
            </c:numRef>
          </c:val>
          <c:extLst>
            <c:ext xmlns:c16="http://schemas.microsoft.com/office/drawing/2014/chart" uri="{C3380CC4-5D6E-409C-BE32-E72D297353CC}">
              <c16:uniqueId val="{00000015-3B9C-474D-B836-BD9C9C06998E}"/>
            </c:ext>
          </c:extLst>
        </c:ser>
        <c:ser>
          <c:idx val="3"/>
          <c:order val="3"/>
          <c:tx>
            <c:strRef>
              <c:f>'Chart Data'!$Q$3</c:f>
              <c:strCache>
                <c:ptCount val="1"/>
                <c:pt idx="0">
                  <c:v>Police</c:v>
                </c:pt>
              </c:strCache>
            </c:strRef>
          </c:tx>
          <c:spPr>
            <a:solidFill>
              <a:srgbClr val="7B7C77"/>
            </a:solidFill>
            <a:ln w="12700">
              <a:solidFill>
                <a:srgbClr val="7B7C77"/>
              </a:solidFill>
              <a:prstDash val="solid"/>
            </a:ln>
            <a:effectLst/>
          </c:spPr>
          <c:dLbls>
            <c:dLbl>
              <c:idx val="0"/>
              <c:layout>
                <c:manualLayout>
                  <c:x val="0.12956001551588539"/>
                  <c:y val="-1.320987670831273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B269-47E3-9796-DFA48974654C}"/>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Data'!$M$4:$M$104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Data'!$Q$4:$Q$104</c:f>
              <c:numCache>
                <c:formatCode>0</c:formatCode>
                <c:ptCount val="101"/>
                <c:pt idx="0">
                  <c:v>4.4740505070590579</c:v>
                </c:pt>
                <c:pt idx="1">
                  <c:v>4.4563279857397502</c:v>
                </c:pt>
                <c:pt idx="2">
                  <c:v>4.4558359621451107</c:v>
                </c:pt>
                <c:pt idx="3">
                  <c:v>4.4676244833694154</c:v>
                </c:pt>
                <c:pt idx="4">
                  <c:v>4.4644605443508905</c:v>
                </c:pt>
                <c:pt idx="5">
                  <c:v>4.4578547790539229</c:v>
                </c:pt>
                <c:pt idx="6">
                  <c:v>4.48021722265322</c:v>
                </c:pt>
                <c:pt idx="7">
                  <c:v>4.5357627447179683</c:v>
                </c:pt>
                <c:pt idx="8">
                  <c:v>4.5393344874014234</c:v>
                </c:pt>
                <c:pt idx="9">
                  <c:v>4.5541523153463448</c:v>
                </c:pt>
                <c:pt idx="10">
                  <c:v>4.5610034207525656</c:v>
                </c:pt>
                <c:pt idx="11">
                  <c:v>4.544600938967136</c:v>
                </c:pt>
                <c:pt idx="12">
                  <c:v>4.5775958317826566</c:v>
                </c:pt>
                <c:pt idx="13">
                  <c:v>4.5748016971038554</c:v>
                </c:pt>
                <c:pt idx="14">
                  <c:v>4.6103183315038416</c:v>
                </c:pt>
                <c:pt idx="15">
                  <c:v>4.6536993273950191</c:v>
                </c:pt>
                <c:pt idx="16">
                  <c:v>4.6982291290206</c:v>
                </c:pt>
                <c:pt idx="17">
                  <c:v>4.761045987376014</c:v>
                </c:pt>
                <c:pt idx="18">
                  <c:v>4.7516585978124439</c:v>
                </c:pt>
                <c:pt idx="19">
                  <c:v>4.7704127211005902</c:v>
                </c:pt>
                <c:pt idx="20">
                  <c:v>4.8263579697239534</c:v>
                </c:pt>
                <c:pt idx="21">
                  <c:v>4.8175699610343603</c:v>
                </c:pt>
                <c:pt idx="22">
                  <c:v>4.8049645390070923</c:v>
                </c:pt>
                <c:pt idx="23">
                  <c:v>4.8529932695713782</c:v>
                </c:pt>
                <c:pt idx="24">
                  <c:v>4.8659207955958088</c:v>
                </c:pt>
                <c:pt idx="25">
                  <c:v>4.8728436777520896</c:v>
                </c:pt>
                <c:pt idx="26">
                  <c:v>4.9276914836636312</c:v>
                </c:pt>
                <c:pt idx="27">
                  <c:v>4.9982085274095303</c:v>
                </c:pt>
                <c:pt idx="28">
                  <c:v>5.0474315374977623</c:v>
                </c:pt>
                <c:pt idx="29">
                  <c:v>5.0716845878136203</c:v>
                </c:pt>
                <c:pt idx="30">
                  <c:v>5.1042415528396834</c:v>
                </c:pt>
                <c:pt idx="31">
                  <c:v>5.1143526021970107</c:v>
                </c:pt>
                <c:pt idx="32">
                  <c:v>5.1577998196573489</c:v>
                </c:pt>
                <c:pt idx="33">
                  <c:v>5.1457358762144656</c:v>
                </c:pt>
                <c:pt idx="34">
                  <c:v>5.1369250044746728</c:v>
                </c:pt>
                <c:pt idx="35">
                  <c:v>5.1533523537803143</c:v>
                </c:pt>
                <c:pt idx="36">
                  <c:v>5.2209550962223812</c:v>
                </c:pt>
                <c:pt idx="37">
                  <c:v>5.230386052303861</c:v>
                </c:pt>
                <c:pt idx="38">
                  <c:v>5.2426496634785691</c:v>
                </c:pt>
                <c:pt idx="39">
                  <c:v>5.2138564863909513</c:v>
                </c:pt>
                <c:pt idx="40">
                  <c:v>5.219391365888181</c:v>
                </c:pt>
                <c:pt idx="41">
                  <c:v>5.1837386827622938</c:v>
                </c:pt>
                <c:pt idx="42">
                  <c:v>5.1989960559340265</c:v>
                </c:pt>
                <c:pt idx="43">
                  <c:v>5.1559401478276552</c:v>
                </c:pt>
                <c:pt idx="44">
                  <c:v>5.1031487513572209</c:v>
                </c:pt>
                <c:pt idx="45">
                  <c:v>5.0788412174550785</c:v>
                </c:pt>
                <c:pt idx="46">
                  <c:v>5.03690036900369</c:v>
                </c:pt>
                <c:pt idx="47">
                  <c:v>5.0111358574610243</c:v>
                </c:pt>
                <c:pt idx="48">
                  <c:v>5.0065383896880258</c:v>
                </c:pt>
                <c:pt idx="49">
                  <c:v>5.0018804061677322</c:v>
                </c:pt>
                <c:pt idx="50">
                  <c:v>4.9820720890734105</c:v>
                </c:pt>
                <c:pt idx="51">
                  <c:v>4.9772899318697963</c:v>
                </c:pt>
                <c:pt idx="52">
                  <c:v>4.9431818181818183</c:v>
                </c:pt>
                <c:pt idx="53">
                  <c:v>4.9385052034058656</c:v>
                </c:pt>
                <c:pt idx="54">
                  <c:v>4.8867924528301891</c:v>
                </c:pt>
                <c:pt idx="55">
                  <c:v>4.8798940798184223</c:v>
                </c:pt>
                <c:pt idx="56">
                  <c:v>4.8674242424242422</c:v>
                </c:pt>
                <c:pt idx="57">
                  <c:v>4.8567634225004745</c:v>
                </c:pt>
                <c:pt idx="58">
                  <c:v>4.8687713959680492</c:v>
                </c:pt>
                <c:pt idx="59">
                  <c:v>4.853444994290065</c:v>
                </c:pt>
                <c:pt idx="60">
                  <c:v>4.8627002288329519</c:v>
                </c:pt>
                <c:pt idx="61">
                  <c:v>4.8584544758990056</c:v>
                </c:pt>
                <c:pt idx="62">
                  <c:v>4.8312883435582821</c:v>
                </c:pt>
                <c:pt idx="63">
                  <c:v>4.7846889952153111</c:v>
                </c:pt>
                <c:pt idx="64">
                  <c:v>4.7473200612557429</c:v>
                </c:pt>
                <c:pt idx="65">
                  <c:v>4.7336144116519741</c:v>
                </c:pt>
                <c:pt idx="66">
                  <c:v>4.7336144116519741</c:v>
                </c:pt>
                <c:pt idx="67">
                  <c:v>4.7235023041474653</c:v>
                </c:pt>
                <c:pt idx="68">
                  <c:v>4.702495201535509</c:v>
                </c:pt>
                <c:pt idx="69">
                  <c:v>4.6943858976815482</c:v>
                </c:pt>
                <c:pt idx="70">
                  <c:v>4.6970858895705518</c:v>
                </c:pt>
                <c:pt idx="71">
                  <c:v>4.7108387590961316</c:v>
                </c:pt>
                <c:pt idx="72">
                  <c:v>4.7036328871892925</c:v>
                </c:pt>
                <c:pt idx="73">
                  <c:v>4.7101449275362324</c:v>
                </c:pt>
                <c:pt idx="74">
                  <c:v>4.7002854424357752</c:v>
                </c:pt>
                <c:pt idx="75">
                  <c:v>4.6877965458341242</c:v>
                </c:pt>
                <c:pt idx="76">
                  <c:v>4.7114474929044459</c:v>
                </c:pt>
                <c:pt idx="77">
                  <c:v>4.6936852026390197</c:v>
                </c:pt>
                <c:pt idx="78">
                  <c:v>4.7288421842747228</c:v>
                </c:pt>
                <c:pt idx="79">
                  <c:v>4.7342814371257491</c:v>
                </c:pt>
                <c:pt idx="80">
                  <c:v>4.8053641273980254</c:v>
                </c:pt>
                <c:pt idx="81">
                  <c:v>4.8217254757066321</c:v>
                </c:pt>
                <c:pt idx="82">
                  <c:v>4.8523985239852401</c:v>
                </c:pt>
                <c:pt idx="83">
                  <c:v>4.8440366972477067</c:v>
                </c:pt>
                <c:pt idx="84">
                  <c:v>4.8462929475587702</c:v>
                </c:pt>
                <c:pt idx="85">
                  <c:v>4.8547193647356073</c:v>
                </c:pt>
                <c:pt idx="86">
                  <c:v>4.8758546239654557</c:v>
                </c:pt>
                <c:pt idx="87">
                  <c:v>4.8413125336202265</c:v>
                </c:pt>
                <c:pt idx="88">
                  <c:v>4.8606147248034315</c:v>
                </c:pt>
                <c:pt idx="89">
                  <c:v>4.849349260117668</c:v>
                </c:pt>
                <c:pt idx="90">
                  <c:v>4.8711111111111105</c:v>
                </c:pt>
                <c:pt idx="91">
                  <c:v>4.8823633468954544</c:v>
                </c:pt>
                <c:pt idx="92">
                  <c:v>4.9217788715064161</c:v>
                </c:pt>
                <c:pt idx="93">
                  <c:v>4.8882681564245809</c:v>
                </c:pt>
                <c:pt idx="94">
                  <c:v>4.8641163233512206</c:v>
                </c:pt>
                <c:pt idx="95">
                  <c:v>4.8373213978309524</c:v>
                </c:pt>
                <c:pt idx="96">
                  <c:v>4.8320767649074714</c:v>
                </c:pt>
                <c:pt idx="97">
                  <c:v>4.8122866894197953</c:v>
                </c:pt>
                <c:pt idx="98">
                  <c:v>4.7967341384589215</c:v>
                </c:pt>
                <c:pt idx="99">
                  <c:v>4.7820925894522635</c:v>
                </c:pt>
                <c:pt idx="100">
                  <c:v>4.7917372163901115</c:v>
                </c:pt>
              </c:numCache>
            </c:numRef>
          </c:val>
          <c:extLst>
            <c:ext xmlns:c16="http://schemas.microsoft.com/office/drawing/2014/chart" uri="{C3380CC4-5D6E-409C-BE32-E72D297353CC}">
              <c16:uniqueId val="{00000017-3B9C-474D-B836-BD9C9C06998E}"/>
            </c:ext>
          </c:extLst>
        </c:ser>
        <c:ser>
          <c:idx val="4"/>
          <c:order val="4"/>
          <c:tx>
            <c:strRef>
              <c:f>'Chart Data'!$R$3</c:f>
              <c:strCache>
                <c:ptCount val="1"/>
                <c:pt idx="0">
                  <c:v>HM forces</c:v>
                </c:pt>
              </c:strCache>
            </c:strRef>
          </c:tx>
          <c:spPr>
            <a:solidFill>
              <a:srgbClr val="965793"/>
            </a:solidFill>
            <a:ln w="12700">
              <a:solidFill>
                <a:srgbClr val="965793"/>
              </a:solidFill>
              <a:prstDash val="solid"/>
            </a:ln>
            <a:effectLst/>
          </c:spPr>
          <c:dLbls>
            <c:dLbl>
              <c:idx val="0"/>
              <c:layout>
                <c:manualLayout>
                  <c:x val="-0.15969025168237042"/>
                  <c:y val="1.1322751464267991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B269-47E3-9796-DFA48974654C}"/>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a:noFill/>
                    </a:ln>
                  </c:spPr>
                </c15:leaderLines>
              </c:ext>
            </c:extLst>
          </c:dLbls>
          <c:cat>
            <c:numRef>
              <c:f>'Chart Data'!$M$4:$M$104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Data'!$R$4:$R$104</c:f>
              <c:numCache>
                <c:formatCode>0</c:formatCode>
                <c:ptCount val="101"/>
                <c:pt idx="0">
                  <c:v>4.3149731556969577</c:v>
                </c:pt>
                <c:pt idx="1">
                  <c:v>4.2978807684690032</c:v>
                </c:pt>
                <c:pt idx="2">
                  <c:v>4.2586750788643535</c:v>
                </c:pt>
                <c:pt idx="3">
                  <c:v>4.2314505018697108</c:v>
                </c:pt>
                <c:pt idx="4">
                  <c:v>4.2099079694536909</c:v>
                </c:pt>
                <c:pt idx="5">
                  <c:v>4.1658555577185128</c:v>
                </c:pt>
                <c:pt idx="6">
                  <c:v>4.1505042668735452</c:v>
                </c:pt>
                <c:pt idx="7">
                  <c:v>4.1480907152548943</c:v>
                </c:pt>
                <c:pt idx="8">
                  <c:v>4.1161761877284091</c:v>
                </c:pt>
                <c:pt idx="9">
                  <c:v>4.0949100650593184</c:v>
                </c:pt>
                <c:pt idx="10">
                  <c:v>4.0858988977575068</c:v>
                </c:pt>
                <c:pt idx="11">
                  <c:v>4.037558685446009</c:v>
                </c:pt>
                <c:pt idx="12">
                  <c:v>4.1123930033494602</c:v>
                </c:pt>
                <c:pt idx="13">
                  <c:v>4.1136321711861283</c:v>
                </c:pt>
                <c:pt idx="14">
                  <c:v>4.061470911086718</c:v>
                </c:pt>
                <c:pt idx="15">
                  <c:v>4.0174513724777317</c:v>
                </c:pt>
                <c:pt idx="16">
                  <c:v>3.9573545355981206</c:v>
                </c:pt>
                <c:pt idx="17">
                  <c:v>3.9314697926059514</c:v>
                </c:pt>
                <c:pt idx="18">
                  <c:v>3.8730500268961805</c:v>
                </c:pt>
                <c:pt idx="19">
                  <c:v>3.8234768626049673</c:v>
                </c:pt>
                <c:pt idx="20">
                  <c:v>3.7756010685663401</c:v>
                </c:pt>
                <c:pt idx="21">
                  <c:v>3.7194473963868226</c:v>
                </c:pt>
                <c:pt idx="22">
                  <c:v>3.6879432624113475</c:v>
                </c:pt>
                <c:pt idx="23">
                  <c:v>3.6486007793127877</c:v>
                </c:pt>
                <c:pt idx="24">
                  <c:v>3.640561179186645</c:v>
                </c:pt>
                <c:pt idx="25">
                  <c:v>3.6279566067935267</c:v>
                </c:pt>
                <c:pt idx="26">
                  <c:v>3.6243527941439027</c:v>
                </c:pt>
                <c:pt idx="27">
                  <c:v>3.6187746327481189</c:v>
                </c:pt>
                <c:pt idx="28">
                  <c:v>3.5618399856810452</c:v>
                </c:pt>
                <c:pt idx="29">
                  <c:v>3.5304659498207887</c:v>
                </c:pt>
                <c:pt idx="30">
                  <c:v>3.5046728971962615</c:v>
                </c:pt>
                <c:pt idx="31">
                  <c:v>3.5116153430578065</c:v>
                </c:pt>
                <c:pt idx="32">
                  <c:v>3.4806131650135255</c:v>
                </c:pt>
                <c:pt idx="33">
                  <c:v>3.472472112270601</c:v>
                </c:pt>
                <c:pt idx="34">
                  <c:v>3.4723465187041342</c:v>
                </c:pt>
                <c:pt idx="35">
                  <c:v>3.4415121255349499</c:v>
                </c:pt>
                <c:pt idx="36">
                  <c:v>3.4925160370634352</c:v>
                </c:pt>
                <c:pt idx="37">
                  <c:v>3.5047144636185732</c:v>
                </c:pt>
                <c:pt idx="38">
                  <c:v>3.5246191994332272</c:v>
                </c:pt>
                <c:pt idx="39">
                  <c:v>3.5171438670908448</c:v>
                </c:pt>
                <c:pt idx="40">
                  <c:v>3.5208775654635525</c:v>
                </c:pt>
                <c:pt idx="41">
                  <c:v>3.4972483578909994</c:v>
                </c:pt>
                <c:pt idx="42">
                  <c:v>3.5138042309071351</c:v>
                </c:pt>
                <c:pt idx="43">
                  <c:v>3.5334414999098609</c:v>
                </c:pt>
                <c:pt idx="44">
                  <c:v>3.5106768005790809</c:v>
                </c:pt>
                <c:pt idx="45">
                  <c:v>3.5386872020535387</c:v>
                </c:pt>
                <c:pt idx="46">
                  <c:v>3.5239852398523985</c:v>
                </c:pt>
                <c:pt idx="47">
                  <c:v>3.5263548626577581</c:v>
                </c:pt>
                <c:pt idx="48">
                  <c:v>3.493368204745003</c:v>
                </c:pt>
                <c:pt idx="49">
                  <c:v>3.4975554719819479</c:v>
                </c:pt>
                <c:pt idx="50">
                  <c:v>3.4534817890167955</c:v>
                </c:pt>
                <c:pt idx="51">
                  <c:v>3.3875851627554883</c:v>
                </c:pt>
                <c:pt idx="52">
                  <c:v>3.3712121212121215</c:v>
                </c:pt>
                <c:pt idx="53">
                  <c:v>3.3112582781456954</c:v>
                </c:pt>
                <c:pt idx="54">
                  <c:v>3.283018867924528</c:v>
                </c:pt>
                <c:pt idx="55">
                  <c:v>3.1965197654624551</c:v>
                </c:pt>
                <c:pt idx="56">
                  <c:v>3.143939393939394</c:v>
                </c:pt>
                <c:pt idx="57">
                  <c:v>3.1113640675393661</c:v>
                </c:pt>
                <c:pt idx="58">
                  <c:v>3.1000380372765308</c:v>
                </c:pt>
                <c:pt idx="59">
                  <c:v>3.0833650551960412</c:v>
                </c:pt>
                <c:pt idx="60">
                  <c:v>3.0511060259344012</c:v>
                </c:pt>
                <c:pt idx="61">
                  <c:v>3.0413159908186689</c:v>
                </c:pt>
                <c:pt idx="62">
                  <c:v>3.048312883435583</c:v>
                </c:pt>
                <c:pt idx="63">
                  <c:v>3.0430622009569377</c:v>
                </c:pt>
                <c:pt idx="64">
                  <c:v>3.0245022970903519</c:v>
                </c:pt>
                <c:pt idx="65">
                  <c:v>3.0279800689919512</c:v>
                </c:pt>
                <c:pt idx="66">
                  <c:v>3.0279800689919512</c:v>
                </c:pt>
                <c:pt idx="67">
                  <c:v>3.0337941628264207</c:v>
                </c:pt>
                <c:pt idx="68">
                  <c:v>3.0134357005758159</c:v>
                </c:pt>
                <c:pt idx="69">
                  <c:v>2.9890783675033528</c:v>
                </c:pt>
                <c:pt idx="70">
                  <c:v>2.9907975460122702</c:v>
                </c:pt>
                <c:pt idx="71">
                  <c:v>2.9873611643048639</c:v>
                </c:pt>
                <c:pt idx="72">
                  <c:v>2.9636711281070744</c:v>
                </c:pt>
                <c:pt idx="73">
                  <c:v>2.9366895499618613</c:v>
                </c:pt>
                <c:pt idx="74">
                  <c:v>2.9115128449096099</c:v>
                </c:pt>
                <c:pt idx="75">
                  <c:v>2.9037768077434047</c:v>
                </c:pt>
                <c:pt idx="76">
                  <c:v>2.8949858088930935</c:v>
                </c:pt>
                <c:pt idx="77">
                  <c:v>2.8840716305372287</c:v>
                </c:pt>
                <c:pt idx="78">
                  <c:v>2.8898480015012198</c:v>
                </c:pt>
                <c:pt idx="79">
                  <c:v>2.8817365269461082</c:v>
                </c:pt>
                <c:pt idx="80">
                  <c:v>2.8869435649096666</c:v>
                </c:pt>
                <c:pt idx="81">
                  <c:v>2.9004249030112694</c:v>
                </c:pt>
                <c:pt idx="82">
                  <c:v>2.896678966789668</c:v>
                </c:pt>
                <c:pt idx="83">
                  <c:v>2.9174311926605507</c:v>
                </c:pt>
                <c:pt idx="84">
                  <c:v>2.8933092224231465</c:v>
                </c:pt>
                <c:pt idx="85">
                  <c:v>2.8875654214040787</c:v>
                </c:pt>
                <c:pt idx="86">
                  <c:v>2.878733357322778</c:v>
                </c:pt>
                <c:pt idx="87">
                  <c:v>2.850995158687466</c:v>
                </c:pt>
                <c:pt idx="88">
                  <c:v>2.8413152251608289</c:v>
                </c:pt>
                <c:pt idx="89">
                  <c:v>2.7990729185238012</c:v>
                </c:pt>
                <c:pt idx="90">
                  <c:v>2.7733333333333334</c:v>
                </c:pt>
                <c:pt idx="91">
                  <c:v>2.7242172297894922</c:v>
                </c:pt>
                <c:pt idx="92">
                  <c:v>2.6894005976445774</c:v>
                </c:pt>
                <c:pt idx="93">
                  <c:v>2.636173184357542</c:v>
                </c:pt>
                <c:pt idx="94">
                  <c:v>2.5965033754543883</c:v>
                </c:pt>
                <c:pt idx="95">
                  <c:v>2.5649853675331382</c:v>
                </c:pt>
                <c:pt idx="96">
                  <c:v>2.5531185743660041</c:v>
                </c:pt>
                <c:pt idx="97">
                  <c:v>2.5085324232081914</c:v>
                </c:pt>
                <c:pt idx="98">
                  <c:v>2.517434937914611</c:v>
                </c:pt>
                <c:pt idx="99">
                  <c:v>2.492792945565542</c:v>
                </c:pt>
                <c:pt idx="100">
                  <c:v>2.4889942431425669</c:v>
                </c:pt>
              </c:numCache>
            </c:numRef>
          </c:val>
          <c:extLst>
            <c:ext xmlns:c16="http://schemas.microsoft.com/office/drawing/2014/chart" uri="{C3380CC4-5D6E-409C-BE32-E72D297353CC}">
              <c16:uniqueId val="{00000019-3B9C-474D-B836-BD9C9C06998E}"/>
            </c:ext>
          </c:extLst>
        </c:ser>
        <c:ser>
          <c:idx val="5"/>
          <c:order val="5"/>
          <c:tx>
            <c:strRef>
              <c:f>'Chart Data'!$S$3</c:f>
              <c:strCache>
                <c:ptCount val="1"/>
                <c:pt idx="0">
                  <c:v>Other</c:v>
                </c:pt>
              </c:strCache>
            </c:strRef>
          </c:tx>
          <c:spPr>
            <a:solidFill>
              <a:srgbClr val="00ADDC"/>
            </a:solidFill>
            <a:ln w="12700">
              <a:solidFill>
                <a:srgbClr val="00ADDC"/>
              </a:solidFill>
              <a:prstDash val="solid"/>
            </a:ln>
            <a:effectLst/>
          </c:spPr>
          <c:dLbls>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 Data'!$M$4:$M$104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Data'!$S$4:$S$104</c:f>
              <c:numCache>
                <c:formatCode>0</c:formatCode>
                <c:ptCount val="101"/>
                <c:pt idx="0">
                  <c:v>15.907735136209983</c:v>
                </c:pt>
                <c:pt idx="1">
                  <c:v>15.527827292533175</c:v>
                </c:pt>
                <c:pt idx="2">
                  <c:v>15.477129337539433</c:v>
                </c:pt>
                <c:pt idx="3">
                  <c:v>15.390671127730762</c:v>
                </c:pt>
                <c:pt idx="4">
                  <c:v>15.371059330330919</c:v>
                </c:pt>
                <c:pt idx="5">
                  <c:v>15.417558886509635</c:v>
                </c:pt>
                <c:pt idx="6">
                  <c:v>15.418929402637705</c:v>
                </c:pt>
                <c:pt idx="7">
                  <c:v>14.905989532855205</c:v>
                </c:pt>
                <c:pt idx="8">
                  <c:v>15.041354106558954</c:v>
                </c:pt>
                <c:pt idx="9">
                  <c:v>14.925373134328357</c:v>
                </c:pt>
                <c:pt idx="10">
                  <c:v>14.576206765488408</c:v>
                </c:pt>
                <c:pt idx="11">
                  <c:v>14.666666666666666</c:v>
                </c:pt>
                <c:pt idx="12">
                  <c:v>14.62597692593971</c:v>
                </c:pt>
                <c:pt idx="13">
                  <c:v>14.536063456926765</c:v>
                </c:pt>
                <c:pt idx="14">
                  <c:v>14.745700695206732</c:v>
                </c:pt>
                <c:pt idx="15">
                  <c:v>14.560988911107071</c:v>
                </c:pt>
                <c:pt idx="16">
                  <c:v>14.492229851825082</c:v>
                </c:pt>
                <c:pt idx="17">
                  <c:v>14.319206492335438</c:v>
                </c:pt>
                <c:pt idx="18">
                  <c:v>14.362560516406669</c:v>
                </c:pt>
                <c:pt idx="19">
                  <c:v>14.400571734857959</c:v>
                </c:pt>
                <c:pt idx="20">
                  <c:v>14.336598397150491</c:v>
                </c:pt>
                <c:pt idx="21">
                  <c:v>14.417286574566065</c:v>
                </c:pt>
                <c:pt idx="22">
                  <c:v>14.166666666666666</c:v>
                </c:pt>
                <c:pt idx="23">
                  <c:v>14.080765143464399</c:v>
                </c:pt>
                <c:pt idx="24">
                  <c:v>13.869650150950097</c:v>
                </c:pt>
                <c:pt idx="25">
                  <c:v>13.800462386626355</c:v>
                </c:pt>
                <c:pt idx="26">
                  <c:v>13.711837171933583</c:v>
                </c:pt>
                <c:pt idx="27">
                  <c:v>13.668935865281263</c:v>
                </c:pt>
                <c:pt idx="28">
                  <c:v>13.674601754071952</c:v>
                </c:pt>
                <c:pt idx="29">
                  <c:v>13.709677419354838</c:v>
                </c:pt>
                <c:pt idx="30">
                  <c:v>13.371675053918045</c:v>
                </c:pt>
                <c:pt idx="31">
                  <c:v>13.254096884566902</c:v>
                </c:pt>
                <c:pt idx="32">
                  <c:v>13.543733092876465</c:v>
                </c:pt>
                <c:pt idx="33">
                  <c:v>13.548038862900324</c:v>
                </c:pt>
                <c:pt idx="34">
                  <c:v>13.764095221048864</c:v>
                </c:pt>
                <c:pt idx="35">
                  <c:v>13.623395149786019</c:v>
                </c:pt>
                <c:pt idx="36">
                  <c:v>13.364219529579472</c:v>
                </c:pt>
                <c:pt idx="37">
                  <c:v>13.07596513075965</c:v>
                </c:pt>
                <c:pt idx="38">
                  <c:v>12.911795961742827</c:v>
                </c:pt>
                <c:pt idx="39">
                  <c:v>12.83138918345705</c:v>
                </c:pt>
                <c:pt idx="40">
                  <c:v>12.685774946921443</c:v>
                </c:pt>
                <c:pt idx="41">
                  <c:v>12.373513225634653</c:v>
                </c:pt>
                <c:pt idx="42">
                  <c:v>12.477590534241664</c:v>
                </c:pt>
                <c:pt idx="43">
                  <c:v>12.385073012439156</c:v>
                </c:pt>
                <c:pt idx="44">
                  <c:v>12.450235251538183</c:v>
                </c:pt>
                <c:pt idx="45">
                  <c:v>12.302896956362302</c:v>
                </c:pt>
                <c:pt idx="46">
                  <c:v>12.103321033210332</c:v>
                </c:pt>
                <c:pt idx="47">
                  <c:v>12.175204157386785</c:v>
                </c:pt>
                <c:pt idx="48">
                  <c:v>11.731739211657015</c:v>
                </c:pt>
                <c:pt idx="49">
                  <c:v>11.677322301617149</c:v>
                </c:pt>
                <c:pt idx="50">
                  <c:v>11.70032081524816</c:v>
                </c:pt>
                <c:pt idx="51">
                  <c:v>11.525359576078728</c:v>
                </c:pt>
                <c:pt idx="52">
                  <c:v>11.401515151515152</c:v>
                </c:pt>
                <c:pt idx="53">
                  <c:v>11.144749290444654</c:v>
                </c:pt>
                <c:pt idx="54">
                  <c:v>11.113207547169811</c:v>
                </c:pt>
                <c:pt idx="55">
                  <c:v>11.045961793077359</c:v>
                </c:pt>
                <c:pt idx="56">
                  <c:v>10.909090909090908</c:v>
                </c:pt>
                <c:pt idx="57">
                  <c:v>10.813887307911212</c:v>
                </c:pt>
                <c:pt idx="58">
                  <c:v>10.707493343476607</c:v>
                </c:pt>
                <c:pt idx="59">
                  <c:v>10.715645222687478</c:v>
                </c:pt>
                <c:pt idx="60">
                  <c:v>10.717009916094584</c:v>
                </c:pt>
                <c:pt idx="61">
                  <c:v>10.615914307574597</c:v>
                </c:pt>
                <c:pt idx="62">
                  <c:v>10.506134969325153</c:v>
                </c:pt>
                <c:pt idx="63">
                  <c:v>10.507177033492823</c:v>
                </c:pt>
                <c:pt idx="64">
                  <c:v>10.509188361408881</c:v>
                </c:pt>
                <c:pt idx="65">
                  <c:v>10.444614794940591</c:v>
                </c:pt>
                <c:pt idx="66">
                  <c:v>10.291299348409352</c:v>
                </c:pt>
                <c:pt idx="67">
                  <c:v>10.157450076804915</c:v>
                </c:pt>
                <c:pt idx="68">
                  <c:v>10.019193857965451</c:v>
                </c:pt>
                <c:pt idx="69">
                  <c:v>9.9827553171105574</c:v>
                </c:pt>
                <c:pt idx="70">
                  <c:v>9.9501533742331283</c:v>
                </c:pt>
                <c:pt idx="71">
                  <c:v>9.9578705476828802</c:v>
                </c:pt>
                <c:pt idx="72">
                  <c:v>9.9617590822179736</c:v>
                </c:pt>
                <c:pt idx="73">
                  <c:v>9.9351639969488943</c:v>
                </c:pt>
                <c:pt idx="74">
                  <c:v>9.9524262607040921</c:v>
                </c:pt>
                <c:pt idx="75">
                  <c:v>9.9259821598026203</c:v>
                </c:pt>
                <c:pt idx="76">
                  <c:v>9.7824030274361409</c:v>
                </c:pt>
                <c:pt idx="77">
                  <c:v>9.7832233741753072</c:v>
                </c:pt>
                <c:pt idx="78">
                  <c:v>9.8517545505723412</c:v>
                </c:pt>
                <c:pt idx="79">
                  <c:v>9.7492514970059876</c:v>
                </c:pt>
                <c:pt idx="80">
                  <c:v>9.7411063512758425</c:v>
                </c:pt>
                <c:pt idx="81">
                  <c:v>9.6619249953814901</c:v>
                </c:pt>
                <c:pt idx="82">
                  <c:v>9.5571955719557184</c:v>
                </c:pt>
                <c:pt idx="83">
                  <c:v>9.4678899082568808</c:v>
                </c:pt>
                <c:pt idx="84">
                  <c:v>9.4032549728752262</c:v>
                </c:pt>
                <c:pt idx="85">
                  <c:v>9.4026349034470318</c:v>
                </c:pt>
                <c:pt idx="86">
                  <c:v>9.391867578265563</c:v>
                </c:pt>
                <c:pt idx="87">
                  <c:v>9.3957324726555491</c:v>
                </c:pt>
                <c:pt idx="88">
                  <c:v>9.2208720514653333</c:v>
                </c:pt>
                <c:pt idx="89">
                  <c:v>9.2886432519165627</c:v>
                </c:pt>
                <c:pt idx="90">
                  <c:v>9.3155555555555569</c:v>
                </c:pt>
                <c:pt idx="91">
                  <c:v>9.304793914735539</c:v>
                </c:pt>
                <c:pt idx="92">
                  <c:v>9.2283353840745299</c:v>
                </c:pt>
                <c:pt idx="93">
                  <c:v>9.1131284916201114</c:v>
                </c:pt>
                <c:pt idx="94">
                  <c:v>9.0358317465812696</c:v>
                </c:pt>
                <c:pt idx="95">
                  <c:v>9.0204854536064722</c:v>
                </c:pt>
                <c:pt idx="96">
                  <c:v>8.9958875942426317</c:v>
                </c:pt>
                <c:pt idx="97">
                  <c:v>9.0955631399317411</c:v>
                </c:pt>
                <c:pt idx="98">
                  <c:v>8.9470998469127405</c:v>
                </c:pt>
                <c:pt idx="99">
                  <c:v>8.9537052738680689</c:v>
                </c:pt>
                <c:pt idx="100">
                  <c:v>8.8384693532001357</c:v>
                </c:pt>
              </c:numCache>
            </c:numRef>
          </c:val>
          <c:extLst>
            <c:ext xmlns:c16="http://schemas.microsoft.com/office/drawing/2014/chart" uri="{C3380CC4-5D6E-409C-BE32-E72D297353CC}">
              <c16:uniqueId val="{0000001B-3B9C-474D-B836-BD9C9C06998E}"/>
            </c:ext>
          </c:extLst>
        </c:ser>
        <c:dLbls>
          <c:showLegendKey val="0"/>
          <c:showVal val="0"/>
          <c:showCatName val="0"/>
          <c:showSerName val="0"/>
          <c:showPercent val="0"/>
          <c:showBubbleSize val="0"/>
        </c:dLbls>
        <c:axId val="274926592"/>
        <c:axId val="274950400"/>
      </c:areaChart>
      <c:catAx>
        <c:axId val="274926592"/>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12"/>
        <c:tickMarkSkip val="4"/>
        <c:noMultiLvlLbl val="0"/>
      </c:catAx>
      <c:valAx>
        <c:axId val="274950400"/>
        <c:scaling>
          <c:orientation val="minMax"/>
          <c:max val="1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midCat"/>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47681561363072905"/>
          <c:y val="9.2469136958188883E-2"/>
          <c:w val="0.48489846466280828"/>
          <c:h val="0.76731463415105294"/>
        </c:manualLayout>
      </c:layout>
      <c:barChart>
        <c:barDir val="bar"/>
        <c:grouping val="clustered"/>
        <c:varyColors val="0"/>
        <c:ser>
          <c:idx val="0"/>
          <c:order val="0"/>
          <c:tx>
            <c:strRef>
              <c:f>'Chart Data'!$BA$26</c:f>
              <c:strCache>
                <c:ptCount val="1"/>
                <c:pt idx="0">
                  <c:v>01/07/2024</c:v>
                </c:pt>
              </c:strCache>
            </c:strRef>
          </c:tx>
          <c:spPr>
            <a:solidFill>
              <a:srgbClr val="BD1B21"/>
            </a:solidFill>
            <a:ln w="6350">
              <a:solidFill>
                <a:srgbClr val="495057"/>
              </a:solidFill>
              <a:prstDash val="solid"/>
            </a:ln>
            <a:effectLst/>
          </c:spPr>
          <c:invertIfNegative val="0"/>
          <c:cat>
            <c:strRef>
              <c:f>'Chart Data'!$BB$3:$BI$3</c:f>
              <c:strCache>
                <c:ptCount val="8"/>
                <c:pt idx="0">
                  <c:v>Agriculture</c:v>
                </c:pt>
                <c:pt idx="1">
                  <c:v>Extraction &amp; utilities</c:v>
                </c:pt>
                <c:pt idx="2">
                  <c:v>Manufacturing</c:v>
                </c:pt>
                <c:pt idx="3">
                  <c:v>Construction</c:v>
                </c:pt>
                <c:pt idx="4">
                  <c:v>Distribution, accommodation &amp; food</c:v>
                </c:pt>
                <c:pt idx="5">
                  <c:v>Transport, storage &amp; comms</c:v>
                </c:pt>
                <c:pt idx="6">
                  <c:v>Business services &amp; finance</c:v>
                </c:pt>
                <c:pt idx="7">
                  <c:v>Government &amp; other services</c:v>
                </c:pt>
              </c:strCache>
            </c:strRef>
          </c:cat>
          <c:val>
            <c:numRef>
              <c:f>'Chart Data'!$BB$26:$BI$26</c:f>
              <c:numCache>
                <c:formatCode>0</c:formatCode>
                <c:ptCount val="8"/>
                <c:pt idx="0">
                  <c:v>-38.25</c:v>
                </c:pt>
                <c:pt idx="1">
                  <c:v>5.5</c:v>
                </c:pt>
                <c:pt idx="2">
                  <c:v>-101.75</c:v>
                </c:pt>
                <c:pt idx="3">
                  <c:v>-113.25</c:v>
                </c:pt>
                <c:pt idx="4">
                  <c:v>-121.5</c:v>
                </c:pt>
                <c:pt idx="5">
                  <c:v>208.75</c:v>
                </c:pt>
                <c:pt idx="6">
                  <c:v>398.5</c:v>
                </c:pt>
                <c:pt idx="7">
                  <c:v>964.75</c:v>
                </c:pt>
              </c:numCache>
            </c:numRef>
          </c:val>
          <c:extLst>
            <c:ext xmlns:c16="http://schemas.microsoft.com/office/drawing/2014/chart" uri="{C3380CC4-5D6E-409C-BE32-E72D297353CC}">
              <c16:uniqueId val="{00000000-3568-4B7C-9EA6-494068611454}"/>
            </c:ext>
          </c:extLst>
        </c:ser>
        <c:dLbls>
          <c:showLegendKey val="0"/>
          <c:showVal val="0"/>
          <c:showCatName val="0"/>
          <c:showSerName val="0"/>
          <c:showPercent val="0"/>
          <c:showBubbleSize val="0"/>
        </c:dLbls>
        <c:gapWidth val="50"/>
        <c:axId val="1639976431"/>
        <c:axId val="1631339631"/>
      </c:barChart>
      <c:catAx>
        <c:axId val="1639976431"/>
        <c:scaling>
          <c:orientation val="minMax"/>
        </c:scaling>
        <c:delete val="0"/>
        <c:axPos val="l"/>
        <c:numFmt formatCode="General" sourceLinked="0"/>
        <c:majorTickMark val="out"/>
        <c:minorTickMark val="none"/>
        <c:tickLblPos val="low"/>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noMultiLvlLbl val="0"/>
      </c:catAx>
      <c:valAx>
        <c:axId val="1631339631"/>
        <c:scaling>
          <c:orientation val="minMax"/>
          <c:max val="1000"/>
          <c:min val="-200"/>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majorUnit val="200"/>
      </c:valAx>
      <c:spPr>
        <a:noFill/>
        <a:ln w="25400">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33520350364824969"/>
          <c:y val="9.2469136958188883E-2"/>
          <c:w val="0.62651057464528759"/>
          <c:h val="0.76731463415105294"/>
        </c:manualLayout>
      </c:layout>
      <c:barChart>
        <c:barDir val="bar"/>
        <c:grouping val="clustered"/>
        <c:varyColors val="0"/>
        <c:ser>
          <c:idx val="0"/>
          <c:order val="0"/>
          <c:spPr>
            <a:solidFill>
              <a:schemeClr val="accent1"/>
            </a:solidFill>
            <a:ln w="6350">
              <a:solidFill>
                <a:srgbClr val="495057"/>
              </a:solidFill>
            </a:ln>
            <a:effectLst/>
          </c:spPr>
          <c:invertIfNegative val="0"/>
          <c:dPt>
            <c:idx val="0"/>
            <c:invertIfNegative val="0"/>
            <c:bubble3D val="0"/>
            <c:spPr>
              <a:solidFill>
                <a:srgbClr val="002060"/>
              </a:solidFill>
              <a:ln w="6350">
                <a:solidFill>
                  <a:srgbClr val="495057"/>
                </a:solidFill>
              </a:ln>
              <a:effectLst/>
            </c:spPr>
            <c:extLst>
              <c:ext xmlns:c16="http://schemas.microsoft.com/office/drawing/2014/chart" uri="{C3380CC4-5D6E-409C-BE32-E72D297353CC}">
                <c16:uniqueId val="{00000001-6A22-49BA-B3C0-EBCC9488AB8C}"/>
              </c:ext>
            </c:extLst>
          </c:dPt>
          <c:dPt>
            <c:idx val="3"/>
            <c:invertIfNegative val="0"/>
            <c:bubble3D val="0"/>
            <c:spPr>
              <a:solidFill>
                <a:srgbClr val="002060"/>
              </a:solidFill>
              <a:ln w="6350">
                <a:solidFill>
                  <a:srgbClr val="495057"/>
                </a:solidFill>
              </a:ln>
              <a:effectLst/>
            </c:spPr>
            <c:extLst>
              <c:ext xmlns:c16="http://schemas.microsoft.com/office/drawing/2014/chart" uri="{C3380CC4-5D6E-409C-BE32-E72D297353CC}">
                <c16:uniqueId val="{00000002-6A22-49BA-B3C0-EBCC9488AB8C}"/>
              </c:ext>
            </c:extLst>
          </c:dPt>
          <c:dPt>
            <c:idx val="5"/>
            <c:invertIfNegative val="0"/>
            <c:bubble3D val="0"/>
            <c:spPr>
              <a:solidFill>
                <a:srgbClr val="002060"/>
              </a:solidFill>
              <a:ln w="6350">
                <a:solidFill>
                  <a:srgbClr val="495057"/>
                </a:solidFill>
              </a:ln>
              <a:effectLst/>
            </c:spPr>
            <c:extLst>
              <c:ext xmlns:c16="http://schemas.microsoft.com/office/drawing/2014/chart" uri="{C3380CC4-5D6E-409C-BE32-E72D297353CC}">
                <c16:uniqueId val="{00000003-6A22-49BA-B3C0-EBCC9488AB8C}"/>
              </c:ext>
            </c:extLst>
          </c:dPt>
          <c:cat>
            <c:strRef>
              <c:f>'Chart Data'!$AE$35:$AW$35</c:f>
              <c:strCache>
                <c:ptCount val="19"/>
                <c:pt idx="0">
                  <c:v>Health</c:v>
                </c:pt>
                <c:pt idx="1">
                  <c:v>Professional services</c:v>
                </c:pt>
                <c:pt idx="2">
                  <c:v>Public admin</c:v>
                </c:pt>
                <c:pt idx="3">
                  <c:v>Accommodation &amp; food</c:v>
                </c:pt>
                <c:pt idx="4">
                  <c:v>Communications</c:v>
                </c:pt>
                <c:pt idx="5">
                  <c:v>Education</c:v>
                </c:pt>
                <c:pt idx="6">
                  <c:v>Real estate</c:v>
                </c:pt>
                <c:pt idx="7">
                  <c:v>Transport</c:v>
                </c:pt>
                <c:pt idx="8">
                  <c:v>Art &amp; recreation</c:v>
                </c:pt>
                <c:pt idx="9">
                  <c:v>Financial services</c:v>
                </c:pt>
                <c:pt idx="10">
                  <c:v>Water</c:v>
                </c:pt>
                <c:pt idx="11">
                  <c:v>Utilities</c:v>
                </c:pt>
                <c:pt idx="12">
                  <c:v>Extraction</c:v>
                </c:pt>
                <c:pt idx="13">
                  <c:v>Agriculture</c:v>
                </c:pt>
                <c:pt idx="14">
                  <c:v>Other services</c:v>
                </c:pt>
                <c:pt idx="15">
                  <c:v>Administrative services</c:v>
                </c:pt>
                <c:pt idx="16">
                  <c:v>Manufacturing</c:v>
                </c:pt>
                <c:pt idx="17">
                  <c:v>Construction</c:v>
                </c:pt>
                <c:pt idx="18">
                  <c:v>Wholesale &amp; retail</c:v>
                </c:pt>
              </c:strCache>
            </c:strRef>
          </c:cat>
          <c:val>
            <c:numRef>
              <c:f>'Chart Data'!$AE$36:$AW$36</c:f>
              <c:numCache>
                <c:formatCode>0</c:formatCode>
                <c:ptCount val="19"/>
                <c:pt idx="0">
                  <c:v>730.75</c:v>
                </c:pt>
                <c:pt idx="1">
                  <c:v>310</c:v>
                </c:pt>
                <c:pt idx="2">
                  <c:v>218.25</c:v>
                </c:pt>
                <c:pt idx="3">
                  <c:v>134</c:v>
                </c:pt>
                <c:pt idx="4">
                  <c:v>120.75</c:v>
                </c:pt>
                <c:pt idx="5">
                  <c:v>153</c:v>
                </c:pt>
                <c:pt idx="6">
                  <c:v>129.25</c:v>
                </c:pt>
                <c:pt idx="7">
                  <c:v>86</c:v>
                </c:pt>
                <c:pt idx="8">
                  <c:v>113.25</c:v>
                </c:pt>
                <c:pt idx="9">
                  <c:v>32.75</c:v>
                </c:pt>
                <c:pt idx="10">
                  <c:v>25.5</c:v>
                </c:pt>
                <c:pt idx="11">
                  <c:v>-2.75</c:v>
                </c:pt>
                <c:pt idx="12">
                  <c:v>-10.25</c:v>
                </c:pt>
                <c:pt idx="13">
                  <c:v>-48.25</c:v>
                </c:pt>
                <c:pt idx="14">
                  <c:v>27.5</c:v>
                </c:pt>
                <c:pt idx="15">
                  <c:v>-9.5</c:v>
                </c:pt>
                <c:pt idx="16">
                  <c:v>-100.75</c:v>
                </c:pt>
                <c:pt idx="17">
                  <c:v>-84.25</c:v>
                </c:pt>
                <c:pt idx="18">
                  <c:v>-297.5</c:v>
                </c:pt>
              </c:numCache>
            </c:numRef>
          </c:val>
          <c:extLst>
            <c:ext xmlns:c16="http://schemas.microsoft.com/office/drawing/2014/chart" uri="{C3380CC4-5D6E-409C-BE32-E72D297353CC}">
              <c16:uniqueId val="{00000000-6A22-49BA-B3C0-EBCC9488AB8C}"/>
            </c:ext>
          </c:extLst>
        </c:ser>
        <c:dLbls>
          <c:showLegendKey val="0"/>
          <c:showVal val="0"/>
          <c:showCatName val="0"/>
          <c:showSerName val="0"/>
          <c:showPercent val="0"/>
          <c:showBubbleSize val="0"/>
        </c:dLbls>
        <c:gapWidth val="50"/>
        <c:axId val="1639976431"/>
        <c:axId val="1631339631"/>
      </c:barChart>
      <c:catAx>
        <c:axId val="1639976431"/>
        <c:scaling>
          <c:orientation val="minMax"/>
        </c:scaling>
        <c:delete val="0"/>
        <c:axPos val="l"/>
        <c:numFmt formatCode="General" sourceLinked="0"/>
        <c:majorTickMark val="out"/>
        <c:minorTickMark val="none"/>
        <c:tickLblPos val="low"/>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tickLblSkip val="1"/>
        <c:noMultiLvlLbl val="0"/>
      </c:catAx>
      <c:valAx>
        <c:axId val="1631339631"/>
        <c:scaling>
          <c:orientation val="minMax"/>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majorUnit val="200"/>
      </c:valAx>
      <c:spPr>
        <a:noFill/>
        <a:ln w="25400">
          <a:noFill/>
        </a:ln>
        <a:effectLst/>
      </c:spPr>
    </c:plotArea>
    <c:plotVisOnly val="1"/>
    <c:dispBlanksAs val="gap"/>
    <c:showDLblsOverMax val="0"/>
    <c:extLst/>
  </c:chart>
  <c:spPr>
    <a:solidFill>
      <a:srgbClr val="FFFFFF"/>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barChart>
        <c:barDir val="col"/>
        <c:grouping val="stacked"/>
        <c:varyColors val="0"/>
        <c:ser>
          <c:idx val="0"/>
          <c:order val="0"/>
          <c:tx>
            <c:strRef>
              <c:f>'Chart Data'!$IF$3</c:f>
              <c:strCache>
                <c:ptCount val="1"/>
                <c:pt idx="0">
                  <c:v>Public sector</c:v>
                </c:pt>
              </c:strCache>
            </c:strRef>
          </c:tx>
          <c:spPr>
            <a:ln w="6350">
              <a:solidFill>
                <a:srgbClr val="495057"/>
              </a:solidFill>
            </a:ln>
          </c:spPr>
          <c:invertIfNegative val="0"/>
          <c:cat>
            <c:numRef>
              <c:f>'Chart Data'!$IE$4:$IE$35</c:f>
              <c:numCache>
                <c:formatCode>m/d/yyyy</c:formatCode>
                <c:ptCount val="32"/>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pt idx="25">
                  <c:v>45748</c:v>
                </c:pt>
                <c:pt idx="26">
                  <c:v>45839</c:v>
                </c:pt>
                <c:pt idx="27">
                  <c:v>45931</c:v>
                </c:pt>
                <c:pt idx="28">
                  <c:v>46023</c:v>
                </c:pt>
                <c:pt idx="29">
                  <c:v>46113</c:v>
                </c:pt>
                <c:pt idx="30">
                  <c:v>46204</c:v>
                </c:pt>
                <c:pt idx="31">
                  <c:v>46296</c:v>
                </c:pt>
              </c:numCache>
            </c:numRef>
          </c:cat>
          <c:val>
            <c:numRef>
              <c:f>'Chart Data'!$IF$4:$IF$35</c:f>
              <c:numCache>
                <c:formatCode>0</c:formatCode>
                <c:ptCount val="32"/>
                <c:pt idx="0">
                  <c:v>-30.75</c:v>
                </c:pt>
                <c:pt idx="1">
                  <c:v>-10.75</c:v>
                </c:pt>
                <c:pt idx="2">
                  <c:v>13.25</c:v>
                </c:pt>
                <c:pt idx="3">
                  <c:v>28.25</c:v>
                </c:pt>
                <c:pt idx="4">
                  <c:v>53.25</c:v>
                </c:pt>
                <c:pt idx="5">
                  <c:v>97.25</c:v>
                </c:pt>
                <c:pt idx="6">
                  <c:v>104.25</c:v>
                </c:pt>
                <c:pt idx="7">
                  <c:v>134.25</c:v>
                </c:pt>
                <c:pt idx="8">
                  <c:v>214.25</c:v>
                </c:pt>
                <c:pt idx="9">
                  <c:v>225.25</c:v>
                </c:pt>
                <c:pt idx="10">
                  <c:v>242.25</c:v>
                </c:pt>
                <c:pt idx="11">
                  <c:v>261.25</c:v>
                </c:pt>
                <c:pt idx="12">
                  <c:v>280.25</c:v>
                </c:pt>
                <c:pt idx="13">
                  <c:v>293.25</c:v>
                </c:pt>
                <c:pt idx="14">
                  <c:v>309.25</c:v>
                </c:pt>
                <c:pt idx="15">
                  <c:v>337.25</c:v>
                </c:pt>
                <c:pt idx="16">
                  <c:v>373.25</c:v>
                </c:pt>
                <c:pt idx="17">
                  <c:v>412.25</c:v>
                </c:pt>
                <c:pt idx="18">
                  <c:v>461.25</c:v>
                </c:pt>
                <c:pt idx="19">
                  <c:v>493.25</c:v>
                </c:pt>
                <c:pt idx="20">
                  <c:v>520.25</c:v>
                </c:pt>
                <c:pt idx="21">
                  <c:v>544.25</c:v>
                </c:pt>
                <c:pt idx="22">
                  <c:v>563.25</c:v>
                </c:pt>
                <c:pt idx="23">
                  <c:v>581.25</c:v>
                </c:pt>
                <c:pt idx="24">
                  <c:v>590.25</c:v>
                </c:pt>
                <c:pt idx="25">
                  <c:v>601.64599999999973</c:v>
                </c:pt>
                <c:pt idx="26">
                  <c:v>625.30199999999968</c:v>
                </c:pt>
                <c:pt idx="27">
                  <c:v>641.81800000000021</c:v>
                </c:pt>
                <c:pt idx="28">
                  <c:v>649.77300000000014</c:v>
                </c:pt>
                <c:pt idx="29">
                  <c:v>653.98800000000028</c:v>
                </c:pt>
                <c:pt idx="30">
                  <c:v>659.33899999999994</c:v>
                </c:pt>
                <c:pt idx="31">
                  <c:v>668.99300000000039</c:v>
                </c:pt>
              </c:numCache>
            </c:numRef>
          </c:val>
          <c:extLst>
            <c:ext xmlns:c16="http://schemas.microsoft.com/office/drawing/2014/chart" uri="{C3380CC4-5D6E-409C-BE32-E72D297353CC}">
              <c16:uniqueId val="{00000000-ED95-431E-B141-768B5F29C8C4}"/>
            </c:ext>
          </c:extLst>
        </c:ser>
        <c:ser>
          <c:idx val="1"/>
          <c:order val="1"/>
          <c:tx>
            <c:strRef>
              <c:f>'Chart Data'!$IG$3</c:f>
              <c:strCache>
                <c:ptCount val="1"/>
                <c:pt idx="0">
                  <c:v>Private sector</c:v>
                </c:pt>
              </c:strCache>
            </c:strRef>
          </c:tx>
          <c:spPr>
            <a:ln w="6350">
              <a:solidFill>
                <a:srgbClr val="495057"/>
              </a:solidFill>
            </a:ln>
          </c:spPr>
          <c:invertIfNegative val="0"/>
          <c:cat>
            <c:numRef>
              <c:f>'Chart Data'!$IE$4:$IE$35</c:f>
              <c:numCache>
                <c:formatCode>m/d/yyyy</c:formatCode>
                <c:ptCount val="32"/>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pt idx="25">
                  <c:v>45748</c:v>
                </c:pt>
                <c:pt idx="26">
                  <c:v>45839</c:v>
                </c:pt>
                <c:pt idx="27">
                  <c:v>45931</c:v>
                </c:pt>
                <c:pt idx="28">
                  <c:v>46023</c:v>
                </c:pt>
                <c:pt idx="29">
                  <c:v>46113</c:v>
                </c:pt>
                <c:pt idx="30">
                  <c:v>46204</c:v>
                </c:pt>
                <c:pt idx="31">
                  <c:v>46296</c:v>
                </c:pt>
              </c:numCache>
            </c:numRef>
          </c:cat>
          <c:val>
            <c:numRef>
              <c:f>'Chart Data'!$IG$4:$IG$35</c:f>
              <c:numCache>
                <c:formatCode>0</c:formatCode>
                <c:ptCount val="32"/>
                <c:pt idx="0">
                  <c:v>-66</c:v>
                </c:pt>
                <c:pt idx="1">
                  <c:v>-23</c:v>
                </c:pt>
                <c:pt idx="2">
                  <c:v>-46</c:v>
                </c:pt>
                <c:pt idx="3">
                  <c:v>135</c:v>
                </c:pt>
                <c:pt idx="4">
                  <c:v>-174</c:v>
                </c:pt>
                <c:pt idx="5">
                  <c:v>-461</c:v>
                </c:pt>
                <c:pt idx="6">
                  <c:v>-721</c:v>
                </c:pt>
                <c:pt idx="7">
                  <c:v>-804</c:v>
                </c:pt>
                <c:pt idx="8">
                  <c:v>-844</c:v>
                </c:pt>
                <c:pt idx="9">
                  <c:v>-644</c:v>
                </c:pt>
                <c:pt idx="10">
                  <c:v>-487</c:v>
                </c:pt>
                <c:pt idx="11">
                  <c:v>-466</c:v>
                </c:pt>
                <c:pt idx="12">
                  <c:v>-347</c:v>
                </c:pt>
                <c:pt idx="13">
                  <c:v>-321</c:v>
                </c:pt>
                <c:pt idx="14">
                  <c:v>-273</c:v>
                </c:pt>
                <c:pt idx="15">
                  <c:v>-121</c:v>
                </c:pt>
                <c:pt idx="16">
                  <c:v>160</c:v>
                </c:pt>
                <c:pt idx="17">
                  <c:v>-77</c:v>
                </c:pt>
                <c:pt idx="18">
                  <c:v>-30</c:v>
                </c:pt>
                <c:pt idx="19">
                  <c:v>-119</c:v>
                </c:pt>
                <c:pt idx="20">
                  <c:v>-116</c:v>
                </c:pt>
                <c:pt idx="21">
                  <c:v>105</c:v>
                </c:pt>
                <c:pt idx="22">
                  <c:v>275</c:v>
                </c:pt>
                <c:pt idx="23">
                  <c:v>401</c:v>
                </c:pt>
                <c:pt idx="24">
                  <c:v>481</c:v>
                </c:pt>
                <c:pt idx="25">
                  <c:v>455.78399999999965</c:v>
                </c:pt>
                <c:pt idx="26">
                  <c:v>411.3080000000009</c:v>
                </c:pt>
                <c:pt idx="27">
                  <c:v>427.9320000000007</c:v>
                </c:pt>
                <c:pt idx="28">
                  <c:v>476.88700000000244</c:v>
                </c:pt>
                <c:pt idx="29">
                  <c:v>530.7119999999959</c:v>
                </c:pt>
                <c:pt idx="30">
                  <c:v>588.47099999999773</c:v>
                </c:pt>
                <c:pt idx="31">
                  <c:v>656.88699999999517</c:v>
                </c:pt>
              </c:numCache>
            </c:numRef>
          </c:val>
          <c:extLst>
            <c:ext xmlns:c16="http://schemas.microsoft.com/office/drawing/2014/chart" uri="{C3380CC4-5D6E-409C-BE32-E72D297353CC}">
              <c16:uniqueId val="{00000001-ED95-431E-B141-768B5F29C8C4}"/>
            </c:ext>
          </c:extLst>
        </c:ser>
        <c:dLbls>
          <c:showLegendKey val="0"/>
          <c:showVal val="0"/>
          <c:showCatName val="0"/>
          <c:showSerName val="0"/>
          <c:showPercent val="0"/>
          <c:showBubbleSize val="0"/>
        </c:dLbls>
        <c:gapWidth val="50"/>
        <c:overlap val="100"/>
        <c:axId val="275934208"/>
        <c:axId val="275936000"/>
      </c:barChart>
      <c:catAx>
        <c:axId val="275934208"/>
        <c:scaling>
          <c:orientation val="minMax"/>
        </c:scaling>
        <c:delete val="0"/>
        <c:axPos val="b"/>
        <c:numFmt formatCode="yyyy"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4"/>
        <c:tickMarkSkip val="4"/>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29683159096638345"/>
          <c:y val="0.14954303979329314"/>
          <c:w val="0.25271830483020902"/>
          <c:h val="0.1121160424516996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472162624652067E-2"/>
          <c:y val="0.14711796166988561"/>
          <c:w val="0.88023493012103315"/>
          <c:h val="0.7125141880849799"/>
        </c:manualLayout>
      </c:layout>
      <c:lineChart>
        <c:grouping val="standard"/>
        <c:varyColors val="0"/>
        <c:ser>
          <c:idx val="0"/>
          <c:order val="0"/>
          <c:tx>
            <c:strRef>
              <c:f>'Chart Data'!$IJ$3</c:f>
              <c:strCache>
                <c:ptCount val="1"/>
                <c:pt idx="0">
                  <c:v>Public sector</c:v>
                </c:pt>
              </c:strCache>
            </c:strRef>
          </c:tx>
          <c:spPr>
            <a:ln w="38100">
              <a:solidFill>
                <a:srgbClr val="BD1B21"/>
              </a:solidFill>
            </a:ln>
          </c:spPr>
          <c:marker>
            <c:symbol val="none"/>
          </c:marker>
          <c:cat>
            <c:numRef>
              <c:f>'Chart Data'!$II$4:$II$39</c:f>
              <c:numCache>
                <c:formatCode>m/d/yyyy</c:formatCode>
                <c:ptCount val="36"/>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pt idx="25">
                  <c:v>45748</c:v>
                </c:pt>
                <c:pt idx="26">
                  <c:v>45839</c:v>
                </c:pt>
                <c:pt idx="27">
                  <c:v>45931</c:v>
                </c:pt>
                <c:pt idx="28">
                  <c:v>46023</c:v>
                </c:pt>
                <c:pt idx="29">
                  <c:v>46113</c:v>
                </c:pt>
                <c:pt idx="30">
                  <c:v>46204</c:v>
                </c:pt>
                <c:pt idx="31">
                  <c:v>46296</c:v>
                </c:pt>
                <c:pt idx="32">
                  <c:v>46388</c:v>
                </c:pt>
                <c:pt idx="33">
                  <c:v>46478</c:v>
                </c:pt>
                <c:pt idx="34">
                  <c:v>46569</c:v>
                </c:pt>
                <c:pt idx="35">
                  <c:v>46661</c:v>
                </c:pt>
              </c:numCache>
            </c:numRef>
          </c:cat>
          <c:val>
            <c:numRef>
              <c:f>'Chart Data'!$IJ$4:$IJ$39</c:f>
              <c:numCache>
                <c:formatCode>0.0</c:formatCode>
                <c:ptCount val="36"/>
                <c:pt idx="0">
                  <c:v>99.421530357898703</c:v>
                </c:pt>
                <c:pt idx="1">
                  <c:v>99.797770775525564</c:v>
                </c:pt>
                <c:pt idx="2">
                  <c:v>100.2492592766778</c:v>
                </c:pt>
                <c:pt idx="3">
                  <c:v>100.53143958989794</c:v>
                </c:pt>
                <c:pt idx="4">
                  <c:v>101.00174011193153</c:v>
                </c:pt>
                <c:pt idx="5">
                  <c:v>101.82946903071061</c:v>
                </c:pt>
                <c:pt idx="6">
                  <c:v>101.96115317688003</c:v>
                </c:pt>
                <c:pt idx="7">
                  <c:v>102.52551380332031</c:v>
                </c:pt>
                <c:pt idx="8">
                  <c:v>104.03047547382778</c:v>
                </c:pt>
                <c:pt idx="9">
                  <c:v>104.23740770352255</c:v>
                </c:pt>
                <c:pt idx="10">
                  <c:v>104.55721205850539</c:v>
                </c:pt>
                <c:pt idx="11">
                  <c:v>104.91464045525089</c:v>
                </c:pt>
                <c:pt idx="12">
                  <c:v>105.27206885199642</c:v>
                </c:pt>
                <c:pt idx="13">
                  <c:v>105.51662512345388</c:v>
                </c:pt>
                <c:pt idx="14">
                  <c:v>105.81761745755539</c:v>
                </c:pt>
                <c:pt idx="15">
                  <c:v>106.34435404223299</c:v>
                </c:pt>
                <c:pt idx="16">
                  <c:v>107.02158679396135</c:v>
                </c:pt>
                <c:pt idx="17">
                  <c:v>107.75525560833373</c:v>
                </c:pt>
                <c:pt idx="18">
                  <c:v>108.67704463151955</c:v>
                </c:pt>
                <c:pt idx="19">
                  <c:v>109.27902929972252</c:v>
                </c:pt>
                <c:pt idx="20">
                  <c:v>109.7869538635188</c:v>
                </c:pt>
                <c:pt idx="21">
                  <c:v>110.23844236467102</c:v>
                </c:pt>
                <c:pt idx="22">
                  <c:v>110.59587076141655</c:v>
                </c:pt>
                <c:pt idx="23">
                  <c:v>110.93448713728071</c:v>
                </c:pt>
                <c:pt idx="24">
                  <c:v>111.10379532521281</c:v>
                </c:pt>
                <c:pt idx="25">
                  <c:v>111.3181771151766</c:v>
                </c:pt>
                <c:pt idx="26">
                  <c:v>111.76319428114564</c:v>
                </c:pt>
                <c:pt idx="27">
                  <c:v>112.07389361802191</c:v>
                </c:pt>
                <c:pt idx="28">
                  <c:v>112.223543244133</c:v>
                </c:pt>
                <c:pt idx="29">
                  <c:v>112.30283591214787</c:v>
                </c:pt>
                <c:pt idx="30">
                  <c:v>112.40349903588394</c:v>
                </c:pt>
                <c:pt idx="31">
                  <c:v>112.58511028547242</c:v>
                </c:pt>
                <c:pt idx="32">
                  <c:v>112.8216902600762</c:v>
                </c:pt>
                <c:pt idx="33">
                  <c:v>113.10146263462353</c:v>
                </c:pt>
                <c:pt idx="34">
                  <c:v>113.33104453745943</c:v>
                </c:pt>
                <c:pt idx="35">
                  <c:v>113.56803837652261</c:v>
                </c:pt>
              </c:numCache>
            </c:numRef>
          </c:val>
          <c:smooth val="0"/>
          <c:extLst>
            <c:ext xmlns:c16="http://schemas.microsoft.com/office/drawing/2014/chart" uri="{C3380CC4-5D6E-409C-BE32-E72D297353CC}">
              <c16:uniqueId val="{00000000-E850-417B-95DA-4ED900504230}"/>
            </c:ext>
          </c:extLst>
        </c:ser>
        <c:ser>
          <c:idx val="1"/>
          <c:order val="1"/>
          <c:tx>
            <c:strRef>
              <c:f>'Chart Data'!$IK$3</c:f>
              <c:strCache>
                <c:ptCount val="1"/>
                <c:pt idx="0">
                  <c:v>Private sector</c:v>
                </c:pt>
              </c:strCache>
            </c:strRef>
          </c:tx>
          <c:spPr>
            <a:ln w="38100">
              <a:solidFill>
                <a:srgbClr val="003469"/>
              </a:solidFill>
            </a:ln>
          </c:spPr>
          <c:marker>
            <c:symbol val="none"/>
          </c:marker>
          <c:cat>
            <c:numRef>
              <c:f>'Chart Data'!$II$4:$II$39</c:f>
              <c:numCache>
                <c:formatCode>m/d/yyyy</c:formatCode>
                <c:ptCount val="36"/>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pt idx="25">
                  <c:v>45748</c:v>
                </c:pt>
                <c:pt idx="26">
                  <c:v>45839</c:v>
                </c:pt>
                <c:pt idx="27">
                  <c:v>45931</c:v>
                </c:pt>
                <c:pt idx="28">
                  <c:v>46023</c:v>
                </c:pt>
                <c:pt idx="29">
                  <c:v>46113</c:v>
                </c:pt>
                <c:pt idx="30">
                  <c:v>46204</c:v>
                </c:pt>
                <c:pt idx="31">
                  <c:v>46296</c:v>
                </c:pt>
                <c:pt idx="32">
                  <c:v>46388</c:v>
                </c:pt>
                <c:pt idx="33">
                  <c:v>46478</c:v>
                </c:pt>
                <c:pt idx="34">
                  <c:v>46569</c:v>
                </c:pt>
                <c:pt idx="35">
                  <c:v>46661</c:v>
                </c:pt>
              </c:numCache>
            </c:numRef>
          </c:cat>
          <c:val>
            <c:numRef>
              <c:f>'Chart Data'!$IK$4:$IK$39</c:f>
              <c:numCache>
                <c:formatCode>0.0</c:formatCode>
                <c:ptCount val="36"/>
                <c:pt idx="0">
                  <c:v>99.761077324066022</c:v>
                </c:pt>
                <c:pt idx="1">
                  <c:v>99.91673906747755</c:v>
                </c:pt>
                <c:pt idx="2">
                  <c:v>99.833478134955115</c:v>
                </c:pt>
                <c:pt idx="3">
                  <c:v>100.48870547350131</c:v>
                </c:pt>
                <c:pt idx="4">
                  <c:v>99.370112945264992</c:v>
                </c:pt>
                <c:pt idx="5">
                  <c:v>98.33116130900666</c:v>
                </c:pt>
                <c:pt idx="6">
                  <c:v>97.389950767448596</c:v>
                </c:pt>
                <c:pt idx="7">
                  <c:v>97.089487402258897</c:v>
                </c:pt>
                <c:pt idx="8">
                  <c:v>96.944685780480739</c:v>
                </c:pt>
                <c:pt idx="9">
                  <c:v>97.668693889371553</c:v>
                </c:pt>
                <c:pt idx="10">
                  <c:v>98.237040254850854</c:v>
                </c:pt>
                <c:pt idx="11">
                  <c:v>98.313061106284394</c:v>
                </c:pt>
                <c:pt idx="12">
                  <c:v>98.743845931074432</c:v>
                </c:pt>
                <c:pt idx="13">
                  <c:v>98.837966985230224</c:v>
                </c:pt>
                <c:pt idx="14">
                  <c:v>99.011728931364033</c:v>
                </c:pt>
                <c:pt idx="15">
                  <c:v>99.561975094121053</c:v>
                </c:pt>
                <c:pt idx="16">
                  <c:v>100.57920648711264</c:v>
                </c:pt>
                <c:pt idx="17">
                  <c:v>99.721256878077043</c:v>
                </c:pt>
                <c:pt idx="18">
                  <c:v>99.891398783666375</c:v>
                </c:pt>
                <c:pt idx="19">
                  <c:v>99.569215175209962</c:v>
                </c:pt>
                <c:pt idx="20">
                  <c:v>99.580075296843333</c:v>
                </c:pt>
                <c:pt idx="21">
                  <c:v>100.38010425716767</c:v>
                </c:pt>
                <c:pt idx="22">
                  <c:v>100.99551114972488</c:v>
                </c:pt>
                <c:pt idx="23">
                  <c:v>101.45163625832609</c:v>
                </c:pt>
                <c:pt idx="24">
                  <c:v>101.74123950188243</c:v>
                </c:pt>
                <c:pt idx="25">
                  <c:v>101.64995655951346</c:v>
                </c:pt>
                <c:pt idx="26">
                  <c:v>101.48895163625834</c:v>
                </c:pt>
                <c:pt idx="27">
                  <c:v>101.54913119026934</c:v>
                </c:pt>
                <c:pt idx="28">
                  <c:v>101.7263502751231</c:v>
                </c:pt>
                <c:pt idx="29">
                  <c:v>101.9211989574283</c:v>
                </c:pt>
                <c:pt idx="30">
                  <c:v>102.13028887923544</c:v>
                </c:pt>
                <c:pt idx="31">
                  <c:v>102.3779575731248</c:v>
                </c:pt>
                <c:pt idx="32">
                  <c:v>102.6414748045178</c:v>
                </c:pt>
                <c:pt idx="33">
                  <c:v>102.95029322328408</c:v>
                </c:pt>
                <c:pt idx="34">
                  <c:v>103.33052780191136</c:v>
                </c:pt>
                <c:pt idx="35">
                  <c:v>103.7626954821894</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100"/>
        <c:auto val="0"/>
        <c:lblAlgn val="ctr"/>
        <c:lblOffset val="100"/>
        <c:tickLblSkip val="4"/>
        <c:tickMarkSkip val="4"/>
        <c:noMultiLvlLbl val="0"/>
      </c:catAx>
      <c:valAx>
        <c:axId val="263608576"/>
        <c:scaling>
          <c:orientation val="minMax"/>
          <c:min val="96"/>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7442860533788738"/>
          <c:y val="7.2746956585246408E-2"/>
          <c:w val="0.46346535455896787"/>
          <c:h val="5.6048135492497403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79871850688182E-3"/>
          <c:y val="0.12452830188679245"/>
          <c:w val="0.99396857164114438"/>
          <c:h val="0.8075471698113208"/>
        </c:manualLayout>
      </c:layout>
      <c:barChart>
        <c:barDir val="bar"/>
        <c:grouping val="clustered"/>
        <c:varyColors val="0"/>
        <c:ser>
          <c:idx val="0"/>
          <c:order val="0"/>
          <c:tx>
            <c:strRef>
              <c:f>'Chart Data'!$CF$4</c:f>
              <c:strCache>
                <c:ptCount val="1"/>
                <c:pt idx="0">
                  <c:v>Q1 2025</c:v>
                </c:pt>
              </c:strCache>
            </c:strRef>
          </c:tx>
          <c:spPr>
            <a:solidFill>
              <a:srgbClr val="BD1B21"/>
            </a:solidFill>
            <a:ln w="6350">
              <a:solidFill>
                <a:srgbClr val="495057"/>
              </a:solidFill>
              <a:prstDash val="solid"/>
            </a:ln>
            <a:effectLst/>
          </c:spPr>
          <c:invertIfNegative val="0"/>
          <c:cat>
            <c:strRef>
              <c:f>'Chart Data'!$CG$3:$CZ$3</c:f>
              <c:strCache>
                <c:ptCount val="20"/>
                <c:pt idx="0">
                  <c:v>Total</c:v>
                </c:pt>
                <c:pt idx="2">
                  <c:v>Extraction</c:v>
                </c:pt>
                <c:pt idx="3">
                  <c:v>Manufacturing</c:v>
                </c:pt>
                <c:pt idx="4">
                  <c:v>Utilities</c:v>
                </c:pt>
                <c:pt idx="5">
                  <c:v>Water</c:v>
                </c:pt>
                <c:pt idx="6">
                  <c:v>Construction</c:v>
                </c:pt>
                <c:pt idx="7">
                  <c:v>Wholesale &amp; retail</c:v>
                </c:pt>
                <c:pt idx="8">
                  <c:v>Transport</c:v>
                </c:pt>
                <c:pt idx="9">
                  <c:v>Accommodation &amp; food</c:v>
                </c:pt>
                <c:pt idx="10">
                  <c:v>Communications</c:v>
                </c:pt>
                <c:pt idx="11">
                  <c:v>Financial services</c:v>
                </c:pt>
                <c:pt idx="12">
                  <c:v>Real estate</c:v>
                </c:pt>
                <c:pt idx="13">
                  <c:v>Professional services</c:v>
                </c:pt>
                <c:pt idx="14">
                  <c:v>Administrative services</c:v>
                </c:pt>
                <c:pt idx="15">
                  <c:v>Public admin</c:v>
                </c:pt>
                <c:pt idx="16">
                  <c:v>Education</c:v>
                </c:pt>
                <c:pt idx="17">
                  <c:v>Health</c:v>
                </c:pt>
                <c:pt idx="18">
                  <c:v>Art &amp; recreation</c:v>
                </c:pt>
                <c:pt idx="19">
                  <c:v>Other services</c:v>
                </c:pt>
              </c:strCache>
            </c:strRef>
          </c:cat>
          <c:val>
            <c:numRef>
              <c:f>'Chart Data'!$CG$4:$CZ$4</c:f>
              <c:numCache>
                <c:formatCode>0.00</c:formatCode>
                <c:ptCount val="20"/>
                <c:pt idx="0">
                  <c:v>2.4333333333333336</c:v>
                </c:pt>
                <c:pt idx="2">
                  <c:v>3.2666666666666671</c:v>
                </c:pt>
                <c:pt idx="3">
                  <c:v>2.1666666666666665</c:v>
                </c:pt>
                <c:pt idx="4">
                  <c:v>3</c:v>
                </c:pt>
                <c:pt idx="5">
                  <c:v>2.6666666666666665</c:v>
                </c:pt>
                <c:pt idx="6">
                  <c:v>2.6</c:v>
                </c:pt>
                <c:pt idx="7">
                  <c:v>2.2666666666666666</c:v>
                </c:pt>
                <c:pt idx="8">
                  <c:v>2.1</c:v>
                </c:pt>
                <c:pt idx="9">
                  <c:v>3.2333333333333329</c:v>
                </c:pt>
                <c:pt idx="10">
                  <c:v>2.5</c:v>
                </c:pt>
                <c:pt idx="11">
                  <c:v>3.1333333333333333</c:v>
                </c:pt>
                <c:pt idx="12">
                  <c:v>2.2333333333333334</c:v>
                </c:pt>
                <c:pt idx="13">
                  <c:v>2.6999999999999997</c:v>
                </c:pt>
                <c:pt idx="14">
                  <c:v>2</c:v>
                </c:pt>
                <c:pt idx="15">
                  <c:v>1.8666666666666665</c:v>
                </c:pt>
                <c:pt idx="16">
                  <c:v>1.8</c:v>
                </c:pt>
                <c:pt idx="17">
                  <c:v>2.9333333333333336</c:v>
                </c:pt>
                <c:pt idx="18">
                  <c:v>2.1666666666666665</c:v>
                </c:pt>
                <c:pt idx="19">
                  <c:v>2.1666666666666665</c:v>
                </c:pt>
              </c:numCache>
            </c:numRef>
          </c:val>
          <c:extLst>
            <c:ext xmlns:c16="http://schemas.microsoft.com/office/drawing/2014/chart" uri="{C3380CC4-5D6E-409C-BE32-E72D297353CC}">
              <c16:uniqueId val="{00000000-3568-4B7C-9EA6-494068611454}"/>
            </c:ext>
          </c:extLst>
        </c:ser>
        <c:dLbls>
          <c:showLegendKey val="0"/>
          <c:showVal val="0"/>
          <c:showCatName val="0"/>
          <c:showSerName val="0"/>
          <c:showPercent val="0"/>
          <c:showBubbleSize val="0"/>
        </c:dLbls>
        <c:gapWidth val="80"/>
        <c:axId val="1639976431"/>
        <c:axId val="1631339631"/>
      </c:barChart>
      <c:scatterChart>
        <c:scatterStyle val="lineMarker"/>
        <c:varyColors val="0"/>
        <c:ser>
          <c:idx val="1"/>
          <c:order val="1"/>
          <c:tx>
            <c:strRef>
              <c:f>'Chart Data'!$CF$5</c:f>
              <c:strCache>
                <c:ptCount val="1"/>
                <c:pt idx="0">
                  <c:v>2024 average</c:v>
                </c:pt>
              </c:strCache>
            </c:strRef>
          </c:tx>
          <c:spPr>
            <a:ln w="25400" cap="rnd">
              <a:noFill/>
              <a:round/>
            </a:ln>
            <a:effectLst/>
          </c:spPr>
          <c:marker>
            <c:symbol val="circle"/>
            <c:size val="12"/>
            <c:spPr>
              <a:solidFill>
                <a:srgbClr val="002060"/>
              </a:solidFill>
              <a:ln w="6350">
                <a:solidFill>
                  <a:srgbClr val="495057"/>
                </a:solidFill>
              </a:ln>
              <a:effectLst/>
            </c:spPr>
          </c:marker>
          <c:xVal>
            <c:numRef>
              <c:f>'Chart Data'!$CG$5:$CZ$5</c:f>
              <c:numCache>
                <c:formatCode>0.00</c:formatCode>
                <c:ptCount val="20"/>
                <c:pt idx="0">
                  <c:v>2.6583333333333337</c:v>
                </c:pt>
                <c:pt idx="2">
                  <c:v>3.6583333333333337</c:v>
                </c:pt>
                <c:pt idx="3">
                  <c:v>2.5333333333333328</c:v>
                </c:pt>
                <c:pt idx="4">
                  <c:v>3.4250000000000003</c:v>
                </c:pt>
                <c:pt idx="5">
                  <c:v>2.6916666666666664</c:v>
                </c:pt>
                <c:pt idx="6">
                  <c:v>2.4333333333333331</c:v>
                </c:pt>
                <c:pt idx="7">
                  <c:v>2.3833333333333333</c:v>
                </c:pt>
                <c:pt idx="8">
                  <c:v>2.1833333333333336</c:v>
                </c:pt>
                <c:pt idx="9">
                  <c:v>3.7666666666666662</c:v>
                </c:pt>
                <c:pt idx="10">
                  <c:v>2.7416666666666671</c:v>
                </c:pt>
                <c:pt idx="11">
                  <c:v>3.0749999999999997</c:v>
                </c:pt>
                <c:pt idx="12">
                  <c:v>2.3166666666666669</c:v>
                </c:pt>
                <c:pt idx="13">
                  <c:v>2.941666666666666</c:v>
                </c:pt>
                <c:pt idx="14">
                  <c:v>2.2749999999999999</c:v>
                </c:pt>
                <c:pt idx="15">
                  <c:v>1.9833333333333327</c:v>
                </c:pt>
                <c:pt idx="16">
                  <c:v>1.9999999999999993</c:v>
                </c:pt>
                <c:pt idx="17">
                  <c:v>3.2833333333333332</c:v>
                </c:pt>
                <c:pt idx="18">
                  <c:v>2.0249999999999999</c:v>
                </c:pt>
                <c:pt idx="19">
                  <c:v>2.6249999999999996</c:v>
                </c:pt>
              </c:numCache>
            </c:numRef>
          </c:xVal>
          <c:yVal>
            <c:numRef>
              <c:f>'Chart Data'!$CG$8:$CZ$8</c:f>
              <c:numCache>
                <c:formatCode>General</c:formatCode>
                <c:ptCount val="20"/>
                <c:pt idx="0">
                  <c:v>0.5</c:v>
                </c:pt>
                <c:pt idx="1">
                  <c:v>1.5</c:v>
                </c:pt>
                <c:pt idx="2">
                  <c:v>2.5</c:v>
                </c:pt>
                <c:pt idx="3">
                  <c:v>3.5</c:v>
                </c:pt>
                <c:pt idx="4">
                  <c:v>4.5</c:v>
                </c:pt>
                <c:pt idx="5">
                  <c:v>5.5</c:v>
                </c:pt>
                <c:pt idx="6">
                  <c:v>6.5</c:v>
                </c:pt>
                <c:pt idx="7">
                  <c:v>7.5</c:v>
                </c:pt>
                <c:pt idx="8">
                  <c:v>8.5</c:v>
                </c:pt>
                <c:pt idx="9">
                  <c:v>9.5</c:v>
                </c:pt>
                <c:pt idx="10">
                  <c:v>10.5</c:v>
                </c:pt>
                <c:pt idx="11">
                  <c:v>11.5</c:v>
                </c:pt>
                <c:pt idx="12">
                  <c:v>12.5</c:v>
                </c:pt>
                <c:pt idx="13">
                  <c:v>13.5</c:v>
                </c:pt>
                <c:pt idx="14">
                  <c:v>14.5</c:v>
                </c:pt>
                <c:pt idx="15">
                  <c:v>15.5</c:v>
                </c:pt>
                <c:pt idx="16">
                  <c:v>16.5</c:v>
                </c:pt>
                <c:pt idx="17">
                  <c:v>17.5</c:v>
                </c:pt>
                <c:pt idx="18">
                  <c:v>18.5</c:v>
                </c:pt>
                <c:pt idx="19">
                  <c:v>19.5</c:v>
                </c:pt>
              </c:numCache>
            </c:numRef>
          </c:yVal>
          <c:smooth val="0"/>
          <c:extLst>
            <c:ext xmlns:c16="http://schemas.microsoft.com/office/drawing/2014/chart" uri="{C3380CC4-5D6E-409C-BE32-E72D297353CC}">
              <c16:uniqueId val="{00000001-3568-4B7C-9EA6-494068611454}"/>
            </c:ext>
          </c:extLst>
        </c:ser>
        <c:ser>
          <c:idx val="2"/>
          <c:order val="2"/>
          <c:tx>
            <c:strRef>
              <c:f>'Chart Data'!$CF$6</c:f>
              <c:strCache>
                <c:ptCount val="1"/>
                <c:pt idx="0">
                  <c:v>2010-2019 average</c:v>
                </c:pt>
              </c:strCache>
            </c:strRef>
          </c:tx>
          <c:spPr>
            <a:ln w="25400" cap="rnd">
              <a:noFill/>
              <a:round/>
            </a:ln>
            <a:effectLst/>
          </c:spPr>
          <c:marker>
            <c:symbol val="diamond"/>
            <c:size val="12"/>
            <c:spPr>
              <a:solidFill>
                <a:schemeClr val="accent3"/>
              </a:solidFill>
              <a:ln w="6350">
                <a:solidFill>
                  <a:srgbClr val="495057"/>
                </a:solidFill>
              </a:ln>
              <a:effectLst/>
            </c:spPr>
          </c:marker>
          <c:xVal>
            <c:numRef>
              <c:f>'Chart Data'!$CG$6:$CZ$6</c:f>
              <c:numCache>
                <c:formatCode>0.00</c:formatCode>
                <c:ptCount val="20"/>
                <c:pt idx="0">
                  <c:v>2.2724999999999991</c:v>
                </c:pt>
                <c:pt idx="2">
                  <c:v>2.4350000000000001</c:v>
                </c:pt>
                <c:pt idx="3">
                  <c:v>1.8916666666666664</c:v>
                </c:pt>
                <c:pt idx="4">
                  <c:v>2.8666666666666694</c:v>
                </c:pt>
                <c:pt idx="5">
                  <c:v>1.3358333333333332</c:v>
                </c:pt>
                <c:pt idx="6">
                  <c:v>1.4525000000000003</c:v>
                </c:pt>
                <c:pt idx="7">
                  <c:v>2.5666666666666673</c:v>
                </c:pt>
                <c:pt idx="8">
                  <c:v>2.0358333333333349</c:v>
                </c:pt>
                <c:pt idx="9">
                  <c:v>3.3700000000000014</c:v>
                </c:pt>
                <c:pt idx="10">
                  <c:v>3.0850000000000004</c:v>
                </c:pt>
                <c:pt idx="11">
                  <c:v>3.0258333333333329</c:v>
                </c:pt>
                <c:pt idx="12">
                  <c:v>1.89</c:v>
                </c:pt>
                <c:pt idx="13">
                  <c:v>2.5366666666666662</c:v>
                </c:pt>
                <c:pt idx="14">
                  <c:v>1.7824999999999995</c:v>
                </c:pt>
                <c:pt idx="15">
                  <c:v>1.023333333333333</c:v>
                </c:pt>
                <c:pt idx="16">
                  <c:v>1.696666666666669</c:v>
                </c:pt>
                <c:pt idx="17">
                  <c:v>2.4958333333333313</c:v>
                </c:pt>
                <c:pt idx="18">
                  <c:v>2.1175000000000006</c:v>
                </c:pt>
                <c:pt idx="19">
                  <c:v>2.8533333333333335</c:v>
                </c:pt>
              </c:numCache>
            </c:numRef>
          </c:xVal>
          <c:yVal>
            <c:numRef>
              <c:f>'Chart Data'!$CG$8:$CZ$8</c:f>
              <c:numCache>
                <c:formatCode>General</c:formatCode>
                <c:ptCount val="20"/>
                <c:pt idx="0">
                  <c:v>0.5</c:v>
                </c:pt>
                <c:pt idx="1">
                  <c:v>1.5</c:v>
                </c:pt>
                <c:pt idx="2">
                  <c:v>2.5</c:v>
                </c:pt>
                <c:pt idx="3">
                  <c:v>3.5</c:v>
                </c:pt>
                <c:pt idx="4">
                  <c:v>4.5</c:v>
                </c:pt>
                <c:pt idx="5">
                  <c:v>5.5</c:v>
                </c:pt>
                <c:pt idx="6">
                  <c:v>6.5</c:v>
                </c:pt>
                <c:pt idx="7">
                  <c:v>7.5</c:v>
                </c:pt>
                <c:pt idx="8">
                  <c:v>8.5</c:v>
                </c:pt>
                <c:pt idx="9">
                  <c:v>9.5</c:v>
                </c:pt>
                <c:pt idx="10">
                  <c:v>10.5</c:v>
                </c:pt>
                <c:pt idx="11">
                  <c:v>11.5</c:v>
                </c:pt>
                <c:pt idx="12">
                  <c:v>12.5</c:v>
                </c:pt>
                <c:pt idx="13">
                  <c:v>13.5</c:v>
                </c:pt>
                <c:pt idx="14">
                  <c:v>14.5</c:v>
                </c:pt>
                <c:pt idx="15">
                  <c:v>15.5</c:v>
                </c:pt>
                <c:pt idx="16">
                  <c:v>16.5</c:v>
                </c:pt>
                <c:pt idx="17">
                  <c:v>17.5</c:v>
                </c:pt>
                <c:pt idx="18">
                  <c:v>18.5</c:v>
                </c:pt>
                <c:pt idx="19">
                  <c:v>19.5</c:v>
                </c:pt>
              </c:numCache>
            </c:numRef>
          </c:yVal>
          <c:smooth val="0"/>
          <c:extLst>
            <c:ext xmlns:c16="http://schemas.microsoft.com/office/drawing/2014/chart" uri="{C3380CC4-5D6E-409C-BE32-E72D297353CC}">
              <c16:uniqueId val="{00000002-3568-4B7C-9EA6-494068611454}"/>
            </c:ext>
          </c:extLst>
        </c:ser>
        <c:dLbls>
          <c:showLegendKey val="0"/>
          <c:showVal val="0"/>
          <c:showCatName val="0"/>
          <c:showSerName val="0"/>
          <c:showPercent val="0"/>
          <c:showBubbleSize val="0"/>
        </c:dLbls>
        <c:axId val="622920560"/>
        <c:axId val="622907120"/>
      </c:scatterChart>
      <c:catAx>
        <c:axId val="1639976431"/>
        <c:scaling>
          <c:orientation val="minMax"/>
        </c:scaling>
        <c:delete val="0"/>
        <c:axPos val="l"/>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tickLblSkip val="1"/>
        <c:noMultiLvlLbl val="0"/>
      </c:catAx>
      <c:valAx>
        <c:axId val="1631339631"/>
        <c:scaling>
          <c:orientation val="minMax"/>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valAx>
      <c:valAx>
        <c:axId val="622907120"/>
        <c:scaling>
          <c:orientation val="minMax"/>
          <c:max val="20"/>
          <c:min val="0"/>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22920560"/>
        <c:crosses val="max"/>
        <c:crossBetween val="midCat"/>
      </c:valAx>
      <c:valAx>
        <c:axId val="622920560"/>
        <c:scaling>
          <c:orientation val="minMax"/>
        </c:scaling>
        <c:delete val="1"/>
        <c:axPos val="b"/>
        <c:numFmt formatCode="0.00" sourceLinked="1"/>
        <c:majorTickMark val="out"/>
        <c:minorTickMark val="none"/>
        <c:tickLblPos val="nextTo"/>
        <c:crossAx val="622907120"/>
        <c:crosses val="autoZero"/>
        <c:crossBetween val="midCat"/>
      </c:valAx>
      <c:spPr>
        <a:noFill/>
        <a:ln w="25400">
          <a:noFill/>
        </a:ln>
        <a:effectLst/>
      </c:spPr>
    </c:plotArea>
    <c:legend>
      <c:legendPos val="t"/>
      <c:layout>
        <c:manualLayout>
          <c:xMode val="edge"/>
          <c:yMode val="edge"/>
          <c:x val="0.18544506554687271"/>
          <c:y val="7.2746956585246408E-2"/>
          <c:w val="0.70610133165119271"/>
          <c:h val="5.6048135492497403E-2"/>
        </c:manualLayout>
      </c:layout>
      <c:overlay val="1"/>
      <c:spPr>
        <a:noFill/>
        <a:ln>
          <a:noFill/>
        </a:ln>
        <a:effectLst/>
      </c:spPr>
      <c:txPr>
        <a:bodyPr rot="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47681561363072905"/>
          <c:y val="9.2469136958188883E-2"/>
          <c:w val="0.48489846466280828"/>
          <c:h val="0.76731463415105294"/>
        </c:manualLayout>
      </c:layout>
      <c:barChart>
        <c:barDir val="bar"/>
        <c:grouping val="clustered"/>
        <c:varyColors val="0"/>
        <c:ser>
          <c:idx val="1"/>
          <c:order val="0"/>
          <c:tx>
            <c:strRef>
              <c:f>'Chart Data'!$ES$9</c:f>
              <c:strCache>
                <c:ptCount val="1"/>
                <c:pt idx="0">
                  <c:v>2025-2029</c:v>
                </c:pt>
              </c:strCache>
            </c:strRef>
          </c:tx>
          <c:spPr>
            <a:solidFill>
              <a:schemeClr val="accent2"/>
            </a:solidFill>
            <a:ln w="6350">
              <a:solidFill>
                <a:srgbClr val="495057"/>
              </a:solidFill>
            </a:ln>
            <a:effectLst/>
          </c:spPr>
          <c:invertIfNegative val="0"/>
          <c:cat>
            <c:strRef>
              <c:f>'Chart Data'!$ET$3:$FA$3</c:f>
              <c:strCache>
                <c:ptCount val="8"/>
                <c:pt idx="0">
                  <c:v>Agriculture</c:v>
                </c:pt>
                <c:pt idx="1">
                  <c:v>Extraction &amp; utilities</c:v>
                </c:pt>
                <c:pt idx="2">
                  <c:v>Manufacturing</c:v>
                </c:pt>
                <c:pt idx="3">
                  <c:v>Construction</c:v>
                </c:pt>
                <c:pt idx="4">
                  <c:v>Distribution, accommodation &amp; food</c:v>
                </c:pt>
                <c:pt idx="5">
                  <c:v>Transport, storage &amp; comms</c:v>
                </c:pt>
                <c:pt idx="6">
                  <c:v>Business services &amp; finance</c:v>
                </c:pt>
                <c:pt idx="7">
                  <c:v>Government &amp; other services</c:v>
                </c:pt>
              </c:strCache>
            </c:strRef>
          </c:cat>
          <c:val>
            <c:numRef>
              <c:f>'Chart Data'!$ET$9:$FA$9</c:f>
              <c:numCache>
                <c:formatCode>0</c:formatCode>
                <c:ptCount val="8"/>
                <c:pt idx="0">
                  <c:v>2.3640000000000327</c:v>
                </c:pt>
                <c:pt idx="1">
                  <c:v>0.28023500000000467</c:v>
                </c:pt>
                <c:pt idx="2">
                  <c:v>-151.60174999999981</c:v>
                </c:pt>
                <c:pt idx="3">
                  <c:v>204.85174999999981</c:v>
                </c:pt>
                <c:pt idx="4">
                  <c:v>326.94324999999935</c:v>
                </c:pt>
                <c:pt idx="5">
                  <c:v>284.26099999999997</c:v>
                </c:pt>
                <c:pt idx="6">
                  <c:v>558.7166500000003</c:v>
                </c:pt>
                <c:pt idx="7">
                  <c:v>707.46049999999923</c:v>
                </c:pt>
              </c:numCache>
            </c:numRef>
          </c:val>
          <c:extLst>
            <c:ext xmlns:c16="http://schemas.microsoft.com/office/drawing/2014/chart" uri="{C3380CC4-5D6E-409C-BE32-E72D297353CC}">
              <c16:uniqueId val="{00000001-04E1-40D2-AA27-8BDAB0C66FCD}"/>
            </c:ext>
          </c:extLst>
        </c:ser>
        <c:ser>
          <c:idx val="0"/>
          <c:order val="1"/>
          <c:tx>
            <c:strRef>
              <c:f>'Chart Data'!$ES$8</c:f>
              <c:strCache>
                <c:ptCount val="1"/>
                <c:pt idx="0">
                  <c:v>2019-2024</c:v>
                </c:pt>
              </c:strCache>
            </c:strRef>
          </c:tx>
          <c:spPr>
            <a:solidFill>
              <a:schemeClr val="accent1"/>
            </a:solidFill>
            <a:ln w="6350">
              <a:solidFill>
                <a:srgbClr val="495057"/>
              </a:solidFill>
            </a:ln>
            <a:effectLst/>
          </c:spPr>
          <c:invertIfNegative val="0"/>
          <c:cat>
            <c:strRef>
              <c:f>'Chart Data'!$ET$3:$FA$3</c:f>
              <c:strCache>
                <c:ptCount val="8"/>
                <c:pt idx="0">
                  <c:v>Agriculture</c:v>
                </c:pt>
                <c:pt idx="1">
                  <c:v>Extraction &amp; utilities</c:v>
                </c:pt>
                <c:pt idx="2">
                  <c:v>Manufacturing</c:v>
                </c:pt>
                <c:pt idx="3">
                  <c:v>Construction</c:v>
                </c:pt>
                <c:pt idx="4">
                  <c:v>Distribution, accommodation &amp; food</c:v>
                </c:pt>
                <c:pt idx="5">
                  <c:v>Transport, storage &amp; comms</c:v>
                </c:pt>
                <c:pt idx="6">
                  <c:v>Business services &amp; finance</c:v>
                </c:pt>
                <c:pt idx="7">
                  <c:v>Government &amp; other services</c:v>
                </c:pt>
              </c:strCache>
            </c:strRef>
          </c:cat>
          <c:val>
            <c:numRef>
              <c:f>'Chart Data'!$ET$8:$FA$8</c:f>
              <c:numCache>
                <c:formatCode>0</c:formatCode>
                <c:ptCount val="8"/>
                <c:pt idx="0">
                  <c:v>-38</c:v>
                </c:pt>
                <c:pt idx="1">
                  <c:v>4.5</c:v>
                </c:pt>
                <c:pt idx="2">
                  <c:v>-102.75</c:v>
                </c:pt>
                <c:pt idx="3">
                  <c:v>-124.25</c:v>
                </c:pt>
                <c:pt idx="4">
                  <c:v>-115.75</c:v>
                </c:pt>
                <c:pt idx="5">
                  <c:v>210</c:v>
                </c:pt>
                <c:pt idx="6">
                  <c:v>404.75</c:v>
                </c:pt>
                <c:pt idx="7">
                  <c:v>990.5</c:v>
                </c:pt>
              </c:numCache>
            </c:numRef>
          </c:val>
          <c:extLst>
            <c:ext xmlns:c16="http://schemas.microsoft.com/office/drawing/2014/chart" uri="{C3380CC4-5D6E-409C-BE32-E72D297353CC}">
              <c16:uniqueId val="{00000002-04E1-40D2-AA27-8BDAB0C66FCD}"/>
            </c:ext>
          </c:extLst>
        </c:ser>
        <c:dLbls>
          <c:showLegendKey val="0"/>
          <c:showVal val="0"/>
          <c:showCatName val="0"/>
          <c:showSerName val="0"/>
          <c:showPercent val="0"/>
          <c:showBubbleSize val="0"/>
        </c:dLbls>
        <c:gapWidth val="50"/>
        <c:axId val="1639976431"/>
        <c:axId val="1631339631"/>
      </c:barChart>
      <c:catAx>
        <c:axId val="1639976431"/>
        <c:scaling>
          <c:orientation val="minMax"/>
        </c:scaling>
        <c:delete val="0"/>
        <c:axPos val="l"/>
        <c:numFmt formatCode="General" sourceLinked="0"/>
        <c:majorTickMark val="out"/>
        <c:minorTickMark val="none"/>
        <c:tickLblPos val="low"/>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noMultiLvlLbl val="0"/>
      </c:catAx>
      <c:valAx>
        <c:axId val="1631339631"/>
        <c:scaling>
          <c:orientation val="minMax"/>
          <c:max val="1000"/>
          <c:min val="-200"/>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majorUnit val="200"/>
      </c:valAx>
      <c:spPr>
        <a:noFill/>
        <a:ln w="25400">
          <a:noFill/>
        </a:ln>
        <a:effectLst/>
      </c:spPr>
    </c:plotArea>
    <c:legend>
      <c:legendPos val="r"/>
      <c:layout>
        <c:manualLayout>
          <c:xMode val="edge"/>
          <c:yMode val="edge"/>
          <c:x val="0.77944890786956711"/>
          <c:y val="0.64793341426381124"/>
          <c:w val="0.17685994335453831"/>
          <c:h val="0.14166249020852592"/>
        </c:manualLayout>
      </c:layout>
      <c:overlay val="0"/>
      <c:spPr>
        <a:noFill/>
        <a:ln>
          <a:noFill/>
        </a:ln>
        <a:effectLst/>
      </c:spPr>
      <c:txPr>
        <a:bodyPr rot="0" spcFirstLastPara="1" vertOverflow="ellipsis" vert="horz" wrap="square" anchor="ctr" anchorCtr="1"/>
        <a:lstStyle/>
        <a:p>
          <a:pPr>
            <a:defRPr sz="1800" b="0" i="0" u="none" strike="noStrike" kern="1200" baseline="0">
              <a:solidFill>
                <a:srgbClr val="495057"/>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4.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5.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6.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7.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8.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9.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0.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41CF4B9-D314-4023-AEF9-37CD7490A358}">
  <sheetPr/>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B591B14-CAE0-4591-934C-A3EAD88A435F}">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0B8480A-EA4B-40B7-A802-1499CBE71E95}">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BB8A393-67F9-455A-AD40-1580CBA622C1}">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7879609-5147-495F-AFEF-341EDCE85CCF}">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AFDA1FE-AA09-46DC-A88D-1DF678AC0AE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C3C1887-093A-4E78-9D21-F8D46784FD0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2FA2E2B-923B-451F-A3EE-EA0FCD48922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13601C9-7B6A-42A1-AFD3-88CFC1E17105}">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EF7E7BF-35FF-4CCD-B6CC-A64FAAFA92D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B7264D5-1FD5-44F1-BF0C-0475FE5EE8FD}">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D6ED0F2-3721-4007-96ED-F61426285333}">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6D3FD0B-3705-497B-A293-C2FE57207873}">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B6B9D0F-71FA-42D8-90BD-396E87BE5957}">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47791F7-4FA7-43FF-BA6E-575C2C5617DC}">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6BDD01-4781-49D7-B6BE-8D51646A0B00}">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8C7C683-9947-4B93-ABBD-76A449166F6C}">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E98FE79F-9B80-8FC8-F62C-70A339CD15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D7EC9393-EF7F-B2DF-95E4-55A5ADB24AE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workforce jobs</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6C371CDB-C1A6-7E3D-5C9C-E86E2EBF37FA}"/>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0.59185</cdr:x>
      <cdr:y>0.30661</cdr:y>
    </cdr:from>
    <cdr:to>
      <cdr:x>0.59185</cdr:x>
      <cdr:y>0.81471</cdr:y>
    </cdr:to>
    <cdr:cxnSp macro="">
      <cdr:nvCxnSpPr>
        <cdr:cNvPr id="4" name="Straight Connector 3">
          <a:extLst xmlns:a="http://schemas.openxmlformats.org/drawingml/2006/main">
            <a:ext uri="{FF2B5EF4-FFF2-40B4-BE49-F238E27FC236}">
              <a16:creationId xmlns:a16="http://schemas.microsoft.com/office/drawing/2014/main" id="{D748C879-AC48-029D-2C38-848FF59F858C}"/>
            </a:ext>
          </a:extLst>
        </cdr:cNvPr>
        <cdr:cNvCxnSpPr/>
      </cdr:nvCxnSpPr>
      <cdr:spPr>
        <a:xfrm xmlns:a="http://schemas.openxmlformats.org/drawingml/2006/main">
          <a:off x="4989032" y="2064759"/>
          <a:ext cx="0" cy="342163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0.74633</cdr:x>
      <cdr:y>0.67406</cdr:y>
    </cdr:from>
    <cdr:to>
      <cdr:x>0.89702</cdr:x>
      <cdr:y>0.7533</cdr:y>
    </cdr:to>
    <cdr:sp macro="" textlink="">
      <cdr:nvSpPr>
        <cdr:cNvPr id="5" name="TextBox 4">
          <a:extLst xmlns:a="http://schemas.openxmlformats.org/drawingml/2006/main">
            <a:ext uri="{FF2B5EF4-FFF2-40B4-BE49-F238E27FC236}">
              <a16:creationId xmlns:a16="http://schemas.microsoft.com/office/drawing/2014/main" id="{25AD45A1-E134-9B4F-BEFD-EDC20A971E73}"/>
            </a:ext>
          </a:extLst>
        </cdr:cNvPr>
        <cdr:cNvSpPr txBox="1"/>
      </cdr:nvSpPr>
      <cdr:spPr>
        <a:xfrm xmlns:a="http://schemas.openxmlformats.org/drawingml/2006/main">
          <a:off x="6291253" y="4539230"/>
          <a:ext cx="1270260" cy="53361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0.07547</cdr:y>
    </cdr:from>
    <cdr:to>
      <cdr:x>1</cdr:x>
      <cdr:y>0.12642</cdr:y>
    </cdr:to>
    <cdr:sp macro="" textlink="">
      <cdr:nvSpPr>
        <cdr:cNvPr id="6" name="TextBox 5">
          <a:extLst xmlns:a="http://schemas.openxmlformats.org/drawingml/2006/main">
            <a:ext uri="{FF2B5EF4-FFF2-40B4-BE49-F238E27FC236}">
              <a16:creationId xmlns:a16="http://schemas.microsoft.com/office/drawing/2014/main" id="{DE1B77CA-134D-9E75-44EC-F2415FD6B677}"/>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Difference compared with 2024, 000s</a:t>
          </a:r>
        </a:p>
      </cdr:txBody>
    </cdr:sp>
  </cdr:relSizeAnchor>
  <cdr:relSizeAnchor xmlns:cdr="http://schemas.openxmlformats.org/drawingml/2006/chartDrawing">
    <cdr:from>
      <cdr:x>0.11299</cdr:x>
      <cdr:y>0.8934</cdr:y>
    </cdr:from>
    <cdr:to>
      <cdr:x>0.99236</cdr:x>
      <cdr:y>0.97264</cdr:y>
    </cdr:to>
    <cdr:sp macro="" textlink="">
      <cdr:nvSpPr>
        <cdr:cNvPr id="7" name="TextBox 1">
          <a:extLst xmlns:a="http://schemas.openxmlformats.org/drawingml/2006/main">
            <a:ext uri="{FF2B5EF4-FFF2-40B4-BE49-F238E27FC236}">
              <a16:creationId xmlns:a16="http://schemas.microsoft.com/office/drawing/2014/main" id="{67576221-06A2-A437-099F-4E97A554897E}"/>
            </a:ext>
          </a:extLst>
        </cdr:cNvPr>
        <cdr:cNvSpPr txBox="1"/>
      </cdr:nvSpPr>
      <cdr:spPr>
        <a:xfrm xmlns:a="http://schemas.openxmlformats.org/drawingml/2006/main">
          <a:off x="952500" y="6016312"/>
          <a:ext cx="7412723" cy="53361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800">
              <a:solidFill>
                <a:srgbClr val="495057"/>
              </a:solidFill>
              <a:latin typeface="Segoe UI" panose="020B0502040204020203" pitchFamily="34" charset="0"/>
            </a:rPr>
            <a:t>* Higher/lower</a:t>
          </a:r>
          <a:r>
            <a:rPr lang="en-GB" sz="1800" baseline="0">
              <a:solidFill>
                <a:srgbClr val="495057"/>
              </a:solidFill>
              <a:latin typeface="Segoe UI" panose="020B0502040204020203" pitchFamily="34" charset="0"/>
            </a:rPr>
            <a:t> paid is </a:t>
          </a:r>
          <a:r>
            <a:rPr lang="en-GB" sz="1800">
              <a:solidFill>
                <a:srgbClr val="495057"/>
              </a:solidFill>
              <a:latin typeface="Segoe UI" panose="020B0502040204020203" pitchFamily="34" charset="0"/>
            </a:rPr>
            <a:t>above/below</a:t>
          </a:r>
          <a:r>
            <a:rPr lang="en-GB" sz="1800" baseline="0">
              <a:solidFill>
                <a:srgbClr val="495057"/>
              </a:solidFill>
              <a:latin typeface="Segoe UI" panose="020B0502040204020203" pitchFamily="34" charset="0"/>
            </a:rPr>
            <a:t> median private sector salary</a:t>
          </a:r>
          <a:endParaRPr lang="en-GB" sz="1800">
            <a:solidFill>
              <a:srgbClr val="495057"/>
            </a:solidFill>
            <a:latin typeface="Segoe UI" panose="020B05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0962A793-642C-35DA-FF4A-CED068FB863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workforce jobs since 1994</a:t>
          </a: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0.35944</cdr:x>
      <cdr:y>0.92139</cdr:y>
    </cdr:from>
    <cdr:to>
      <cdr:x>1</cdr:x>
      <cdr:y>0.98083</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3030070" y="6200775"/>
          <a:ext cx="5400000" cy="4000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Change over</a:t>
          </a:r>
          <a:r>
            <a:rPr lang="en-GB" sz="1800" b="0" baseline="0">
              <a:solidFill>
                <a:srgbClr val="495057"/>
              </a:solidFill>
              <a:latin typeface="Segoe UI" panose="020B0502040204020203" pitchFamily="34" charset="0"/>
              <a:cs typeface="Segoe UI" panose="020B0502040204020203" pitchFamily="34" charset="0"/>
            </a:rPr>
            <a:t> decade</a:t>
          </a:r>
          <a:r>
            <a:rPr lang="en-GB" sz="1800" b="0">
              <a:solidFill>
                <a:srgbClr val="495057"/>
              </a:solidFill>
              <a:latin typeface="Segoe UI" panose="020B0502040204020203" pitchFamily="34" charset="0"/>
              <a:cs typeface="Segoe UI" panose="020B0502040204020203" pitchFamily="34" charset="0"/>
            </a:rPr>
            <a:t>, 000s</a:t>
          </a:r>
        </a:p>
        <a:p xmlns:a="http://schemas.openxmlformats.org/drawingml/2006/main">
          <a:pPr indent="0" algn="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1832A41C-C43F-36A9-7B33-4991E1F279F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90BB7D2D-34AB-B4DD-F8C9-9C046FFAED7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Government departmental spending plans </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FB19FBB3-5BB6-BCB4-5B6D-DE3E8EA3FE2F}"/>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0.78175</cdr:x>
      <cdr:y>0.16368</cdr:y>
    </cdr:from>
    <cdr:to>
      <cdr:x>0.78175</cdr:x>
      <cdr:y>0.85897</cdr:y>
    </cdr:to>
    <cdr:cxnSp macro="">
      <cdr:nvCxnSpPr>
        <cdr:cNvPr id="4" name="Straight Connector 3">
          <a:extLst xmlns:a="http://schemas.openxmlformats.org/drawingml/2006/main">
            <a:ext uri="{FF2B5EF4-FFF2-40B4-BE49-F238E27FC236}">
              <a16:creationId xmlns:a16="http://schemas.microsoft.com/office/drawing/2014/main" id="{56A724FA-70D1-2034-6E54-A73573C6BF1F}"/>
            </a:ext>
          </a:extLst>
        </cdr:cNvPr>
        <cdr:cNvCxnSpPr/>
      </cdr:nvCxnSpPr>
      <cdr:spPr>
        <a:xfrm xmlns:a="http://schemas.openxmlformats.org/drawingml/2006/main">
          <a:off x="6588125" y="1101725"/>
          <a:ext cx="0" cy="4680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0.81755</cdr:x>
      <cdr:y>0.18019</cdr:y>
    </cdr:from>
    <cdr:to>
      <cdr:x>0.96825</cdr:x>
      <cdr:y>0.25943</cdr:y>
    </cdr:to>
    <cdr:sp macro="" textlink="">
      <cdr:nvSpPr>
        <cdr:cNvPr id="5" name="TextBox 4">
          <a:extLst xmlns:a="http://schemas.openxmlformats.org/drawingml/2006/main">
            <a:ext uri="{FF2B5EF4-FFF2-40B4-BE49-F238E27FC236}">
              <a16:creationId xmlns:a16="http://schemas.microsoft.com/office/drawing/2014/main" id="{093E1315-0C33-3E7C-16EB-DB2E227FE838}"/>
            </a:ext>
          </a:extLst>
        </cdr:cNvPr>
        <cdr:cNvSpPr txBox="1"/>
      </cdr:nvSpPr>
      <cdr:spPr>
        <a:xfrm xmlns:a="http://schemas.openxmlformats.org/drawingml/2006/main">
          <a:off x="6889750" y="12128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0.07547</cdr:y>
    </cdr:from>
    <cdr:to>
      <cdr:x>0.21359</cdr:x>
      <cdr:y>0.12642</cdr:y>
    </cdr:to>
    <cdr:sp macro="" textlink="">
      <cdr:nvSpPr>
        <cdr:cNvPr id="6" name="TextBox 5">
          <a:extLst xmlns:a="http://schemas.openxmlformats.org/drawingml/2006/main">
            <a:ext uri="{FF2B5EF4-FFF2-40B4-BE49-F238E27FC236}">
              <a16:creationId xmlns:a16="http://schemas.microsoft.com/office/drawing/2014/main" id="{D0F987AD-D15F-E72A-BBC9-1DF512E0038F}"/>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27357" cy="6731000"/>
    <xdr:graphicFrame macro="">
      <xdr:nvGraphicFramePr>
        <xdr:cNvPr id="2" name="Chart 1">
          <a:extLst>
            <a:ext uri="{FF2B5EF4-FFF2-40B4-BE49-F238E27FC236}">
              <a16:creationId xmlns:a16="http://schemas.microsoft.com/office/drawing/2014/main" id="{C44B1E4A-714D-1BC3-51F1-7555F98867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654795C5-3AA8-5B43-3F6A-D84725EDE7E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public sector employment since 2000</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13D1A52E-3951-5E50-8CF1-DB1E7E4B8C03}"/>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cdr:x>
      <cdr:y>0.07547</cdr:y>
    </cdr:from>
    <cdr:to>
      <cdr:x>0.59378</cdr:x>
      <cdr:y>0.12642</cdr:y>
    </cdr:to>
    <cdr:sp macro="" textlink="">
      <cdr:nvSpPr>
        <cdr:cNvPr id="6" name="TextBox 5">
          <a:extLst xmlns:a="http://schemas.openxmlformats.org/drawingml/2006/main">
            <a:ext uri="{FF2B5EF4-FFF2-40B4-BE49-F238E27FC236}">
              <a16:creationId xmlns:a16="http://schemas.microsoft.com/office/drawing/2014/main" id="{B84806DB-6DF3-4618-2E6A-5C30BF3DD90E}"/>
            </a:ext>
          </a:extLst>
        </cdr:cNvPr>
        <cdr:cNvSpPr txBox="1"/>
      </cdr:nvSpPr>
      <cdr:spPr>
        <a:xfrm xmlns:a="http://schemas.openxmlformats.org/drawingml/2006/main">
          <a:off x="0" y="508000"/>
          <a:ext cx="5004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Change compared with 2000 average, 000s</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D5C0E370-B796-8861-0E57-0DECB0C5E47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BA5D1316-E8F5-30A9-BC8B-5017105AD62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employees and median salary by sector</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E079906E-BE0C-6CC6-47B2-35C962BA3139}"/>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 &amp; ONS</a:t>
          </a:r>
        </a:p>
      </cdr:txBody>
    </cdr:sp>
  </cdr:relSizeAnchor>
  <cdr:relSizeAnchor xmlns:cdr="http://schemas.openxmlformats.org/drawingml/2006/chartDrawing">
    <cdr:from>
      <cdr:x>0</cdr:x>
      <cdr:y>0.07547</cdr:y>
    </cdr:from>
    <cdr:to>
      <cdr:x>0.41469</cdr:x>
      <cdr:y>0.12642</cdr:y>
    </cdr:to>
    <cdr:sp macro="" textlink="">
      <cdr:nvSpPr>
        <cdr:cNvPr id="4" name="TextBox 3">
          <a:extLst xmlns:a="http://schemas.openxmlformats.org/drawingml/2006/main">
            <a:ext uri="{FF2B5EF4-FFF2-40B4-BE49-F238E27FC236}">
              <a16:creationId xmlns:a16="http://schemas.microsoft.com/office/drawing/2014/main" id="{B2AF07FF-801A-10FA-4DB0-EB5E640C9326}"/>
            </a:ext>
          </a:extLst>
        </cdr:cNvPr>
        <cdr:cNvSpPr txBox="1"/>
      </cdr:nvSpPr>
      <cdr:spPr>
        <a:xfrm xmlns:a="http://schemas.openxmlformats.org/drawingml/2006/main">
          <a:off x="0" y="508228"/>
          <a:ext cx="3495674" cy="34310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Median salary in 2024</a:t>
          </a:r>
          <a:r>
            <a:rPr lang="en-GB" sz="1800" b="0" baseline="0">
              <a:solidFill>
                <a:srgbClr val="495057"/>
              </a:solidFill>
              <a:latin typeface="Segoe UI" panose="020B0502040204020203" pitchFamily="34" charset="0"/>
              <a:cs typeface="Segoe UI" panose="020B0502040204020203" pitchFamily="34" charset="0"/>
            </a:rPr>
            <a:t>, £000s</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0.09718</cdr:x>
      <cdr:y>0.88774</cdr:y>
    </cdr:from>
    <cdr:to>
      <cdr:x>0.99801</cdr:x>
      <cdr:y>0.93868</cdr:y>
    </cdr:to>
    <cdr:sp macro="" textlink="">
      <cdr:nvSpPr>
        <cdr:cNvPr id="5" name="TextBox 1">
          <a:extLst xmlns:a="http://schemas.openxmlformats.org/drawingml/2006/main">
            <a:ext uri="{FF2B5EF4-FFF2-40B4-BE49-F238E27FC236}">
              <a16:creationId xmlns:a16="http://schemas.microsoft.com/office/drawing/2014/main" id="{39E63AE4-8531-1447-BAE5-C32107EEAD20}"/>
            </a:ext>
          </a:extLst>
        </cdr:cNvPr>
        <cdr:cNvSpPr txBox="1"/>
      </cdr:nvSpPr>
      <cdr:spPr>
        <a:xfrm xmlns:a="http://schemas.openxmlformats.org/drawingml/2006/main">
          <a:off x="819150" y="5978197"/>
          <a:ext cx="7593700" cy="34303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HMRC payrolled employees </a:t>
          </a:r>
          <a:r>
            <a:rPr lang="en-GB" sz="1800" b="0" baseline="0">
              <a:solidFill>
                <a:srgbClr val="495057"/>
              </a:solidFill>
              <a:latin typeface="Segoe UI" panose="020B0502040204020203" pitchFamily="34" charset="0"/>
              <a:cs typeface="Segoe UI" panose="020B0502040204020203" pitchFamily="34" charset="0"/>
            </a:rPr>
            <a:t>in May, % change 3 months-on-3 months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5B1BC61E-F8C1-DAE4-5171-8CEE4521CF1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BA5D1316-E8F5-30A9-BC8B-5017105AD62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Vacancy ratio and median salary by sector</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E079906E-BE0C-6CC6-47B2-35C962BA3139}"/>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 &amp; ONS</a:t>
          </a:r>
        </a:p>
      </cdr:txBody>
    </cdr:sp>
  </cdr:relSizeAnchor>
  <cdr:relSizeAnchor xmlns:cdr="http://schemas.openxmlformats.org/drawingml/2006/chartDrawing">
    <cdr:from>
      <cdr:x>0</cdr:x>
      <cdr:y>0.07547</cdr:y>
    </cdr:from>
    <cdr:to>
      <cdr:x>0.44294</cdr:x>
      <cdr:y>0.12642</cdr:y>
    </cdr:to>
    <cdr:sp macro="" textlink="">
      <cdr:nvSpPr>
        <cdr:cNvPr id="4" name="TextBox 3">
          <a:extLst xmlns:a="http://schemas.openxmlformats.org/drawingml/2006/main">
            <a:ext uri="{FF2B5EF4-FFF2-40B4-BE49-F238E27FC236}">
              <a16:creationId xmlns:a16="http://schemas.microsoft.com/office/drawing/2014/main" id="{B2AF07FF-801A-10FA-4DB0-EB5E640C9326}"/>
            </a:ext>
          </a:extLst>
        </cdr:cNvPr>
        <cdr:cNvSpPr txBox="1"/>
      </cdr:nvSpPr>
      <cdr:spPr>
        <a:xfrm xmlns:a="http://schemas.openxmlformats.org/drawingml/2006/main">
          <a:off x="0" y="508228"/>
          <a:ext cx="3733800" cy="34310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Median salary in 2024</a:t>
          </a:r>
          <a:r>
            <a:rPr lang="en-GB" sz="1800" b="0" baseline="0">
              <a:solidFill>
                <a:srgbClr val="495057"/>
              </a:solidFill>
              <a:latin typeface="Segoe UI" panose="020B0502040204020203" pitchFamily="34" charset="0"/>
              <a:cs typeface="Segoe UI" panose="020B0502040204020203" pitchFamily="34" charset="0"/>
            </a:rPr>
            <a:t>, £000s</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0.20457</cdr:x>
      <cdr:y>0.88774</cdr:y>
    </cdr:from>
    <cdr:to>
      <cdr:x>0.99801</cdr:x>
      <cdr:y>0.93868</cdr:y>
    </cdr:to>
    <cdr:sp macro="" textlink="">
      <cdr:nvSpPr>
        <cdr:cNvPr id="5" name="TextBox 1">
          <a:extLst xmlns:a="http://schemas.openxmlformats.org/drawingml/2006/main">
            <a:ext uri="{FF2B5EF4-FFF2-40B4-BE49-F238E27FC236}">
              <a16:creationId xmlns:a16="http://schemas.microsoft.com/office/drawing/2014/main" id="{39E63AE4-8531-1447-BAE5-C32107EEAD20}"/>
            </a:ext>
          </a:extLst>
        </cdr:cNvPr>
        <cdr:cNvSpPr txBox="1"/>
      </cdr:nvSpPr>
      <cdr:spPr>
        <a:xfrm xmlns:a="http://schemas.openxmlformats.org/drawingml/2006/main">
          <a:off x="1724025" y="5975350"/>
          <a:ext cx="668655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Vacancies per 100 jobs, Q1 2025 vs 2014-2024 average</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2CDD9E5-71C1-A513-0DA1-844F252B3B4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BDB4A421-085E-21BD-37B5-FDDCC72E102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Workforce jobs</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C47D8AA7-E98A-EEFA-9B7B-7F03D8C4AA54}"/>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0.68455</cdr:x>
      <cdr:y>0.14811</cdr:y>
    </cdr:from>
    <cdr:to>
      <cdr:x>0.68455</cdr:x>
      <cdr:y>0.8541</cdr:y>
    </cdr:to>
    <cdr:cxnSp macro="">
      <cdr:nvCxnSpPr>
        <cdr:cNvPr id="4" name="Straight Connector 3">
          <a:extLst xmlns:a="http://schemas.openxmlformats.org/drawingml/2006/main">
            <a:ext uri="{FF2B5EF4-FFF2-40B4-BE49-F238E27FC236}">
              <a16:creationId xmlns:a16="http://schemas.microsoft.com/office/drawing/2014/main" id="{F44B60EC-2204-D6AB-AFD8-27EA561B8FB1}"/>
            </a:ext>
          </a:extLst>
        </cdr:cNvPr>
        <cdr:cNvCxnSpPr/>
      </cdr:nvCxnSpPr>
      <cdr:spPr>
        <a:xfrm xmlns:a="http://schemas.openxmlformats.org/drawingml/2006/main">
          <a:off x="5768975" y="996950"/>
          <a:ext cx="0" cy="4752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0.77008</cdr:x>
      <cdr:y>0.14056</cdr:y>
    </cdr:from>
    <cdr:to>
      <cdr:x>0.92078</cdr:x>
      <cdr:y>0.21981</cdr:y>
    </cdr:to>
    <cdr:sp macro="" textlink="">
      <cdr:nvSpPr>
        <cdr:cNvPr id="5" name="TextBox 4">
          <a:extLst xmlns:a="http://schemas.openxmlformats.org/drawingml/2006/main">
            <a:ext uri="{FF2B5EF4-FFF2-40B4-BE49-F238E27FC236}">
              <a16:creationId xmlns:a16="http://schemas.microsoft.com/office/drawing/2014/main" id="{C5E1AD31-3894-EF9E-3E34-18BA7DEE755D}"/>
            </a:ext>
          </a:extLst>
        </cdr:cNvPr>
        <cdr:cNvSpPr txBox="1"/>
      </cdr:nvSpPr>
      <cdr:spPr>
        <a:xfrm xmlns:a="http://schemas.openxmlformats.org/drawingml/2006/main">
          <a:off x="6489735" y="946141"/>
          <a:ext cx="1270003" cy="53343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0.07547</cdr:y>
    </cdr:from>
    <cdr:to>
      <cdr:x>0.21359</cdr:x>
      <cdr:y>0.12642</cdr:y>
    </cdr:to>
    <cdr:sp macro="" textlink="">
      <cdr:nvSpPr>
        <cdr:cNvPr id="6" name="TextBox 5">
          <a:extLst xmlns:a="http://schemas.openxmlformats.org/drawingml/2006/main">
            <a:ext uri="{FF2B5EF4-FFF2-40B4-BE49-F238E27FC236}">
              <a16:creationId xmlns:a16="http://schemas.microsoft.com/office/drawing/2014/main" id="{637AF23E-F02F-1D99-2A25-CBC06006678A}"/>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2019=100</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12FB2AD4-4EA5-CA74-473F-51AC01C0EB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90BB7D2D-34AB-B4DD-F8C9-9C046FFAED7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Government departmental spending plans </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FB19FBB3-5BB6-BCB4-5B6D-DE3E8EA3FE2F}"/>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0.75462</cdr:x>
      <cdr:y>0.15236</cdr:y>
    </cdr:from>
    <cdr:to>
      <cdr:x>0.75462</cdr:x>
      <cdr:y>0.86904</cdr:y>
    </cdr:to>
    <cdr:cxnSp macro="">
      <cdr:nvCxnSpPr>
        <cdr:cNvPr id="4" name="Straight Connector 3">
          <a:extLst xmlns:a="http://schemas.openxmlformats.org/drawingml/2006/main">
            <a:ext uri="{FF2B5EF4-FFF2-40B4-BE49-F238E27FC236}">
              <a16:creationId xmlns:a16="http://schemas.microsoft.com/office/drawing/2014/main" id="{56A724FA-70D1-2034-6E54-A73573C6BF1F}"/>
            </a:ext>
          </a:extLst>
        </cdr:cNvPr>
        <cdr:cNvCxnSpPr/>
      </cdr:nvCxnSpPr>
      <cdr:spPr>
        <a:xfrm xmlns:a="http://schemas.openxmlformats.org/drawingml/2006/main">
          <a:off x="6359486" y="1025529"/>
          <a:ext cx="0" cy="4824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0.81077</cdr:x>
      <cdr:y>0.15189</cdr:y>
    </cdr:from>
    <cdr:to>
      <cdr:x>0.96147</cdr:x>
      <cdr:y>0.23113</cdr:y>
    </cdr:to>
    <cdr:sp macro="" textlink="">
      <cdr:nvSpPr>
        <cdr:cNvPr id="5" name="TextBox 4">
          <a:extLst xmlns:a="http://schemas.openxmlformats.org/drawingml/2006/main">
            <a:ext uri="{FF2B5EF4-FFF2-40B4-BE49-F238E27FC236}">
              <a16:creationId xmlns:a16="http://schemas.microsoft.com/office/drawing/2014/main" id="{093E1315-0C33-3E7C-16EB-DB2E227FE838}"/>
            </a:ext>
          </a:extLst>
        </cdr:cNvPr>
        <cdr:cNvSpPr txBox="1"/>
      </cdr:nvSpPr>
      <cdr:spPr>
        <a:xfrm xmlns:a="http://schemas.openxmlformats.org/drawingml/2006/main">
          <a:off x="6832636" y="1022359"/>
          <a:ext cx="1270002" cy="5333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0.07547</cdr:y>
    </cdr:from>
    <cdr:to>
      <cdr:x>0.40463</cdr:x>
      <cdr:y>0.12642</cdr:y>
    </cdr:to>
    <cdr:sp macro="" textlink="">
      <cdr:nvSpPr>
        <cdr:cNvPr id="6" name="TextBox 5">
          <a:extLst xmlns:a="http://schemas.openxmlformats.org/drawingml/2006/main">
            <a:ext uri="{FF2B5EF4-FFF2-40B4-BE49-F238E27FC236}">
              <a16:creationId xmlns:a16="http://schemas.microsoft.com/office/drawing/2014/main" id="{D0F987AD-D15F-E72A-BBC9-1DF512E0038F}"/>
            </a:ext>
          </a:extLst>
        </cdr:cNvPr>
        <cdr:cNvSpPr txBox="1"/>
      </cdr:nvSpPr>
      <cdr:spPr>
        <a:xfrm xmlns:a="http://schemas.openxmlformats.org/drawingml/2006/main">
          <a:off x="0" y="507989"/>
          <a:ext cx="3409950" cy="34294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Real spending per head, £000s</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4A59E3E4-0874-6EDF-66BA-3DBF852E0B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CAF6914-21DE-A880-2860-0FC09D03349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employment since 2019</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0083170-D6BE-08F9-C31E-F94E409399AF}"/>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0.10395</cdr:x>
      <cdr:y>0.81996</cdr:y>
    </cdr:from>
    <cdr:to>
      <cdr:x>0.8154</cdr:x>
      <cdr:y>0.89025</cdr:y>
    </cdr:to>
    <cdr:sp macro="" textlink="">
      <cdr:nvSpPr>
        <cdr:cNvPr id="5" name="TextBox 4">
          <a:extLst xmlns:a="http://schemas.openxmlformats.org/drawingml/2006/main">
            <a:ext uri="{FF2B5EF4-FFF2-40B4-BE49-F238E27FC236}">
              <a16:creationId xmlns:a16="http://schemas.microsoft.com/office/drawing/2014/main" id="{263389A5-908B-5FE5-5175-72012860C57F}"/>
            </a:ext>
          </a:extLst>
        </cdr:cNvPr>
        <cdr:cNvSpPr txBox="1"/>
      </cdr:nvSpPr>
      <cdr:spPr>
        <a:xfrm xmlns:a="http://schemas.openxmlformats.org/drawingml/2006/main">
          <a:off x="876300" y="5518150"/>
          <a:ext cx="5997575" cy="4730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Series exclude effects of major reclassifications, e.g. RBS</a:t>
          </a:r>
        </a:p>
      </cdr:txBody>
    </cdr:sp>
  </cdr:relSizeAnchor>
  <cdr:relSizeAnchor xmlns:cdr="http://schemas.openxmlformats.org/drawingml/2006/chartDrawing">
    <cdr:from>
      <cdr:x>0.00113</cdr:x>
      <cdr:y>0.06982</cdr:y>
    </cdr:from>
    <cdr:to>
      <cdr:x>0.51358</cdr:x>
      <cdr:y>0.12078</cdr:y>
    </cdr:to>
    <cdr:sp macro="" textlink="">
      <cdr:nvSpPr>
        <cdr:cNvPr id="6" name="TextBox 5">
          <a:extLst xmlns:a="http://schemas.openxmlformats.org/drawingml/2006/main">
            <a:ext uri="{FF2B5EF4-FFF2-40B4-BE49-F238E27FC236}">
              <a16:creationId xmlns:a16="http://schemas.microsoft.com/office/drawing/2014/main" id="{82F8B9E8-AF56-42FD-9FBE-337579088BD9}"/>
            </a:ext>
          </a:extLst>
        </cdr:cNvPr>
        <cdr:cNvSpPr txBox="1"/>
      </cdr:nvSpPr>
      <cdr:spPr>
        <a:xfrm xmlns:a="http://schemas.openxmlformats.org/drawingml/2006/main">
          <a:off x="9525" y="469900"/>
          <a:ext cx="43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Change compared with 2019 average</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6692A75-5A69-E1D2-DCF0-D144445B999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06F4482-DB4C-77DF-FE62-5E8694F0535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 sector employment by industry</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1215970C-F5A3-08AF-F6A8-DC68DC05FDA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cdr:x>
      <cdr:y>0.07549</cdr:y>
    </cdr:from>
    <cdr:to>
      <cdr:x>0.12811</cdr:x>
      <cdr:y>0.12644</cdr:y>
    </cdr:to>
    <cdr:sp macro="" textlink="">
      <cdr:nvSpPr>
        <cdr:cNvPr id="6" name="TextBox 5">
          <a:extLst xmlns:a="http://schemas.openxmlformats.org/drawingml/2006/main">
            <a:ext uri="{FF2B5EF4-FFF2-40B4-BE49-F238E27FC236}">
              <a16:creationId xmlns:a16="http://schemas.microsoft.com/office/drawing/2014/main" id="{DFCDA22A-D5FC-3CE2-1D28-1CB3BE84F10B}"/>
            </a:ext>
          </a:extLst>
        </cdr:cNvPr>
        <cdr:cNvSpPr txBox="1"/>
      </cdr:nvSpPr>
      <cdr:spPr>
        <a:xfrm xmlns:a="http://schemas.openxmlformats.org/drawingml/2006/main">
          <a:off x="0" y="508000"/>
          <a:ext cx="108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Millions</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AB020FE7-F7E9-CC3E-BDC1-34624D88552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64ABFF20-5076-C986-EAE7-7DE5E7D39BA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 sector employment by industry </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66ED0D20-69FB-E2A9-8A07-E693D9F1373D}"/>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a:t>
          </a:r>
        </a:p>
      </cdr:txBody>
    </cdr:sp>
  </cdr:relSizeAnchor>
  <cdr:relSizeAnchor xmlns:cdr="http://schemas.openxmlformats.org/drawingml/2006/chartDrawing">
    <cdr:from>
      <cdr:x>0</cdr:x>
      <cdr:y>0.07549</cdr:y>
    </cdr:from>
    <cdr:to>
      <cdr:x>0.34235</cdr:x>
      <cdr:y>0.12644</cdr:y>
    </cdr:to>
    <cdr:sp macro="" textlink="">
      <cdr:nvSpPr>
        <cdr:cNvPr id="4" name="TextBox 3">
          <a:extLst xmlns:a="http://schemas.openxmlformats.org/drawingml/2006/main">
            <a:ext uri="{FF2B5EF4-FFF2-40B4-BE49-F238E27FC236}">
              <a16:creationId xmlns:a16="http://schemas.microsoft.com/office/drawing/2014/main" id="{B9F08946-1B14-3090-0C53-776C60089D13}"/>
            </a:ext>
          </a:extLst>
        </cdr:cNvPr>
        <cdr:cNvSpPr txBox="1"/>
      </cdr:nvSpPr>
      <cdr:spPr>
        <a:xfrm xmlns:a="http://schemas.openxmlformats.org/drawingml/2006/main">
          <a:off x="0" y="508000"/>
          <a:ext cx="2886074"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total employment</a:t>
          </a: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E365D97E-0244-DAC2-F230-D03C782E32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workforce jobs since 2019</a:t>
          </a: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0.35944</cdr:x>
      <cdr:y>0.92139</cdr:y>
    </cdr:from>
    <cdr:to>
      <cdr:x>1</cdr:x>
      <cdr:y>0.98083</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3030070" y="6200775"/>
          <a:ext cx="5400000" cy="4000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Change compared with 2019 average, 000s</a:t>
          </a:r>
        </a:p>
        <a:p xmlns:a="http://schemas.openxmlformats.org/drawingml/2006/main">
          <a:pPr indent="0" algn="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DF807E16-DA12-DE09-E47F-DB3FFF41DCF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workforce jobs by sector since 2019</a:t>
          </a: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0.32315</cdr:x>
      <cdr:y>0.92139</cdr:y>
    </cdr:from>
    <cdr:to>
      <cdr:x>1</cdr:x>
      <cdr:y>0.97928</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2724150" y="6200775"/>
          <a:ext cx="5705920" cy="38959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Change compared with 2019 average, 000s</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CC3672F-7338-C213-62D1-C2567126DEE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CAF6914-21DE-A880-2860-0FC09D03349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employment since 2019</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0083170-D6BE-08F9-C31E-F94E409399AF}"/>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0.10395</cdr:x>
      <cdr:y>0.81996</cdr:y>
    </cdr:from>
    <cdr:to>
      <cdr:x>0.8154</cdr:x>
      <cdr:y>0.89025</cdr:y>
    </cdr:to>
    <cdr:sp macro="" textlink="">
      <cdr:nvSpPr>
        <cdr:cNvPr id="5" name="TextBox 4">
          <a:extLst xmlns:a="http://schemas.openxmlformats.org/drawingml/2006/main">
            <a:ext uri="{FF2B5EF4-FFF2-40B4-BE49-F238E27FC236}">
              <a16:creationId xmlns:a16="http://schemas.microsoft.com/office/drawing/2014/main" id="{263389A5-908B-5FE5-5175-72012860C57F}"/>
            </a:ext>
          </a:extLst>
        </cdr:cNvPr>
        <cdr:cNvSpPr txBox="1"/>
      </cdr:nvSpPr>
      <cdr:spPr>
        <a:xfrm xmlns:a="http://schemas.openxmlformats.org/drawingml/2006/main">
          <a:off x="876300" y="5518150"/>
          <a:ext cx="5997575" cy="4730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Series exclude effects of major reclassifications, e.g. RBS</a:t>
          </a:r>
        </a:p>
      </cdr:txBody>
    </cdr:sp>
  </cdr:relSizeAnchor>
  <cdr:relSizeAnchor xmlns:cdr="http://schemas.openxmlformats.org/drawingml/2006/chartDrawing">
    <cdr:from>
      <cdr:x>0.00113</cdr:x>
      <cdr:y>0.06982</cdr:y>
    </cdr:from>
    <cdr:to>
      <cdr:x>0.51358</cdr:x>
      <cdr:y>0.12078</cdr:y>
    </cdr:to>
    <cdr:sp macro="" textlink="">
      <cdr:nvSpPr>
        <cdr:cNvPr id="6" name="TextBox 5">
          <a:extLst xmlns:a="http://schemas.openxmlformats.org/drawingml/2006/main">
            <a:ext uri="{FF2B5EF4-FFF2-40B4-BE49-F238E27FC236}">
              <a16:creationId xmlns:a16="http://schemas.microsoft.com/office/drawing/2014/main" id="{82F8B9E8-AF56-42FD-9FBE-337579088BD9}"/>
            </a:ext>
          </a:extLst>
        </cdr:cNvPr>
        <cdr:cNvSpPr txBox="1"/>
      </cdr:nvSpPr>
      <cdr:spPr>
        <a:xfrm xmlns:a="http://schemas.openxmlformats.org/drawingml/2006/main">
          <a:off x="9525" y="469900"/>
          <a:ext cx="43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Change compared with 2019 average</a:t>
          </a:r>
        </a:p>
      </cdr:txBody>
    </cdr:sp>
  </cdr:relSizeAnchor>
  <cdr:relSizeAnchor xmlns:cdr="http://schemas.openxmlformats.org/drawingml/2006/chartDrawing">
    <cdr:from>
      <cdr:x>0.78644</cdr:x>
      <cdr:y>0.14144</cdr:y>
    </cdr:from>
    <cdr:to>
      <cdr:x>0.78644</cdr:x>
      <cdr:y>0.81612</cdr:y>
    </cdr:to>
    <cdr:cxnSp macro="">
      <cdr:nvCxnSpPr>
        <cdr:cNvPr id="7" name="Straight Connector 6">
          <a:extLst xmlns:a="http://schemas.openxmlformats.org/drawingml/2006/main">
            <a:ext uri="{FF2B5EF4-FFF2-40B4-BE49-F238E27FC236}">
              <a16:creationId xmlns:a16="http://schemas.microsoft.com/office/drawing/2014/main" id="{113DD38E-93FC-0A95-3CFC-3891080441B8}"/>
            </a:ext>
          </a:extLst>
        </cdr:cNvPr>
        <cdr:cNvCxnSpPr/>
      </cdr:nvCxnSpPr>
      <cdr:spPr>
        <a:xfrm xmlns:a="http://schemas.openxmlformats.org/drawingml/2006/main" flipH="1">
          <a:off x="6629400" y="952500"/>
          <a:ext cx="0" cy="4543425"/>
        </a:xfrm>
        <a:prstGeom xmlns:a="http://schemas.openxmlformats.org/drawingml/2006/main" prst="line">
          <a:avLst/>
        </a:prstGeom>
        <a:ln xmlns:a="http://schemas.openxmlformats.org/drawingml/2006/main">
          <a:solidFill>
            <a:srgbClr val="495057"/>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0.81356</cdr:x>
      <cdr:y>0.70438</cdr:y>
    </cdr:from>
    <cdr:to>
      <cdr:x>0.9548</cdr:x>
      <cdr:y>0.75389</cdr:y>
    </cdr:to>
    <cdr:sp macro="" textlink="">
      <cdr:nvSpPr>
        <cdr:cNvPr id="8" name="TextBox 7">
          <a:extLst xmlns:a="http://schemas.openxmlformats.org/drawingml/2006/main">
            <a:ext uri="{FF2B5EF4-FFF2-40B4-BE49-F238E27FC236}">
              <a16:creationId xmlns:a16="http://schemas.microsoft.com/office/drawing/2014/main" id="{D6A70679-252D-7B79-0A9F-C21EEFFF9A77}"/>
            </a:ext>
          </a:extLst>
        </cdr:cNvPr>
        <cdr:cNvSpPr txBox="1"/>
      </cdr:nvSpPr>
      <cdr:spPr>
        <a:xfrm xmlns:a="http://schemas.openxmlformats.org/drawingml/2006/main">
          <a:off x="6858000" y="4743450"/>
          <a:ext cx="1190625" cy="333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800">
              <a:solidFill>
                <a:srgbClr val="495057"/>
              </a:solidFill>
              <a:latin typeface="Segoe UI" panose="020B0502040204020203" pitchFamily="34" charset="0"/>
              <a:cs typeface="Segoe UI" panose="020B0502040204020203" pitchFamily="34" charset="0"/>
            </a:rPr>
            <a:t>Forecast</a:t>
          </a: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427357" cy="6731000"/>
    <xdr:graphicFrame macro="">
      <xdr:nvGraphicFramePr>
        <xdr:cNvPr id="2" name="Chart 1">
          <a:extLst>
            <a:ext uri="{FF2B5EF4-FFF2-40B4-BE49-F238E27FC236}">
              <a16:creationId xmlns:a16="http://schemas.microsoft.com/office/drawing/2014/main" id="{095CC93D-9EA9-DF01-CD50-49F291FC5F0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BDB4A421-085E-21BD-37B5-FDDCC72E102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Employment</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C47D8AA7-E98A-EEFA-9B7B-7F03D8C4AA54}"/>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Economics/Haver Analytics</a:t>
          </a:r>
        </a:p>
      </cdr:txBody>
    </cdr:sp>
  </cdr:relSizeAnchor>
  <cdr:relSizeAnchor xmlns:cdr="http://schemas.openxmlformats.org/drawingml/2006/chartDrawing">
    <cdr:from>
      <cdr:x>0.68455</cdr:x>
      <cdr:y>0.14811</cdr:y>
    </cdr:from>
    <cdr:to>
      <cdr:x>0.68455</cdr:x>
      <cdr:y>0.8541</cdr:y>
    </cdr:to>
    <cdr:cxnSp macro="">
      <cdr:nvCxnSpPr>
        <cdr:cNvPr id="4" name="Straight Connector 3">
          <a:extLst xmlns:a="http://schemas.openxmlformats.org/drawingml/2006/main">
            <a:ext uri="{FF2B5EF4-FFF2-40B4-BE49-F238E27FC236}">
              <a16:creationId xmlns:a16="http://schemas.microsoft.com/office/drawing/2014/main" id="{F44B60EC-2204-D6AB-AFD8-27EA561B8FB1}"/>
            </a:ext>
          </a:extLst>
        </cdr:cNvPr>
        <cdr:cNvCxnSpPr/>
      </cdr:nvCxnSpPr>
      <cdr:spPr>
        <a:xfrm xmlns:a="http://schemas.openxmlformats.org/drawingml/2006/main">
          <a:off x="5768975" y="996950"/>
          <a:ext cx="0" cy="4752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0.77234</cdr:x>
      <cdr:y>0.36981</cdr:y>
    </cdr:from>
    <cdr:to>
      <cdr:x>0.92304</cdr:x>
      <cdr:y>0.44906</cdr:y>
    </cdr:to>
    <cdr:sp macro="" textlink="">
      <cdr:nvSpPr>
        <cdr:cNvPr id="5" name="TextBox 4">
          <a:extLst xmlns:a="http://schemas.openxmlformats.org/drawingml/2006/main">
            <a:ext uri="{FF2B5EF4-FFF2-40B4-BE49-F238E27FC236}">
              <a16:creationId xmlns:a16="http://schemas.microsoft.com/office/drawing/2014/main" id="{C5E1AD31-3894-EF9E-3E34-18BA7DEE755D}"/>
            </a:ext>
          </a:extLst>
        </cdr:cNvPr>
        <cdr:cNvSpPr txBox="1"/>
      </cdr:nvSpPr>
      <cdr:spPr>
        <a:xfrm xmlns:a="http://schemas.openxmlformats.org/drawingml/2006/main">
          <a:off x="6508750" y="24892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0.07547</cdr:y>
    </cdr:from>
    <cdr:to>
      <cdr:x>0.21359</cdr:x>
      <cdr:y>0.12642</cdr:y>
    </cdr:to>
    <cdr:sp macro="" textlink="">
      <cdr:nvSpPr>
        <cdr:cNvPr id="6" name="TextBox 5">
          <a:extLst xmlns:a="http://schemas.openxmlformats.org/drawingml/2006/main">
            <a:ext uri="{FF2B5EF4-FFF2-40B4-BE49-F238E27FC236}">
              <a16:creationId xmlns:a16="http://schemas.microsoft.com/office/drawing/2014/main" id="{637AF23E-F02F-1D99-2A25-CBC06006678A}"/>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2019=100</a:t>
          </a: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98135D1-31EE-B225-FDD5-5CE3561039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cdr:x>
      <cdr:y>0.92265</cdr:y>
    </cdr:from>
    <cdr:to>
      <cdr:x>1</cdr:x>
      <cdr:y>0.97362</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0" y="6210386"/>
          <a:ext cx="8427357" cy="34307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Per 100 jobs</a:t>
          </a:r>
        </a:p>
      </cdr:txBody>
    </cdr:sp>
  </cdr:relSizeAnchor>
  <cdr:relSizeAnchor xmlns:cdr="http://schemas.openxmlformats.org/drawingml/2006/chartDrawing">
    <cdr:from>
      <cdr:x>0</cdr:x>
      <cdr:y>0.00808</cdr:y>
    </cdr:from>
    <cdr:to>
      <cdr:x>1</cdr:x>
      <cdr:y>0.08891</cdr:y>
    </cdr:to>
    <cdr:sp macro="" textlink="">
      <cdr:nvSpPr>
        <cdr:cNvPr id="6" name="TextBox 5">
          <a:extLst xmlns:a="http://schemas.openxmlformats.org/drawingml/2006/main">
            <a:ext uri="{FF2B5EF4-FFF2-40B4-BE49-F238E27FC236}">
              <a16:creationId xmlns:a16="http://schemas.microsoft.com/office/drawing/2014/main" id="{22FCC0C1-5FA4-CA8A-1FC8-4F30C3F56A2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Vacancies per 100 jobs</a:t>
          </a: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5A1216E-94EF-393D-CB25-6EA75E600F0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workforce jobs</a:t>
          </a: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0.35944</cdr:x>
      <cdr:y>0.92139</cdr:y>
    </cdr:from>
    <cdr:to>
      <cdr:x>1</cdr:x>
      <cdr:y>0.98083</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3030070" y="6200775"/>
          <a:ext cx="5400000" cy="4000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Change, 000s</a:t>
          </a:r>
        </a:p>
        <a:p xmlns:a="http://schemas.openxmlformats.org/drawingml/2006/main">
          <a:pPr indent="0" algn="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EF20-2EE1-4AAF-95A0-C3D58FE083D5}">
  <sheetPr>
    <tabColor rgb="FFC00000"/>
  </sheetPr>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B309-B465-4211-8774-47A47FFC080A}">
  <sheetPr>
    <tabColor rgb="FFC00000"/>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33909-17BB-4CC9-9417-D649AD463072}">
  <dimension ref="A1:IS142"/>
  <sheetViews>
    <sheetView topLeftCell="DS1" workbookViewId="0">
      <pane ySplit="3" topLeftCell="A6" activePane="bottomLeft" state="frozen"/>
      <selection pane="bottomLeft" activeCell="EG21" sqref="EG21"/>
    </sheetView>
  </sheetViews>
  <sheetFormatPr defaultRowHeight="15" x14ac:dyDescent="0.25"/>
  <cols>
    <col min="1" max="1" width="10.7109375" bestFit="1" customWidth="1"/>
    <col min="4" max="4" width="2.7109375" customWidth="1"/>
    <col min="5" max="5" width="10.7109375" bestFit="1" customWidth="1"/>
    <col min="12" max="12" width="2.7109375" customWidth="1"/>
    <col min="13" max="13" width="10.7109375" bestFit="1" customWidth="1"/>
    <col min="20" max="20" width="2.7109375" customWidth="1"/>
    <col min="21" max="21" width="10.7109375" bestFit="1" customWidth="1"/>
    <col min="29" max="29" width="2.7109375" customWidth="1"/>
    <col min="30" max="30" width="11.42578125" customWidth="1"/>
    <col min="50" max="50" width="2.7109375" customWidth="1"/>
    <col min="52" max="52" width="2.7109375" customWidth="1"/>
    <col min="53" max="53" width="11.140625" customWidth="1"/>
    <col min="62" max="62" width="2.7109375" customWidth="1"/>
    <col min="71" max="71" width="9.28515625" customWidth="1"/>
    <col min="72" max="72" width="2.7109375" customWidth="1"/>
    <col min="73" max="73" width="11.140625" customWidth="1"/>
    <col min="82" max="82" width="9.28515625" customWidth="1"/>
    <col min="83" max="83" width="2.7109375" customWidth="1"/>
    <col min="105" max="105" width="2.7109375" customWidth="1"/>
    <col min="106" max="106" width="11.85546875" customWidth="1"/>
    <col min="126" max="126" width="2.7109375" customWidth="1"/>
    <col min="148" max="148" width="2.7109375" customWidth="1"/>
    <col min="159" max="159" width="2.7109375" customWidth="1"/>
    <col min="160" max="160" width="11.5703125" customWidth="1"/>
    <col min="161" max="164" width="9.42578125" customWidth="1"/>
    <col min="165" max="165" width="2.7109375" customWidth="1"/>
    <col min="166" max="166" width="11.5703125" customWidth="1"/>
    <col min="167" max="170" width="9.42578125" customWidth="1"/>
    <col min="171" max="171" width="2.7109375" customWidth="1"/>
    <col min="172" max="172" width="10.7109375" bestFit="1" customWidth="1"/>
    <col min="192" max="192" width="10.5703125" bestFit="1" customWidth="1"/>
    <col min="193" max="193" width="2.7109375" customWidth="1"/>
    <col min="194" max="194" width="10.7109375" bestFit="1" customWidth="1"/>
    <col min="204" max="204" width="2.7109375" customWidth="1"/>
    <col min="205" max="205" width="10.7109375" bestFit="1" customWidth="1"/>
    <col min="215" max="215" width="2.7109375" customWidth="1"/>
    <col min="216" max="216" width="23.140625" customWidth="1"/>
    <col min="219" max="219" width="2.7109375" customWidth="1"/>
    <col min="220" max="220" width="23.140625" customWidth="1"/>
    <col min="223" max="223" width="2.7109375" customWidth="1"/>
    <col min="228" max="228" width="2.7109375" customWidth="1"/>
    <col min="233" max="233" width="2.7109375" customWidth="1"/>
    <col min="234" max="234" width="10.7109375" bestFit="1" customWidth="1"/>
    <col min="238" max="238" width="2.7109375" customWidth="1"/>
    <col min="239" max="239" width="10.7109375" bestFit="1" customWidth="1"/>
    <col min="242" max="242" width="2.7109375" customWidth="1"/>
    <col min="243" max="243" width="10.7109375" bestFit="1" customWidth="1"/>
    <col min="246" max="246" width="2.7109375" customWidth="1"/>
    <col min="247" max="247" width="10.7109375" bestFit="1" customWidth="1"/>
    <col min="250" max="250" width="2.7109375" customWidth="1"/>
    <col min="251" max="251" width="10.7109375" bestFit="1" customWidth="1"/>
  </cols>
  <sheetData>
    <row r="1" spans="1:253" x14ac:dyDescent="0.25">
      <c r="A1" s="5" t="s">
        <v>750</v>
      </c>
      <c r="E1" s="5" t="s">
        <v>769</v>
      </c>
      <c r="M1" s="5" t="s">
        <v>776</v>
      </c>
      <c r="U1" s="5" t="s">
        <v>3182</v>
      </c>
      <c r="AD1" s="5" t="s">
        <v>777</v>
      </c>
      <c r="AE1" s="7">
        <f>HAVERQ!T186</f>
        <v>360</v>
      </c>
      <c r="AF1" s="7">
        <f>HAVERQ!U186</f>
        <v>47</v>
      </c>
      <c r="AG1" s="7">
        <f>HAVERQ!V186</f>
        <v>2589</v>
      </c>
      <c r="AH1" s="7">
        <f>HAVERQ!W186</f>
        <v>139</v>
      </c>
      <c r="AI1" s="7">
        <f>HAVERQ!X186</f>
        <v>245</v>
      </c>
      <c r="AJ1" s="7">
        <f>HAVERQ!Y186</f>
        <v>2220</v>
      </c>
      <c r="AK1" s="7">
        <f>HAVERQ!Z186</f>
        <v>4704</v>
      </c>
      <c r="AL1" s="7">
        <f>HAVERQ!AA186</f>
        <v>1879</v>
      </c>
      <c r="AM1" s="7">
        <f>HAVERQ!AB186</f>
        <v>2679</v>
      </c>
      <c r="AN1" s="7">
        <f>HAVERQ!AC186</f>
        <v>1636</v>
      </c>
      <c r="AO1" s="7">
        <f>HAVERQ!AD186</f>
        <v>1181</v>
      </c>
      <c r="AP1" s="7">
        <f>HAVERQ!AE186</f>
        <v>684</v>
      </c>
      <c r="AQ1" s="7">
        <f>HAVERQ!AF186</f>
        <v>3525</v>
      </c>
      <c r="AR1" s="7">
        <f>HAVERQ!AG186</f>
        <v>2975</v>
      </c>
      <c r="AS1" s="7">
        <f>HAVERQ!AH186</f>
        <v>1721</v>
      </c>
      <c r="AT1" s="7">
        <f>HAVERQ!AI186</f>
        <v>3060</v>
      </c>
      <c r="AU1" s="7">
        <f>HAVERQ!AJ186</f>
        <v>5059</v>
      </c>
      <c r="AV1" s="7">
        <f>HAVERQ!AK186</f>
        <v>1103</v>
      </c>
      <c r="AW1" s="7">
        <f>HAVERQ!AL186+HAVERQ!AK186</f>
        <v>2027</v>
      </c>
      <c r="BA1" s="5" t="s">
        <v>777</v>
      </c>
      <c r="BU1" s="5" t="s">
        <v>777</v>
      </c>
      <c r="CF1" s="5" t="s">
        <v>1382</v>
      </c>
      <c r="DB1" s="5" t="s">
        <v>1429</v>
      </c>
      <c r="DW1" s="5" t="s">
        <v>1492</v>
      </c>
      <c r="ES1" s="5"/>
      <c r="FD1" s="5" t="s">
        <v>3176</v>
      </c>
      <c r="FJ1" s="5" t="s">
        <v>3176</v>
      </c>
      <c r="FP1" s="5" t="s">
        <v>1555</v>
      </c>
      <c r="GL1" s="5" t="s">
        <v>1555</v>
      </c>
      <c r="GW1" s="5" t="s">
        <v>1556</v>
      </c>
      <c r="HH1" s="5" t="s">
        <v>3088</v>
      </c>
      <c r="HL1" s="5" t="s">
        <v>3172</v>
      </c>
      <c r="HP1" s="5" t="s">
        <v>3158</v>
      </c>
      <c r="HU1" s="5" t="s">
        <v>3159</v>
      </c>
      <c r="HZ1" s="5" t="s">
        <v>3169</v>
      </c>
      <c r="IE1" s="5" t="s">
        <v>750</v>
      </c>
      <c r="II1" s="5" t="s">
        <v>750</v>
      </c>
      <c r="IM1" s="5" t="s">
        <v>3170</v>
      </c>
      <c r="IQ1" s="5" t="s">
        <v>750</v>
      </c>
    </row>
    <row r="2" spans="1:253" x14ac:dyDescent="0.25">
      <c r="A2" s="5"/>
      <c r="E2" s="5"/>
      <c r="M2" s="5"/>
      <c r="U2" s="5"/>
      <c r="AD2" s="5"/>
      <c r="AE2" s="7"/>
      <c r="AF2" s="7"/>
      <c r="AG2" s="7"/>
      <c r="AH2" s="7"/>
      <c r="AI2" s="7"/>
      <c r="AJ2" s="7"/>
      <c r="AK2" s="7"/>
      <c r="AL2" s="7"/>
      <c r="AM2" s="7"/>
      <c r="AN2" s="7"/>
      <c r="AO2" s="7"/>
      <c r="AP2" s="7"/>
      <c r="AQ2" s="7"/>
      <c r="AR2" s="7"/>
      <c r="AS2" s="7"/>
      <c r="AT2" s="7"/>
      <c r="AU2" s="7"/>
      <c r="AV2" s="7"/>
      <c r="AW2" s="7"/>
      <c r="BA2" s="5"/>
      <c r="BU2" s="5"/>
      <c r="HZ2" s="5"/>
      <c r="IE2" s="5"/>
      <c r="II2" s="5"/>
      <c r="IM2" s="5"/>
      <c r="IQ2" s="5"/>
    </row>
    <row r="3" spans="1:253" x14ac:dyDescent="0.25">
      <c r="B3" t="s">
        <v>752</v>
      </c>
      <c r="C3" t="s">
        <v>751</v>
      </c>
      <c r="F3" t="s">
        <v>770</v>
      </c>
      <c r="G3" t="s">
        <v>771</v>
      </c>
      <c r="H3" t="s">
        <v>772</v>
      </c>
      <c r="I3" t="s">
        <v>773</v>
      </c>
      <c r="J3" t="s">
        <v>774</v>
      </c>
      <c r="K3" t="s">
        <v>775</v>
      </c>
      <c r="N3" t="s">
        <v>770</v>
      </c>
      <c r="O3" t="s">
        <v>771</v>
      </c>
      <c r="P3" t="s">
        <v>772</v>
      </c>
      <c r="Q3" t="s">
        <v>773</v>
      </c>
      <c r="R3" t="s">
        <v>774</v>
      </c>
      <c r="S3" t="s">
        <v>775</v>
      </c>
      <c r="V3" t="s">
        <v>770</v>
      </c>
      <c r="W3" t="s">
        <v>771</v>
      </c>
      <c r="X3" t="s">
        <v>772</v>
      </c>
      <c r="Y3" t="s">
        <v>773</v>
      </c>
      <c r="Z3" t="s">
        <v>774</v>
      </c>
      <c r="AA3" t="s">
        <v>775</v>
      </c>
      <c r="AB3" t="s">
        <v>848</v>
      </c>
      <c r="AE3" t="s">
        <v>824</v>
      </c>
      <c r="AF3" t="s">
        <v>834</v>
      </c>
      <c r="AG3" t="s">
        <v>826</v>
      </c>
      <c r="AH3" t="s">
        <v>835</v>
      </c>
      <c r="AI3" t="s">
        <v>836</v>
      </c>
      <c r="AJ3" t="s">
        <v>827</v>
      </c>
      <c r="AK3" t="s">
        <v>837</v>
      </c>
      <c r="AL3" t="s">
        <v>838</v>
      </c>
      <c r="AM3" t="s">
        <v>839</v>
      </c>
      <c r="AN3" t="s">
        <v>840</v>
      </c>
      <c r="AO3" t="s">
        <v>830</v>
      </c>
      <c r="AP3" t="s">
        <v>841</v>
      </c>
      <c r="AQ3" t="s">
        <v>842</v>
      </c>
      <c r="AR3" t="s">
        <v>843</v>
      </c>
      <c r="AS3" t="s">
        <v>844</v>
      </c>
      <c r="AT3" t="s">
        <v>771</v>
      </c>
      <c r="AU3" t="s">
        <v>845</v>
      </c>
      <c r="AV3" t="s">
        <v>846</v>
      </c>
      <c r="AW3" t="s">
        <v>847</v>
      </c>
      <c r="AY3" t="s">
        <v>847</v>
      </c>
      <c r="BB3" t="s">
        <v>824</v>
      </c>
      <c r="BC3" t="s">
        <v>825</v>
      </c>
      <c r="BD3" t="s">
        <v>826</v>
      </c>
      <c r="BE3" t="s">
        <v>827</v>
      </c>
      <c r="BF3" t="s">
        <v>828</v>
      </c>
      <c r="BG3" t="s">
        <v>3098</v>
      </c>
      <c r="BH3" t="s">
        <v>3096</v>
      </c>
      <c r="BI3" t="s">
        <v>3097</v>
      </c>
      <c r="BK3" t="s">
        <v>824</v>
      </c>
      <c r="BL3" t="s">
        <v>825</v>
      </c>
      <c r="BM3" t="s">
        <v>826</v>
      </c>
      <c r="BN3" t="s">
        <v>827</v>
      </c>
      <c r="BO3" t="s">
        <v>828</v>
      </c>
      <c r="BP3" t="s">
        <v>3098</v>
      </c>
      <c r="BQ3" t="s">
        <v>3096</v>
      </c>
      <c r="BR3" t="s">
        <v>3097</v>
      </c>
      <c r="BS3" t="s">
        <v>833</v>
      </c>
      <c r="BV3" t="s">
        <v>824</v>
      </c>
      <c r="BW3" t="s">
        <v>825</v>
      </c>
      <c r="BX3" t="s">
        <v>826</v>
      </c>
      <c r="BY3" t="s">
        <v>827</v>
      </c>
      <c r="BZ3" t="s">
        <v>828</v>
      </c>
      <c r="CA3" t="s">
        <v>3098</v>
      </c>
      <c r="CB3" t="s">
        <v>3096</v>
      </c>
      <c r="CC3" t="s">
        <v>3097</v>
      </c>
      <c r="CD3" t="s">
        <v>833</v>
      </c>
      <c r="CG3" t="s">
        <v>848</v>
      </c>
      <c r="CI3" t="s">
        <v>834</v>
      </c>
      <c r="CJ3" t="s">
        <v>826</v>
      </c>
      <c r="CK3" t="s">
        <v>835</v>
      </c>
      <c r="CL3" t="s">
        <v>836</v>
      </c>
      <c r="CM3" t="s">
        <v>827</v>
      </c>
      <c r="CN3" t="s">
        <v>837</v>
      </c>
      <c r="CO3" t="s">
        <v>838</v>
      </c>
      <c r="CP3" t="s">
        <v>839</v>
      </c>
      <c r="CQ3" t="s">
        <v>840</v>
      </c>
      <c r="CR3" t="s">
        <v>830</v>
      </c>
      <c r="CS3" t="s">
        <v>841</v>
      </c>
      <c r="CT3" t="s">
        <v>842</v>
      </c>
      <c r="CU3" t="s">
        <v>843</v>
      </c>
      <c r="CV3" t="s">
        <v>844</v>
      </c>
      <c r="CW3" t="s">
        <v>771</v>
      </c>
      <c r="CX3" t="s">
        <v>845</v>
      </c>
      <c r="CY3" t="s">
        <v>846</v>
      </c>
      <c r="CZ3" t="s">
        <v>847</v>
      </c>
      <c r="DC3" t="s">
        <v>824</v>
      </c>
      <c r="DD3" t="s">
        <v>834</v>
      </c>
      <c r="DE3" t="s">
        <v>826</v>
      </c>
      <c r="DF3" t="s">
        <v>835</v>
      </c>
      <c r="DG3" t="s">
        <v>836</v>
      </c>
      <c r="DH3" t="s">
        <v>827</v>
      </c>
      <c r="DI3" t="s">
        <v>837</v>
      </c>
      <c r="DJ3" t="s">
        <v>838</v>
      </c>
      <c r="DK3" t="s">
        <v>839</v>
      </c>
      <c r="DL3" t="s">
        <v>840</v>
      </c>
      <c r="DM3" t="s">
        <v>830</v>
      </c>
      <c r="DN3" t="s">
        <v>841</v>
      </c>
      <c r="DO3" t="s">
        <v>842</v>
      </c>
      <c r="DP3" t="s">
        <v>843</v>
      </c>
      <c r="DQ3" t="s">
        <v>844</v>
      </c>
      <c r="DR3" t="s">
        <v>771</v>
      </c>
      <c r="DS3" t="s">
        <v>845</v>
      </c>
      <c r="DT3" t="s">
        <v>846</v>
      </c>
      <c r="DU3" t="s">
        <v>847</v>
      </c>
      <c r="DX3" t="s">
        <v>848</v>
      </c>
      <c r="DY3" t="s">
        <v>824</v>
      </c>
      <c r="DZ3" t="s">
        <v>834</v>
      </c>
      <c r="EA3" t="s">
        <v>826</v>
      </c>
      <c r="EB3" t="s">
        <v>835</v>
      </c>
      <c r="EC3" t="s">
        <v>836</v>
      </c>
      <c r="ED3" t="s">
        <v>827</v>
      </c>
      <c r="EE3" t="s">
        <v>837</v>
      </c>
      <c r="EF3" t="s">
        <v>838</v>
      </c>
      <c r="EG3" t="s">
        <v>839</v>
      </c>
      <c r="EH3" t="s">
        <v>840</v>
      </c>
      <c r="EI3" t="s">
        <v>830</v>
      </c>
      <c r="EJ3" t="s">
        <v>841</v>
      </c>
      <c r="EK3" t="s">
        <v>842</v>
      </c>
      <c r="EL3" t="s">
        <v>843</v>
      </c>
      <c r="EM3" t="s">
        <v>844</v>
      </c>
      <c r="EN3" t="s">
        <v>771</v>
      </c>
      <c r="EO3" t="s">
        <v>845</v>
      </c>
      <c r="EP3" t="s">
        <v>846</v>
      </c>
      <c r="EQ3" t="s">
        <v>847</v>
      </c>
      <c r="ET3" t="s">
        <v>824</v>
      </c>
      <c r="EU3" t="s">
        <v>825</v>
      </c>
      <c r="EV3" t="s">
        <v>826</v>
      </c>
      <c r="EW3" t="s">
        <v>827</v>
      </c>
      <c r="EX3" t="s">
        <v>828</v>
      </c>
      <c r="EY3" t="s">
        <v>3098</v>
      </c>
      <c r="EZ3" t="s">
        <v>3096</v>
      </c>
      <c r="FA3" t="s">
        <v>3097</v>
      </c>
      <c r="FB3" t="s">
        <v>833</v>
      </c>
      <c r="FE3" t="s">
        <v>3097</v>
      </c>
      <c r="FF3" t="s">
        <v>3177</v>
      </c>
      <c r="FG3" t="s">
        <v>3178</v>
      </c>
      <c r="FH3" t="s">
        <v>833</v>
      </c>
      <c r="FK3" t="s">
        <v>3097</v>
      </c>
      <c r="FL3" t="s">
        <v>3177</v>
      </c>
      <c r="FM3" t="s">
        <v>3178</v>
      </c>
      <c r="FN3" t="s">
        <v>848</v>
      </c>
      <c r="FQ3" t="s">
        <v>848</v>
      </c>
      <c r="FR3" t="s">
        <v>824</v>
      </c>
      <c r="FS3" t="s">
        <v>834</v>
      </c>
      <c r="FT3" t="s">
        <v>826</v>
      </c>
      <c r="FU3" t="s">
        <v>835</v>
      </c>
      <c r="FV3" t="s">
        <v>836</v>
      </c>
      <c r="FW3" t="s">
        <v>827</v>
      </c>
      <c r="FX3" t="s">
        <v>837</v>
      </c>
      <c r="FY3" t="s">
        <v>838</v>
      </c>
      <c r="FZ3" t="s">
        <v>839</v>
      </c>
      <c r="GA3" t="s">
        <v>840</v>
      </c>
      <c r="GB3" t="s">
        <v>830</v>
      </c>
      <c r="GC3" t="s">
        <v>841</v>
      </c>
      <c r="GD3" t="s">
        <v>842</v>
      </c>
      <c r="GE3" t="s">
        <v>843</v>
      </c>
      <c r="GF3" t="s">
        <v>844</v>
      </c>
      <c r="GG3" t="s">
        <v>771</v>
      </c>
      <c r="GH3" t="s">
        <v>845</v>
      </c>
      <c r="GI3" t="s">
        <v>846</v>
      </c>
      <c r="GJ3" t="s">
        <v>847</v>
      </c>
      <c r="GM3" t="s">
        <v>824</v>
      </c>
      <c r="GN3" t="s">
        <v>825</v>
      </c>
      <c r="GO3" t="s">
        <v>826</v>
      </c>
      <c r="GP3" t="s">
        <v>827</v>
      </c>
      <c r="GQ3" t="s">
        <v>828</v>
      </c>
      <c r="GR3" t="s">
        <v>829</v>
      </c>
      <c r="GS3" t="s">
        <v>830</v>
      </c>
      <c r="GT3" t="s">
        <v>831</v>
      </c>
      <c r="GU3" t="s">
        <v>832</v>
      </c>
      <c r="GX3" t="s">
        <v>824</v>
      </c>
      <c r="GY3" t="s">
        <v>825</v>
      </c>
      <c r="GZ3" t="s">
        <v>826</v>
      </c>
      <c r="HA3" t="s">
        <v>827</v>
      </c>
      <c r="HB3" t="s">
        <v>828</v>
      </c>
      <c r="HC3" t="s">
        <v>829</v>
      </c>
      <c r="HD3" t="s">
        <v>830</v>
      </c>
      <c r="HE3" t="s">
        <v>831</v>
      </c>
      <c r="HF3" t="s">
        <v>832</v>
      </c>
      <c r="HH3" t="s">
        <v>3087</v>
      </c>
      <c r="HI3" t="s">
        <v>3089</v>
      </c>
      <c r="HJ3" t="s">
        <v>3090</v>
      </c>
      <c r="HL3" t="s">
        <v>3087</v>
      </c>
      <c r="HM3" t="s">
        <v>3089</v>
      </c>
      <c r="HN3" t="s">
        <v>1382</v>
      </c>
      <c r="HQ3" t="s">
        <v>3156</v>
      </c>
      <c r="HR3" t="s">
        <v>3157</v>
      </c>
      <c r="HS3" t="s">
        <v>848</v>
      </c>
      <c r="HV3" t="s">
        <v>3156</v>
      </c>
      <c r="HW3" t="s">
        <v>3157</v>
      </c>
      <c r="HX3" t="s">
        <v>848</v>
      </c>
      <c r="IA3" t="s">
        <v>752</v>
      </c>
      <c r="IB3" t="s">
        <v>751</v>
      </c>
      <c r="IC3" t="s">
        <v>833</v>
      </c>
      <c r="IF3" t="s">
        <v>752</v>
      </c>
      <c r="IG3" t="s">
        <v>751</v>
      </c>
      <c r="IJ3" t="s">
        <v>752</v>
      </c>
      <c r="IK3" t="s">
        <v>751</v>
      </c>
      <c r="IN3" t="s">
        <v>3097</v>
      </c>
      <c r="IO3" t="s">
        <v>3171</v>
      </c>
      <c r="IR3" t="s">
        <v>3097</v>
      </c>
      <c r="IS3" t="s">
        <v>3171</v>
      </c>
    </row>
    <row r="4" spans="1:253" x14ac:dyDescent="0.25">
      <c r="A4" s="8">
        <v>43466</v>
      </c>
      <c r="B4" s="7">
        <f>HAVERQ!E164-AVERAGE(HAVERQ!E$164:E$167)</f>
        <v>-30.75</v>
      </c>
      <c r="C4" s="7">
        <f>HAVERQ!F164-AVERAGE(HAVERQ!F$164:F$167)</f>
        <v>-66</v>
      </c>
      <c r="E4" s="8">
        <v>36526</v>
      </c>
      <c r="F4" s="7">
        <f>HAVERQ!P88</f>
        <v>1197</v>
      </c>
      <c r="G4" s="7">
        <f>HAVERQ!O88</f>
        <v>1406</v>
      </c>
      <c r="H4" s="7">
        <f>HAVERQ!N88</f>
        <v>1184</v>
      </c>
      <c r="I4" s="7">
        <f>HAVERQ!M88</f>
        <v>225</v>
      </c>
      <c r="J4" s="7">
        <f>HAVERQ!L88</f>
        <v>217</v>
      </c>
      <c r="K4" s="7">
        <f>HAVERQ!E88-F4-G4-H4-I4-J4</f>
        <v>800</v>
      </c>
      <c r="M4" s="8">
        <v>36526</v>
      </c>
      <c r="N4" s="7">
        <f>100*(F4/SUM($F4:$K4))</f>
        <v>23.801948697554185</v>
      </c>
      <c r="O4" s="7">
        <f t="shared" ref="O4:S19" si="0">100*(G4/SUM($F4:$K4))</f>
        <v>27.957844501889046</v>
      </c>
      <c r="P4" s="7">
        <f t="shared" si="0"/>
        <v>23.543448001590775</v>
      </c>
      <c r="Q4" s="7">
        <f t="shared" si="0"/>
        <v>4.4740505070590579</v>
      </c>
      <c r="R4" s="7">
        <f t="shared" si="0"/>
        <v>4.3149731556969577</v>
      </c>
      <c r="S4" s="7">
        <f t="shared" si="0"/>
        <v>15.907735136209983</v>
      </c>
      <c r="U4" s="8">
        <v>36526</v>
      </c>
      <c r="V4" s="7">
        <f>F4-AVERAGE(F$4:F$7)</f>
        <v>-12.25</v>
      </c>
      <c r="W4" s="7">
        <f t="shared" ref="W4:AA4" si="1">G4-AVERAGE(G$4:G$7)</f>
        <v>-33.75</v>
      </c>
      <c r="X4" s="7">
        <f t="shared" si="1"/>
        <v>5</v>
      </c>
      <c r="Y4" s="7">
        <f t="shared" si="1"/>
        <v>-0.75</v>
      </c>
      <c r="Z4" s="7">
        <f t="shared" si="1"/>
        <v>0.75</v>
      </c>
      <c r="AA4" s="7">
        <f t="shared" si="1"/>
        <v>12.25</v>
      </c>
      <c r="AB4" s="7">
        <f>SUM(V4:AA4)</f>
        <v>-28.75</v>
      </c>
      <c r="AD4" s="8">
        <v>43466</v>
      </c>
      <c r="AE4" s="7">
        <f>HAVERQ!T164-AVERAGE(HAVERQ!T$164:T$167)</f>
        <v>-11.25</v>
      </c>
      <c r="AF4" s="7">
        <f>HAVERQ!U164-AVERAGE(HAVERQ!U$164:U$167)</f>
        <v>0.75</v>
      </c>
      <c r="AG4" s="7">
        <f>HAVERQ!V164-AVERAGE(HAVERQ!V$164:V$167)</f>
        <v>14.25</v>
      </c>
      <c r="AH4" s="7">
        <f>HAVERQ!W164-AVERAGE(HAVERQ!W$164:W$167)</f>
        <v>-0.75</v>
      </c>
      <c r="AI4" s="7">
        <f>HAVERQ!X164-AVERAGE(HAVERQ!X$164:X$167)</f>
        <v>5.5</v>
      </c>
      <c r="AJ4" s="7">
        <f>HAVERQ!Y164-AVERAGE(HAVERQ!Y$164:Y$167)</f>
        <v>27.75</v>
      </c>
      <c r="AK4" s="7">
        <f>HAVERQ!Z164-AVERAGE(HAVERQ!Z$164:Z$167)</f>
        <v>27.5</v>
      </c>
      <c r="AL4" s="7">
        <f>HAVERQ!AA164-AVERAGE(HAVERQ!AA$164:AA$167)</f>
        <v>-20</v>
      </c>
      <c r="AM4" s="7">
        <f>HAVERQ!AB164-AVERAGE(HAVERQ!AB$164:AB$167)</f>
        <v>-33</v>
      </c>
      <c r="AN4" s="7">
        <f>HAVERQ!AC164-AVERAGE(HAVERQ!AC$164:AC$167)</f>
        <v>-16.25</v>
      </c>
      <c r="AO4" s="7">
        <f>HAVERQ!AD164-AVERAGE(HAVERQ!AD$164:AD$167)</f>
        <v>-3.25</v>
      </c>
      <c r="AP4" s="7">
        <f>HAVERQ!AE164-AVERAGE(HAVERQ!AE$164:AE$167)</f>
        <v>-24.75</v>
      </c>
      <c r="AQ4" s="7">
        <f>HAVERQ!AF164-AVERAGE(HAVERQ!AF$164:AF$167)</f>
        <v>-15</v>
      </c>
      <c r="AR4" s="7">
        <f>HAVERQ!AG164-AVERAGE(HAVERQ!AG$164:AG$167)</f>
        <v>-17.5</v>
      </c>
      <c r="AS4" s="7">
        <f>HAVERQ!AH164-AVERAGE(HAVERQ!AH$164:AH$167)</f>
        <v>-9.75</v>
      </c>
      <c r="AT4" s="7">
        <f>HAVERQ!AI164-AVERAGE(HAVERQ!AI$164:AI$167)</f>
        <v>4</v>
      </c>
      <c r="AU4" s="7">
        <f>HAVERQ!AJ164-AVERAGE(HAVERQ!AJ$164:AJ$167)</f>
        <v>-38.25</v>
      </c>
      <c r="AV4" s="7">
        <f>HAVERQ!AK164-AVERAGE(HAVERQ!AK$164:AK$167)</f>
        <v>-5.75</v>
      </c>
      <c r="AW4" s="7">
        <f>AY4-AVERAGE(AY$4:AY$7)</f>
        <v>-9.5</v>
      </c>
      <c r="AY4" s="7">
        <f>HAVERQ!AL164+HAVERQ!AM164</f>
        <v>1008</v>
      </c>
      <c r="BA4" s="8">
        <v>43466</v>
      </c>
      <c r="BB4" s="7">
        <f>BK4-AVERAGE(BK$4:BK$7)</f>
        <v>-11.25</v>
      </c>
      <c r="BC4" s="7">
        <f t="shared" ref="BC4:BG4" si="2">BL4-AVERAGE(BL$4:BL$7)</f>
        <v>5.5</v>
      </c>
      <c r="BD4" s="7">
        <f t="shared" si="2"/>
        <v>14.25</v>
      </c>
      <c r="BE4" s="7">
        <f t="shared" si="2"/>
        <v>27.75</v>
      </c>
      <c r="BF4" s="7">
        <f t="shared" si="2"/>
        <v>-5.5</v>
      </c>
      <c r="BG4" s="7">
        <f t="shared" si="2"/>
        <v>-36.25</v>
      </c>
      <c r="BH4" s="7">
        <f>BQ4-AVERAGE(BQ$4:BQ$7)</f>
        <v>-60.5</v>
      </c>
      <c r="BI4" s="7">
        <f>BR4-AVERAGE(BR$4:BR$7)</f>
        <v>-59.25</v>
      </c>
      <c r="BK4" s="7">
        <f>HAVERQ!T164</f>
        <v>387</v>
      </c>
      <c r="BL4" s="7">
        <f>HAVERQ!U164+HAVERQ!W164+HAVERQ!X164</f>
        <v>431</v>
      </c>
      <c r="BM4" s="7">
        <f>HAVERQ!V164</f>
        <v>2705</v>
      </c>
      <c r="BN4" s="7">
        <f>HAVERQ!Y164</f>
        <v>2361</v>
      </c>
      <c r="BO4" s="7">
        <f>HAVERQ!Z164+HAVERQ!AB164</f>
        <v>7499</v>
      </c>
      <c r="BP4" s="7">
        <f>HAVERQ!AA164+HAVERQ!AC164</f>
        <v>3270</v>
      </c>
      <c r="BQ4" s="7">
        <f>HAVERQ!AD164+HAVERQ!AE164+HAVERQ!AF164+HAVERQ!AG164</f>
        <v>7906</v>
      </c>
      <c r="BR4" s="7">
        <f>HAVERQ!AH164+HAVERQ!AI164+HAVERQ!AJ164+HAVERQ!AK164+HAVERQ!AL164+HAVERQ!AM164</f>
        <v>10881</v>
      </c>
      <c r="BS4" s="7">
        <f>HAVERQ!S164-SUM('Chart Data'!BK4:BR4)</f>
        <v>-2</v>
      </c>
      <c r="BU4" s="8">
        <v>34335</v>
      </c>
      <c r="BV4" s="7">
        <f>HAVERQ!T64</f>
        <v>492</v>
      </c>
      <c r="BW4" s="7">
        <f>HAVERQ!U64+HAVERQ!W64+HAVERQ!X64</f>
        <v>369</v>
      </c>
      <c r="BX4" s="7">
        <f>HAVERQ!V64</f>
        <v>4096</v>
      </c>
      <c r="BY4" s="7">
        <f>HAVERQ!Y64</f>
        <v>1867</v>
      </c>
      <c r="BZ4" s="7">
        <f>HAVERQ!Z64+HAVERQ!AB64</f>
        <v>6146</v>
      </c>
      <c r="CA4" s="7">
        <f>HAVERQ!AA64+HAVERQ!AC64</f>
        <v>2072</v>
      </c>
      <c r="CB4" s="7">
        <f>HAVERQ!AD64+HAVERQ!AE64+HAVERQ!AF64+HAVERQ!AG64</f>
        <v>4497</v>
      </c>
      <c r="CC4" s="7">
        <f>HAVERQ!AH64+HAVERQ!AI64+HAVERQ!AJ64+HAVERQ!AK64+HAVERQ!AL64+HAVERQ!AM64</f>
        <v>8091</v>
      </c>
      <c r="CD4" s="7">
        <f>HAVERQ!S64-SUM('Chart Data'!BV4:CC4)</f>
        <v>0</v>
      </c>
      <c r="CF4" t="s">
        <v>1512</v>
      </c>
      <c r="CG4" s="9">
        <f>AVERAGE(HAVERM!X548:X550)</f>
        <v>2.4333333333333336</v>
      </c>
      <c r="CH4" s="9"/>
      <c r="CI4" s="9">
        <f>AVERAGE(HAVERM!Y548:Y550)</f>
        <v>3.2666666666666671</v>
      </c>
      <c r="CJ4" s="9">
        <f>AVERAGE(HAVERM!Z548:Z550)</f>
        <v>2.1666666666666665</v>
      </c>
      <c r="CK4" s="9">
        <f>AVERAGE(HAVERM!AA548:AA550)</f>
        <v>3</v>
      </c>
      <c r="CL4" s="9">
        <f>AVERAGE(HAVERM!AB548:AB550)</f>
        <v>2.6666666666666665</v>
      </c>
      <c r="CM4" s="9">
        <f>AVERAGE(HAVERM!AC548:AC550)</f>
        <v>2.6</v>
      </c>
      <c r="CN4" s="9">
        <f>AVERAGE(HAVERM!AD548:AD550)</f>
        <v>2.2666666666666666</v>
      </c>
      <c r="CO4" s="9">
        <f>AVERAGE(HAVERM!AE548:AE550)</f>
        <v>2.1</v>
      </c>
      <c r="CP4" s="9">
        <f>AVERAGE(HAVERM!AF548:AF550)</f>
        <v>3.2333333333333329</v>
      </c>
      <c r="CQ4" s="9">
        <f>AVERAGE(HAVERM!AG548:AG550)</f>
        <v>2.5</v>
      </c>
      <c r="CR4" s="9">
        <f>AVERAGE(HAVERM!AH548:AH550)</f>
        <v>3.1333333333333333</v>
      </c>
      <c r="CS4" s="9">
        <f>AVERAGE(HAVERM!AI548:AI550)</f>
        <v>2.2333333333333334</v>
      </c>
      <c r="CT4" s="9">
        <f>AVERAGE(HAVERM!AJ548:AJ550)</f>
        <v>2.6999999999999997</v>
      </c>
      <c r="CU4" s="9">
        <f>AVERAGE(HAVERM!AK548:AK550)</f>
        <v>2</v>
      </c>
      <c r="CV4" s="9">
        <f>AVERAGE(HAVERM!AL548:AL550)</f>
        <v>1.8666666666666665</v>
      </c>
      <c r="CW4" s="9">
        <f>AVERAGE(HAVERM!AM548:AM550)</f>
        <v>1.8</v>
      </c>
      <c r="CX4" s="9">
        <f>AVERAGE(HAVERM!AN548:AN550)</f>
        <v>2.9333333333333336</v>
      </c>
      <c r="CY4" s="9">
        <f>AVERAGE(HAVERM!AO548:AO550)</f>
        <v>2.1666666666666665</v>
      </c>
      <c r="CZ4" s="9">
        <f>AVERAGE(HAVERM!AP548:AP550)</f>
        <v>2.1666666666666665</v>
      </c>
      <c r="DB4" s="8">
        <v>36161</v>
      </c>
      <c r="DC4" s="3">
        <f>HAVERQ!BI84/HAVERQ!T84</f>
        <v>6.7752293577981648</v>
      </c>
      <c r="DD4" s="3">
        <f>HAVERQ!BJ84/HAVERQ!U84</f>
        <v>601.5454545454545</v>
      </c>
      <c r="DE4" s="3">
        <f>HAVERQ!BK84/HAVERQ!V84</f>
        <v>8.9590026372572531</v>
      </c>
      <c r="DF4" s="3">
        <f>HAVERQ!BL84/HAVERQ!W84</f>
        <v>84.490196078431367</v>
      </c>
      <c r="DG4" s="3">
        <f>HAVERQ!BM84/HAVERQ!X84</f>
        <v>41.506097560975611</v>
      </c>
      <c r="DH4" s="3">
        <f>HAVERQ!BN84/HAVERQ!Y84</f>
        <v>17.634819532908704</v>
      </c>
      <c r="DI4" s="3">
        <f>HAVERQ!BO84/HAVERQ!Z84</f>
        <v>9.5327448162594948</v>
      </c>
      <c r="DJ4" s="3">
        <f>HAVERQ!BP84/HAVERQ!AA84</f>
        <v>13.231054977711738</v>
      </c>
      <c r="DK4" s="3">
        <f>HAVERQ!BQ84/HAVERQ!AB84</f>
        <v>7.6808272778088318</v>
      </c>
      <c r="DL4" s="3">
        <f>HAVERQ!BR84/HAVERQ!AC84</f>
        <v>3.7984420642648491</v>
      </c>
      <c r="DM4" s="3">
        <f>HAVERQ!BS84/HAVERQ!AD84</f>
        <v>29.621766280107046</v>
      </c>
      <c r="DN4" s="3">
        <f>HAVERQ!BT84/HAVERQ!AE84</f>
        <v>169.13475177304966</v>
      </c>
      <c r="DO4" s="3">
        <f>HAVERQ!BU84/HAVERQ!AF84</f>
        <v>14.172853828306264</v>
      </c>
      <c r="DP4" s="3">
        <f>HAVERQ!BV84/HAVERQ!AG84</f>
        <v>7.2871189773844645</v>
      </c>
      <c r="DQ4" s="3">
        <f>HAVERQ!BW84/HAVERQ!AH84</f>
        <v>14.82360172095882</v>
      </c>
      <c r="DR4" s="3">
        <f>HAVERQ!BX84/HAVERQ!AI84</f>
        <v>14.341405508072175</v>
      </c>
      <c r="DS4" s="3">
        <f>HAVERQ!BY84/HAVERQ!AJ84</f>
        <v>11.386792452830189</v>
      </c>
      <c r="DT4" s="3">
        <f>HAVERQ!BZ84/HAVERQ!AK84</f>
        <v>9.4086956521739129</v>
      </c>
      <c r="DU4" s="3">
        <f>(HAVERQ!CA84+HAVERQ!CB84)/HAVERQ!AL84</f>
        <v>11.871099050203528</v>
      </c>
      <c r="DW4">
        <v>2019</v>
      </c>
      <c r="DX4" s="7">
        <f>DataA!B53</f>
        <v>35565</v>
      </c>
      <c r="DY4" s="7">
        <f>DataA!C53</f>
        <v>398.25</v>
      </c>
      <c r="DZ4" s="7">
        <f>DataA!D53</f>
        <v>61.25</v>
      </c>
      <c r="EA4" s="7">
        <f>DataA!E53</f>
        <v>2690.75</v>
      </c>
      <c r="EB4" s="7">
        <f>DataA!F53</f>
        <v>141.75</v>
      </c>
      <c r="EC4" s="7">
        <f>DataA!G53</f>
        <v>222.5</v>
      </c>
      <c r="ED4" s="7">
        <f>DataA!H53</f>
        <v>2333.25</v>
      </c>
      <c r="EE4" s="7">
        <f>DataA!I53</f>
        <v>5005.5</v>
      </c>
      <c r="EF4" s="7">
        <f>DataA!J53</f>
        <v>1801</v>
      </c>
      <c r="EG4" s="7">
        <f>DataA!K53</f>
        <v>2499</v>
      </c>
      <c r="EH4" s="7">
        <f>DataA!L53</f>
        <v>1505.25</v>
      </c>
      <c r="EI4" s="7">
        <f>DataA!M53</f>
        <v>1135.25</v>
      </c>
      <c r="EJ4" s="7">
        <f>DataA!N53</f>
        <v>603.75</v>
      </c>
      <c r="EK4" s="7">
        <f>DataA!O53</f>
        <v>3195</v>
      </c>
      <c r="EL4" s="7">
        <f>DataA!P53</f>
        <v>3032.5</v>
      </c>
      <c r="EM4" s="7">
        <f>DataA!Q53</f>
        <v>1519.75</v>
      </c>
      <c r="EN4" s="7">
        <f>DataA!R53</f>
        <v>2950</v>
      </c>
      <c r="EO4" s="7">
        <f>DataA!S53</f>
        <v>4416.25</v>
      </c>
      <c r="EP4" s="7">
        <f>DataA!T53</f>
        <v>1036.75</v>
      </c>
      <c r="EQ4" s="7">
        <f>DataA!U53</f>
        <v>1017.5</v>
      </c>
      <c r="ES4">
        <v>2019</v>
      </c>
      <c r="ET4" s="7">
        <f>DY4</f>
        <v>398.25</v>
      </c>
      <c r="EU4" s="7">
        <f>DZ4+EB4+EC4</f>
        <v>425.5</v>
      </c>
      <c r="EV4" s="7">
        <f>EA4</f>
        <v>2690.75</v>
      </c>
      <c r="EW4" s="7">
        <f>ED4</f>
        <v>2333.25</v>
      </c>
      <c r="EX4" s="7">
        <f>EE4+EG4</f>
        <v>7504.5</v>
      </c>
      <c r="EY4" s="7">
        <f>EF4+EH4</f>
        <v>3306.25</v>
      </c>
      <c r="EZ4" s="7">
        <f>EI4+EJ4+EK4+EL4</f>
        <v>7966.5</v>
      </c>
      <c r="FA4" s="7">
        <f>EM4+EN4+EO4+EP4+EQ4</f>
        <v>10940.25</v>
      </c>
      <c r="FB4" s="7">
        <f>DX4-(SUM(ET4:FA4))</f>
        <v>-0.25</v>
      </c>
      <c r="FD4" s="8">
        <v>43831</v>
      </c>
      <c r="FE4" s="7">
        <f>DataQ!U195+DataQ!V195+DataQ!W195+DataQ!X195+DataQ!Y195</f>
        <v>10975</v>
      </c>
      <c r="FF4" s="7">
        <f>DataQ!J195+DataQ!Q195+DataQ!H195+DataQ!P195+DataQ!S195+DataQ!K195+DataQ!L195</f>
        <v>8638</v>
      </c>
      <c r="FG4" s="7">
        <f>DataQ!N195+DataQ!I195+DataQ!R195+DataQ!G195+DataQ!T195+DataQ!M195+DataQ!O195</f>
        <v>15997</v>
      </c>
      <c r="FH4" s="7">
        <f>DataQ!F195-'Chart Data'!FE4-'Chart Data'!FF4-'Chart Data'!FG4</f>
        <v>-1</v>
      </c>
      <c r="FJ4" s="8">
        <v>43831</v>
      </c>
      <c r="FK4" s="7">
        <f>FE4-(AVERAGE(FE$20:FE$23))</f>
        <v>-955.75</v>
      </c>
      <c r="FL4" s="7">
        <f t="shared" ref="FL4:FM4" si="3">FF4-(AVERAGE(FF$20:FF$23))</f>
        <v>-307.25</v>
      </c>
      <c r="FM4" s="7">
        <f t="shared" si="3"/>
        <v>78.75</v>
      </c>
      <c r="FN4" s="7">
        <f>SUM(FK4:FM4)</f>
        <v>-1184.25</v>
      </c>
      <c r="FP4" s="8">
        <v>42005</v>
      </c>
      <c r="FQ4" s="2">
        <f>100*((AVERAGE(HAVERM!AS426:AS428)/AVERAGE(HAVERM!AS423:AS425))-1)</f>
        <v>0.64681000382111886</v>
      </c>
      <c r="FR4" s="2">
        <f>100*((AVERAGE(HAVERM!AT426:AT428)/AVERAGE(HAVERM!AT423:AT425))-1)</f>
        <v>0.5627837297126792</v>
      </c>
      <c r="FS4" s="2">
        <f>100*((AVERAGE(HAVERM!AU426:AU428)/AVERAGE(HAVERM!AU423:AU425))-1)</f>
        <v>-4.7955746882888395E-2</v>
      </c>
      <c r="FT4" s="2">
        <f>100*((AVERAGE(HAVERM!AV426:AV428)/AVERAGE(HAVERM!AV423:AV425))-1)</f>
        <v>-3.1208152704409464E-3</v>
      </c>
      <c r="FU4" s="2">
        <f>100*((AVERAGE(HAVERM!AW426:AW428)/AVERAGE(HAVERM!AW423:AW425))-1)</f>
        <v>0.46099290780141633</v>
      </c>
      <c r="FV4" s="2">
        <f>100*((AVERAGE(HAVERM!AX426:AX428)/AVERAGE(HAVERM!AX423:AX425))-1)</f>
        <v>0.63793925765107673</v>
      </c>
      <c r="FW4" s="2">
        <f>100*((AVERAGE(HAVERM!AY426:AY428)/AVERAGE(HAVERM!AY423:AY425))-1)</f>
        <v>0.89082514322620376</v>
      </c>
      <c r="FX4" s="2">
        <f>100*((AVERAGE(HAVERM!AZ426:AZ428)/AVERAGE(HAVERM!AZ423:AZ425))-1)</f>
        <v>0.93050513545558378</v>
      </c>
      <c r="FY4" s="2">
        <f>100*((AVERAGE(HAVERM!BA426:BA428)/AVERAGE(HAVERM!BA423:BA425))-1)</f>
        <v>0.87123070428642979</v>
      </c>
      <c r="FZ4" s="2">
        <f>100*((AVERAGE(HAVERM!BB426:BB428)/AVERAGE(HAVERM!BB423:BB425))-1)</f>
        <v>1.2447876201806318</v>
      </c>
      <c r="GA4" s="2">
        <f>100*((AVERAGE(HAVERM!BC426:BC428)/AVERAGE(HAVERM!BC423:BC425))-1)</f>
        <v>1.0363897491815655</v>
      </c>
      <c r="GB4" s="2">
        <f>100*((AVERAGE(HAVERM!BD426:BD428)/AVERAGE(HAVERM!BD423:BD425))-1)</f>
        <v>0.1802355645649012</v>
      </c>
      <c r="GC4" s="2">
        <f>100*((AVERAGE(HAVERM!BE426:BE428)/AVERAGE(HAVERM!BE423:BE425))-1)</f>
        <v>0.45666238404529214</v>
      </c>
      <c r="GD4" s="2">
        <f>100*((AVERAGE(HAVERM!BF426:BF428)/AVERAGE(HAVERM!BF423:BF425))-1)</f>
        <v>1.2937560280104288</v>
      </c>
      <c r="GE4" s="2">
        <f>100*((AVERAGE(HAVERM!BG426:BG428)/AVERAGE(HAVERM!BG423:BG425))-1)</f>
        <v>0.60599448469509376</v>
      </c>
      <c r="GF4" s="2">
        <f>100*((AVERAGE(HAVERM!BH426:BH428)/AVERAGE(HAVERM!BH423:BH425))-1)</f>
        <v>-0.31825324796392884</v>
      </c>
      <c r="GG4" s="2">
        <f>100*((AVERAGE(HAVERM!BI426:BI428)/AVERAGE(HAVERM!BI423:BI425))-1)</f>
        <v>0.24851991237431204</v>
      </c>
      <c r="GH4" s="2">
        <f>100*((AVERAGE(HAVERM!BJ426:BJ428)/AVERAGE(HAVERM!BJ423:BJ425))-1)</f>
        <v>0.65073757843243651</v>
      </c>
      <c r="GI4" s="2">
        <f>100*((AVERAGE(HAVERM!BK426:BK428)/AVERAGE(HAVERM!BK423:BK425))-1)</f>
        <v>1.1622118914498714</v>
      </c>
      <c r="GJ4" s="2">
        <f>100*(((AVERAGE(HAVERM!BL426:BL428)+(AVERAGE(HAVERM!BM426:BM428)))/(AVERAGE(HAVERM!BL423:BL425)+AVERAGE(HAVERM!BM423:BM425))-1))</f>
        <v>0.99844184967083915</v>
      </c>
      <c r="GL4" s="8">
        <v>42005</v>
      </c>
      <c r="GW4" s="8">
        <v>42005</v>
      </c>
      <c r="GX4">
        <f>HAVERM!AT428</f>
        <v>178218</v>
      </c>
      <c r="GY4">
        <f>HAVERM!AU428+HAVERM!AW428+HAVERM!AX428</f>
        <v>308670</v>
      </c>
      <c r="GZ4">
        <f>HAVERM!AV428</f>
        <v>2365273</v>
      </c>
      <c r="HA4">
        <f>HAVERM!AY428</f>
        <v>1114777</v>
      </c>
      <c r="HB4">
        <f>HAVERM!AZ428+HAVERM!BB428</f>
        <v>6149563</v>
      </c>
      <c r="HC4">
        <f>HAVERM!BA428+HAVERM!BC428</f>
        <v>2256758</v>
      </c>
      <c r="HD4">
        <f>HAVERM!BD428</f>
        <v>1068174</v>
      </c>
      <c r="HE4">
        <f>HAVERM!BE428+HAVERM!BF428+HAVERM!BG428</f>
        <v>4641583</v>
      </c>
      <c r="HF4">
        <f>HAVERM!BH428+HAVERM!BI428+HAVERM!BJ428+HAVERM!BK428+HAVERM!BL428+HAVERM!BM428</f>
        <v>9075119</v>
      </c>
      <c r="HH4" s="7" t="s">
        <v>824</v>
      </c>
      <c r="HI4" s="7">
        <f>'ASHE Annual pay All SIC'!D26</f>
        <v>27288</v>
      </c>
      <c r="HJ4" s="2">
        <f t="array" ref="HJ4:HJ22">TRANSPOSE(FR128:GJ128)</f>
        <v>-0.89380511240744198</v>
      </c>
      <c r="HL4" s="7"/>
      <c r="HM4" s="7"/>
      <c r="HN4" s="2"/>
      <c r="HP4">
        <v>2007</v>
      </c>
      <c r="HQ4" s="2">
        <f t="array" ref="HQ4:HQ26">TRANSPOSE('OBR MAR25 EDT 4.3'!E10:AA10)</f>
        <v>16.341620277592831</v>
      </c>
      <c r="HR4" s="2">
        <f t="array" ref="HR4:HR26">TRANSPOSE('OBR MAR25 EDT 4.3'!E16:AA16)</f>
        <v>3.0882622145121643</v>
      </c>
      <c r="HS4" s="2">
        <f>HQ4+HR4</f>
        <v>19.429882492104994</v>
      </c>
      <c r="HU4">
        <v>2007</v>
      </c>
      <c r="HV4" s="7">
        <f t="array" ref="HV4:HV26">TRANSPOSE('OBR MAR25 EDT 4.3'!E11:AA11)</f>
        <v>6431.6118330467352</v>
      </c>
      <c r="HW4" s="7">
        <f t="array" ref="HW4:HW26">TRANSPOSE('OBR MAR25 EDT 4.3'!E17:AA17)</f>
        <v>1215.4549833496285</v>
      </c>
      <c r="HX4" s="7">
        <f>HV4+HW4</f>
        <v>7647.0668163963637</v>
      </c>
      <c r="HZ4" s="8">
        <v>43466</v>
      </c>
      <c r="IA4" s="7">
        <f>HAVERQ!E164</f>
        <v>5285</v>
      </c>
      <c r="IB4" s="7">
        <f>HAVERQ!F164</f>
        <v>27558</v>
      </c>
      <c r="IC4" s="7">
        <f>DataQ!Z191-('Chart Data'!IA4+'Chart Data'!IB4)</f>
        <v>-67</v>
      </c>
      <c r="IE4" s="8">
        <v>43466</v>
      </c>
      <c r="IF4" s="7">
        <f>IA4-AVERAGE(IA$4:IA$7)</f>
        <v>-30.75</v>
      </c>
      <c r="IG4" s="7">
        <f>IB4-AVERAGE(IB$4:IB$7)</f>
        <v>-66</v>
      </c>
      <c r="II4" s="8">
        <v>43466</v>
      </c>
      <c r="IJ4" s="2">
        <f>100*(IA4/AVERAGE(IA$4:IA$7))</f>
        <v>99.421530357898703</v>
      </c>
      <c r="IK4" s="2">
        <f>100*(IB4/AVERAGE(IB$4:IB$7))</f>
        <v>99.761077324066022</v>
      </c>
      <c r="IM4" s="8">
        <v>43466</v>
      </c>
      <c r="IN4" s="7">
        <f>SUM(DataQ!U191:Y191)</f>
        <v>10881</v>
      </c>
      <c r="IO4" s="7">
        <f>DataQ!F191-'Chart Data'!IN4</f>
        <v>24557</v>
      </c>
      <c r="IQ4" s="8">
        <v>43466</v>
      </c>
      <c r="IR4" s="2">
        <f>100*(IN4/AVERAGE(IN$4:IN$7))</f>
        <v>99.458421882498115</v>
      </c>
      <c r="IS4" s="2">
        <f>100*(IO4/AVERAGE(IO$4:IO$7))</f>
        <v>99.724870303251805</v>
      </c>
    </row>
    <row r="5" spans="1:253" x14ac:dyDescent="0.25">
      <c r="A5" s="8">
        <v>43556</v>
      </c>
      <c r="B5" s="7">
        <f>HAVERQ!E165-AVERAGE(HAVERQ!E$164:E$167)</f>
        <v>-10.75</v>
      </c>
      <c r="C5" s="7">
        <f>HAVERQ!F165-AVERAGE(HAVERQ!F$164:F$167)</f>
        <v>-23</v>
      </c>
      <c r="E5" s="8">
        <v>36617</v>
      </c>
      <c r="F5" s="7">
        <f>HAVERQ!P89</f>
        <v>1204</v>
      </c>
      <c r="G5" s="7">
        <f>HAVERQ!O89</f>
        <v>1441</v>
      </c>
      <c r="H5" s="7">
        <f>HAVERQ!N89</f>
        <v>1178</v>
      </c>
      <c r="I5" s="7">
        <f>HAVERQ!M89</f>
        <v>225</v>
      </c>
      <c r="J5" s="7">
        <f>HAVERQ!L89</f>
        <v>217</v>
      </c>
      <c r="K5" s="7">
        <f>HAVERQ!E89-F5-G5-H5-I5-J5</f>
        <v>784</v>
      </c>
      <c r="M5" s="8">
        <v>36617</v>
      </c>
      <c r="N5" s="7">
        <f t="shared" ref="N5:N68" si="4">100*(F5/SUM($F5:$K5))</f>
        <v>23.846306199247376</v>
      </c>
      <c r="O5" s="7">
        <f t="shared" ref="O5:O68" si="5">100*(G5/SUM($F5:$K5))</f>
        <v>28.540305010893245</v>
      </c>
      <c r="P5" s="7">
        <f t="shared" ref="P5:P68" si="6">100*(H5/SUM($F5:$K5))</f>
        <v>23.331352743117449</v>
      </c>
      <c r="Q5" s="7">
        <f t="shared" ref="Q5:Q68" si="7">100*(I5/SUM($F5:$K5))</f>
        <v>4.4563279857397502</v>
      </c>
      <c r="R5" s="7">
        <f t="shared" ref="R5:S68" si="8">100*(J5/SUM($F5:$K5))</f>
        <v>4.2978807684690032</v>
      </c>
      <c r="S5" s="7">
        <f t="shared" si="0"/>
        <v>15.527827292533175</v>
      </c>
      <c r="U5" s="8">
        <v>36617</v>
      </c>
      <c r="V5" s="7">
        <f t="shared" ref="V5:V68" si="9">F5-AVERAGE(F$4:F$7)</f>
        <v>-5.25</v>
      </c>
      <c r="W5" s="7">
        <f t="shared" ref="W5:W68" si="10">G5-AVERAGE(G$4:G$7)</f>
        <v>1.25</v>
      </c>
      <c r="X5" s="7">
        <f t="shared" ref="X5:X68" si="11">H5-AVERAGE(H$4:H$7)</f>
        <v>-1</v>
      </c>
      <c r="Y5" s="7">
        <f t="shared" ref="Y5:Y68" si="12">I5-AVERAGE(I$4:I$7)</f>
        <v>-0.75</v>
      </c>
      <c r="Z5" s="7">
        <f t="shared" ref="Z5:Z68" si="13">J5-AVERAGE(J$4:J$7)</f>
        <v>0.75</v>
      </c>
      <c r="AA5" s="7">
        <f t="shared" ref="AA5:AA68" si="14">K5-AVERAGE(K$4:K$7)</f>
        <v>-3.75</v>
      </c>
      <c r="AB5" s="7">
        <f t="shared" ref="AB5:AB68" si="15">SUM(V5:AA5)</f>
        <v>-8.75</v>
      </c>
      <c r="AD5" s="8">
        <v>43556</v>
      </c>
      <c r="AE5" s="7">
        <f>HAVERQ!T165-AVERAGE(HAVERQ!T$164:T$167)</f>
        <v>-0.25</v>
      </c>
      <c r="AF5" s="7">
        <f>HAVERQ!U165-AVERAGE(HAVERQ!U$164:U$167)</f>
        <v>-1.25</v>
      </c>
      <c r="AG5" s="7">
        <f>HAVERQ!V165-AVERAGE(HAVERQ!V$164:V$167)</f>
        <v>-1.75</v>
      </c>
      <c r="AH5" s="7">
        <f>HAVERQ!W165-AVERAGE(HAVERQ!W$164:W$167)</f>
        <v>-0.75</v>
      </c>
      <c r="AI5" s="7">
        <f>HAVERQ!X165-AVERAGE(HAVERQ!X$164:X$167)</f>
        <v>0.5</v>
      </c>
      <c r="AJ5" s="7">
        <f>HAVERQ!Y165-AVERAGE(HAVERQ!Y$164:Y$167)</f>
        <v>5.75</v>
      </c>
      <c r="AK5" s="7">
        <f>HAVERQ!Z165-AVERAGE(HAVERQ!Z$164:Z$167)</f>
        <v>11.5</v>
      </c>
      <c r="AL5" s="7">
        <f>HAVERQ!AA165-AVERAGE(HAVERQ!AA$164:AA$167)</f>
        <v>13</v>
      </c>
      <c r="AM5" s="7">
        <f>HAVERQ!AB165-AVERAGE(HAVERQ!AB$164:AB$167)</f>
        <v>13</v>
      </c>
      <c r="AN5" s="7">
        <f>HAVERQ!AC165-AVERAGE(HAVERQ!AC$164:AC$167)</f>
        <v>-11.25</v>
      </c>
      <c r="AO5" s="7">
        <f>HAVERQ!AD165-AVERAGE(HAVERQ!AD$164:AD$167)</f>
        <v>-0.25</v>
      </c>
      <c r="AP5" s="7">
        <f>HAVERQ!AE165-AVERAGE(HAVERQ!AE$164:AE$167)</f>
        <v>-12.75</v>
      </c>
      <c r="AQ5" s="7">
        <f>HAVERQ!AF165-AVERAGE(HAVERQ!AF$164:AF$167)</f>
        <v>21</v>
      </c>
      <c r="AR5" s="7">
        <f>HAVERQ!AG165-AVERAGE(HAVERQ!AG$164:AG$167)</f>
        <v>-16.5</v>
      </c>
      <c r="AS5" s="7">
        <f>HAVERQ!AH165-AVERAGE(HAVERQ!AH$164:AH$167)</f>
        <v>-8.75</v>
      </c>
      <c r="AT5" s="7">
        <f>HAVERQ!AI165-AVERAGE(HAVERQ!AI$164:AI$167)</f>
        <v>-11</v>
      </c>
      <c r="AU5" s="7">
        <f>HAVERQ!AJ165-AVERAGE(HAVERQ!AJ$164:AJ$167)</f>
        <v>-2.25</v>
      </c>
      <c r="AV5" s="7">
        <f>HAVERQ!AK165-AVERAGE(HAVERQ!AK$164:AK$167)</f>
        <v>-9.75</v>
      </c>
      <c r="AW5" s="7">
        <f t="shared" ref="AW5:AW26" si="16">AY5-AVERAGE(AY$4:AY$7)</f>
        <v>-8.5</v>
      </c>
      <c r="AY5" s="7">
        <f>HAVERQ!AL165+HAVERQ!AM165</f>
        <v>1009</v>
      </c>
      <c r="BA5" s="8">
        <v>43556</v>
      </c>
      <c r="BB5" s="7">
        <f t="shared" ref="BB5:BB26" si="17">BK5-AVERAGE(BK$4:BK$7)</f>
        <v>-0.25</v>
      </c>
      <c r="BC5" s="7">
        <f t="shared" ref="BC5:BC26" si="18">BL5-AVERAGE(BL$4:BL$7)</f>
        <v>-1.5</v>
      </c>
      <c r="BD5" s="7">
        <f t="shared" ref="BD5:BD26" si="19">BM5-AVERAGE(BM$4:BM$7)</f>
        <v>-1.75</v>
      </c>
      <c r="BE5" s="7">
        <f t="shared" ref="BE5:BE26" si="20">BN5-AVERAGE(BN$4:BN$7)</f>
        <v>5.75</v>
      </c>
      <c r="BF5" s="7">
        <f t="shared" ref="BF5:BF26" si="21">BO5-AVERAGE(BO$4:BO$7)</f>
        <v>24.5</v>
      </c>
      <c r="BG5" s="7">
        <f t="shared" ref="BG5:BG26" si="22">BP5-AVERAGE(BP$4:BP$7)</f>
        <v>1.75</v>
      </c>
      <c r="BH5" s="7">
        <f t="shared" ref="BH5:BH26" si="23">BQ5-AVERAGE(BQ$4:BQ$7)</f>
        <v>-8.5</v>
      </c>
      <c r="BI5" s="7">
        <f t="shared" ref="BI5:BI26" si="24">BR5-AVERAGE(BR$4:BR$7)</f>
        <v>-40.25</v>
      </c>
      <c r="BK5" s="7">
        <f>HAVERQ!T165</f>
        <v>398</v>
      </c>
      <c r="BL5" s="7">
        <f>HAVERQ!U165+HAVERQ!W165+HAVERQ!X165</f>
        <v>424</v>
      </c>
      <c r="BM5" s="7">
        <f>HAVERQ!V165</f>
        <v>2689</v>
      </c>
      <c r="BN5" s="7">
        <f>HAVERQ!Y165</f>
        <v>2339</v>
      </c>
      <c r="BO5" s="7">
        <f>HAVERQ!Z165+HAVERQ!AB165</f>
        <v>7529</v>
      </c>
      <c r="BP5" s="7">
        <f>HAVERQ!AA165+HAVERQ!AC165</f>
        <v>3308</v>
      </c>
      <c r="BQ5" s="7">
        <f>HAVERQ!AD165+HAVERQ!AE165+HAVERQ!AF165+HAVERQ!AG165</f>
        <v>7958</v>
      </c>
      <c r="BR5" s="7">
        <f>HAVERQ!AH165+HAVERQ!AI165+HAVERQ!AJ165+HAVERQ!AK165+HAVERQ!AL165+HAVERQ!AM165</f>
        <v>10900</v>
      </c>
      <c r="BS5" s="7">
        <f>HAVERQ!S165-SUM('Chart Data'!BK5:BR5)</f>
        <v>1</v>
      </c>
      <c r="BU5" s="8">
        <v>34425</v>
      </c>
      <c r="BV5" s="7">
        <f>HAVERQ!T65</f>
        <v>487</v>
      </c>
      <c r="BW5" s="7">
        <f>HAVERQ!U65+HAVERQ!W65+HAVERQ!X65</f>
        <v>359</v>
      </c>
      <c r="BX5" s="7">
        <f>HAVERQ!V65</f>
        <v>4121</v>
      </c>
      <c r="BY5" s="7">
        <f>HAVERQ!Y65</f>
        <v>1874</v>
      </c>
      <c r="BZ5" s="7">
        <f>HAVERQ!Z65+HAVERQ!AB65</f>
        <v>6185</v>
      </c>
      <c r="CA5" s="7">
        <f>HAVERQ!AA65+HAVERQ!AC65</f>
        <v>2084</v>
      </c>
      <c r="CB5" s="7">
        <f>HAVERQ!AD65+HAVERQ!AE65+HAVERQ!AF65+HAVERQ!AG65</f>
        <v>4507</v>
      </c>
      <c r="CC5" s="7">
        <f>HAVERQ!AH65+HAVERQ!AI65+HAVERQ!AJ65+HAVERQ!AK65+HAVERQ!AL65+HAVERQ!AM65</f>
        <v>8062</v>
      </c>
      <c r="CD5" s="7">
        <f>HAVERQ!S65-SUM('Chart Data'!BV5:CC5)</f>
        <v>-1</v>
      </c>
      <c r="CF5" t="s">
        <v>3094</v>
      </c>
      <c r="CG5" s="9">
        <f>AVERAGE(HAVERM!X536:X547)</f>
        <v>2.6583333333333337</v>
      </c>
      <c r="CH5" s="9"/>
      <c r="CI5" s="9">
        <f>AVERAGE(HAVERM!Y536:Y547)</f>
        <v>3.6583333333333337</v>
      </c>
      <c r="CJ5" s="9">
        <f>AVERAGE(HAVERM!Z536:Z547)</f>
        <v>2.5333333333333328</v>
      </c>
      <c r="CK5" s="9">
        <f>AVERAGE(HAVERM!AA536:AA547)</f>
        <v>3.4250000000000003</v>
      </c>
      <c r="CL5" s="9">
        <f>AVERAGE(HAVERM!AB536:AB547)</f>
        <v>2.6916666666666664</v>
      </c>
      <c r="CM5" s="9">
        <f>AVERAGE(HAVERM!AC536:AC547)</f>
        <v>2.4333333333333331</v>
      </c>
      <c r="CN5" s="9">
        <f>AVERAGE(HAVERM!AD536:AD547)</f>
        <v>2.3833333333333333</v>
      </c>
      <c r="CO5" s="9">
        <f>AVERAGE(HAVERM!AE536:AE547)</f>
        <v>2.1833333333333336</v>
      </c>
      <c r="CP5" s="9">
        <f>AVERAGE(HAVERM!AF536:AF547)</f>
        <v>3.7666666666666662</v>
      </c>
      <c r="CQ5" s="9">
        <f>AVERAGE(HAVERM!AG536:AG547)</f>
        <v>2.7416666666666671</v>
      </c>
      <c r="CR5" s="9">
        <f>AVERAGE(HAVERM!AH536:AH547)</f>
        <v>3.0749999999999997</v>
      </c>
      <c r="CS5" s="9">
        <f>AVERAGE(HAVERM!AI536:AI547)</f>
        <v>2.3166666666666669</v>
      </c>
      <c r="CT5" s="9">
        <f>AVERAGE(HAVERM!AJ536:AJ547)</f>
        <v>2.941666666666666</v>
      </c>
      <c r="CU5" s="9">
        <f>AVERAGE(HAVERM!AK536:AK547)</f>
        <v>2.2749999999999999</v>
      </c>
      <c r="CV5" s="9">
        <f>AVERAGE(HAVERM!AL536:AL547)</f>
        <v>1.9833333333333327</v>
      </c>
      <c r="CW5" s="9">
        <f>AVERAGE(HAVERM!AM536:AM547)</f>
        <v>1.9999999999999993</v>
      </c>
      <c r="CX5" s="9">
        <f>AVERAGE(HAVERM!AN536:AN547)</f>
        <v>3.2833333333333332</v>
      </c>
      <c r="CY5" s="9">
        <f>AVERAGE(HAVERM!AO536:AO547)</f>
        <v>2.0249999999999999</v>
      </c>
      <c r="CZ5" s="9">
        <f>AVERAGE(HAVERM!AP536:AP547)</f>
        <v>2.6249999999999996</v>
      </c>
      <c r="DB5" s="8">
        <v>36251</v>
      </c>
      <c r="DC5" s="3">
        <f>HAVERQ!BI85/HAVERQ!T85</f>
        <v>7.1132075471698117</v>
      </c>
      <c r="DD5" s="3">
        <f>HAVERQ!BJ85/HAVERQ!U85</f>
        <v>603.77631578947364</v>
      </c>
      <c r="DE5" s="3">
        <f>HAVERQ!BK85/HAVERQ!V85</f>
        <v>9.1518895348837201</v>
      </c>
      <c r="DF5" s="3">
        <f>HAVERQ!BL85/HAVERQ!W85</f>
        <v>88.156862745098039</v>
      </c>
      <c r="DG5" s="3">
        <f>HAVERQ!BM85/HAVERQ!X85</f>
        <v>41.793939393939397</v>
      </c>
      <c r="DH5" s="3">
        <f>HAVERQ!BN85/HAVERQ!Y85</f>
        <v>17.602409638554217</v>
      </c>
      <c r="DI5" s="3">
        <f>HAVERQ!BO85/HAVERQ!Z85</f>
        <v>9.3493431855500813</v>
      </c>
      <c r="DJ5" s="3">
        <f>HAVERQ!BP85/HAVERQ!AA85</f>
        <v>13.476968796433878</v>
      </c>
      <c r="DK5" s="3">
        <f>HAVERQ!BQ85/HAVERQ!AB85</f>
        <v>7.6833333333333336</v>
      </c>
      <c r="DL5" s="3">
        <f>HAVERQ!BR85/HAVERQ!AC85</f>
        <v>3.7464788732394365</v>
      </c>
      <c r="DM5" s="3">
        <f>HAVERQ!BS85/HAVERQ!AD85</f>
        <v>30.133216476774759</v>
      </c>
      <c r="DN5" s="3">
        <f>HAVERQ!BT85/HAVERQ!AE85</f>
        <v>162.53608247422682</v>
      </c>
      <c r="DO5" s="3">
        <f>HAVERQ!BU85/HAVERQ!AF85</f>
        <v>13.963855421686747</v>
      </c>
      <c r="DP5" s="3">
        <f>HAVERQ!BV85/HAVERQ!AG85</f>
        <v>7.1989194499017684</v>
      </c>
      <c r="DQ5" s="3">
        <f>HAVERQ!BW85/HAVERQ!AH85</f>
        <v>14.735294117647058</v>
      </c>
      <c r="DR5" s="3">
        <f>HAVERQ!BX85/HAVERQ!AI85</f>
        <v>14.404526166902405</v>
      </c>
      <c r="DS5" s="3">
        <f>HAVERQ!BY85/HAVERQ!AJ85</f>
        <v>11.405386975792704</v>
      </c>
      <c r="DT5" s="3">
        <f>HAVERQ!BZ85/HAVERQ!AK85</f>
        <v>9.2092696629213489</v>
      </c>
      <c r="DU5" s="3">
        <f>(HAVERQ!CA85+HAVERQ!CB85)/HAVERQ!AL85</f>
        <v>11.891246684350133</v>
      </c>
      <c r="DW5">
        <v>2024</v>
      </c>
      <c r="DX5" s="7">
        <f>DataA!B58</f>
        <v>36792.75</v>
      </c>
      <c r="DY5" s="7">
        <f>DataA!C58</f>
        <v>360.25</v>
      </c>
      <c r="DZ5" s="7">
        <f>DataA!D58</f>
        <v>48.25</v>
      </c>
      <c r="EA5" s="7">
        <f>DataA!E58</f>
        <v>2588</v>
      </c>
      <c r="EB5" s="7">
        <f>DataA!F58</f>
        <v>135.75</v>
      </c>
      <c r="EC5" s="7">
        <f>DataA!G58</f>
        <v>246</v>
      </c>
      <c r="ED5" s="7">
        <f>DataA!H58</f>
        <v>2209</v>
      </c>
      <c r="EE5" s="7">
        <f>DataA!I58</f>
        <v>4722.5</v>
      </c>
      <c r="EF5" s="7">
        <f>DataA!J58</f>
        <v>1888.25</v>
      </c>
      <c r="EG5" s="7">
        <f>DataA!K58</f>
        <v>2666.25</v>
      </c>
      <c r="EH5" s="7">
        <f>DataA!L58</f>
        <v>1628</v>
      </c>
      <c r="EI5" s="7">
        <f>DataA!M58</f>
        <v>1180.25</v>
      </c>
      <c r="EJ5" s="7">
        <f>DataA!N58</f>
        <v>702.25</v>
      </c>
      <c r="EK5" s="7">
        <f>DataA!O58</f>
        <v>3498</v>
      </c>
      <c r="EL5" s="7">
        <f>DataA!P58</f>
        <v>2990.75</v>
      </c>
      <c r="EM5" s="7">
        <f>DataA!Q58</f>
        <v>1718</v>
      </c>
      <c r="EN5" s="7">
        <f>DataA!R58</f>
        <v>3056.75</v>
      </c>
      <c r="EO5" s="7">
        <f>DataA!S58</f>
        <v>5042</v>
      </c>
      <c r="EP5" s="7">
        <f>DataA!T58</f>
        <v>1116.5</v>
      </c>
      <c r="EQ5" s="7">
        <f>DataA!U58</f>
        <v>997.5</v>
      </c>
      <c r="ES5">
        <v>2024</v>
      </c>
      <c r="ET5" s="7">
        <f t="shared" ref="ET5:ET6" si="25">DY5</f>
        <v>360.25</v>
      </c>
      <c r="EU5" s="7">
        <f t="shared" ref="EU5:EU6" si="26">DZ5+EB5+EC5</f>
        <v>430</v>
      </c>
      <c r="EV5" s="7">
        <f t="shared" ref="EV5:EV6" si="27">EA5</f>
        <v>2588</v>
      </c>
      <c r="EW5" s="7">
        <f t="shared" ref="EW5:EW6" si="28">ED5</f>
        <v>2209</v>
      </c>
      <c r="EX5" s="7">
        <f t="shared" ref="EX5:EX6" si="29">EE5+EG5</f>
        <v>7388.75</v>
      </c>
      <c r="EY5" s="7">
        <f t="shared" ref="EY5:EY6" si="30">EF5+EH5</f>
        <v>3516.25</v>
      </c>
      <c r="EZ5" s="7">
        <f t="shared" ref="EZ5:EZ6" si="31">EI5+EJ5+EK5+EL5</f>
        <v>8371.25</v>
      </c>
      <c r="FA5" s="7">
        <f>EM5+EN5+EO5+EP5+EQ5</f>
        <v>11930.75</v>
      </c>
      <c r="FB5" s="7">
        <f>DX5-(SUM(ET5:FA5))</f>
        <v>-1.5</v>
      </c>
      <c r="FD5" s="8">
        <v>43922</v>
      </c>
      <c r="FE5" s="7">
        <f>DataQ!U196+DataQ!V196+DataQ!W196+DataQ!X196+DataQ!Y196</f>
        <v>10977</v>
      </c>
      <c r="FF5" s="7">
        <f>DataQ!J196+DataQ!Q196+DataQ!H196+DataQ!P196+DataQ!S196+DataQ!K196+DataQ!L196</f>
        <v>8483</v>
      </c>
      <c r="FG5" s="7">
        <f>DataQ!N196+DataQ!I196+DataQ!R196+DataQ!G196+DataQ!T196+DataQ!M196+DataQ!O196</f>
        <v>15674</v>
      </c>
      <c r="FH5" s="7">
        <f>DataQ!F196-'Chart Data'!FE5-'Chart Data'!FF5-'Chart Data'!FG5</f>
        <v>1</v>
      </c>
      <c r="FJ5" s="8">
        <v>43922</v>
      </c>
      <c r="FK5" s="7">
        <f t="shared" ref="FK5:FK35" si="32">FE5-(AVERAGE(FE$20:FE$23))</f>
        <v>-953.75</v>
      </c>
      <c r="FL5" s="7">
        <f t="shared" ref="FL5:FL35" si="33">FF5-(AVERAGE(FF$20:FF$23))</f>
        <v>-462.25</v>
      </c>
      <c r="FM5" s="7">
        <f t="shared" ref="FM5:FM35" si="34">FG5-(AVERAGE(FG$20:FG$23))</f>
        <v>-244.25</v>
      </c>
      <c r="FN5" s="7">
        <f t="shared" ref="FN5:FN35" si="35">SUM(FK5:FM5)</f>
        <v>-1660.25</v>
      </c>
      <c r="FP5" s="8">
        <v>42036</v>
      </c>
      <c r="FQ5" s="2">
        <f>100*((AVERAGE(HAVERM!AS427:AS429)/AVERAGE(HAVERM!AS424:AS426))-1)</f>
        <v>0.70473908483716929</v>
      </c>
      <c r="FR5" s="2">
        <f>100*((AVERAGE(HAVERM!AT427:AT429)/AVERAGE(HAVERM!AT424:AT426))-1)</f>
        <v>1.0495907012469052</v>
      </c>
      <c r="FS5" s="2">
        <f>100*((AVERAGE(HAVERM!AU427:AU429)/AVERAGE(HAVERM!AU424:AU426))-1)</f>
        <v>-0.81304884971117319</v>
      </c>
      <c r="FT5" s="2">
        <f>100*((AVERAGE(HAVERM!AV427:AV429)/AVERAGE(HAVERM!AV424:AV426))-1)</f>
        <v>-6.7843219740426619E-2</v>
      </c>
      <c r="FU5" s="2">
        <f>100*((AVERAGE(HAVERM!AW427:AW429)/AVERAGE(HAVERM!AW424:AW426))-1)</f>
        <v>0.71990878983658746</v>
      </c>
      <c r="FV5" s="2">
        <f>100*((AVERAGE(HAVERM!AX427:AX429)/AVERAGE(HAVERM!AX424:AX426))-1)</f>
        <v>0.8010977128110941</v>
      </c>
      <c r="FW5" s="2">
        <f>100*((AVERAGE(HAVERM!AY427:AY429)/AVERAGE(HAVERM!AY424:AY426))-1)</f>
        <v>0.85794421354656869</v>
      </c>
      <c r="FX5" s="2">
        <f>100*((AVERAGE(HAVERM!AZ427:AZ429)/AVERAGE(HAVERM!AZ424:AZ426))-1)</f>
        <v>1.057849426972135</v>
      </c>
      <c r="FY5" s="2">
        <f>100*((AVERAGE(HAVERM!BA427:BA429)/AVERAGE(HAVERM!BA424:BA426))-1)</f>
        <v>1.1252441449334238</v>
      </c>
      <c r="FZ5" s="2">
        <f>100*((AVERAGE(HAVERM!BB427:BB429)/AVERAGE(HAVERM!BB424:BB426))-1)</f>
        <v>1.1565761672878372</v>
      </c>
      <c r="GA5" s="2">
        <f>100*((AVERAGE(HAVERM!BC427:BC429)/AVERAGE(HAVERM!BC424:BC426))-1)</f>
        <v>1.1231021624151349</v>
      </c>
      <c r="GB5" s="2">
        <f>100*((AVERAGE(HAVERM!BD427:BD429)/AVERAGE(HAVERM!BD424:BD426))-1)</f>
        <v>0.27288814496781999</v>
      </c>
      <c r="GC5" s="2">
        <f>100*((AVERAGE(HAVERM!BE427:BE429)/AVERAGE(HAVERM!BE424:BE426))-1)</f>
        <v>0.51527426174613478</v>
      </c>
      <c r="GD5" s="2">
        <f>100*((AVERAGE(HAVERM!BF427:BF429)/AVERAGE(HAVERM!BF424:BF426))-1)</f>
        <v>1.2275632674930925</v>
      </c>
      <c r="GE5" s="2">
        <f>100*((AVERAGE(HAVERM!BG427:BG429)/AVERAGE(HAVERM!BG424:BG426))-1)</f>
        <v>0.84147856691685341</v>
      </c>
      <c r="GF5" s="2">
        <f>100*((AVERAGE(HAVERM!BH427:BH429)/AVERAGE(HAVERM!BH424:BH426))-1)</f>
        <v>-0.33662962234894955</v>
      </c>
      <c r="GG5" s="2">
        <f>100*((AVERAGE(HAVERM!BI427:BI429)/AVERAGE(HAVERM!BI424:BI426))-1)</f>
        <v>0.2009848290282612</v>
      </c>
      <c r="GH5" s="2">
        <f>100*((AVERAGE(HAVERM!BJ427:BJ429)/AVERAGE(HAVERM!BJ424:BJ426))-1)</f>
        <v>0.78574498326671183</v>
      </c>
      <c r="GI5" s="2">
        <f>100*((AVERAGE(HAVERM!BK427:BK429)/AVERAGE(HAVERM!BK424:BK426))-1)</f>
        <v>1.2562187480220199</v>
      </c>
      <c r="GJ5" s="2">
        <f>100*(((AVERAGE(HAVERM!BL427:BL429)+(AVERAGE(HAVERM!BM427:BM429)))/(AVERAGE(HAVERM!BL424:BL426)+AVERAGE(HAVERM!BM424:BM426))-1))</f>
        <v>0.95573113544953348</v>
      </c>
      <c r="GL5" s="8">
        <v>42036</v>
      </c>
      <c r="GW5" s="8">
        <v>42036</v>
      </c>
      <c r="GX5">
        <f>HAVERM!AT429</f>
        <v>178345</v>
      </c>
      <c r="GY5">
        <f>HAVERM!AU429+HAVERM!AW429+HAVERM!AX429</f>
        <v>308696</v>
      </c>
      <c r="GZ5">
        <f>HAVERM!AV429</f>
        <v>2371584</v>
      </c>
      <c r="HA5">
        <f>HAVERM!AY429</f>
        <v>1118179</v>
      </c>
      <c r="HB5">
        <f>HAVERM!AZ429+HAVERM!BB429</f>
        <v>6155052</v>
      </c>
      <c r="HC5">
        <f>HAVERM!BA429+HAVERM!BC429</f>
        <v>2266463</v>
      </c>
      <c r="HD5">
        <f>HAVERM!BD429</f>
        <v>1069126</v>
      </c>
      <c r="HE5">
        <f>HAVERM!BE429+HAVERM!BF429+HAVERM!BG429</f>
        <v>4662777</v>
      </c>
      <c r="HF5">
        <f>HAVERM!BH429+HAVERM!BI429+HAVERM!BJ429+HAVERM!BK429+HAVERM!BL429+HAVERM!BM429</f>
        <v>9084632</v>
      </c>
      <c r="HH5" s="7" t="s">
        <v>834</v>
      </c>
      <c r="HI5" s="7">
        <f>'ASHE Annual pay All SIC'!D30</f>
        <v>47022</v>
      </c>
      <c r="HJ5" s="2">
        <v>-0.92967818831942717</v>
      </c>
      <c r="HL5" s="7" t="s">
        <v>834</v>
      </c>
      <c r="HM5" s="7">
        <f>'ASHE Annual pay All SIC'!D30</f>
        <v>47022</v>
      </c>
      <c r="HN5" s="2">
        <f t="array" ref="HN5:HN22">TRANSPOSE(CI11:CZ11)</f>
        <v>0.77916666666666812</v>
      </c>
      <c r="HP5">
        <v>2008</v>
      </c>
      <c r="HQ5" s="2">
        <v>16.925615469315993</v>
      </c>
      <c r="HR5" s="2">
        <v>3.2968634338288192</v>
      </c>
      <c r="HS5" s="2">
        <f t="shared" ref="HS5:HS26" si="36">HQ5+HR5</f>
        <v>20.222478903144811</v>
      </c>
      <c r="HU5">
        <v>2008</v>
      </c>
      <c r="HV5" s="7">
        <v>6446.2124523014363</v>
      </c>
      <c r="HW5" s="7">
        <v>1255.6283202352267</v>
      </c>
      <c r="HX5" s="7">
        <f t="shared" ref="HX5:HX26" si="37">HV5+HW5</f>
        <v>7701.8407725366633</v>
      </c>
      <c r="HZ5" s="8">
        <v>43556</v>
      </c>
      <c r="IA5" s="7">
        <f>HAVERQ!E165</f>
        <v>5305</v>
      </c>
      <c r="IB5" s="7">
        <f>HAVERQ!F165</f>
        <v>27601</v>
      </c>
      <c r="IC5" s="7">
        <f>DataQ!Z192-('Chart Data'!IA5+'Chart Data'!IB5)</f>
        <v>57</v>
      </c>
      <c r="IE5" s="8">
        <v>43556</v>
      </c>
      <c r="IF5" s="7">
        <f t="shared" ref="IF5:IF39" si="38">IA5-AVERAGE(IA$4:IA$7)</f>
        <v>-10.75</v>
      </c>
      <c r="IG5" s="7">
        <f t="shared" ref="IG5:IG39" si="39">IB5-AVERAGE(IB$4:IB$7)</f>
        <v>-23</v>
      </c>
      <c r="II5" s="8">
        <v>43556</v>
      </c>
      <c r="IJ5" s="2">
        <f t="shared" ref="IJ5:IJ39" si="40">100*(IA5/AVERAGE(IA$4:IA$7))</f>
        <v>99.797770775525564</v>
      </c>
      <c r="IK5" s="2">
        <f t="shared" ref="IK5:IK39" si="41">100*(IB5/AVERAGE(IB$4:IB$7))</f>
        <v>99.91673906747755</v>
      </c>
      <c r="IM5" s="8">
        <v>43556</v>
      </c>
      <c r="IN5" s="7">
        <f>SUM(DataQ!U192:Y192)</f>
        <v>10900</v>
      </c>
      <c r="IO5" s="7">
        <f>DataQ!F192-'Chart Data'!IN5</f>
        <v>24646</v>
      </c>
      <c r="IQ5" s="8">
        <v>43556</v>
      </c>
      <c r="IR5" s="2">
        <f t="shared" ref="IR5:IR39" si="42">100*(IN5/AVERAGE(IN$4:IN$7))</f>
        <v>99.63209250245653</v>
      </c>
      <c r="IS5" s="2">
        <f t="shared" ref="IS5:IS39" si="43">100*(IO5/AVERAGE(IO$4:IO$7))</f>
        <v>100.08629529233799</v>
      </c>
    </row>
    <row r="6" spans="1:253" x14ac:dyDescent="0.25">
      <c r="A6" s="8">
        <v>43647</v>
      </c>
      <c r="B6" s="7">
        <f>HAVERQ!E166-AVERAGE(HAVERQ!E$164:E$167)</f>
        <v>13.25</v>
      </c>
      <c r="C6" s="7">
        <f>HAVERQ!F166-AVERAGE(HAVERQ!F$164:F$167)</f>
        <v>-46</v>
      </c>
      <c r="E6" s="8">
        <v>36708</v>
      </c>
      <c r="F6" s="7">
        <f>HAVERQ!P90</f>
        <v>1213</v>
      </c>
      <c r="G6" s="7">
        <f>HAVERQ!O90</f>
        <v>1455</v>
      </c>
      <c r="H6" s="7">
        <f>HAVERQ!N90</f>
        <v>1177</v>
      </c>
      <c r="I6" s="7">
        <f>HAVERQ!M90</f>
        <v>226</v>
      </c>
      <c r="J6" s="7">
        <f>HAVERQ!L90</f>
        <v>216</v>
      </c>
      <c r="K6" s="7">
        <f>HAVERQ!E90-F6-G6-H6-I6-J6</f>
        <v>785</v>
      </c>
      <c r="M6" s="8">
        <v>36708</v>
      </c>
      <c r="N6" s="7">
        <f t="shared" si="4"/>
        <v>23.915615141955836</v>
      </c>
      <c r="O6" s="7">
        <f t="shared" si="5"/>
        <v>28.686908517350158</v>
      </c>
      <c r="P6" s="7">
        <f t="shared" si="6"/>
        <v>23.205835962145109</v>
      </c>
      <c r="Q6" s="7">
        <f t="shared" si="7"/>
        <v>4.4558359621451107</v>
      </c>
      <c r="R6" s="7">
        <f t="shared" si="8"/>
        <v>4.2586750788643535</v>
      </c>
      <c r="S6" s="7">
        <f t="shared" si="0"/>
        <v>15.477129337539433</v>
      </c>
      <c r="U6" s="8">
        <v>36708</v>
      </c>
      <c r="V6" s="7">
        <f t="shared" si="9"/>
        <v>3.75</v>
      </c>
      <c r="W6" s="7">
        <f t="shared" si="10"/>
        <v>15.25</v>
      </c>
      <c r="X6" s="7">
        <f t="shared" si="11"/>
        <v>-2</v>
      </c>
      <c r="Y6" s="7">
        <f t="shared" si="12"/>
        <v>0.25</v>
      </c>
      <c r="Z6" s="7">
        <f t="shared" si="13"/>
        <v>-0.25</v>
      </c>
      <c r="AA6" s="7">
        <f t="shared" si="14"/>
        <v>-2.75</v>
      </c>
      <c r="AB6" s="7">
        <f t="shared" si="15"/>
        <v>14.25</v>
      </c>
      <c r="AD6" s="8">
        <v>43647</v>
      </c>
      <c r="AE6" s="7">
        <f>HAVERQ!T166-AVERAGE(HAVERQ!T$164:T$167)</f>
        <v>4.75</v>
      </c>
      <c r="AF6" s="7">
        <f>HAVERQ!U166-AVERAGE(HAVERQ!U$164:U$167)</f>
        <v>-0.25</v>
      </c>
      <c r="AG6" s="7">
        <f>HAVERQ!V166-AVERAGE(HAVERQ!V$164:V$167)</f>
        <v>3.25</v>
      </c>
      <c r="AH6" s="7">
        <f>HAVERQ!W166-AVERAGE(HAVERQ!W$164:W$167)</f>
        <v>-2.75</v>
      </c>
      <c r="AI6" s="7">
        <f>HAVERQ!X166-AVERAGE(HAVERQ!X$164:X$167)</f>
        <v>-2.5</v>
      </c>
      <c r="AJ6" s="7">
        <f>HAVERQ!Y166-AVERAGE(HAVERQ!Y$164:Y$167)</f>
        <v>-25.25</v>
      </c>
      <c r="AK6" s="7">
        <f>HAVERQ!Z166-AVERAGE(HAVERQ!Z$164:Z$167)</f>
        <v>-4.5</v>
      </c>
      <c r="AL6" s="7">
        <f>HAVERQ!AA166-AVERAGE(HAVERQ!AA$164:AA$167)</f>
        <v>2</v>
      </c>
      <c r="AM6" s="7">
        <f>HAVERQ!AB166-AVERAGE(HAVERQ!AB$164:AB$167)</f>
        <v>7</v>
      </c>
      <c r="AN6" s="7">
        <f>HAVERQ!AC166-AVERAGE(HAVERQ!AC$164:AC$167)</f>
        <v>-0.25</v>
      </c>
      <c r="AO6" s="7">
        <f>HAVERQ!AD166-AVERAGE(HAVERQ!AD$164:AD$167)</f>
        <v>7.75</v>
      </c>
      <c r="AP6" s="7">
        <f>HAVERQ!AE166-AVERAGE(HAVERQ!AE$164:AE$167)</f>
        <v>8.25</v>
      </c>
      <c r="AQ6" s="7">
        <f>HAVERQ!AF166-AVERAGE(HAVERQ!AF$164:AF$167)</f>
        <v>10</v>
      </c>
      <c r="AR6" s="7">
        <f>HAVERQ!AG166-AVERAGE(HAVERQ!AG$164:AG$167)</f>
        <v>21.5</v>
      </c>
      <c r="AS6" s="7">
        <f>HAVERQ!AH166-AVERAGE(HAVERQ!AH$164:AH$167)</f>
        <v>4.25</v>
      </c>
      <c r="AT6" s="7">
        <f>HAVERQ!AI166-AVERAGE(HAVERQ!AI$164:AI$167)</f>
        <v>-2</v>
      </c>
      <c r="AU6" s="7">
        <f>HAVERQ!AJ166-AVERAGE(HAVERQ!AJ$164:AJ$167)</f>
        <v>15.75</v>
      </c>
      <c r="AV6" s="7">
        <f>HAVERQ!AK166-AVERAGE(HAVERQ!AK$164:AK$167)</f>
        <v>2.25</v>
      </c>
      <c r="AW6" s="7">
        <f t="shared" si="16"/>
        <v>1.5</v>
      </c>
      <c r="AY6" s="7">
        <f>HAVERQ!AL166+HAVERQ!AM166</f>
        <v>1019</v>
      </c>
      <c r="BA6" s="8">
        <v>43647</v>
      </c>
      <c r="BB6" s="7">
        <f t="shared" si="17"/>
        <v>4.75</v>
      </c>
      <c r="BC6" s="7">
        <f t="shared" si="18"/>
        <v>-5.5</v>
      </c>
      <c r="BD6" s="7">
        <f t="shared" si="19"/>
        <v>3.25</v>
      </c>
      <c r="BE6" s="7">
        <f t="shared" si="20"/>
        <v>-25.25</v>
      </c>
      <c r="BF6" s="7">
        <f t="shared" si="21"/>
        <v>2.5</v>
      </c>
      <c r="BG6" s="7">
        <f t="shared" si="22"/>
        <v>1.75</v>
      </c>
      <c r="BH6" s="7">
        <f t="shared" si="23"/>
        <v>47.5</v>
      </c>
      <c r="BI6" s="7">
        <f t="shared" si="24"/>
        <v>21.75</v>
      </c>
      <c r="BK6" s="7">
        <f>HAVERQ!T166</f>
        <v>403</v>
      </c>
      <c r="BL6" s="7">
        <f>HAVERQ!U166+HAVERQ!W166+HAVERQ!X166</f>
        <v>420</v>
      </c>
      <c r="BM6" s="7">
        <f>HAVERQ!V166</f>
        <v>2694</v>
      </c>
      <c r="BN6" s="7">
        <f>HAVERQ!Y166</f>
        <v>2308</v>
      </c>
      <c r="BO6" s="7">
        <f>HAVERQ!Z166+HAVERQ!AB166</f>
        <v>7507</v>
      </c>
      <c r="BP6" s="7">
        <f>HAVERQ!AA166+HAVERQ!AC166</f>
        <v>3308</v>
      </c>
      <c r="BQ6" s="7">
        <f>HAVERQ!AD166+HAVERQ!AE166+HAVERQ!AF166+HAVERQ!AG166</f>
        <v>8014</v>
      </c>
      <c r="BR6" s="7">
        <f>HAVERQ!AH166+HAVERQ!AI166+HAVERQ!AJ166+HAVERQ!AK166+HAVERQ!AL166+HAVERQ!AM166</f>
        <v>10962</v>
      </c>
      <c r="BS6" s="7">
        <f>HAVERQ!S166-SUM('Chart Data'!BK6:BR6)</f>
        <v>-1</v>
      </c>
      <c r="BU6" s="8">
        <v>34516</v>
      </c>
      <c r="BV6" s="7">
        <f>HAVERQ!T66</f>
        <v>484</v>
      </c>
      <c r="BW6" s="7">
        <f>HAVERQ!U66+HAVERQ!W66+HAVERQ!X66</f>
        <v>352</v>
      </c>
      <c r="BX6" s="7">
        <f>HAVERQ!V66</f>
        <v>4151</v>
      </c>
      <c r="BY6" s="7">
        <f>HAVERQ!Y66</f>
        <v>1888</v>
      </c>
      <c r="BZ6" s="7">
        <f>HAVERQ!Z66+HAVERQ!AB66</f>
        <v>6243</v>
      </c>
      <c r="CA6" s="7">
        <f>HAVERQ!AA66+HAVERQ!AC66</f>
        <v>2094</v>
      </c>
      <c r="CB6" s="7">
        <f>HAVERQ!AD66+HAVERQ!AE66+HAVERQ!AF66+HAVERQ!AG66</f>
        <v>4617</v>
      </c>
      <c r="CC6" s="7">
        <f>HAVERQ!AH66+HAVERQ!AI66+HAVERQ!AJ66+HAVERQ!AK66+HAVERQ!AL66+HAVERQ!AM66</f>
        <v>8044</v>
      </c>
      <c r="CD6" s="7">
        <f>HAVERQ!S66-SUM('Chart Data'!BV6:CC6)</f>
        <v>1</v>
      </c>
      <c r="CF6" t="s">
        <v>1381</v>
      </c>
      <c r="CG6" s="9">
        <f>AVERAGE(HAVERM!X368:X487)</f>
        <v>2.2724999999999991</v>
      </c>
      <c r="CH6" s="9"/>
      <c r="CI6" s="9">
        <f>AVERAGE(HAVERM!Y368:Y487)</f>
        <v>2.4350000000000001</v>
      </c>
      <c r="CJ6" s="9">
        <f>AVERAGE(HAVERM!Z368:Z487)</f>
        <v>1.8916666666666664</v>
      </c>
      <c r="CK6" s="9">
        <f>AVERAGE(HAVERM!AA368:AA487)</f>
        <v>2.8666666666666694</v>
      </c>
      <c r="CL6" s="9">
        <f>AVERAGE(HAVERM!AB368:AB487)</f>
        <v>1.3358333333333332</v>
      </c>
      <c r="CM6" s="9">
        <f>AVERAGE(HAVERM!AC368:AC487)</f>
        <v>1.4525000000000003</v>
      </c>
      <c r="CN6" s="9">
        <f>AVERAGE(HAVERM!AD368:AD487)</f>
        <v>2.5666666666666673</v>
      </c>
      <c r="CO6" s="9">
        <f>AVERAGE(HAVERM!AE368:AE487)</f>
        <v>2.0358333333333349</v>
      </c>
      <c r="CP6" s="9">
        <f>AVERAGE(HAVERM!AF368:AF487)</f>
        <v>3.3700000000000014</v>
      </c>
      <c r="CQ6" s="9">
        <f>AVERAGE(HAVERM!AG368:AG487)</f>
        <v>3.0850000000000004</v>
      </c>
      <c r="CR6" s="9">
        <f>AVERAGE(HAVERM!AH368:AH487)</f>
        <v>3.0258333333333329</v>
      </c>
      <c r="CS6" s="9">
        <f>AVERAGE(HAVERM!AI368:AI487)</f>
        <v>1.89</v>
      </c>
      <c r="CT6" s="9">
        <f>AVERAGE(HAVERM!AJ368:AJ487)</f>
        <v>2.5366666666666662</v>
      </c>
      <c r="CU6" s="9">
        <f>AVERAGE(HAVERM!AK368:AK487)</f>
        <v>1.7824999999999995</v>
      </c>
      <c r="CV6" s="9">
        <f>AVERAGE(HAVERM!AL368:AL487)</f>
        <v>1.023333333333333</v>
      </c>
      <c r="CW6" s="9">
        <f>AVERAGE(HAVERM!AM368:AM487)</f>
        <v>1.696666666666669</v>
      </c>
      <c r="CX6" s="9">
        <f>AVERAGE(HAVERM!AN368:AN487)</f>
        <v>2.4958333333333313</v>
      </c>
      <c r="CY6" s="9">
        <f>AVERAGE(HAVERM!AO368:AO487)</f>
        <v>2.1175000000000006</v>
      </c>
      <c r="CZ6" s="9">
        <f>AVERAGE(HAVERM!AP368:AP487)</f>
        <v>2.8533333333333335</v>
      </c>
      <c r="DB6" s="8">
        <v>36342</v>
      </c>
      <c r="DC6" s="3">
        <f>HAVERQ!BI86/HAVERQ!T86</f>
        <v>7.333333333333333</v>
      </c>
      <c r="DD6" s="3">
        <f>HAVERQ!BJ86/HAVERQ!U86</f>
        <v>612.98684210526312</v>
      </c>
      <c r="DE6" s="3">
        <f>HAVERQ!BK86/HAVERQ!V86</f>
        <v>9.3891733723482069</v>
      </c>
      <c r="DF6" s="3">
        <f>HAVERQ!BL86/HAVERQ!W86</f>
        <v>91.919191919191917</v>
      </c>
      <c r="DG6" s="3">
        <f>HAVERQ!BM86/HAVERQ!X86</f>
        <v>42.45398773006135</v>
      </c>
      <c r="DH6" s="3">
        <f>HAVERQ!BN86/HAVERQ!Y86</f>
        <v>17.804166666666667</v>
      </c>
      <c r="DI6" s="3">
        <f>HAVERQ!BO86/HAVERQ!Z86</f>
        <v>9.4105865522174543</v>
      </c>
      <c r="DJ6" s="3">
        <f>HAVERQ!BP86/HAVERQ!AA86</f>
        <v>13.401026392961876</v>
      </c>
      <c r="DK6" s="3">
        <f>HAVERQ!BQ86/HAVERQ!AB86</f>
        <v>7.709411117226197</v>
      </c>
      <c r="DL6" s="3">
        <f>HAVERQ!BR86/HAVERQ!AC86</f>
        <v>3.9851714550509731</v>
      </c>
      <c r="DM6" s="3">
        <f>HAVERQ!BS86/HAVERQ!AD86</f>
        <v>30.280138768430181</v>
      </c>
      <c r="DN6" s="3">
        <f>HAVERQ!BT86/HAVERQ!AE86</f>
        <v>165.53424657534248</v>
      </c>
      <c r="DO6" s="3">
        <f>HAVERQ!BU86/HAVERQ!AF86</f>
        <v>14.039887640449438</v>
      </c>
      <c r="DP6" s="3">
        <f>HAVERQ!BV86/HAVERQ!AG86</f>
        <v>7.0896817743490841</v>
      </c>
      <c r="DQ6" s="3">
        <f>HAVERQ!BW86/HAVERQ!AH86</f>
        <v>14.640366972477064</v>
      </c>
      <c r="DR6" s="3">
        <f>HAVERQ!BX86/HAVERQ!AI86</f>
        <v>14.376744186046512</v>
      </c>
      <c r="DS6" s="3">
        <f>HAVERQ!BY86/HAVERQ!AJ86</f>
        <v>11.260329190460196</v>
      </c>
      <c r="DT6" s="3">
        <f>HAVERQ!BZ86/HAVERQ!AK86</f>
        <v>8.8510928961748636</v>
      </c>
      <c r="DU6" s="3">
        <f>(HAVERQ!CA86+HAVERQ!CB86)/HAVERQ!AL86</f>
        <v>11.178893178893178</v>
      </c>
      <c r="DW6">
        <v>2029</v>
      </c>
      <c r="DX6" s="7">
        <f>DataA!B63</f>
        <v>38728.525000000009</v>
      </c>
      <c r="DY6" s="7">
        <f>DataA!C63</f>
        <v>362.61400000000003</v>
      </c>
      <c r="DZ6" s="7">
        <f>DataA!D63</f>
        <v>43.125684999999997</v>
      </c>
      <c r="EA6" s="7">
        <f>DataA!E63</f>
        <v>2436.3982500000002</v>
      </c>
      <c r="EB6" s="7">
        <f>DataA!F63</f>
        <v>134.917675</v>
      </c>
      <c r="EC6" s="7">
        <f>DataA!G63</f>
        <v>252.236875</v>
      </c>
      <c r="ED6" s="7">
        <f>DataA!H63</f>
        <v>2413.8517499999998</v>
      </c>
      <c r="EE6" s="7">
        <f>DataA!I63</f>
        <v>4946.7212499999996</v>
      </c>
      <c r="EF6" s="7">
        <f>DataA!J63</f>
        <v>2040.4855</v>
      </c>
      <c r="EG6" s="7">
        <f>DataA!K63</f>
        <v>2768.9719999999998</v>
      </c>
      <c r="EH6" s="7">
        <f>DataA!L63</f>
        <v>1760.0255</v>
      </c>
      <c r="EI6" s="7">
        <f>DataA!M63</f>
        <v>1217.1097500000001</v>
      </c>
      <c r="EJ6" s="7">
        <f>DataA!N63</f>
        <v>734.62815000000001</v>
      </c>
      <c r="EK6" s="7">
        <f>DataA!O63</f>
        <v>3749.2870000000003</v>
      </c>
      <c r="EL6" s="7">
        <f>DataA!P63</f>
        <v>3228.94175</v>
      </c>
      <c r="EM6" s="7">
        <f>DataA!Q63</f>
        <v>1760.8850000000002</v>
      </c>
      <c r="EN6" s="7">
        <f>DataA!R63</f>
        <v>3193.9580000000001</v>
      </c>
      <c r="EO6" s="7">
        <f>DataA!S63</f>
        <v>5384.4769999999999</v>
      </c>
      <c r="EP6" s="7">
        <f>DataA!T63</f>
        <v>1226.8375000000001</v>
      </c>
      <c r="EQ6" s="7">
        <f>DataA!U63</f>
        <v>1072.0529999999999</v>
      </c>
      <c r="ES6">
        <v>2029</v>
      </c>
      <c r="ET6" s="7">
        <f t="shared" si="25"/>
        <v>362.61400000000003</v>
      </c>
      <c r="EU6" s="7">
        <f t="shared" si="26"/>
        <v>430.280235</v>
      </c>
      <c r="EV6" s="7">
        <f t="shared" si="27"/>
        <v>2436.3982500000002</v>
      </c>
      <c r="EW6" s="7">
        <f t="shared" si="28"/>
        <v>2413.8517499999998</v>
      </c>
      <c r="EX6" s="7">
        <f t="shared" si="29"/>
        <v>7715.6932499999994</v>
      </c>
      <c r="EY6" s="7">
        <f t="shared" si="30"/>
        <v>3800.511</v>
      </c>
      <c r="EZ6" s="7">
        <f t="shared" si="31"/>
        <v>8929.9666500000003</v>
      </c>
      <c r="FA6" s="7">
        <f>EM6+EN6+EO6+EP6+EQ6</f>
        <v>12638.210499999999</v>
      </c>
      <c r="FB6" s="7">
        <f>DX6-(SUM(ET6:FA6))</f>
        <v>0.99936500001058448</v>
      </c>
      <c r="FD6" s="8">
        <v>44013</v>
      </c>
      <c r="FE6" s="7">
        <f>DataQ!U197+DataQ!V197+DataQ!W197+DataQ!X197+DataQ!Y197</f>
        <v>10843</v>
      </c>
      <c r="FF6" s="7">
        <f>DataQ!J197+DataQ!Q197+DataQ!H197+DataQ!P197+DataQ!S197+DataQ!K197+DataQ!L197</f>
        <v>8311</v>
      </c>
      <c r="FG6" s="7">
        <f>DataQ!N197+DataQ!I197+DataQ!R197+DataQ!G197+DataQ!T197+DataQ!M197+DataQ!O197</f>
        <v>15440</v>
      </c>
      <c r="FH6" s="7">
        <f>DataQ!F197-'Chart Data'!FE6-'Chart Data'!FF6-'Chart Data'!FG6</f>
        <v>0</v>
      </c>
      <c r="FJ6" s="8">
        <v>44013</v>
      </c>
      <c r="FK6" s="7">
        <f t="shared" si="32"/>
        <v>-1087.75</v>
      </c>
      <c r="FL6" s="7">
        <f t="shared" si="33"/>
        <v>-634.25</v>
      </c>
      <c r="FM6" s="7">
        <f t="shared" si="34"/>
        <v>-478.25</v>
      </c>
      <c r="FN6" s="7">
        <f t="shared" si="35"/>
        <v>-2200.25</v>
      </c>
      <c r="FP6" s="8">
        <v>42064</v>
      </c>
      <c r="FQ6" s="2">
        <f>100*((AVERAGE(HAVERM!AS428:AS430)/AVERAGE(HAVERM!AS425:AS427))-1)</f>
        <v>0.93672644903957103</v>
      </c>
      <c r="FR6" s="2">
        <f>100*((AVERAGE(HAVERM!AT428:AT430)/AVERAGE(HAVERM!AT425:AT427))-1)</f>
        <v>1.0161342709741783</v>
      </c>
      <c r="FS6" s="2">
        <f>100*((AVERAGE(HAVERM!AU428:AU430)/AVERAGE(HAVERM!AU425:AU427))-1)</f>
        <v>-0.97934840166103987</v>
      </c>
      <c r="FT6" s="2">
        <f>100*((AVERAGE(HAVERM!AV428:AV430)/AVERAGE(HAVERM!AV425:AV427))-1)</f>
        <v>1.062304346763332</v>
      </c>
      <c r="FU6" s="2">
        <f>100*((AVERAGE(HAVERM!AW428:AW430)/AVERAGE(HAVERM!AW425:AW427))-1)</f>
        <v>0.78776845892118974</v>
      </c>
      <c r="FV6" s="2">
        <f>100*((AVERAGE(HAVERM!AX428:AX430)/AVERAGE(HAVERM!AX425:AX427))-1)</f>
        <v>1.1945726675059554</v>
      </c>
      <c r="FW6" s="2">
        <f>100*((AVERAGE(HAVERM!AY428:AY430)/AVERAGE(HAVERM!AY425:AY427))-1)</f>
        <v>2.3760032545733889</v>
      </c>
      <c r="FX6" s="2">
        <f>100*((AVERAGE(HAVERM!AZ428:AZ430)/AVERAGE(HAVERM!AZ425:AZ427))-1)</f>
        <v>1.0585566391736689</v>
      </c>
      <c r="FY6" s="2">
        <f>100*((AVERAGE(HAVERM!BA428:BA430)/AVERAGE(HAVERM!BA425:BA427))-1)</f>
        <v>1.3588084954573754</v>
      </c>
      <c r="FZ6" s="2">
        <f>100*((AVERAGE(HAVERM!BB428:BB430)/AVERAGE(HAVERM!BB425:BB427))-1)</f>
        <v>1.2777589003084566</v>
      </c>
      <c r="GA6" s="2">
        <f>100*((AVERAGE(HAVERM!BC428:BC430)/AVERAGE(HAVERM!BC425:BC427))-1)</f>
        <v>1.2264135859500369</v>
      </c>
      <c r="GB6" s="2">
        <f>100*((AVERAGE(HAVERM!BD428:BD430)/AVERAGE(HAVERM!BD425:BD427))-1)</f>
        <v>0.36787563631972553</v>
      </c>
      <c r="GC6" s="2">
        <f>100*((AVERAGE(HAVERM!BE428:BE430)/AVERAGE(HAVERM!BE425:BE427))-1)</f>
        <v>0.65602661617838454</v>
      </c>
      <c r="GD6" s="2">
        <f>100*((AVERAGE(HAVERM!BF428:BF430)/AVERAGE(HAVERM!BF425:BF427))-1)</f>
        <v>1.3840915405598286</v>
      </c>
      <c r="GE6" s="2">
        <f>100*((AVERAGE(HAVERM!BG428:BG430)/AVERAGE(HAVERM!BG425:BG427))-1)</f>
        <v>1.0858101101666184</v>
      </c>
      <c r="GF6" s="2">
        <f>100*((AVERAGE(HAVERM!BH428:BH430)/AVERAGE(HAVERM!BH425:BH427))-1)</f>
        <v>-0.36993044989739321</v>
      </c>
      <c r="GG6" s="2">
        <f>100*((AVERAGE(HAVERM!BI428:BI430)/AVERAGE(HAVERM!BI425:BI427))-1)</f>
        <v>0.24310302298249375</v>
      </c>
      <c r="GH6" s="2">
        <f>100*((AVERAGE(HAVERM!BJ428:BJ430)/AVERAGE(HAVERM!BJ425:BJ427))-1)</f>
        <v>0.84043597083010013</v>
      </c>
      <c r="GI6" s="2">
        <f>100*((AVERAGE(HAVERM!BK428:BK430)/AVERAGE(HAVERM!BK425:BK427))-1)</f>
        <v>1.1866165831416087</v>
      </c>
      <c r="GJ6" s="2">
        <f>100*(((AVERAGE(HAVERM!BL428:BL430)+(AVERAGE(HAVERM!BM428:BM430)))/(AVERAGE(HAVERM!BL425:BL427)+AVERAGE(HAVERM!BM425:BM427))-1))</f>
        <v>0.99081627475630096</v>
      </c>
      <c r="GL6" s="8">
        <v>42064</v>
      </c>
      <c r="GW6" s="8">
        <v>42064</v>
      </c>
      <c r="GX6">
        <f>HAVERM!AT430</f>
        <v>178374</v>
      </c>
      <c r="GY6">
        <f>HAVERM!AU430+HAVERM!AW430+HAVERM!AX430</f>
        <v>309557</v>
      </c>
      <c r="GZ6">
        <f>HAVERM!AV430</f>
        <v>2374578</v>
      </c>
      <c r="HA6">
        <f>HAVERM!AY430</f>
        <v>1124033</v>
      </c>
      <c r="HB6">
        <f>HAVERM!AZ430+HAVERM!BB430</f>
        <v>6178886</v>
      </c>
      <c r="HC6">
        <f>HAVERM!BA430+HAVERM!BC430</f>
        <v>2274102</v>
      </c>
      <c r="HD6">
        <f>HAVERM!BD430</f>
        <v>1070374</v>
      </c>
      <c r="HE6">
        <f>HAVERM!BE430+HAVERM!BF430+HAVERM!BG430</f>
        <v>4690460</v>
      </c>
      <c r="HF6">
        <f>HAVERM!BH430+HAVERM!BI430+HAVERM!BJ430+HAVERM!BK430+HAVERM!BL430+HAVERM!BM430</f>
        <v>9094299</v>
      </c>
      <c r="HH6" s="7" t="s">
        <v>826</v>
      </c>
      <c r="HI6" s="7">
        <f>'ASHE Annual pay All SIC'!D36</f>
        <v>35518</v>
      </c>
      <c r="HJ6" s="2">
        <v>-0.42959078509072768</v>
      </c>
      <c r="HL6" s="7" t="s">
        <v>826</v>
      </c>
      <c r="HM6" s="7">
        <f>'ASHE Annual pay All SIC'!D36</f>
        <v>35518</v>
      </c>
      <c r="HN6" s="2">
        <v>-0.30583333333333496</v>
      </c>
      <c r="HP6">
        <v>2009</v>
      </c>
      <c r="HQ6" s="2">
        <v>18.265633206775536</v>
      </c>
      <c r="HR6" s="2">
        <v>3.8046863409283649</v>
      </c>
      <c r="HS6" s="2">
        <f t="shared" si="36"/>
        <v>22.070319547703903</v>
      </c>
      <c r="HU6">
        <v>2009</v>
      </c>
      <c r="HV6" s="7">
        <v>6720.9845973853789</v>
      </c>
      <c r="HW6" s="7">
        <v>1399.9645129070352</v>
      </c>
      <c r="HX6" s="7">
        <f t="shared" si="37"/>
        <v>8120.9491102924139</v>
      </c>
      <c r="HZ6" s="8">
        <v>43647</v>
      </c>
      <c r="IA6" s="7">
        <f>HAVERQ!E166</f>
        <v>5329</v>
      </c>
      <c r="IB6" s="7">
        <f>HAVERQ!F166</f>
        <v>27578</v>
      </c>
      <c r="IC6" s="7">
        <f>DataQ!Z193-('Chart Data'!IA6+'Chart Data'!IB6)</f>
        <v>-11</v>
      </c>
      <c r="IE6" s="8">
        <v>43647</v>
      </c>
      <c r="IF6" s="7">
        <f t="shared" si="38"/>
        <v>13.25</v>
      </c>
      <c r="IG6" s="7">
        <f t="shared" si="39"/>
        <v>-46</v>
      </c>
      <c r="II6" s="8">
        <v>43647</v>
      </c>
      <c r="IJ6" s="2">
        <f t="shared" si="40"/>
        <v>100.2492592766778</v>
      </c>
      <c r="IK6" s="2">
        <f t="shared" si="41"/>
        <v>99.833478134955115</v>
      </c>
      <c r="IM6" s="8">
        <v>43647</v>
      </c>
      <c r="IN6" s="7">
        <f>SUM(DataQ!U193:Y193)</f>
        <v>10962</v>
      </c>
      <c r="IO6" s="7">
        <f>DataQ!F193-'Chart Data'!IN6</f>
        <v>24653</v>
      </c>
      <c r="IQ6" s="8">
        <v>43647</v>
      </c>
      <c r="IR6" s="2">
        <f t="shared" si="42"/>
        <v>100.19880715705764</v>
      </c>
      <c r="IS6" s="2">
        <f t="shared" si="43"/>
        <v>100.11472197687286</v>
      </c>
    </row>
    <row r="7" spans="1:253" x14ac:dyDescent="0.25">
      <c r="A7" s="8">
        <v>43739</v>
      </c>
      <c r="B7" s="7">
        <f>HAVERQ!E167-AVERAGE(HAVERQ!E$164:E$167)</f>
        <v>28.25</v>
      </c>
      <c r="C7" s="7">
        <f>HAVERQ!F167-AVERAGE(HAVERQ!F$164:F$167)</f>
        <v>135</v>
      </c>
      <c r="E7" s="8">
        <v>36800</v>
      </c>
      <c r="F7" s="7">
        <f>HAVERQ!P91</f>
        <v>1223</v>
      </c>
      <c r="G7" s="7">
        <f>HAVERQ!O91</f>
        <v>1457</v>
      </c>
      <c r="H7" s="7">
        <f>HAVERQ!N91</f>
        <v>1177</v>
      </c>
      <c r="I7" s="7">
        <f>HAVERQ!M91</f>
        <v>227</v>
      </c>
      <c r="J7" s="7">
        <f>HAVERQ!L91</f>
        <v>215</v>
      </c>
      <c r="K7" s="7">
        <f>HAVERQ!E91-F7-G7-H7-I7-J7</f>
        <v>782</v>
      </c>
      <c r="M7" s="8">
        <v>36800</v>
      </c>
      <c r="N7" s="7">
        <f t="shared" si="4"/>
        <v>24.070064947844912</v>
      </c>
      <c r="O7" s="7">
        <f t="shared" si="5"/>
        <v>28.675457587089152</v>
      </c>
      <c r="P7" s="7">
        <f t="shared" si="6"/>
        <v>23.164731352096045</v>
      </c>
      <c r="Q7" s="7">
        <f t="shared" si="7"/>
        <v>4.4676244833694154</v>
      </c>
      <c r="R7" s="7">
        <f t="shared" si="8"/>
        <v>4.2314505018697108</v>
      </c>
      <c r="S7" s="7">
        <f t="shared" si="0"/>
        <v>15.390671127730762</v>
      </c>
      <c r="U7" s="8">
        <v>36800</v>
      </c>
      <c r="V7" s="7">
        <f t="shared" si="9"/>
        <v>13.75</v>
      </c>
      <c r="W7" s="7">
        <f t="shared" si="10"/>
        <v>17.25</v>
      </c>
      <c r="X7" s="7">
        <f t="shared" si="11"/>
        <v>-2</v>
      </c>
      <c r="Y7" s="7">
        <f t="shared" si="12"/>
        <v>1.25</v>
      </c>
      <c r="Z7" s="7">
        <f t="shared" si="13"/>
        <v>-1.25</v>
      </c>
      <c r="AA7" s="7">
        <f t="shared" si="14"/>
        <v>-5.75</v>
      </c>
      <c r="AB7" s="7">
        <f t="shared" si="15"/>
        <v>23.25</v>
      </c>
      <c r="AD7" s="8">
        <v>43739</v>
      </c>
      <c r="AE7" s="7">
        <f>HAVERQ!T167-AVERAGE(HAVERQ!T$164:T$167)</f>
        <v>6.75</v>
      </c>
      <c r="AF7" s="7">
        <f>HAVERQ!U167-AVERAGE(HAVERQ!U$164:U$167)</f>
        <v>0.75</v>
      </c>
      <c r="AG7" s="7">
        <f>HAVERQ!V167-AVERAGE(HAVERQ!V$164:V$167)</f>
        <v>-15.75</v>
      </c>
      <c r="AH7" s="7">
        <f>HAVERQ!W167-AVERAGE(HAVERQ!W$164:W$167)</f>
        <v>4.25</v>
      </c>
      <c r="AI7" s="7">
        <f>HAVERQ!X167-AVERAGE(HAVERQ!X$164:X$167)</f>
        <v>-3.5</v>
      </c>
      <c r="AJ7" s="7">
        <f>HAVERQ!Y167-AVERAGE(HAVERQ!Y$164:Y$167)</f>
        <v>-8.25</v>
      </c>
      <c r="AK7" s="7">
        <f>HAVERQ!Z167-AVERAGE(HAVERQ!Z$164:Z$167)</f>
        <v>-34.5</v>
      </c>
      <c r="AL7" s="7">
        <f>HAVERQ!AA167-AVERAGE(HAVERQ!AA$164:AA$167)</f>
        <v>5</v>
      </c>
      <c r="AM7" s="7">
        <f>HAVERQ!AB167-AVERAGE(HAVERQ!AB$164:AB$167)</f>
        <v>13</v>
      </c>
      <c r="AN7" s="7">
        <f>HAVERQ!AC167-AVERAGE(HAVERQ!AC$164:AC$167)</f>
        <v>27.75</v>
      </c>
      <c r="AO7" s="7">
        <f>HAVERQ!AD167-AVERAGE(HAVERQ!AD$164:AD$167)</f>
        <v>-4.25</v>
      </c>
      <c r="AP7" s="7">
        <f>HAVERQ!AE167-AVERAGE(HAVERQ!AE$164:AE$167)</f>
        <v>29.25</v>
      </c>
      <c r="AQ7" s="7">
        <f>HAVERQ!AF167-AVERAGE(HAVERQ!AF$164:AF$167)</f>
        <v>-16</v>
      </c>
      <c r="AR7" s="7">
        <f>HAVERQ!AG167-AVERAGE(HAVERQ!AG$164:AG$167)</f>
        <v>12.5</v>
      </c>
      <c r="AS7" s="7">
        <f>HAVERQ!AH167-AVERAGE(HAVERQ!AH$164:AH$167)</f>
        <v>14.25</v>
      </c>
      <c r="AT7" s="7">
        <f>HAVERQ!AI167-AVERAGE(HAVERQ!AI$164:AI$167)</f>
        <v>9</v>
      </c>
      <c r="AU7" s="7">
        <f>HAVERQ!AJ167-AVERAGE(HAVERQ!AJ$164:AJ$167)</f>
        <v>24.75</v>
      </c>
      <c r="AV7" s="7">
        <f>HAVERQ!AK167-AVERAGE(HAVERQ!AK$164:AK$167)</f>
        <v>13.25</v>
      </c>
      <c r="AW7" s="7">
        <f t="shared" si="16"/>
        <v>16.5</v>
      </c>
      <c r="AY7" s="7">
        <f>HAVERQ!AL167+HAVERQ!AM167</f>
        <v>1034</v>
      </c>
      <c r="BA7" s="8">
        <v>43739</v>
      </c>
      <c r="BB7" s="7">
        <f t="shared" si="17"/>
        <v>6.75</v>
      </c>
      <c r="BC7" s="7">
        <f t="shared" si="18"/>
        <v>1.5</v>
      </c>
      <c r="BD7" s="7">
        <f t="shared" si="19"/>
        <v>-15.75</v>
      </c>
      <c r="BE7" s="7">
        <f t="shared" si="20"/>
        <v>-8.25</v>
      </c>
      <c r="BF7" s="7">
        <f t="shared" si="21"/>
        <v>-21.5</v>
      </c>
      <c r="BG7" s="7">
        <f t="shared" si="22"/>
        <v>32.75</v>
      </c>
      <c r="BH7" s="7">
        <f t="shared" si="23"/>
        <v>21.5</v>
      </c>
      <c r="BI7" s="7">
        <f t="shared" si="24"/>
        <v>77.75</v>
      </c>
      <c r="BK7" s="7">
        <f>HAVERQ!T167</f>
        <v>405</v>
      </c>
      <c r="BL7" s="7">
        <f>HAVERQ!U167+HAVERQ!W167+HAVERQ!X167</f>
        <v>427</v>
      </c>
      <c r="BM7" s="7">
        <f>HAVERQ!V167</f>
        <v>2675</v>
      </c>
      <c r="BN7" s="7">
        <f>HAVERQ!Y167</f>
        <v>2325</v>
      </c>
      <c r="BO7" s="7">
        <f>HAVERQ!Z167+HAVERQ!AB167</f>
        <v>7483</v>
      </c>
      <c r="BP7" s="7">
        <f>HAVERQ!AA167+HAVERQ!AC167</f>
        <v>3339</v>
      </c>
      <c r="BQ7" s="7">
        <f>HAVERQ!AD167+HAVERQ!AE167+HAVERQ!AF167+HAVERQ!AG167</f>
        <v>7988</v>
      </c>
      <c r="BR7" s="7">
        <f>HAVERQ!AH167+HAVERQ!AI167+HAVERQ!AJ167+HAVERQ!AK167+HAVERQ!AL167+HAVERQ!AM167</f>
        <v>11018</v>
      </c>
      <c r="BS7" s="7">
        <f>HAVERQ!S167-SUM('Chart Data'!BK7:BR7)</f>
        <v>1</v>
      </c>
      <c r="BU7" s="8">
        <v>34608</v>
      </c>
      <c r="BV7" s="7">
        <f>HAVERQ!T67</f>
        <v>470</v>
      </c>
      <c r="BW7" s="7">
        <f>HAVERQ!U67+HAVERQ!W67+HAVERQ!X67</f>
        <v>346</v>
      </c>
      <c r="BX7" s="7">
        <f>HAVERQ!V67</f>
        <v>4176</v>
      </c>
      <c r="BY7" s="7">
        <f>HAVERQ!Y67</f>
        <v>1879</v>
      </c>
      <c r="BZ7" s="7">
        <f>HAVERQ!Z67+HAVERQ!AB67</f>
        <v>6269</v>
      </c>
      <c r="CA7" s="7">
        <f>HAVERQ!AA67+HAVERQ!AC67</f>
        <v>2095</v>
      </c>
      <c r="CB7" s="7">
        <f>HAVERQ!AD67+HAVERQ!AE67+HAVERQ!AF67+HAVERQ!AG67</f>
        <v>4650</v>
      </c>
      <c r="CC7" s="7">
        <f>HAVERQ!AH67+HAVERQ!AI67+HAVERQ!AJ67+HAVERQ!AK67+HAVERQ!AL67+HAVERQ!AM67</f>
        <v>8056</v>
      </c>
      <c r="CD7" s="7">
        <f>HAVERQ!S67-SUM('Chart Data'!BV7:CC7)</f>
        <v>0</v>
      </c>
      <c r="DB7" s="8">
        <v>36434</v>
      </c>
      <c r="DC7" s="3">
        <f>HAVERQ!BI87/HAVERQ!T87</f>
        <v>7.8059701492537314</v>
      </c>
      <c r="DD7" s="3">
        <f>HAVERQ!BJ87/HAVERQ!U87</f>
        <v>604.47368421052636</v>
      </c>
      <c r="DE7" s="3">
        <f>HAVERQ!BK87/HAVERQ!V87</f>
        <v>9.4796668299853017</v>
      </c>
      <c r="DF7" s="3">
        <f>HAVERQ!BL87/HAVERQ!W87</f>
        <v>91.947916666666671</v>
      </c>
      <c r="DG7" s="3">
        <f>HAVERQ!BM87/HAVERQ!X87</f>
        <v>46.025974025974023</v>
      </c>
      <c r="DH7" s="3">
        <f>HAVERQ!BN87/HAVERQ!Y87</f>
        <v>17.802301255230127</v>
      </c>
      <c r="DI7" s="3">
        <f>HAVERQ!BO87/HAVERQ!Z87</f>
        <v>9.8149662645675733</v>
      </c>
      <c r="DJ7" s="3">
        <f>HAVERQ!BP87/HAVERQ!AA87</f>
        <v>12.94528437724982</v>
      </c>
      <c r="DK7" s="3">
        <f>HAVERQ!BQ87/HAVERQ!AB87</f>
        <v>7.785323110624315</v>
      </c>
      <c r="DL7" s="3">
        <f>HAVERQ!BR87/HAVERQ!AC87</f>
        <v>4.145604395604396</v>
      </c>
      <c r="DM7" s="3">
        <f>HAVERQ!BS87/HAVERQ!AD87</f>
        <v>31.41060735671514</v>
      </c>
      <c r="DN7" s="3">
        <f>HAVERQ!BT87/HAVERQ!AE87</f>
        <v>160.26578073089701</v>
      </c>
      <c r="DO7" s="3">
        <f>HAVERQ!BU87/HAVERQ!AF87</f>
        <v>14.67783361250698</v>
      </c>
      <c r="DP7" s="3">
        <f>HAVERQ!BV87/HAVERQ!AG87</f>
        <v>7.298313253012048</v>
      </c>
      <c r="DQ7" s="3">
        <f>HAVERQ!BW87/HAVERQ!AH87</f>
        <v>14.394289185905224</v>
      </c>
      <c r="DR7" s="3">
        <f>HAVERQ!BX87/HAVERQ!AI87</f>
        <v>14.108181818181817</v>
      </c>
      <c r="DS7" s="3">
        <f>HAVERQ!BY87/HAVERQ!AJ87</f>
        <v>11.22713567839196</v>
      </c>
      <c r="DT7" s="3">
        <f>HAVERQ!BZ87/HAVERQ!AK87</f>
        <v>8.9661705006765899</v>
      </c>
      <c r="DU7" s="3">
        <f>(HAVERQ!CA87+HAVERQ!CB87)/HAVERQ!AL87</f>
        <v>10.438202247191011</v>
      </c>
      <c r="FD7" s="8">
        <v>44105</v>
      </c>
      <c r="FE7" s="7">
        <f>DataQ!U198+DataQ!V198+DataQ!W198+DataQ!X198+DataQ!Y198</f>
        <v>10874</v>
      </c>
      <c r="FF7" s="7">
        <f>DataQ!J198+DataQ!Q198+DataQ!H198+DataQ!P198+DataQ!S198+DataQ!K198+DataQ!L198</f>
        <v>8369</v>
      </c>
      <c r="FG7" s="7">
        <f>DataQ!N198+DataQ!I198+DataQ!R198+DataQ!G198+DataQ!T198+DataQ!M198+DataQ!O198</f>
        <v>15281</v>
      </c>
      <c r="FH7" s="7">
        <f>DataQ!F198-'Chart Data'!FE7-'Chart Data'!FF7-'Chart Data'!FG7</f>
        <v>-2</v>
      </c>
      <c r="FJ7" s="8">
        <v>44105</v>
      </c>
      <c r="FK7" s="7">
        <f t="shared" si="32"/>
        <v>-1056.75</v>
      </c>
      <c r="FL7" s="7">
        <f t="shared" si="33"/>
        <v>-576.25</v>
      </c>
      <c r="FM7" s="7">
        <f t="shared" si="34"/>
        <v>-637.25</v>
      </c>
      <c r="FN7" s="7">
        <f t="shared" si="35"/>
        <v>-2270.25</v>
      </c>
      <c r="FP7" s="8">
        <v>42095</v>
      </c>
      <c r="FQ7" s="2">
        <f>100*((AVERAGE(HAVERM!AS429:AS431)/AVERAGE(HAVERM!AS426:AS428))-1)</f>
        <v>0.85010909321832084</v>
      </c>
      <c r="FR7" s="2">
        <f>100*((AVERAGE(HAVERM!AT429:AT431)/AVERAGE(HAVERM!AT426:AT428))-1)</f>
        <v>0.67591938562345799</v>
      </c>
      <c r="FS7" s="2">
        <f>100*((AVERAGE(HAVERM!AU429:AU431)/AVERAGE(HAVERM!AU426:AU428))-1)</f>
        <v>-2.0363076442431072</v>
      </c>
      <c r="FT7" s="2">
        <f>100*((AVERAGE(HAVERM!AV429:AV431)/AVERAGE(HAVERM!AV426:AV428))-1)</f>
        <v>1.0286386295221384</v>
      </c>
      <c r="FU7" s="2">
        <f>100*((AVERAGE(HAVERM!AW429:AW431)/AVERAGE(HAVERM!AW426:AW428))-1)</f>
        <v>0.22187484241842359</v>
      </c>
      <c r="FV7" s="2">
        <f>100*((AVERAGE(HAVERM!AX429:AX431)/AVERAGE(HAVERM!AX426:AX428))-1)</f>
        <v>1.1093169326840124</v>
      </c>
      <c r="FW7" s="2">
        <f>100*((AVERAGE(HAVERM!AY429:AY431)/AVERAGE(HAVERM!AY426:AY428))-1)</f>
        <v>2.2008213069376836</v>
      </c>
      <c r="FX7" s="2">
        <f>100*((AVERAGE(HAVERM!AZ429:AZ431)/AVERAGE(HAVERM!AZ426:AZ428))-1)</f>
        <v>0.69672763983712471</v>
      </c>
      <c r="FY7" s="2">
        <f>100*((AVERAGE(HAVERM!BA429:BA431)/AVERAGE(HAVERM!BA426:BA428))-1)</f>
        <v>1.0404339877930324</v>
      </c>
      <c r="FZ7" s="2">
        <f>100*((AVERAGE(HAVERM!BB429:BB431)/AVERAGE(HAVERM!BB426:BB428))-1)</f>
        <v>1.2989139496673685</v>
      </c>
      <c r="GA7" s="2">
        <f>100*((AVERAGE(HAVERM!BC429:BC431)/AVERAGE(HAVERM!BC426:BC428))-1)</f>
        <v>1.1619729745259155</v>
      </c>
      <c r="GB7" s="2">
        <f>100*((AVERAGE(HAVERM!BD429:BD431)/AVERAGE(HAVERM!BD426:BD428))-1)</f>
        <v>0.58163404954154618</v>
      </c>
      <c r="GC7" s="2">
        <f>100*((AVERAGE(HAVERM!BE429:BE431)/AVERAGE(HAVERM!BE426:BE428))-1)</f>
        <v>0.68921444728373693</v>
      </c>
      <c r="GD7" s="2">
        <f>100*((AVERAGE(HAVERM!BF429:BF431)/AVERAGE(HAVERM!BF426:BF428))-1)</f>
        <v>1.5995388526655718</v>
      </c>
      <c r="GE7" s="2">
        <f>100*((AVERAGE(HAVERM!BG429:BG431)/AVERAGE(HAVERM!BG426:BG428))-1)</f>
        <v>1.1250257552348097</v>
      </c>
      <c r="GF7" s="2">
        <f>100*((AVERAGE(HAVERM!BH429:BH431)/AVERAGE(HAVERM!BH426:BH428))-1)</f>
        <v>-0.59223158399147602</v>
      </c>
      <c r="GG7" s="2">
        <f>100*((AVERAGE(HAVERM!BI429:BI431)/AVERAGE(HAVERM!BI426:BI428))-1)</f>
        <v>0.19189517440338921</v>
      </c>
      <c r="GH7" s="2">
        <f>100*((AVERAGE(HAVERM!BJ429:BJ431)/AVERAGE(HAVERM!BJ426:BJ428))-1)</f>
        <v>0.81773667229110281</v>
      </c>
      <c r="GI7" s="2">
        <f>100*((AVERAGE(HAVERM!BK429:BK431)/AVERAGE(HAVERM!BK426:BK428))-1)</f>
        <v>1.1229389720451399</v>
      </c>
      <c r="GJ7" s="2">
        <f>100*(((AVERAGE(HAVERM!BL429:BL431)+(AVERAGE(HAVERM!BM429:BM431)))/(AVERAGE(HAVERM!BL426:BL428)+AVERAGE(HAVERM!BM426:BM428))-1))</f>
        <v>0.87699486837209406</v>
      </c>
      <c r="GL7" s="8">
        <v>42095</v>
      </c>
      <c r="GW7" s="8">
        <v>42095</v>
      </c>
      <c r="GX7">
        <f>HAVERM!AT431</f>
        <v>179191</v>
      </c>
      <c r="GY7">
        <f>HAVERM!AU431+HAVERM!AW431+HAVERM!AX431</f>
        <v>307089</v>
      </c>
      <c r="GZ7">
        <f>HAVERM!AV431</f>
        <v>2375569</v>
      </c>
      <c r="HA7">
        <f>HAVERM!AY431</f>
        <v>1129528</v>
      </c>
      <c r="HB7">
        <f>HAVERM!AZ431+HAVERM!BB431</f>
        <v>6187420</v>
      </c>
      <c r="HC7">
        <f>HAVERM!BA431+HAVERM!BC431</f>
        <v>2272257</v>
      </c>
      <c r="HD7">
        <f>HAVERM!BD431</f>
        <v>1079581</v>
      </c>
      <c r="HE7">
        <f>HAVERM!BE431+HAVERM!BF431+HAVERM!BG431</f>
        <v>4704084</v>
      </c>
      <c r="HF7">
        <f>HAVERM!BH431+HAVERM!BI431+HAVERM!BJ431+HAVERM!BK431+HAVERM!BL431+HAVERM!BM431</f>
        <v>9106124</v>
      </c>
      <c r="HH7" s="7" t="s">
        <v>835</v>
      </c>
      <c r="HI7" s="7">
        <f>'ASHE Annual pay All SIC'!D61</f>
        <v>51886</v>
      </c>
      <c r="HJ7" s="2">
        <v>0.9427277578358817</v>
      </c>
      <c r="HL7" s="7" t="s">
        <v>835</v>
      </c>
      <c r="HM7" s="7">
        <f>'ASHE Annual pay All SIC'!D61</f>
        <v>51886</v>
      </c>
      <c r="HN7" s="2">
        <v>-0.30333333333333412</v>
      </c>
      <c r="HP7">
        <v>2010</v>
      </c>
      <c r="HQ7" s="2">
        <v>17.883926839879763</v>
      </c>
      <c r="HR7" s="2">
        <v>3.1295946253839504</v>
      </c>
      <c r="HS7" s="2">
        <f t="shared" si="36"/>
        <v>21.013521465263715</v>
      </c>
      <c r="HU7">
        <v>2010</v>
      </c>
      <c r="HV7" s="7">
        <v>6680.6199583574426</v>
      </c>
      <c r="HW7" s="7">
        <v>1169.0739121838617</v>
      </c>
      <c r="HX7" s="7">
        <f t="shared" si="37"/>
        <v>7849.693870541304</v>
      </c>
      <c r="HZ7" s="8">
        <v>43739</v>
      </c>
      <c r="IA7" s="7">
        <f>HAVERQ!E167</f>
        <v>5344</v>
      </c>
      <c r="IB7" s="7">
        <f>HAVERQ!F167</f>
        <v>27759</v>
      </c>
      <c r="IC7" s="7">
        <f>DataQ!Z194-('Chart Data'!IA7+'Chart Data'!IB7)</f>
        <v>-46</v>
      </c>
      <c r="IE7" s="8">
        <v>43739</v>
      </c>
      <c r="IF7" s="7">
        <f t="shared" si="38"/>
        <v>28.25</v>
      </c>
      <c r="IG7" s="7">
        <f t="shared" si="39"/>
        <v>135</v>
      </c>
      <c r="II7" s="8">
        <v>43739</v>
      </c>
      <c r="IJ7" s="2">
        <f t="shared" si="40"/>
        <v>100.53143958989794</v>
      </c>
      <c r="IK7" s="2">
        <f t="shared" si="41"/>
        <v>100.48870547350131</v>
      </c>
      <c r="IM7" s="8">
        <v>43739</v>
      </c>
      <c r="IN7" s="7">
        <f>SUM(DataQ!U194:Y194)</f>
        <v>11018</v>
      </c>
      <c r="IO7" s="7">
        <f>DataQ!F194-'Chart Data'!IN7</f>
        <v>24643</v>
      </c>
      <c r="IQ7" s="8">
        <v>43739</v>
      </c>
      <c r="IR7" s="2">
        <f t="shared" si="42"/>
        <v>100.71067845798771</v>
      </c>
      <c r="IS7" s="2">
        <f t="shared" si="43"/>
        <v>100.07411242753734</v>
      </c>
    </row>
    <row r="8" spans="1:253" x14ac:dyDescent="0.25">
      <c r="A8" s="8">
        <v>43831</v>
      </c>
      <c r="B8" s="7">
        <f>HAVERQ!E168-AVERAGE(HAVERQ!E$164:E$167)</f>
        <v>53.25</v>
      </c>
      <c r="C8" s="7">
        <f>HAVERQ!F168-AVERAGE(HAVERQ!F$164:F$167)</f>
        <v>-174</v>
      </c>
      <c r="E8" s="8">
        <v>36892</v>
      </c>
      <c r="F8" s="7">
        <f>HAVERQ!P92</f>
        <v>1235</v>
      </c>
      <c r="G8" s="7">
        <f>HAVERQ!O92</f>
        <v>1463</v>
      </c>
      <c r="H8" s="7">
        <f>HAVERQ!N92</f>
        <v>1181</v>
      </c>
      <c r="I8" s="7">
        <f>HAVERQ!M92</f>
        <v>228</v>
      </c>
      <c r="J8" s="7">
        <f>HAVERQ!L92</f>
        <v>215</v>
      </c>
      <c r="K8" s="7">
        <f>HAVERQ!E92-F8-G8-H8-I8-J8</f>
        <v>785</v>
      </c>
      <c r="M8" s="8">
        <v>36892</v>
      </c>
      <c r="N8" s="7">
        <f t="shared" si="4"/>
        <v>24.182494615233992</v>
      </c>
      <c r="O8" s="7">
        <f t="shared" si="5"/>
        <v>28.646955159584884</v>
      </c>
      <c r="P8" s="7">
        <f t="shared" si="6"/>
        <v>23.125122381045625</v>
      </c>
      <c r="Q8" s="7">
        <f t="shared" si="7"/>
        <v>4.4644605443508905</v>
      </c>
      <c r="R8" s="7">
        <f t="shared" si="8"/>
        <v>4.2099079694536909</v>
      </c>
      <c r="S8" s="7">
        <f t="shared" si="0"/>
        <v>15.371059330330919</v>
      </c>
      <c r="U8" s="8">
        <v>36892</v>
      </c>
      <c r="V8" s="7">
        <f t="shared" si="9"/>
        <v>25.75</v>
      </c>
      <c r="W8" s="7">
        <f t="shared" si="10"/>
        <v>23.25</v>
      </c>
      <c r="X8" s="7">
        <f t="shared" si="11"/>
        <v>2</v>
      </c>
      <c r="Y8" s="7">
        <f t="shared" si="12"/>
        <v>2.25</v>
      </c>
      <c r="Z8" s="7">
        <f t="shared" si="13"/>
        <v>-1.25</v>
      </c>
      <c r="AA8" s="7">
        <f t="shared" si="14"/>
        <v>-2.75</v>
      </c>
      <c r="AB8" s="7">
        <f t="shared" si="15"/>
        <v>49.25</v>
      </c>
      <c r="AD8" s="8">
        <v>43831</v>
      </c>
      <c r="AE8" s="7">
        <f>HAVERQ!T168-AVERAGE(HAVERQ!T$164:T$167)</f>
        <v>-14.25</v>
      </c>
      <c r="AF8" s="7">
        <f>HAVERQ!U168-AVERAGE(HAVERQ!U$164:U$167)</f>
        <v>6.75</v>
      </c>
      <c r="AG8" s="7">
        <f>HAVERQ!V168-AVERAGE(HAVERQ!V$164:V$167)</f>
        <v>-14.75</v>
      </c>
      <c r="AH8" s="7">
        <f>HAVERQ!W168-AVERAGE(HAVERQ!W$164:W$167)</f>
        <v>5.25</v>
      </c>
      <c r="AI8" s="7">
        <f>HAVERQ!X168-AVERAGE(HAVERQ!X$164:X$167)</f>
        <v>-3.5</v>
      </c>
      <c r="AJ8" s="7">
        <f>HAVERQ!Y168-AVERAGE(HAVERQ!Y$164:Y$167)</f>
        <v>-40.25</v>
      </c>
      <c r="AK8" s="7">
        <f>HAVERQ!Z168-AVERAGE(HAVERQ!Z$164:Z$167)</f>
        <v>-67.5</v>
      </c>
      <c r="AL8" s="7">
        <f>HAVERQ!AA168-AVERAGE(HAVERQ!AA$164:AA$167)</f>
        <v>1</v>
      </c>
      <c r="AM8" s="7">
        <f>HAVERQ!AB168-AVERAGE(HAVERQ!AB$164:AB$167)</f>
        <v>20</v>
      </c>
      <c r="AN8" s="7">
        <f>HAVERQ!AC168-AVERAGE(HAVERQ!AC$164:AC$167)</f>
        <v>48.75</v>
      </c>
      <c r="AO8" s="7">
        <f>HAVERQ!AD168-AVERAGE(HAVERQ!AD$164:AD$167)</f>
        <v>1.75</v>
      </c>
      <c r="AP8" s="7">
        <f>HAVERQ!AE168-AVERAGE(HAVERQ!AE$164:AE$167)</f>
        <v>37.25</v>
      </c>
      <c r="AQ8" s="7">
        <f>HAVERQ!AF168-AVERAGE(HAVERQ!AF$164:AF$167)</f>
        <v>25</v>
      </c>
      <c r="AR8" s="7">
        <f>HAVERQ!AG168-AVERAGE(HAVERQ!AG$164:AG$167)</f>
        <v>4.5</v>
      </c>
      <c r="AS8" s="7">
        <f>HAVERQ!AH168-AVERAGE(HAVERQ!AH$164:AH$167)</f>
        <v>26.25</v>
      </c>
      <c r="AT8" s="7">
        <f>HAVERQ!AI168-AVERAGE(HAVERQ!AI$164:AI$167)</f>
        <v>8</v>
      </c>
      <c r="AU8" s="7">
        <f>HAVERQ!AJ168-AVERAGE(HAVERQ!AJ$164:AJ$167)</f>
        <v>33.75</v>
      </c>
      <c r="AV8" s="7">
        <f>HAVERQ!AK168-AVERAGE(HAVERQ!AK$164:AK$167)</f>
        <v>-4.75</v>
      </c>
      <c r="AW8" s="7">
        <f t="shared" si="16"/>
        <v>-28.5</v>
      </c>
      <c r="AY8" s="7">
        <f>HAVERQ!AL168+HAVERQ!AM168</f>
        <v>989</v>
      </c>
      <c r="BA8" s="8">
        <v>43831</v>
      </c>
      <c r="BB8" s="7">
        <f t="shared" si="17"/>
        <v>-14.25</v>
      </c>
      <c r="BC8" s="7">
        <f t="shared" si="18"/>
        <v>8.5</v>
      </c>
      <c r="BD8" s="7">
        <f t="shared" si="19"/>
        <v>-14.75</v>
      </c>
      <c r="BE8" s="7">
        <f t="shared" si="20"/>
        <v>-40.25</v>
      </c>
      <c r="BF8" s="7">
        <f t="shared" si="21"/>
        <v>-47.5</v>
      </c>
      <c r="BG8" s="7">
        <f t="shared" si="22"/>
        <v>49.75</v>
      </c>
      <c r="BH8" s="7">
        <f t="shared" si="23"/>
        <v>68.5</v>
      </c>
      <c r="BI8" s="7">
        <f t="shared" si="24"/>
        <v>34.75</v>
      </c>
      <c r="BK8" s="7">
        <f>HAVERQ!T168</f>
        <v>384</v>
      </c>
      <c r="BL8" s="7">
        <f>HAVERQ!U168+HAVERQ!W168+HAVERQ!X168</f>
        <v>434</v>
      </c>
      <c r="BM8" s="7">
        <f>HAVERQ!V168</f>
        <v>2676</v>
      </c>
      <c r="BN8" s="7">
        <f>HAVERQ!Y168</f>
        <v>2293</v>
      </c>
      <c r="BO8" s="7">
        <f>HAVERQ!Z168+HAVERQ!AB168</f>
        <v>7457</v>
      </c>
      <c r="BP8" s="7">
        <f>HAVERQ!AA168+HAVERQ!AC168</f>
        <v>3356</v>
      </c>
      <c r="BQ8" s="7">
        <f>HAVERQ!AD168+HAVERQ!AE168+HAVERQ!AF168+HAVERQ!AG168</f>
        <v>8035</v>
      </c>
      <c r="BR8" s="7">
        <f>HAVERQ!AH168+HAVERQ!AI168+HAVERQ!AJ168+HAVERQ!AK168+HAVERQ!AL168+HAVERQ!AM168</f>
        <v>10975</v>
      </c>
      <c r="BS8" s="7">
        <f>HAVERQ!S168-SUM('Chart Data'!BK8:BR8)</f>
        <v>-1</v>
      </c>
      <c r="BU8" s="8">
        <v>34700</v>
      </c>
      <c r="BV8" s="7">
        <f>HAVERQ!T68</f>
        <v>469</v>
      </c>
      <c r="BW8" s="7">
        <f>HAVERQ!U68+HAVERQ!W68+HAVERQ!X68</f>
        <v>340</v>
      </c>
      <c r="BX8" s="7">
        <f>HAVERQ!V68</f>
        <v>4199</v>
      </c>
      <c r="BY8" s="7">
        <f>HAVERQ!Y68</f>
        <v>1844</v>
      </c>
      <c r="BZ8" s="7">
        <f>HAVERQ!Z68+HAVERQ!AB68</f>
        <v>6287</v>
      </c>
      <c r="CA8" s="7">
        <f>HAVERQ!AA68+HAVERQ!AC68</f>
        <v>2097</v>
      </c>
      <c r="CB8" s="7">
        <f>HAVERQ!AD68+HAVERQ!AE68+HAVERQ!AF68+HAVERQ!AG68</f>
        <v>4659</v>
      </c>
      <c r="CC8" s="7">
        <f>HAVERQ!AH68+HAVERQ!AI68+HAVERQ!AJ68+HAVERQ!AK68+HAVERQ!AL68+HAVERQ!AM68</f>
        <v>8034</v>
      </c>
      <c r="CD8" s="7">
        <f>HAVERQ!S68-SUM('Chart Data'!BV8:CC8)</f>
        <v>1</v>
      </c>
      <c r="CF8" t="s">
        <v>1383</v>
      </c>
      <c r="CG8">
        <v>0.5</v>
      </c>
      <c r="CH8">
        <f>+CG8+1</f>
        <v>1.5</v>
      </c>
      <c r="CI8">
        <f t="shared" ref="CI8:CZ8" si="44">+CH8+1</f>
        <v>2.5</v>
      </c>
      <c r="CJ8">
        <f t="shared" si="44"/>
        <v>3.5</v>
      </c>
      <c r="CK8">
        <f t="shared" si="44"/>
        <v>4.5</v>
      </c>
      <c r="CL8">
        <f t="shared" si="44"/>
        <v>5.5</v>
      </c>
      <c r="CM8">
        <f t="shared" si="44"/>
        <v>6.5</v>
      </c>
      <c r="CN8">
        <f t="shared" si="44"/>
        <v>7.5</v>
      </c>
      <c r="CO8">
        <f t="shared" si="44"/>
        <v>8.5</v>
      </c>
      <c r="CP8">
        <f t="shared" si="44"/>
        <v>9.5</v>
      </c>
      <c r="CQ8">
        <f t="shared" si="44"/>
        <v>10.5</v>
      </c>
      <c r="CR8">
        <f t="shared" si="44"/>
        <v>11.5</v>
      </c>
      <c r="CS8">
        <f t="shared" si="44"/>
        <v>12.5</v>
      </c>
      <c r="CT8">
        <f t="shared" si="44"/>
        <v>13.5</v>
      </c>
      <c r="CU8">
        <f t="shared" si="44"/>
        <v>14.5</v>
      </c>
      <c r="CV8">
        <f t="shared" si="44"/>
        <v>15.5</v>
      </c>
      <c r="CW8">
        <f t="shared" si="44"/>
        <v>16.5</v>
      </c>
      <c r="CX8">
        <f t="shared" si="44"/>
        <v>17.5</v>
      </c>
      <c r="CY8">
        <f t="shared" si="44"/>
        <v>18.5</v>
      </c>
      <c r="CZ8">
        <f t="shared" si="44"/>
        <v>19.5</v>
      </c>
      <c r="DB8" s="8">
        <v>36526</v>
      </c>
      <c r="DC8" s="3">
        <f>HAVERQ!BI88/HAVERQ!T88</f>
        <v>8.1234256926952142</v>
      </c>
      <c r="DD8" s="3">
        <f>HAVERQ!BJ88/HAVERQ!U88</f>
        <v>593.73684210526312</v>
      </c>
      <c r="DE8" s="3">
        <f>HAVERQ!BK88/HAVERQ!V88</f>
        <v>9.6789330698938016</v>
      </c>
      <c r="DF8" s="3">
        <f>HAVERQ!BL88/HAVERQ!W88</f>
        <v>81.489583333333329</v>
      </c>
      <c r="DG8" s="3">
        <f>HAVERQ!BM88/HAVERQ!X88</f>
        <v>45.165605095541402</v>
      </c>
      <c r="DH8" s="3">
        <f>HAVERQ!BN88/HAVERQ!Y88</f>
        <v>18.102147721320062</v>
      </c>
      <c r="DI8" s="3">
        <f>HAVERQ!BO88/HAVERQ!Z88</f>
        <v>10.235185564896453</v>
      </c>
      <c r="DJ8" s="3">
        <f>HAVERQ!BP88/HAVERQ!AA88</f>
        <v>13.541727672035138</v>
      </c>
      <c r="DK8" s="3">
        <f>HAVERQ!BQ88/HAVERQ!AB88</f>
        <v>7.9286889742183213</v>
      </c>
      <c r="DL8" s="3">
        <f>HAVERQ!BR88/HAVERQ!AC88</f>
        <v>4.47</v>
      </c>
      <c r="DM8" s="3">
        <f>HAVERQ!BS88/HAVERQ!AD88</f>
        <v>32.359197907585006</v>
      </c>
      <c r="DN8" s="3">
        <f>HAVERQ!BT88/HAVERQ!AE88</f>
        <v>157.72039473684211</v>
      </c>
      <c r="DO8" s="3">
        <f>HAVERQ!BU88/HAVERQ!AF88</f>
        <v>14.165086447295037</v>
      </c>
      <c r="DP8" s="3">
        <f>HAVERQ!BV88/HAVERQ!AG88</f>
        <v>7.1398161586840834</v>
      </c>
      <c r="DQ8" s="3">
        <f>HAVERQ!BW88/HAVERQ!AH88</f>
        <v>14.301760777170614</v>
      </c>
      <c r="DR8" s="3">
        <f>HAVERQ!BX88/HAVERQ!AI88</f>
        <v>13.905277401894452</v>
      </c>
      <c r="DS8" s="3">
        <f>HAVERQ!BY88/HAVERQ!AJ88</f>
        <v>11.306505700871899</v>
      </c>
      <c r="DT8" s="3">
        <f>HAVERQ!BZ88/HAVERQ!AK88</f>
        <v>9.1008064516129039</v>
      </c>
      <c r="DU8" s="3">
        <f>(HAVERQ!CA88+HAVERQ!CB88)/HAVERQ!AL88</f>
        <v>11.153465346534654</v>
      </c>
      <c r="DW8" t="s">
        <v>1493</v>
      </c>
      <c r="DX8" s="7">
        <f>DX5-DX4</f>
        <v>1227.75</v>
      </c>
      <c r="DY8" s="7">
        <f t="shared" ref="DY8:EQ8" si="45">DY5-DY4</f>
        <v>-38</v>
      </c>
      <c r="DZ8" s="7">
        <f t="shared" si="45"/>
        <v>-13</v>
      </c>
      <c r="EA8" s="7">
        <f t="shared" si="45"/>
        <v>-102.75</v>
      </c>
      <c r="EB8" s="7">
        <f t="shared" si="45"/>
        <v>-6</v>
      </c>
      <c r="EC8" s="7">
        <f t="shared" si="45"/>
        <v>23.5</v>
      </c>
      <c r="ED8" s="7">
        <f t="shared" si="45"/>
        <v>-124.25</v>
      </c>
      <c r="EE8" s="7">
        <f t="shared" si="45"/>
        <v>-283</v>
      </c>
      <c r="EF8" s="7">
        <f t="shared" si="45"/>
        <v>87.25</v>
      </c>
      <c r="EG8" s="7">
        <f t="shared" si="45"/>
        <v>167.25</v>
      </c>
      <c r="EH8" s="7">
        <f t="shared" si="45"/>
        <v>122.75</v>
      </c>
      <c r="EI8" s="7">
        <f t="shared" si="45"/>
        <v>45</v>
      </c>
      <c r="EJ8" s="7">
        <f t="shared" si="45"/>
        <v>98.5</v>
      </c>
      <c r="EK8" s="7">
        <f t="shared" si="45"/>
        <v>303</v>
      </c>
      <c r="EL8" s="7">
        <f t="shared" si="45"/>
        <v>-41.75</v>
      </c>
      <c r="EM8" s="7">
        <f t="shared" si="45"/>
        <v>198.25</v>
      </c>
      <c r="EN8" s="7">
        <f t="shared" si="45"/>
        <v>106.75</v>
      </c>
      <c r="EO8" s="7">
        <f t="shared" si="45"/>
        <v>625.75</v>
      </c>
      <c r="EP8" s="7">
        <f t="shared" si="45"/>
        <v>79.75</v>
      </c>
      <c r="EQ8" s="7">
        <f t="shared" si="45"/>
        <v>-20</v>
      </c>
      <c r="ES8" t="s">
        <v>1493</v>
      </c>
      <c r="ET8" s="7">
        <f t="shared" ref="ET8:FA8" si="46">ET5-ET4</f>
        <v>-38</v>
      </c>
      <c r="EU8" s="7">
        <f t="shared" si="46"/>
        <v>4.5</v>
      </c>
      <c r="EV8" s="7">
        <f t="shared" si="46"/>
        <v>-102.75</v>
      </c>
      <c r="EW8" s="7">
        <f t="shared" si="46"/>
        <v>-124.25</v>
      </c>
      <c r="EX8" s="7">
        <f t="shared" si="46"/>
        <v>-115.75</v>
      </c>
      <c r="EY8" s="7">
        <f t="shared" si="46"/>
        <v>210</v>
      </c>
      <c r="EZ8" s="7">
        <f t="shared" si="46"/>
        <v>404.75</v>
      </c>
      <c r="FA8" s="7">
        <f t="shared" si="46"/>
        <v>990.5</v>
      </c>
      <c r="FD8" s="8">
        <v>44197</v>
      </c>
      <c r="FE8" s="7">
        <f>DataQ!U199+DataQ!V199+DataQ!W199+DataQ!X199+DataQ!Y199</f>
        <v>10964</v>
      </c>
      <c r="FF8" s="7">
        <f>DataQ!J199+DataQ!Q199+DataQ!H199+DataQ!P199+DataQ!S199+DataQ!K199+DataQ!L199</f>
        <v>8418</v>
      </c>
      <c r="FG8" s="7">
        <f>DataQ!N199+DataQ!I199+DataQ!R199+DataQ!G199+DataQ!T199+DataQ!M199+DataQ!O199</f>
        <v>15353</v>
      </c>
      <c r="FH8" s="7">
        <f>DataQ!F199-'Chart Data'!FE8-'Chart Data'!FF8-'Chart Data'!FG8</f>
        <v>-1</v>
      </c>
      <c r="FJ8" s="8">
        <v>44197</v>
      </c>
      <c r="FK8" s="7">
        <f t="shared" si="32"/>
        <v>-966.75</v>
      </c>
      <c r="FL8" s="7">
        <f t="shared" si="33"/>
        <v>-527.25</v>
      </c>
      <c r="FM8" s="7">
        <f t="shared" si="34"/>
        <v>-565.25</v>
      </c>
      <c r="FN8" s="7">
        <f t="shared" si="35"/>
        <v>-2059.25</v>
      </c>
      <c r="FP8" s="8">
        <v>42125</v>
      </c>
      <c r="FQ8" s="2">
        <f>100*((AVERAGE(HAVERM!AS430:AS432)/AVERAGE(HAVERM!AS427:AS429))-1)</f>
        <v>0.81416258943878272</v>
      </c>
      <c r="FR8" s="2">
        <f>100*((AVERAGE(HAVERM!AT430:AT432)/AVERAGE(HAVERM!AT427:AT429))-1)</f>
        <v>0.61407696556114999</v>
      </c>
      <c r="FS8" s="2">
        <f>100*((AVERAGE(HAVERM!AU430:AU432)/AVERAGE(HAVERM!AU427:AU429))-1)</f>
        <v>-2.5842576851649257</v>
      </c>
      <c r="FT8" s="2">
        <f>100*((AVERAGE(HAVERM!AV430:AV432)/AVERAGE(HAVERM!AV427:AV429))-1)</f>
        <v>0.93535079550002287</v>
      </c>
      <c r="FU8" s="2">
        <f>100*((AVERAGE(HAVERM!AW430:AW432)/AVERAGE(HAVERM!AW427:AW429))-1)</f>
        <v>-0.20842766481956598</v>
      </c>
      <c r="FV8" s="2">
        <f>100*((AVERAGE(HAVERM!AX430:AX432)/AVERAGE(HAVERM!AX427:AX429))-1)</f>
        <v>0.97402111732489693</v>
      </c>
      <c r="FW8" s="2">
        <f>100*((AVERAGE(HAVERM!AY430:AY432)/AVERAGE(HAVERM!AY427:AY429))-1)</f>
        <v>2.2063106481290173</v>
      </c>
      <c r="FX8" s="2">
        <f>100*((AVERAGE(HAVERM!AZ430:AZ432)/AVERAGE(HAVERM!AZ427:AZ429))-1)</f>
        <v>0.48713174590260255</v>
      </c>
      <c r="FY8" s="2">
        <f>100*((AVERAGE(HAVERM!BA430:BA432)/AVERAGE(HAVERM!BA427:BA429))-1)</f>
        <v>0.65013235983297779</v>
      </c>
      <c r="FZ8" s="2">
        <f>100*((AVERAGE(HAVERM!BB430:BB432)/AVERAGE(HAVERM!BB427:BB429))-1)</f>
        <v>1.6298202060055056</v>
      </c>
      <c r="GA8" s="2">
        <f>100*((AVERAGE(HAVERM!BC430:BC432)/AVERAGE(HAVERM!BC427:BC429))-1)</f>
        <v>1.0713454817804502</v>
      </c>
      <c r="GB8" s="2">
        <f>100*((AVERAGE(HAVERM!BD430:BD432)/AVERAGE(HAVERM!BD427:BD429))-1)</f>
        <v>0.8179346969427792</v>
      </c>
      <c r="GC8" s="2">
        <f>100*((AVERAGE(HAVERM!BE430:BE432)/AVERAGE(HAVERM!BE427:BE429))-1)</f>
        <v>0.77063216577260008</v>
      </c>
      <c r="GD8" s="2">
        <f>100*((AVERAGE(HAVERM!BF430:BF432)/AVERAGE(HAVERM!BF427:BF429))-1)</f>
        <v>1.7444374516422112</v>
      </c>
      <c r="GE8" s="2">
        <f>100*((AVERAGE(HAVERM!BG430:BG432)/AVERAGE(HAVERM!BG427:BG429))-1)</f>
        <v>1.020433555219058</v>
      </c>
      <c r="GF8" s="2">
        <f>100*((AVERAGE(HAVERM!BH430:BH432)/AVERAGE(HAVERM!BH427:BH429))-1)</f>
        <v>-0.47722944228369979</v>
      </c>
      <c r="GG8" s="2">
        <f>100*((AVERAGE(HAVERM!BI430:BI432)/AVERAGE(HAVERM!BI427:BI429))-1)</f>
        <v>0.11266973524290957</v>
      </c>
      <c r="GH8" s="2">
        <f>100*((AVERAGE(HAVERM!BJ430:BJ432)/AVERAGE(HAVERM!BJ427:BJ429))-1)</f>
        <v>0.82614331731949431</v>
      </c>
      <c r="GI8" s="2">
        <f>100*((AVERAGE(HAVERM!BK430:BK432)/AVERAGE(HAVERM!BK427:BK429))-1)</f>
        <v>1.056229516292273</v>
      </c>
      <c r="GJ8" s="2">
        <f>100*(((AVERAGE(HAVERM!BL430:BL432)+(AVERAGE(HAVERM!BM430:BM432)))/(AVERAGE(HAVERM!BL427:BL429)+AVERAGE(HAVERM!BM427:BM429))-1))</f>
        <v>0.80609793597032908</v>
      </c>
      <c r="GL8" s="8">
        <v>42125</v>
      </c>
      <c r="GW8" s="8">
        <v>42125</v>
      </c>
      <c r="GX8">
        <f>HAVERM!AT432</f>
        <v>179850</v>
      </c>
      <c r="GY8">
        <f>HAVERM!AU432+HAVERM!AW432+HAVERM!AX432</f>
        <v>307190</v>
      </c>
      <c r="GZ8">
        <f>HAVERM!AV432</f>
        <v>2375914</v>
      </c>
      <c r="HA8">
        <f>HAVERM!AY432</f>
        <v>1134708</v>
      </c>
      <c r="HB8">
        <f>HAVERM!AZ432+HAVERM!BB432</f>
        <v>6205823</v>
      </c>
      <c r="HC8">
        <f>HAVERM!BA432+HAVERM!BC432</f>
        <v>2279115</v>
      </c>
      <c r="HD8">
        <f>HAVERM!BD432</f>
        <v>1080051</v>
      </c>
      <c r="HE8">
        <f>HAVERM!BE432+HAVERM!BF432+HAVERM!BG432</f>
        <v>4714370</v>
      </c>
      <c r="HF8">
        <f>HAVERM!BH432+HAVERM!BI432+HAVERM!BJ432+HAVERM!BK432+HAVERM!BL432+HAVERM!BM432</f>
        <v>9122668</v>
      </c>
      <c r="HH8" s="7" t="s">
        <v>836</v>
      </c>
      <c r="HI8" s="7">
        <f>'ASHE Annual pay All SIC'!D63</f>
        <v>38435</v>
      </c>
      <c r="HJ8" s="2">
        <v>0.59868603233261819</v>
      </c>
      <c r="HL8" s="7" t="s">
        <v>836</v>
      </c>
      <c r="HM8" s="7">
        <f>'ASHE Annual pay All SIC'!D63</f>
        <v>38435</v>
      </c>
      <c r="HN8" s="2">
        <v>0.45916666666666606</v>
      </c>
      <c r="HP8">
        <v>2011</v>
      </c>
      <c r="HQ8" s="2">
        <v>17.154498349020052</v>
      </c>
      <c r="HR8" s="2">
        <v>2.6298741369593337</v>
      </c>
      <c r="HS8" s="2">
        <f t="shared" si="36"/>
        <v>19.784372485979386</v>
      </c>
      <c r="HU8">
        <v>2011</v>
      </c>
      <c r="HV8" s="7">
        <v>6418.6720845830341</v>
      </c>
      <c r="HW8" s="7">
        <v>984.01593363014649</v>
      </c>
      <c r="HX8" s="7">
        <f t="shared" si="37"/>
        <v>7402.6880182131808</v>
      </c>
      <c r="HZ8" s="8">
        <v>43831</v>
      </c>
      <c r="IA8" s="7">
        <f>HAVERQ!E168</f>
        <v>5369</v>
      </c>
      <c r="IB8" s="7">
        <f>HAVERQ!F168</f>
        <v>27450</v>
      </c>
      <c r="IC8" s="7">
        <f>DataQ!Z195-('Chart Data'!IA8+'Chart Data'!IB8)</f>
        <v>157</v>
      </c>
      <c r="IE8" s="8">
        <v>43831</v>
      </c>
      <c r="IF8" s="7">
        <f t="shared" si="38"/>
        <v>53.25</v>
      </c>
      <c r="IG8" s="7">
        <f t="shared" si="39"/>
        <v>-174</v>
      </c>
      <c r="II8" s="8">
        <v>43831</v>
      </c>
      <c r="IJ8" s="2">
        <f t="shared" si="40"/>
        <v>101.00174011193153</v>
      </c>
      <c r="IK8" s="2">
        <f t="shared" si="41"/>
        <v>99.370112945264992</v>
      </c>
      <c r="IM8" s="8">
        <v>43831</v>
      </c>
      <c r="IN8" s="7">
        <f>SUM(DataQ!U195:Y195)</f>
        <v>10975</v>
      </c>
      <c r="IO8" s="7">
        <f>DataQ!F195-'Chart Data'!IN8</f>
        <v>24634</v>
      </c>
      <c r="IQ8" s="8">
        <v>43831</v>
      </c>
      <c r="IR8" s="2">
        <f t="shared" si="42"/>
        <v>100.31763442334498</v>
      </c>
      <c r="IS8" s="2">
        <f t="shared" si="43"/>
        <v>100.03756383313535</v>
      </c>
    </row>
    <row r="9" spans="1:253" x14ac:dyDescent="0.25">
      <c r="A9" s="8">
        <v>43922</v>
      </c>
      <c r="B9" s="7">
        <f>HAVERQ!E169-AVERAGE(HAVERQ!E$164:E$167)</f>
        <v>97.25</v>
      </c>
      <c r="C9" s="7">
        <f>HAVERQ!F169-AVERAGE(HAVERQ!F$164:F$167)</f>
        <v>-461</v>
      </c>
      <c r="E9" s="8">
        <v>36982</v>
      </c>
      <c r="F9" s="7">
        <f>HAVERQ!P93</f>
        <v>1249</v>
      </c>
      <c r="G9" s="7">
        <f>HAVERQ!O93</f>
        <v>1468</v>
      </c>
      <c r="H9" s="7">
        <f>HAVERQ!N93</f>
        <v>1185</v>
      </c>
      <c r="I9" s="7">
        <f>HAVERQ!M93</f>
        <v>229</v>
      </c>
      <c r="J9" s="7">
        <f>HAVERQ!L93</f>
        <v>214</v>
      </c>
      <c r="K9" s="7">
        <f>HAVERQ!E93-F9-G9-H9-I9-J9</f>
        <v>792</v>
      </c>
      <c r="M9" s="8">
        <v>36982</v>
      </c>
      <c r="N9" s="7">
        <f t="shared" si="4"/>
        <v>24.313801829861788</v>
      </c>
      <c r="O9" s="7">
        <f t="shared" si="5"/>
        <v>28.576990461358768</v>
      </c>
      <c r="P9" s="7">
        <f t="shared" si="6"/>
        <v>23.067938485497372</v>
      </c>
      <c r="Q9" s="7">
        <f t="shared" si="7"/>
        <v>4.4578547790539229</v>
      </c>
      <c r="R9" s="7">
        <f t="shared" si="8"/>
        <v>4.1658555577185128</v>
      </c>
      <c r="S9" s="7">
        <f t="shared" si="0"/>
        <v>15.417558886509635</v>
      </c>
      <c r="U9" s="8">
        <v>36982</v>
      </c>
      <c r="V9" s="7">
        <f t="shared" si="9"/>
        <v>39.75</v>
      </c>
      <c r="W9" s="7">
        <f t="shared" si="10"/>
        <v>28.25</v>
      </c>
      <c r="X9" s="7">
        <f t="shared" si="11"/>
        <v>6</v>
      </c>
      <c r="Y9" s="7">
        <f t="shared" si="12"/>
        <v>3.25</v>
      </c>
      <c r="Z9" s="7">
        <f t="shared" si="13"/>
        <v>-2.25</v>
      </c>
      <c r="AA9" s="7">
        <f t="shared" si="14"/>
        <v>4.25</v>
      </c>
      <c r="AB9" s="7">
        <f t="shared" si="15"/>
        <v>79.25</v>
      </c>
      <c r="AD9" s="8">
        <v>43922</v>
      </c>
      <c r="AE9" s="7">
        <f>HAVERQ!T169-AVERAGE(HAVERQ!T$164:T$167)</f>
        <v>-21.25</v>
      </c>
      <c r="AF9" s="7">
        <f>HAVERQ!U169-AVERAGE(HAVERQ!U$164:U$167)</f>
        <v>-0.25</v>
      </c>
      <c r="AG9" s="7">
        <f>HAVERQ!V169-AVERAGE(HAVERQ!V$164:V$167)</f>
        <v>-72.75</v>
      </c>
      <c r="AH9" s="7">
        <f>HAVERQ!W169-AVERAGE(HAVERQ!W$164:W$167)</f>
        <v>4.25</v>
      </c>
      <c r="AI9" s="7">
        <f>HAVERQ!X169-AVERAGE(HAVERQ!X$164:X$167)</f>
        <v>-4.5</v>
      </c>
      <c r="AJ9" s="7">
        <f>HAVERQ!Y169-AVERAGE(HAVERQ!Y$164:Y$167)</f>
        <v>-57.25</v>
      </c>
      <c r="AK9" s="7">
        <f>HAVERQ!Z169-AVERAGE(HAVERQ!Z$164:Z$167)</f>
        <v>-29.5</v>
      </c>
      <c r="AL9" s="7">
        <f>HAVERQ!AA169-AVERAGE(HAVERQ!AA$164:AA$167)</f>
        <v>1</v>
      </c>
      <c r="AM9" s="7">
        <f>HAVERQ!AB169-AVERAGE(HAVERQ!AB$164:AB$167)</f>
        <v>-152</v>
      </c>
      <c r="AN9" s="7">
        <f>HAVERQ!AC169-AVERAGE(HAVERQ!AC$164:AC$167)</f>
        <v>20.75</v>
      </c>
      <c r="AO9" s="7">
        <f>HAVERQ!AD169-AVERAGE(HAVERQ!AD$164:AD$167)</f>
        <v>-6.25</v>
      </c>
      <c r="AP9" s="7">
        <f>HAVERQ!AE169-AVERAGE(HAVERQ!AE$164:AE$167)</f>
        <v>22.25</v>
      </c>
      <c r="AQ9" s="7">
        <f>HAVERQ!AF169-AVERAGE(HAVERQ!AF$164:AF$167)</f>
        <v>-68</v>
      </c>
      <c r="AR9" s="7">
        <f>HAVERQ!AG169-AVERAGE(HAVERQ!AG$164:AG$167)</f>
        <v>-104.5</v>
      </c>
      <c r="AS9" s="7">
        <f>HAVERQ!AH169-AVERAGE(HAVERQ!AH$164:AH$167)</f>
        <v>41.25</v>
      </c>
      <c r="AT9" s="7">
        <f>HAVERQ!AI169-AVERAGE(HAVERQ!AI$164:AI$167)</f>
        <v>14</v>
      </c>
      <c r="AU9" s="7">
        <f>HAVERQ!AJ169-AVERAGE(HAVERQ!AJ$164:AJ$167)</f>
        <v>73.75</v>
      </c>
      <c r="AV9" s="7">
        <f>HAVERQ!AK169-AVERAGE(HAVERQ!AK$164:AK$167)</f>
        <v>-51.75</v>
      </c>
      <c r="AW9" s="7">
        <f t="shared" si="16"/>
        <v>-40.5</v>
      </c>
      <c r="AY9" s="7">
        <f>HAVERQ!AL169+HAVERQ!AM169</f>
        <v>977</v>
      </c>
      <c r="BA9" s="8">
        <v>43922</v>
      </c>
      <c r="BB9" s="7">
        <f t="shared" si="17"/>
        <v>-21.25</v>
      </c>
      <c r="BC9" s="7">
        <f t="shared" si="18"/>
        <v>-0.5</v>
      </c>
      <c r="BD9" s="7">
        <f t="shared" si="19"/>
        <v>-72.75</v>
      </c>
      <c r="BE9" s="7">
        <f t="shared" si="20"/>
        <v>-57.25</v>
      </c>
      <c r="BF9" s="7">
        <f t="shared" si="21"/>
        <v>-181.5</v>
      </c>
      <c r="BG9" s="7">
        <f t="shared" si="22"/>
        <v>21.75</v>
      </c>
      <c r="BH9" s="7">
        <f t="shared" si="23"/>
        <v>-156.5</v>
      </c>
      <c r="BI9" s="7">
        <f t="shared" si="24"/>
        <v>36.75</v>
      </c>
      <c r="BK9" s="7">
        <f>HAVERQ!T169</f>
        <v>377</v>
      </c>
      <c r="BL9" s="7">
        <f>HAVERQ!U169+HAVERQ!W169+HAVERQ!X169</f>
        <v>425</v>
      </c>
      <c r="BM9" s="7">
        <f>HAVERQ!V169</f>
        <v>2618</v>
      </c>
      <c r="BN9" s="7">
        <f>HAVERQ!Y169</f>
        <v>2276</v>
      </c>
      <c r="BO9" s="7">
        <f>HAVERQ!Z169+HAVERQ!AB169</f>
        <v>7323</v>
      </c>
      <c r="BP9" s="7">
        <f>HAVERQ!AA169+HAVERQ!AC169</f>
        <v>3328</v>
      </c>
      <c r="BQ9" s="7">
        <f>HAVERQ!AD169+HAVERQ!AE169+HAVERQ!AF169+HAVERQ!AG169</f>
        <v>7810</v>
      </c>
      <c r="BR9" s="7">
        <f>HAVERQ!AH169+HAVERQ!AI169+HAVERQ!AJ169+HAVERQ!AK169+HAVERQ!AL169+HAVERQ!AM169</f>
        <v>10977</v>
      </c>
      <c r="BS9" s="7">
        <f>HAVERQ!S169-SUM('Chart Data'!BK9:BR9)</f>
        <v>1</v>
      </c>
      <c r="BU9" s="8">
        <v>34790</v>
      </c>
      <c r="BV9" s="7">
        <f>HAVERQ!T69</f>
        <v>465</v>
      </c>
      <c r="BW9" s="7">
        <f>HAVERQ!U69+HAVERQ!W69+HAVERQ!X69</f>
        <v>337</v>
      </c>
      <c r="BX9" s="7">
        <f>HAVERQ!V69</f>
        <v>4214</v>
      </c>
      <c r="BY9" s="7">
        <f>HAVERQ!Y69</f>
        <v>1856</v>
      </c>
      <c r="BZ9" s="7">
        <f>HAVERQ!Z69+HAVERQ!AB69</f>
        <v>6312</v>
      </c>
      <c r="CA9" s="7">
        <f>HAVERQ!AA69+HAVERQ!AC69</f>
        <v>2109</v>
      </c>
      <c r="CB9" s="7">
        <f>HAVERQ!AD69+HAVERQ!AE69+HAVERQ!AF69+HAVERQ!AG69</f>
        <v>4693</v>
      </c>
      <c r="CC9" s="7">
        <f>HAVERQ!AH69+HAVERQ!AI69+HAVERQ!AJ69+HAVERQ!AK69+HAVERQ!AL69+HAVERQ!AM69</f>
        <v>8061</v>
      </c>
      <c r="CD9" s="7">
        <f>HAVERQ!S69-SUM('Chart Data'!BV9:CC9)</f>
        <v>0</v>
      </c>
      <c r="DB9" s="8">
        <v>36617</v>
      </c>
      <c r="DC9" s="3">
        <f>HAVERQ!BI89/HAVERQ!T89</f>
        <v>8.2481203007518804</v>
      </c>
      <c r="DD9" s="3">
        <f>HAVERQ!BJ89/HAVERQ!U89</f>
        <v>542.57692307692309</v>
      </c>
      <c r="DE9" s="3">
        <f>HAVERQ!BK89/HAVERQ!V89</f>
        <v>9.906546726636682</v>
      </c>
      <c r="DF9" s="3">
        <f>HAVERQ!BL89/HAVERQ!W89</f>
        <v>77.8</v>
      </c>
      <c r="DG9" s="3">
        <f>HAVERQ!BM89/HAVERQ!X89</f>
        <v>44.962732919254655</v>
      </c>
      <c r="DH9" s="3">
        <f>HAVERQ!BN89/HAVERQ!Y89</f>
        <v>17.232261357835629</v>
      </c>
      <c r="DI9" s="3">
        <f>HAVERQ!BO89/HAVERQ!Z89</f>
        <v>10.494168201350522</v>
      </c>
      <c r="DJ9" s="3">
        <f>HAVERQ!BP89/HAVERQ!AA89</f>
        <v>13.292126563649742</v>
      </c>
      <c r="DK9" s="3">
        <f>HAVERQ!BQ89/HAVERQ!AB89</f>
        <v>7.6153424657534243</v>
      </c>
      <c r="DL9" s="3">
        <f>HAVERQ!BR89/HAVERQ!AC89</f>
        <v>4.7738515901060072</v>
      </c>
      <c r="DM9" s="3">
        <f>HAVERQ!BS89/HAVERQ!AD89</f>
        <v>31.97465034965035</v>
      </c>
      <c r="DN9" s="3">
        <f>HAVERQ!BT89/HAVERQ!AE89</f>
        <v>153.85113268608416</v>
      </c>
      <c r="DO9" s="3">
        <f>HAVERQ!BU89/HAVERQ!AF89</f>
        <v>14.83795782463929</v>
      </c>
      <c r="DP9" s="3">
        <f>HAVERQ!BV89/HAVERQ!AG89</f>
        <v>7.1529976019184653</v>
      </c>
      <c r="DQ9" s="3">
        <f>HAVERQ!BW89/HAVERQ!AH89</f>
        <v>14.205003050640634</v>
      </c>
      <c r="DR9" s="3">
        <f>HAVERQ!BX89/HAVERQ!AI89</f>
        <v>13.851752021563343</v>
      </c>
      <c r="DS9" s="3">
        <f>HAVERQ!BY89/HAVERQ!AJ89</f>
        <v>11.287828947368421</v>
      </c>
      <c r="DT9" s="3">
        <f>HAVERQ!BZ89/HAVERQ!AK89</f>
        <v>8.8544474393531001</v>
      </c>
      <c r="DU9" s="3">
        <f>(HAVERQ!CA89+HAVERQ!CB89)/HAVERQ!AL89</f>
        <v>11.009815950920245</v>
      </c>
      <c r="DW9" t="s">
        <v>1494</v>
      </c>
      <c r="DX9" s="7">
        <f>DX6-DX5</f>
        <v>1935.7750000000087</v>
      </c>
      <c r="DY9" s="7">
        <f t="shared" ref="DY9:EQ9" si="47">DY6-DY5</f>
        <v>2.3640000000000327</v>
      </c>
      <c r="DZ9" s="7">
        <f t="shared" si="47"/>
        <v>-5.1243150000000028</v>
      </c>
      <c r="EA9" s="7">
        <f t="shared" si="47"/>
        <v>-151.60174999999981</v>
      </c>
      <c r="EB9" s="7">
        <f t="shared" si="47"/>
        <v>-0.83232499999999732</v>
      </c>
      <c r="EC9" s="7">
        <f t="shared" si="47"/>
        <v>6.2368749999999977</v>
      </c>
      <c r="ED9" s="7">
        <f t="shared" si="47"/>
        <v>204.85174999999981</v>
      </c>
      <c r="EE9" s="7">
        <f t="shared" si="47"/>
        <v>224.2212499999996</v>
      </c>
      <c r="EF9" s="7">
        <f t="shared" si="47"/>
        <v>152.2355</v>
      </c>
      <c r="EG9" s="7">
        <f t="shared" si="47"/>
        <v>102.72199999999975</v>
      </c>
      <c r="EH9" s="7">
        <f t="shared" si="47"/>
        <v>132.02549999999997</v>
      </c>
      <c r="EI9" s="7">
        <f t="shared" si="47"/>
        <v>36.859750000000076</v>
      </c>
      <c r="EJ9" s="7">
        <f t="shared" si="47"/>
        <v>32.378150000000005</v>
      </c>
      <c r="EK9" s="7">
        <f t="shared" si="47"/>
        <v>251.28700000000026</v>
      </c>
      <c r="EL9" s="7">
        <f t="shared" si="47"/>
        <v>238.19174999999996</v>
      </c>
      <c r="EM9" s="7">
        <f t="shared" si="47"/>
        <v>42.885000000000218</v>
      </c>
      <c r="EN9" s="7">
        <f t="shared" si="47"/>
        <v>137.20800000000008</v>
      </c>
      <c r="EO9" s="7">
        <f t="shared" si="47"/>
        <v>342.47699999999986</v>
      </c>
      <c r="EP9" s="7">
        <f t="shared" si="47"/>
        <v>110.33750000000009</v>
      </c>
      <c r="EQ9" s="7">
        <f t="shared" si="47"/>
        <v>74.552999999999884</v>
      </c>
      <c r="ES9" t="s">
        <v>1498</v>
      </c>
      <c r="ET9" s="7">
        <f t="shared" ref="ET9:FA9" si="48">ET6-ET5</f>
        <v>2.3640000000000327</v>
      </c>
      <c r="EU9" s="7">
        <f t="shared" si="48"/>
        <v>0.28023500000000467</v>
      </c>
      <c r="EV9" s="7">
        <f t="shared" si="48"/>
        <v>-151.60174999999981</v>
      </c>
      <c r="EW9" s="7">
        <f t="shared" si="48"/>
        <v>204.85174999999981</v>
      </c>
      <c r="EX9" s="7">
        <f t="shared" si="48"/>
        <v>326.94324999999935</v>
      </c>
      <c r="EY9" s="7">
        <f t="shared" si="48"/>
        <v>284.26099999999997</v>
      </c>
      <c r="EZ9" s="7">
        <f t="shared" si="48"/>
        <v>558.7166500000003</v>
      </c>
      <c r="FA9" s="7">
        <f t="shared" si="48"/>
        <v>707.46049999999923</v>
      </c>
      <c r="FD9" s="8">
        <v>44287</v>
      </c>
      <c r="FE9" s="7">
        <f>DataQ!U200+DataQ!V200+DataQ!W200+DataQ!X200+DataQ!Y200</f>
        <v>11078</v>
      </c>
      <c r="FF9" s="7">
        <f>DataQ!J200+DataQ!Q200+DataQ!H200+DataQ!P200+DataQ!S200+DataQ!K200+DataQ!L200</f>
        <v>8495</v>
      </c>
      <c r="FG9" s="7">
        <f>DataQ!N200+DataQ!I200+DataQ!R200+DataQ!G200+DataQ!T200+DataQ!M200+DataQ!O200</f>
        <v>15499</v>
      </c>
      <c r="FH9" s="7">
        <f>DataQ!F200-'Chart Data'!FE9-'Chart Data'!FF9-'Chart Data'!FG9</f>
        <v>0</v>
      </c>
      <c r="FJ9" s="8">
        <v>44287</v>
      </c>
      <c r="FK9" s="7">
        <f t="shared" si="32"/>
        <v>-852.75</v>
      </c>
      <c r="FL9" s="7">
        <f t="shared" si="33"/>
        <v>-450.25</v>
      </c>
      <c r="FM9" s="7">
        <f t="shared" si="34"/>
        <v>-419.25</v>
      </c>
      <c r="FN9" s="7">
        <f t="shared" si="35"/>
        <v>-1722.25</v>
      </c>
      <c r="FP9" s="8">
        <v>42156</v>
      </c>
      <c r="FQ9" s="2">
        <f>100*((AVERAGE(HAVERM!AS431:AS433)/AVERAGE(HAVERM!AS428:AS430))-1)</f>
        <v>0.65543455701246867</v>
      </c>
      <c r="FR9" s="2">
        <f>100*((AVERAGE(HAVERM!AT431:AT433)/AVERAGE(HAVERM!AT428:AT430))-1)</f>
        <v>0.99806145396559298</v>
      </c>
      <c r="FS9" s="2">
        <f>100*((AVERAGE(HAVERM!AU431:AU433)/AVERAGE(HAVERM!AU428:AU430))-1)</f>
        <v>-3.7028280644870737</v>
      </c>
      <c r="FT9" s="2">
        <f>100*((AVERAGE(HAVERM!AV431:AV433)/AVERAGE(HAVERM!AV428:AV430))-1)</f>
        <v>0.30022070088526753</v>
      </c>
      <c r="FU9" s="2">
        <f>100*((AVERAGE(HAVERM!AW431:AW433)/AVERAGE(HAVERM!AW428:AW430))-1)</f>
        <v>-0.5920319381878536</v>
      </c>
      <c r="FV9" s="2">
        <f>100*((AVERAGE(HAVERM!AX431:AX433)/AVERAGE(HAVERM!AX428:AX430))-1)</f>
        <v>0.71836269447682621</v>
      </c>
      <c r="FW9" s="2">
        <f>100*((AVERAGE(HAVERM!AY431:AY433)/AVERAGE(HAVERM!AY428:AY430))-1)</f>
        <v>1.4416788377918488</v>
      </c>
      <c r="FX9" s="2">
        <f>100*((AVERAGE(HAVERM!AZ431:AZ433)/AVERAGE(HAVERM!AZ428:AZ430))-1)</f>
        <v>0.36596838225491091</v>
      </c>
      <c r="FY9" s="2">
        <f>100*((AVERAGE(HAVERM!BA431:BA433)/AVERAGE(HAVERM!BA428:BA430))-1)</f>
        <v>0.36836236656496713</v>
      </c>
      <c r="FZ9" s="2">
        <f>100*((AVERAGE(HAVERM!BB431:BB433)/AVERAGE(HAVERM!BB428:BB430))-1)</f>
        <v>1.7530033030292325</v>
      </c>
      <c r="GA9" s="2">
        <f>100*((AVERAGE(HAVERM!BC431:BC433)/AVERAGE(HAVERM!BC428:BC430))-1)</f>
        <v>0.99872213615723737</v>
      </c>
      <c r="GB9" s="2">
        <f>100*((AVERAGE(HAVERM!BD431:BD433)/AVERAGE(HAVERM!BD428:BD430))-1)</f>
        <v>1.1561336968781699</v>
      </c>
      <c r="GC9" s="2">
        <f>100*((AVERAGE(HAVERM!BE431:BE433)/AVERAGE(HAVERM!BE428:BE430))-1)</f>
        <v>0.82037525411153833</v>
      </c>
      <c r="GD9" s="2">
        <f>100*((AVERAGE(HAVERM!BF431:BF433)/AVERAGE(HAVERM!BF428:BF430))-1)</f>
        <v>1.6305031462977126</v>
      </c>
      <c r="GE9" s="2">
        <f>100*((AVERAGE(HAVERM!BG431:BG433)/AVERAGE(HAVERM!BG428:BG430))-1)</f>
        <v>0.63192524207025258</v>
      </c>
      <c r="GF9" s="2">
        <f>100*((AVERAGE(HAVERM!BH431:BH433)/AVERAGE(HAVERM!BH428:BH430))-1)</f>
        <v>-0.7217855908700388</v>
      </c>
      <c r="GG9" s="2">
        <f>100*((AVERAGE(HAVERM!BI431:BI433)/AVERAGE(HAVERM!BI428:BI430))-1)</f>
        <v>3.3682425752346035E-2</v>
      </c>
      <c r="GH9" s="2">
        <f>100*((AVERAGE(HAVERM!BJ431:BJ433)/AVERAGE(HAVERM!BJ428:BJ430))-1)</f>
        <v>0.90986719948060735</v>
      </c>
      <c r="GI9" s="2">
        <f>100*((AVERAGE(HAVERM!BK431:BK433)/AVERAGE(HAVERM!BK428:BK430))-1)</f>
        <v>1.1236906674637837</v>
      </c>
      <c r="GJ9" s="2">
        <f>100*(((AVERAGE(HAVERM!BL431:BL433)+(AVERAGE(HAVERM!BM431:BM433)))/(AVERAGE(HAVERM!BL428:BL430)+AVERAGE(HAVERM!BM428:BM430))-1))</f>
        <v>0.51072785278267752</v>
      </c>
      <c r="GL9" s="8">
        <v>42156</v>
      </c>
      <c r="GW9" s="8">
        <v>42156</v>
      </c>
      <c r="GX9">
        <f>HAVERM!AT433</f>
        <v>181235</v>
      </c>
      <c r="GY9">
        <f>HAVERM!AU433+HAVERM!AW433+HAVERM!AX433</f>
        <v>307792</v>
      </c>
      <c r="GZ9">
        <f>HAVERM!AV433</f>
        <v>2381302</v>
      </c>
      <c r="HA9">
        <f>HAVERM!AY433</f>
        <v>1141150</v>
      </c>
      <c r="HB9">
        <f>HAVERM!AZ433+HAVERM!BB433</f>
        <v>6232523</v>
      </c>
      <c r="HC9">
        <f>HAVERM!BA433+HAVERM!BC433</f>
        <v>2291343</v>
      </c>
      <c r="HD9">
        <f>HAVERM!BD433</f>
        <v>1085127</v>
      </c>
      <c r="HE9">
        <f>HAVERM!BE433+HAVERM!BF433+HAVERM!BG433</f>
        <v>4724364</v>
      </c>
      <c r="HF9">
        <f>HAVERM!BH433+HAVERM!BI433+HAVERM!BJ433+HAVERM!BK433+HAVERM!BL433+HAVERM!BM433</f>
        <v>9117559</v>
      </c>
      <c r="HH9" s="7" t="s">
        <v>827</v>
      </c>
      <c r="HI9" s="7">
        <f>'ASHE Annual pay All SIC'!D68</f>
        <v>38209</v>
      </c>
      <c r="HJ9" s="2">
        <v>-1.350520434639968</v>
      </c>
      <c r="HL9" s="7" t="s">
        <v>827</v>
      </c>
      <c r="HM9" s="7">
        <f>'ASHE Annual pay All SIC'!D68</f>
        <v>38209</v>
      </c>
      <c r="HN9" s="2">
        <v>0.53333333333333321</v>
      </c>
      <c r="HP9">
        <v>2012</v>
      </c>
      <c r="HQ9" s="2">
        <v>16.411265692039738</v>
      </c>
      <c r="HR9" s="2">
        <v>2.4708378733758902</v>
      </c>
      <c r="HS9" s="2">
        <f t="shared" si="36"/>
        <v>18.882103565415626</v>
      </c>
      <c r="HU9">
        <v>2012</v>
      </c>
      <c r="HV9" s="7">
        <v>6178.2957618108721</v>
      </c>
      <c r="HW9" s="7">
        <v>930.18828941417939</v>
      </c>
      <c r="HX9" s="7">
        <f t="shared" si="37"/>
        <v>7108.4840512250512</v>
      </c>
      <c r="HZ9" s="8">
        <v>43922</v>
      </c>
      <c r="IA9" s="7">
        <f>HAVERQ!E169</f>
        <v>5413</v>
      </c>
      <c r="IB9" s="7">
        <f>HAVERQ!F169</f>
        <v>27163</v>
      </c>
      <c r="IC9" s="7">
        <f>DataQ!Z196-('Chart Data'!IA9+'Chart Data'!IB9)</f>
        <v>58</v>
      </c>
      <c r="IE9" s="8">
        <v>43922</v>
      </c>
      <c r="IF9" s="7">
        <f t="shared" si="38"/>
        <v>97.25</v>
      </c>
      <c r="IG9" s="7">
        <f t="shared" si="39"/>
        <v>-461</v>
      </c>
      <c r="II9" s="8">
        <v>43922</v>
      </c>
      <c r="IJ9" s="2">
        <f t="shared" si="40"/>
        <v>101.82946903071061</v>
      </c>
      <c r="IK9" s="2">
        <f t="shared" si="41"/>
        <v>98.33116130900666</v>
      </c>
      <c r="IM9" s="8">
        <v>43922</v>
      </c>
      <c r="IN9" s="7">
        <f>SUM(DataQ!U196:Y196)</f>
        <v>10977</v>
      </c>
      <c r="IO9" s="7">
        <f>DataQ!F196-'Chart Data'!IN9</f>
        <v>24158</v>
      </c>
      <c r="IQ9" s="8">
        <v>43922</v>
      </c>
      <c r="IR9" s="2">
        <f t="shared" si="42"/>
        <v>100.33591554123535</v>
      </c>
      <c r="IS9" s="2">
        <f t="shared" si="43"/>
        <v>98.104549284764303</v>
      </c>
    </row>
    <row r="10" spans="1:253" x14ac:dyDescent="0.25">
      <c r="A10" s="8">
        <v>44013</v>
      </c>
      <c r="B10" s="7">
        <f>HAVERQ!E170-AVERAGE(HAVERQ!E$164:E$167)</f>
        <v>104.25</v>
      </c>
      <c r="C10" s="7">
        <f>HAVERQ!F170-AVERAGE(HAVERQ!F$164:F$167)</f>
        <v>-721</v>
      </c>
      <c r="E10" s="8">
        <v>37073</v>
      </c>
      <c r="F10" s="7">
        <f>HAVERQ!P94</f>
        <v>1263</v>
      </c>
      <c r="G10" s="7">
        <f>HAVERQ!O94</f>
        <v>1465</v>
      </c>
      <c r="H10" s="7">
        <f>HAVERQ!N94</f>
        <v>1188</v>
      </c>
      <c r="I10" s="7">
        <f>HAVERQ!M94</f>
        <v>231</v>
      </c>
      <c r="J10" s="7">
        <f>HAVERQ!L94</f>
        <v>214</v>
      </c>
      <c r="K10" s="7">
        <f>HAVERQ!E94-F10-G10-H10-I10-J10</f>
        <v>795</v>
      </c>
      <c r="M10" s="8">
        <v>37073</v>
      </c>
      <c r="N10" s="7">
        <f t="shared" si="4"/>
        <v>24.495733126454617</v>
      </c>
      <c r="O10" s="7">
        <f t="shared" si="5"/>
        <v>28.413498836307216</v>
      </c>
      <c r="P10" s="7">
        <f t="shared" si="6"/>
        <v>23.041117145073699</v>
      </c>
      <c r="Q10" s="7">
        <f t="shared" si="7"/>
        <v>4.48021722265322</v>
      </c>
      <c r="R10" s="7">
        <f t="shared" si="8"/>
        <v>4.1505042668735452</v>
      </c>
      <c r="S10" s="7">
        <f t="shared" si="0"/>
        <v>15.418929402637705</v>
      </c>
      <c r="U10" s="8">
        <v>37073</v>
      </c>
      <c r="V10" s="7">
        <f t="shared" si="9"/>
        <v>53.75</v>
      </c>
      <c r="W10" s="7">
        <f t="shared" si="10"/>
        <v>25.25</v>
      </c>
      <c r="X10" s="7">
        <f t="shared" si="11"/>
        <v>9</v>
      </c>
      <c r="Y10" s="7">
        <f t="shared" si="12"/>
        <v>5.25</v>
      </c>
      <c r="Z10" s="7">
        <f t="shared" si="13"/>
        <v>-2.25</v>
      </c>
      <c r="AA10" s="7">
        <f t="shared" si="14"/>
        <v>7.25</v>
      </c>
      <c r="AB10" s="7">
        <f t="shared" si="15"/>
        <v>98.25</v>
      </c>
      <c r="AD10" s="8">
        <v>44013</v>
      </c>
      <c r="AE10" s="7">
        <f>HAVERQ!T170-AVERAGE(HAVERQ!T$164:T$167)</f>
        <v>18.75</v>
      </c>
      <c r="AF10" s="7">
        <f>HAVERQ!U170-AVERAGE(HAVERQ!U$164:U$167)</f>
        <v>-7.25</v>
      </c>
      <c r="AG10" s="7">
        <f>HAVERQ!V170-AVERAGE(HAVERQ!V$164:V$167)</f>
        <v>-120.75</v>
      </c>
      <c r="AH10" s="7">
        <f>HAVERQ!W170-AVERAGE(HAVERQ!W$164:W$167)</f>
        <v>1.25</v>
      </c>
      <c r="AI10" s="7">
        <f>HAVERQ!X170-AVERAGE(HAVERQ!X$164:X$167)</f>
        <v>0.5</v>
      </c>
      <c r="AJ10" s="7">
        <f>HAVERQ!Y170-AVERAGE(HAVERQ!Y$164:Y$167)</f>
        <v>-190.25</v>
      </c>
      <c r="AK10" s="7">
        <f>HAVERQ!Z170-AVERAGE(HAVERQ!Z$164:Z$167)</f>
        <v>-163.5</v>
      </c>
      <c r="AL10" s="7">
        <f>HAVERQ!AA170-AVERAGE(HAVERQ!AA$164:AA$167)</f>
        <v>-16</v>
      </c>
      <c r="AM10" s="7">
        <f>HAVERQ!AB170-AVERAGE(HAVERQ!AB$164:AB$167)</f>
        <v>-214</v>
      </c>
      <c r="AN10" s="7">
        <f>HAVERQ!AC170-AVERAGE(HAVERQ!AC$164:AC$167)</f>
        <v>11.75</v>
      </c>
      <c r="AO10" s="7">
        <f>HAVERQ!AD170-AVERAGE(HAVERQ!AD$164:AD$167)</f>
        <v>-20.25</v>
      </c>
      <c r="AP10" s="7">
        <f>HAVERQ!AE170-AVERAGE(HAVERQ!AE$164:AE$167)</f>
        <v>10.25</v>
      </c>
      <c r="AQ10" s="7">
        <f>HAVERQ!AF170-AVERAGE(HAVERQ!AF$164:AF$167)</f>
        <v>-79</v>
      </c>
      <c r="AR10" s="7">
        <f>HAVERQ!AG170-AVERAGE(HAVERQ!AG$164:AG$167)</f>
        <v>-105.5</v>
      </c>
      <c r="AS10" s="7">
        <f>HAVERQ!AH170-AVERAGE(HAVERQ!AH$164:AH$167)</f>
        <v>44.25</v>
      </c>
      <c r="AT10" s="7">
        <f>HAVERQ!AI170-AVERAGE(HAVERQ!AI$164:AI$167)</f>
        <v>2</v>
      </c>
      <c r="AU10" s="7">
        <f>HAVERQ!AJ170-AVERAGE(HAVERQ!AJ$164:AJ$167)</f>
        <v>40.75</v>
      </c>
      <c r="AV10" s="7">
        <f>HAVERQ!AK170-AVERAGE(HAVERQ!AK$164:AK$167)</f>
        <v>-105.75</v>
      </c>
      <c r="AW10" s="7">
        <f t="shared" si="16"/>
        <v>-78.5</v>
      </c>
      <c r="AY10" s="7">
        <f>HAVERQ!AL170+HAVERQ!AM170</f>
        <v>939</v>
      </c>
      <c r="BA10" s="8">
        <v>44013</v>
      </c>
      <c r="BB10" s="7">
        <f t="shared" si="17"/>
        <v>18.75</v>
      </c>
      <c r="BC10" s="7">
        <f t="shared" si="18"/>
        <v>-5.5</v>
      </c>
      <c r="BD10" s="7">
        <f t="shared" si="19"/>
        <v>-120.75</v>
      </c>
      <c r="BE10" s="7">
        <f t="shared" si="20"/>
        <v>-190.25</v>
      </c>
      <c r="BF10" s="7">
        <f t="shared" si="21"/>
        <v>-377.5</v>
      </c>
      <c r="BG10" s="7">
        <f t="shared" si="22"/>
        <v>-4.25</v>
      </c>
      <c r="BH10" s="7">
        <f t="shared" si="23"/>
        <v>-194.5</v>
      </c>
      <c r="BI10" s="7">
        <f t="shared" si="24"/>
        <v>-97.25</v>
      </c>
      <c r="BK10" s="7">
        <f>HAVERQ!T170</f>
        <v>417</v>
      </c>
      <c r="BL10" s="7">
        <f>HAVERQ!U170+HAVERQ!W170+HAVERQ!X170</f>
        <v>420</v>
      </c>
      <c r="BM10" s="7">
        <f>HAVERQ!V170</f>
        <v>2570</v>
      </c>
      <c r="BN10" s="7">
        <f>HAVERQ!Y170</f>
        <v>2143</v>
      </c>
      <c r="BO10" s="7">
        <f>HAVERQ!Z170+HAVERQ!AB170</f>
        <v>7127</v>
      </c>
      <c r="BP10" s="7">
        <f>HAVERQ!AA170+HAVERQ!AC170</f>
        <v>3302</v>
      </c>
      <c r="BQ10" s="7">
        <f>HAVERQ!AD170+HAVERQ!AE170+HAVERQ!AF170+HAVERQ!AG170</f>
        <v>7772</v>
      </c>
      <c r="BR10" s="7">
        <f>HAVERQ!AH170+HAVERQ!AI170+HAVERQ!AJ170+HAVERQ!AK170+HAVERQ!AL170+HAVERQ!AM170</f>
        <v>10843</v>
      </c>
      <c r="BS10" s="7">
        <f>HAVERQ!S170-SUM('Chart Data'!BK10:BR10)</f>
        <v>0</v>
      </c>
      <c r="BU10" s="8">
        <v>34881</v>
      </c>
      <c r="BV10" s="7">
        <f>HAVERQ!T70</f>
        <v>469</v>
      </c>
      <c r="BW10" s="7">
        <f>HAVERQ!U70+HAVERQ!W70+HAVERQ!X70</f>
        <v>333</v>
      </c>
      <c r="BX10" s="7">
        <f>HAVERQ!V70</f>
        <v>4219</v>
      </c>
      <c r="BY10" s="7">
        <f>HAVERQ!Y70</f>
        <v>1843</v>
      </c>
      <c r="BZ10" s="7">
        <f>HAVERQ!Z70+HAVERQ!AB70</f>
        <v>6294</v>
      </c>
      <c r="CA10" s="7">
        <f>HAVERQ!AA70+HAVERQ!AC70</f>
        <v>2109</v>
      </c>
      <c r="CB10" s="7">
        <f>HAVERQ!AD70+HAVERQ!AE70+HAVERQ!AF70+HAVERQ!AG70</f>
        <v>4754</v>
      </c>
      <c r="CC10" s="7">
        <f>HAVERQ!AH70+HAVERQ!AI70+HAVERQ!AJ70+HAVERQ!AK70+HAVERQ!AL70+HAVERQ!AM70</f>
        <v>8024</v>
      </c>
      <c r="CD10" s="7">
        <f>HAVERQ!S70-SUM('Chart Data'!BV10:CC10)</f>
        <v>1</v>
      </c>
      <c r="CF10" t="s">
        <v>3173</v>
      </c>
      <c r="CI10" s="9">
        <f>AVERAGE(HAVERM!Y428:Y547)</f>
        <v>2.4874999999999989</v>
      </c>
      <c r="CJ10" s="9">
        <f>AVERAGE(HAVERM!Z428:Z547)</f>
        <v>2.4725000000000015</v>
      </c>
      <c r="CK10" s="9">
        <f>AVERAGE(HAVERM!AA428:AA547)</f>
        <v>3.3033333333333341</v>
      </c>
      <c r="CL10" s="9">
        <f>AVERAGE(HAVERM!AB428:AB547)</f>
        <v>2.2075000000000005</v>
      </c>
      <c r="CM10" s="9">
        <f>AVERAGE(HAVERM!AC428:AC547)</f>
        <v>2.0666666666666669</v>
      </c>
      <c r="CN10" s="9">
        <f>AVERAGE(HAVERM!AD428:AD547)</f>
        <v>2.8000000000000012</v>
      </c>
      <c r="CO10" s="9">
        <f>AVERAGE(HAVERM!AE428:AE547)</f>
        <v>2.4191666666666665</v>
      </c>
      <c r="CP10" s="9">
        <f>AVERAGE(HAVERM!AF428:AF547)</f>
        <v>4.1449999999999987</v>
      </c>
      <c r="CQ10" s="9">
        <f>AVERAGE(HAVERM!AG428:AG547)</f>
        <v>3.364166666666665</v>
      </c>
      <c r="CR10" s="9">
        <f>AVERAGE(HAVERM!AH428:AH547)</f>
        <v>3.3491666666666671</v>
      </c>
      <c r="CS10" s="9">
        <f>AVERAGE(HAVERM!AI428:AI547)</f>
        <v>2.2300000000000013</v>
      </c>
      <c r="CT10" s="9">
        <f>AVERAGE(HAVERM!AJ428:AJ547)</f>
        <v>3.0333333333333332</v>
      </c>
      <c r="CU10" s="9">
        <f>AVERAGE(HAVERM!AK428:AK547)</f>
        <v>2.1533333333333338</v>
      </c>
      <c r="CV10" s="9">
        <f>AVERAGE(HAVERM!AL428:AL547)</f>
        <v>1.6891666666666663</v>
      </c>
      <c r="CW10" s="9">
        <f>AVERAGE(HAVERM!AM428:AM547)</f>
        <v>1.9650000000000001</v>
      </c>
      <c r="CX10" s="9">
        <f>AVERAGE(HAVERM!AN428:AN547)</f>
        <v>3.4900000000000007</v>
      </c>
      <c r="CY10" s="9">
        <f>AVERAGE(HAVERM!AO428:AO547)</f>
        <v>2.6866666666666661</v>
      </c>
      <c r="CZ10" s="9">
        <f>AVERAGE(HAVERM!AP428:AP547)</f>
        <v>3.2266666666666661</v>
      </c>
      <c r="DB10" s="8">
        <v>36708</v>
      </c>
      <c r="DC10" s="3">
        <f>HAVERQ!BI90/HAVERQ!T90</f>
        <v>8.5575447570332486</v>
      </c>
      <c r="DD10" s="3">
        <f>HAVERQ!BJ90/HAVERQ!U90</f>
        <v>537.97368421052636</v>
      </c>
      <c r="DE10" s="3">
        <f>HAVERQ!BK90/HAVERQ!V90</f>
        <v>10.103535353535353</v>
      </c>
      <c r="DF10" s="3">
        <f>HAVERQ!BL90/HAVERQ!W90</f>
        <v>77.599999999999994</v>
      </c>
      <c r="DG10" s="3">
        <f>HAVERQ!BM90/HAVERQ!X90</f>
        <v>45.378048780487802</v>
      </c>
      <c r="DH10" s="3">
        <f>HAVERQ!BN90/HAVERQ!Y90</f>
        <v>16.968556701030927</v>
      </c>
      <c r="DI10" s="3">
        <f>HAVERQ!BO90/HAVERQ!Z90</f>
        <v>10.304303694681282</v>
      </c>
      <c r="DJ10" s="3">
        <f>HAVERQ!BP90/HAVERQ!AA90</f>
        <v>13.564492753623188</v>
      </c>
      <c r="DK10" s="3">
        <f>HAVERQ!BQ90/HAVERQ!AB90</f>
        <v>7.5587912087912086</v>
      </c>
      <c r="DL10" s="3">
        <f>HAVERQ!BR90/HAVERQ!AC90</f>
        <v>4.9302325581395348</v>
      </c>
      <c r="DM10" s="3">
        <f>HAVERQ!BS90/HAVERQ!AD90</f>
        <v>31.624891209747606</v>
      </c>
      <c r="DN10" s="3">
        <f>HAVERQ!BT90/HAVERQ!AE90</f>
        <v>155.2987012987013</v>
      </c>
      <c r="DO10" s="3">
        <f>HAVERQ!BU90/HAVERQ!AF90</f>
        <v>14.694033935413247</v>
      </c>
      <c r="DP10" s="3">
        <f>HAVERQ!BV90/HAVERQ!AG90</f>
        <v>7.1098130841121492</v>
      </c>
      <c r="DQ10" s="3">
        <f>HAVERQ!BW90/HAVERQ!AH90</f>
        <v>14.312156383628588</v>
      </c>
      <c r="DR10" s="3">
        <f>HAVERQ!BX90/HAVERQ!AI90</f>
        <v>13.776888888888889</v>
      </c>
      <c r="DS10" s="3">
        <f>HAVERQ!BY90/HAVERQ!AJ90</f>
        <v>11.222866344605475</v>
      </c>
      <c r="DT10" s="3">
        <f>HAVERQ!BZ90/HAVERQ!AK90</f>
        <v>8.9796472184531879</v>
      </c>
      <c r="DU10" s="3">
        <f>(HAVERQ!CA90+HAVERQ!CB90)/HAVERQ!AL90</f>
        <v>11.081180811808117</v>
      </c>
      <c r="FD10" s="8">
        <v>44378</v>
      </c>
      <c r="FE10" s="7">
        <f>DataQ!U201+DataQ!V201+DataQ!W201+DataQ!X201+DataQ!Y201</f>
        <v>11116</v>
      </c>
      <c r="FF10" s="7">
        <f>DataQ!J201+DataQ!Q201+DataQ!H201+DataQ!P201+DataQ!S201+DataQ!K201+DataQ!L201</f>
        <v>8537</v>
      </c>
      <c r="FG10" s="7">
        <f>DataQ!N201+DataQ!I201+DataQ!R201+DataQ!G201+DataQ!T201+DataQ!M201+DataQ!O201</f>
        <v>15632</v>
      </c>
      <c r="FH10" s="7">
        <f>DataQ!F201-'Chart Data'!FE10-'Chart Data'!FF10-'Chart Data'!FG10</f>
        <v>1</v>
      </c>
      <c r="FJ10" s="8">
        <v>44378</v>
      </c>
      <c r="FK10" s="7">
        <f t="shared" si="32"/>
        <v>-814.75</v>
      </c>
      <c r="FL10" s="7">
        <f t="shared" si="33"/>
        <v>-408.25</v>
      </c>
      <c r="FM10" s="7">
        <f t="shared" si="34"/>
        <v>-286.25</v>
      </c>
      <c r="FN10" s="7">
        <f t="shared" si="35"/>
        <v>-1509.25</v>
      </c>
      <c r="FP10" s="8">
        <v>42186</v>
      </c>
      <c r="FQ10" s="2">
        <f>100*((AVERAGE(HAVERM!AS432:AS434)/AVERAGE(HAVERM!AS429:AS431))-1)</f>
        <v>0.65023294522141839</v>
      </c>
      <c r="FR10" s="2">
        <f>100*((AVERAGE(HAVERM!AT432:AT434)/AVERAGE(HAVERM!AT429:AT431))-1)</f>
        <v>1.2809986751506797</v>
      </c>
      <c r="FS10" s="2">
        <f>100*((AVERAGE(HAVERM!AU432:AU434)/AVERAGE(HAVERM!AU429:AU431))-1)</f>
        <v>-3.6868721383174985</v>
      </c>
      <c r="FT10" s="2">
        <f>100*((AVERAGE(HAVERM!AV432:AV434)/AVERAGE(HAVERM!AV429:AV431))-1)</f>
        <v>0.24089648991234558</v>
      </c>
      <c r="FU10" s="2">
        <f>100*((AVERAGE(HAVERM!AW432:AW434)/AVERAGE(HAVERM!AW429:AW431))-1)</f>
        <v>0.27026055705301477</v>
      </c>
      <c r="FV10" s="2">
        <f>100*((AVERAGE(HAVERM!AX432:AX434)/AVERAGE(HAVERM!AX429:AX431))-1)</f>
        <v>0.74316643195275756</v>
      </c>
      <c r="FW10" s="2">
        <f>100*((AVERAGE(HAVERM!AY432:AY434)/AVERAGE(HAVERM!AY429:AY431))-1)</f>
        <v>1.4286985354742709</v>
      </c>
      <c r="FX10" s="2">
        <f>100*((AVERAGE(HAVERM!AZ432:AZ434)/AVERAGE(HAVERM!AZ429:AZ431))-1)</f>
        <v>0.53111343189622406</v>
      </c>
      <c r="FY10" s="2">
        <f>100*((AVERAGE(HAVERM!BA432:BA434)/AVERAGE(HAVERM!BA429:BA431))-1)</f>
        <v>0.54104049478072014</v>
      </c>
      <c r="FZ10" s="2">
        <f>100*((AVERAGE(HAVERM!BB432:BB434)/AVERAGE(HAVERM!BB429:BB431))-1)</f>
        <v>1.7918551098922819</v>
      </c>
      <c r="GA10" s="2">
        <f>100*((AVERAGE(HAVERM!BC432:BC434)/AVERAGE(HAVERM!BC429:BC431))-1)</f>
        <v>1.1331610033825879</v>
      </c>
      <c r="GB10" s="2">
        <f>100*((AVERAGE(HAVERM!BD432:BD434)/AVERAGE(HAVERM!BD429:BD431))-1)</f>
        <v>1.0109717649229744</v>
      </c>
      <c r="GC10" s="2">
        <f>100*((AVERAGE(HAVERM!BE432:BE434)/AVERAGE(HAVERM!BE429:BE431))-1)</f>
        <v>0.88888293472033642</v>
      </c>
      <c r="GD10" s="2">
        <f>100*((AVERAGE(HAVERM!BF432:BF434)/AVERAGE(HAVERM!BF429:BF431))-1)</f>
        <v>1.4009630387313843</v>
      </c>
      <c r="GE10" s="2">
        <f>100*((AVERAGE(HAVERM!BG432:BG434)/AVERAGE(HAVERM!BG429:BG431))-1)</f>
        <v>0.48057542059696257</v>
      </c>
      <c r="GF10" s="2">
        <f>100*((AVERAGE(HAVERM!BH432:BH434)/AVERAGE(HAVERM!BH429:BH431))-1)</f>
        <v>-0.7959533024142762</v>
      </c>
      <c r="GG10" s="2">
        <f>100*((AVERAGE(HAVERM!BI432:BI434)/AVERAGE(HAVERM!BI429:BI431))-1)</f>
        <v>-4.4213312848828679E-2</v>
      </c>
      <c r="GH10" s="2">
        <f>100*((AVERAGE(HAVERM!BJ432:BJ434)/AVERAGE(HAVERM!BJ429:BJ431))-1)</f>
        <v>0.86616391494742651</v>
      </c>
      <c r="GI10" s="2">
        <f>100*((AVERAGE(HAVERM!BK432:BK434)/AVERAGE(HAVERM!BK429:BK431))-1)</f>
        <v>1.2911406389355395</v>
      </c>
      <c r="GJ10" s="2">
        <f>100*(((AVERAGE(HAVERM!BL432:BL434)+(AVERAGE(HAVERM!BM432:BM434)))/(AVERAGE(HAVERM!BL429:BL431)+AVERAGE(HAVERM!BM429:BM431))-1))</f>
        <v>0.56328081837786481</v>
      </c>
      <c r="GL10" s="8">
        <v>42186</v>
      </c>
      <c r="GW10" s="8">
        <v>42186</v>
      </c>
      <c r="GX10">
        <f>HAVERM!AT434</f>
        <v>181690</v>
      </c>
      <c r="GY10">
        <f>HAVERM!AU434+HAVERM!AW434+HAVERM!AX434</f>
        <v>308142</v>
      </c>
      <c r="GZ10">
        <f>HAVERM!AV434</f>
        <v>2381671</v>
      </c>
      <c r="HA10">
        <f>HAVERM!AY434</f>
        <v>1144054</v>
      </c>
      <c r="HB10">
        <f>HAVERM!AZ434+HAVERM!BB434</f>
        <v>6249550</v>
      </c>
      <c r="HC10">
        <f>HAVERM!BA434+HAVERM!BC434</f>
        <v>2298406</v>
      </c>
      <c r="HD10">
        <f>HAVERM!BD434</f>
        <v>1086447</v>
      </c>
      <c r="HE10">
        <f>HAVERM!BE434+HAVERM!BF434+HAVERM!BG434</f>
        <v>4744180</v>
      </c>
      <c r="HF10">
        <f>HAVERM!BH434+HAVERM!BI434+HAVERM!BJ434+HAVERM!BK434+HAVERM!BL434+HAVERM!BM434</f>
        <v>9126353</v>
      </c>
      <c r="HH10" s="7" t="s">
        <v>837</v>
      </c>
      <c r="HI10" s="7">
        <f>'ASHE Annual pay All SIC'!D72</f>
        <v>25560</v>
      </c>
      <c r="HJ10" s="2">
        <v>-0.61715835143678621</v>
      </c>
      <c r="HL10" s="7" t="s">
        <v>837</v>
      </c>
      <c r="HM10" s="7">
        <f>'ASHE Annual pay All SIC'!D72</f>
        <v>25560</v>
      </c>
      <c r="HN10" s="2">
        <v>-0.53333333333333455</v>
      </c>
      <c r="HP10">
        <v>2013</v>
      </c>
      <c r="HQ10" s="2">
        <v>15.944478226036315</v>
      </c>
      <c r="HR10" s="2">
        <v>2.5544611472527188</v>
      </c>
      <c r="HS10" s="2">
        <f t="shared" si="36"/>
        <v>18.498939373289033</v>
      </c>
      <c r="HU10">
        <v>2013</v>
      </c>
      <c r="HV10" s="7">
        <v>6114.5108654066871</v>
      </c>
      <c r="HW10" s="7">
        <v>979.60436326042282</v>
      </c>
      <c r="HX10" s="7">
        <f t="shared" si="37"/>
        <v>7094.1152286671095</v>
      </c>
      <c r="HZ10" s="8">
        <v>44013</v>
      </c>
      <c r="IA10" s="7">
        <f>HAVERQ!E170</f>
        <v>5420</v>
      </c>
      <c r="IB10" s="7">
        <f>HAVERQ!F170</f>
        <v>26903</v>
      </c>
      <c r="IC10" s="7">
        <f>DataQ!Z197-('Chart Data'!IA10+'Chart Data'!IB10)</f>
        <v>34</v>
      </c>
      <c r="IE10" s="8">
        <v>44013</v>
      </c>
      <c r="IF10" s="7">
        <f t="shared" si="38"/>
        <v>104.25</v>
      </c>
      <c r="IG10" s="7">
        <f t="shared" si="39"/>
        <v>-721</v>
      </c>
      <c r="II10" s="8">
        <v>44013</v>
      </c>
      <c r="IJ10" s="2">
        <f t="shared" si="40"/>
        <v>101.96115317688003</v>
      </c>
      <c r="IK10" s="2">
        <f t="shared" si="41"/>
        <v>97.389950767448596</v>
      </c>
      <c r="IM10" s="8">
        <v>44013</v>
      </c>
      <c r="IN10" s="7">
        <f>SUM(DataQ!U197:Y197)</f>
        <v>10843</v>
      </c>
      <c r="IO10" s="7">
        <f>DataQ!F197-'Chart Data'!IN10</f>
        <v>23751</v>
      </c>
      <c r="IQ10" s="8">
        <v>44013</v>
      </c>
      <c r="IR10" s="2">
        <f t="shared" si="42"/>
        <v>99.1110806425813</v>
      </c>
      <c r="IS10" s="2">
        <f t="shared" si="43"/>
        <v>96.451740626808387</v>
      </c>
    </row>
    <row r="11" spans="1:253" x14ac:dyDescent="0.25">
      <c r="A11" s="8">
        <v>44105</v>
      </c>
      <c r="B11" s="7">
        <f>HAVERQ!E171-AVERAGE(HAVERQ!E$164:E$167)</f>
        <v>134.25</v>
      </c>
      <c r="C11" s="7">
        <f>HAVERQ!F171-AVERAGE(HAVERQ!F$164:F$167)</f>
        <v>-804</v>
      </c>
      <c r="E11" s="8">
        <v>37165</v>
      </c>
      <c r="F11" s="7">
        <f>HAVERQ!P95</f>
        <v>1278</v>
      </c>
      <c r="G11" s="7">
        <f>HAVERQ!O95</f>
        <v>1467</v>
      </c>
      <c r="H11" s="7">
        <f>HAVERQ!N95</f>
        <v>1197</v>
      </c>
      <c r="I11" s="7">
        <f>HAVERQ!M95</f>
        <v>234</v>
      </c>
      <c r="J11" s="7">
        <f>HAVERQ!L95</f>
        <v>214</v>
      </c>
      <c r="K11" s="7">
        <f>HAVERQ!E95-F11-G11-H11-I11-J11</f>
        <v>769</v>
      </c>
      <c r="M11" s="8">
        <v>37165</v>
      </c>
      <c r="N11" s="7">
        <f t="shared" si="4"/>
        <v>24.772242682690443</v>
      </c>
      <c r="O11" s="7">
        <f t="shared" si="5"/>
        <v>28.435743361116494</v>
      </c>
      <c r="P11" s="7">
        <f t="shared" si="6"/>
        <v>23.202170963364992</v>
      </c>
      <c r="Q11" s="7">
        <f t="shared" si="7"/>
        <v>4.5357627447179683</v>
      </c>
      <c r="R11" s="7">
        <f t="shared" si="8"/>
        <v>4.1480907152548943</v>
      </c>
      <c r="S11" s="7">
        <f t="shared" si="0"/>
        <v>14.905989532855205</v>
      </c>
      <c r="U11" s="8">
        <v>37165</v>
      </c>
      <c r="V11" s="7">
        <f t="shared" si="9"/>
        <v>68.75</v>
      </c>
      <c r="W11" s="7">
        <f t="shared" si="10"/>
        <v>27.25</v>
      </c>
      <c r="X11" s="7">
        <f t="shared" si="11"/>
        <v>18</v>
      </c>
      <c r="Y11" s="7">
        <f t="shared" si="12"/>
        <v>8.25</v>
      </c>
      <c r="Z11" s="7">
        <f t="shared" si="13"/>
        <v>-2.25</v>
      </c>
      <c r="AA11" s="7">
        <f t="shared" si="14"/>
        <v>-18.75</v>
      </c>
      <c r="AB11" s="7">
        <f t="shared" si="15"/>
        <v>101.25</v>
      </c>
      <c r="AD11" s="8">
        <v>44105</v>
      </c>
      <c r="AE11" s="7">
        <f>HAVERQ!T171-AVERAGE(HAVERQ!T$164:T$167)</f>
        <v>-18.25</v>
      </c>
      <c r="AF11" s="7">
        <f>HAVERQ!U171-AVERAGE(HAVERQ!U$164:U$167)</f>
        <v>-8.25</v>
      </c>
      <c r="AG11" s="7">
        <f>HAVERQ!V171-AVERAGE(HAVERQ!V$164:V$167)</f>
        <v>-134.75</v>
      </c>
      <c r="AH11" s="7">
        <f>HAVERQ!W171-AVERAGE(HAVERQ!W$164:W$167)</f>
        <v>4.25</v>
      </c>
      <c r="AI11" s="7">
        <f>HAVERQ!X171-AVERAGE(HAVERQ!X$164:X$167)</f>
        <v>0.5</v>
      </c>
      <c r="AJ11" s="7">
        <f>HAVERQ!Y171-AVERAGE(HAVERQ!Y$164:Y$167)</f>
        <v>-179.25</v>
      </c>
      <c r="AK11" s="7">
        <f>HAVERQ!Z171-AVERAGE(HAVERQ!Z$164:Z$167)</f>
        <v>-174.5</v>
      </c>
      <c r="AL11" s="7">
        <f>HAVERQ!AA171-AVERAGE(HAVERQ!AA$164:AA$167)</f>
        <v>-47</v>
      </c>
      <c r="AM11" s="7">
        <f>HAVERQ!AB171-AVERAGE(HAVERQ!AB$164:AB$167)</f>
        <v>-304</v>
      </c>
      <c r="AN11" s="7">
        <f>HAVERQ!AC171-AVERAGE(HAVERQ!AC$164:AC$167)</f>
        <v>4.75</v>
      </c>
      <c r="AO11" s="7">
        <f>HAVERQ!AD171-AVERAGE(HAVERQ!AD$164:AD$167)</f>
        <v>7.75</v>
      </c>
      <c r="AP11" s="7">
        <f>HAVERQ!AE171-AVERAGE(HAVERQ!AE$164:AE$167)</f>
        <v>41.25</v>
      </c>
      <c r="AQ11" s="7">
        <f>HAVERQ!AF171-AVERAGE(HAVERQ!AF$164:AF$167)</f>
        <v>-55</v>
      </c>
      <c r="AR11" s="7">
        <f>HAVERQ!AG171-AVERAGE(HAVERQ!AG$164:AG$167)</f>
        <v>-112.5</v>
      </c>
      <c r="AS11" s="7">
        <f>HAVERQ!AH171-AVERAGE(HAVERQ!AH$164:AH$167)</f>
        <v>67.25</v>
      </c>
      <c r="AT11" s="7">
        <f>HAVERQ!AI171-AVERAGE(HAVERQ!AI$164:AI$167)</f>
        <v>-11</v>
      </c>
      <c r="AU11" s="7">
        <f>HAVERQ!AJ171-AVERAGE(HAVERQ!AJ$164:AJ$167)</f>
        <v>85.75</v>
      </c>
      <c r="AV11" s="7">
        <f>HAVERQ!AK171-AVERAGE(HAVERQ!AK$164:AK$167)</f>
        <v>-119.75</v>
      </c>
      <c r="AW11" s="7">
        <f t="shared" si="16"/>
        <v>-88.5</v>
      </c>
      <c r="AY11" s="7">
        <f>HAVERQ!AL171+HAVERQ!AM171</f>
        <v>929</v>
      </c>
      <c r="BA11" s="8">
        <v>44105</v>
      </c>
      <c r="BB11" s="7">
        <f t="shared" si="17"/>
        <v>-18.25</v>
      </c>
      <c r="BC11" s="7">
        <f t="shared" si="18"/>
        <v>-3.5</v>
      </c>
      <c r="BD11" s="7">
        <f t="shared" si="19"/>
        <v>-134.75</v>
      </c>
      <c r="BE11" s="7">
        <f t="shared" si="20"/>
        <v>-179.25</v>
      </c>
      <c r="BF11" s="7">
        <f t="shared" si="21"/>
        <v>-478.5</v>
      </c>
      <c r="BG11" s="7">
        <f t="shared" si="22"/>
        <v>-42.25</v>
      </c>
      <c r="BH11" s="7">
        <f t="shared" si="23"/>
        <v>-118.5</v>
      </c>
      <c r="BI11" s="7">
        <f t="shared" si="24"/>
        <v>-66.25</v>
      </c>
      <c r="BK11" s="7">
        <f>HAVERQ!T171</f>
        <v>380</v>
      </c>
      <c r="BL11" s="7">
        <f>HAVERQ!U171+HAVERQ!W171+HAVERQ!X171</f>
        <v>422</v>
      </c>
      <c r="BM11" s="7">
        <f>HAVERQ!V171</f>
        <v>2556</v>
      </c>
      <c r="BN11" s="7">
        <f>HAVERQ!Y171</f>
        <v>2154</v>
      </c>
      <c r="BO11" s="7">
        <f>HAVERQ!Z171+HAVERQ!AB171</f>
        <v>7026</v>
      </c>
      <c r="BP11" s="7">
        <f>HAVERQ!AA171+HAVERQ!AC171</f>
        <v>3264</v>
      </c>
      <c r="BQ11" s="7">
        <f>HAVERQ!AD171+HAVERQ!AE171+HAVERQ!AF171+HAVERQ!AG171</f>
        <v>7848</v>
      </c>
      <c r="BR11" s="7">
        <f>HAVERQ!AH171+HAVERQ!AI171+HAVERQ!AJ171+HAVERQ!AK171+HAVERQ!AL171+HAVERQ!AM171</f>
        <v>10874</v>
      </c>
      <c r="BS11" s="7">
        <f>HAVERQ!S171-SUM('Chart Data'!BK11:BR11)</f>
        <v>-2</v>
      </c>
      <c r="BU11" s="8">
        <v>34973</v>
      </c>
      <c r="BV11" s="7">
        <f>HAVERQ!T71</f>
        <v>471</v>
      </c>
      <c r="BW11" s="7">
        <f>HAVERQ!U71+HAVERQ!W71+HAVERQ!X71</f>
        <v>337</v>
      </c>
      <c r="BX11" s="7">
        <f>HAVERQ!V71</f>
        <v>4273</v>
      </c>
      <c r="BY11" s="7">
        <f>HAVERQ!Y71</f>
        <v>1837</v>
      </c>
      <c r="BZ11" s="7">
        <f>HAVERQ!Z71+HAVERQ!AB71</f>
        <v>6334</v>
      </c>
      <c r="CA11" s="7">
        <f>HAVERQ!AA71+HAVERQ!AC71</f>
        <v>2100</v>
      </c>
      <c r="CB11" s="7">
        <f>HAVERQ!AD71+HAVERQ!AE71+HAVERQ!AF71+HAVERQ!AG71</f>
        <v>4798</v>
      </c>
      <c r="CC11" s="7">
        <f>HAVERQ!AH71+HAVERQ!AI71+HAVERQ!AJ71+HAVERQ!AK71+HAVERQ!AL71+HAVERQ!AM71</f>
        <v>8042</v>
      </c>
      <c r="CD11" s="7">
        <f>HAVERQ!S71-SUM('Chart Data'!BV11:CC11)</f>
        <v>0</v>
      </c>
      <c r="CF11" t="s">
        <v>3174</v>
      </c>
      <c r="CI11" s="9">
        <f>CI4-CI10</f>
        <v>0.77916666666666812</v>
      </c>
      <c r="CJ11" s="9">
        <f t="shared" ref="CJ11:CZ11" si="49">CJ4-CJ10</f>
        <v>-0.30583333333333496</v>
      </c>
      <c r="CK11" s="9">
        <f t="shared" si="49"/>
        <v>-0.30333333333333412</v>
      </c>
      <c r="CL11" s="9">
        <f t="shared" si="49"/>
        <v>0.45916666666666606</v>
      </c>
      <c r="CM11" s="9">
        <f t="shared" si="49"/>
        <v>0.53333333333333321</v>
      </c>
      <c r="CN11" s="9">
        <f t="shared" si="49"/>
        <v>-0.53333333333333455</v>
      </c>
      <c r="CO11" s="9">
        <f t="shared" si="49"/>
        <v>-0.31916666666666638</v>
      </c>
      <c r="CP11" s="9">
        <f t="shared" si="49"/>
        <v>-0.91166666666666574</v>
      </c>
      <c r="CQ11" s="9">
        <f t="shared" si="49"/>
        <v>-0.86416666666666497</v>
      </c>
      <c r="CR11" s="9">
        <f t="shared" si="49"/>
        <v>-0.21583333333333377</v>
      </c>
      <c r="CS11" s="9">
        <f t="shared" si="49"/>
        <v>3.333333333332078E-3</v>
      </c>
      <c r="CT11" s="9">
        <f t="shared" si="49"/>
        <v>-0.33333333333333348</v>
      </c>
      <c r="CU11" s="9">
        <f t="shared" si="49"/>
        <v>-0.15333333333333377</v>
      </c>
      <c r="CV11" s="9">
        <f t="shared" si="49"/>
        <v>0.17750000000000021</v>
      </c>
      <c r="CW11" s="9">
        <f t="shared" si="49"/>
        <v>-0.16500000000000004</v>
      </c>
      <c r="CX11" s="9">
        <f t="shared" si="49"/>
        <v>-0.55666666666666709</v>
      </c>
      <c r="CY11" s="9">
        <f t="shared" si="49"/>
        <v>-0.51999999999999957</v>
      </c>
      <c r="CZ11" s="9">
        <f t="shared" si="49"/>
        <v>-1.0599999999999996</v>
      </c>
      <c r="DB11" s="8">
        <v>36800</v>
      </c>
      <c r="DC11" s="3">
        <f>HAVERQ!BI91/HAVERQ!T91</f>
        <v>8.9177718832891255</v>
      </c>
      <c r="DD11" s="3">
        <f>HAVERQ!BJ91/HAVERQ!U91</f>
        <v>519.67105263157896</v>
      </c>
      <c r="DE11" s="3">
        <f>HAVERQ!BK91/HAVERQ!V91</f>
        <v>10.453893442622951</v>
      </c>
      <c r="DF11" s="3">
        <f>HAVERQ!BL91/HAVERQ!W91</f>
        <v>80.737373737373744</v>
      </c>
      <c r="DG11" s="3">
        <f>HAVERQ!BM91/HAVERQ!X91</f>
        <v>44.939393939393938</v>
      </c>
      <c r="DH11" s="3">
        <f>HAVERQ!BN91/HAVERQ!Y91</f>
        <v>17.304235537190081</v>
      </c>
      <c r="DI11" s="3">
        <f>HAVERQ!BO91/HAVERQ!Z91</f>
        <v>10.18371059013743</v>
      </c>
      <c r="DJ11" s="3">
        <f>HAVERQ!BP91/HAVERQ!AA91</f>
        <v>13.234832262669523</v>
      </c>
      <c r="DK11" s="3">
        <f>HAVERQ!BQ91/HAVERQ!AB91</f>
        <v>7.4211971444261398</v>
      </c>
      <c r="DL11" s="3">
        <f>HAVERQ!BR91/HAVERQ!AC91</f>
        <v>4.888702928870293</v>
      </c>
      <c r="DM11" s="3">
        <f>HAVERQ!BS91/HAVERQ!AD91</f>
        <v>31.337349397590362</v>
      </c>
      <c r="DN11" s="3">
        <f>HAVERQ!BT91/HAVERQ!AE91</f>
        <v>151.69303797468353</v>
      </c>
      <c r="DO11" s="3">
        <f>HAVERQ!BU91/HAVERQ!AF91</f>
        <v>14.433676231727125</v>
      </c>
      <c r="DP11" s="3">
        <f>HAVERQ!BV91/HAVERQ!AG91</f>
        <v>7.2351860358291225</v>
      </c>
      <c r="DQ11" s="3">
        <f>HAVERQ!BW91/HAVERQ!AH91</f>
        <v>14.4448507007922</v>
      </c>
      <c r="DR11" s="3">
        <f>HAVERQ!BX91/HAVERQ!AI91</f>
        <v>14.053452115812918</v>
      </c>
      <c r="DS11" s="3">
        <f>HAVERQ!BY91/HAVERQ!AJ91</f>
        <v>11.634646694887659</v>
      </c>
      <c r="DT11" s="3">
        <f>HAVERQ!BZ91/HAVERQ!AK91</f>
        <v>9.0147651006711413</v>
      </c>
      <c r="DU11" s="3">
        <f>(HAVERQ!CA91+HAVERQ!CB91)/HAVERQ!AL91</f>
        <v>10.566997518610421</v>
      </c>
      <c r="DW11" t="s">
        <v>1493</v>
      </c>
      <c r="DX11" s="2">
        <f>100*((DX5/DX4)^(1/5)-1)</f>
        <v>0.68108504056032526</v>
      </c>
      <c r="DY11" s="2">
        <f t="shared" ref="DY11:EQ11" si="50">100*((DY5/DY4)^(1/5)-1)</f>
        <v>-1.9856552257719096</v>
      </c>
      <c r="DZ11" s="2">
        <f t="shared" si="50"/>
        <v>-4.6593200438078135</v>
      </c>
      <c r="EA11" s="2">
        <f t="shared" si="50"/>
        <v>-0.77566782027979064</v>
      </c>
      <c r="EB11" s="2">
        <f t="shared" si="50"/>
        <v>-0.86126931729193501</v>
      </c>
      <c r="EC11" s="2">
        <f t="shared" si="50"/>
        <v>2.0283864252555128</v>
      </c>
      <c r="ED11" s="2">
        <f t="shared" si="50"/>
        <v>-1.0884771668318138</v>
      </c>
      <c r="EE11" s="2">
        <f t="shared" si="50"/>
        <v>-1.157231712693485</v>
      </c>
      <c r="EF11" s="2">
        <f t="shared" si="50"/>
        <v>0.95065848211521864</v>
      </c>
      <c r="EG11" s="2">
        <f t="shared" si="50"/>
        <v>1.3040766496649647</v>
      </c>
      <c r="EH11" s="2">
        <f t="shared" si="50"/>
        <v>1.58022090205856</v>
      </c>
      <c r="EI11" s="2">
        <f t="shared" si="50"/>
        <v>0.78049791744838615</v>
      </c>
      <c r="EJ11" s="2">
        <f t="shared" si="50"/>
        <v>3.0687290663949929</v>
      </c>
      <c r="EK11" s="2">
        <f t="shared" si="50"/>
        <v>1.8286036715944975</v>
      </c>
      <c r="EL11" s="2">
        <f t="shared" si="50"/>
        <v>-0.27687937538941609</v>
      </c>
      <c r="EM11" s="2">
        <f t="shared" si="50"/>
        <v>2.4826156901344376</v>
      </c>
      <c r="EN11" s="2">
        <f t="shared" si="50"/>
        <v>0.71347498459199965</v>
      </c>
      <c r="EO11" s="2">
        <f t="shared" si="50"/>
        <v>2.6856693041343194</v>
      </c>
      <c r="EP11" s="2">
        <f t="shared" si="50"/>
        <v>1.4931978945393665</v>
      </c>
      <c r="EQ11" s="2">
        <f t="shared" si="50"/>
        <v>-0.3962482277157009</v>
      </c>
      <c r="ES11" t="s">
        <v>1493</v>
      </c>
      <c r="ET11" s="2">
        <f t="shared" ref="ET11:FA11" si="51">100*((ET5/ET4)^(1/5)-1)</f>
        <v>-1.9856552257719096</v>
      </c>
      <c r="EU11" s="2">
        <f t="shared" si="51"/>
        <v>0.21062672057980958</v>
      </c>
      <c r="EV11" s="2">
        <f t="shared" si="51"/>
        <v>-0.77566782027979064</v>
      </c>
      <c r="EW11" s="2">
        <f t="shared" si="51"/>
        <v>-1.0884771668318138</v>
      </c>
      <c r="EX11" s="2">
        <f t="shared" si="51"/>
        <v>-0.31040260104816531</v>
      </c>
      <c r="EY11" s="2">
        <f t="shared" si="51"/>
        <v>1.2392248235404857</v>
      </c>
      <c r="EZ11" s="2">
        <f t="shared" si="51"/>
        <v>0.99608758682177001</v>
      </c>
      <c r="FA11" s="2">
        <f t="shared" si="51"/>
        <v>1.7485197625727089</v>
      </c>
      <c r="FD11" s="8">
        <v>44470</v>
      </c>
      <c r="FE11" s="7">
        <f>DataQ!U202+DataQ!V202+DataQ!W202+DataQ!X202+DataQ!Y202</f>
        <v>11143</v>
      </c>
      <c r="FF11" s="7">
        <f>DataQ!J202+DataQ!Q202+DataQ!H202+DataQ!P202+DataQ!S202+DataQ!K202+DataQ!L202</f>
        <v>8560</v>
      </c>
      <c r="FG11" s="7">
        <f>DataQ!N202+DataQ!I202+DataQ!R202+DataQ!G202+DataQ!T202+DataQ!M202+DataQ!O202</f>
        <v>15625</v>
      </c>
      <c r="FH11" s="7">
        <f>DataQ!F202-'Chart Data'!FE11-'Chart Data'!FF11-'Chart Data'!FG11</f>
        <v>0</v>
      </c>
      <c r="FJ11" s="8">
        <v>44470</v>
      </c>
      <c r="FK11" s="7">
        <f t="shared" si="32"/>
        <v>-787.75</v>
      </c>
      <c r="FL11" s="7">
        <f t="shared" si="33"/>
        <v>-385.25</v>
      </c>
      <c r="FM11" s="7">
        <f t="shared" si="34"/>
        <v>-293.25</v>
      </c>
      <c r="FN11" s="7">
        <f t="shared" si="35"/>
        <v>-1466.25</v>
      </c>
      <c r="FP11" s="8">
        <v>42217</v>
      </c>
      <c r="FQ11" s="2">
        <f>100*((AVERAGE(HAVERM!AS433:AS435)/AVERAGE(HAVERM!AS430:AS432))-1)</f>
        <v>0.61887582983284339</v>
      </c>
      <c r="FR11" s="2">
        <f>100*((AVERAGE(HAVERM!AT433:AT435)/AVERAGE(HAVERM!AT430:AT432))-1)</f>
        <v>1.3148125750118478</v>
      </c>
      <c r="FS11" s="2">
        <f>100*((AVERAGE(HAVERM!AU433:AU435)/AVERAGE(HAVERM!AU430:AU432))-1)</f>
        <v>-3.7137081214327128</v>
      </c>
      <c r="FT11" s="2">
        <f>100*((AVERAGE(HAVERM!AV433:AV435)/AVERAGE(HAVERM!AV430:AV432))-1)</f>
        <v>0.26612177470837217</v>
      </c>
      <c r="FU11" s="2">
        <f>100*((AVERAGE(HAVERM!AW433:AW435)/AVERAGE(HAVERM!AW430:AW432))-1)</f>
        <v>1.0183871455630822</v>
      </c>
      <c r="FV11" s="2">
        <f>100*((AVERAGE(HAVERM!AX433:AX435)/AVERAGE(HAVERM!AX430:AX432))-1)</f>
        <v>0.82981492651026389</v>
      </c>
      <c r="FW11" s="2">
        <f>100*((AVERAGE(HAVERM!AY433:AY435)/AVERAGE(HAVERM!AY430:AY432))-1)</f>
        <v>1.3114366067157102</v>
      </c>
      <c r="FX11" s="2">
        <f>100*((AVERAGE(HAVERM!AZ433:AZ435)/AVERAGE(HAVERM!AZ430:AZ432))-1)</f>
        <v>0.62974744833399487</v>
      </c>
      <c r="FY11" s="2">
        <f>100*((AVERAGE(HAVERM!BA433:BA435)/AVERAGE(HAVERM!BA430:BA432))-1)</f>
        <v>0.8128553463129462</v>
      </c>
      <c r="FZ11" s="2">
        <f>100*((AVERAGE(HAVERM!BB433:BB435)/AVERAGE(HAVERM!BB430:BB432))-1)</f>
        <v>1.6482088784821602</v>
      </c>
      <c r="GA11" s="2">
        <f>100*((AVERAGE(HAVERM!BC433:BC435)/AVERAGE(HAVERM!BC430:BC432))-1)</f>
        <v>1.2163489160535779</v>
      </c>
      <c r="GB11" s="2">
        <f>100*((AVERAGE(HAVERM!BD433:BD435)/AVERAGE(HAVERM!BD430:BD432))-1)</f>
        <v>0.8078622764168264</v>
      </c>
      <c r="GC11" s="2">
        <f>100*((AVERAGE(HAVERM!BE433:BE435)/AVERAGE(HAVERM!BE430:BE432))-1)</f>
        <v>0.93809523411880757</v>
      </c>
      <c r="GD11" s="2">
        <f>100*((AVERAGE(HAVERM!BF433:BF435)/AVERAGE(HAVERM!BF430:BF432))-1)</f>
        <v>1.2243631370932428</v>
      </c>
      <c r="GE11" s="2">
        <f>100*((AVERAGE(HAVERM!BG433:BG435)/AVERAGE(HAVERM!BG430:BG432))-1)</f>
        <v>0.47772058912538551</v>
      </c>
      <c r="GF11" s="2">
        <f>100*((AVERAGE(HAVERM!BH433:BH435)/AVERAGE(HAVERM!BH430:BH432))-1)</f>
        <v>-1.4024486026949501</v>
      </c>
      <c r="GG11" s="2">
        <f>100*((AVERAGE(HAVERM!BI433:BI435)/AVERAGE(HAVERM!BI430:BI432))-1)</f>
        <v>-3.4874663724582255E-2</v>
      </c>
      <c r="GH11" s="2">
        <f>100*((AVERAGE(HAVERM!BJ433:BJ435)/AVERAGE(HAVERM!BJ430:BJ432))-1)</f>
        <v>0.81546596109716152</v>
      </c>
      <c r="GI11" s="2">
        <f>100*((AVERAGE(HAVERM!BK433:BK435)/AVERAGE(HAVERM!BK430:BK432))-1)</f>
        <v>1.456907024675802</v>
      </c>
      <c r="GJ11" s="2">
        <f>100*(((AVERAGE(HAVERM!BL433:BL435)+(AVERAGE(HAVERM!BM433:BM435)))/(AVERAGE(HAVERM!BL430:BL432)+AVERAGE(HAVERM!BM430:BM432))-1))</f>
        <v>0.60773993309195529</v>
      </c>
      <c r="GL11" s="8">
        <v>42217</v>
      </c>
      <c r="GW11" s="8">
        <v>42217</v>
      </c>
      <c r="GX11">
        <f>HAVERM!AT435</f>
        <v>181556</v>
      </c>
      <c r="GY11">
        <f>HAVERM!AU435+HAVERM!AW435+HAVERM!AX435</f>
        <v>308203</v>
      </c>
      <c r="GZ11">
        <f>HAVERM!AV435</f>
        <v>2382052</v>
      </c>
      <c r="HA11">
        <f>HAVERM!AY435</f>
        <v>1147500</v>
      </c>
      <c r="HB11">
        <f>HAVERM!AZ435+HAVERM!BB435</f>
        <v>6262436</v>
      </c>
      <c r="HC11">
        <f>HAVERM!BA435+HAVERM!BC435</f>
        <v>2304318</v>
      </c>
      <c r="HD11">
        <f>HAVERM!BD435</f>
        <v>1084526</v>
      </c>
      <c r="HE11">
        <f>HAVERM!BE435+HAVERM!BF435+HAVERM!BG435</f>
        <v>4756642</v>
      </c>
      <c r="HF11">
        <f>HAVERM!BH435+HAVERM!BI435+HAVERM!BJ435+HAVERM!BK435+HAVERM!BL435+HAVERM!BM435</f>
        <v>9132772</v>
      </c>
      <c r="HH11" s="7" t="s">
        <v>838</v>
      </c>
      <c r="HI11" s="7">
        <f>'ASHE Annual pay All SIC'!D76</f>
        <v>35868</v>
      </c>
      <c r="HJ11" s="2">
        <v>0.17328293885565671</v>
      </c>
      <c r="HL11" s="7" t="s">
        <v>838</v>
      </c>
      <c r="HM11" s="7">
        <f>'ASHE Annual pay All SIC'!D76</f>
        <v>35868</v>
      </c>
      <c r="HN11" s="2">
        <v>-0.31916666666666638</v>
      </c>
      <c r="HP11">
        <v>2014</v>
      </c>
      <c r="HQ11" s="2">
        <v>15.43455728922409</v>
      </c>
      <c r="HR11" s="2">
        <v>2.6648363992027893</v>
      </c>
      <c r="HS11" s="2">
        <f t="shared" si="36"/>
        <v>18.099393688426879</v>
      </c>
      <c r="HU11">
        <v>2014</v>
      </c>
      <c r="HV11" s="7">
        <v>6035.0367458140508</v>
      </c>
      <c r="HW11" s="7">
        <v>1041.9725871891274</v>
      </c>
      <c r="HX11" s="7">
        <f t="shared" si="37"/>
        <v>7077.0093330031777</v>
      </c>
      <c r="HZ11" s="8">
        <v>44105</v>
      </c>
      <c r="IA11" s="7">
        <f>HAVERQ!E171</f>
        <v>5450</v>
      </c>
      <c r="IB11" s="7">
        <f>HAVERQ!F171</f>
        <v>26820</v>
      </c>
      <c r="IC11" s="7">
        <f>DataQ!Z198-('Chart Data'!IA11+'Chart Data'!IB11)</f>
        <v>-2</v>
      </c>
      <c r="IE11" s="8">
        <v>44105</v>
      </c>
      <c r="IF11" s="7">
        <f t="shared" si="38"/>
        <v>134.25</v>
      </c>
      <c r="IG11" s="7">
        <f t="shared" si="39"/>
        <v>-804</v>
      </c>
      <c r="II11" s="8">
        <v>44105</v>
      </c>
      <c r="IJ11" s="2">
        <f t="shared" si="40"/>
        <v>102.52551380332031</v>
      </c>
      <c r="IK11" s="2">
        <f t="shared" si="41"/>
        <v>97.089487402258897</v>
      </c>
      <c r="IM11" s="8">
        <v>44105</v>
      </c>
      <c r="IN11" s="7">
        <f>SUM(DataQ!U198:Y198)</f>
        <v>10874</v>
      </c>
      <c r="IO11" s="7">
        <f>DataQ!F198-'Chart Data'!IN11</f>
        <v>23648</v>
      </c>
      <c r="IQ11" s="8">
        <v>44105</v>
      </c>
      <c r="IR11" s="2">
        <f t="shared" si="42"/>
        <v>99.394437969881849</v>
      </c>
      <c r="IS11" s="2">
        <f t="shared" si="43"/>
        <v>96.033462268652471</v>
      </c>
    </row>
    <row r="12" spans="1:253" x14ac:dyDescent="0.25">
      <c r="A12" s="8">
        <v>44197</v>
      </c>
      <c r="B12" s="7">
        <f>HAVERQ!E172-AVERAGE(HAVERQ!E$164:E$167)</f>
        <v>214.25</v>
      </c>
      <c r="C12" s="7">
        <f>HAVERQ!F172-AVERAGE(HAVERQ!F$164:F$167)</f>
        <v>-844</v>
      </c>
      <c r="E12" s="8">
        <v>37257</v>
      </c>
      <c r="F12" s="7">
        <f>HAVERQ!P96</f>
        <v>1292</v>
      </c>
      <c r="G12" s="7">
        <f>HAVERQ!O96</f>
        <v>1471</v>
      </c>
      <c r="H12" s="7">
        <f>HAVERQ!N96</f>
        <v>1204</v>
      </c>
      <c r="I12" s="7">
        <f>HAVERQ!M96</f>
        <v>236</v>
      </c>
      <c r="J12" s="7">
        <f>HAVERQ!L96</f>
        <v>214</v>
      </c>
      <c r="K12" s="7">
        <f>HAVERQ!E96-F12-G12-H12-I12-J12</f>
        <v>782</v>
      </c>
      <c r="M12" s="8">
        <v>37257</v>
      </c>
      <c r="N12" s="7">
        <f t="shared" si="4"/>
        <v>24.850932871706096</v>
      </c>
      <c r="O12" s="7">
        <f t="shared" si="5"/>
        <v>28.293902673591077</v>
      </c>
      <c r="P12" s="7">
        <f t="shared" si="6"/>
        <v>23.158299673014042</v>
      </c>
      <c r="Q12" s="7">
        <f t="shared" si="7"/>
        <v>4.5393344874014234</v>
      </c>
      <c r="R12" s="7">
        <f t="shared" si="8"/>
        <v>4.1161761877284091</v>
      </c>
      <c r="S12" s="7">
        <f t="shared" si="0"/>
        <v>15.041354106558954</v>
      </c>
      <c r="U12" s="8">
        <v>37257</v>
      </c>
      <c r="V12" s="7">
        <f t="shared" si="9"/>
        <v>82.75</v>
      </c>
      <c r="W12" s="7">
        <f t="shared" si="10"/>
        <v>31.25</v>
      </c>
      <c r="X12" s="7">
        <f t="shared" si="11"/>
        <v>25</v>
      </c>
      <c r="Y12" s="7">
        <f t="shared" si="12"/>
        <v>10.25</v>
      </c>
      <c r="Z12" s="7">
        <f t="shared" si="13"/>
        <v>-2.25</v>
      </c>
      <c r="AA12" s="7">
        <f t="shared" si="14"/>
        <v>-5.75</v>
      </c>
      <c r="AB12" s="7">
        <f t="shared" si="15"/>
        <v>141.25</v>
      </c>
      <c r="AD12" s="8">
        <v>44197</v>
      </c>
      <c r="AE12" s="7">
        <f>HAVERQ!T172-AVERAGE(HAVERQ!T$164:T$167)</f>
        <v>-23.25</v>
      </c>
      <c r="AF12" s="7">
        <f>HAVERQ!U172-AVERAGE(HAVERQ!U$164:U$167)</f>
        <v>-8.25</v>
      </c>
      <c r="AG12" s="7">
        <f>HAVERQ!V172-AVERAGE(HAVERQ!V$164:V$167)</f>
        <v>-153.75</v>
      </c>
      <c r="AH12" s="7">
        <f>HAVERQ!W172-AVERAGE(HAVERQ!W$164:W$167)</f>
        <v>3.25</v>
      </c>
      <c r="AI12" s="7">
        <f>HAVERQ!X172-AVERAGE(HAVERQ!X$164:X$167)</f>
        <v>-4.5</v>
      </c>
      <c r="AJ12" s="7">
        <f>HAVERQ!Y172-AVERAGE(HAVERQ!Y$164:Y$167)</f>
        <v>-162.25</v>
      </c>
      <c r="AK12" s="7">
        <f>HAVERQ!Z172-AVERAGE(HAVERQ!Z$164:Z$167)</f>
        <v>-196.5</v>
      </c>
      <c r="AL12" s="7">
        <f>HAVERQ!AA172-AVERAGE(HAVERQ!AA$164:AA$167)</f>
        <v>24</v>
      </c>
      <c r="AM12" s="7">
        <f>HAVERQ!AB172-AVERAGE(HAVERQ!AB$164:AB$167)</f>
        <v>-264</v>
      </c>
      <c r="AN12" s="7">
        <f>HAVERQ!AC172-AVERAGE(HAVERQ!AC$164:AC$167)</f>
        <v>11.75</v>
      </c>
      <c r="AO12" s="7">
        <f>HAVERQ!AD172-AVERAGE(HAVERQ!AD$164:AD$167)</f>
        <v>19.75</v>
      </c>
      <c r="AP12" s="7">
        <f>HAVERQ!AE172-AVERAGE(HAVERQ!AE$164:AE$167)</f>
        <v>33.25</v>
      </c>
      <c r="AQ12" s="7">
        <f>HAVERQ!AF172-AVERAGE(HAVERQ!AF$164:AF$167)</f>
        <v>-36</v>
      </c>
      <c r="AR12" s="7">
        <f>HAVERQ!AG172-AVERAGE(HAVERQ!AG$164:AG$167)</f>
        <v>-97.5</v>
      </c>
      <c r="AS12" s="7">
        <f>HAVERQ!AH172-AVERAGE(HAVERQ!AH$164:AH$167)</f>
        <v>91.25</v>
      </c>
      <c r="AT12" s="7">
        <f>HAVERQ!AI172-AVERAGE(HAVERQ!AI$164:AI$167)</f>
        <v>-16</v>
      </c>
      <c r="AU12" s="7">
        <f>HAVERQ!AJ172-AVERAGE(HAVERQ!AJ$164:AJ$167)</f>
        <v>151.75</v>
      </c>
      <c r="AV12" s="7">
        <f>HAVERQ!AK172-AVERAGE(HAVERQ!AK$164:AK$167)</f>
        <v>-142.75</v>
      </c>
      <c r="AW12" s="7">
        <f t="shared" si="16"/>
        <v>-60.5</v>
      </c>
      <c r="AY12" s="7">
        <f>HAVERQ!AL172+HAVERQ!AM172</f>
        <v>957</v>
      </c>
      <c r="BA12" s="8">
        <v>44197</v>
      </c>
      <c r="BB12" s="7">
        <f t="shared" si="17"/>
        <v>-23.25</v>
      </c>
      <c r="BC12" s="7">
        <f t="shared" si="18"/>
        <v>-9.5</v>
      </c>
      <c r="BD12" s="7">
        <f t="shared" si="19"/>
        <v>-153.75</v>
      </c>
      <c r="BE12" s="7">
        <f t="shared" si="20"/>
        <v>-162.25</v>
      </c>
      <c r="BF12" s="7">
        <f t="shared" si="21"/>
        <v>-460.5</v>
      </c>
      <c r="BG12" s="7">
        <f t="shared" si="22"/>
        <v>35.75</v>
      </c>
      <c r="BH12" s="7">
        <f t="shared" si="23"/>
        <v>-80.5</v>
      </c>
      <c r="BI12" s="7">
        <f t="shared" si="24"/>
        <v>23.75</v>
      </c>
      <c r="BK12" s="7">
        <f>HAVERQ!T172</f>
        <v>375</v>
      </c>
      <c r="BL12" s="7">
        <f>HAVERQ!U172+HAVERQ!W172+HAVERQ!X172</f>
        <v>416</v>
      </c>
      <c r="BM12" s="7">
        <f>HAVERQ!V172</f>
        <v>2537</v>
      </c>
      <c r="BN12" s="7">
        <f>HAVERQ!Y172</f>
        <v>2171</v>
      </c>
      <c r="BO12" s="7">
        <f>HAVERQ!Z172+HAVERQ!AB172</f>
        <v>7044</v>
      </c>
      <c r="BP12" s="7">
        <f>HAVERQ!AA172+HAVERQ!AC172</f>
        <v>3342</v>
      </c>
      <c r="BQ12" s="7">
        <f>HAVERQ!AD172+HAVERQ!AE172+HAVERQ!AF172+HAVERQ!AG172</f>
        <v>7886</v>
      </c>
      <c r="BR12" s="7">
        <f>HAVERQ!AH172+HAVERQ!AI172+HAVERQ!AJ172+HAVERQ!AK172+HAVERQ!AL172+HAVERQ!AM172</f>
        <v>10964</v>
      </c>
      <c r="BS12" s="7">
        <f>HAVERQ!S172-SUM('Chart Data'!BK12:BR12)</f>
        <v>-1</v>
      </c>
      <c r="BU12" s="8">
        <v>35065</v>
      </c>
      <c r="BV12" s="7">
        <f>HAVERQ!T72</f>
        <v>468</v>
      </c>
      <c r="BW12" s="7">
        <f>HAVERQ!U72+HAVERQ!W72+HAVERQ!X72</f>
        <v>330</v>
      </c>
      <c r="BX12" s="7">
        <f>HAVERQ!V72</f>
        <v>4263</v>
      </c>
      <c r="BY12" s="7">
        <f>HAVERQ!Y72</f>
        <v>1815</v>
      </c>
      <c r="BZ12" s="7">
        <f>HAVERQ!Z72+HAVERQ!AB72</f>
        <v>6328</v>
      </c>
      <c r="CA12" s="7">
        <f>HAVERQ!AA72+HAVERQ!AC72</f>
        <v>2076</v>
      </c>
      <c r="CB12" s="7">
        <f>HAVERQ!AD72+HAVERQ!AE72+HAVERQ!AF72+HAVERQ!AG72</f>
        <v>4757</v>
      </c>
      <c r="CC12" s="7">
        <f>HAVERQ!AH72+HAVERQ!AI72+HAVERQ!AJ72+HAVERQ!AK72+HAVERQ!AL72+HAVERQ!AM72</f>
        <v>8070</v>
      </c>
      <c r="CD12" s="7">
        <f>HAVERQ!S72-SUM('Chart Data'!BV12:CC12)</f>
        <v>-2</v>
      </c>
      <c r="DB12" s="8">
        <v>36892</v>
      </c>
      <c r="DC12" s="3">
        <f>HAVERQ!BI92/HAVERQ!T92</f>
        <v>9.2605042016806731</v>
      </c>
      <c r="DD12" s="3">
        <f>HAVERQ!BJ92/HAVERQ!U92</f>
        <v>512.86842105263156</v>
      </c>
      <c r="DE12" s="3">
        <f>HAVERQ!BK92/HAVERQ!V92</f>
        <v>10.618200567156483</v>
      </c>
      <c r="DF12" s="3">
        <f>HAVERQ!BL92/HAVERQ!W92</f>
        <v>93.17</v>
      </c>
      <c r="DG12" s="3">
        <f>HAVERQ!BM92/HAVERQ!X92</f>
        <v>43.905325443786985</v>
      </c>
      <c r="DH12" s="3">
        <f>HAVERQ!BN92/HAVERQ!Y92</f>
        <v>17.231801755291688</v>
      </c>
      <c r="DI12" s="3">
        <f>HAVERQ!BO92/HAVERQ!Z92</f>
        <v>10.136472945891784</v>
      </c>
      <c r="DJ12" s="3">
        <f>HAVERQ!BP92/HAVERQ!AA92</f>
        <v>12.904285714285715</v>
      </c>
      <c r="DK12" s="3">
        <f>HAVERQ!BQ92/HAVERQ!AB92</f>
        <v>7.4435307017543861</v>
      </c>
      <c r="DL12" s="3">
        <f>HAVERQ!BR92/HAVERQ!AC92</f>
        <v>5.0200668896321075</v>
      </c>
      <c r="DM12" s="3">
        <f>HAVERQ!BS92/HAVERQ!AD92</f>
        <v>31.341630901287555</v>
      </c>
      <c r="DN12" s="3">
        <f>HAVERQ!BT92/HAVERQ!AE92</f>
        <v>149.45794392523365</v>
      </c>
      <c r="DO12" s="3">
        <f>HAVERQ!BU92/HAVERQ!AF92</f>
        <v>14.529094827586206</v>
      </c>
      <c r="DP12" s="3">
        <f>HAVERQ!BV92/HAVERQ!AG92</f>
        <v>7.3270469181232754</v>
      </c>
      <c r="DQ12" s="3">
        <f>HAVERQ!BW92/HAVERQ!AH92</f>
        <v>14.532806804374241</v>
      </c>
      <c r="DR12" s="3">
        <f>HAVERQ!BX92/HAVERQ!AI92</f>
        <v>14.476126729138777</v>
      </c>
      <c r="DS12" s="3">
        <f>HAVERQ!BY92/HAVERQ!AJ92</f>
        <v>11.985686402081978</v>
      </c>
      <c r="DT12" s="3">
        <f>HAVERQ!BZ92/HAVERQ!AK92</f>
        <v>9.0399999999999991</v>
      </c>
      <c r="DU12" s="3">
        <f>(HAVERQ!CA92+HAVERQ!CB92)/HAVERQ!AL92</f>
        <v>10.6571072319202</v>
      </c>
      <c r="DW12" t="s">
        <v>1494</v>
      </c>
      <c r="DX12" s="2">
        <f>100*((DX6/DX5)^(1/5)-1)</f>
        <v>1.0307882689407633</v>
      </c>
      <c r="DY12" s="2">
        <f t="shared" ref="DY12:EQ12" si="52">100*((DY6/DY5)^(1/5)-1)</f>
        <v>0.13089905280780911</v>
      </c>
      <c r="DZ12" s="2">
        <f t="shared" si="52"/>
        <v>-2.2205167525130576</v>
      </c>
      <c r="EA12" s="2">
        <f t="shared" si="52"/>
        <v>-1.200032579496868</v>
      </c>
      <c r="EB12" s="2">
        <f t="shared" si="52"/>
        <v>-0.12292800561219952</v>
      </c>
      <c r="EC12" s="2">
        <f t="shared" si="52"/>
        <v>0.5019976116784175</v>
      </c>
      <c r="ED12" s="2">
        <f t="shared" si="52"/>
        <v>1.7894987135282481</v>
      </c>
      <c r="EE12" s="2">
        <f t="shared" si="52"/>
        <v>0.93205004375833678</v>
      </c>
      <c r="EF12" s="2">
        <f t="shared" si="52"/>
        <v>1.5628323708488212</v>
      </c>
      <c r="EG12" s="2">
        <f t="shared" si="52"/>
        <v>0.75892819939136213</v>
      </c>
      <c r="EH12" s="2">
        <f t="shared" si="52"/>
        <v>1.571744585050916</v>
      </c>
      <c r="EI12" s="2">
        <f t="shared" si="52"/>
        <v>0.61694954752866682</v>
      </c>
      <c r="EJ12" s="2">
        <f t="shared" si="52"/>
        <v>0.90557548411314137</v>
      </c>
      <c r="EK12" s="2">
        <f t="shared" si="52"/>
        <v>1.39715650258605</v>
      </c>
      <c r="EL12" s="2">
        <f t="shared" si="52"/>
        <v>1.5444098205276369</v>
      </c>
      <c r="EM12" s="2">
        <f t="shared" si="52"/>
        <v>0.49433180829010492</v>
      </c>
      <c r="EN12" s="2">
        <f t="shared" si="52"/>
        <v>0.88204004959504534</v>
      </c>
      <c r="EO12" s="2">
        <f t="shared" si="52"/>
        <v>1.3230226185615868</v>
      </c>
      <c r="EP12" s="2">
        <f t="shared" si="52"/>
        <v>1.9026933874983554</v>
      </c>
      <c r="EQ12" s="2">
        <f t="shared" si="52"/>
        <v>1.4520134073200186</v>
      </c>
      <c r="ES12" t="s">
        <v>1498</v>
      </c>
      <c r="ET12" s="2">
        <f t="shared" ref="ET12:FA12" si="53">100*((ET6/ET5)^(1/5)-1)</f>
        <v>0.13089905280780911</v>
      </c>
      <c r="EU12" s="2">
        <f t="shared" si="53"/>
        <v>1.3030789574419721E-2</v>
      </c>
      <c r="EV12" s="2">
        <f t="shared" si="53"/>
        <v>-1.200032579496868</v>
      </c>
      <c r="EW12" s="2">
        <f t="shared" si="53"/>
        <v>1.7894987135282481</v>
      </c>
      <c r="EX12" s="2">
        <f t="shared" si="53"/>
        <v>0.86971556009580731</v>
      </c>
      <c r="EY12" s="2">
        <f t="shared" si="53"/>
        <v>1.5669590546995238</v>
      </c>
      <c r="EZ12" s="2">
        <f t="shared" si="53"/>
        <v>1.3005737183100274</v>
      </c>
      <c r="FA12" s="2">
        <f t="shared" si="53"/>
        <v>1.1587764651475707</v>
      </c>
      <c r="FD12" s="8">
        <v>44562</v>
      </c>
      <c r="FE12" s="7">
        <f>DataQ!U203+DataQ!V203+DataQ!W203+DataQ!X203+DataQ!Y203</f>
        <v>11238</v>
      </c>
      <c r="FF12" s="7">
        <f>DataQ!J203+DataQ!Q203+DataQ!H203+DataQ!P203+DataQ!S203+DataQ!K203+DataQ!L203</f>
        <v>8638</v>
      </c>
      <c r="FG12" s="7">
        <f>DataQ!N203+DataQ!I203+DataQ!R203+DataQ!G203+DataQ!T203+DataQ!M203+DataQ!O203</f>
        <v>15835</v>
      </c>
      <c r="FH12" s="7">
        <f>DataQ!F203-'Chart Data'!FE12-'Chart Data'!FF12-'Chart Data'!FG12</f>
        <v>1</v>
      </c>
      <c r="FJ12" s="8">
        <v>44562</v>
      </c>
      <c r="FK12" s="7">
        <f t="shared" si="32"/>
        <v>-692.75</v>
      </c>
      <c r="FL12" s="7">
        <f t="shared" si="33"/>
        <v>-307.25</v>
      </c>
      <c r="FM12" s="7">
        <f t="shared" si="34"/>
        <v>-83.25</v>
      </c>
      <c r="FN12" s="7">
        <f t="shared" si="35"/>
        <v>-1083.25</v>
      </c>
      <c r="FP12" s="8">
        <v>42248</v>
      </c>
      <c r="FQ12" s="2">
        <f>100*((AVERAGE(HAVERM!AS434:AS436)/AVERAGE(HAVERM!AS431:AS433))-1)</f>
        <v>0.59813319545016785</v>
      </c>
      <c r="FR12" s="2">
        <f>100*((AVERAGE(HAVERM!AT434:AT436)/AVERAGE(HAVERM!AT431:AT433))-1)</f>
        <v>0.83475853082499718</v>
      </c>
      <c r="FS12" s="2">
        <f>100*((AVERAGE(HAVERM!AU434:AU436)/AVERAGE(HAVERM!AU431:AU433))-1)</f>
        <v>-3.3512597182439929</v>
      </c>
      <c r="FT12" s="2">
        <f>100*((AVERAGE(HAVERM!AV434:AV436)/AVERAGE(HAVERM!AV431:AV433))-1)</f>
        <v>0.22873253574866581</v>
      </c>
      <c r="FU12" s="2">
        <f>100*((AVERAGE(HAVERM!AW434:AW436)/AVERAGE(HAVERM!AW431:AW433))-1)</f>
        <v>1.6219217194749724</v>
      </c>
      <c r="FV12" s="2">
        <f>100*((AVERAGE(HAVERM!AX434:AX436)/AVERAGE(HAVERM!AX431:AX433))-1)</f>
        <v>0.80234114701001058</v>
      </c>
      <c r="FW12" s="2">
        <f>100*((AVERAGE(HAVERM!AY434:AY436)/AVERAGE(HAVERM!AY431:AY433))-1)</f>
        <v>1.0994642017086997</v>
      </c>
      <c r="FX12" s="2">
        <f>100*((AVERAGE(HAVERM!AZ434:AZ436)/AVERAGE(HAVERM!AZ431:AZ433))-1)</f>
        <v>0.63866255723852294</v>
      </c>
      <c r="FY12" s="2">
        <f>100*((AVERAGE(HAVERM!BA434:BA436)/AVERAGE(HAVERM!BA431:BA433))-1)</f>
        <v>0.90746087967474853</v>
      </c>
      <c r="FZ12" s="2">
        <f>100*((AVERAGE(HAVERM!BB434:BB436)/AVERAGE(HAVERM!BB431:BB433))-1)</f>
        <v>1.4778909141393681</v>
      </c>
      <c r="GA12" s="2">
        <f>100*((AVERAGE(HAVERM!BC434:BC436)/AVERAGE(HAVERM!BC431:BC433))-1)</f>
        <v>1.1638500579410627</v>
      </c>
      <c r="GB12" s="2">
        <f>100*((AVERAGE(HAVERM!BD434:BD436)/AVERAGE(HAVERM!BD431:BD433))-1)</f>
        <v>0.32840651647780827</v>
      </c>
      <c r="GC12" s="2">
        <f>100*((AVERAGE(HAVERM!BE434:BE436)/AVERAGE(HAVERM!BE431:BE433))-1)</f>
        <v>0.89170648861953694</v>
      </c>
      <c r="GD12" s="2">
        <f>100*((AVERAGE(HAVERM!BF434:BF436)/AVERAGE(HAVERM!BF431:BF433))-1)</f>
        <v>1.0695056990418284</v>
      </c>
      <c r="GE12" s="2">
        <f>100*((AVERAGE(HAVERM!BG434:BG436)/AVERAGE(HAVERM!BG431:BG433))-1)</f>
        <v>0.77135299366697385</v>
      </c>
      <c r="GF12" s="2">
        <f>100*((AVERAGE(HAVERM!BH434:BH436)/AVERAGE(HAVERM!BH431:BH433))-1)</f>
        <v>-1.1469560281459734</v>
      </c>
      <c r="GG12" s="2">
        <f>100*((AVERAGE(HAVERM!BI434:BI436)/AVERAGE(HAVERM!BI431:BI433))-1)</f>
        <v>-7.7745527366834821E-3</v>
      </c>
      <c r="GH12" s="2">
        <f>100*((AVERAGE(HAVERM!BJ434:BJ436)/AVERAGE(HAVERM!BJ431:BJ433))-1)</f>
        <v>0.63171281165197435</v>
      </c>
      <c r="GI12" s="2">
        <f>100*((AVERAGE(HAVERM!BK434:BK436)/AVERAGE(HAVERM!BK431:BK433))-1)</f>
        <v>1.4946816896412418</v>
      </c>
      <c r="GJ12" s="2">
        <f>100*(((AVERAGE(HAVERM!BL434:BL436)+(AVERAGE(HAVERM!BM434:BM436)))/(AVERAGE(HAVERM!BL431:BL433)+AVERAGE(HAVERM!BM431:BM433))-1))</f>
        <v>1.0222636424931819</v>
      </c>
      <c r="GL12" s="8">
        <v>42248</v>
      </c>
      <c r="GW12" s="8">
        <v>42248</v>
      </c>
      <c r="GX12">
        <f>HAVERM!AT436</f>
        <v>181540</v>
      </c>
      <c r="GY12">
        <f>HAVERM!AU436+HAVERM!AW436+HAVERM!AX436</f>
        <v>308292</v>
      </c>
      <c r="GZ12">
        <f>HAVERM!AV436</f>
        <v>2385377</v>
      </c>
      <c r="HA12">
        <f>HAVERM!AY436</f>
        <v>1151273</v>
      </c>
      <c r="HB12">
        <f>HAVERM!AZ436+HAVERM!BB436</f>
        <v>6278677</v>
      </c>
      <c r="HC12">
        <f>HAVERM!BA436+HAVERM!BC436</f>
        <v>2310447</v>
      </c>
      <c r="HD12">
        <f>HAVERM!BD436</f>
        <v>1084442</v>
      </c>
      <c r="HE12">
        <f>HAVERM!BE436+HAVERM!BF436+HAVERM!BG436</f>
        <v>4769925</v>
      </c>
      <c r="HF12">
        <f>HAVERM!BH436+HAVERM!BI436+HAVERM!BJ436+HAVERM!BK436+HAVERM!BL436+HAVERM!BM436</f>
        <v>9144139</v>
      </c>
      <c r="HH12" s="7" t="s">
        <v>839</v>
      </c>
      <c r="HI12" s="7">
        <f>'ASHE Annual pay All SIC'!D82</f>
        <v>16800</v>
      </c>
      <c r="HJ12" s="2">
        <v>-2.1174100075458835</v>
      </c>
      <c r="HL12" s="7" t="s">
        <v>839</v>
      </c>
      <c r="HM12" s="7">
        <f>'ASHE Annual pay All SIC'!D82</f>
        <v>16800</v>
      </c>
      <c r="HN12" s="2">
        <v>-0.91166666666666574</v>
      </c>
      <c r="HP12">
        <v>2015</v>
      </c>
      <c r="HQ12" s="2">
        <v>14.908864798954877</v>
      </c>
      <c r="HR12" s="2">
        <v>2.4902156625945739</v>
      </c>
      <c r="HS12" s="2">
        <f t="shared" si="36"/>
        <v>17.399080461549453</v>
      </c>
      <c r="HU12">
        <v>2015</v>
      </c>
      <c r="HV12" s="7">
        <v>5919.9759511186712</v>
      </c>
      <c r="HW12" s="7">
        <v>988.80880834685365</v>
      </c>
      <c r="HX12" s="7">
        <f t="shared" si="37"/>
        <v>6908.784759465525</v>
      </c>
      <c r="HZ12" s="8">
        <v>44197</v>
      </c>
      <c r="IA12" s="7">
        <f>HAVERQ!E172</f>
        <v>5530</v>
      </c>
      <c r="IB12" s="7">
        <f>HAVERQ!F172</f>
        <v>26780</v>
      </c>
      <c r="IC12" s="7">
        <f>DataQ!Z199-('Chart Data'!IA12+'Chart Data'!IB12)</f>
        <v>4</v>
      </c>
      <c r="IE12" s="8">
        <v>44197</v>
      </c>
      <c r="IF12" s="7">
        <f t="shared" si="38"/>
        <v>214.25</v>
      </c>
      <c r="IG12" s="7">
        <f t="shared" si="39"/>
        <v>-844</v>
      </c>
      <c r="II12" s="8">
        <v>44197</v>
      </c>
      <c r="IJ12" s="2">
        <f t="shared" si="40"/>
        <v>104.03047547382778</v>
      </c>
      <c r="IK12" s="2">
        <f t="shared" si="41"/>
        <v>96.944685780480739</v>
      </c>
      <c r="IM12" s="8">
        <v>44197</v>
      </c>
      <c r="IN12" s="7">
        <f>SUM(DataQ!U199:Y199)</f>
        <v>10964</v>
      </c>
      <c r="IO12" s="7">
        <f>DataQ!F199-'Chart Data'!IN12</f>
        <v>23770</v>
      </c>
      <c r="IQ12" s="8">
        <v>44197</v>
      </c>
      <c r="IR12" s="2">
        <f t="shared" si="42"/>
        <v>100.21708827494803</v>
      </c>
      <c r="IS12" s="2">
        <f t="shared" si="43"/>
        <v>96.528898770545894</v>
      </c>
    </row>
    <row r="13" spans="1:253" x14ac:dyDescent="0.25">
      <c r="A13" s="8">
        <v>44287</v>
      </c>
      <c r="B13" s="7">
        <f>HAVERQ!E173-AVERAGE(HAVERQ!E$164:E$167)</f>
        <v>225.25</v>
      </c>
      <c r="C13" s="7">
        <f>HAVERQ!F173-AVERAGE(HAVERQ!F$164:F$167)</f>
        <v>-644</v>
      </c>
      <c r="E13" s="8">
        <v>37347</v>
      </c>
      <c r="F13" s="7">
        <f>HAVERQ!P97</f>
        <v>1309</v>
      </c>
      <c r="G13" s="7">
        <f>HAVERQ!O97</f>
        <v>1473</v>
      </c>
      <c r="H13" s="7">
        <f>HAVERQ!N97</f>
        <v>1212</v>
      </c>
      <c r="I13" s="7">
        <f>HAVERQ!M97</f>
        <v>238</v>
      </c>
      <c r="J13" s="7">
        <f>HAVERQ!L97</f>
        <v>214</v>
      </c>
      <c r="K13" s="7">
        <f>HAVERQ!E97-F13-G13-H13-I13-J13</f>
        <v>780</v>
      </c>
      <c r="M13" s="8">
        <v>37347</v>
      </c>
      <c r="N13" s="7">
        <f t="shared" si="4"/>
        <v>25.047837734404897</v>
      </c>
      <c r="O13" s="7">
        <f t="shared" si="5"/>
        <v>28.185993111366248</v>
      </c>
      <c r="P13" s="7">
        <f t="shared" si="6"/>
        <v>23.191733639494831</v>
      </c>
      <c r="Q13" s="7">
        <f t="shared" si="7"/>
        <v>4.5541523153463448</v>
      </c>
      <c r="R13" s="7">
        <f t="shared" si="8"/>
        <v>4.0949100650593184</v>
      </c>
      <c r="S13" s="7">
        <f t="shared" si="0"/>
        <v>14.925373134328357</v>
      </c>
      <c r="U13" s="8">
        <v>37347</v>
      </c>
      <c r="V13" s="7">
        <f t="shared" si="9"/>
        <v>99.75</v>
      </c>
      <c r="W13" s="7">
        <f t="shared" si="10"/>
        <v>33.25</v>
      </c>
      <c r="X13" s="7">
        <f t="shared" si="11"/>
        <v>33</v>
      </c>
      <c r="Y13" s="7">
        <f t="shared" si="12"/>
        <v>12.25</v>
      </c>
      <c r="Z13" s="7">
        <f t="shared" si="13"/>
        <v>-2.25</v>
      </c>
      <c r="AA13" s="7">
        <f t="shared" si="14"/>
        <v>-7.75</v>
      </c>
      <c r="AB13" s="7">
        <f t="shared" si="15"/>
        <v>168.25</v>
      </c>
      <c r="AD13" s="8">
        <v>44287</v>
      </c>
      <c r="AE13" s="7">
        <f>HAVERQ!T173-AVERAGE(HAVERQ!T$164:T$167)</f>
        <v>-24.25</v>
      </c>
      <c r="AF13" s="7">
        <f>HAVERQ!U173-AVERAGE(HAVERQ!U$164:U$167)</f>
        <v>-7.25</v>
      </c>
      <c r="AG13" s="7">
        <f>HAVERQ!V173-AVERAGE(HAVERQ!V$164:V$167)</f>
        <v>-146.75</v>
      </c>
      <c r="AH13" s="7">
        <f>HAVERQ!W173-AVERAGE(HAVERQ!W$164:W$167)</f>
        <v>5.25</v>
      </c>
      <c r="AI13" s="7">
        <f>HAVERQ!X173-AVERAGE(HAVERQ!X$164:X$167)</f>
        <v>7.5</v>
      </c>
      <c r="AJ13" s="7">
        <f>HAVERQ!Y173-AVERAGE(HAVERQ!Y$164:Y$167)</f>
        <v>-92.25</v>
      </c>
      <c r="AK13" s="7">
        <f>HAVERQ!Z173-AVERAGE(HAVERQ!Z$164:Z$167)</f>
        <v>-234.5</v>
      </c>
      <c r="AL13" s="7">
        <f>HAVERQ!AA173-AVERAGE(HAVERQ!AA$164:AA$167)</f>
        <v>10</v>
      </c>
      <c r="AM13" s="7">
        <f>HAVERQ!AB173-AVERAGE(HAVERQ!AB$164:AB$167)</f>
        <v>-129</v>
      </c>
      <c r="AN13" s="7">
        <f>HAVERQ!AC173-AVERAGE(HAVERQ!AC$164:AC$167)</f>
        <v>-10.25</v>
      </c>
      <c r="AO13" s="7">
        <f>HAVERQ!AD173-AVERAGE(HAVERQ!AD$164:AD$167)</f>
        <v>26.75</v>
      </c>
      <c r="AP13" s="7">
        <f>HAVERQ!AE173-AVERAGE(HAVERQ!AE$164:AE$167)</f>
        <v>29.25</v>
      </c>
      <c r="AQ13" s="7">
        <f>HAVERQ!AF173-AVERAGE(HAVERQ!AF$164:AF$167)</f>
        <v>-29</v>
      </c>
      <c r="AR13" s="7">
        <f>HAVERQ!AG173-AVERAGE(HAVERQ!AG$164:AG$167)</f>
        <v>-36.5</v>
      </c>
      <c r="AS13" s="7">
        <f>HAVERQ!AH173-AVERAGE(HAVERQ!AH$164:AH$167)</f>
        <v>92.25</v>
      </c>
      <c r="AT13" s="7">
        <f>HAVERQ!AI173-AVERAGE(HAVERQ!AI$164:AI$167)</f>
        <v>-8</v>
      </c>
      <c r="AU13" s="7">
        <f>HAVERQ!AJ173-AVERAGE(HAVERQ!AJ$164:AJ$167)</f>
        <v>167.75</v>
      </c>
      <c r="AV13" s="7">
        <f>HAVERQ!AK173-AVERAGE(HAVERQ!AK$164:AK$167)</f>
        <v>-77.75</v>
      </c>
      <c r="AW13" s="7">
        <f t="shared" si="16"/>
        <v>-36.5</v>
      </c>
      <c r="AY13" s="7">
        <f>HAVERQ!AL173+HAVERQ!AM173</f>
        <v>981</v>
      </c>
      <c r="BA13" s="8">
        <v>44287</v>
      </c>
      <c r="BB13" s="7">
        <f t="shared" si="17"/>
        <v>-24.25</v>
      </c>
      <c r="BC13" s="7">
        <f t="shared" si="18"/>
        <v>5.5</v>
      </c>
      <c r="BD13" s="7">
        <f t="shared" si="19"/>
        <v>-146.75</v>
      </c>
      <c r="BE13" s="7">
        <f t="shared" si="20"/>
        <v>-92.25</v>
      </c>
      <c r="BF13" s="7">
        <f t="shared" si="21"/>
        <v>-363.5</v>
      </c>
      <c r="BG13" s="7">
        <f t="shared" si="22"/>
        <v>-0.25</v>
      </c>
      <c r="BH13" s="7">
        <f t="shared" si="23"/>
        <v>-9.5</v>
      </c>
      <c r="BI13" s="7">
        <f t="shared" si="24"/>
        <v>137.75</v>
      </c>
      <c r="BK13" s="7">
        <f>HAVERQ!T173</f>
        <v>374</v>
      </c>
      <c r="BL13" s="7">
        <f>HAVERQ!U173+HAVERQ!W173+HAVERQ!X173</f>
        <v>431</v>
      </c>
      <c r="BM13" s="7">
        <f>HAVERQ!V173</f>
        <v>2544</v>
      </c>
      <c r="BN13" s="7">
        <f>HAVERQ!Y173</f>
        <v>2241</v>
      </c>
      <c r="BO13" s="7">
        <f>HAVERQ!Z173+HAVERQ!AB173</f>
        <v>7141</v>
      </c>
      <c r="BP13" s="7">
        <f>HAVERQ!AA173+HAVERQ!AC173</f>
        <v>3306</v>
      </c>
      <c r="BQ13" s="7">
        <f>HAVERQ!AD173+HAVERQ!AE173+HAVERQ!AF173+HAVERQ!AG173</f>
        <v>7957</v>
      </c>
      <c r="BR13" s="7">
        <f>HAVERQ!AH173+HAVERQ!AI173+HAVERQ!AJ173+HAVERQ!AK173+HAVERQ!AL173+HAVERQ!AM173</f>
        <v>11078</v>
      </c>
      <c r="BS13" s="7">
        <f>HAVERQ!S173-SUM('Chart Data'!BK13:BR13)</f>
        <v>0</v>
      </c>
      <c r="BU13" s="8">
        <v>35156</v>
      </c>
      <c r="BV13" s="7">
        <f>HAVERQ!T73</f>
        <v>473</v>
      </c>
      <c r="BW13" s="7">
        <f>HAVERQ!U73+HAVERQ!W73+HAVERQ!X73</f>
        <v>338</v>
      </c>
      <c r="BX13" s="7">
        <f>HAVERQ!V73</f>
        <v>4248</v>
      </c>
      <c r="BY13" s="7">
        <f>HAVERQ!Y73</f>
        <v>1838</v>
      </c>
      <c r="BZ13" s="7">
        <f>HAVERQ!Z73+HAVERQ!AB73</f>
        <v>6402</v>
      </c>
      <c r="CA13" s="7">
        <f>HAVERQ!AA73+HAVERQ!AC73</f>
        <v>2097</v>
      </c>
      <c r="CB13" s="7">
        <f>HAVERQ!AD73+HAVERQ!AE73+HAVERQ!AF73+HAVERQ!AG73</f>
        <v>4782</v>
      </c>
      <c r="CC13" s="7">
        <f>HAVERQ!AH73+HAVERQ!AI73+HAVERQ!AJ73+HAVERQ!AK73+HAVERQ!AL73+HAVERQ!AM73</f>
        <v>8074</v>
      </c>
      <c r="CD13" s="7">
        <f>HAVERQ!S73-SUM('Chart Data'!BV13:CC13)</f>
        <v>-4</v>
      </c>
      <c r="DB13" s="8">
        <v>36982</v>
      </c>
      <c r="DC13" s="3">
        <f>HAVERQ!BI93/HAVERQ!T93</f>
        <v>9.0055248618784525</v>
      </c>
      <c r="DD13" s="3">
        <f>HAVERQ!BJ93/HAVERQ!U93</f>
        <v>528.52</v>
      </c>
      <c r="DE13" s="3">
        <f>HAVERQ!BK93/HAVERQ!V93</f>
        <v>10.806889352818372</v>
      </c>
      <c r="DF13" s="3">
        <f>HAVERQ!BL93/HAVERQ!W93</f>
        <v>97.039215686274517</v>
      </c>
      <c r="DG13" s="3">
        <f>HAVERQ!BM93/HAVERQ!X93</f>
        <v>43.258823529411764</v>
      </c>
      <c r="DH13" s="3">
        <f>HAVERQ!BN93/HAVERQ!Y93</f>
        <v>17.220364741641337</v>
      </c>
      <c r="DI13" s="3">
        <f>HAVERQ!BO93/HAVERQ!Z93</f>
        <v>10.020661985957874</v>
      </c>
      <c r="DJ13" s="3">
        <f>HAVERQ!BP93/HAVERQ!AA93</f>
        <v>12.94900849858357</v>
      </c>
      <c r="DK13" s="3">
        <f>HAVERQ!BQ93/HAVERQ!AB93</f>
        <v>7.491313789359392</v>
      </c>
      <c r="DL13" s="3">
        <f>HAVERQ!BR93/HAVERQ!AC93</f>
        <v>5.0314830157415082</v>
      </c>
      <c r="DM13" s="3">
        <f>HAVERQ!BS93/HAVERQ!AD93</f>
        <v>30.301020408163264</v>
      </c>
      <c r="DN13" s="3">
        <f>HAVERQ!BT93/HAVERQ!AE93</f>
        <v>149.36222910216719</v>
      </c>
      <c r="DO13" s="3">
        <f>HAVERQ!BU93/HAVERQ!AF93</f>
        <v>14.766648619382783</v>
      </c>
      <c r="DP13" s="3">
        <f>HAVERQ!BV93/HAVERQ!AG93</f>
        <v>7.3925318761384338</v>
      </c>
      <c r="DQ13" s="3">
        <f>HAVERQ!BW93/HAVERQ!AH93</f>
        <v>14.680631451123254</v>
      </c>
      <c r="DR13" s="3">
        <f>HAVERQ!BX93/HAVERQ!AI93</f>
        <v>13.834825425246196</v>
      </c>
      <c r="DS13" s="3">
        <f>HAVERQ!BY93/HAVERQ!AJ93</f>
        <v>12.140429624879769</v>
      </c>
      <c r="DT13" s="3">
        <f>HAVERQ!BZ93/HAVERQ!AK93</f>
        <v>9.2413333333333334</v>
      </c>
      <c r="DU13" s="3">
        <f>(HAVERQ!CA93+HAVERQ!CB93)/HAVERQ!AL93</f>
        <v>10.734895191122071</v>
      </c>
      <c r="FD13" s="8">
        <v>44652</v>
      </c>
      <c r="FE13" s="7">
        <f>DataQ!U204+DataQ!V204+DataQ!W204+DataQ!X204+DataQ!Y204</f>
        <v>11331</v>
      </c>
      <c r="FF13" s="7">
        <f>DataQ!J204+DataQ!Q204+DataQ!H204+DataQ!P204+DataQ!S204+DataQ!K204+DataQ!L204</f>
        <v>8633</v>
      </c>
      <c r="FG13" s="7">
        <f>DataQ!N204+DataQ!I204+DataQ!R204+DataQ!G204+DataQ!T204+DataQ!M204+DataQ!O204</f>
        <v>15957</v>
      </c>
      <c r="FH13" s="7">
        <f>DataQ!F204-'Chart Data'!FE13-'Chart Data'!FF13-'Chart Data'!FG13</f>
        <v>-1</v>
      </c>
      <c r="FJ13" s="8">
        <v>44652</v>
      </c>
      <c r="FK13" s="7">
        <f t="shared" si="32"/>
        <v>-599.75</v>
      </c>
      <c r="FL13" s="7">
        <f t="shared" si="33"/>
        <v>-312.25</v>
      </c>
      <c r="FM13" s="7">
        <f t="shared" si="34"/>
        <v>38.75</v>
      </c>
      <c r="FN13" s="7">
        <f t="shared" si="35"/>
        <v>-873.25</v>
      </c>
      <c r="FP13" s="8">
        <v>42278</v>
      </c>
      <c r="FQ13" s="2">
        <f>100*((AVERAGE(HAVERM!AS435:AS437)/AVERAGE(HAVERM!AS432:AS434))-1)</f>
        <v>0.56410107200215442</v>
      </c>
      <c r="FR13" s="2">
        <f>100*((AVERAGE(HAVERM!AT435:AT437)/AVERAGE(HAVERM!AT432:AT434))-1)</f>
        <v>0.34434157800193876</v>
      </c>
      <c r="FS13" s="2">
        <f>100*((AVERAGE(HAVERM!AU435:AU437)/AVERAGE(HAVERM!AU432:AU434))-1)</f>
        <v>-3.1876396920566208</v>
      </c>
      <c r="FT13" s="2">
        <f>100*((AVERAGE(HAVERM!AV435:AV437)/AVERAGE(HAVERM!AV432:AV434))-1)</f>
        <v>0.23565298063970008</v>
      </c>
      <c r="FU13" s="2">
        <f>100*((AVERAGE(HAVERM!AW435:AW437)/AVERAGE(HAVERM!AW432:AW434))-1)</f>
        <v>1.5792001491028662</v>
      </c>
      <c r="FV13" s="2">
        <f>100*((AVERAGE(HAVERM!AX435:AX437)/AVERAGE(HAVERM!AX432:AX434))-1)</f>
        <v>0.65936842105263072</v>
      </c>
      <c r="FW13" s="2">
        <f>100*((AVERAGE(HAVERM!AY435:AY437)/AVERAGE(HAVERM!AY432:AY434))-1)</f>
        <v>0.96367976719866633</v>
      </c>
      <c r="FX13" s="2">
        <f>100*((AVERAGE(HAVERM!AZ435:AZ437)/AVERAGE(HAVERM!AZ432:AZ434))-1)</f>
        <v>0.58194834521996253</v>
      </c>
      <c r="FY13" s="2">
        <f>100*((AVERAGE(HAVERM!BA435:BA437)/AVERAGE(HAVERM!BA432:BA434))-1)</f>
        <v>0.89385695672228316</v>
      </c>
      <c r="FZ13" s="2">
        <f>100*((AVERAGE(HAVERM!BB435:BB437)/AVERAGE(HAVERM!BB432:BB434))-1)</f>
        <v>1.3261667891250939</v>
      </c>
      <c r="GA13" s="2">
        <f>100*((AVERAGE(HAVERM!BC435:BC437)/AVERAGE(HAVERM!BC432:BC434))-1)</f>
        <v>0.95872360648563415</v>
      </c>
      <c r="GB13" s="2">
        <f>100*((AVERAGE(HAVERM!BD435:BD437)/AVERAGE(HAVERM!BD432:BD434))-1)</f>
        <v>0.1063468265867229</v>
      </c>
      <c r="GC13" s="2">
        <f>100*((AVERAGE(HAVERM!BE435:BE437)/AVERAGE(HAVERM!BE432:BE434))-1)</f>
        <v>0.80486404121753452</v>
      </c>
      <c r="GD13" s="2">
        <f>100*((AVERAGE(HAVERM!BF435:BF437)/AVERAGE(HAVERM!BF432:BF434))-1)</f>
        <v>0.94969917029805728</v>
      </c>
      <c r="GE13" s="2">
        <f>100*((AVERAGE(HAVERM!BG435:BG437)/AVERAGE(HAVERM!BG432:BG434))-1)</f>
        <v>0.89430302921365001</v>
      </c>
      <c r="GF13" s="2">
        <f>100*((AVERAGE(HAVERM!BH435:BH437)/AVERAGE(HAVERM!BH432:BH434))-1)</f>
        <v>-0.93727572682701377</v>
      </c>
      <c r="GG13" s="2">
        <f>100*((AVERAGE(HAVERM!BI435:BI437)/AVERAGE(HAVERM!BI432:BI434))-1)</f>
        <v>4.0316475943891206E-2</v>
      </c>
      <c r="GH13" s="2">
        <f>100*((AVERAGE(HAVERM!BJ435:BJ437)/AVERAGE(HAVERM!BJ432:BJ434))-1)</f>
        <v>0.56575477860580925</v>
      </c>
      <c r="GI13" s="2">
        <f>100*((AVERAGE(HAVERM!BK435:BK437)/AVERAGE(HAVERM!BK432:BK434))-1)</f>
        <v>1.5218006708275889</v>
      </c>
      <c r="GJ13" s="2">
        <f>100*(((AVERAGE(HAVERM!BL435:BL437)+(AVERAGE(HAVERM!BM435:BM437)))/(AVERAGE(HAVERM!BL432:BL434)+AVERAGE(HAVERM!BM432:BM434))-1))</f>
        <v>1.0571168754354376</v>
      </c>
      <c r="GL13" s="8">
        <v>42278</v>
      </c>
      <c r="GW13" s="8">
        <v>42278</v>
      </c>
      <c r="GX13">
        <f>HAVERM!AT437</f>
        <v>181548</v>
      </c>
      <c r="GY13">
        <f>HAVERM!AU437+HAVERM!AW437+HAVERM!AX437</f>
        <v>308776</v>
      </c>
      <c r="GZ13">
        <f>HAVERM!AV437</f>
        <v>2388281</v>
      </c>
      <c r="HA13">
        <f>HAVERM!AY437</f>
        <v>1154096</v>
      </c>
      <c r="HB13">
        <f>HAVERM!AZ437+HAVERM!BB437</f>
        <v>6296498</v>
      </c>
      <c r="HC13">
        <f>HAVERM!BA437+HAVERM!BC437</f>
        <v>2317622</v>
      </c>
      <c r="HD13">
        <f>HAVERM!BD437</f>
        <v>1086115</v>
      </c>
      <c r="HE13">
        <f>HAVERM!BE437+HAVERM!BF437+HAVERM!BG437</f>
        <v>4785352</v>
      </c>
      <c r="HF13">
        <f>HAVERM!BH437+HAVERM!BI437+HAVERM!BJ437+HAVERM!BK437+HAVERM!BL437+HAVERM!BM437</f>
        <v>9154892</v>
      </c>
      <c r="HH13" s="7" t="s">
        <v>840</v>
      </c>
      <c r="HI13" s="7">
        <f>'ASHE Annual pay All SIC'!D85</f>
        <v>46063</v>
      </c>
      <c r="HJ13" s="2">
        <v>-1.2342765569775871</v>
      </c>
      <c r="HL13" s="7" t="s">
        <v>840</v>
      </c>
      <c r="HM13" s="7">
        <f>'ASHE Annual pay All SIC'!D85</f>
        <v>46063</v>
      </c>
      <c r="HN13" s="2">
        <v>-0.86416666666666497</v>
      </c>
      <c r="HP13">
        <v>2016</v>
      </c>
      <c r="HQ13" s="2">
        <v>14.473743756075272</v>
      </c>
      <c r="HR13" s="2">
        <v>2.440091048779423</v>
      </c>
      <c r="HS13" s="2">
        <f t="shared" si="36"/>
        <v>16.913834804854694</v>
      </c>
      <c r="HU13">
        <v>2016</v>
      </c>
      <c r="HV13" s="7">
        <v>5815.884461784628</v>
      </c>
      <c r="HW13" s="7">
        <v>980.48492878556647</v>
      </c>
      <c r="HX13" s="7">
        <f t="shared" si="37"/>
        <v>6796.3693905701948</v>
      </c>
      <c r="HZ13" s="8">
        <v>44287</v>
      </c>
      <c r="IA13" s="7">
        <f>HAVERQ!E173</f>
        <v>5541</v>
      </c>
      <c r="IB13" s="7">
        <f>HAVERQ!F173</f>
        <v>26980</v>
      </c>
      <c r="IC13" s="7">
        <f>DataQ!Z200-('Chart Data'!IA13+'Chart Data'!IB13)</f>
        <v>-71</v>
      </c>
      <c r="IE13" s="8">
        <v>44287</v>
      </c>
      <c r="IF13" s="7">
        <f t="shared" si="38"/>
        <v>225.25</v>
      </c>
      <c r="IG13" s="7">
        <f t="shared" si="39"/>
        <v>-644</v>
      </c>
      <c r="II13" s="8">
        <v>44287</v>
      </c>
      <c r="IJ13" s="2">
        <f t="shared" si="40"/>
        <v>104.23740770352255</v>
      </c>
      <c r="IK13" s="2">
        <f t="shared" si="41"/>
        <v>97.668693889371553</v>
      </c>
      <c r="IM13" s="8">
        <v>44287</v>
      </c>
      <c r="IN13" s="7">
        <f>SUM(DataQ!U200:Y200)</f>
        <v>11078</v>
      </c>
      <c r="IO13" s="7">
        <f>DataQ!F200-'Chart Data'!IN13</f>
        <v>23994</v>
      </c>
      <c r="IQ13" s="8">
        <v>44287</v>
      </c>
      <c r="IR13" s="2">
        <f t="shared" si="42"/>
        <v>101.25911199469849</v>
      </c>
      <c r="IS13" s="2">
        <f t="shared" si="43"/>
        <v>97.438552675661683</v>
      </c>
    </row>
    <row r="14" spans="1:253" x14ac:dyDescent="0.25">
      <c r="A14" s="8">
        <v>44378</v>
      </c>
      <c r="B14" s="7">
        <f>HAVERQ!E174-AVERAGE(HAVERQ!E$164:E$167)</f>
        <v>242.25</v>
      </c>
      <c r="C14" s="7">
        <f>HAVERQ!F174-AVERAGE(HAVERQ!F$164:F$167)</f>
        <v>-487</v>
      </c>
      <c r="E14" s="8">
        <v>37438</v>
      </c>
      <c r="F14" s="7">
        <f>HAVERQ!P98</f>
        <v>1325</v>
      </c>
      <c r="G14" s="7">
        <f>HAVERQ!O98</f>
        <v>1500</v>
      </c>
      <c r="H14" s="7">
        <f>HAVERQ!N98</f>
        <v>1215</v>
      </c>
      <c r="I14" s="7">
        <f>HAVERQ!M98</f>
        <v>240</v>
      </c>
      <c r="J14" s="7">
        <f>HAVERQ!L98</f>
        <v>215</v>
      </c>
      <c r="K14" s="7">
        <f>HAVERQ!E98-F14-G14-H14-I14-J14</f>
        <v>767</v>
      </c>
      <c r="M14" s="8">
        <v>37438</v>
      </c>
      <c r="N14" s="7">
        <f t="shared" si="4"/>
        <v>25.180539718738121</v>
      </c>
      <c r="O14" s="7">
        <f t="shared" si="5"/>
        <v>28.506271379703534</v>
      </c>
      <c r="P14" s="7">
        <f t="shared" si="6"/>
        <v>23.090079817559864</v>
      </c>
      <c r="Q14" s="7">
        <f t="shared" si="7"/>
        <v>4.5610034207525656</v>
      </c>
      <c r="R14" s="7">
        <f t="shared" si="8"/>
        <v>4.0858988977575068</v>
      </c>
      <c r="S14" s="7">
        <f t="shared" si="0"/>
        <v>14.576206765488408</v>
      </c>
      <c r="U14" s="8">
        <v>37438</v>
      </c>
      <c r="V14" s="7">
        <f t="shared" si="9"/>
        <v>115.75</v>
      </c>
      <c r="W14" s="7">
        <f t="shared" si="10"/>
        <v>60.25</v>
      </c>
      <c r="X14" s="7">
        <f t="shared" si="11"/>
        <v>36</v>
      </c>
      <c r="Y14" s="7">
        <f t="shared" si="12"/>
        <v>14.25</v>
      </c>
      <c r="Z14" s="7">
        <f t="shared" si="13"/>
        <v>-1.25</v>
      </c>
      <c r="AA14" s="7">
        <f t="shared" si="14"/>
        <v>-20.75</v>
      </c>
      <c r="AB14" s="7">
        <f t="shared" si="15"/>
        <v>204.25</v>
      </c>
      <c r="AD14" s="8">
        <v>44378</v>
      </c>
      <c r="AE14" s="7">
        <f>HAVERQ!T174-AVERAGE(HAVERQ!T$164:T$167)</f>
        <v>-31.25</v>
      </c>
      <c r="AF14" s="7">
        <f>HAVERQ!U174-AVERAGE(HAVERQ!U$164:U$167)</f>
        <v>-9.25</v>
      </c>
      <c r="AG14" s="7">
        <f>HAVERQ!V174-AVERAGE(HAVERQ!V$164:V$167)</f>
        <v>-153.75</v>
      </c>
      <c r="AH14" s="7">
        <f>HAVERQ!W174-AVERAGE(HAVERQ!W$164:W$167)</f>
        <v>4.25</v>
      </c>
      <c r="AI14" s="7">
        <f>HAVERQ!X174-AVERAGE(HAVERQ!X$164:X$167)</f>
        <v>12.5</v>
      </c>
      <c r="AJ14" s="7">
        <f>HAVERQ!Y174-AVERAGE(HAVERQ!Y$164:Y$167)</f>
        <v>-108.25</v>
      </c>
      <c r="AK14" s="7">
        <f>HAVERQ!Z174-AVERAGE(HAVERQ!Z$164:Z$167)</f>
        <v>-182.5</v>
      </c>
      <c r="AL14" s="7">
        <f>HAVERQ!AA174-AVERAGE(HAVERQ!AA$164:AA$167)</f>
        <v>16</v>
      </c>
      <c r="AM14" s="7">
        <f>HAVERQ!AB174-AVERAGE(HAVERQ!AB$164:AB$167)</f>
        <v>-35</v>
      </c>
      <c r="AN14" s="7">
        <f>HAVERQ!AC174-AVERAGE(HAVERQ!AC$164:AC$167)</f>
        <v>27.75</v>
      </c>
      <c r="AO14" s="7">
        <f>HAVERQ!AD174-AVERAGE(HAVERQ!AD$164:AD$167)</f>
        <v>25.75</v>
      </c>
      <c r="AP14" s="7">
        <f>HAVERQ!AE174-AVERAGE(HAVERQ!AE$164:AE$167)</f>
        <v>35.25</v>
      </c>
      <c r="AQ14" s="7">
        <f>HAVERQ!AF174-AVERAGE(HAVERQ!AF$164:AF$167)</f>
        <v>-10</v>
      </c>
      <c r="AR14" s="7">
        <f>HAVERQ!AG174-AVERAGE(HAVERQ!AG$164:AG$167)</f>
        <v>-47.5</v>
      </c>
      <c r="AS14" s="7">
        <f>HAVERQ!AH174-AVERAGE(HAVERQ!AH$164:AH$167)</f>
        <v>92.25</v>
      </c>
      <c r="AT14" s="7">
        <f>HAVERQ!AI174-AVERAGE(HAVERQ!AI$164:AI$167)</f>
        <v>-6</v>
      </c>
      <c r="AU14" s="7">
        <f>HAVERQ!AJ174-AVERAGE(HAVERQ!AJ$164:AJ$167)</f>
        <v>182.75</v>
      </c>
      <c r="AV14" s="7">
        <f>HAVERQ!AK174-AVERAGE(HAVERQ!AK$164:AK$167)</f>
        <v>-58.75</v>
      </c>
      <c r="AW14" s="7">
        <f t="shared" si="16"/>
        <v>-34.5</v>
      </c>
      <c r="AY14" s="7">
        <f>HAVERQ!AL174+HAVERQ!AM174</f>
        <v>983</v>
      </c>
      <c r="BA14" s="8">
        <v>44378</v>
      </c>
      <c r="BB14" s="7">
        <f t="shared" si="17"/>
        <v>-31.25</v>
      </c>
      <c r="BC14" s="7">
        <f t="shared" si="18"/>
        <v>7.5</v>
      </c>
      <c r="BD14" s="7">
        <f t="shared" si="19"/>
        <v>-153.75</v>
      </c>
      <c r="BE14" s="7">
        <f t="shared" si="20"/>
        <v>-108.25</v>
      </c>
      <c r="BF14" s="7">
        <f t="shared" si="21"/>
        <v>-217.5</v>
      </c>
      <c r="BG14" s="7">
        <f t="shared" si="22"/>
        <v>43.75</v>
      </c>
      <c r="BH14" s="7">
        <f t="shared" si="23"/>
        <v>3.5</v>
      </c>
      <c r="BI14" s="7">
        <f t="shared" si="24"/>
        <v>175.75</v>
      </c>
      <c r="BK14" s="7">
        <f>HAVERQ!T174</f>
        <v>367</v>
      </c>
      <c r="BL14" s="7">
        <f>HAVERQ!U174+HAVERQ!W174+HAVERQ!X174</f>
        <v>433</v>
      </c>
      <c r="BM14" s="7">
        <f>HAVERQ!V174</f>
        <v>2537</v>
      </c>
      <c r="BN14" s="7">
        <f>HAVERQ!Y174</f>
        <v>2225</v>
      </c>
      <c r="BO14" s="7">
        <f>HAVERQ!Z174+HAVERQ!AB174</f>
        <v>7287</v>
      </c>
      <c r="BP14" s="7">
        <f>HAVERQ!AA174+HAVERQ!AC174</f>
        <v>3350</v>
      </c>
      <c r="BQ14" s="7">
        <f>HAVERQ!AD174+HAVERQ!AE174+HAVERQ!AF174+HAVERQ!AG174</f>
        <v>7970</v>
      </c>
      <c r="BR14" s="7">
        <f>HAVERQ!AH174+HAVERQ!AI174+HAVERQ!AJ174+HAVERQ!AK174+HAVERQ!AL174+HAVERQ!AM174</f>
        <v>11116</v>
      </c>
      <c r="BS14" s="7">
        <f>HAVERQ!S174-SUM('Chart Data'!BK14:BR14)</f>
        <v>1</v>
      </c>
      <c r="BU14" s="8">
        <v>35247</v>
      </c>
      <c r="BV14" s="7">
        <f>HAVERQ!T74</f>
        <v>484</v>
      </c>
      <c r="BW14" s="7">
        <f>HAVERQ!U74+HAVERQ!W74+HAVERQ!X74</f>
        <v>357</v>
      </c>
      <c r="BX14" s="7">
        <f>HAVERQ!V74</f>
        <v>4277</v>
      </c>
      <c r="BY14" s="7">
        <f>HAVERQ!Y74</f>
        <v>1812</v>
      </c>
      <c r="BZ14" s="7">
        <f>HAVERQ!Z74+HAVERQ!AB74</f>
        <v>6431</v>
      </c>
      <c r="CA14" s="7">
        <f>HAVERQ!AA74+HAVERQ!AC74</f>
        <v>2120</v>
      </c>
      <c r="CB14" s="7">
        <f>HAVERQ!AD74+HAVERQ!AE74+HAVERQ!AF74+HAVERQ!AG74</f>
        <v>4795</v>
      </c>
      <c r="CC14" s="7">
        <f>HAVERQ!AH74+HAVERQ!AI74+HAVERQ!AJ74+HAVERQ!AK74+HAVERQ!AL74+HAVERQ!AM74</f>
        <v>8115</v>
      </c>
      <c r="CD14" s="7">
        <f>HAVERQ!S74-SUM('Chart Data'!BV14:CC14)</f>
        <v>3</v>
      </c>
      <c r="DB14" s="8">
        <v>37073</v>
      </c>
      <c r="DC14" s="3">
        <f>HAVERQ!BI94/HAVERQ!T94</f>
        <v>9.0270270270270263</v>
      </c>
      <c r="DD14" s="3">
        <f>HAVERQ!BJ94/HAVERQ!U94</f>
        <v>527.93333333333328</v>
      </c>
      <c r="DE14" s="3">
        <f>HAVERQ!BK94/HAVERQ!V94</f>
        <v>11.049006622516556</v>
      </c>
      <c r="DF14" s="3">
        <f>HAVERQ!BL94/HAVERQ!W94</f>
        <v>100.63725490196079</v>
      </c>
      <c r="DG14" s="3">
        <f>HAVERQ!BM94/HAVERQ!X94</f>
        <v>41.390804597701148</v>
      </c>
      <c r="DH14" s="3">
        <f>HAVERQ!BN94/HAVERQ!Y94</f>
        <v>16.823</v>
      </c>
      <c r="DI14" s="3">
        <f>HAVERQ!BO94/HAVERQ!Z94</f>
        <v>10.071514664523905</v>
      </c>
      <c r="DJ14" s="3">
        <f>HAVERQ!BP94/HAVERQ!AA94</f>
        <v>13.104775481111902</v>
      </c>
      <c r="DK14" s="3">
        <f>HAVERQ!BQ94/HAVERQ!AB94</f>
        <v>7.4139410187667556</v>
      </c>
      <c r="DL14" s="3">
        <f>HAVERQ!BR94/HAVERQ!AC94</f>
        <v>5.0074196207749377</v>
      </c>
      <c r="DM14" s="3">
        <f>HAVERQ!BS94/HAVERQ!AD94</f>
        <v>30.350627615062763</v>
      </c>
      <c r="DN14" s="3">
        <f>HAVERQ!BT94/HAVERQ!AE94</f>
        <v>151.54374999999999</v>
      </c>
      <c r="DO14" s="3">
        <f>HAVERQ!BU94/HAVERQ!AF94</f>
        <v>14.924528301886792</v>
      </c>
      <c r="DP14" s="3">
        <f>HAVERQ!BV94/HAVERQ!AG94</f>
        <v>7.2888184698958804</v>
      </c>
      <c r="DQ14" s="3">
        <f>HAVERQ!BW94/HAVERQ!AH94</f>
        <v>14.75591985428051</v>
      </c>
      <c r="DR14" s="3">
        <f>HAVERQ!BX94/HAVERQ!AI94</f>
        <v>13.882194244604317</v>
      </c>
      <c r="DS14" s="3">
        <f>HAVERQ!BY94/HAVERQ!AJ94</f>
        <v>12.119671613514367</v>
      </c>
      <c r="DT14" s="3">
        <f>HAVERQ!BZ94/HAVERQ!AK94</f>
        <v>8.7956015523932738</v>
      </c>
      <c r="DU14" s="3">
        <f>(HAVERQ!CA94+HAVERQ!CB94)/HAVERQ!AL94</f>
        <v>10.303549571603428</v>
      </c>
      <c r="FD14" s="8">
        <v>44743</v>
      </c>
      <c r="FE14" s="7">
        <f>DataQ!U205+DataQ!V205+DataQ!W205+DataQ!X205+DataQ!Y205</f>
        <v>11316</v>
      </c>
      <c r="FF14" s="7">
        <f>DataQ!J205+DataQ!Q205+DataQ!H205+DataQ!P205+DataQ!S205+DataQ!K205+DataQ!L205</f>
        <v>8603</v>
      </c>
      <c r="FG14" s="7">
        <f>DataQ!N205+DataQ!I205+DataQ!R205+DataQ!G205+DataQ!T205+DataQ!M205+DataQ!O205</f>
        <v>16065</v>
      </c>
      <c r="FH14" s="7">
        <f>DataQ!F205-'Chart Data'!FE14-'Chart Data'!FF14-'Chart Data'!FG14</f>
        <v>1</v>
      </c>
      <c r="FJ14" s="8">
        <v>44743</v>
      </c>
      <c r="FK14" s="7">
        <f t="shared" si="32"/>
        <v>-614.75</v>
      </c>
      <c r="FL14" s="7">
        <f t="shared" si="33"/>
        <v>-342.25</v>
      </c>
      <c r="FM14" s="7">
        <f t="shared" si="34"/>
        <v>146.75</v>
      </c>
      <c r="FN14" s="7">
        <f t="shared" si="35"/>
        <v>-810.25</v>
      </c>
      <c r="FP14" s="8">
        <v>42309</v>
      </c>
      <c r="FQ14" s="2">
        <f>100*((AVERAGE(HAVERM!AS436:AS438)/AVERAGE(HAVERM!AS433:AS435))-1)</f>
        <v>0.56126819496462588</v>
      </c>
      <c r="FR14" s="2">
        <f>100*((AVERAGE(HAVERM!AT436:AT438)/AVERAGE(HAVERM!AT433:AT435))-1)</f>
        <v>3.1222393435226259E-2</v>
      </c>
      <c r="FS14" s="2">
        <f>100*((AVERAGE(HAVERM!AU436:AU438)/AVERAGE(HAVERM!AU433:AU435))-1)</f>
        <v>-2.9597018764318528</v>
      </c>
      <c r="FT14" s="2">
        <f>100*((AVERAGE(HAVERM!AV436:AV438)/AVERAGE(HAVERM!AV433:AV435))-1)</f>
        <v>0.27344900822598994</v>
      </c>
      <c r="FU14" s="2">
        <f>100*((AVERAGE(HAVERM!AW436:AW438)/AVERAGE(HAVERM!AW433:AW435))-1)</f>
        <v>1.6857857850721247</v>
      </c>
      <c r="FV14" s="2">
        <f>100*((AVERAGE(HAVERM!AX436:AX438)/AVERAGE(HAVERM!AX433:AX435))-1)</f>
        <v>0.4942951414250718</v>
      </c>
      <c r="FW14" s="2">
        <f>100*((AVERAGE(HAVERM!AY436:AY438)/AVERAGE(HAVERM!AY433:AY435))-1)</f>
        <v>0.89993194869117943</v>
      </c>
      <c r="FX14" s="2">
        <f>100*((AVERAGE(HAVERM!AZ436:AZ438)/AVERAGE(HAVERM!AZ433:AZ435))-1)</f>
        <v>0.57686990971261842</v>
      </c>
      <c r="FY14" s="2">
        <f>100*((AVERAGE(HAVERM!BA436:BA438)/AVERAGE(HAVERM!BA433:BA435))-1)</f>
        <v>0.78901963395081598</v>
      </c>
      <c r="FZ14" s="2">
        <f>100*((AVERAGE(HAVERM!BB436:BB438)/AVERAGE(HAVERM!BB433:BB435))-1)</f>
        <v>1.2229461999125668</v>
      </c>
      <c r="GA14" s="2">
        <f>100*((AVERAGE(HAVERM!BC436:BC438)/AVERAGE(HAVERM!BC433:BC435))-1)</f>
        <v>0.87170087018069164</v>
      </c>
      <c r="GB14" s="2">
        <f>100*((AVERAGE(HAVERM!BD436:BD438)/AVERAGE(HAVERM!BD433:BD435))-1)</f>
        <v>3.642394275358285E-2</v>
      </c>
      <c r="GC14" s="2">
        <f>100*((AVERAGE(HAVERM!BE436:BE438)/AVERAGE(HAVERM!BE433:BE435))-1)</f>
        <v>0.6817691085213351</v>
      </c>
      <c r="GD14" s="2">
        <f>100*((AVERAGE(HAVERM!BF436:BF438)/AVERAGE(HAVERM!BF433:BF435))-1)</f>
        <v>0.90227858644551517</v>
      </c>
      <c r="GE14" s="2">
        <f>100*((AVERAGE(HAVERM!BG436:BG438)/AVERAGE(HAVERM!BG433:BG435))-1)</f>
        <v>0.78193676618569796</v>
      </c>
      <c r="GF14" s="2">
        <f>100*((AVERAGE(HAVERM!BH436:BH438)/AVERAGE(HAVERM!BH433:BH435))-1)</f>
        <v>-0.37006073034151488</v>
      </c>
      <c r="GG14" s="2">
        <f>100*((AVERAGE(HAVERM!BI436:BI438)/AVERAGE(HAVERM!BI433:BI435))-1)</f>
        <v>0.12958924617370027</v>
      </c>
      <c r="GH14" s="2">
        <f>100*((AVERAGE(HAVERM!BJ436:BJ438)/AVERAGE(HAVERM!BJ433:BJ435))-1)</f>
        <v>0.50604484313092613</v>
      </c>
      <c r="GI14" s="2">
        <f>100*((AVERAGE(HAVERM!BK436:BK438)/AVERAGE(HAVERM!BK433:BK435))-1)</f>
        <v>1.413854555275984</v>
      </c>
      <c r="GJ14" s="2">
        <f>100*(((AVERAGE(HAVERM!BL436:BL438)+(AVERAGE(HAVERM!BM436:BM438)))/(AVERAGE(HAVERM!BL433:BL435)+AVERAGE(HAVERM!BM433:BM435))-1))</f>
        <v>1.079238601639898</v>
      </c>
      <c r="GL14" s="8">
        <v>42309</v>
      </c>
      <c r="GW14" s="8">
        <v>42309</v>
      </c>
      <c r="GX14">
        <f>HAVERM!AT438</f>
        <v>181563</v>
      </c>
      <c r="GY14">
        <f>HAVERM!AU438+HAVERM!AW438+HAVERM!AX438</f>
        <v>309205</v>
      </c>
      <c r="GZ14">
        <f>HAVERM!AV438</f>
        <v>2390905</v>
      </c>
      <c r="HA14">
        <f>HAVERM!AY438</f>
        <v>1158227</v>
      </c>
      <c r="HB14">
        <f>HAVERM!AZ438+HAVERM!BB438</f>
        <v>6313203</v>
      </c>
      <c r="HC14">
        <f>HAVERM!BA438+HAVERM!BC438</f>
        <v>2323113</v>
      </c>
      <c r="HD14">
        <f>HAVERM!BD438</f>
        <v>1086729</v>
      </c>
      <c r="HE14">
        <f>HAVERM!BE438+HAVERM!BF438+HAVERM!BG438</f>
        <v>4787004</v>
      </c>
      <c r="HF14">
        <f>HAVERM!BH438+HAVERM!BI438+HAVERM!BJ438+HAVERM!BK438+HAVERM!BL438+HAVERM!BM438</f>
        <v>9168936</v>
      </c>
      <c r="HH14" s="7" t="s">
        <v>830</v>
      </c>
      <c r="HI14" s="7">
        <f>'ASHE Annual pay All SIC'!D92</f>
        <v>47248</v>
      </c>
      <c r="HJ14" s="2">
        <v>0.20692457239699369</v>
      </c>
      <c r="HL14" s="7" t="s">
        <v>830</v>
      </c>
      <c r="HM14" s="7">
        <f>'ASHE Annual pay All SIC'!D92</f>
        <v>47248</v>
      </c>
      <c r="HN14" s="2">
        <v>-0.21583333333333377</v>
      </c>
      <c r="HP14">
        <v>2017</v>
      </c>
      <c r="HQ14" s="2">
        <v>14.042248098033264</v>
      </c>
      <c r="HR14" s="2">
        <v>2.5056881639940474</v>
      </c>
      <c r="HS14" s="2">
        <f t="shared" si="36"/>
        <v>16.54793626202731</v>
      </c>
      <c r="HU14">
        <v>2017</v>
      </c>
      <c r="HV14" s="7">
        <v>5759.7454628355026</v>
      </c>
      <c r="HW14" s="7">
        <v>1027.764638047285</v>
      </c>
      <c r="HX14" s="7">
        <f t="shared" si="37"/>
        <v>6787.5101008827878</v>
      </c>
      <c r="HZ14" s="8">
        <v>44378</v>
      </c>
      <c r="IA14" s="7">
        <f>HAVERQ!E174</f>
        <v>5558</v>
      </c>
      <c r="IB14" s="7">
        <f>HAVERQ!F174</f>
        <v>27137</v>
      </c>
      <c r="IC14" s="7">
        <f>DataQ!Z201-('Chart Data'!IA14+'Chart Data'!IB14)</f>
        <v>29</v>
      </c>
      <c r="IE14" s="8">
        <v>44378</v>
      </c>
      <c r="IF14" s="7">
        <f t="shared" si="38"/>
        <v>242.25</v>
      </c>
      <c r="IG14" s="7">
        <f t="shared" si="39"/>
        <v>-487</v>
      </c>
      <c r="II14" s="8">
        <v>44378</v>
      </c>
      <c r="IJ14" s="2">
        <f t="shared" si="40"/>
        <v>104.55721205850539</v>
      </c>
      <c r="IK14" s="2">
        <f t="shared" si="41"/>
        <v>98.237040254850854</v>
      </c>
      <c r="IM14" s="8">
        <v>44378</v>
      </c>
      <c r="IN14" s="7">
        <f>SUM(DataQ!U201:Y201)</f>
        <v>11116</v>
      </c>
      <c r="IO14" s="7">
        <f>DataQ!F201-'Chart Data'!IN14</f>
        <v>24170</v>
      </c>
      <c r="IQ14" s="8">
        <v>44378</v>
      </c>
      <c r="IR14" s="2">
        <f t="shared" si="42"/>
        <v>101.6064532346153</v>
      </c>
      <c r="IS14" s="2">
        <f t="shared" si="43"/>
        <v>98.153280743966945</v>
      </c>
    </row>
    <row r="15" spans="1:253" x14ac:dyDescent="0.25">
      <c r="A15" s="8">
        <v>44470</v>
      </c>
      <c r="B15" s="7">
        <f>HAVERQ!E175-AVERAGE(HAVERQ!E$164:E$167)</f>
        <v>261.25</v>
      </c>
      <c r="C15" s="7">
        <f>HAVERQ!F175-AVERAGE(HAVERQ!F$164:F$167)</f>
        <v>-466</v>
      </c>
      <c r="E15" s="8">
        <v>37530</v>
      </c>
      <c r="F15" s="7">
        <f>HAVERQ!P99</f>
        <v>1341</v>
      </c>
      <c r="G15" s="7">
        <f>HAVERQ!O99</f>
        <v>1510</v>
      </c>
      <c r="H15" s="7">
        <f>HAVERQ!N99</f>
        <v>1236</v>
      </c>
      <c r="I15" s="7">
        <f>HAVERQ!M99</f>
        <v>242</v>
      </c>
      <c r="J15" s="7">
        <f>HAVERQ!L99</f>
        <v>215</v>
      </c>
      <c r="K15" s="7">
        <f>HAVERQ!E99-F15-G15-H15-I15-J15</f>
        <v>781</v>
      </c>
      <c r="M15" s="8">
        <v>37530</v>
      </c>
      <c r="N15" s="7">
        <f t="shared" si="4"/>
        <v>25.183098591549296</v>
      </c>
      <c r="O15" s="7">
        <f t="shared" si="5"/>
        <v>28.356807511737088</v>
      </c>
      <c r="P15" s="7">
        <f t="shared" si="6"/>
        <v>23.211267605633804</v>
      </c>
      <c r="Q15" s="7">
        <f t="shared" si="7"/>
        <v>4.544600938967136</v>
      </c>
      <c r="R15" s="7">
        <f t="shared" si="8"/>
        <v>4.037558685446009</v>
      </c>
      <c r="S15" s="7">
        <f t="shared" si="0"/>
        <v>14.666666666666666</v>
      </c>
      <c r="U15" s="8">
        <v>37530</v>
      </c>
      <c r="V15" s="7">
        <f t="shared" si="9"/>
        <v>131.75</v>
      </c>
      <c r="W15" s="7">
        <f t="shared" si="10"/>
        <v>70.25</v>
      </c>
      <c r="X15" s="7">
        <f t="shared" si="11"/>
        <v>57</v>
      </c>
      <c r="Y15" s="7">
        <f t="shared" si="12"/>
        <v>16.25</v>
      </c>
      <c r="Z15" s="7">
        <f t="shared" si="13"/>
        <v>-1.25</v>
      </c>
      <c r="AA15" s="7">
        <f t="shared" si="14"/>
        <v>-6.75</v>
      </c>
      <c r="AB15" s="7">
        <f t="shared" si="15"/>
        <v>267.25</v>
      </c>
      <c r="AD15" s="8">
        <v>44470</v>
      </c>
      <c r="AE15" s="7">
        <f>HAVERQ!T175-AVERAGE(HAVERQ!T$164:T$167)</f>
        <v>-50.25</v>
      </c>
      <c r="AF15" s="7">
        <f>HAVERQ!U175-AVERAGE(HAVERQ!U$164:U$167)</f>
        <v>-10.25</v>
      </c>
      <c r="AG15" s="7">
        <f>HAVERQ!V175-AVERAGE(HAVERQ!V$164:V$167)</f>
        <v>-137.75</v>
      </c>
      <c r="AH15" s="7">
        <f>HAVERQ!W175-AVERAGE(HAVERQ!W$164:W$167)</f>
        <v>-1.75</v>
      </c>
      <c r="AI15" s="7">
        <f>HAVERQ!X175-AVERAGE(HAVERQ!X$164:X$167)</f>
        <v>8.5</v>
      </c>
      <c r="AJ15" s="7">
        <f>HAVERQ!Y175-AVERAGE(HAVERQ!Y$164:Y$167)</f>
        <v>-110.25</v>
      </c>
      <c r="AK15" s="7">
        <f>HAVERQ!Z175-AVERAGE(HAVERQ!Z$164:Z$167)</f>
        <v>-245.5</v>
      </c>
      <c r="AL15" s="7">
        <f>HAVERQ!AA175-AVERAGE(HAVERQ!AA$164:AA$167)</f>
        <v>23</v>
      </c>
      <c r="AM15" s="7">
        <f>HAVERQ!AB175-AVERAGE(HAVERQ!AB$164:AB$167)</f>
        <v>-4</v>
      </c>
      <c r="AN15" s="7">
        <f>HAVERQ!AC175-AVERAGE(HAVERQ!AC$164:AC$167)</f>
        <v>58.75</v>
      </c>
      <c r="AO15" s="7">
        <f>HAVERQ!AD175-AVERAGE(HAVERQ!AD$164:AD$167)</f>
        <v>7.75</v>
      </c>
      <c r="AP15" s="7">
        <f>HAVERQ!AE175-AVERAGE(HAVERQ!AE$164:AE$167)</f>
        <v>14.25</v>
      </c>
      <c r="AQ15" s="7">
        <f>HAVERQ!AF175-AVERAGE(HAVERQ!AF$164:AF$167)</f>
        <v>13</v>
      </c>
      <c r="AR15" s="7">
        <f>HAVERQ!AG175-AVERAGE(HAVERQ!AG$164:AG$167)</f>
        <v>-5.5</v>
      </c>
      <c r="AS15" s="7">
        <f>HAVERQ!AH175-AVERAGE(HAVERQ!AH$164:AH$167)</f>
        <v>98.25</v>
      </c>
      <c r="AT15" s="7">
        <f>HAVERQ!AI175-AVERAGE(HAVERQ!AI$164:AI$167)</f>
        <v>27</v>
      </c>
      <c r="AU15" s="7">
        <f>HAVERQ!AJ175-AVERAGE(HAVERQ!AJ$164:AJ$167)</f>
        <v>172.75</v>
      </c>
      <c r="AV15" s="7">
        <f>HAVERQ!AK175-AVERAGE(HAVERQ!AK$164:AK$167)</f>
        <v>-49.75</v>
      </c>
      <c r="AW15" s="7">
        <f t="shared" si="16"/>
        <v>-45.5</v>
      </c>
      <c r="AY15" s="7">
        <f>HAVERQ!AL175+HAVERQ!AM175</f>
        <v>972</v>
      </c>
      <c r="BA15" s="8">
        <v>44470</v>
      </c>
      <c r="BB15" s="7">
        <f t="shared" si="17"/>
        <v>-50.25</v>
      </c>
      <c r="BC15" s="7">
        <f t="shared" si="18"/>
        <v>-3.5</v>
      </c>
      <c r="BD15" s="7">
        <f t="shared" si="19"/>
        <v>-137.75</v>
      </c>
      <c r="BE15" s="7">
        <f t="shared" si="20"/>
        <v>-110.25</v>
      </c>
      <c r="BF15" s="7">
        <f t="shared" si="21"/>
        <v>-249.5</v>
      </c>
      <c r="BG15" s="7">
        <f t="shared" si="22"/>
        <v>81.75</v>
      </c>
      <c r="BH15" s="7">
        <f t="shared" si="23"/>
        <v>29.5</v>
      </c>
      <c r="BI15" s="7">
        <f t="shared" si="24"/>
        <v>202.75</v>
      </c>
      <c r="BK15" s="7">
        <f>HAVERQ!T175</f>
        <v>348</v>
      </c>
      <c r="BL15" s="7">
        <f>HAVERQ!U175+HAVERQ!W175+HAVERQ!X175</f>
        <v>422</v>
      </c>
      <c r="BM15" s="7">
        <f>HAVERQ!V175</f>
        <v>2553</v>
      </c>
      <c r="BN15" s="7">
        <f>HAVERQ!Y175</f>
        <v>2223</v>
      </c>
      <c r="BO15" s="7">
        <f>HAVERQ!Z175+HAVERQ!AB175</f>
        <v>7255</v>
      </c>
      <c r="BP15" s="7">
        <f>HAVERQ!AA175+HAVERQ!AC175</f>
        <v>3388</v>
      </c>
      <c r="BQ15" s="7">
        <f>HAVERQ!AD175+HAVERQ!AE175+HAVERQ!AF175+HAVERQ!AG175</f>
        <v>7996</v>
      </c>
      <c r="BR15" s="7">
        <f>HAVERQ!AH175+HAVERQ!AI175+HAVERQ!AJ175+HAVERQ!AK175+HAVERQ!AL175+HAVERQ!AM175</f>
        <v>11143</v>
      </c>
      <c r="BS15" s="7">
        <f>HAVERQ!S175-SUM('Chart Data'!BK15:BR15)</f>
        <v>0</v>
      </c>
      <c r="BU15" s="8">
        <v>35339</v>
      </c>
      <c r="BV15" s="7">
        <f>HAVERQ!T75</f>
        <v>483</v>
      </c>
      <c r="BW15" s="7">
        <f>HAVERQ!U75+HAVERQ!W75+HAVERQ!X75</f>
        <v>349</v>
      </c>
      <c r="BX15" s="7">
        <f>HAVERQ!V75</f>
        <v>4272</v>
      </c>
      <c r="BY15" s="7">
        <f>HAVERQ!Y75</f>
        <v>1814</v>
      </c>
      <c r="BZ15" s="7">
        <f>HAVERQ!Z75+HAVERQ!AB75</f>
        <v>6447</v>
      </c>
      <c r="CA15" s="7">
        <f>HAVERQ!AA75+HAVERQ!AC75</f>
        <v>2142</v>
      </c>
      <c r="CB15" s="7">
        <f>HAVERQ!AD75+HAVERQ!AE75+HAVERQ!AF75+HAVERQ!AG75</f>
        <v>4873</v>
      </c>
      <c r="CC15" s="7">
        <f>HAVERQ!AH75+HAVERQ!AI75+HAVERQ!AJ75+HAVERQ!AK75+HAVERQ!AL75+HAVERQ!AM75</f>
        <v>8112</v>
      </c>
      <c r="CD15" s="7">
        <f>HAVERQ!S75-SUM('Chart Data'!BV15:CC15)</f>
        <v>1</v>
      </c>
      <c r="DB15" s="8">
        <v>37165</v>
      </c>
      <c r="DC15" s="3">
        <f>HAVERQ!BI95/HAVERQ!T95</f>
        <v>9.4502762430939224</v>
      </c>
      <c r="DD15" s="3">
        <f>HAVERQ!BJ95/HAVERQ!U95</f>
        <v>525.67567567567562</v>
      </c>
      <c r="DE15" s="3">
        <f>HAVERQ!BK95/HAVERQ!V95</f>
        <v>11.144927536231885</v>
      </c>
      <c r="DF15" s="3">
        <f>HAVERQ!BL95/HAVERQ!W95</f>
        <v>99.32352941176471</v>
      </c>
      <c r="DG15" s="3">
        <f>HAVERQ!BM95/HAVERQ!X95</f>
        <v>40.207865168539328</v>
      </c>
      <c r="DH15" s="3">
        <f>HAVERQ!BN95/HAVERQ!Y95</f>
        <v>16.724666337123086</v>
      </c>
      <c r="DI15" s="3">
        <f>HAVERQ!BO95/HAVERQ!Z95</f>
        <v>10.233346709470306</v>
      </c>
      <c r="DJ15" s="3">
        <f>HAVERQ!BP95/HAVERQ!AA95</f>
        <v>12.430693069306932</v>
      </c>
      <c r="DK15" s="3">
        <f>HAVERQ!BQ95/HAVERQ!AB95</f>
        <v>7.4828141783028999</v>
      </c>
      <c r="DL15" s="3">
        <f>HAVERQ!BR95/HAVERQ!AC95</f>
        <v>5.1848184818481844</v>
      </c>
      <c r="DM15" s="3">
        <f>HAVERQ!BS95/HAVERQ!AD95</f>
        <v>30.532271584241407</v>
      </c>
      <c r="DN15" s="3">
        <f>HAVERQ!BT95/HAVERQ!AE95</f>
        <v>150.40740740740742</v>
      </c>
      <c r="DO15" s="3">
        <f>HAVERQ!BU95/HAVERQ!AF95</f>
        <v>14.822079314040728</v>
      </c>
      <c r="DP15" s="3">
        <f>HAVERQ!BV95/HAVERQ!AG95</f>
        <v>7.0839033287733697</v>
      </c>
      <c r="DQ15" s="3">
        <f>HAVERQ!BW95/HAVERQ!AH95</f>
        <v>14.686710763680097</v>
      </c>
      <c r="DR15" s="3">
        <f>HAVERQ!BX95/HAVERQ!AI95</f>
        <v>13.727435210008936</v>
      </c>
      <c r="DS15" s="3">
        <f>HAVERQ!BY95/HAVERQ!AJ95</f>
        <v>12.190356129845572</v>
      </c>
      <c r="DT15" s="3">
        <f>HAVERQ!BZ95/HAVERQ!AK95</f>
        <v>8.94458762886598</v>
      </c>
      <c r="DU15" s="3">
        <f>(HAVERQ!CA95+HAVERQ!CB95)/HAVERQ!AL95</f>
        <v>10.619804400977996</v>
      </c>
      <c r="DW15">
        <v>2024</v>
      </c>
      <c r="DX15" s="7">
        <f>DataA!B58</f>
        <v>36792.75</v>
      </c>
      <c r="DY15" s="7">
        <f>DataA!C58</f>
        <v>360.25</v>
      </c>
      <c r="DZ15" s="7">
        <f>DataA!D58</f>
        <v>48.25</v>
      </c>
      <c r="EA15" s="7">
        <f>DataA!E58</f>
        <v>2588</v>
      </c>
      <c r="EB15" s="7">
        <f>DataA!F58</f>
        <v>135.75</v>
      </c>
      <c r="EC15" s="7">
        <f>DataA!G58</f>
        <v>246</v>
      </c>
      <c r="ED15" s="7">
        <f>DataA!H58</f>
        <v>2209</v>
      </c>
      <c r="EE15" s="7">
        <f>DataA!I58</f>
        <v>4722.5</v>
      </c>
      <c r="EF15" s="7">
        <f>DataA!J58</f>
        <v>1888.25</v>
      </c>
      <c r="EG15" s="7">
        <f>DataA!K58</f>
        <v>2666.25</v>
      </c>
      <c r="EH15" s="7">
        <f>DataA!L58</f>
        <v>1628</v>
      </c>
      <c r="EI15" s="7">
        <f>DataA!M58</f>
        <v>1180.25</v>
      </c>
      <c r="EJ15" s="7">
        <f>DataA!N58</f>
        <v>702.25</v>
      </c>
      <c r="EK15" s="7">
        <f>DataA!O58</f>
        <v>3498</v>
      </c>
      <c r="EL15" s="7">
        <f>DataA!P58</f>
        <v>2990.75</v>
      </c>
      <c r="EM15" s="7">
        <f>DataA!Q58</f>
        <v>1718</v>
      </c>
      <c r="EN15" s="7">
        <f>DataA!R58</f>
        <v>3056.75</v>
      </c>
      <c r="EO15" s="7">
        <f>DataA!S58</f>
        <v>5042</v>
      </c>
      <c r="EP15" s="7">
        <f>DataA!T58</f>
        <v>1116.5</v>
      </c>
      <c r="EQ15" s="7">
        <f>DataA!U58</f>
        <v>997.5</v>
      </c>
      <c r="FD15" s="8">
        <v>44835</v>
      </c>
      <c r="FE15" s="7">
        <f>DataQ!U206+DataQ!V206+DataQ!W206+DataQ!X206+DataQ!Y206</f>
        <v>11347</v>
      </c>
      <c r="FF15" s="7">
        <f>DataQ!J206+DataQ!Q206+DataQ!H206+DataQ!P206+DataQ!S206+DataQ!K206+DataQ!L206</f>
        <v>8736</v>
      </c>
      <c r="FG15" s="7">
        <f>DataQ!N206+DataQ!I206+DataQ!R206+DataQ!G206+DataQ!T206+DataQ!M206+DataQ!O206</f>
        <v>16098</v>
      </c>
      <c r="FH15" s="7">
        <f>DataQ!F206-'Chart Data'!FE15-'Chart Data'!FF15-'Chart Data'!FG15</f>
        <v>0</v>
      </c>
      <c r="FJ15" s="8">
        <v>44835</v>
      </c>
      <c r="FK15" s="7">
        <f t="shared" si="32"/>
        <v>-583.75</v>
      </c>
      <c r="FL15" s="7">
        <f t="shared" si="33"/>
        <v>-209.25</v>
      </c>
      <c r="FM15" s="7">
        <f t="shared" si="34"/>
        <v>179.75</v>
      </c>
      <c r="FN15" s="7">
        <f t="shared" si="35"/>
        <v>-613.25</v>
      </c>
      <c r="FP15" s="8">
        <v>42339</v>
      </c>
      <c r="FQ15" s="2">
        <f>100*((AVERAGE(HAVERM!AS437:AS439)/AVERAGE(HAVERM!AS434:AS436))-1)</f>
        <v>0.46409553822075456</v>
      </c>
      <c r="FR15" s="2">
        <f>100*((AVERAGE(HAVERM!AT437:AT439)/AVERAGE(HAVERM!AT434:AT436))-1)</f>
        <v>-8.6823082825193687E-2</v>
      </c>
      <c r="FS15" s="2">
        <f>100*((AVERAGE(HAVERM!AU437:AU439)/AVERAGE(HAVERM!AU434:AU436))-1)</f>
        <v>-3.087633137168333</v>
      </c>
      <c r="FT15" s="2">
        <f>100*((AVERAGE(HAVERM!AV437:AV439)/AVERAGE(HAVERM!AV434:AV436))-1)</f>
        <v>-6.57425410193202E-3</v>
      </c>
      <c r="FU15" s="2">
        <f>100*((AVERAGE(HAVERM!AW437:AW439)/AVERAGE(HAVERM!AW434:AW436))-1)</f>
        <v>1.9280844029146538</v>
      </c>
      <c r="FV15" s="2">
        <f>100*((AVERAGE(HAVERM!AX437:AX439)/AVERAGE(HAVERM!AX434:AX436))-1)</f>
        <v>0.4474104236574572</v>
      </c>
      <c r="FW15" s="2">
        <f>100*((AVERAGE(HAVERM!AY437:AY439)/AVERAGE(HAVERM!AY434:AY436))-1)</f>
        <v>0.31747165919169262</v>
      </c>
      <c r="FX15" s="2">
        <f>100*((AVERAGE(HAVERM!AZ437:AZ439)/AVERAGE(HAVERM!AZ434:AZ436))-1)</f>
        <v>0.55656210475731882</v>
      </c>
      <c r="FY15" s="2">
        <f>100*((AVERAGE(HAVERM!BA437:BA439)/AVERAGE(HAVERM!BA434:BA436))-1)</f>
        <v>0.73109981229302345</v>
      </c>
      <c r="FZ15" s="2">
        <f>100*((AVERAGE(HAVERM!BB437:BB439)/AVERAGE(HAVERM!BB434:BB436))-1)</f>
        <v>1.1406588116950722</v>
      </c>
      <c r="GA15" s="2">
        <f>100*((AVERAGE(HAVERM!BC437:BC439)/AVERAGE(HAVERM!BC434:BC436))-1)</f>
        <v>0.81160293625968105</v>
      </c>
      <c r="GB15" s="2">
        <f>100*((AVERAGE(HAVERM!BD437:BD439)/AVERAGE(HAVERM!BD434:BD436))-1)</f>
        <v>0.12935370759181719</v>
      </c>
      <c r="GC15" s="2">
        <f>100*((AVERAGE(HAVERM!BE437:BE439)/AVERAGE(HAVERM!BE434:BE436))-1)</f>
        <v>0.56366455399041726</v>
      </c>
      <c r="GD15" s="2">
        <f>100*((AVERAGE(HAVERM!BF437:BF439)/AVERAGE(HAVERM!BF434:BF436))-1)</f>
        <v>0.84121798513061563</v>
      </c>
      <c r="GE15" s="2">
        <f>100*((AVERAGE(HAVERM!BG437:BG439)/AVERAGE(HAVERM!BG434:BG436))-1)</f>
        <v>0.44999950440582914</v>
      </c>
      <c r="GF15" s="2">
        <f>100*((AVERAGE(HAVERM!BH437:BH439)/AVERAGE(HAVERM!BH434:BH436))-1)</f>
        <v>-0.32189170570778858</v>
      </c>
      <c r="GG15" s="2">
        <f>100*((AVERAGE(HAVERM!BI437:BI439)/AVERAGE(HAVERM!BI434:BI436))-1)</f>
        <v>0.13357608231867601</v>
      </c>
      <c r="GH15" s="2">
        <f>100*((AVERAGE(HAVERM!BJ437:BJ439)/AVERAGE(HAVERM!BJ434:BJ436))-1)</f>
        <v>0.51451900327723621</v>
      </c>
      <c r="GI15" s="2">
        <f>100*((AVERAGE(HAVERM!BK437:BK439)/AVERAGE(HAVERM!BK434:BK436))-1)</f>
        <v>1.2250507404002908</v>
      </c>
      <c r="GJ15" s="2">
        <f>100*(((AVERAGE(HAVERM!BL437:BL439)+(AVERAGE(HAVERM!BM437:BM439)))/(AVERAGE(HAVERM!BL434:BL436)+AVERAGE(HAVERM!BM434:BM436))-1))</f>
        <v>0.87925802124337871</v>
      </c>
      <c r="GL15" s="8">
        <v>42339</v>
      </c>
      <c r="GW15" s="8">
        <v>42339</v>
      </c>
      <c r="GX15">
        <f>HAVERM!AT439</f>
        <v>181202</v>
      </c>
      <c r="GY15">
        <f>HAVERM!AU439+HAVERM!AW439+HAVERM!AX439</f>
        <v>309122</v>
      </c>
      <c r="GZ15">
        <f>HAVERM!AV439</f>
        <v>2369444</v>
      </c>
      <c r="HA15">
        <f>HAVERM!AY439</f>
        <v>1141434</v>
      </c>
      <c r="HB15">
        <f>HAVERM!AZ439+HAVERM!BB439</f>
        <v>6317991</v>
      </c>
      <c r="HC15">
        <f>HAVERM!BA439+HAVERM!BC439</f>
        <v>2325634</v>
      </c>
      <c r="HD15">
        <f>HAVERM!BD439</f>
        <v>1086782</v>
      </c>
      <c r="HE15">
        <f>HAVERM!BE439+HAVERM!BF439+HAVERM!BG439</f>
        <v>4787052</v>
      </c>
      <c r="HF15">
        <f>HAVERM!BH439+HAVERM!BI439+HAVERM!BJ439+HAVERM!BK439+HAVERM!BL439+HAVERM!BM439</f>
        <v>9167668</v>
      </c>
      <c r="HH15" s="7" t="s">
        <v>841</v>
      </c>
      <c r="HI15" s="7">
        <f>'ASHE Annual pay All SIC'!D96</f>
        <v>30891</v>
      </c>
      <c r="HJ15" s="2">
        <v>-0.37967138248269361</v>
      </c>
      <c r="HL15" s="7" t="s">
        <v>841</v>
      </c>
      <c r="HM15" s="7">
        <f>'ASHE Annual pay All SIC'!D96</f>
        <v>30891</v>
      </c>
      <c r="HN15" s="2">
        <v>3.333333333332078E-3</v>
      </c>
      <c r="HP15">
        <v>2018</v>
      </c>
      <c r="HQ15" s="2">
        <v>13.875542802591017</v>
      </c>
      <c r="HR15" s="2">
        <v>2.5853081268950677</v>
      </c>
      <c r="HS15" s="2">
        <f t="shared" si="36"/>
        <v>16.460850929486085</v>
      </c>
      <c r="HU15">
        <v>2018</v>
      </c>
      <c r="HV15" s="7">
        <v>5744.5676004746592</v>
      </c>
      <c r="HW15" s="7">
        <v>1070.334870087531</v>
      </c>
      <c r="HX15" s="7">
        <f t="shared" si="37"/>
        <v>6814.9024705621905</v>
      </c>
      <c r="HZ15" s="8">
        <v>44470</v>
      </c>
      <c r="IA15" s="7">
        <f>HAVERQ!E175</f>
        <v>5577</v>
      </c>
      <c r="IB15" s="7">
        <f>HAVERQ!F175</f>
        <v>27158</v>
      </c>
      <c r="IC15" s="7">
        <f>DataQ!Z202-('Chart Data'!IA15+'Chart Data'!IB15)</f>
        <v>-3</v>
      </c>
      <c r="IE15" s="8">
        <v>44470</v>
      </c>
      <c r="IF15" s="7">
        <f t="shared" si="38"/>
        <v>261.25</v>
      </c>
      <c r="IG15" s="7">
        <f t="shared" si="39"/>
        <v>-466</v>
      </c>
      <c r="II15" s="8">
        <v>44470</v>
      </c>
      <c r="IJ15" s="2">
        <f t="shared" si="40"/>
        <v>104.91464045525089</v>
      </c>
      <c r="IK15" s="2">
        <f t="shared" si="41"/>
        <v>98.313061106284394</v>
      </c>
      <c r="IM15" s="8">
        <v>44470</v>
      </c>
      <c r="IN15" s="7">
        <f>SUM(DataQ!U202:Y202)</f>
        <v>11143</v>
      </c>
      <c r="IO15" s="7">
        <f>DataQ!F202-'Chart Data'!IN15</f>
        <v>24185</v>
      </c>
      <c r="IQ15" s="8">
        <v>44470</v>
      </c>
      <c r="IR15" s="2">
        <f t="shared" si="42"/>
        <v>101.85324832613514</v>
      </c>
      <c r="IS15" s="2">
        <f t="shared" si="43"/>
        <v>98.214195067970238</v>
      </c>
    </row>
    <row r="16" spans="1:253" x14ac:dyDescent="0.25">
      <c r="A16" s="8">
        <v>44562</v>
      </c>
      <c r="B16" s="7">
        <f>HAVERQ!E176-AVERAGE(HAVERQ!E$164:E$167)</f>
        <v>280.25</v>
      </c>
      <c r="C16" s="7">
        <f>HAVERQ!F176-AVERAGE(HAVERQ!F$164:F$167)</f>
        <v>-347</v>
      </c>
      <c r="E16" s="8">
        <v>37622</v>
      </c>
      <c r="F16" s="7">
        <f>HAVERQ!P100</f>
        <v>1359</v>
      </c>
      <c r="G16" s="7">
        <f>HAVERQ!O100</f>
        <v>1516</v>
      </c>
      <c r="H16" s="7">
        <f>HAVERQ!N100</f>
        <v>1246</v>
      </c>
      <c r="I16" s="7">
        <f>HAVERQ!M100</f>
        <v>246</v>
      </c>
      <c r="J16" s="7">
        <f>HAVERQ!L100</f>
        <v>221</v>
      </c>
      <c r="K16" s="7">
        <f>HAVERQ!E100-F16-G16-H16-I16-J16</f>
        <v>786</v>
      </c>
      <c r="M16" s="8">
        <v>37622</v>
      </c>
      <c r="N16" s="7">
        <f t="shared" si="4"/>
        <v>25.28842575362858</v>
      </c>
      <c r="O16" s="7">
        <f t="shared" si="5"/>
        <v>28.209899516189058</v>
      </c>
      <c r="P16" s="7">
        <f t="shared" si="6"/>
        <v>23.185708969110532</v>
      </c>
      <c r="Q16" s="7">
        <f t="shared" si="7"/>
        <v>4.5775958317826566</v>
      </c>
      <c r="R16" s="7">
        <f t="shared" si="8"/>
        <v>4.1123930033494602</v>
      </c>
      <c r="S16" s="7">
        <f t="shared" si="0"/>
        <v>14.62597692593971</v>
      </c>
      <c r="U16" s="8">
        <v>37622</v>
      </c>
      <c r="V16" s="7">
        <f t="shared" si="9"/>
        <v>149.75</v>
      </c>
      <c r="W16" s="7">
        <f t="shared" si="10"/>
        <v>76.25</v>
      </c>
      <c r="X16" s="7">
        <f t="shared" si="11"/>
        <v>67</v>
      </c>
      <c r="Y16" s="7">
        <f t="shared" si="12"/>
        <v>20.25</v>
      </c>
      <c r="Z16" s="7">
        <f t="shared" si="13"/>
        <v>4.75</v>
      </c>
      <c r="AA16" s="7">
        <f t="shared" si="14"/>
        <v>-1.75</v>
      </c>
      <c r="AB16" s="7">
        <f t="shared" si="15"/>
        <v>316.25</v>
      </c>
      <c r="AD16" s="8">
        <v>44562</v>
      </c>
      <c r="AE16" s="7">
        <f>HAVERQ!T176-AVERAGE(HAVERQ!T$164:T$167)</f>
        <v>-53.25</v>
      </c>
      <c r="AF16" s="7">
        <f>HAVERQ!U176-AVERAGE(HAVERQ!U$164:U$167)</f>
        <v>-10.25</v>
      </c>
      <c r="AG16" s="7">
        <f>HAVERQ!V176-AVERAGE(HAVERQ!V$164:V$167)</f>
        <v>-78.75</v>
      </c>
      <c r="AH16" s="7">
        <f>HAVERQ!W176-AVERAGE(HAVERQ!W$164:W$167)</f>
        <v>-12.75</v>
      </c>
      <c r="AI16" s="7">
        <f>HAVERQ!X176-AVERAGE(HAVERQ!X$164:X$167)</f>
        <v>16.5</v>
      </c>
      <c r="AJ16" s="7">
        <f>HAVERQ!Y176-AVERAGE(HAVERQ!Y$164:Y$167)</f>
        <v>-78.25</v>
      </c>
      <c r="AK16" s="7">
        <f>HAVERQ!Z176-AVERAGE(HAVERQ!Z$164:Z$167)</f>
        <v>-208.5</v>
      </c>
      <c r="AL16" s="7">
        <f>HAVERQ!AA176-AVERAGE(HAVERQ!AA$164:AA$167)</f>
        <v>22</v>
      </c>
      <c r="AM16" s="7">
        <f>HAVERQ!AB176-AVERAGE(HAVERQ!AB$164:AB$167)</f>
        <v>59</v>
      </c>
      <c r="AN16" s="7">
        <f>HAVERQ!AC176-AVERAGE(HAVERQ!AC$164:AC$167)</f>
        <v>71.75</v>
      </c>
      <c r="AO16" s="7">
        <f>HAVERQ!AD176-AVERAGE(HAVERQ!AD$164:AD$167)</f>
        <v>-21.25</v>
      </c>
      <c r="AP16" s="7">
        <f>HAVERQ!AE176-AVERAGE(HAVERQ!AE$164:AE$167)</f>
        <v>25.25</v>
      </c>
      <c r="AQ16" s="7">
        <f>HAVERQ!AF176-AVERAGE(HAVERQ!AF$164:AF$167)</f>
        <v>78</v>
      </c>
      <c r="AR16" s="7">
        <f>HAVERQ!AG176-AVERAGE(HAVERQ!AG$164:AG$167)</f>
        <v>38.5</v>
      </c>
      <c r="AS16" s="7">
        <f>HAVERQ!AH176-AVERAGE(HAVERQ!AH$164:AH$167)</f>
        <v>118.25</v>
      </c>
      <c r="AT16" s="7">
        <f>HAVERQ!AI176-AVERAGE(HAVERQ!AI$164:AI$167)</f>
        <v>73</v>
      </c>
      <c r="AU16" s="7">
        <f>HAVERQ!AJ176-AVERAGE(HAVERQ!AJ$164:AJ$167)</f>
        <v>201.75</v>
      </c>
      <c r="AV16" s="7">
        <f>HAVERQ!AK176-AVERAGE(HAVERQ!AK$164:AK$167)</f>
        <v>-47.75</v>
      </c>
      <c r="AW16" s="7">
        <f t="shared" si="16"/>
        <v>-47.5</v>
      </c>
      <c r="AY16" s="7">
        <f>HAVERQ!AL176+HAVERQ!AM176</f>
        <v>970</v>
      </c>
      <c r="BA16" s="8">
        <v>44562</v>
      </c>
      <c r="BB16" s="7">
        <f t="shared" si="17"/>
        <v>-53.25</v>
      </c>
      <c r="BC16" s="7">
        <f t="shared" si="18"/>
        <v>-6.5</v>
      </c>
      <c r="BD16" s="7">
        <f t="shared" si="19"/>
        <v>-78.75</v>
      </c>
      <c r="BE16" s="7">
        <f t="shared" si="20"/>
        <v>-78.25</v>
      </c>
      <c r="BF16" s="7">
        <f t="shared" si="21"/>
        <v>-149.5</v>
      </c>
      <c r="BG16" s="7">
        <f t="shared" si="22"/>
        <v>93.75</v>
      </c>
      <c r="BH16" s="7">
        <f t="shared" si="23"/>
        <v>120.5</v>
      </c>
      <c r="BI16" s="7">
        <f t="shared" si="24"/>
        <v>297.75</v>
      </c>
      <c r="BK16" s="7">
        <f>HAVERQ!T176</f>
        <v>345</v>
      </c>
      <c r="BL16" s="7">
        <f>HAVERQ!U176+HAVERQ!W176+HAVERQ!X176</f>
        <v>419</v>
      </c>
      <c r="BM16" s="7">
        <f>HAVERQ!V176</f>
        <v>2612</v>
      </c>
      <c r="BN16" s="7">
        <f>HAVERQ!Y176</f>
        <v>2255</v>
      </c>
      <c r="BO16" s="7">
        <f>HAVERQ!Z176+HAVERQ!AB176</f>
        <v>7355</v>
      </c>
      <c r="BP16" s="7">
        <f>HAVERQ!AA176+HAVERQ!AC176</f>
        <v>3400</v>
      </c>
      <c r="BQ16" s="7">
        <f>HAVERQ!AD176+HAVERQ!AE176+HAVERQ!AF176+HAVERQ!AG176</f>
        <v>8087</v>
      </c>
      <c r="BR16" s="7">
        <f>HAVERQ!AH176+HAVERQ!AI176+HAVERQ!AJ176+HAVERQ!AK176+HAVERQ!AL176+HAVERQ!AM176</f>
        <v>11238</v>
      </c>
      <c r="BS16" s="7">
        <f>HAVERQ!S176-SUM('Chart Data'!BK16:BR16)</f>
        <v>1</v>
      </c>
      <c r="BU16" s="8">
        <v>35431</v>
      </c>
      <c r="BV16" s="7">
        <f>HAVERQ!T76</f>
        <v>479</v>
      </c>
      <c r="BW16" s="7">
        <f>HAVERQ!U76+HAVERQ!W76+HAVERQ!X76</f>
        <v>352</v>
      </c>
      <c r="BX16" s="7">
        <f>HAVERQ!V76</f>
        <v>4262</v>
      </c>
      <c r="BY16" s="7">
        <f>HAVERQ!Y76</f>
        <v>1793</v>
      </c>
      <c r="BZ16" s="7">
        <f>HAVERQ!Z76+HAVERQ!AB76</f>
        <v>6518</v>
      </c>
      <c r="CA16" s="7">
        <f>HAVERQ!AA76+HAVERQ!AC76</f>
        <v>2169</v>
      </c>
      <c r="CB16" s="7">
        <f>HAVERQ!AD76+HAVERQ!AE76+HAVERQ!AF76+HAVERQ!AG76</f>
        <v>4886</v>
      </c>
      <c r="CC16" s="7">
        <f>HAVERQ!AH76+HAVERQ!AI76+HAVERQ!AJ76+HAVERQ!AK76+HAVERQ!AL76+HAVERQ!AM76</f>
        <v>8046</v>
      </c>
      <c r="CD16" s="7">
        <f>HAVERQ!S76-SUM('Chart Data'!BV16:CC16)</f>
        <v>0</v>
      </c>
      <c r="DB16" s="8">
        <v>37257</v>
      </c>
      <c r="DC16" s="3">
        <f>HAVERQ!BI96/HAVERQ!T96</f>
        <v>10.92140921409214</v>
      </c>
      <c r="DD16" s="3">
        <f>HAVERQ!BJ96/HAVERQ!U96</f>
        <v>515.82432432432438</v>
      </c>
      <c r="DE16" s="3">
        <f>HAVERQ!BK96/HAVERQ!V96</f>
        <v>11.38955386289445</v>
      </c>
      <c r="DF16" s="3">
        <f>HAVERQ!BL96/HAVERQ!W96</f>
        <v>92.529411764705884</v>
      </c>
      <c r="DG16" s="3">
        <f>HAVERQ!BM96/HAVERQ!X96</f>
        <v>42.44047619047619</v>
      </c>
      <c r="DH16" s="3">
        <f>HAVERQ!BN96/HAVERQ!Y96</f>
        <v>16.764353469795306</v>
      </c>
      <c r="DI16" s="3">
        <f>HAVERQ!BO96/HAVERQ!Z96</f>
        <v>10.087199999999999</v>
      </c>
      <c r="DJ16" s="3">
        <f>HAVERQ!BP96/HAVERQ!AA96</f>
        <v>12.283475783475783</v>
      </c>
      <c r="DK16" s="3">
        <f>HAVERQ!BQ96/HAVERQ!AB96</f>
        <v>7.4168454935622314</v>
      </c>
      <c r="DL16" s="3">
        <f>HAVERQ!BR96/HAVERQ!AC96</f>
        <v>5.4299835255354205</v>
      </c>
      <c r="DM16" s="3">
        <f>HAVERQ!BS96/HAVERQ!AD96</f>
        <v>31.27597672485453</v>
      </c>
      <c r="DN16" s="3">
        <f>HAVERQ!BT96/HAVERQ!AE96</f>
        <v>148.35562310030394</v>
      </c>
      <c r="DO16" s="3">
        <f>HAVERQ!BU96/HAVERQ!AF96</f>
        <v>14.726834493840386</v>
      </c>
      <c r="DP16" s="3">
        <f>HAVERQ!BV96/HAVERQ!AG96</f>
        <v>6.9954771596562644</v>
      </c>
      <c r="DQ16" s="3">
        <f>HAVERQ!BW96/HAVERQ!AH96</f>
        <v>14.414081145584726</v>
      </c>
      <c r="DR16" s="3">
        <f>HAVERQ!BX96/HAVERQ!AI96</f>
        <v>13.569278441788402</v>
      </c>
      <c r="DS16" s="3">
        <f>HAVERQ!BY96/HAVERQ!AJ96</f>
        <v>11.960239823288104</v>
      </c>
      <c r="DT16" s="3">
        <f>HAVERQ!BZ96/HAVERQ!AK96</f>
        <v>9.2737789203084837</v>
      </c>
      <c r="DU16" s="3">
        <f>(HAVERQ!CA96+HAVERQ!CB96)/HAVERQ!AL96</f>
        <v>10.574938574938574</v>
      </c>
      <c r="DW16" t="s">
        <v>3179</v>
      </c>
      <c r="DX16" s="7">
        <f>DataQ!F222</f>
        <v>37395.06</v>
      </c>
      <c r="DY16" s="7">
        <f>DataQ!G222</f>
        <v>360.72199999999998</v>
      </c>
      <c r="DZ16" s="7">
        <f>DataQ!H222</f>
        <v>46.683869999999999</v>
      </c>
      <c r="EA16" s="7">
        <f>DataQ!I222</f>
        <v>2518.3000000000002</v>
      </c>
      <c r="EB16" s="7">
        <f>DataQ!J222</f>
        <v>137.0633</v>
      </c>
      <c r="EC16" s="7">
        <f>DataQ!K222</f>
        <v>248.3022</v>
      </c>
      <c r="ED16" s="7">
        <f>DataQ!L222</f>
        <v>2275.2080000000001</v>
      </c>
      <c r="EE16" s="7">
        <f>DataQ!M222</f>
        <v>4726.4620000000004</v>
      </c>
      <c r="EF16" s="7">
        <f>DataQ!N222</f>
        <v>1938.491</v>
      </c>
      <c r="EG16" s="7">
        <f>DataQ!O222</f>
        <v>2630.4850000000001</v>
      </c>
      <c r="EH16" s="7">
        <f>DataQ!P222</f>
        <v>1663.731</v>
      </c>
      <c r="EI16" s="7">
        <f>DataQ!Q222</f>
        <v>1188.298</v>
      </c>
      <c r="EJ16" s="7">
        <f>DataQ!R222</f>
        <v>717.88170000000002</v>
      </c>
      <c r="EK16" s="7">
        <f>DataQ!S222</f>
        <v>3565.9609999999998</v>
      </c>
      <c r="EL16" s="7">
        <f>DataQ!T222</f>
        <v>3065.48</v>
      </c>
      <c r="EM16" s="7">
        <f>DataQ!U222</f>
        <v>1754.1959999999999</v>
      </c>
      <c r="EN16" s="7">
        <f>DataQ!V222</f>
        <v>3130.3530000000001</v>
      </c>
      <c r="EO16" s="7">
        <f>DataQ!W222</f>
        <v>5232.933</v>
      </c>
      <c r="EP16" s="7">
        <f>DataQ!X222</f>
        <v>1170.4870000000001</v>
      </c>
      <c r="EQ16" s="7">
        <f>DataQ!Y222</f>
        <v>1023.0170000000001</v>
      </c>
      <c r="ER16" s="7"/>
      <c r="FD16" s="8">
        <v>44927</v>
      </c>
      <c r="FE16" s="7">
        <f>DataQ!U207+DataQ!V207+DataQ!W207+DataQ!X207+DataQ!Y207</f>
        <v>11479</v>
      </c>
      <c r="FF16" s="7">
        <f>DataQ!J207+DataQ!Q207+DataQ!H207+DataQ!P207+DataQ!S207+DataQ!K207+DataQ!L207</f>
        <v>8902</v>
      </c>
      <c r="FG16" s="7">
        <f>DataQ!N207+DataQ!I207+DataQ!R207+DataQ!G207+DataQ!T207+DataQ!M207+DataQ!O207</f>
        <v>16156</v>
      </c>
      <c r="FH16" s="7">
        <f>DataQ!F207-'Chart Data'!FE16-'Chart Data'!FF16-'Chart Data'!FG16</f>
        <v>0</v>
      </c>
      <c r="FJ16" s="8">
        <v>44927</v>
      </c>
      <c r="FK16" s="7">
        <f t="shared" si="32"/>
        <v>-451.75</v>
      </c>
      <c r="FL16" s="7">
        <f t="shared" si="33"/>
        <v>-43.25</v>
      </c>
      <c r="FM16" s="7">
        <f t="shared" si="34"/>
        <v>237.75</v>
      </c>
      <c r="FN16" s="7">
        <f t="shared" si="35"/>
        <v>-257.25</v>
      </c>
      <c r="FP16" s="8">
        <v>42370</v>
      </c>
      <c r="FQ16" s="2">
        <f>100*((AVERAGE(HAVERM!AS438:AS440)/AVERAGE(HAVERM!AS435:AS437))-1)</f>
        <v>0.38754915096930187</v>
      </c>
      <c r="FR16" s="2">
        <f>100*((AVERAGE(HAVERM!AT438:AT440)/AVERAGE(HAVERM!AT435:AT437))-1)</f>
        <v>-0.11071452177936481</v>
      </c>
      <c r="FS16" s="2">
        <f>100*((AVERAGE(HAVERM!AU438:AU440)/AVERAGE(HAVERM!AU435:AU437))-1)</f>
        <v>-3.0861596154668325</v>
      </c>
      <c r="FT16" s="2">
        <f>100*((AVERAGE(HAVERM!AV438:AV440)/AVERAGE(HAVERM!AV435:AV437))-1)</f>
        <v>-5.752049761659217E-2</v>
      </c>
      <c r="FU16" s="2">
        <f>100*((AVERAGE(HAVERM!AW438:AW440)/AVERAGE(HAVERM!AW435:AW437))-1)</f>
        <v>2.1661350420595138</v>
      </c>
      <c r="FV16" s="2">
        <f>100*((AVERAGE(HAVERM!AX438:AX440)/AVERAGE(HAVERM!AX435:AX437))-1)</f>
        <v>0.5462926555846348</v>
      </c>
      <c r="FW16" s="2">
        <f>100*((AVERAGE(HAVERM!AY438:AY440)/AVERAGE(HAVERM!AY435:AY437))-1)</f>
        <v>0.39228247581939435</v>
      </c>
      <c r="FX16" s="2">
        <f>100*((AVERAGE(HAVERM!AZ438:AZ440)/AVERAGE(HAVERM!AZ435:AZ437))-1)</f>
        <v>0.50159448451938538</v>
      </c>
      <c r="FY16" s="2">
        <f>100*((AVERAGE(HAVERM!BA438:BA440)/AVERAGE(HAVERM!BA435:BA437))-1)</f>
        <v>0.6652052309320311</v>
      </c>
      <c r="FZ16" s="2">
        <f>100*((AVERAGE(HAVERM!BB438:BB440)/AVERAGE(HAVERM!BB435:BB437))-1)</f>
        <v>1.0346072252698235</v>
      </c>
      <c r="GA16" s="2">
        <f>100*((AVERAGE(HAVERM!BC438:BC440)/AVERAGE(HAVERM!BC435:BC437))-1)</f>
        <v>0.75682336746942802</v>
      </c>
      <c r="GB16" s="2">
        <f>100*((AVERAGE(HAVERM!BD438:BD440)/AVERAGE(HAVERM!BD435:BD437))-1)</f>
        <v>0.18967258284965371</v>
      </c>
      <c r="GC16" s="2">
        <f>100*((AVERAGE(HAVERM!BE438:BE440)/AVERAGE(HAVERM!BE435:BE437))-1)</f>
        <v>0.46812917928376052</v>
      </c>
      <c r="GD16" s="2">
        <f>100*((AVERAGE(HAVERM!BF438:BF440)/AVERAGE(HAVERM!BF435:BF437))-1)</f>
        <v>0.71080829115097721</v>
      </c>
      <c r="GE16" s="2">
        <f>100*((AVERAGE(HAVERM!BG438:BG440)/AVERAGE(HAVERM!BG435:BG437))-1)</f>
        <v>8.0238022300482825E-2</v>
      </c>
      <c r="GF16" s="2">
        <f>100*((AVERAGE(HAVERM!BH438:BH440)/AVERAGE(HAVERM!BH435:BH437))-1)</f>
        <v>-0.29934732653430496</v>
      </c>
      <c r="GG16" s="2">
        <f>100*((AVERAGE(HAVERM!BI438:BI440)/AVERAGE(HAVERM!BI435:BI437))-1)</f>
        <v>0.10703105321061557</v>
      </c>
      <c r="GH16" s="2">
        <f>100*((AVERAGE(HAVERM!BJ438:BJ440)/AVERAGE(HAVERM!BJ435:BJ437))-1)</f>
        <v>0.49346084322980932</v>
      </c>
      <c r="GI16" s="2">
        <f>100*((AVERAGE(HAVERM!BK438:BK440)/AVERAGE(HAVERM!BK435:BK437))-1)</f>
        <v>0.89157135528261655</v>
      </c>
      <c r="GJ16" s="2">
        <f>100*(((AVERAGE(HAVERM!BL438:BL440)+(AVERAGE(HAVERM!BM438:BM440)))/(AVERAGE(HAVERM!BL435:BL437)+AVERAGE(HAVERM!BM435:BM437))-1))</f>
        <v>0.66907648921445961</v>
      </c>
      <c r="GL16" s="8">
        <v>42370</v>
      </c>
      <c r="GM16" s="2">
        <f>100*((AVERAGE(GX14:GX16)/AVERAGE(GX11:GX13))-1)</f>
        <v>-0.11071452177936481</v>
      </c>
      <c r="GN16" s="2">
        <f t="shared" ref="GN16:GU16" si="54">100*((AVERAGE(GY14:GY16)/AVERAGE(GY11:GY13))-1)</f>
        <v>0.39966669224473783</v>
      </c>
      <c r="GO16" s="2">
        <f t="shared" si="54"/>
        <v>-5.752049761659217E-2</v>
      </c>
      <c r="GP16" s="2">
        <f t="shared" si="54"/>
        <v>0.39228247581939435</v>
      </c>
      <c r="GQ16" s="2">
        <f t="shared" si="54"/>
        <v>0.65939359295612565</v>
      </c>
      <c r="GR16" s="2">
        <f t="shared" si="54"/>
        <v>0.70891887599466852</v>
      </c>
      <c r="GS16" s="2">
        <f t="shared" si="54"/>
        <v>0.18967258284965371</v>
      </c>
      <c r="GT16" s="2">
        <f t="shared" si="54"/>
        <v>0.37365359599923487</v>
      </c>
      <c r="GU16" s="2">
        <f t="shared" si="54"/>
        <v>0.27538838770457819</v>
      </c>
      <c r="GW16" s="8">
        <v>42370</v>
      </c>
      <c r="GX16">
        <f>HAVERM!AT440</f>
        <v>181276</v>
      </c>
      <c r="GY16">
        <f>HAVERM!AU440+HAVERM!AW440+HAVERM!AX440</f>
        <v>310642</v>
      </c>
      <c r="GZ16">
        <f>HAVERM!AV440</f>
        <v>2391245</v>
      </c>
      <c r="HA16">
        <f>HAVERM!AY440</f>
        <v>1166753</v>
      </c>
      <c r="HB16">
        <f>HAVERM!AZ440+HAVERM!BB440</f>
        <v>6330631</v>
      </c>
      <c r="HC16">
        <f>HAVERM!BA440+HAVERM!BC440</f>
        <v>2332785</v>
      </c>
      <c r="HD16">
        <f>HAVERM!BD440</f>
        <v>1087746</v>
      </c>
      <c r="HE16">
        <f>HAVERM!BE440+HAVERM!BF440+HAVERM!BG440</f>
        <v>4791340</v>
      </c>
      <c r="HF16">
        <f>HAVERM!BH440+HAVERM!BI440+HAVERM!BJ440+HAVERM!BK440+HAVERM!BL440+HAVERM!BM440</f>
        <v>9170743</v>
      </c>
      <c r="HH16" s="7" t="s">
        <v>842</v>
      </c>
      <c r="HI16" s="7">
        <f>'ASHE Annual pay All SIC'!D98</f>
        <v>39880</v>
      </c>
      <c r="HJ16" s="2">
        <v>-0.75272013729180687</v>
      </c>
      <c r="HL16" s="7" t="s">
        <v>842</v>
      </c>
      <c r="HM16" s="7">
        <f>'ASHE Annual pay All SIC'!D98</f>
        <v>39880</v>
      </c>
      <c r="HN16" s="2">
        <v>-0.33333333333333348</v>
      </c>
      <c r="HP16">
        <v>2019</v>
      </c>
      <c r="HQ16" s="2">
        <v>14.45631870813304</v>
      </c>
      <c r="HR16" s="2">
        <v>2.6305177883525941</v>
      </c>
      <c r="HS16" s="2">
        <f t="shared" si="36"/>
        <v>17.086836496485635</v>
      </c>
      <c r="HU16">
        <v>2019</v>
      </c>
      <c r="HV16" s="7">
        <v>6005.235551978777</v>
      </c>
      <c r="HW16" s="7">
        <v>1092.7317847413224</v>
      </c>
      <c r="HX16" s="7">
        <f t="shared" si="37"/>
        <v>7097.9673367200994</v>
      </c>
      <c r="HZ16" s="8">
        <v>44562</v>
      </c>
      <c r="IA16" s="7">
        <f>HAVERQ!E176</f>
        <v>5596</v>
      </c>
      <c r="IB16" s="7">
        <f>HAVERQ!F176</f>
        <v>27277</v>
      </c>
      <c r="IC16" s="7">
        <f>DataQ!Z203-('Chart Data'!IA16+'Chart Data'!IB16)</f>
        <v>-83</v>
      </c>
      <c r="IE16" s="8">
        <v>44562</v>
      </c>
      <c r="IF16" s="7">
        <f t="shared" si="38"/>
        <v>280.25</v>
      </c>
      <c r="IG16" s="7">
        <f t="shared" si="39"/>
        <v>-347</v>
      </c>
      <c r="II16" s="8">
        <v>44562</v>
      </c>
      <c r="IJ16" s="2">
        <f t="shared" si="40"/>
        <v>105.27206885199642</v>
      </c>
      <c r="IK16" s="2">
        <f t="shared" si="41"/>
        <v>98.743845931074432</v>
      </c>
      <c r="IM16" s="8">
        <v>44562</v>
      </c>
      <c r="IN16" s="7">
        <f>SUM(DataQ!U203:Y203)</f>
        <v>11238</v>
      </c>
      <c r="IO16" s="7">
        <f>DataQ!F203-'Chart Data'!IN16</f>
        <v>24474</v>
      </c>
      <c r="IQ16" s="8">
        <v>44562</v>
      </c>
      <c r="IR16" s="2">
        <f t="shared" si="42"/>
        <v>102.72160142592719</v>
      </c>
      <c r="IS16" s="2">
        <f t="shared" si="43"/>
        <v>99.387811043766945</v>
      </c>
    </row>
    <row r="17" spans="1:253" x14ac:dyDescent="0.25">
      <c r="A17" s="8">
        <v>44652</v>
      </c>
      <c r="B17" s="7">
        <f>HAVERQ!E177-AVERAGE(HAVERQ!E$164:E$167)</f>
        <v>293.25</v>
      </c>
      <c r="C17" s="7">
        <f>HAVERQ!F177-AVERAGE(HAVERQ!F$164:F$167)</f>
        <v>-321</v>
      </c>
      <c r="E17" s="8">
        <v>37712</v>
      </c>
      <c r="F17" s="7">
        <f>HAVERQ!P101</f>
        <v>1374</v>
      </c>
      <c r="G17" s="7">
        <f>HAVERQ!O101</f>
        <v>1531</v>
      </c>
      <c r="H17" s="7">
        <f>HAVERQ!N101</f>
        <v>1257</v>
      </c>
      <c r="I17" s="7">
        <f>HAVERQ!M101</f>
        <v>248</v>
      </c>
      <c r="J17" s="7">
        <f>HAVERQ!L101</f>
        <v>223</v>
      </c>
      <c r="K17" s="7">
        <f>HAVERQ!E101-F17-G17-H17-I17-J17</f>
        <v>788</v>
      </c>
      <c r="M17" s="8">
        <v>37712</v>
      </c>
      <c r="N17" s="7">
        <f t="shared" si="4"/>
        <v>25.345877144438294</v>
      </c>
      <c r="O17" s="7">
        <f t="shared" si="5"/>
        <v>28.242021767201624</v>
      </c>
      <c r="P17" s="7">
        <f t="shared" si="6"/>
        <v>23.187603763143329</v>
      </c>
      <c r="Q17" s="7">
        <f t="shared" si="7"/>
        <v>4.5748016971038554</v>
      </c>
      <c r="R17" s="7">
        <f t="shared" si="8"/>
        <v>4.1136321711861283</v>
      </c>
      <c r="S17" s="7">
        <f t="shared" si="0"/>
        <v>14.536063456926765</v>
      </c>
      <c r="U17" s="8">
        <v>37712</v>
      </c>
      <c r="V17" s="7">
        <f t="shared" si="9"/>
        <v>164.75</v>
      </c>
      <c r="W17" s="7">
        <f t="shared" si="10"/>
        <v>91.25</v>
      </c>
      <c r="X17" s="7">
        <f t="shared" si="11"/>
        <v>78</v>
      </c>
      <c r="Y17" s="7">
        <f t="shared" si="12"/>
        <v>22.25</v>
      </c>
      <c r="Z17" s="7">
        <f t="shared" si="13"/>
        <v>6.75</v>
      </c>
      <c r="AA17" s="7">
        <f t="shared" si="14"/>
        <v>0.25</v>
      </c>
      <c r="AB17" s="7">
        <f t="shared" si="15"/>
        <v>363.25</v>
      </c>
      <c r="AD17" s="8">
        <v>44652</v>
      </c>
      <c r="AE17" s="7">
        <f>HAVERQ!T177-AVERAGE(HAVERQ!T$164:T$167)</f>
        <v>-30.25</v>
      </c>
      <c r="AF17" s="7">
        <f>HAVERQ!U177-AVERAGE(HAVERQ!U$164:U$167)</f>
        <v>-10.25</v>
      </c>
      <c r="AG17" s="7">
        <f>HAVERQ!V177-AVERAGE(HAVERQ!V$164:V$167)</f>
        <v>-78.75</v>
      </c>
      <c r="AH17" s="7">
        <f>HAVERQ!W177-AVERAGE(HAVERQ!W$164:W$167)</f>
        <v>-10.75</v>
      </c>
      <c r="AI17" s="7">
        <f>HAVERQ!X177-AVERAGE(HAVERQ!X$164:X$167)</f>
        <v>14.5</v>
      </c>
      <c r="AJ17" s="7">
        <f>HAVERQ!Y177-AVERAGE(HAVERQ!Y$164:Y$167)</f>
        <v>-82.25</v>
      </c>
      <c r="AK17" s="7">
        <f>HAVERQ!Z177-AVERAGE(HAVERQ!Z$164:Z$167)</f>
        <v>-254.5</v>
      </c>
      <c r="AL17" s="7">
        <f>HAVERQ!AA177-AVERAGE(HAVERQ!AA$164:AA$167)</f>
        <v>42</v>
      </c>
      <c r="AM17" s="7">
        <f>HAVERQ!AB177-AVERAGE(HAVERQ!AB$164:AB$167)</f>
        <v>96</v>
      </c>
      <c r="AN17" s="7">
        <f>HAVERQ!AC177-AVERAGE(HAVERQ!AC$164:AC$167)</f>
        <v>102.75</v>
      </c>
      <c r="AO17" s="7">
        <f>HAVERQ!AD177-AVERAGE(HAVERQ!AD$164:AD$167)</f>
        <v>-41.25</v>
      </c>
      <c r="AP17" s="7">
        <f>HAVERQ!AE177-AVERAGE(HAVERQ!AE$164:AE$167)</f>
        <v>48.25</v>
      </c>
      <c r="AQ17" s="7">
        <f>HAVERQ!AF177-AVERAGE(HAVERQ!AF$164:AF$167)</f>
        <v>66</v>
      </c>
      <c r="AR17" s="7">
        <f>HAVERQ!AG177-AVERAGE(HAVERQ!AG$164:AG$167)</f>
        <v>103.5</v>
      </c>
      <c r="AS17" s="7">
        <f>HAVERQ!AH177-AVERAGE(HAVERQ!AH$164:AH$167)</f>
        <v>108.25</v>
      </c>
      <c r="AT17" s="7">
        <f>HAVERQ!AI177-AVERAGE(HAVERQ!AI$164:AI$167)</f>
        <v>107</v>
      </c>
      <c r="AU17" s="7">
        <f>HAVERQ!AJ177-AVERAGE(HAVERQ!AJ$164:AJ$167)</f>
        <v>219.75</v>
      </c>
      <c r="AV17" s="7">
        <f>HAVERQ!AK177-AVERAGE(HAVERQ!AK$164:AK$167)</f>
        <v>-17.75</v>
      </c>
      <c r="AW17" s="7">
        <f t="shared" si="16"/>
        <v>-26.5</v>
      </c>
      <c r="AY17" s="7">
        <f>HAVERQ!AL177+HAVERQ!AM177</f>
        <v>991</v>
      </c>
      <c r="BA17" s="8">
        <v>44652</v>
      </c>
      <c r="BB17" s="7">
        <f t="shared" si="17"/>
        <v>-30.25</v>
      </c>
      <c r="BC17" s="7">
        <f t="shared" si="18"/>
        <v>-6.5</v>
      </c>
      <c r="BD17" s="7">
        <f t="shared" si="19"/>
        <v>-78.75</v>
      </c>
      <c r="BE17" s="7">
        <f t="shared" si="20"/>
        <v>-82.25</v>
      </c>
      <c r="BF17" s="7">
        <f t="shared" si="21"/>
        <v>-158.5</v>
      </c>
      <c r="BG17" s="7">
        <f t="shared" si="22"/>
        <v>144.75</v>
      </c>
      <c r="BH17" s="7">
        <f t="shared" si="23"/>
        <v>176.5</v>
      </c>
      <c r="BI17" s="7">
        <f t="shared" si="24"/>
        <v>390.75</v>
      </c>
      <c r="BK17" s="7">
        <f>HAVERQ!T177</f>
        <v>368</v>
      </c>
      <c r="BL17" s="7">
        <f>HAVERQ!U177+HAVERQ!W177+HAVERQ!X177</f>
        <v>419</v>
      </c>
      <c r="BM17" s="7">
        <f>HAVERQ!V177</f>
        <v>2612</v>
      </c>
      <c r="BN17" s="7">
        <f>HAVERQ!Y177</f>
        <v>2251</v>
      </c>
      <c r="BO17" s="7">
        <f>HAVERQ!Z177+HAVERQ!AB177</f>
        <v>7346</v>
      </c>
      <c r="BP17" s="7">
        <f>HAVERQ!AA177+HAVERQ!AC177</f>
        <v>3451</v>
      </c>
      <c r="BQ17" s="7">
        <f>HAVERQ!AD177+HAVERQ!AE177+HAVERQ!AF177+HAVERQ!AG177</f>
        <v>8143</v>
      </c>
      <c r="BR17" s="7">
        <f>HAVERQ!AH177+HAVERQ!AI177+HAVERQ!AJ177+HAVERQ!AK177+HAVERQ!AL177+HAVERQ!AM177</f>
        <v>11331</v>
      </c>
      <c r="BS17" s="7">
        <f>HAVERQ!S177-SUM('Chart Data'!BK17:BR17)</f>
        <v>-1</v>
      </c>
      <c r="BU17" s="8">
        <v>35521</v>
      </c>
      <c r="BV17" s="7">
        <f>HAVERQ!T77</f>
        <v>499</v>
      </c>
      <c r="BW17" s="7">
        <f>HAVERQ!U77+HAVERQ!W77+HAVERQ!X77</f>
        <v>348</v>
      </c>
      <c r="BX17" s="7">
        <f>HAVERQ!V77</f>
        <v>4285</v>
      </c>
      <c r="BY17" s="7">
        <f>HAVERQ!Y77</f>
        <v>1794</v>
      </c>
      <c r="BZ17" s="7">
        <f>HAVERQ!Z77+HAVERQ!AB77</f>
        <v>6580</v>
      </c>
      <c r="CA17" s="7">
        <f>HAVERQ!AA77+HAVERQ!AC77</f>
        <v>2192</v>
      </c>
      <c r="CB17" s="7">
        <f>HAVERQ!AD77+HAVERQ!AE77+HAVERQ!AF77+HAVERQ!AG77</f>
        <v>4976</v>
      </c>
      <c r="CC17" s="7">
        <f>HAVERQ!AH77+HAVERQ!AI77+HAVERQ!AJ77+HAVERQ!AK77+HAVERQ!AL77+HAVERQ!AM77</f>
        <v>8085</v>
      </c>
      <c r="CD17" s="7">
        <f>HAVERQ!S77-SUM('Chart Data'!BV17:CC17)</f>
        <v>1</v>
      </c>
      <c r="DB17" s="8">
        <v>37347</v>
      </c>
      <c r="DC17" s="3">
        <f>HAVERQ!BI97/HAVERQ!T97</f>
        <v>11.304945054945055</v>
      </c>
      <c r="DD17" s="3">
        <f>HAVERQ!BJ97/HAVERQ!U97</f>
        <v>561.7714285714286</v>
      </c>
      <c r="DE17" s="3">
        <f>HAVERQ!BK97/HAVERQ!V97</f>
        <v>11.402640264026402</v>
      </c>
      <c r="DF17" s="3">
        <f>HAVERQ!BL97/HAVERQ!W97</f>
        <v>90.3</v>
      </c>
      <c r="DG17" s="3">
        <f>HAVERQ!BM97/HAVERQ!X97</f>
        <v>42.865853658536587</v>
      </c>
      <c r="DH17" s="3">
        <f>HAVERQ!BN97/HAVERQ!Y97</f>
        <v>16.662994491737606</v>
      </c>
      <c r="DI17" s="3">
        <f>HAVERQ!BO97/HAVERQ!Z97</f>
        <v>10.033406243786041</v>
      </c>
      <c r="DJ17" s="3">
        <f>HAVERQ!BP97/HAVERQ!AA97</f>
        <v>12.13555713271824</v>
      </c>
      <c r="DK17" s="3">
        <f>HAVERQ!BQ97/HAVERQ!AB97</f>
        <v>7.4010526315789473</v>
      </c>
      <c r="DL17" s="3">
        <f>HAVERQ!BR97/HAVERQ!AC97</f>
        <v>5.5451532725766359</v>
      </c>
      <c r="DM17" s="3">
        <f>HAVERQ!BS97/HAVERQ!AD97</f>
        <v>31.961441743503773</v>
      </c>
      <c r="DN17" s="3">
        <f>HAVERQ!BT97/HAVERQ!AE97</f>
        <v>146.17771084337349</v>
      </c>
      <c r="DO17" s="3">
        <f>HAVERQ!BU97/HAVERQ!AF97</f>
        <v>15.374529822675981</v>
      </c>
      <c r="DP17" s="3">
        <f>HAVERQ!BV97/HAVERQ!AG97</f>
        <v>7.2403976502485312</v>
      </c>
      <c r="DQ17" s="3">
        <f>HAVERQ!BW97/HAVERQ!AH97</f>
        <v>14.375074183976261</v>
      </c>
      <c r="DR17" s="3">
        <f>HAVERQ!BX97/HAVERQ!AI97</f>
        <v>13.353275109170305</v>
      </c>
      <c r="DS17" s="3">
        <f>HAVERQ!BY97/HAVERQ!AJ97</f>
        <v>11.982148449733792</v>
      </c>
      <c r="DT17" s="3">
        <f>HAVERQ!BZ97/HAVERQ!AK97</f>
        <v>9.0871212121212128</v>
      </c>
      <c r="DU17" s="3">
        <f>(HAVERQ!CA97+HAVERQ!CB97)/HAVERQ!AL97</f>
        <v>10.265476190476191</v>
      </c>
      <c r="DX17" s="2">
        <f>100*((DX16/DX15)^(1/2)-1)</f>
        <v>0.81519452448930441</v>
      </c>
      <c r="DY17" s="2">
        <f t="shared" ref="DY17:EQ17" si="55">100*((DY16/DY15)^(1/2)-1)</f>
        <v>6.5488618660758391E-2</v>
      </c>
      <c r="DZ17" s="2">
        <f t="shared" si="55"/>
        <v>-1.6363203641578394</v>
      </c>
      <c r="EA17" s="2">
        <f t="shared" si="55"/>
        <v>-1.3557905306966211</v>
      </c>
      <c r="EB17" s="2">
        <f t="shared" si="55"/>
        <v>0.48255577329312516</v>
      </c>
      <c r="EC17" s="2">
        <f t="shared" si="55"/>
        <v>0.46683714467008475</v>
      </c>
      <c r="ED17" s="2">
        <f t="shared" si="55"/>
        <v>1.4875328797265608</v>
      </c>
      <c r="EE17" s="2">
        <f t="shared" si="55"/>
        <v>4.1939326163387136E-2</v>
      </c>
      <c r="EF17" s="2">
        <f t="shared" si="55"/>
        <v>1.321625330260745</v>
      </c>
      <c r="EG17" s="2">
        <f t="shared" si="55"/>
        <v>-0.67296294225616116</v>
      </c>
      <c r="EH17" s="2">
        <f t="shared" si="55"/>
        <v>1.0914333016299071</v>
      </c>
      <c r="EI17" s="2">
        <f t="shared" si="55"/>
        <v>0.34036547183065036</v>
      </c>
      <c r="EJ17" s="2">
        <f t="shared" si="55"/>
        <v>1.1068470363008176</v>
      </c>
      <c r="EK17" s="2">
        <f t="shared" si="55"/>
        <v>0.96675346810493057</v>
      </c>
      <c r="EL17" s="2">
        <f t="shared" si="55"/>
        <v>1.2416437728944851</v>
      </c>
      <c r="EM17" s="2">
        <f t="shared" si="55"/>
        <v>1.0479433000434746</v>
      </c>
      <c r="EN17" s="2">
        <f t="shared" si="55"/>
        <v>1.1967806754372257</v>
      </c>
      <c r="EO17" s="2">
        <f t="shared" si="55"/>
        <v>1.8758315088363675</v>
      </c>
      <c r="EP17" s="2">
        <f t="shared" si="55"/>
        <v>2.389149041628813</v>
      </c>
      <c r="EQ17" s="2">
        <f t="shared" si="55"/>
        <v>1.2709707853614027</v>
      </c>
      <c r="FD17" s="8">
        <v>45017</v>
      </c>
      <c r="FE17" s="7">
        <f>DataQ!U208+DataQ!V208+DataQ!W208+DataQ!X208+DataQ!Y208</f>
        <v>11491</v>
      </c>
      <c r="FF17" s="7">
        <f>DataQ!J208+DataQ!Q208+DataQ!H208+DataQ!P208+DataQ!S208+DataQ!K208+DataQ!L208</f>
        <v>8846</v>
      </c>
      <c r="FG17" s="7">
        <f>DataQ!N208+DataQ!I208+DataQ!R208+DataQ!G208+DataQ!T208+DataQ!M208+DataQ!O208</f>
        <v>15993</v>
      </c>
      <c r="FH17" s="7">
        <f>DataQ!F208-'Chart Data'!FE17-'Chart Data'!FF17-'Chart Data'!FG17</f>
        <v>0</v>
      </c>
      <c r="FJ17" s="8">
        <v>45017</v>
      </c>
      <c r="FK17" s="7">
        <f t="shared" si="32"/>
        <v>-439.75</v>
      </c>
      <c r="FL17" s="7">
        <f t="shared" si="33"/>
        <v>-99.25</v>
      </c>
      <c r="FM17" s="7">
        <f t="shared" si="34"/>
        <v>74.75</v>
      </c>
      <c r="FN17" s="7">
        <f t="shared" si="35"/>
        <v>-464.25</v>
      </c>
      <c r="FP17" s="8">
        <v>42401</v>
      </c>
      <c r="FQ17" s="2">
        <f>100*((AVERAGE(HAVERM!AS439:AS441)/AVERAGE(HAVERM!AS436:AS438))-1)</f>
        <v>0.29142047364931756</v>
      </c>
      <c r="FR17" s="2">
        <f>100*((AVERAGE(HAVERM!AT439:AT441)/AVERAGE(HAVERM!AT436:AT438))-1)</f>
        <v>-0.14688304987965362</v>
      </c>
      <c r="FS17" s="2">
        <f>100*((AVERAGE(HAVERM!AU439:AU441)/AVERAGE(HAVERM!AU436:AU438))-1)</f>
        <v>-3.1146944788603914</v>
      </c>
      <c r="FT17" s="2">
        <f>100*((AVERAGE(HAVERM!AV439:AV441)/AVERAGE(HAVERM!AV436:AV438))-1)</f>
        <v>-0.2042273897235436</v>
      </c>
      <c r="FU17" s="2">
        <f>100*((AVERAGE(HAVERM!AW439:AW441)/AVERAGE(HAVERM!AW436:AW438))-1)</f>
        <v>2.2930682101026667</v>
      </c>
      <c r="FV17" s="2">
        <f>100*((AVERAGE(HAVERM!AX439:AX441)/AVERAGE(HAVERM!AX436:AX438))-1)</f>
        <v>0.54366101284275548</v>
      </c>
      <c r="FW17" s="2">
        <f>100*((AVERAGE(HAVERM!AY439:AY441)/AVERAGE(HAVERM!AY436:AY438))-1)</f>
        <v>0.32217960755238639</v>
      </c>
      <c r="FX17" s="2">
        <f>100*((AVERAGE(HAVERM!AZ439:AZ441)/AVERAGE(HAVERM!AZ436:AZ438))-1)</f>
        <v>0.38970587737323648</v>
      </c>
      <c r="FY17" s="2">
        <f>100*((AVERAGE(HAVERM!BA439:BA441)/AVERAGE(HAVERM!BA436:BA438))-1)</f>
        <v>0.70044123669574798</v>
      </c>
      <c r="FZ17" s="2">
        <f>100*((AVERAGE(HAVERM!BB439:BB441)/AVERAGE(HAVERM!BB436:BB438))-1)</f>
        <v>0.92001875293015178</v>
      </c>
      <c r="GA17" s="2">
        <f>100*((AVERAGE(HAVERM!BC439:BC441)/AVERAGE(HAVERM!BC436:BC438))-1)</f>
        <v>0.64748544046915324</v>
      </c>
      <c r="GB17" s="2">
        <f>100*((AVERAGE(HAVERM!BD439:BD441)/AVERAGE(HAVERM!BD436:BD438))-1)</f>
        <v>0.10517958816020911</v>
      </c>
      <c r="GC17" s="2">
        <f>100*((AVERAGE(HAVERM!BE439:BE441)/AVERAGE(HAVERM!BE436:BE438))-1)</f>
        <v>0.42563401390953715</v>
      </c>
      <c r="GD17" s="2">
        <f>100*((AVERAGE(HAVERM!BF439:BF441)/AVERAGE(HAVERM!BF436:BF438))-1)</f>
        <v>0.50904081919962429</v>
      </c>
      <c r="GE17" s="2">
        <f>100*((AVERAGE(HAVERM!BG439:BG441)/AVERAGE(HAVERM!BG436:BG438))-1)</f>
        <v>-3.6974650679977294E-3</v>
      </c>
      <c r="GF17" s="2">
        <f>100*((AVERAGE(HAVERM!BH439:BH441)/AVERAGE(HAVERM!BH436:BH438))-1)</f>
        <v>-0.42110472475067606</v>
      </c>
      <c r="GG17" s="2">
        <f>100*((AVERAGE(HAVERM!BI439:BI441)/AVERAGE(HAVERM!BI436:BI438))-1)</f>
        <v>-5.7536820659886967E-2</v>
      </c>
      <c r="GH17" s="2">
        <f>100*((AVERAGE(HAVERM!BJ439:BJ441)/AVERAGE(HAVERM!BJ436:BJ438))-1)</f>
        <v>0.4962732589484542</v>
      </c>
      <c r="GI17" s="2">
        <f>100*((AVERAGE(HAVERM!BK439:BK441)/AVERAGE(HAVERM!BK436:BK438))-1)</f>
        <v>0.812619071809495</v>
      </c>
      <c r="GJ17" s="2">
        <f>100*(((AVERAGE(HAVERM!BL439:BL441)+(AVERAGE(HAVERM!BM439:BM441)))/(AVERAGE(HAVERM!BL436:BL438)+AVERAGE(HAVERM!BM436:BM438))-1))</f>
        <v>0.59789221549033655</v>
      </c>
      <c r="GL17" s="8">
        <v>42401</v>
      </c>
      <c r="GM17" s="2">
        <f t="shared" ref="GM17:GM80" si="56">100*((AVERAGE(GX15:GX17)/AVERAGE(GX12:GX14))-1)</f>
        <v>-0.14688304987965362</v>
      </c>
      <c r="GN17" s="2">
        <f t="shared" ref="GN17:GN80" si="57">100*((AVERAGE(GY15:GY17)/AVERAGE(GY12:GY14))-1)</f>
        <v>0.44166244724825887</v>
      </c>
      <c r="GO17" s="2">
        <f t="shared" ref="GO17:GO80" si="58">100*((AVERAGE(GZ15:GZ17)/AVERAGE(GZ12:GZ14))-1)</f>
        <v>-0.2042273897235436</v>
      </c>
      <c r="GP17" s="2">
        <f t="shared" ref="GP17:GP80" si="59">100*((AVERAGE(HA15:HA17)/AVERAGE(HA12:HA14))-1)</f>
        <v>0.32217960755238639</v>
      </c>
      <c r="GQ17" s="2">
        <f t="shared" ref="GQ17:GQ80" si="60">100*((AVERAGE(HB15:HB17)/AVERAGE(HB12:HB14))-1)</f>
        <v>0.54690773342209731</v>
      </c>
      <c r="GR17" s="2">
        <f t="shared" ref="GR17:GR80" si="61">100*((AVERAGE(HC15:HC17)/AVERAGE(HC12:HC14))-1)</f>
        <v>0.67516574878920821</v>
      </c>
      <c r="GS17" s="2">
        <f t="shared" ref="GS17:GS80" si="62">100*((AVERAGE(HD15:HD17)/AVERAGE(HD12:HD14))-1)</f>
        <v>0.10517958816020911</v>
      </c>
      <c r="GT17" s="2">
        <f t="shared" ref="GT17:GT80" si="63">100*((AVERAGE(HE15:HE17)/AVERAGE(HE12:HE14))-1)</f>
        <v>0.24477278056398433</v>
      </c>
      <c r="GU17" s="2">
        <f t="shared" ref="GU17:GU80" si="64">100*((AVERAGE(HF15:HF17)/AVERAGE(HF12:HF14))-1)</f>
        <v>0.19410974245017698</v>
      </c>
      <c r="GW17" s="8">
        <v>42401</v>
      </c>
      <c r="GX17">
        <f>HAVERM!AT441</f>
        <v>181373</v>
      </c>
      <c r="GY17">
        <f>HAVERM!AU441+HAVERM!AW441+HAVERM!AX441</f>
        <v>310600</v>
      </c>
      <c r="GZ17">
        <f>HAVERM!AV441</f>
        <v>2389242</v>
      </c>
      <c r="HA17">
        <f>HAVERM!AY441</f>
        <v>1166568</v>
      </c>
      <c r="HB17">
        <f>HAVERM!AZ441+HAVERM!BB441</f>
        <v>6343058</v>
      </c>
      <c r="HC17">
        <f>HAVERM!BA441+HAVERM!BC441</f>
        <v>2339695</v>
      </c>
      <c r="HD17">
        <f>HAVERM!BD441</f>
        <v>1086184</v>
      </c>
      <c r="HE17">
        <f>HAVERM!BE441+HAVERM!BF441+HAVERM!BG441</f>
        <v>4798995</v>
      </c>
      <c r="HF17">
        <f>HAVERM!BH441+HAVERM!BI441+HAVERM!BJ441+HAVERM!BK441+HAVERM!BL441+HAVERM!BM441</f>
        <v>9182874</v>
      </c>
      <c r="HH17" s="7" t="s">
        <v>843</v>
      </c>
      <c r="HI17" s="7">
        <f>'ASHE Annual pay All SIC'!D106</f>
        <v>26803</v>
      </c>
      <c r="HJ17" s="2">
        <v>-0.32443369932283472</v>
      </c>
      <c r="HL17" s="7" t="s">
        <v>843</v>
      </c>
      <c r="HM17" s="7">
        <f>'ASHE Annual pay All SIC'!D106</f>
        <v>26803</v>
      </c>
      <c r="HN17" s="2">
        <v>-0.15333333333333377</v>
      </c>
      <c r="HP17">
        <v>2020</v>
      </c>
      <c r="HQ17" s="2">
        <v>19.681001947284823</v>
      </c>
      <c r="HR17" s="2">
        <v>3.6179197087285617</v>
      </c>
      <c r="HS17" s="2">
        <f t="shared" si="36"/>
        <v>23.298921656013384</v>
      </c>
      <c r="HU17">
        <v>2020</v>
      </c>
      <c r="HV17" s="7">
        <v>7207.8480571583523</v>
      </c>
      <c r="HW17" s="7">
        <v>1325.0044694554638</v>
      </c>
      <c r="HX17" s="7">
        <f t="shared" si="37"/>
        <v>8532.8525266138167</v>
      </c>
      <c r="HZ17" s="8">
        <v>44652</v>
      </c>
      <c r="IA17" s="7">
        <f>HAVERQ!E177</f>
        <v>5609</v>
      </c>
      <c r="IB17" s="7">
        <f>HAVERQ!F177</f>
        <v>27303</v>
      </c>
      <c r="IC17" s="7">
        <f>DataQ!Z204-('Chart Data'!IA17+'Chart Data'!IB17)</f>
        <v>90</v>
      </c>
      <c r="IE17" s="8">
        <v>44652</v>
      </c>
      <c r="IF17" s="7">
        <f t="shared" si="38"/>
        <v>293.25</v>
      </c>
      <c r="IG17" s="7">
        <f t="shared" si="39"/>
        <v>-321</v>
      </c>
      <c r="II17" s="8">
        <v>44652</v>
      </c>
      <c r="IJ17" s="2">
        <f t="shared" si="40"/>
        <v>105.51662512345388</v>
      </c>
      <c r="IK17" s="2">
        <f t="shared" si="41"/>
        <v>98.837966985230224</v>
      </c>
      <c r="IM17" s="8">
        <v>44652</v>
      </c>
      <c r="IN17" s="7">
        <f>SUM(DataQ!U204:Y204)</f>
        <v>11331</v>
      </c>
      <c r="IO17" s="7">
        <f>DataQ!F204-'Chart Data'!IN17</f>
        <v>24589</v>
      </c>
      <c r="IQ17" s="8">
        <v>44652</v>
      </c>
      <c r="IR17" s="2">
        <f t="shared" si="42"/>
        <v>103.5716734078289</v>
      </c>
      <c r="IS17" s="2">
        <f t="shared" si="43"/>
        <v>99.854820861125489</v>
      </c>
    </row>
    <row r="18" spans="1:253" x14ac:dyDescent="0.25">
      <c r="A18" s="8">
        <v>44743</v>
      </c>
      <c r="B18" s="7">
        <f>HAVERQ!E178-AVERAGE(HAVERQ!E$164:E$167)</f>
        <v>309.25</v>
      </c>
      <c r="C18" s="7">
        <f>HAVERQ!F178-AVERAGE(HAVERQ!F$164:F$167)</f>
        <v>-273</v>
      </c>
      <c r="E18" s="8">
        <v>37803</v>
      </c>
      <c r="F18" s="7">
        <f>HAVERQ!P102</f>
        <v>1391</v>
      </c>
      <c r="G18" s="7">
        <f>HAVERQ!O102</f>
        <v>1535</v>
      </c>
      <c r="H18" s="7">
        <f>HAVERQ!N102</f>
        <v>1260</v>
      </c>
      <c r="I18" s="7">
        <f>HAVERQ!M102</f>
        <v>252</v>
      </c>
      <c r="J18" s="7">
        <f>HAVERQ!L102</f>
        <v>222</v>
      </c>
      <c r="K18" s="7">
        <f>HAVERQ!E102-F18-G18-H18-I18-J18</f>
        <v>806</v>
      </c>
      <c r="M18" s="8">
        <v>37803</v>
      </c>
      <c r="N18" s="7">
        <f t="shared" si="4"/>
        <v>25.44822539334065</v>
      </c>
      <c r="O18" s="7">
        <f t="shared" si="5"/>
        <v>28.082693011342847</v>
      </c>
      <c r="P18" s="7">
        <f t="shared" si="6"/>
        <v>23.051591657519211</v>
      </c>
      <c r="Q18" s="7">
        <f t="shared" si="7"/>
        <v>4.6103183315038416</v>
      </c>
      <c r="R18" s="7">
        <f t="shared" si="8"/>
        <v>4.061470911086718</v>
      </c>
      <c r="S18" s="7">
        <f t="shared" si="0"/>
        <v>14.745700695206732</v>
      </c>
      <c r="U18" s="8">
        <v>37803</v>
      </c>
      <c r="V18" s="7">
        <f t="shared" si="9"/>
        <v>181.75</v>
      </c>
      <c r="W18" s="7">
        <f t="shared" si="10"/>
        <v>95.25</v>
      </c>
      <c r="X18" s="7">
        <f t="shared" si="11"/>
        <v>81</v>
      </c>
      <c r="Y18" s="7">
        <f t="shared" si="12"/>
        <v>26.25</v>
      </c>
      <c r="Z18" s="7">
        <f t="shared" si="13"/>
        <v>5.75</v>
      </c>
      <c r="AA18" s="7">
        <f t="shared" si="14"/>
        <v>18.25</v>
      </c>
      <c r="AB18" s="7">
        <f t="shared" si="15"/>
        <v>408.25</v>
      </c>
      <c r="AD18" s="8">
        <v>44743</v>
      </c>
      <c r="AE18" s="7">
        <f>HAVERQ!T178-AVERAGE(HAVERQ!T$164:T$167)</f>
        <v>-36.25</v>
      </c>
      <c r="AF18" s="7">
        <f>HAVERQ!U178-AVERAGE(HAVERQ!U$164:U$167)</f>
        <v>-9.25</v>
      </c>
      <c r="AG18" s="7">
        <f>HAVERQ!V178-AVERAGE(HAVERQ!V$164:V$167)</f>
        <v>-73.75</v>
      </c>
      <c r="AH18" s="7">
        <f>HAVERQ!W178-AVERAGE(HAVERQ!W$164:W$167)</f>
        <v>-18.75</v>
      </c>
      <c r="AI18" s="7">
        <f>HAVERQ!X178-AVERAGE(HAVERQ!X$164:X$167)</f>
        <v>17.5</v>
      </c>
      <c r="AJ18" s="7">
        <f>HAVERQ!Y178-AVERAGE(HAVERQ!Y$164:Y$167)</f>
        <v>-132.25</v>
      </c>
      <c r="AK18" s="7">
        <f>HAVERQ!Z178-AVERAGE(HAVERQ!Z$164:Z$167)</f>
        <v>-256.5</v>
      </c>
      <c r="AL18" s="7">
        <f>HAVERQ!AA178-AVERAGE(HAVERQ!AA$164:AA$167)</f>
        <v>76</v>
      </c>
      <c r="AM18" s="7">
        <f>HAVERQ!AB178-AVERAGE(HAVERQ!AB$164:AB$167)</f>
        <v>171</v>
      </c>
      <c r="AN18" s="7">
        <f>HAVERQ!AC178-AVERAGE(HAVERQ!AC$164:AC$167)</f>
        <v>118.75</v>
      </c>
      <c r="AO18" s="7">
        <f>HAVERQ!AD178-AVERAGE(HAVERQ!AD$164:AD$167)</f>
        <v>-48.25</v>
      </c>
      <c r="AP18" s="7">
        <f>HAVERQ!AE178-AVERAGE(HAVERQ!AE$164:AE$167)</f>
        <v>58.25</v>
      </c>
      <c r="AQ18" s="7">
        <f>HAVERQ!AF178-AVERAGE(HAVERQ!AF$164:AF$167)</f>
        <v>81</v>
      </c>
      <c r="AR18" s="7">
        <f>HAVERQ!AG178-AVERAGE(HAVERQ!AG$164:AG$167)</f>
        <v>95.5</v>
      </c>
      <c r="AS18" s="7">
        <f>HAVERQ!AH178-AVERAGE(HAVERQ!AH$164:AH$167)</f>
        <v>118.25</v>
      </c>
      <c r="AT18" s="7">
        <f>HAVERQ!AI178-AVERAGE(HAVERQ!AI$164:AI$167)</f>
        <v>59</v>
      </c>
      <c r="AU18" s="7">
        <f>HAVERQ!AJ178-AVERAGE(HAVERQ!AJ$164:AJ$167)</f>
        <v>230.75</v>
      </c>
      <c r="AV18" s="7">
        <f>HAVERQ!AK178-AVERAGE(HAVERQ!AK$164:AK$167)</f>
        <v>-13.75</v>
      </c>
      <c r="AW18" s="7">
        <f t="shared" si="16"/>
        <v>-18.5</v>
      </c>
      <c r="AY18" s="7">
        <f>HAVERQ!AL178+HAVERQ!AM178</f>
        <v>999</v>
      </c>
      <c r="BA18" s="8">
        <v>44743</v>
      </c>
      <c r="BB18" s="7">
        <f t="shared" si="17"/>
        <v>-36.25</v>
      </c>
      <c r="BC18" s="7">
        <f t="shared" si="18"/>
        <v>-10.5</v>
      </c>
      <c r="BD18" s="7">
        <f t="shared" si="19"/>
        <v>-73.75</v>
      </c>
      <c r="BE18" s="7">
        <f t="shared" si="20"/>
        <v>-132.25</v>
      </c>
      <c r="BF18" s="7">
        <f t="shared" si="21"/>
        <v>-85.5</v>
      </c>
      <c r="BG18" s="7">
        <f t="shared" si="22"/>
        <v>194.75</v>
      </c>
      <c r="BH18" s="7">
        <f t="shared" si="23"/>
        <v>186.5</v>
      </c>
      <c r="BI18" s="7">
        <f t="shared" si="24"/>
        <v>375.75</v>
      </c>
      <c r="BK18" s="7">
        <f>HAVERQ!T178</f>
        <v>362</v>
      </c>
      <c r="BL18" s="7">
        <f>HAVERQ!U178+HAVERQ!W178+HAVERQ!X178</f>
        <v>415</v>
      </c>
      <c r="BM18" s="7">
        <f>HAVERQ!V178</f>
        <v>2617</v>
      </c>
      <c r="BN18" s="7">
        <f>HAVERQ!Y178</f>
        <v>2201</v>
      </c>
      <c r="BO18" s="7">
        <f>HAVERQ!Z178+HAVERQ!AB178</f>
        <v>7419</v>
      </c>
      <c r="BP18" s="7">
        <f>HAVERQ!AA178+HAVERQ!AC178</f>
        <v>3501</v>
      </c>
      <c r="BQ18" s="7">
        <f>HAVERQ!AD178+HAVERQ!AE178+HAVERQ!AF178+HAVERQ!AG178</f>
        <v>8153</v>
      </c>
      <c r="BR18" s="7">
        <f>HAVERQ!AH178+HAVERQ!AI178+HAVERQ!AJ178+HAVERQ!AK178+HAVERQ!AL178+HAVERQ!AM178</f>
        <v>11316</v>
      </c>
      <c r="BS18" s="7">
        <f>HAVERQ!S178-SUM('Chart Data'!BK18:BR18)</f>
        <v>1</v>
      </c>
      <c r="BU18" s="8">
        <v>35612</v>
      </c>
      <c r="BV18" s="7">
        <f>HAVERQ!T78</f>
        <v>497</v>
      </c>
      <c r="BW18" s="7">
        <f>HAVERQ!U78+HAVERQ!W78+HAVERQ!X78</f>
        <v>345</v>
      </c>
      <c r="BX18" s="7">
        <f>HAVERQ!V78</f>
        <v>4275</v>
      </c>
      <c r="BY18" s="7">
        <f>HAVERQ!Y78</f>
        <v>1836</v>
      </c>
      <c r="BZ18" s="7">
        <f>HAVERQ!Z78+HAVERQ!AB78</f>
        <v>6636</v>
      </c>
      <c r="CA18" s="7">
        <f>HAVERQ!AA78+HAVERQ!AC78</f>
        <v>2195</v>
      </c>
      <c r="CB18" s="7">
        <f>HAVERQ!AD78+HAVERQ!AE78+HAVERQ!AF78+HAVERQ!AG78</f>
        <v>5022</v>
      </c>
      <c r="CC18" s="7">
        <f>HAVERQ!AH78+HAVERQ!AI78+HAVERQ!AJ78+HAVERQ!AK78+HAVERQ!AL78+HAVERQ!AM78</f>
        <v>8091</v>
      </c>
      <c r="CD18" s="7">
        <f>HAVERQ!S78-SUM('Chart Data'!BV18:CC18)</f>
        <v>0</v>
      </c>
      <c r="DB18" s="8">
        <v>37438</v>
      </c>
      <c r="DC18" s="3">
        <f>HAVERQ!BI98/HAVERQ!T98</f>
        <v>11.673295454545455</v>
      </c>
      <c r="DD18" s="3">
        <f>HAVERQ!BJ98/HAVERQ!U98</f>
        <v>535.40298507462683</v>
      </c>
      <c r="DE18" s="3">
        <f>HAVERQ!BK98/HAVERQ!V98</f>
        <v>12.387663968741279</v>
      </c>
      <c r="DF18" s="3">
        <f>HAVERQ!BL98/HAVERQ!W98</f>
        <v>92.895833333333329</v>
      </c>
      <c r="DG18" s="3">
        <f>HAVERQ!BM98/HAVERQ!X98</f>
        <v>42.950310559006212</v>
      </c>
      <c r="DH18" s="3">
        <f>HAVERQ!BN98/HAVERQ!Y98</f>
        <v>16.685203574975173</v>
      </c>
      <c r="DI18" s="3">
        <f>HAVERQ!BO98/HAVERQ!Z98</f>
        <v>9.9781529294935449</v>
      </c>
      <c r="DJ18" s="3">
        <f>HAVERQ!BP98/HAVERQ!AA98</f>
        <v>12.066104078762306</v>
      </c>
      <c r="DK18" s="3">
        <f>HAVERQ!BQ98/HAVERQ!AB98</f>
        <v>7.4737662337662334</v>
      </c>
      <c r="DL18" s="3">
        <f>HAVERQ!BR98/HAVERQ!AC98</f>
        <v>5.6919900908340217</v>
      </c>
      <c r="DM18" s="3">
        <f>HAVERQ!BS98/HAVERQ!AD98</f>
        <v>31.88645920941968</v>
      </c>
      <c r="DN18" s="3">
        <f>HAVERQ!BT98/HAVERQ!AE98</f>
        <v>143.85074626865671</v>
      </c>
      <c r="DO18" s="3">
        <f>HAVERQ!BU98/HAVERQ!AF98</f>
        <v>15.243487506645401</v>
      </c>
      <c r="DP18" s="3">
        <f>HAVERQ!BV98/HAVERQ!AG98</f>
        <v>7.1942805265546985</v>
      </c>
      <c r="DQ18" s="3">
        <f>HAVERQ!BW98/HAVERQ!AH98</f>
        <v>14.16429418742586</v>
      </c>
      <c r="DR18" s="3">
        <f>HAVERQ!BX98/HAVERQ!AI98</f>
        <v>12.965977605512489</v>
      </c>
      <c r="DS18" s="3">
        <f>HAVERQ!BY98/HAVERQ!AJ98</f>
        <v>11.790934320074006</v>
      </c>
      <c r="DT18" s="3">
        <f>HAVERQ!BZ98/HAVERQ!AK98</f>
        <v>9.4898989898989896</v>
      </c>
      <c r="DU18" s="3">
        <f>(HAVERQ!CA98+HAVERQ!CB98)/HAVERQ!AL98</f>
        <v>10.493444576877234</v>
      </c>
      <c r="FD18" s="8">
        <v>45108</v>
      </c>
      <c r="FE18" s="7">
        <f>DataQ!U209+DataQ!V209+DataQ!W209+DataQ!X209+DataQ!Y209</f>
        <v>11569</v>
      </c>
      <c r="FF18" s="7">
        <f>DataQ!J209+DataQ!Q209+DataQ!H209+DataQ!P209+DataQ!S209+DataQ!K209+DataQ!L209</f>
        <v>8827</v>
      </c>
      <c r="FG18" s="7">
        <f>DataQ!N209+DataQ!I209+DataQ!R209+DataQ!G209+DataQ!T209+DataQ!M209+DataQ!O209</f>
        <v>16018</v>
      </c>
      <c r="FH18" s="7">
        <f>DataQ!F209-'Chart Data'!FE18-'Chart Data'!FF18-'Chart Data'!FG18</f>
        <v>1</v>
      </c>
      <c r="FJ18" s="8">
        <v>45108</v>
      </c>
      <c r="FK18" s="7">
        <f t="shared" si="32"/>
        <v>-361.75</v>
      </c>
      <c r="FL18" s="7">
        <f t="shared" si="33"/>
        <v>-118.25</v>
      </c>
      <c r="FM18" s="7">
        <f t="shared" si="34"/>
        <v>99.75</v>
      </c>
      <c r="FN18" s="7">
        <f t="shared" si="35"/>
        <v>-380.25</v>
      </c>
      <c r="FP18" s="8">
        <v>42430</v>
      </c>
      <c r="FQ18" s="2">
        <f>100*((AVERAGE(HAVERM!AS440:AS442)/AVERAGE(HAVERM!AS437:AS439))-1)</f>
        <v>0.36732053784429564</v>
      </c>
      <c r="FR18" s="2">
        <f>100*((AVERAGE(HAVERM!AT440:AT442)/AVERAGE(HAVERM!AT437:AT439))-1)</f>
        <v>-9.5716986366289891E-2</v>
      </c>
      <c r="FS18" s="2">
        <f>100*((AVERAGE(HAVERM!AU440:AU442)/AVERAGE(HAVERM!AU437:AU439))-1)</f>
        <v>-2.3522142892805298</v>
      </c>
      <c r="FT18" s="2">
        <f>100*((AVERAGE(HAVERM!AV440:AV442)/AVERAGE(HAVERM!AV437:AV439))-1)</f>
        <v>0.28329903771773246</v>
      </c>
      <c r="FU18" s="2">
        <f>100*((AVERAGE(HAVERM!AW440:AW442)/AVERAGE(HAVERM!AW437:AW439))-1)</f>
        <v>2.2567093947188033</v>
      </c>
      <c r="FV18" s="2">
        <f>100*((AVERAGE(HAVERM!AX440:AX442)/AVERAGE(HAVERM!AX437:AX439))-1)</f>
        <v>0.50839328537168882</v>
      </c>
      <c r="FW18" s="2">
        <f>100*((AVERAGE(HAVERM!AY440:AY442)/AVERAGE(HAVERM!AY437:AY439))-1)</f>
        <v>1.4110141506770812</v>
      </c>
      <c r="FX18" s="2">
        <f>100*((AVERAGE(HAVERM!AZ440:AZ442)/AVERAGE(HAVERM!AZ437:AZ439))-1)</f>
        <v>0.34276279783524988</v>
      </c>
      <c r="FY18" s="2">
        <f>100*((AVERAGE(HAVERM!BA440:BA442)/AVERAGE(HAVERM!BA437:BA439))-1)</f>
        <v>0.80545145852282118</v>
      </c>
      <c r="FZ18" s="2">
        <f>100*((AVERAGE(HAVERM!BB440:BB442)/AVERAGE(HAVERM!BB437:BB439))-1)</f>
        <v>0.94441778642226915</v>
      </c>
      <c r="GA18" s="2">
        <f>100*((AVERAGE(HAVERM!BC440:BC442)/AVERAGE(HAVERM!BC437:BC439))-1)</f>
        <v>0.60559828877364552</v>
      </c>
      <c r="GB18" s="2">
        <f>100*((AVERAGE(HAVERM!BD440:BD442)/AVERAGE(HAVERM!BD437:BD439))-1)</f>
        <v>-5.7337866368722956E-2</v>
      </c>
      <c r="GC18" s="2">
        <f>100*((AVERAGE(HAVERM!BE440:BE442)/AVERAGE(HAVERM!BE437:BE439))-1)</f>
        <v>0.43324072265864544</v>
      </c>
      <c r="GD18" s="2">
        <f>100*((AVERAGE(HAVERM!BF440:BF442)/AVERAGE(HAVERM!BF437:BF439))-1)</f>
        <v>0.39730322927242767</v>
      </c>
      <c r="GE18" s="2">
        <f>100*((AVERAGE(HAVERM!BG440:BG442)/AVERAGE(HAVERM!BG437:BG439))-1)</f>
        <v>0.11961887067946098</v>
      </c>
      <c r="GF18" s="2">
        <f>100*((AVERAGE(HAVERM!BH440:BH442)/AVERAGE(HAVERM!BH437:BH439))-1)</f>
        <v>-0.5367392259841286</v>
      </c>
      <c r="GG18" s="2">
        <f>100*((AVERAGE(HAVERM!BI440:BI442)/AVERAGE(HAVERM!BI437:BI439))-1)</f>
        <v>-8.3982577385877111E-2</v>
      </c>
      <c r="GH18" s="2">
        <f>100*((AVERAGE(HAVERM!BJ440:BJ442)/AVERAGE(HAVERM!BJ437:BJ439))-1)</f>
        <v>0.50452284564517225</v>
      </c>
      <c r="GI18" s="2">
        <f>100*((AVERAGE(HAVERM!BK440:BK442)/AVERAGE(HAVERM!BK437:BK439))-1)</f>
        <v>0.92094576166543707</v>
      </c>
      <c r="GJ18" s="2">
        <f>100*(((AVERAGE(HAVERM!BL440:BL442)+(AVERAGE(HAVERM!BM440:BM442)))/(AVERAGE(HAVERM!BL437:BL439)+AVERAGE(HAVERM!BM437:BM439))-1))</f>
        <v>0.5467834169794461</v>
      </c>
      <c r="GL18" s="8">
        <v>42430</v>
      </c>
      <c r="GM18" s="2">
        <f t="shared" si="56"/>
        <v>-9.5716986366289891E-2</v>
      </c>
      <c r="GN18" s="2">
        <f t="shared" si="57"/>
        <v>0.55581742265962131</v>
      </c>
      <c r="GO18" s="2">
        <f t="shared" si="58"/>
        <v>0.28329903771773246</v>
      </c>
      <c r="GP18" s="2">
        <f t="shared" si="59"/>
        <v>1.4110141506770812</v>
      </c>
      <c r="GQ18" s="2">
        <f t="shared" si="60"/>
        <v>0.52135780738611359</v>
      </c>
      <c r="GR18" s="2">
        <f t="shared" si="61"/>
        <v>0.71003990744675782</v>
      </c>
      <c r="GS18" s="2">
        <f t="shared" si="62"/>
        <v>-5.7337866368722956E-2</v>
      </c>
      <c r="GT18" s="2">
        <f t="shared" si="63"/>
        <v>0.2612085400735209</v>
      </c>
      <c r="GU18" s="2">
        <f t="shared" si="64"/>
        <v>0.17374463725072786</v>
      </c>
      <c r="GW18" s="8">
        <v>42430</v>
      </c>
      <c r="GX18">
        <f>HAVERM!AT442</f>
        <v>181143</v>
      </c>
      <c r="GY18">
        <f>HAVERM!AU442+HAVERM!AW442+HAVERM!AX442</f>
        <v>311014</v>
      </c>
      <c r="GZ18">
        <f>HAVERM!AV442</f>
        <v>2388395</v>
      </c>
      <c r="HA18">
        <f>HAVERM!AY442</f>
        <v>1169169</v>
      </c>
      <c r="HB18">
        <f>HAVERM!AZ442+HAVERM!BB442</f>
        <v>6352684</v>
      </c>
      <c r="HC18">
        <f>HAVERM!BA442+HAVERM!BC442</f>
        <v>2343353</v>
      </c>
      <c r="HD18">
        <f>HAVERM!BD442</f>
        <v>1083827</v>
      </c>
      <c r="HE18">
        <f>HAVERM!BE442+HAVERM!BF442+HAVERM!BG442</f>
        <v>4806581</v>
      </c>
      <c r="HF18">
        <f>HAVERM!BH442+HAVERM!BI442+HAVERM!BJ442+HAVERM!BK442+HAVERM!BL442+HAVERM!BM442</f>
        <v>9185644</v>
      </c>
      <c r="HH18" s="7" t="s">
        <v>844</v>
      </c>
      <c r="HI18" s="7">
        <f>'ASHE Annual pay All SIC'!D113</f>
        <v>36109</v>
      </c>
      <c r="HJ18" s="2">
        <v>0.43966566017268338</v>
      </c>
      <c r="HL18" s="7" t="s">
        <v>844</v>
      </c>
      <c r="HM18" s="7">
        <f>'ASHE Annual pay All SIC'!D113</f>
        <v>36109</v>
      </c>
      <c r="HN18" s="2">
        <v>0.17750000000000021</v>
      </c>
      <c r="HP18">
        <v>2021</v>
      </c>
      <c r="HQ18" s="2">
        <v>17.025419749398697</v>
      </c>
      <c r="HR18" s="2">
        <v>3.2788111671219999</v>
      </c>
      <c r="HS18" s="2">
        <f t="shared" si="36"/>
        <v>20.304230916520698</v>
      </c>
      <c r="HU18">
        <v>2021</v>
      </c>
      <c r="HV18" s="7">
        <v>7042.4536047921974</v>
      </c>
      <c r="HW18" s="7">
        <v>1356.2588096629313</v>
      </c>
      <c r="HX18" s="7">
        <f t="shared" si="37"/>
        <v>8398.712414455129</v>
      </c>
      <c r="HZ18" s="8">
        <v>44743</v>
      </c>
      <c r="IA18" s="7">
        <f>HAVERQ!E178</f>
        <v>5625</v>
      </c>
      <c r="IB18" s="7">
        <f>HAVERQ!F178</f>
        <v>27351</v>
      </c>
      <c r="IC18" s="7">
        <f>DataQ!Z205-('Chart Data'!IA18+'Chart Data'!IB18)</f>
        <v>-55</v>
      </c>
      <c r="IE18" s="8">
        <v>44743</v>
      </c>
      <c r="IF18" s="7">
        <f t="shared" si="38"/>
        <v>309.25</v>
      </c>
      <c r="IG18" s="7">
        <f t="shared" si="39"/>
        <v>-273</v>
      </c>
      <c r="II18" s="8">
        <v>44743</v>
      </c>
      <c r="IJ18" s="2">
        <f t="shared" si="40"/>
        <v>105.81761745755539</v>
      </c>
      <c r="IK18" s="2">
        <f t="shared" si="41"/>
        <v>99.011728931364033</v>
      </c>
      <c r="IM18" s="8">
        <v>44743</v>
      </c>
      <c r="IN18" s="7">
        <f>SUM(DataQ!U205:Y205)</f>
        <v>11316</v>
      </c>
      <c r="IO18" s="7">
        <f>DataQ!F205-'Chart Data'!IN18</f>
        <v>24669</v>
      </c>
      <c r="IQ18" s="8">
        <v>44743</v>
      </c>
      <c r="IR18" s="2">
        <f t="shared" si="42"/>
        <v>103.4345650236512</v>
      </c>
      <c r="IS18" s="2">
        <f t="shared" si="43"/>
        <v>100.17969725580971</v>
      </c>
    </row>
    <row r="19" spans="1:253" x14ac:dyDescent="0.25">
      <c r="A19" s="8">
        <v>44835</v>
      </c>
      <c r="B19" s="7">
        <f>HAVERQ!E179-AVERAGE(HAVERQ!E$164:E$167)</f>
        <v>337.25</v>
      </c>
      <c r="C19" s="7">
        <f>HAVERQ!F179-AVERAGE(HAVERQ!F$164:F$167)</f>
        <v>-121</v>
      </c>
      <c r="E19" s="8">
        <v>37895</v>
      </c>
      <c r="F19" s="7">
        <f>HAVERQ!P103</f>
        <v>1408</v>
      </c>
      <c r="G19" s="7">
        <f>HAVERQ!O103</f>
        <v>1557</v>
      </c>
      <c r="H19" s="7">
        <f>HAVERQ!N103</f>
        <v>1258</v>
      </c>
      <c r="I19" s="7">
        <f>HAVERQ!M103</f>
        <v>256</v>
      </c>
      <c r="J19" s="7">
        <f>HAVERQ!L103</f>
        <v>221</v>
      </c>
      <c r="K19" s="7">
        <f>HAVERQ!E103-F19-G19-H19-I19-J19</f>
        <v>801</v>
      </c>
      <c r="M19" s="8">
        <v>37895</v>
      </c>
      <c r="N19" s="7">
        <f t="shared" si="4"/>
        <v>25.595346300672606</v>
      </c>
      <c r="O19" s="7">
        <f t="shared" si="5"/>
        <v>28.303944737320485</v>
      </c>
      <c r="P19" s="7">
        <f t="shared" si="6"/>
        <v>22.868569351027084</v>
      </c>
      <c r="Q19" s="7">
        <f t="shared" si="7"/>
        <v>4.6536993273950191</v>
      </c>
      <c r="R19" s="7">
        <f t="shared" si="8"/>
        <v>4.0174513724777317</v>
      </c>
      <c r="S19" s="7">
        <f t="shared" si="0"/>
        <v>14.560988911107071</v>
      </c>
      <c r="U19" s="8">
        <v>37895</v>
      </c>
      <c r="V19" s="7">
        <f t="shared" si="9"/>
        <v>198.75</v>
      </c>
      <c r="W19" s="7">
        <f t="shared" si="10"/>
        <v>117.25</v>
      </c>
      <c r="X19" s="7">
        <f t="shared" si="11"/>
        <v>79</v>
      </c>
      <c r="Y19" s="7">
        <f t="shared" si="12"/>
        <v>30.25</v>
      </c>
      <c r="Z19" s="7">
        <f t="shared" si="13"/>
        <v>4.75</v>
      </c>
      <c r="AA19" s="7">
        <f t="shared" si="14"/>
        <v>13.25</v>
      </c>
      <c r="AB19" s="7">
        <f t="shared" si="15"/>
        <v>443.25</v>
      </c>
      <c r="AD19" s="8">
        <v>44835</v>
      </c>
      <c r="AE19" s="7">
        <f>HAVERQ!T179-AVERAGE(HAVERQ!T$164:T$167)</f>
        <v>-48.25</v>
      </c>
      <c r="AF19" s="7">
        <f>HAVERQ!U179-AVERAGE(HAVERQ!U$164:U$167)</f>
        <v>-8.25</v>
      </c>
      <c r="AG19" s="7">
        <f>HAVERQ!V179-AVERAGE(HAVERQ!V$164:V$167)</f>
        <v>-69.75</v>
      </c>
      <c r="AH19" s="7">
        <f>HAVERQ!W179-AVERAGE(HAVERQ!W$164:W$167)</f>
        <v>-20.75</v>
      </c>
      <c r="AI19" s="7">
        <f>HAVERQ!X179-AVERAGE(HAVERQ!X$164:X$167)</f>
        <v>18.5</v>
      </c>
      <c r="AJ19" s="7">
        <f>HAVERQ!Y179-AVERAGE(HAVERQ!Y$164:Y$167)</f>
        <v>-108.25</v>
      </c>
      <c r="AK19" s="7">
        <f>HAVERQ!Z179-AVERAGE(HAVERQ!Z$164:Z$167)</f>
        <v>-262.5</v>
      </c>
      <c r="AL19" s="7">
        <f>HAVERQ!AA179-AVERAGE(HAVERQ!AA$164:AA$167)</f>
        <v>89</v>
      </c>
      <c r="AM19" s="7">
        <f>HAVERQ!AB179-AVERAGE(HAVERQ!AB$164:AB$167)</f>
        <v>214</v>
      </c>
      <c r="AN19" s="7">
        <f>HAVERQ!AC179-AVERAGE(HAVERQ!AC$164:AC$167)</f>
        <v>118.75</v>
      </c>
      <c r="AO19" s="7">
        <f>HAVERQ!AD179-AVERAGE(HAVERQ!AD$164:AD$167)</f>
        <v>-16.25</v>
      </c>
      <c r="AP19" s="7">
        <f>HAVERQ!AE179-AVERAGE(HAVERQ!AE$164:AE$167)</f>
        <v>78.25</v>
      </c>
      <c r="AQ19" s="7">
        <f>HAVERQ!AF179-AVERAGE(HAVERQ!AF$164:AF$167)</f>
        <v>158</v>
      </c>
      <c r="AR19" s="7">
        <f>HAVERQ!AG179-AVERAGE(HAVERQ!AG$164:AG$167)</f>
        <v>66.5</v>
      </c>
      <c r="AS19" s="7">
        <f>HAVERQ!AH179-AVERAGE(HAVERQ!AH$164:AH$167)</f>
        <v>124.25</v>
      </c>
      <c r="AT19" s="7">
        <f>HAVERQ!AI179-AVERAGE(HAVERQ!AI$164:AI$167)</f>
        <v>43</v>
      </c>
      <c r="AU19" s="7">
        <f>HAVERQ!AJ179-AVERAGE(HAVERQ!AJ$164:AJ$167)</f>
        <v>262.75</v>
      </c>
      <c r="AV19" s="7">
        <f>HAVERQ!AK179-AVERAGE(HAVERQ!AK$164:AK$167)</f>
        <v>-7.75</v>
      </c>
      <c r="AW19" s="7">
        <f t="shared" si="16"/>
        <v>-15.5</v>
      </c>
      <c r="AY19" s="7">
        <f>HAVERQ!AL179+HAVERQ!AM179</f>
        <v>1002</v>
      </c>
      <c r="BA19" s="8">
        <v>44835</v>
      </c>
      <c r="BB19" s="7">
        <f t="shared" si="17"/>
        <v>-48.25</v>
      </c>
      <c r="BC19" s="7">
        <f t="shared" si="18"/>
        <v>-10.5</v>
      </c>
      <c r="BD19" s="7">
        <f t="shared" si="19"/>
        <v>-69.75</v>
      </c>
      <c r="BE19" s="7">
        <f t="shared" si="20"/>
        <v>-108.25</v>
      </c>
      <c r="BF19" s="7">
        <f t="shared" si="21"/>
        <v>-48.5</v>
      </c>
      <c r="BG19" s="7">
        <f t="shared" si="22"/>
        <v>207.75</v>
      </c>
      <c r="BH19" s="7">
        <f t="shared" si="23"/>
        <v>286.5</v>
      </c>
      <c r="BI19" s="7">
        <f t="shared" si="24"/>
        <v>406.75</v>
      </c>
      <c r="BK19" s="7">
        <f>HAVERQ!T179</f>
        <v>350</v>
      </c>
      <c r="BL19" s="7">
        <f>HAVERQ!U179+HAVERQ!W179+HAVERQ!X179</f>
        <v>415</v>
      </c>
      <c r="BM19" s="7">
        <f>HAVERQ!V179</f>
        <v>2621</v>
      </c>
      <c r="BN19" s="7">
        <f>HAVERQ!Y179</f>
        <v>2225</v>
      </c>
      <c r="BO19" s="7">
        <f>HAVERQ!Z179+HAVERQ!AB179</f>
        <v>7456</v>
      </c>
      <c r="BP19" s="7">
        <f>HAVERQ!AA179+HAVERQ!AC179</f>
        <v>3514</v>
      </c>
      <c r="BQ19" s="7">
        <f>HAVERQ!AD179+HAVERQ!AE179+HAVERQ!AF179+HAVERQ!AG179</f>
        <v>8253</v>
      </c>
      <c r="BR19" s="7">
        <f>HAVERQ!AH179+HAVERQ!AI179+HAVERQ!AJ179+HAVERQ!AK179+HAVERQ!AL179+HAVERQ!AM179</f>
        <v>11347</v>
      </c>
      <c r="BS19" s="7">
        <f>HAVERQ!S179-SUM('Chart Data'!BK19:BR19)</f>
        <v>0</v>
      </c>
      <c r="BU19" s="8">
        <v>35704</v>
      </c>
      <c r="BV19" s="7">
        <f>HAVERQ!T79</f>
        <v>484</v>
      </c>
      <c r="BW19" s="7">
        <f>HAVERQ!U79+HAVERQ!W79+HAVERQ!X79</f>
        <v>351</v>
      </c>
      <c r="BX19" s="7">
        <f>HAVERQ!V79</f>
        <v>4301</v>
      </c>
      <c r="BY19" s="7">
        <f>HAVERQ!Y79</f>
        <v>1896</v>
      </c>
      <c r="BZ19" s="7">
        <f>HAVERQ!Z79+HAVERQ!AB79</f>
        <v>6627</v>
      </c>
      <c r="CA19" s="7">
        <f>HAVERQ!AA79+HAVERQ!AC79</f>
        <v>2233</v>
      </c>
      <c r="CB19" s="7">
        <f>HAVERQ!AD79+HAVERQ!AE79+HAVERQ!AF79+HAVERQ!AG79</f>
        <v>5058</v>
      </c>
      <c r="CC19" s="7">
        <f>HAVERQ!AH79+HAVERQ!AI79+HAVERQ!AJ79+HAVERQ!AK79+HAVERQ!AL79+HAVERQ!AM79</f>
        <v>8070</v>
      </c>
      <c r="CD19" s="7">
        <f>HAVERQ!S79-SUM('Chart Data'!BV19:CC19)</f>
        <v>2</v>
      </c>
      <c r="DB19" s="8">
        <v>37530</v>
      </c>
      <c r="DC19" s="3">
        <f>HAVERQ!BI99/HAVERQ!T99</f>
        <v>12.244776119402985</v>
      </c>
      <c r="DD19" s="3">
        <f>HAVERQ!BJ99/HAVERQ!U99</f>
        <v>576.06153846153848</v>
      </c>
      <c r="DE19" s="3">
        <f>HAVERQ!BK99/HAVERQ!V99</f>
        <v>12.462952488687783</v>
      </c>
      <c r="DF19" s="3">
        <f>HAVERQ!BL99/HAVERQ!W99</f>
        <v>97.393617021276597</v>
      </c>
      <c r="DG19" s="3">
        <f>HAVERQ!BM99/HAVERQ!X99</f>
        <v>44.408805031446541</v>
      </c>
      <c r="DH19" s="3">
        <f>HAVERQ!BN99/HAVERQ!Y99</f>
        <v>16.678377041068778</v>
      </c>
      <c r="DI19" s="3">
        <f>HAVERQ!BO99/HAVERQ!Z99</f>
        <v>10.00099226036912</v>
      </c>
      <c r="DJ19" s="3">
        <f>HAVERQ!BP99/HAVERQ!AA99</f>
        <v>11.905462184873949</v>
      </c>
      <c r="DK19" s="3">
        <f>HAVERQ!BQ99/HAVERQ!AB99</f>
        <v>7.5823376623376619</v>
      </c>
      <c r="DL19" s="3">
        <f>HAVERQ!BR99/HAVERQ!AC99</f>
        <v>5.9606234618539791</v>
      </c>
      <c r="DM19" s="3">
        <f>HAVERQ!BS99/HAVERQ!AD99</f>
        <v>32.533054393305441</v>
      </c>
      <c r="DN19" s="3">
        <f>HAVERQ!BT99/HAVERQ!AE99</f>
        <v>148.03021148036254</v>
      </c>
      <c r="DO19" s="3">
        <f>HAVERQ!BU99/HAVERQ!AF99</f>
        <v>14.953537486800423</v>
      </c>
      <c r="DP19" s="3">
        <f>HAVERQ!BV99/HAVERQ!AG99</f>
        <v>7.3271070615034173</v>
      </c>
      <c r="DQ19" s="3">
        <f>HAVERQ!BW99/HAVERQ!AH99</f>
        <v>14.029205607476635</v>
      </c>
      <c r="DR19" s="3">
        <f>HAVERQ!BX99/HAVERQ!AI99</f>
        <v>12.70923797360579</v>
      </c>
      <c r="DS19" s="3">
        <f>HAVERQ!BY99/HAVERQ!AJ99</f>
        <v>11.911001236093943</v>
      </c>
      <c r="DT19" s="3">
        <f>HAVERQ!BZ99/HAVERQ!AK99</f>
        <v>9.4358974358974361</v>
      </c>
      <c r="DU19" s="3">
        <f>(HAVERQ!CA99+HAVERQ!CB99)/HAVERQ!AL99</f>
        <v>10.444711538461538</v>
      </c>
      <c r="DW19">
        <v>2024</v>
      </c>
      <c r="DX19" s="7">
        <f>DataA!B58</f>
        <v>36792.75</v>
      </c>
      <c r="DY19" s="7">
        <f>DataA!C58</f>
        <v>360.25</v>
      </c>
      <c r="DZ19" s="7">
        <f>DataA!D58</f>
        <v>48.25</v>
      </c>
      <c r="EA19" s="7">
        <f>DataA!E58</f>
        <v>2588</v>
      </c>
      <c r="EB19" s="7">
        <f>DataA!F58</f>
        <v>135.75</v>
      </c>
      <c r="EC19" s="7">
        <f>DataA!G58</f>
        <v>246</v>
      </c>
      <c r="ED19" s="7">
        <f>DataA!H58</f>
        <v>2209</v>
      </c>
      <c r="EE19" s="7">
        <f>DataA!I58</f>
        <v>4722.5</v>
      </c>
      <c r="EF19" s="7">
        <f>DataA!J58</f>
        <v>1888.25</v>
      </c>
      <c r="EG19" s="7">
        <f>DataA!K58</f>
        <v>2666.25</v>
      </c>
      <c r="EH19" s="7">
        <f>DataA!L58</f>
        <v>1628</v>
      </c>
      <c r="EI19" s="7">
        <f>DataA!M58</f>
        <v>1180.25</v>
      </c>
      <c r="EJ19" s="7">
        <f>DataA!N58</f>
        <v>702.25</v>
      </c>
      <c r="EK19" s="7">
        <f>DataA!O58</f>
        <v>3498</v>
      </c>
      <c r="EL19" s="7">
        <f>DataA!P58</f>
        <v>2990.75</v>
      </c>
      <c r="EM19" s="7">
        <f>DataA!Q58</f>
        <v>1718</v>
      </c>
      <c r="EN19" s="7">
        <f>DataA!R58</f>
        <v>3056.75</v>
      </c>
      <c r="EO19" s="7">
        <f>DataA!S58</f>
        <v>5042</v>
      </c>
      <c r="EP19" s="7">
        <f>DataA!T58</f>
        <v>1116.5</v>
      </c>
      <c r="EQ19" s="7">
        <f>DataA!U58</f>
        <v>997.5</v>
      </c>
      <c r="FD19" s="8">
        <v>45200</v>
      </c>
      <c r="FE19" s="7">
        <f>DataQ!U210+DataQ!V210+DataQ!W210+DataQ!X210+DataQ!Y210</f>
        <v>11671</v>
      </c>
      <c r="FF19" s="7">
        <f>DataQ!J210+DataQ!Q210+DataQ!H210+DataQ!P210+DataQ!S210+DataQ!K210+DataQ!L210</f>
        <v>8810</v>
      </c>
      <c r="FG19" s="7">
        <f>DataQ!N210+DataQ!I210+DataQ!R210+DataQ!G210+DataQ!T210+DataQ!M210+DataQ!O210</f>
        <v>16025</v>
      </c>
      <c r="FH19" s="7">
        <f>DataQ!F210-'Chart Data'!FE19-'Chart Data'!FF19-'Chart Data'!FG19</f>
        <v>-3</v>
      </c>
      <c r="FJ19" s="8">
        <v>45200</v>
      </c>
      <c r="FK19" s="7">
        <f t="shared" si="32"/>
        <v>-259.75</v>
      </c>
      <c r="FL19" s="7">
        <f t="shared" si="33"/>
        <v>-135.25</v>
      </c>
      <c r="FM19" s="7">
        <f t="shared" si="34"/>
        <v>106.75</v>
      </c>
      <c r="FN19" s="7">
        <f t="shared" si="35"/>
        <v>-288.25</v>
      </c>
      <c r="FP19" s="8">
        <v>42461</v>
      </c>
      <c r="FQ19" s="2">
        <f>100*((AVERAGE(HAVERM!AS441:AS443)/AVERAGE(HAVERM!AS438:AS440))-1)</f>
        <v>0.32573079583666509</v>
      </c>
      <c r="FR19" s="2">
        <f>100*((AVERAGE(HAVERM!AT441:AT443)/AVERAGE(HAVERM!AT438:AT440))-1)</f>
        <v>-8.381721230569239E-2</v>
      </c>
      <c r="FS19" s="2">
        <f>100*((AVERAGE(HAVERM!AU441:AU443)/AVERAGE(HAVERM!AU438:AU440))-1)</f>
        <v>-2.4508753576425124</v>
      </c>
      <c r="FT19" s="2">
        <f>100*((AVERAGE(HAVERM!AV441:AV443)/AVERAGE(HAVERM!AV438:AV440))-1)</f>
        <v>0.22694241311798091</v>
      </c>
      <c r="FU19" s="2">
        <f>100*((AVERAGE(HAVERM!AW441:AW443)/AVERAGE(HAVERM!AW438:AW440))-1)</f>
        <v>2.0680580354830225</v>
      </c>
      <c r="FV19" s="2">
        <f>100*((AVERAGE(HAVERM!AX441:AX443)/AVERAGE(HAVERM!AX438:AX440))-1)</f>
        <v>0.44431131745794605</v>
      </c>
      <c r="FW19" s="2">
        <f>100*((AVERAGE(HAVERM!AY441:AY443)/AVERAGE(HAVERM!AY438:AY440))-1)</f>
        <v>1.2098670268467782</v>
      </c>
      <c r="FX19" s="2">
        <f>100*((AVERAGE(HAVERM!AZ441:AZ443)/AVERAGE(HAVERM!AZ438:AZ440))-1)</f>
        <v>0.29603307574785909</v>
      </c>
      <c r="FY19" s="2">
        <f>100*((AVERAGE(HAVERM!BA441:BA443)/AVERAGE(HAVERM!BA438:BA440))-1)</f>
        <v>0.86673693522740791</v>
      </c>
      <c r="FZ19" s="2">
        <f>100*((AVERAGE(HAVERM!BB441:BB443)/AVERAGE(HAVERM!BB438:BB440))-1)</f>
        <v>0.99006175773321825</v>
      </c>
      <c r="GA19" s="2">
        <f>100*((AVERAGE(HAVERM!BC441:BC443)/AVERAGE(HAVERM!BC438:BC440))-1)</f>
        <v>0.52180321267547569</v>
      </c>
      <c r="GB19" s="2">
        <f>100*((AVERAGE(HAVERM!BD441:BD443)/AVERAGE(HAVERM!BD438:BD440))-1)</f>
        <v>-0.18925218098422292</v>
      </c>
      <c r="GC19" s="2">
        <f>100*((AVERAGE(HAVERM!BE441:BE443)/AVERAGE(HAVERM!BE438:BE440))-1)</f>
        <v>0.40948678530339233</v>
      </c>
      <c r="GD19" s="2">
        <f>100*((AVERAGE(HAVERM!BF441:BF443)/AVERAGE(HAVERM!BF438:BF440))-1)</f>
        <v>0.21397442249073695</v>
      </c>
      <c r="GE19" s="2">
        <f>100*((AVERAGE(HAVERM!BG441:BG443)/AVERAGE(HAVERM!BG438:BG440))-1)</f>
        <v>7.9144576600853611E-2</v>
      </c>
      <c r="GF19" s="2">
        <f>100*((AVERAGE(HAVERM!BH441:BH443)/AVERAGE(HAVERM!BH438:BH440))-1)</f>
        <v>-0.65948491344374194</v>
      </c>
      <c r="GG19" s="2">
        <f>100*((AVERAGE(HAVERM!BI441:BI443)/AVERAGE(HAVERM!BI438:BI440))-1)</f>
        <v>-3.3609069979601003E-2</v>
      </c>
      <c r="GH19" s="2">
        <f>100*((AVERAGE(HAVERM!BJ441:BJ443)/AVERAGE(HAVERM!BJ438:BJ440))-1)</f>
        <v>0.47811250185889609</v>
      </c>
      <c r="GI19" s="2">
        <f>100*((AVERAGE(HAVERM!BK441:BK443)/AVERAGE(HAVERM!BK438:BK440))-1)</f>
        <v>1.1445171216937666</v>
      </c>
      <c r="GJ19" s="2">
        <f>100*(((AVERAGE(HAVERM!BL441:BL443)+(AVERAGE(HAVERM!BM441:BM443)))/(AVERAGE(HAVERM!BL438:BL440)+AVERAGE(HAVERM!BM438:BM440))-1))</f>
        <v>0.51966207267102327</v>
      </c>
      <c r="GL19" s="8">
        <v>42461</v>
      </c>
      <c r="GM19" s="2">
        <f t="shared" si="56"/>
        <v>-8.381721230569239E-2</v>
      </c>
      <c r="GN19" s="2">
        <f t="shared" si="57"/>
        <v>0.45588173555846101</v>
      </c>
      <c r="GO19" s="2">
        <f t="shared" si="58"/>
        <v>0.22694241311798091</v>
      </c>
      <c r="GP19" s="2">
        <f t="shared" si="59"/>
        <v>1.2098670268467782</v>
      </c>
      <c r="GQ19" s="2">
        <f t="shared" si="60"/>
        <v>0.50226705499076818</v>
      </c>
      <c r="GR19" s="2">
        <f t="shared" si="61"/>
        <v>0.7020808613352969</v>
      </c>
      <c r="GS19" s="2">
        <f t="shared" si="62"/>
        <v>-0.18925218098422292</v>
      </c>
      <c r="GT19" s="2">
        <f t="shared" si="63"/>
        <v>0.1630933111763877</v>
      </c>
      <c r="GU19" s="2">
        <f t="shared" si="64"/>
        <v>0.17247755663243325</v>
      </c>
      <c r="GW19" s="8">
        <v>42461</v>
      </c>
      <c r="GX19">
        <f>HAVERM!AT443</f>
        <v>181069</v>
      </c>
      <c r="GY19">
        <f>HAVERM!AU443+HAVERM!AW443+HAVERM!AX443</f>
        <v>311590</v>
      </c>
      <c r="GZ19">
        <f>HAVERM!AV443</f>
        <v>2390187</v>
      </c>
      <c r="HA19">
        <f>HAVERM!AY443</f>
        <v>1172616</v>
      </c>
      <c r="HB19">
        <f>HAVERM!AZ443+HAVERM!BB443</f>
        <v>6361322</v>
      </c>
      <c r="HC19">
        <f>HAVERM!BA443+HAVERM!BC443</f>
        <v>2347500</v>
      </c>
      <c r="HD19">
        <f>HAVERM!BD443</f>
        <v>1085074</v>
      </c>
      <c r="HE19">
        <f>HAVERM!BE443+HAVERM!BF443+HAVERM!BG443</f>
        <v>4783249</v>
      </c>
      <c r="HF19">
        <f>HAVERM!BH443+HAVERM!BI443+HAVERM!BJ443+HAVERM!BK443+HAVERM!BL443+HAVERM!BM443</f>
        <v>9186273</v>
      </c>
      <c r="HH19" s="7" t="s">
        <v>771</v>
      </c>
      <c r="HI19" s="7">
        <f>'ASHE Annual pay All SIC'!D115</f>
        <v>31094</v>
      </c>
      <c r="HJ19" s="2">
        <v>0.18869367561629158</v>
      </c>
      <c r="HL19" s="7" t="s">
        <v>771</v>
      </c>
      <c r="HM19" s="7">
        <f>'ASHE Annual pay All SIC'!D115</f>
        <v>31094</v>
      </c>
      <c r="HN19" s="2">
        <v>-0.16500000000000004</v>
      </c>
      <c r="HP19">
        <v>2022</v>
      </c>
      <c r="HQ19" s="2">
        <v>15.771659871282873</v>
      </c>
      <c r="HR19" s="2">
        <v>3.4746543791281557</v>
      </c>
      <c r="HS19" s="2">
        <f t="shared" si="36"/>
        <v>19.246314250411029</v>
      </c>
      <c r="HU19">
        <v>2022</v>
      </c>
      <c r="HV19" s="7">
        <v>6608.8712240373188</v>
      </c>
      <c r="HW19" s="7">
        <v>1456.0004163865767</v>
      </c>
      <c r="HX19" s="7">
        <f t="shared" si="37"/>
        <v>8064.8716404238958</v>
      </c>
      <c r="HZ19" s="8">
        <v>44835</v>
      </c>
      <c r="IA19" s="7">
        <f>HAVERQ!E179</f>
        <v>5653</v>
      </c>
      <c r="IB19" s="7">
        <f>HAVERQ!F179</f>
        <v>27503</v>
      </c>
      <c r="IC19" s="7">
        <f>DataQ!Z206-('Chart Data'!IA19+'Chart Data'!IB19)</f>
        <v>-40</v>
      </c>
      <c r="IE19" s="8">
        <v>44835</v>
      </c>
      <c r="IF19" s="7">
        <f t="shared" si="38"/>
        <v>337.25</v>
      </c>
      <c r="IG19" s="7">
        <f t="shared" si="39"/>
        <v>-121</v>
      </c>
      <c r="II19" s="8">
        <v>44835</v>
      </c>
      <c r="IJ19" s="2">
        <f t="shared" si="40"/>
        <v>106.34435404223299</v>
      </c>
      <c r="IK19" s="2">
        <f t="shared" si="41"/>
        <v>99.561975094121053</v>
      </c>
      <c r="IM19" s="8">
        <v>44835</v>
      </c>
      <c r="IN19" s="7">
        <f>SUM(DataQ!U206:Y206)</f>
        <v>11347</v>
      </c>
      <c r="IO19" s="7">
        <f>DataQ!F206-'Chart Data'!IN19</f>
        <v>24834</v>
      </c>
      <c r="IQ19" s="8">
        <v>44835</v>
      </c>
      <c r="IR19" s="2">
        <f t="shared" si="42"/>
        <v>103.71792235095177</v>
      </c>
      <c r="IS19" s="2">
        <f t="shared" si="43"/>
        <v>100.84975481984588</v>
      </c>
    </row>
    <row r="20" spans="1:253" x14ac:dyDescent="0.25">
      <c r="A20" s="8">
        <v>44927</v>
      </c>
      <c r="B20" s="7">
        <f>HAVERQ!E180-AVERAGE(HAVERQ!E$164:E$167)</f>
        <v>373.25</v>
      </c>
      <c r="C20" s="7">
        <f>HAVERQ!F180-AVERAGE(HAVERQ!F$164:F$167)</f>
        <v>160</v>
      </c>
      <c r="E20" s="8">
        <v>37987</v>
      </c>
      <c r="F20" s="7">
        <f>HAVERQ!P104</f>
        <v>1426</v>
      </c>
      <c r="G20" s="7">
        <f>HAVERQ!O104</f>
        <v>1560</v>
      </c>
      <c r="H20" s="7">
        <f>HAVERQ!N104</f>
        <v>1267</v>
      </c>
      <c r="I20" s="7">
        <f>HAVERQ!M104</f>
        <v>260</v>
      </c>
      <c r="J20" s="7">
        <f>HAVERQ!L104</f>
        <v>219</v>
      </c>
      <c r="K20" s="7">
        <f>HAVERQ!E104-F20-G20-H20-I20-J20</f>
        <v>802</v>
      </c>
      <c r="M20" s="8">
        <v>37987</v>
      </c>
      <c r="N20" s="7">
        <f t="shared" si="4"/>
        <v>25.767979761474518</v>
      </c>
      <c r="O20" s="7">
        <f t="shared" si="5"/>
        <v>28.1893747741236</v>
      </c>
      <c r="P20" s="7">
        <f t="shared" si="6"/>
        <v>22.894831947958078</v>
      </c>
      <c r="Q20" s="7">
        <f t="shared" si="7"/>
        <v>4.6982291290206</v>
      </c>
      <c r="R20" s="7">
        <f t="shared" si="8"/>
        <v>3.9573545355981206</v>
      </c>
      <c r="S20" s="7">
        <f t="shared" si="8"/>
        <v>14.492229851825082</v>
      </c>
      <c r="U20" s="8">
        <v>37987</v>
      </c>
      <c r="V20" s="7">
        <f t="shared" si="9"/>
        <v>216.75</v>
      </c>
      <c r="W20" s="7">
        <f t="shared" si="10"/>
        <v>120.25</v>
      </c>
      <c r="X20" s="7">
        <f t="shared" si="11"/>
        <v>88</v>
      </c>
      <c r="Y20" s="7">
        <f t="shared" si="12"/>
        <v>34.25</v>
      </c>
      <c r="Z20" s="7">
        <f t="shared" si="13"/>
        <v>2.75</v>
      </c>
      <c r="AA20" s="7">
        <f t="shared" si="14"/>
        <v>14.25</v>
      </c>
      <c r="AB20" s="7">
        <f t="shared" si="15"/>
        <v>476.25</v>
      </c>
      <c r="AD20" s="8">
        <v>44927</v>
      </c>
      <c r="AE20" s="7">
        <f>HAVERQ!T180-AVERAGE(HAVERQ!T$164:T$167)</f>
        <v>-31.25</v>
      </c>
      <c r="AF20" s="7">
        <f>HAVERQ!U180-AVERAGE(HAVERQ!U$164:U$167)</f>
        <v>-4.25</v>
      </c>
      <c r="AG20" s="7">
        <f>HAVERQ!V180-AVERAGE(HAVERQ!V$164:V$167)</f>
        <v>-77.75</v>
      </c>
      <c r="AH20" s="7">
        <f>HAVERQ!W180-AVERAGE(HAVERQ!W$164:W$167)</f>
        <v>-20.75</v>
      </c>
      <c r="AI20" s="7">
        <f>HAVERQ!X180-AVERAGE(HAVERQ!X$164:X$167)</f>
        <v>28.5</v>
      </c>
      <c r="AJ20" s="7">
        <f>HAVERQ!Y180-AVERAGE(HAVERQ!Y$164:Y$167)</f>
        <v>-75.25</v>
      </c>
      <c r="AK20" s="7">
        <f>HAVERQ!Z180-AVERAGE(HAVERQ!Z$164:Z$167)</f>
        <v>-230.5</v>
      </c>
      <c r="AL20" s="7">
        <f>HAVERQ!AA180-AVERAGE(HAVERQ!AA$164:AA$167)</f>
        <v>95</v>
      </c>
      <c r="AM20" s="7">
        <f>HAVERQ!AB180-AVERAGE(HAVERQ!AB$164:AB$167)</f>
        <v>200</v>
      </c>
      <c r="AN20" s="7">
        <f>HAVERQ!AC180-AVERAGE(HAVERQ!AC$164:AC$167)</f>
        <v>150.75</v>
      </c>
      <c r="AO20" s="7">
        <f>HAVERQ!AD180-AVERAGE(HAVERQ!AD$164:AD$167)</f>
        <v>4.75</v>
      </c>
      <c r="AP20" s="7">
        <f>HAVERQ!AE180-AVERAGE(HAVERQ!AE$164:AE$167)</f>
        <v>100.25</v>
      </c>
      <c r="AQ20" s="7">
        <f>HAVERQ!AF180-AVERAGE(HAVERQ!AF$164:AF$167)</f>
        <v>224</v>
      </c>
      <c r="AR20" s="7">
        <f>HAVERQ!AG180-AVERAGE(HAVERQ!AG$164:AG$167)</f>
        <v>69.5</v>
      </c>
      <c r="AS20" s="7">
        <f>HAVERQ!AH180-AVERAGE(HAVERQ!AH$164:AH$167)</f>
        <v>143.25</v>
      </c>
      <c r="AT20" s="7">
        <f>HAVERQ!AI180-AVERAGE(HAVERQ!AI$164:AI$167)</f>
        <v>69</v>
      </c>
      <c r="AU20" s="7">
        <f>HAVERQ!AJ180-AVERAGE(HAVERQ!AJ$164:AJ$167)</f>
        <v>350.75</v>
      </c>
      <c r="AV20" s="7">
        <f>HAVERQ!AK180-AVERAGE(HAVERQ!AK$164:AK$167)</f>
        <v>-1.75</v>
      </c>
      <c r="AW20" s="7">
        <f t="shared" si="16"/>
        <v>-22.5</v>
      </c>
      <c r="AY20" s="7">
        <f>HAVERQ!AL180+HAVERQ!AM180</f>
        <v>995</v>
      </c>
      <c r="BA20" s="8">
        <v>44927</v>
      </c>
      <c r="BB20" s="7">
        <f t="shared" si="17"/>
        <v>-31.25</v>
      </c>
      <c r="BC20" s="7">
        <f t="shared" si="18"/>
        <v>3.5</v>
      </c>
      <c r="BD20" s="7">
        <f t="shared" si="19"/>
        <v>-77.75</v>
      </c>
      <c r="BE20" s="7">
        <f t="shared" si="20"/>
        <v>-75.25</v>
      </c>
      <c r="BF20" s="7">
        <f t="shared" si="21"/>
        <v>-30.5</v>
      </c>
      <c r="BG20" s="7">
        <f t="shared" si="22"/>
        <v>245.75</v>
      </c>
      <c r="BH20" s="7">
        <f t="shared" si="23"/>
        <v>398.5</v>
      </c>
      <c r="BI20" s="7">
        <f t="shared" si="24"/>
        <v>538.75</v>
      </c>
      <c r="BK20" s="7">
        <f>HAVERQ!T180</f>
        <v>367</v>
      </c>
      <c r="BL20" s="7">
        <f>HAVERQ!U180+HAVERQ!W180+HAVERQ!X180</f>
        <v>429</v>
      </c>
      <c r="BM20" s="7">
        <f>HAVERQ!V180</f>
        <v>2613</v>
      </c>
      <c r="BN20" s="7">
        <f>HAVERQ!Y180</f>
        <v>2258</v>
      </c>
      <c r="BO20" s="7">
        <f>HAVERQ!Z180+HAVERQ!AB180</f>
        <v>7474</v>
      </c>
      <c r="BP20" s="7">
        <f>HAVERQ!AA180+HAVERQ!AC180</f>
        <v>3552</v>
      </c>
      <c r="BQ20" s="7">
        <f>HAVERQ!AD180+HAVERQ!AE180+HAVERQ!AF180+HAVERQ!AG180</f>
        <v>8365</v>
      </c>
      <c r="BR20" s="7">
        <f>HAVERQ!AH180+HAVERQ!AI180+HAVERQ!AJ180+HAVERQ!AK180+HAVERQ!AL180+HAVERQ!AM180</f>
        <v>11479</v>
      </c>
      <c r="BS20" s="7">
        <f>HAVERQ!S180-SUM('Chart Data'!BK20:BR20)</f>
        <v>0</v>
      </c>
      <c r="BU20" s="8">
        <v>35796</v>
      </c>
      <c r="BV20" s="7">
        <f>HAVERQ!T80</f>
        <v>483</v>
      </c>
      <c r="BW20" s="7">
        <f>HAVERQ!U80+HAVERQ!W80+HAVERQ!X80</f>
        <v>347</v>
      </c>
      <c r="BX20" s="7">
        <f>HAVERQ!V80</f>
        <v>4313</v>
      </c>
      <c r="BY20" s="7">
        <f>HAVERQ!Y80</f>
        <v>1885</v>
      </c>
      <c r="BZ20" s="7">
        <f>HAVERQ!Z80+HAVERQ!AB80</f>
        <v>6631</v>
      </c>
      <c r="CA20" s="7">
        <f>HAVERQ!AA80+HAVERQ!AC80</f>
        <v>2269</v>
      </c>
      <c r="CB20" s="7">
        <f>HAVERQ!AD80+HAVERQ!AE80+HAVERQ!AF80+HAVERQ!AG80</f>
        <v>5053</v>
      </c>
      <c r="CC20" s="7">
        <f>HAVERQ!AH80+HAVERQ!AI80+HAVERQ!AJ80+HAVERQ!AK80+HAVERQ!AL80+HAVERQ!AM80</f>
        <v>8062</v>
      </c>
      <c r="CD20" s="7">
        <f>HAVERQ!S80-SUM('Chart Data'!BV20:CC20)</f>
        <v>2</v>
      </c>
      <c r="DB20" s="8">
        <v>37622</v>
      </c>
      <c r="DC20" s="3">
        <f>HAVERQ!BI100/HAVERQ!T100</f>
        <v>11.988130563798219</v>
      </c>
      <c r="DD20" s="3">
        <f>HAVERQ!BJ100/HAVERQ!U100</f>
        <v>597.96825396825398</v>
      </c>
      <c r="DE20" s="3">
        <f>HAVERQ!BK100/HAVERQ!V100</f>
        <v>12.592391304347826</v>
      </c>
      <c r="DF20" s="3">
        <f>HAVERQ!BL100/HAVERQ!W100</f>
        <v>108.58695652173913</v>
      </c>
      <c r="DG20" s="3">
        <f>HAVERQ!BM100/HAVERQ!X100</f>
        <v>47.264516129032259</v>
      </c>
      <c r="DH20" s="3">
        <f>HAVERQ!BN100/HAVERQ!Y100</f>
        <v>15.995073891625616</v>
      </c>
      <c r="DI20" s="3">
        <f>HAVERQ!BO100/HAVERQ!Z100</f>
        <v>9.9359437751004016</v>
      </c>
      <c r="DJ20" s="3">
        <f>HAVERQ!BP100/HAVERQ!AA100</f>
        <v>12.237394957983193</v>
      </c>
      <c r="DK20" s="3">
        <f>HAVERQ!BQ100/HAVERQ!AB100</f>
        <v>7.491499227202473</v>
      </c>
      <c r="DL20" s="3">
        <f>HAVERQ!BR100/HAVERQ!AC100</f>
        <v>6.2660699755899101</v>
      </c>
      <c r="DM20" s="3">
        <f>HAVERQ!BS100/HAVERQ!AD100</f>
        <v>32.734676742233418</v>
      </c>
      <c r="DN20" s="3">
        <f>HAVERQ!BT100/HAVERQ!AE100</f>
        <v>146.27138643067846</v>
      </c>
      <c r="DO20" s="3">
        <f>HAVERQ!BU100/HAVERQ!AF100</f>
        <v>15.385383806519453</v>
      </c>
      <c r="DP20" s="3">
        <f>HAVERQ!BV100/HAVERQ!AG100</f>
        <v>7.3176043557168784</v>
      </c>
      <c r="DQ20" s="3">
        <f>HAVERQ!BW100/HAVERQ!AH100</f>
        <v>13.843894009216591</v>
      </c>
      <c r="DR20" s="3">
        <f>HAVERQ!BX100/HAVERQ!AI100</f>
        <v>12.43061999156474</v>
      </c>
      <c r="DS20" s="3">
        <f>HAVERQ!BY100/HAVERQ!AJ100</f>
        <v>12.034398034398034</v>
      </c>
      <c r="DT20" s="3">
        <f>HAVERQ!BZ100/HAVERQ!AK100</f>
        <v>9.8567807351077317</v>
      </c>
      <c r="DU20" s="3">
        <f>(HAVERQ!CA100+HAVERQ!CB100)/HAVERQ!AL100</f>
        <v>10.091898428053204</v>
      </c>
      <c r="DW20">
        <v>2025</v>
      </c>
      <c r="DX20" s="7">
        <f>DataA!B59</f>
        <v>37080.364999999998</v>
      </c>
      <c r="DY20" s="7">
        <f>DataA!C59</f>
        <v>356.82672500000001</v>
      </c>
      <c r="DZ20" s="7">
        <f>DataA!D59</f>
        <v>48.869172500000005</v>
      </c>
      <c r="EA20" s="7">
        <f>DataA!E59</f>
        <v>2573.1774999999998</v>
      </c>
      <c r="EB20" s="7">
        <f>DataA!F59</f>
        <v>138.581625</v>
      </c>
      <c r="EC20" s="7">
        <f>DataA!G59</f>
        <v>247.17445000000004</v>
      </c>
      <c r="ED20" s="7">
        <f>DataA!H59</f>
        <v>2241.2732500000002</v>
      </c>
      <c r="EE20" s="7">
        <f>DataA!I59</f>
        <v>4692.6525000000001</v>
      </c>
      <c r="EF20" s="7">
        <f>DataA!J59</f>
        <v>1901.86475</v>
      </c>
      <c r="EG20" s="7">
        <f>DataA!K59</f>
        <v>2616.2194999999997</v>
      </c>
      <c r="EH20" s="7">
        <f>DataA!L59</f>
        <v>1633.3005000000001</v>
      </c>
      <c r="EI20" s="7">
        <f>DataA!M59</f>
        <v>1177.2597500000002</v>
      </c>
      <c r="EJ20" s="7">
        <f>DataA!N59</f>
        <v>718.74510000000009</v>
      </c>
      <c r="EK20" s="7">
        <f>DataA!O59</f>
        <v>3514.5665000000004</v>
      </c>
      <c r="EL20" s="7">
        <f>DataA!P59</f>
        <v>3019.7435</v>
      </c>
      <c r="EM20" s="7">
        <f>DataA!Q59</f>
        <v>1744.1982499999999</v>
      </c>
      <c r="EN20" s="7">
        <f>DataA!R59</f>
        <v>3108.5455000000002</v>
      </c>
      <c r="EO20" s="7">
        <f>DataA!S59</f>
        <v>5175.1785</v>
      </c>
      <c r="EP20" s="7">
        <f>DataA!T59</f>
        <v>1151.9982500000001</v>
      </c>
      <c r="EQ20" s="7">
        <f>DataA!U59</f>
        <v>1019.19075</v>
      </c>
      <c r="FD20" s="8">
        <v>45292</v>
      </c>
      <c r="FE20" s="7">
        <f>DataQ!U211+DataQ!V211+DataQ!W211+DataQ!X211+DataQ!Y211</f>
        <v>11914</v>
      </c>
      <c r="FF20" s="7">
        <f>DataQ!J211+DataQ!Q211+DataQ!H211+DataQ!P211+DataQ!S211+DataQ!K211+DataQ!L211</f>
        <v>8905</v>
      </c>
      <c r="FG20" s="7">
        <f>DataQ!N211+DataQ!I211+DataQ!R211+DataQ!G211+DataQ!T211+DataQ!M211+DataQ!O211</f>
        <v>15971</v>
      </c>
      <c r="FH20" s="7">
        <f>DataQ!F211-'Chart Data'!FE20-'Chart Data'!FF20-'Chart Data'!FG20</f>
        <v>-1</v>
      </c>
      <c r="FJ20" s="8">
        <v>45292</v>
      </c>
      <c r="FK20" s="7">
        <f t="shared" si="32"/>
        <v>-16.75</v>
      </c>
      <c r="FL20" s="7">
        <f t="shared" si="33"/>
        <v>-40.25</v>
      </c>
      <c r="FM20" s="7">
        <f t="shared" si="34"/>
        <v>52.75</v>
      </c>
      <c r="FN20" s="7">
        <f t="shared" si="35"/>
        <v>-4.25</v>
      </c>
      <c r="FP20" s="8">
        <v>42491</v>
      </c>
      <c r="FQ20" s="2">
        <f>100*((AVERAGE(HAVERM!AS442:AS444)/AVERAGE(HAVERM!AS439:AS441))-1)</f>
        <v>0.32067047411401539</v>
      </c>
      <c r="FR20" s="2">
        <f>100*((AVERAGE(HAVERM!AT442:AT444)/AVERAGE(HAVERM!AT439:AT441))-1)</f>
        <v>-0.1741285756576616</v>
      </c>
      <c r="FS20" s="2">
        <f>100*((AVERAGE(HAVERM!AU442:AU444)/AVERAGE(HAVERM!AU439:AU441))-1)</f>
        <v>-2.5219814477853042</v>
      </c>
      <c r="FT20" s="2">
        <f>100*((AVERAGE(HAVERM!AV442:AV444)/AVERAGE(HAVERM!AV439:AV441))-1)</f>
        <v>0.30054835494217613</v>
      </c>
      <c r="FU20" s="2">
        <f>100*((AVERAGE(HAVERM!AW442:AW444)/AVERAGE(HAVERM!AW439:AW441))-1)</f>
        <v>1.7783215441136146</v>
      </c>
      <c r="FV20" s="2">
        <f>100*((AVERAGE(HAVERM!AX442:AX444)/AVERAGE(HAVERM!AX439:AX441))-1)</f>
        <v>0.6666057325184882</v>
      </c>
      <c r="FW20" s="2">
        <f>100*((AVERAGE(HAVERM!AY442:AY444)/AVERAGE(HAVERM!AY439:AY441))-1)</f>
        <v>1.2488362488866089</v>
      </c>
      <c r="FX20" s="2">
        <f>100*((AVERAGE(HAVERM!AZ442:AZ444)/AVERAGE(HAVERM!AZ439:AZ441))-1)</f>
        <v>0.27697236842518791</v>
      </c>
      <c r="FY20" s="2">
        <f>100*((AVERAGE(HAVERM!BA442:BA444)/AVERAGE(HAVERM!BA439:BA441))-1)</f>
        <v>0.993830342340285</v>
      </c>
      <c r="FZ20" s="2">
        <f>100*((AVERAGE(HAVERM!BB442:BB444)/AVERAGE(HAVERM!BB439:BB441))-1)</f>
        <v>0.99955084717866516</v>
      </c>
      <c r="GA20" s="2">
        <f>100*((AVERAGE(HAVERM!BC442:BC444)/AVERAGE(HAVERM!BC439:BC441))-1)</f>
        <v>0.43048717672284909</v>
      </c>
      <c r="GB20" s="2">
        <f>100*((AVERAGE(HAVERM!BD442:BD444)/AVERAGE(HAVERM!BD439:BD441))-1)</f>
        <v>-0.2176825184192932</v>
      </c>
      <c r="GC20" s="2">
        <f>100*((AVERAGE(HAVERM!BE442:BE444)/AVERAGE(HAVERM!BE439:BE441))-1)</f>
        <v>0.31427243599184695</v>
      </c>
      <c r="GD20" s="2">
        <f>100*((AVERAGE(HAVERM!BF442:BF444)/AVERAGE(HAVERM!BF439:BF441))-1)</f>
        <v>6.3593010103235592E-2</v>
      </c>
      <c r="GE20" s="2">
        <f>100*((AVERAGE(HAVERM!BG442:BG444)/AVERAGE(HAVERM!BG439:BG441))-1)</f>
        <v>-8.5211650170058384E-3</v>
      </c>
      <c r="GF20" s="2">
        <f>100*((AVERAGE(HAVERM!BH442:BH444)/AVERAGE(HAVERM!BH439:BH441))-1)</f>
        <v>-0.61874660712624152</v>
      </c>
      <c r="GG20" s="2">
        <f>100*((AVERAGE(HAVERM!BI442:BI444)/AVERAGE(HAVERM!BI439:BI441))-1)</f>
        <v>0.13924569620220595</v>
      </c>
      <c r="GH20" s="2">
        <f>100*((AVERAGE(HAVERM!BJ442:BJ444)/AVERAGE(HAVERM!BJ439:BJ441))-1)</f>
        <v>0.46116692074873455</v>
      </c>
      <c r="GI20" s="2">
        <f>100*((AVERAGE(HAVERM!BK442:BK444)/AVERAGE(HAVERM!BK439:BK441))-1)</f>
        <v>1.1819996851340386</v>
      </c>
      <c r="GJ20" s="2">
        <f>100*(((AVERAGE(HAVERM!BL442:BL444)+(AVERAGE(HAVERM!BM442:BM444)))/(AVERAGE(HAVERM!BL439:BL441)+AVERAGE(HAVERM!BM439:BM441))-1))</f>
        <v>1.6891102896687826E-2</v>
      </c>
      <c r="GL20" s="8">
        <v>42491</v>
      </c>
      <c r="GM20" s="2">
        <f t="shared" si="56"/>
        <v>-0.1741285756576616</v>
      </c>
      <c r="GN20" s="2">
        <f t="shared" si="57"/>
        <v>0.47658765816389614</v>
      </c>
      <c r="GO20" s="2">
        <f t="shared" si="58"/>
        <v>0.30054835494217613</v>
      </c>
      <c r="GP20" s="2">
        <f t="shared" si="59"/>
        <v>1.2488362488866089</v>
      </c>
      <c r="GQ20" s="2">
        <f t="shared" si="60"/>
        <v>0.49196279634029505</v>
      </c>
      <c r="GR20" s="2">
        <f t="shared" si="61"/>
        <v>0.72502391358586493</v>
      </c>
      <c r="GS20" s="2">
        <f t="shared" si="62"/>
        <v>-0.2176825184192932</v>
      </c>
      <c r="GT20" s="2">
        <f t="shared" si="63"/>
        <v>4.881971946641972E-2</v>
      </c>
      <c r="GU20" s="2">
        <f t="shared" si="64"/>
        <v>0.19799220857601441</v>
      </c>
      <c r="GW20" s="8">
        <v>42491</v>
      </c>
      <c r="GX20">
        <f>HAVERM!AT444</f>
        <v>180692</v>
      </c>
      <c r="GY20">
        <f>HAVERM!AU444+HAVERM!AW444+HAVERM!AX444</f>
        <v>312194</v>
      </c>
      <c r="GZ20">
        <f>HAVERM!AV444</f>
        <v>2392838</v>
      </c>
      <c r="HA20">
        <f>HAVERM!AY444</f>
        <v>1176364</v>
      </c>
      <c r="HB20">
        <f>HAVERM!AZ444+HAVERM!BB444</f>
        <v>6371106</v>
      </c>
      <c r="HC20">
        <f>HAVERM!BA444+HAVERM!BC444</f>
        <v>2357999</v>
      </c>
      <c r="HD20">
        <f>HAVERM!BD444</f>
        <v>1084713</v>
      </c>
      <c r="HE20">
        <f>HAVERM!BE444+HAVERM!BF444+HAVERM!BG444</f>
        <v>4794576</v>
      </c>
      <c r="HF20">
        <f>HAVERM!BH444+HAVERM!BI444+HAVERM!BJ444+HAVERM!BK444+HAVERM!BL444+HAVERM!BM444</f>
        <v>9203858</v>
      </c>
      <c r="HH20" s="7" t="s">
        <v>845</v>
      </c>
      <c r="HI20" s="7">
        <f>'ASHE Annual pay All SIC'!D117</f>
        <v>28150</v>
      </c>
      <c r="HJ20" s="2">
        <v>0.14747604712375129</v>
      </c>
      <c r="HL20" s="7" t="s">
        <v>845</v>
      </c>
      <c r="HM20" s="7">
        <f>'ASHE Annual pay All SIC'!D117</f>
        <v>28150</v>
      </c>
      <c r="HN20" s="2">
        <v>-0.55666666666666709</v>
      </c>
      <c r="HP20">
        <v>2023</v>
      </c>
      <c r="HQ20" s="2">
        <v>15.363385543192912</v>
      </c>
      <c r="HR20" s="2">
        <v>3.5101837640835951</v>
      </c>
      <c r="HS20" s="2">
        <f t="shared" si="36"/>
        <v>18.873569307276508</v>
      </c>
      <c r="HU20">
        <v>2023</v>
      </c>
      <c r="HV20" s="7">
        <v>6380.8275939109008</v>
      </c>
      <c r="HW20" s="7">
        <v>1457.8738103390572</v>
      </c>
      <c r="HX20" s="7">
        <f t="shared" si="37"/>
        <v>7838.7014042499577</v>
      </c>
      <c r="HZ20" s="8">
        <v>44927</v>
      </c>
      <c r="IA20" s="7">
        <f>HAVERQ!E180</f>
        <v>5689</v>
      </c>
      <c r="IB20" s="7">
        <f>HAVERQ!F180</f>
        <v>27784</v>
      </c>
      <c r="IC20" s="7">
        <f>DataQ!Z207-('Chart Data'!IA20+'Chart Data'!IB20)</f>
        <v>-148</v>
      </c>
      <c r="IE20" s="8">
        <v>44927</v>
      </c>
      <c r="IF20" s="7">
        <f t="shared" si="38"/>
        <v>373.25</v>
      </c>
      <c r="IG20" s="7">
        <f t="shared" si="39"/>
        <v>160</v>
      </c>
      <c r="II20" s="8">
        <v>44927</v>
      </c>
      <c r="IJ20" s="2">
        <f t="shared" si="40"/>
        <v>107.02158679396135</v>
      </c>
      <c r="IK20" s="2">
        <f t="shared" si="41"/>
        <v>100.57920648711264</v>
      </c>
      <c r="IM20" s="8">
        <v>44927</v>
      </c>
      <c r="IN20" s="7">
        <f>SUM(DataQ!U207:Y207)</f>
        <v>11479</v>
      </c>
      <c r="IO20" s="7">
        <f>DataQ!F207-'Chart Data'!IN20</f>
        <v>25058</v>
      </c>
      <c r="IQ20" s="8">
        <v>44927</v>
      </c>
      <c r="IR20" s="2">
        <f t="shared" si="42"/>
        <v>104.92447613171545</v>
      </c>
      <c r="IS20" s="2">
        <f t="shared" si="43"/>
        <v>101.75940872496167</v>
      </c>
    </row>
    <row r="21" spans="1:253" x14ac:dyDescent="0.25">
      <c r="A21" s="8">
        <v>45017</v>
      </c>
      <c r="B21" s="7">
        <f>HAVERQ!E181-AVERAGE(HAVERQ!E$164:E$167)</f>
        <v>412.25</v>
      </c>
      <c r="C21" s="7">
        <f>HAVERQ!F181-AVERAGE(HAVERQ!F$164:F$167)</f>
        <v>-77</v>
      </c>
      <c r="E21" s="8">
        <v>38078</v>
      </c>
      <c r="F21" s="7">
        <f>HAVERQ!P105</f>
        <v>1430</v>
      </c>
      <c r="G21" s="7">
        <f>HAVERQ!O105</f>
        <v>1569</v>
      </c>
      <c r="H21" s="7">
        <f>HAVERQ!N105</f>
        <v>1270</v>
      </c>
      <c r="I21" s="7">
        <f>HAVERQ!M105</f>
        <v>264</v>
      </c>
      <c r="J21" s="7">
        <f>HAVERQ!L105</f>
        <v>218</v>
      </c>
      <c r="K21" s="7">
        <f>HAVERQ!E105-F21-G21-H21-I21-J21</f>
        <v>794</v>
      </c>
      <c r="M21" s="8">
        <v>38078</v>
      </c>
      <c r="N21" s="7">
        <f t="shared" si="4"/>
        <v>25.788999098286748</v>
      </c>
      <c r="O21" s="7">
        <f t="shared" si="5"/>
        <v>28.295761947700633</v>
      </c>
      <c r="P21" s="7">
        <f t="shared" si="6"/>
        <v>22.903516681695223</v>
      </c>
      <c r="Q21" s="7">
        <f t="shared" si="7"/>
        <v>4.761045987376014</v>
      </c>
      <c r="R21" s="7">
        <f t="shared" si="8"/>
        <v>3.9314697926059514</v>
      </c>
      <c r="S21" s="7">
        <f t="shared" si="8"/>
        <v>14.319206492335438</v>
      </c>
      <c r="U21" s="8">
        <v>38078</v>
      </c>
      <c r="V21" s="7">
        <f t="shared" si="9"/>
        <v>220.75</v>
      </c>
      <c r="W21" s="7">
        <f t="shared" si="10"/>
        <v>129.25</v>
      </c>
      <c r="X21" s="7">
        <f t="shared" si="11"/>
        <v>91</v>
      </c>
      <c r="Y21" s="7">
        <f t="shared" si="12"/>
        <v>38.25</v>
      </c>
      <c r="Z21" s="7">
        <f t="shared" si="13"/>
        <v>1.75</v>
      </c>
      <c r="AA21" s="7">
        <f t="shared" si="14"/>
        <v>6.25</v>
      </c>
      <c r="AB21" s="7">
        <f t="shared" si="15"/>
        <v>487.25</v>
      </c>
      <c r="AD21" s="8">
        <v>45017</v>
      </c>
      <c r="AE21" s="7">
        <f>HAVERQ!T181-AVERAGE(HAVERQ!T$164:T$167)</f>
        <v>-60.25</v>
      </c>
      <c r="AF21" s="7">
        <f>HAVERQ!U181-AVERAGE(HAVERQ!U$164:U$167)</f>
        <v>-9.25</v>
      </c>
      <c r="AG21" s="7">
        <f>HAVERQ!V181-AVERAGE(HAVERQ!V$164:V$167)</f>
        <v>-112.75</v>
      </c>
      <c r="AH21" s="7">
        <f>HAVERQ!W181-AVERAGE(HAVERQ!W$164:W$167)</f>
        <v>-13.75</v>
      </c>
      <c r="AI21" s="7">
        <f>HAVERQ!X181-AVERAGE(HAVERQ!X$164:X$167)</f>
        <v>27.5</v>
      </c>
      <c r="AJ21" s="7">
        <f>HAVERQ!Y181-AVERAGE(HAVERQ!Y$164:Y$167)</f>
        <v>-74.25</v>
      </c>
      <c r="AK21" s="7">
        <f>HAVERQ!Z181-AVERAGE(HAVERQ!Z$164:Z$167)</f>
        <v>-291.5</v>
      </c>
      <c r="AL21" s="7">
        <f>HAVERQ!AA181-AVERAGE(HAVERQ!AA$164:AA$167)</f>
        <v>46</v>
      </c>
      <c r="AM21" s="7">
        <f>HAVERQ!AB181-AVERAGE(HAVERQ!AB$164:AB$167)</f>
        <v>210</v>
      </c>
      <c r="AN21" s="7">
        <f>HAVERQ!AC181-AVERAGE(HAVERQ!AC$164:AC$167)</f>
        <v>138.75</v>
      </c>
      <c r="AO21" s="7">
        <f>HAVERQ!AD181-AVERAGE(HAVERQ!AD$164:AD$167)</f>
        <v>3.75</v>
      </c>
      <c r="AP21" s="7">
        <f>HAVERQ!AE181-AVERAGE(HAVERQ!AE$164:AE$167)</f>
        <v>83.25</v>
      </c>
      <c r="AQ21" s="7">
        <f>HAVERQ!AF181-AVERAGE(HAVERQ!AF$164:AF$167)</f>
        <v>179</v>
      </c>
      <c r="AR21" s="7">
        <f>HAVERQ!AG181-AVERAGE(HAVERQ!AG$164:AG$167)</f>
        <v>87.5</v>
      </c>
      <c r="AS21" s="7">
        <f>HAVERQ!AH181-AVERAGE(HAVERQ!AH$164:AH$167)</f>
        <v>158.25</v>
      </c>
      <c r="AT21" s="7">
        <f>HAVERQ!AI181-AVERAGE(HAVERQ!AI$164:AI$167)</f>
        <v>80</v>
      </c>
      <c r="AU21" s="7">
        <f>HAVERQ!AJ181-AVERAGE(HAVERQ!AJ$164:AJ$167)</f>
        <v>358.75</v>
      </c>
      <c r="AV21" s="7">
        <f>HAVERQ!AK181-AVERAGE(HAVERQ!AK$164:AK$167)</f>
        <v>13.25</v>
      </c>
      <c r="AW21" s="7">
        <f t="shared" si="16"/>
        <v>-59.5</v>
      </c>
      <c r="AY21" s="7">
        <f>HAVERQ!AL181+HAVERQ!AM181</f>
        <v>958</v>
      </c>
      <c r="BA21" s="8">
        <v>45017</v>
      </c>
      <c r="BB21" s="7">
        <f t="shared" si="17"/>
        <v>-60.25</v>
      </c>
      <c r="BC21" s="7">
        <f t="shared" si="18"/>
        <v>4.5</v>
      </c>
      <c r="BD21" s="7">
        <f t="shared" si="19"/>
        <v>-112.75</v>
      </c>
      <c r="BE21" s="7">
        <f t="shared" si="20"/>
        <v>-74.25</v>
      </c>
      <c r="BF21" s="7">
        <f t="shared" si="21"/>
        <v>-81.5</v>
      </c>
      <c r="BG21" s="7">
        <f t="shared" si="22"/>
        <v>184.75</v>
      </c>
      <c r="BH21" s="7">
        <f t="shared" si="23"/>
        <v>353.5</v>
      </c>
      <c r="BI21" s="7">
        <f t="shared" si="24"/>
        <v>550.75</v>
      </c>
      <c r="BK21" s="7">
        <f>HAVERQ!T181</f>
        <v>338</v>
      </c>
      <c r="BL21" s="7">
        <f>HAVERQ!U181+HAVERQ!W181+HAVERQ!X181</f>
        <v>430</v>
      </c>
      <c r="BM21" s="7">
        <f>HAVERQ!V181</f>
        <v>2578</v>
      </c>
      <c r="BN21" s="7">
        <f>HAVERQ!Y181</f>
        <v>2259</v>
      </c>
      <c r="BO21" s="7">
        <f>HAVERQ!Z181+HAVERQ!AB181</f>
        <v>7423</v>
      </c>
      <c r="BP21" s="7">
        <f>HAVERQ!AA181+HAVERQ!AC181</f>
        <v>3491</v>
      </c>
      <c r="BQ21" s="7">
        <f>HAVERQ!AD181+HAVERQ!AE181+HAVERQ!AF181+HAVERQ!AG181</f>
        <v>8320</v>
      </c>
      <c r="BR21" s="7">
        <f>HAVERQ!AH181+HAVERQ!AI181+HAVERQ!AJ181+HAVERQ!AK181+HAVERQ!AL181+HAVERQ!AM181</f>
        <v>11491</v>
      </c>
      <c r="BS21" s="7">
        <f>HAVERQ!S181-SUM('Chart Data'!BK21:BR21)</f>
        <v>0</v>
      </c>
      <c r="BU21" s="8">
        <v>35886</v>
      </c>
      <c r="BV21" s="7">
        <f>HAVERQ!T81</f>
        <v>475</v>
      </c>
      <c r="BW21" s="7">
        <f>HAVERQ!U81+HAVERQ!W81+HAVERQ!X81</f>
        <v>343</v>
      </c>
      <c r="BX21" s="7">
        <f>HAVERQ!V81</f>
        <v>4299</v>
      </c>
      <c r="BY21" s="7">
        <f>HAVERQ!Y81</f>
        <v>1869</v>
      </c>
      <c r="BZ21" s="7">
        <f>HAVERQ!Z81+HAVERQ!AB81</f>
        <v>6610</v>
      </c>
      <c r="CA21" s="7">
        <f>HAVERQ!AA81+HAVERQ!AC81</f>
        <v>2287</v>
      </c>
      <c r="CB21" s="7">
        <f>HAVERQ!AD81+HAVERQ!AE81+HAVERQ!AF81+HAVERQ!AG81</f>
        <v>5058</v>
      </c>
      <c r="CC21" s="7">
        <f>HAVERQ!AH81+HAVERQ!AI81+HAVERQ!AJ81+HAVERQ!AK81+HAVERQ!AL81+HAVERQ!AM81</f>
        <v>8007</v>
      </c>
      <c r="CD21" s="7">
        <f>HAVERQ!S81-SUM('Chart Data'!BV21:CC21)</f>
        <v>0</v>
      </c>
      <c r="DB21" s="8">
        <v>37712</v>
      </c>
      <c r="DC21" s="3">
        <f>HAVERQ!BI101/HAVERQ!T101</f>
        <v>11.528735632183908</v>
      </c>
      <c r="DD21" s="3">
        <f>HAVERQ!BJ101/HAVERQ!U101</f>
        <v>572.59016393442619</v>
      </c>
      <c r="DE21" s="3">
        <f>HAVERQ!BK101/HAVERQ!V101</f>
        <v>12.710296684118674</v>
      </c>
      <c r="DF21" s="3">
        <f>HAVERQ!BL101/HAVERQ!W101</f>
        <v>110.95698924731182</v>
      </c>
      <c r="DG21" s="3">
        <f>HAVERQ!BM101/HAVERQ!X101</f>
        <v>47.361290322580643</v>
      </c>
      <c r="DH21" s="3">
        <f>HAVERQ!BN101/HAVERQ!Y101</f>
        <v>15.956733106465727</v>
      </c>
      <c r="DI21" s="3">
        <f>HAVERQ!BO101/HAVERQ!Z101</f>
        <v>10.081221313111156</v>
      </c>
      <c r="DJ21" s="3">
        <f>HAVERQ!BP101/HAVERQ!AA101</f>
        <v>12.474233983286908</v>
      </c>
      <c r="DK21" s="3">
        <f>HAVERQ!BQ101/HAVERQ!AB101</f>
        <v>7.5092307692307694</v>
      </c>
      <c r="DL21" s="3">
        <f>HAVERQ!BR101/HAVERQ!AC101</f>
        <v>6.4971796937953261</v>
      </c>
      <c r="DM21" s="3">
        <f>HAVERQ!BS101/HAVERQ!AD101</f>
        <v>32.977386934673369</v>
      </c>
      <c r="DN21" s="3">
        <f>HAVERQ!BT101/HAVERQ!AE101</f>
        <v>150.3422619047619</v>
      </c>
      <c r="DO21" s="3">
        <f>HAVERQ!BU101/HAVERQ!AF101</f>
        <v>15.030349794238683</v>
      </c>
      <c r="DP21" s="3">
        <f>HAVERQ!BV101/HAVERQ!AG101</f>
        <v>7.1715708465368948</v>
      </c>
      <c r="DQ21" s="3">
        <f>HAVERQ!BW101/HAVERQ!AH101</f>
        <v>13.864988558352403</v>
      </c>
      <c r="DR21" s="3">
        <f>HAVERQ!BX101/HAVERQ!AI101</f>
        <v>12.446346555323592</v>
      </c>
      <c r="DS21" s="3">
        <f>HAVERQ!BY101/HAVERQ!AJ101</f>
        <v>11.996355906468265</v>
      </c>
      <c r="DT21" s="3">
        <f>HAVERQ!BZ101/HAVERQ!AK101</f>
        <v>10.056818181818182</v>
      </c>
      <c r="DU21" s="3">
        <f>(HAVERQ!CA101+HAVERQ!CB101)/HAVERQ!AL101</f>
        <v>9.8407185628742511</v>
      </c>
      <c r="DX21" s="2">
        <f>100*((DX20/DX19)-1)</f>
        <v>0.78171650664873304</v>
      </c>
      <c r="DY21" s="2">
        <f t="shared" ref="DY21:EQ21" si="65">100*((DY20/DY19)-1)</f>
        <v>-0.95024982650936396</v>
      </c>
      <c r="DZ21" s="2">
        <f t="shared" si="65"/>
        <v>1.2832590673575339</v>
      </c>
      <c r="EA21" s="2">
        <f t="shared" si="65"/>
        <v>-0.57273956723339348</v>
      </c>
      <c r="EB21" s="2">
        <f t="shared" si="65"/>
        <v>2.0859116022099444</v>
      </c>
      <c r="EC21" s="2">
        <f t="shared" si="65"/>
        <v>0.47741869918700441</v>
      </c>
      <c r="ED21" s="2">
        <f t="shared" si="65"/>
        <v>1.4609891353553728</v>
      </c>
      <c r="EE21" s="2">
        <f t="shared" si="65"/>
        <v>-0.63202752779247806</v>
      </c>
      <c r="EF21" s="2">
        <f t="shared" si="65"/>
        <v>0.7210247583741447</v>
      </c>
      <c r="EG21" s="2">
        <f t="shared" si="65"/>
        <v>-1.8764369432723971</v>
      </c>
      <c r="EH21" s="2">
        <f t="shared" si="65"/>
        <v>0.32558353808354035</v>
      </c>
      <c r="EI21" s="2">
        <f t="shared" si="65"/>
        <v>-0.25335733954668926</v>
      </c>
      <c r="EJ21" s="2">
        <f t="shared" si="65"/>
        <v>2.3488928444286294</v>
      </c>
      <c r="EK21" s="2">
        <f t="shared" si="65"/>
        <v>0.47359919954259588</v>
      </c>
      <c r="EL21" s="2">
        <f t="shared" si="65"/>
        <v>0.96943910390370203</v>
      </c>
      <c r="EM21" s="2">
        <f t="shared" si="65"/>
        <v>1.5249272409778802</v>
      </c>
      <c r="EN21" s="2">
        <f t="shared" si="65"/>
        <v>1.6944630735258093</v>
      </c>
      <c r="EO21" s="2">
        <f t="shared" si="65"/>
        <v>2.6413823879412934</v>
      </c>
      <c r="EP21" s="2">
        <f t="shared" si="65"/>
        <v>3.179422301836099</v>
      </c>
      <c r="EQ21" s="2">
        <f t="shared" si="65"/>
        <v>2.174511278195479</v>
      </c>
      <c r="FD21" s="8">
        <v>45383</v>
      </c>
      <c r="FE21" s="7">
        <f>DataQ!U212+DataQ!V212+DataQ!W212+DataQ!X212+DataQ!Y212</f>
        <v>11937</v>
      </c>
      <c r="FF21" s="7">
        <f>DataQ!J212+DataQ!Q212+DataQ!H212+DataQ!P212+DataQ!S212+DataQ!K212+DataQ!L212</f>
        <v>8855</v>
      </c>
      <c r="FG21" s="7">
        <f>DataQ!N212+DataQ!I212+DataQ!R212+DataQ!G212+DataQ!T212+DataQ!M212+DataQ!O212</f>
        <v>15919</v>
      </c>
      <c r="FH21" s="7">
        <f>DataQ!F212-'Chart Data'!FE21-'Chart Data'!FF21-'Chart Data'!FG21</f>
        <v>-1</v>
      </c>
      <c r="FJ21" s="8">
        <v>45383</v>
      </c>
      <c r="FK21" s="7">
        <f t="shared" si="32"/>
        <v>6.25</v>
      </c>
      <c r="FL21" s="7">
        <f t="shared" si="33"/>
        <v>-90.25</v>
      </c>
      <c r="FM21" s="7">
        <f t="shared" si="34"/>
        <v>0.75</v>
      </c>
      <c r="FN21" s="7">
        <f t="shared" si="35"/>
        <v>-83.25</v>
      </c>
      <c r="FP21" s="8">
        <v>42522</v>
      </c>
      <c r="FQ21" s="2">
        <f>100*((AVERAGE(HAVERM!AS443:AS445)/AVERAGE(HAVERM!AS440:AS442))-1)</f>
        <v>0.26699028922452239</v>
      </c>
      <c r="FR21" s="2">
        <f>100*((AVERAGE(HAVERM!AT443:AT445)/AVERAGE(HAVERM!AT440:AT442))-1)</f>
        <v>-0.11989878482949745</v>
      </c>
      <c r="FS21" s="2">
        <f>100*((AVERAGE(HAVERM!AU443:AU445)/AVERAGE(HAVERM!AU440:AU442))-1)</f>
        <v>-3.1611307465662875</v>
      </c>
      <c r="FT21" s="2">
        <f>100*((AVERAGE(HAVERM!AV443:AV445)/AVERAGE(HAVERM!AV440:AV442))-1)</f>
        <v>0.11110519046066969</v>
      </c>
      <c r="FU21" s="2">
        <f>100*((AVERAGE(HAVERM!AW443:AW445)/AVERAGE(HAVERM!AW440:AW442))-1)</f>
        <v>1.5132485832439979</v>
      </c>
      <c r="FV21" s="2">
        <f>100*((AVERAGE(HAVERM!AX443:AX445)/AVERAGE(HAVERM!AX440:AX442))-1)</f>
        <v>1.0035519556503614</v>
      </c>
      <c r="FW21" s="2">
        <f>100*((AVERAGE(HAVERM!AY443:AY445)/AVERAGE(HAVERM!AY440:AY442))-1)</f>
        <v>0.74007349057383376</v>
      </c>
      <c r="FX21" s="2">
        <f>100*((AVERAGE(HAVERM!AZ443:AZ445)/AVERAGE(HAVERM!AZ440:AZ442))-1)</f>
        <v>0.27352665025959233</v>
      </c>
      <c r="FY21" s="2">
        <f>100*((AVERAGE(HAVERM!BA443:BA445)/AVERAGE(HAVERM!BA440:BA442))-1)</f>
        <v>1.1174176882685849</v>
      </c>
      <c r="FZ21" s="2">
        <f>100*((AVERAGE(HAVERM!BB443:BB445)/AVERAGE(HAVERM!BB440:BB442))-1)</f>
        <v>0.85465172660030841</v>
      </c>
      <c r="GA21" s="2">
        <f>100*((AVERAGE(HAVERM!BC443:BC445)/AVERAGE(HAVERM!BC440:BC442))-1)</f>
        <v>0.34408834818764333</v>
      </c>
      <c r="GB21" s="2">
        <f>100*((AVERAGE(HAVERM!BD443:BD445)/AVERAGE(HAVERM!BD440:BD442))-1)</f>
        <v>-0.10762005883189207</v>
      </c>
      <c r="GC21" s="2">
        <f>100*((AVERAGE(HAVERM!BE443:BE445)/AVERAGE(HAVERM!BE440:BE442))-1)</f>
        <v>0.20432973148736266</v>
      </c>
      <c r="GD21" s="2">
        <f>100*((AVERAGE(HAVERM!BF443:BF445)/AVERAGE(HAVERM!BF440:BF442))-1)</f>
        <v>-0.10259754054060544</v>
      </c>
      <c r="GE21" s="2">
        <f>100*((AVERAGE(HAVERM!BG443:BG445)/AVERAGE(HAVERM!BG440:BG442))-1)</f>
        <v>-0.21503450879792885</v>
      </c>
      <c r="GF21" s="2">
        <f>100*((AVERAGE(HAVERM!BH443:BH445)/AVERAGE(HAVERM!BH440:BH442))-1)</f>
        <v>-0.36289889281687637</v>
      </c>
      <c r="GG21" s="2">
        <f>100*((AVERAGE(HAVERM!BI443:BI445)/AVERAGE(HAVERM!BI440:BI442))-1)</f>
        <v>0.30181762598386896</v>
      </c>
      <c r="GH21" s="2">
        <f>100*((AVERAGE(HAVERM!BJ443:BJ445)/AVERAGE(HAVERM!BJ440:BJ442))-1)</f>
        <v>0.45309139232210249</v>
      </c>
      <c r="GI21" s="2">
        <f>100*((AVERAGE(HAVERM!BK443:BK445)/AVERAGE(HAVERM!BK440:BK442))-1)</f>
        <v>1.022303342323716</v>
      </c>
      <c r="GJ21" s="2">
        <f>100*(((AVERAGE(HAVERM!BL443:BL445)+(AVERAGE(HAVERM!BM443:BM445)))/(AVERAGE(HAVERM!BL440:BL442)+AVERAGE(HAVERM!BM440:BM442))-1))</f>
        <v>-0.35139239847670201</v>
      </c>
      <c r="GL21" s="8">
        <v>42522</v>
      </c>
      <c r="GM21" s="2">
        <f t="shared" si="56"/>
        <v>-0.11989878482949745</v>
      </c>
      <c r="GN21" s="2">
        <f t="shared" si="57"/>
        <v>0.4652155631071464</v>
      </c>
      <c r="GO21" s="2">
        <f t="shared" si="58"/>
        <v>0.11110519046066969</v>
      </c>
      <c r="GP21" s="2">
        <f t="shared" si="59"/>
        <v>0.74007349057383376</v>
      </c>
      <c r="GQ21" s="2">
        <f t="shared" si="60"/>
        <v>0.44675356674654942</v>
      </c>
      <c r="GR21" s="2">
        <f t="shared" si="61"/>
        <v>0.74860675845620506</v>
      </c>
      <c r="GS21" s="2">
        <f t="shared" si="62"/>
        <v>-0.10762005883189207</v>
      </c>
      <c r="GT21" s="2">
        <f t="shared" si="63"/>
        <v>-0.13276454485112721</v>
      </c>
      <c r="GU21" s="2">
        <f t="shared" si="64"/>
        <v>0.25472361077518713</v>
      </c>
      <c r="GW21" s="8">
        <v>42522</v>
      </c>
      <c r="GX21">
        <f>HAVERM!AT445</f>
        <v>181379</v>
      </c>
      <c r="GY21">
        <f>HAVERM!AU445+HAVERM!AW445+HAVERM!AX445</f>
        <v>312809</v>
      </c>
      <c r="GZ21">
        <f>HAVERM!AV445</f>
        <v>2393822</v>
      </c>
      <c r="HA21">
        <f>HAVERM!AY445</f>
        <v>1179431</v>
      </c>
      <c r="HB21">
        <f>HAVERM!AZ445+HAVERM!BB445</f>
        <v>6378946</v>
      </c>
      <c r="HC21">
        <f>HAVERM!BA445+HAVERM!BC445</f>
        <v>2362855</v>
      </c>
      <c r="HD21">
        <f>HAVERM!BD445</f>
        <v>1084464</v>
      </c>
      <c r="HE21">
        <f>HAVERM!BE445+HAVERM!BF445+HAVERM!BG445</f>
        <v>4799977</v>
      </c>
      <c r="HF21">
        <f>HAVERM!BH445+HAVERM!BI445+HAVERM!BJ445+HAVERM!BK445+HAVERM!BL445+HAVERM!BM445</f>
        <v>9219279</v>
      </c>
      <c r="HH21" s="7" t="s">
        <v>846</v>
      </c>
      <c r="HI21" s="7">
        <f>'ASHE Annual pay All SIC'!D121</f>
        <v>23786</v>
      </c>
      <c r="HJ21" s="2">
        <v>0.19611278492668305</v>
      </c>
      <c r="HL21" s="7" t="s">
        <v>846</v>
      </c>
      <c r="HM21" s="7">
        <f>'ASHE Annual pay All SIC'!D121</f>
        <v>23786</v>
      </c>
      <c r="HN21" s="2">
        <v>-0.51999999999999957</v>
      </c>
      <c r="HP21">
        <v>2024</v>
      </c>
      <c r="HQ21" s="2">
        <v>15.668948086754783</v>
      </c>
      <c r="HR21" s="2">
        <v>3.5767720218172956</v>
      </c>
      <c r="HS21" s="2">
        <f t="shared" si="36"/>
        <v>19.24572010857208</v>
      </c>
      <c r="HU21">
        <v>2024</v>
      </c>
      <c r="HV21" s="7">
        <v>6489.8947645399521</v>
      </c>
      <c r="HW21" s="7">
        <v>1481.4570761113998</v>
      </c>
      <c r="HX21" s="7">
        <f t="shared" si="37"/>
        <v>7971.3518406513522</v>
      </c>
      <c r="HZ21" s="8">
        <v>45017</v>
      </c>
      <c r="IA21" s="7">
        <f>HAVERQ!E181</f>
        <v>5728</v>
      </c>
      <c r="IB21" s="7">
        <f>HAVERQ!F181</f>
        <v>27547</v>
      </c>
      <c r="IC21" s="7">
        <f>DataQ!Z208-('Chart Data'!IA21+'Chart Data'!IB21)</f>
        <v>75</v>
      </c>
      <c r="IE21" s="8">
        <v>45017</v>
      </c>
      <c r="IF21" s="7">
        <f t="shared" si="38"/>
        <v>412.25</v>
      </c>
      <c r="IG21" s="7">
        <f t="shared" si="39"/>
        <v>-77</v>
      </c>
      <c r="II21" s="8">
        <v>45017</v>
      </c>
      <c r="IJ21" s="2">
        <f t="shared" si="40"/>
        <v>107.75525560833373</v>
      </c>
      <c r="IK21" s="2">
        <f t="shared" si="41"/>
        <v>99.721256878077043</v>
      </c>
      <c r="IM21" s="8">
        <v>45017</v>
      </c>
      <c r="IN21" s="7">
        <f>SUM(DataQ!U208:Y208)</f>
        <v>11491</v>
      </c>
      <c r="IO21" s="7">
        <f>DataQ!F208-'Chart Data'!IN21</f>
        <v>24839</v>
      </c>
      <c r="IQ21" s="8">
        <v>45017</v>
      </c>
      <c r="IR21" s="2">
        <f t="shared" si="42"/>
        <v>105.0341628390576</v>
      </c>
      <c r="IS21" s="2">
        <f t="shared" si="43"/>
        <v>100.87005959451365</v>
      </c>
    </row>
    <row r="22" spans="1:253" x14ac:dyDescent="0.25">
      <c r="A22" s="8">
        <v>45108</v>
      </c>
      <c r="B22" s="7">
        <f>HAVERQ!E182-AVERAGE(HAVERQ!E$164:E$167)</f>
        <v>461.25</v>
      </c>
      <c r="C22" s="7">
        <f>HAVERQ!F182-AVERAGE(HAVERQ!F$164:F$167)</f>
        <v>-30</v>
      </c>
      <c r="E22" s="8">
        <v>38169</v>
      </c>
      <c r="F22" s="7">
        <f>HAVERQ!P106</f>
        <v>1443</v>
      </c>
      <c r="G22" s="7">
        <f>HAVERQ!O106</f>
        <v>1573</v>
      </c>
      <c r="H22" s="7">
        <f>HAVERQ!N106</f>
        <v>1279</v>
      </c>
      <c r="I22" s="7">
        <f>HAVERQ!M106</f>
        <v>265</v>
      </c>
      <c r="J22" s="7">
        <f>HAVERQ!L106</f>
        <v>216</v>
      </c>
      <c r="K22" s="7">
        <f>HAVERQ!E106-F22-G22-H22-I22-J22</f>
        <v>801</v>
      </c>
      <c r="M22" s="8">
        <v>38169</v>
      </c>
      <c r="N22" s="7">
        <f t="shared" si="4"/>
        <v>25.874125874125873</v>
      </c>
      <c r="O22" s="7">
        <f t="shared" si="5"/>
        <v>28.205128205128204</v>
      </c>
      <c r="P22" s="7">
        <f t="shared" si="6"/>
        <v>22.933476779630627</v>
      </c>
      <c r="Q22" s="7">
        <f t="shared" si="7"/>
        <v>4.7516585978124439</v>
      </c>
      <c r="R22" s="7">
        <f t="shared" si="8"/>
        <v>3.8730500268961805</v>
      </c>
      <c r="S22" s="7">
        <f t="shared" si="8"/>
        <v>14.362560516406669</v>
      </c>
      <c r="U22" s="8">
        <v>38169</v>
      </c>
      <c r="V22" s="7">
        <f t="shared" si="9"/>
        <v>233.75</v>
      </c>
      <c r="W22" s="7">
        <f t="shared" si="10"/>
        <v>133.25</v>
      </c>
      <c r="X22" s="7">
        <f t="shared" si="11"/>
        <v>100</v>
      </c>
      <c r="Y22" s="7">
        <f t="shared" si="12"/>
        <v>39.25</v>
      </c>
      <c r="Z22" s="7">
        <f t="shared" si="13"/>
        <v>-0.25</v>
      </c>
      <c r="AA22" s="7">
        <f t="shared" si="14"/>
        <v>13.25</v>
      </c>
      <c r="AB22" s="7">
        <f t="shared" si="15"/>
        <v>519.25</v>
      </c>
      <c r="AD22" s="8">
        <v>45108</v>
      </c>
      <c r="AE22" s="7">
        <f>HAVERQ!T182-AVERAGE(HAVERQ!T$164:T$167)</f>
        <v>-22.25</v>
      </c>
      <c r="AF22" s="7">
        <f>HAVERQ!U182-AVERAGE(HAVERQ!U$164:U$167)</f>
        <v>-10.25</v>
      </c>
      <c r="AG22" s="7">
        <f>HAVERQ!V182-AVERAGE(HAVERQ!V$164:V$167)</f>
        <v>-91.75</v>
      </c>
      <c r="AH22" s="7">
        <f>HAVERQ!W182-AVERAGE(HAVERQ!W$164:W$167)</f>
        <v>-15.75</v>
      </c>
      <c r="AI22" s="7">
        <f>HAVERQ!X182-AVERAGE(HAVERQ!X$164:X$167)</f>
        <v>19.5</v>
      </c>
      <c r="AJ22" s="7">
        <f>HAVERQ!Y182-AVERAGE(HAVERQ!Y$164:Y$167)</f>
        <v>-85.25</v>
      </c>
      <c r="AK22" s="7">
        <f>HAVERQ!Z182-AVERAGE(HAVERQ!Z$164:Z$167)</f>
        <v>-249.5</v>
      </c>
      <c r="AL22" s="7">
        <f>HAVERQ!AA182-AVERAGE(HAVERQ!AA$164:AA$167)</f>
        <v>47</v>
      </c>
      <c r="AM22" s="7">
        <f>HAVERQ!AB182-AVERAGE(HAVERQ!AB$164:AB$167)</f>
        <v>179</v>
      </c>
      <c r="AN22" s="7">
        <f>HAVERQ!AC182-AVERAGE(HAVERQ!AC$164:AC$167)</f>
        <v>84.75</v>
      </c>
      <c r="AO22" s="7">
        <f>HAVERQ!AD182-AVERAGE(HAVERQ!AD$164:AD$167)</f>
        <v>-4.25</v>
      </c>
      <c r="AP22" s="7">
        <f>HAVERQ!AE182-AVERAGE(HAVERQ!AE$164:AE$167)</f>
        <v>92.25</v>
      </c>
      <c r="AQ22" s="7">
        <f>HAVERQ!AF182-AVERAGE(HAVERQ!AF$164:AF$167)</f>
        <v>244</v>
      </c>
      <c r="AR22" s="7">
        <f>HAVERQ!AG182-AVERAGE(HAVERQ!AG$164:AG$167)</f>
        <v>32.5</v>
      </c>
      <c r="AS22" s="7">
        <f>HAVERQ!AH182-AVERAGE(HAVERQ!AH$164:AH$167)</f>
        <v>157.25</v>
      </c>
      <c r="AT22" s="7">
        <f>HAVERQ!AI182-AVERAGE(HAVERQ!AI$164:AI$167)</f>
        <v>73</v>
      </c>
      <c r="AU22" s="7">
        <f>HAVERQ!AJ182-AVERAGE(HAVERQ!AJ$164:AJ$167)</f>
        <v>405.75</v>
      </c>
      <c r="AV22" s="7">
        <f>HAVERQ!AK182-AVERAGE(HAVERQ!AK$164:AK$167)</f>
        <v>40.25</v>
      </c>
      <c r="AW22" s="7">
        <f t="shared" si="16"/>
        <v>-47.5</v>
      </c>
      <c r="AY22" s="7">
        <f>HAVERQ!AL182+HAVERQ!AM182</f>
        <v>970</v>
      </c>
      <c r="BA22" s="8">
        <v>45108</v>
      </c>
      <c r="BB22" s="7">
        <f t="shared" si="17"/>
        <v>-22.25</v>
      </c>
      <c r="BC22" s="7">
        <f t="shared" si="18"/>
        <v>-6.5</v>
      </c>
      <c r="BD22" s="7">
        <f t="shared" si="19"/>
        <v>-91.75</v>
      </c>
      <c r="BE22" s="7">
        <f t="shared" si="20"/>
        <v>-85.25</v>
      </c>
      <c r="BF22" s="7">
        <f t="shared" si="21"/>
        <v>-70.5</v>
      </c>
      <c r="BG22" s="7">
        <f t="shared" si="22"/>
        <v>131.75</v>
      </c>
      <c r="BH22" s="7">
        <f t="shared" si="23"/>
        <v>364.5</v>
      </c>
      <c r="BI22" s="7">
        <f t="shared" si="24"/>
        <v>628.75</v>
      </c>
      <c r="BK22" s="7">
        <f>HAVERQ!T182</f>
        <v>376</v>
      </c>
      <c r="BL22" s="7">
        <f>HAVERQ!U182+HAVERQ!W182+HAVERQ!X182</f>
        <v>419</v>
      </c>
      <c r="BM22" s="7">
        <f>HAVERQ!V182</f>
        <v>2599</v>
      </c>
      <c r="BN22" s="7">
        <f>HAVERQ!Y182</f>
        <v>2248</v>
      </c>
      <c r="BO22" s="7">
        <f>HAVERQ!Z182+HAVERQ!AB182</f>
        <v>7434</v>
      </c>
      <c r="BP22" s="7">
        <f>HAVERQ!AA182+HAVERQ!AC182</f>
        <v>3438</v>
      </c>
      <c r="BQ22" s="7">
        <f>HAVERQ!AD182+HAVERQ!AE182+HAVERQ!AF182+HAVERQ!AG182</f>
        <v>8331</v>
      </c>
      <c r="BR22" s="7">
        <f>HAVERQ!AH182+HAVERQ!AI182+HAVERQ!AJ182+HAVERQ!AK182+HAVERQ!AL182+HAVERQ!AM182</f>
        <v>11569</v>
      </c>
      <c r="BS22" s="7">
        <f>HAVERQ!S182-SUM('Chart Data'!BK22:BR22)</f>
        <v>1</v>
      </c>
      <c r="BU22" s="8">
        <v>35977</v>
      </c>
      <c r="BV22" s="7">
        <f>HAVERQ!T82</f>
        <v>446</v>
      </c>
      <c r="BW22" s="7">
        <f>HAVERQ!U82+HAVERQ!W82+HAVERQ!X82</f>
        <v>345</v>
      </c>
      <c r="BX22" s="7">
        <f>HAVERQ!V82</f>
        <v>4295</v>
      </c>
      <c r="BY22" s="7">
        <f>HAVERQ!Y82</f>
        <v>1887</v>
      </c>
      <c r="BZ22" s="7">
        <f>HAVERQ!Z82+HAVERQ!AB82</f>
        <v>6679</v>
      </c>
      <c r="CA22" s="7">
        <f>HAVERQ!AA82+HAVERQ!AC82</f>
        <v>2300</v>
      </c>
      <c r="CB22" s="7">
        <f>HAVERQ!AD82+HAVERQ!AE82+HAVERQ!AF82+HAVERQ!AG82</f>
        <v>5091</v>
      </c>
      <c r="CC22" s="7">
        <f>HAVERQ!AH82+HAVERQ!AI82+HAVERQ!AJ82+HAVERQ!AK82+HAVERQ!AL82+HAVERQ!AM82</f>
        <v>8006</v>
      </c>
      <c r="CD22" s="7">
        <f>HAVERQ!S82-SUM('Chart Data'!BV22:CC22)</f>
        <v>0</v>
      </c>
      <c r="DB22" s="8">
        <v>37803</v>
      </c>
      <c r="DC22" s="3">
        <f>HAVERQ!BI102/HAVERQ!T102</f>
        <v>10.542005420054201</v>
      </c>
      <c r="DD22" s="3">
        <f>HAVERQ!BJ102/HAVERQ!U102</f>
        <v>565.86885245901635</v>
      </c>
      <c r="DE22" s="3">
        <f>HAVERQ!BK102/HAVERQ!V102</f>
        <v>12.93096357226792</v>
      </c>
      <c r="DF22" s="3">
        <f>HAVERQ!BL102/HAVERQ!W102</f>
        <v>115.77173913043478</v>
      </c>
      <c r="DG22" s="3">
        <f>HAVERQ!BM102/HAVERQ!X102</f>
        <v>46.389937106918239</v>
      </c>
      <c r="DH22" s="3">
        <f>HAVERQ!BN102/HAVERQ!Y102</f>
        <v>15.769010043041607</v>
      </c>
      <c r="DI22" s="3">
        <f>HAVERQ!BO102/HAVERQ!Z102</f>
        <v>10.068348897277966</v>
      </c>
      <c r="DJ22" s="3">
        <f>HAVERQ!BP102/HAVERQ!AA102</f>
        <v>12.544755244755244</v>
      </c>
      <c r="DK22" s="3">
        <f>HAVERQ!BQ102/HAVERQ!AB102</f>
        <v>7.4951752158456069</v>
      </c>
      <c r="DL22" s="3">
        <f>HAVERQ!BR102/HAVERQ!AC102</f>
        <v>6.5664221678891606</v>
      </c>
      <c r="DM22" s="3">
        <f>HAVERQ!BS102/HAVERQ!AD102</f>
        <v>33.710217755443885</v>
      </c>
      <c r="DN22" s="3">
        <f>HAVERQ!BT102/HAVERQ!AE102</f>
        <v>147.85755813953489</v>
      </c>
      <c r="DO22" s="3">
        <f>HAVERQ!BU102/HAVERQ!AF102</f>
        <v>15.319374369323915</v>
      </c>
      <c r="DP22" s="3">
        <f>HAVERQ!BV102/HAVERQ!AG102</f>
        <v>7.3222021660649821</v>
      </c>
      <c r="DQ22" s="3">
        <f>HAVERQ!BW102/HAVERQ!AH102</f>
        <v>13.95418098510882</v>
      </c>
      <c r="DR22" s="3">
        <f>HAVERQ!BX102/HAVERQ!AI102</f>
        <v>12.38579734219269</v>
      </c>
      <c r="DS22" s="3">
        <f>HAVERQ!BY102/HAVERQ!AJ102</f>
        <v>12.059670164917542</v>
      </c>
      <c r="DT22" s="3">
        <f>HAVERQ!BZ102/HAVERQ!AK102</f>
        <v>10.118372379778052</v>
      </c>
      <c r="DU22" s="3">
        <f>(HAVERQ!CA102+HAVERQ!CB102)/HAVERQ!AL102</f>
        <v>9.6730083234244955</v>
      </c>
      <c r="FD22" s="8">
        <v>45474</v>
      </c>
      <c r="FE22" s="7">
        <f>DataQ!U213+DataQ!V213+DataQ!W213+DataQ!X213+DataQ!Y213</f>
        <v>11905</v>
      </c>
      <c r="FF22" s="7">
        <f>DataQ!J213+DataQ!Q213+DataQ!H213+DataQ!P213+DataQ!S213+DataQ!K213+DataQ!L213</f>
        <v>8993</v>
      </c>
      <c r="FG22" s="7">
        <f>DataQ!N213+DataQ!I213+DataQ!R213+DataQ!G213+DataQ!T213+DataQ!M213+DataQ!O213</f>
        <v>15870</v>
      </c>
      <c r="FH22" s="7">
        <f>DataQ!F213-'Chart Data'!FE22-'Chart Data'!FF22-'Chart Data'!FG22</f>
        <v>-2</v>
      </c>
      <c r="FJ22" s="8">
        <v>45474</v>
      </c>
      <c r="FK22" s="7">
        <f t="shared" si="32"/>
        <v>-25.75</v>
      </c>
      <c r="FL22" s="7">
        <f t="shared" si="33"/>
        <v>47.75</v>
      </c>
      <c r="FM22" s="7">
        <f t="shared" si="34"/>
        <v>-48.25</v>
      </c>
      <c r="FN22" s="7">
        <f t="shared" si="35"/>
        <v>-26.25</v>
      </c>
      <c r="FP22" s="8">
        <v>42552</v>
      </c>
      <c r="FQ22" s="2">
        <f>100*((AVERAGE(HAVERM!AS444:AS446)/AVERAGE(HAVERM!AS441:AS443))-1)</f>
        <v>0.35977540888807447</v>
      </c>
      <c r="FR22" s="2">
        <f>100*((AVERAGE(HAVERM!AT444:AT446)/AVERAGE(HAVERM!AT441:AT443))-1)</f>
        <v>4.0472051289208721E-3</v>
      </c>
      <c r="FS22" s="2">
        <f>100*((AVERAGE(HAVERM!AU444:AU446)/AVERAGE(HAVERM!AU441:AU443))-1)</f>
        <v>-2.7598860384135837</v>
      </c>
      <c r="FT22" s="2">
        <f>100*((AVERAGE(HAVERM!AV444:AV446)/AVERAGE(HAVERM!AV441:AV443))-1)</f>
        <v>0.18560723589196026</v>
      </c>
      <c r="FU22" s="2">
        <f>100*((AVERAGE(HAVERM!AW444:AW446)/AVERAGE(HAVERM!AW441:AW443))-1)</f>
        <v>1.3000152266228859</v>
      </c>
      <c r="FV22" s="2">
        <f>100*((AVERAGE(HAVERM!AX444:AX446)/AVERAGE(HAVERM!AX441:AX443))-1)</f>
        <v>1.1760685884691924</v>
      </c>
      <c r="FW22" s="2">
        <f>100*((AVERAGE(HAVERM!AY444:AY446)/AVERAGE(HAVERM!AY441:AY443))-1)</f>
        <v>0.82232318127624104</v>
      </c>
      <c r="FX22" s="2">
        <f>100*((AVERAGE(HAVERM!AZ444:AZ446)/AVERAGE(HAVERM!AZ441:AZ443))-1)</f>
        <v>0.26333390191131123</v>
      </c>
      <c r="FY22" s="2">
        <f>100*((AVERAGE(HAVERM!BA444:BA446)/AVERAGE(HAVERM!BA441:BA443))-1)</f>
        <v>1.2001138980634041</v>
      </c>
      <c r="FZ22" s="2">
        <f>100*((AVERAGE(HAVERM!BB444:BB446)/AVERAGE(HAVERM!BB441:BB443))-1)</f>
        <v>0.76290106256449164</v>
      </c>
      <c r="GA22" s="2">
        <f>100*((AVERAGE(HAVERM!BC444:BC446)/AVERAGE(HAVERM!BC441:BC443))-1)</f>
        <v>0.41232048104153929</v>
      </c>
      <c r="GB22" s="2">
        <f>100*((AVERAGE(HAVERM!BD444:BD446)/AVERAGE(HAVERM!BD441:BD443))-1)</f>
        <v>-8.217911360224317E-2</v>
      </c>
      <c r="GC22" s="2">
        <f>100*((AVERAGE(HAVERM!BE444:BE446)/AVERAGE(HAVERM!BE441:BE443))-1)</f>
        <v>0.10193380423648701</v>
      </c>
      <c r="GD22" s="2">
        <f>100*((AVERAGE(HAVERM!BF444:BF446)/AVERAGE(HAVERM!BF441:BF443))-1)</f>
        <v>3.9650146945180431E-2</v>
      </c>
      <c r="GE22" s="2">
        <f>100*((AVERAGE(HAVERM!BG444:BG446)/AVERAGE(HAVERM!BG441:BG443))-1)</f>
        <v>6.4949782034706693E-2</v>
      </c>
      <c r="GF22" s="2">
        <f>100*((AVERAGE(HAVERM!BH444:BH446)/AVERAGE(HAVERM!BH441:BH443))-1)</f>
        <v>0.24577628355859638</v>
      </c>
      <c r="GG22" s="2">
        <f>100*((AVERAGE(HAVERM!BI444:BI446)/AVERAGE(HAVERM!BI441:BI443))-1)</f>
        <v>0.37790502402101911</v>
      </c>
      <c r="GH22" s="2">
        <f>100*((AVERAGE(HAVERM!BJ444:BJ446)/AVERAGE(HAVERM!BJ441:BJ443))-1)</f>
        <v>0.53766770599603664</v>
      </c>
      <c r="GI22" s="2">
        <f>100*((AVERAGE(HAVERM!BK444:BK446)/AVERAGE(HAVERM!BK441:BK443))-1)</f>
        <v>0.80106272112916432</v>
      </c>
      <c r="GJ22" s="2">
        <f>100*(((AVERAGE(HAVERM!BL444:BL446)+(AVERAGE(HAVERM!BM444:BM446)))/(AVERAGE(HAVERM!BL441:BL443)+AVERAGE(HAVERM!BM441:BM443))-1))</f>
        <v>-0.27283917922956702</v>
      </c>
      <c r="GL22" s="8">
        <v>42552</v>
      </c>
      <c r="GM22" s="2">
        <f t="shared" si="56"/>
        <v>4.0472051289208721E-3</v>
      </c>
      <c r="GN22" s="2">
        <f t="shared" si="57"/>
        <v>0.56247079952509438</v>
      </c>
      <c r="GO22" s="2">
        <f t="shared" si="58"/>
        <v>0.18560723589196026</v>
      </c>
      <c r="GP22" s="2">
        <f t="shared" si="59"/>
        <v>0.82232318127624104</v>
      </c>
      <c r="GQ22" s="2">
        <f t="shared" si="60"/>
        <v>0.41250320616017522</v>
      </c>
      <c r="GR22" s="2">
        <f t="shared" si="61"/>
        <v>0.82472945209959292</v>
      </c>
      <c r="GS22" s="2">
        <f t="shared" si="62"/>
        <v>-8.217911360224317E-2</v>
      </c>
      <c r="GT22" s="2">
        <f t="shared" si="63"/>
        <v>5.760720559184751E-2</v>
      </c>
      <c r="GU22" s="2">
        <f t="shared" si="64"/>
        <v>0.40122605175991755</v>
      </c>
      <c r="GW22" s="8">
        <v>42552</v>
      </c>
      <c r="GX22">
        <f>HAVERM!AT446</f>
        <v>181536</v>
      </c>
      <c r="GY22">
        <f>HAVERM!AU446+HAVERM!AW446+HAVERM!AX446</f>
        <v>313450</v>
      </c>
      <c r="GZ22">
        <f>HAVERM!AV446</f>
        <v>2394468</v>
      </c>
      <c r="HA22">
        <f>HAVERM!AY446</f>
        <v>1181408</v>
      </c>
      <c r="HB22">
        <f>HAVERM!AZ446+HAVERM!BB446</f>
        <v>6385623</v>
      </c>
      <c r="HC22">
        <f>HAVERM!BA446+HAVERM!BC446</f>
        <v>2367677</v>
      </c>
      <c r="HD22">
        <f>HAVERM!BD446</f>
        <v>1083233</v>
      </c>
      <c r="HE22">
        <f>HAVERM!BE446+HAVERM!BF446+HAVERM!BG446</f>
        <v>4802561</v>
      </c>
      <c r="HF22">
        <f>HAVERM!BH446+HAVERM!BI446+HAVERM!BJ446+HAVERM!BK446+HAVERM!BL446+HAVERM!BM446</f>
        <v>9242211</v>
      </c>
      <c r="HH22" s="7" t="s">
        <v>847</v>
      </c>
      <c r="HI22" s="7">
        <f>'ASHE Annual pay All SIC'!D126</f>
        <v>25747</v>
      </c>
      <c r="HJ22" s="2">
        <v>-1.4157510828130215</v>
      </c>
      <c r="HL22" s="7" t="s">
        <v>847</v>
      </c>
      <c r="HM22" s="7">
        <f>'ASHE Annual pay All SIC'!D126</f>
        <v>25747</v>
      </c>
      <c r="HN22" s="2">
        <v>-1.0599999999999996</v>
      </c>
      <c r="HP22">
        <v>2025</v>
      </c>
      <c r="HQ22" s="2">
        <v>16.065318248042608</v>
      </c>
      <c r="HR22" s="2">
        <v>3.7177188879540282</v>
      </c>
      <c r="HS22" s="2">
        <f t="shared" si="36"/>
        <v>19.783037135996636</v>
      </c>
      <c r="HU22">
        <v>2025</v>
      </c>
      <c r="HV22" s="7">
        <v>6710.5816547211671</v>
      </c>
      <c r="HW22" s="7">
        <v>1552.9139094368288</v>
      </c>
      <c r="HX22" s="7">
        <f t="shared" si="37"/>
        <v>8263.4955641579963</v>
      </c>
      <c r="HZ22" s="8">
        <v>45108</v>
      </c>
      <c r="IA22" s="7">
        <f>HAVERQ!E182</f>
        <v>5777</v>
      </c>
      <c r="IB22" s="7">
        <f>HAVERQ!F182</f>
        <v>27594</v>
      </c>
      <c r="IC22" s="7">
        <f>DataQ!Z209-('Chart Data'!IA22+'Chart Data'!IB22)</f>
        <v>-21</v>
      </c>
      <c r="IE22" s="8">
        <v>45108</v>
      </c>
      <c r="IF22" s="7">
        <f t="shared" si="38"/>
        <v>461.25</v>
      </c>
      <c r="IG22" s="7">
        <f t="shared" si="39"/>
        <v>-30</v>
      </c>
      <c r="II22" s="8">
        <v>45108</v>
      </c>
      <c r="IJ22" s="2">
        <f t="shared" si="40"/>
        <v>108.67704463151955</v>
      </c>
      <c r="IK22" s="2">
        <f t="shared" si="41"/>
        <v>99.891398783666375</v>
      </c>
      <c r="IM22" s="8">
        <v>45108</v>
      </c>
      <c r="IN22" s="7">
        <f>SUM(DataQ!U209:Y209)</f>
        <v>11569</v>
      </c>
      <c r="IO22" s="7">
        <f>DataQ!F209-'Chart Data'!IN22</f>
        <v>24846</v>
      </c>
      <c r="IQ22" s="8">
        <v>45108</v>
      </c>
      <c r="IR22" s="2">
        <f t="shared" si="42"/>
        <v>105.74712643678161</v>
      </c>
      <c r="IS22" s="2">
        <f t="shared" si="43"/>
        <v>100.89848627904851</v>
      </c>
    </row>
    <row r="23" spans="1:253" x14ac:dyDescent="0.25">
      <c r="A23" s="8">
        <v>45200</v>
      </c>
      <c r="B23" s="7">
        <f>HAVERQ!E183-AVERAGE(HAVERQ!E$164:E$167)</f>
        <v>493.25</v>
      </c>
      <c r="C23" s="7">
        <f>HAVERQ!F183-AVERAGE(HAVERQ!F$164:F$167)</f>
        <v>-119</v>
      </c>
      <c r="E23" s="8">
        <v>38261</v>
      </c>
      <c r="F23" s="7">
        <f>HAVERQ!P107</f>
        <v>1456</v>
      </c>
      <c r="G23" s="7">
        <f>HAVERQ!O107</f>
        <v>1576</v>
      </c>
      <c r="H23" s="7">
        <f>HAVERQ!N107</f>
        <v>1278</v>
      </c>
      <c r="I23" s="7">
        <f>HAVERQ!M107</f>
        <v>267</v>
      </c>
      <c r="J23" s="7">
        <f>HAVERQ!L107</f>
        <v>214</v>
      </c>
      <c r="K23" s="7">
        <f>HAVERQ!E107-F23-G23-H23-I23-J23</f>
        <v>806</v>
      </c>
      <c r="M23" s="8">
        <v>38261</v>
      </c>
      <c r="N23" s="7">
        <f t="shared" si="4"/>
        <v>26.013936037162765</v>
      </c>
      <c r="O23" s="7">
        <f t="shared" si="5"/>
        <v>28.157941754511345</v>
      </c>
      <c r="P23" s="7">
        <f t="shared" si="6"/>
        <v>22.833660889762371</v>
      </c>
      <c r="Q23" s="7">
        <f t="shared" si="7"/>
        <v>4.7704127211005902</v>
      </c>
      <c r="R23" s="7">
        <f t="shared" si="8"/>
        <v>3.8234768626049673</v>
      </c>
      <c r="S23" s="7">
        <f t="shared" si="8"/>
        <v>14.400571734857959</v>
      </c>
      <c r="U23" s="8">
        <v>38261</v>
      </c>
      <c r="V23" s="7">
        <f t="shared" si="9"/>
        <v>246.75</v>
      </c>
      <c r="W23" s="7">
        <f t="shared" si="10"/>
        <v>136.25</v>
      </c>
      <c r="X23" s="7">
        <f t="shared" si="11"/>
        <v>99</v>
      </c>
      <c r="Y23" s="7">
        <f t="shared" si="12"/>
        <v>41.25</v>
      </c>
      <c r="Z23" s="7">
        <f t="shared" si="13"/>
        <v>-2.25</v>
      </c>
      <c r="AA23" s="7">
        <f t="shared" si="14"/>
        <v>18.25</v>
      </c>
      <c r="AB23" s="7">
        <f t="shared" si="15"/>
        <v>539.25</v>
      </c>
      <c r="AD23" s="8">
        <v>45200</v>
      </c>
      <c r="AE23" s="7">
        <f>HAVERQ!T183-AVERAGE(HAVERQ!T$164:T$167)</f>
        <v>3.75</v>
      </c>
      <c r="AF23" s="7">
        <f>HAVERQ!U183-AVERAGE(HAVERQ!U$164:U$167)</f>
        <v>-10.25</v>
      </c>
      <c r="AG23" s="7">
        <f>HAVERQ!V183-AVERAGE(HAVERQ!V$164:V$167)</f>
        <v>-100.75</v>
      </c>
      <c r="AH23" s="7">
        <f>HAVERQ!W183-AVERAGE(HAVERQ!W$164:W$167)</f>
        <v>-10.75</v>
      </c>
      <c r="AI23" s="7">
        <f>HAVERQ!X183-AVERAGE(HAVERQ!X$164:X$167)</f>
        <v>17.5</v>
      </c>
      <c r="AJ23" s="7">
        <f>HAVERQ!Y183-AVERAGE(HAVERQ!Y$164:Y$167)</f>
        <v>-120.25</v>
      </c>
      <c r="AK23" s="7">
        <f>HAVERQ!Z183-AVERAGE(HAVERQ!Z$164:Z$167)</f>
        <v>-232.5</v>
      </c>
      <c r="AL23" s="7">
        <f>HAVERQ!AA183-AVERAGE(HAVERQ!AA$164:AA$167)</f>
        <v>94</v>
      </c>
      <c r="AM23" s="7">
        <f>HAVERQ!AB183-AVERAGE(HAVERQ!AB$164:AB$167)</f>
        <v>137</v>
      </c>
      <c r="AN23" s="7">
        <f>HAVERQ!AC183-AVERAGE(HAVERQ!AC$164:AC$167)</f>
        <v>123.75</v>
      </c>
      <c r="AO23" s="7">
        <f>HAVERQ!AD183-AVERAGE(HAVERQ!AD$164:AD$167)</f>
        <v>29.75</v>
      </c>
      <c r="AP23" s="7">
        <f>HAVERQ!AE183-AVERAGE(HAVERQ!AE$164:AE$167)</f>
        <v>88.25</v>
      </c>
      <c r="AQ23" s="7">
        <f>HAVERQ!AF183-AVERAGE(HAVERQ!AF$164:AF$167)</f>
        <v>186</v>
      </c>
      <c r="AR23" s="7">
        <f>HAVERQ!AG183-AVERAGE(HAVERQ!AG$164:AG$167)</f>
        <v>4.5</v>
      </c>
      <c r="AS23" s="7">
        <f>HAVERQ!AH183-AVERAGE(HAVERQ!AH$164:AH$167)</f>
        <v>169.25</v>
      </c>
      <c r="AT23" s="7">
        <f>HAVERQ!AI183-AVERAGE(HAVERQ!AI$164:AI$167)</f>
        <v>119</v>
      </c>
      <c r="AU23" s="7">
        <f>HAVERQ!AJ183-AVERAGE(HAVERQ!AJ$164:AJ$167)</f>
        <v>460.75</v>
      </c>
      <c r="AV23" s="7">
        <f>HAVERQ!AK183-AVERAGE(HAVERQ!AK$164:AK$167)</f>
        <v>50.25</v>
      </c>
      <c r="AW23" s="7">
        <f t="shared" si="16"/>
        <v>-68.5</v>
      </c>
      <c r="AY23" s="7">
        <f>HAVERQ!AL183+HAVERQ!AM183</f>
        <v>949</v>
      </c>
      <c r="BA23" s="8">
        <v>45200</v>
      </c>
      <c r="BB23" s="7">
        <f t="shared" si="17"/>
        <v>3.75</v>
      </c>
      <c r="BC23" s="7">
        <f t="shared" si="18"/>
        <v>-3.5</v>
      </c>
      <c r="BD23" s="7">
        <f t="shared" si="19"/>
        <v>-100.75</v>
      </c>
      <c r="BE23" s="7">
        <f t="shared" si="20"/>
        <v>-120.25</v>
      </c>
      <c r="BF23" s="7">
        <f t="shared" si="21"/>
        <v>-95.5</v>
      </c>
      <c r="BG23" s="7">
        <f t="shared" si="22"/>
        <v>217.75</v>
      </c>
      <c r="BH23" s="7">
        <f t="shared" si="23"/>
        <v>308.5</v>
      </c>
      <c r="BI23" s="7">
        <f t="shared" si="24"/>
        <v>730.75</v>
      </c>
      <c r="BK23" s="7">
        <f>HAVERQ!T183</f>
        <v>402</v>
      </c>
      <c r="BL23" s="7">
        <f>HAVERQ!U183+HAVERQ!W183+HAVERQ!X183</f>
        <v>422</v>
      </c>
      <c r="BM23" s="7">
        <f>HAVERQ!V183</f>
        <v>2590</v>
      </c>
      <c r="BN23" s="7">
        <f>HAVERQ!Y183</f>
        <v>2213</v>
      </c>
      <c r="BO23" s="7">
        <f>HAVERQ!Z183+HAVERQ!AB183</f>
        <v>7409</v>
      </c>
      <c r="BP23" s="7">
        <f>HAVERQ!AA183+HAVERQ!AC183</f>
        <v>3524</v>
      </c>
      <c r="BQ23" s="7">
        <f>HAVERQ!AD183+HAVERQ!AE183+HAVERQ!AF183+HAVERQ!AG183</f>
        <v>8275</v>
      </c>
      <c r="BR23" s="7">
        <f>HAVERQ!AH183+HAVERQ!AI183+HAVERQ!AJ183+HAVERQ!AK183+HAVERQ!AL183+HAVERQ!AM183</f>
        <v>11671</v>
      </c>
      <c r="BS23" s="7">
        <f>HAVERQ!S183-SUM('Chart Data'!BK23:BR23)</f>
        <v>-3</v>
      </c>
      <c r="BU23" s="8">
        <v>36069</v>
      </c>
      <c r="BV23" s="7">
        <f>HAVERQ!T83</f>
        <v>428</v>
      </c>
      <c r="BW23" s="7">
        <f>HAVERQ!U83+HAVERQ!W83+HAVERQ!X83</f>
        <v>349</v>
      </c>
      <c r="BX23" s="7">
        <f>HAVERQ!V83</f>
        <v>4230</v>
      </c>
      <c r="BY23" s="7">
        <f>HAVERQ!Y83</f>
        <v>1918</v>
      </c>
      <c r="BZ23" s="7">
        <f>HAVERQ!Z83+HAVERQ!AB83</f>
        <v>6678</v>
      </c>
      <c r="CA23" s="7">
        <f>HAVERQ!AA83+HAVERQ!AC83</f>
        <v>2357</v>
      </c>
      <c r="CB23" s="7">
        <f>HAVERQ!AD83+HAVERQ!AE83+HAVERQ!AF83+HAVERQ!AG83</f>
        <v>5143</v>
      </c>
      <c r="CC23" s="7">
        <f>HAVERQ!AH83+HAVERQ!AI83+HAVERQ!AJ83+HAVERQ!AK83+HAVERQ!AL83+HAVERQ!AM83</f>
        <v>8110</v>
      </c>
      <c r="CD23" s="7">
        <f>HAVERQ!S83-SUM('Chart Data'!BV23:CC23)</f>
        <v>0</v>
      </c>
      <c r="DB23" s="8">
        <v>37895</v>
      </c>
      <c r="DC23" s="3">
        <f>HAVERQ!BI103/HAVERQ!T103</f>
        <v>10.142857142857142</v>
      </c>
      <c r="DD23" s="3">
        <f>HAVERQ!BJ103/HAVERQ!U103</f>
        <v>564.62295081967216</v>
      </c>
      <c r="DE23" s="3">
        <f>HAVERQ!BK103/HAVERQ!V103</f>
        <v>13.371684053651267</v>
      </c>
      <c r="DF23" s="3">
        <f>HAVERQ!BL103/HAVERQ!W103</f>
        <v>118.18888888888888</v>
      </c>
      <c r="DG23" s="3">
        <f>HAVERQ!BM103/HAVERQ!X103</f>
        <v>45.82692307692308</v>
      </c>
      <c r="DH23" s="3">
        <f>HAVERQ!BN103/HAVERQ!Y103</f>
        <v>15.800954653937948</v>
      </c>
      <c r="DI23" s="3">
        <f>HAVERQ!BO103/HAVERQ!Z103</f>
        <v>9.9593495934959346</v>
      </c>
      <c r="DJ23" s="3">
        <f>HAVERQ!BP103/HAVERQ!AA103</f>
        <v>12.545518207282914</v>
      </c>
      <c r="DK23" s="3">
        <f>HAVERQ!BQ103/HAVERQ!AB103</f>
        <v>7.4194204372140318</v>
      </c>
      <c r="DL23" s="3">
        <f>HAVERQ!BR103/HAVERQ!AC103</f>
        <v>6.9975144987572495</v>
      </c>
      <c r="DM23" s="3">
        <f>HAVERQ!BS103/HAVERQ!AD103</f>
        <v>33.137288135593224</v>
      </c>
      <c r="DN23" s="3">
        <f>HAVERQ!BT103/HAVERQ!AE103</f>
        <v>147.65606936416185</v>
      </c>
      <c r="DO23" s="3">
        <f>HAVERQ!BU103/HAVERQ!AF103</f>
        <v>16.092583374813341</v>
      </c>
      <c r="DP23" s="3">
        <f>HAVERQ!BV103/HAVERQ!AG103</f>
        <v>7.3408273381294968</v>
      </c>
      <c r="DQ23" s="3">
        <f>HAVERQ!BW103/HAVERQ!AH103</f>
        <v>13.891861126920888</v>
      </c>
      <c r="DR23" s="3">
        <f>HAVERQ!BX103/HAVERQ!AI103</f>
        <v>12.219323277619242</v>
      </c>
      <c r="DS23" s="3">
        <f>HAVERQ!BY103/HAVERQ!AJ103</f>
        <v>12.223916292974589</v>
      </c>
      <c r="DT23" s="3">
        <f>HAVERQ!BZ103/HAVERQ!AK103</f>
        <v>10.254878048780487</v>
      </c>
      <c r="DU23" s="3">
        <f>(HAVERQ!CA103+HAVERQ!CB103)/HAVERQ!AL103</f>
        <v>9.370106761565836</v>
      </c>
      <c r="FD23" s="8">
        <v>45566</v>
      </c>
      <c r="FE23" s="7">
        <f>DataQ!U214+DataQ!V214+DataQ!W214+DataQ!X214+DataQ!Y214</f>
        <v>11967</v>
      </c>
      <c r="FF23" s="7">
        <f>DataQ!J214+DataQ!Q214+DataQ!H214+DataQ!P214+DataQ!S214+DataQ!K214+DataQ!L214</f>
        <v>9028</v>
      </c>
      <c r="FG23" s="7">
        <f>DataQ!N214+DataQ!I214+DataQ!R214+DataQ!G214+DataQ!T214+DataQ!M214+DataQ!O214</f>
        <v>15913</v>
      </c>
      <c r="FH23" s="7">
        <f>DataQ!F214-'Chart Data'!FE23-'Chart Data'!FF23-'Chart Data'!FG23</f>
        <v>-2</v>
      </c>
      <c r="FJ23" s="8">
        <v>45566</v>
      </c>
      <c r="FK23" s="7">
        <f t="shared" si="32"/>
        <v>36.25</v>
      </c>
      <c r="FL23" s="7">
        <f t="shared" si="33"/>
        <v>82.75</v>
      </c>
      <c r="FM23" s="7">
        <f t="shared" si="34"/>
        <v>-5.25</v>
      </c>
      <c r="FN23" s="7">
        <f t="shared" si="35"/>
        <v>113.75</v>
      </c>
      <c r="FP23" s="8">
        <v>42583</v>
      </c>
      <c r="FQ23" s="2">
        <f>100*((AVERAGE(HAVERM!AS445:AS447)/AVERAGE(HAVERM!AS442:AS444))-1)</f>
        <v>0.36613530202014299</v>
      </c>
      <c r="FR23" s="2">
        <f>100*((AVERAGE(HAVERM!AT445:AT447)/AVERAGE(HAVERM!AT442:AT444))-1)</f>
        <v>0.34315459086688982</v>
      </c>
      <c r="FS23" s="2">
        <f>100*((AVERAGE(HAVERM!AU445:AU447)/AVERAGE(HAVERM!AU442:AU444))-1)</f>
        <v>-2.3444332763324582</v>
      </c>
      <c r="FT23" s="2">
        <f>100*((AVERAGE(HAVERM!AV445:AV447)/AVERAGE(HAVERM!AV442:AV444))-1)</f>
        <v>0.21959388796080059</v>
      </c>
      <c r="FU23" s="2">
        <f>100*((AVERAGE(HAVERM!AW445:AW447)/AVERAGE(HAVERM!AW442:AW444))-1)</f>
        <v>1.2320653509820367</v>
      </c>
      <c r="FV23" s="2">
        <f>100*((AVERAGE(HAVERM!AX445:AX447)/AVERAGE(HAVERM!AX442:AX444))-1)</f>
        <v>1.1498071617385586</v>
      </c>
      <c r="FW23" s="2">
        <f>100*((AVERAGE(HAVERM!AY445:AY447)/AVERAGE(HAVERM!AY442:AY444))-1)</f>
        <v>0.78862492748319468</v>
      </c>
      <c r="FX23" s="2">
        <f>100*((AVERAGE(HAVERM!AZ445:AZ447)/AVERAGE(HAVERM!AZ442:AZ444))-1)</f>
        <v>0.26438943419988536</v>
      </c>
      <c r="FY23" s="2">
        <f>100*((AVERAGE(HAVERM!BA445:BA447)/AVERAGE(HAVERM!BA442:BA444))-1)</f>
        <v>1.0607438710967587</v>
      </c>
      <c r="FZ23" s="2">
        <f>100*((AVERAGE(HAVERM!BB445:BB447)/AVERAGE(HAVERM!BB442:BB444))-1)</f>
        <v>0.72842357063169771</v>
      </c>
      <c r="GA23" s="2">
        <f>100*((AVERAGE(HAVERM!BC445:BC447)/AVERAGE(HAVERM!BC442:BC444))-1)</f>
        <v>0.50220433770722384</v>
      </c>
      <c r="GB23" s="2">
        <f>100*((AVERAGE(HAVERM!BD445:BD447)/AVERAGE(HAVERM!BD442:BD444))-1)</f>
        <v>-7.0198861942438739E-2</v>
      </c>
      <c r="GC23" s="2">
        <f>100*((AVERAGE(HAVERM!BE445:BE447)/AVERAGE(HAVERM!BE442:BE444))-1)</f>
        <v>7.3326161126696654E-2</v>
      </c>
      <c r="GD23" s="2">
        <f>100*((AVERAGE(HAVERM!BF445:BF447)/AVERAGE(HAVERM!BF442:BF444))-1)</f>
        <v>0.13728098159673241</v>
      </c>
      <c r="GE23" s="2">
        <f>100*((AVERAGE(HAVERM!BG445:BG447)/AVERAGE(HAVERM!BG442:BG444))-1)</f>
        <v>0.17556764066923858</v>
      </c>
      <c r="GF23" s="2">
        <f>100*((AVERAGE(HAVERM!BH445:BH447)/AVERAGE(HAVERM!BH442:BH444))-1)</f>
        <v>-0.13365729839014406</v>
      </c>
      <c r="GG23" s="2">
        <f>100*((AVERAGE(HAVERM!BI445:BI447)/AVERAGE(HAVERM!BI442:BI444))-1)</f>
        <v>0.28064982224356161</v>
      </c>
      <c r="GH23" s="2">
        <f>100*((AVERAGE(HAVERM!BJ445:BJ447)/AVERAGE(HAVERM!BJ442:BJ444))-1)</f>
        <v>0.56569299259736638</v>
      </c>
      <c r="GI23" s="2">
        <f>100*((AVERAGE(HAVERM!BK445:BK447)/AVERAGE(HAVERM!BK442:BK444))-1)</f>
        <v>0.7166158334438455</v>
      </c>
      <c r="GJ23" s="2">
        <f>100*(((AVERAGE(HAVERM!BL445:BL447)+(AVERAGE(HAVERM!BM445:BM447)))/(AVERAGE(HAVERM!BL442:BL444)+AVERAGE(HAVERM!BM442:BM444))-1))</f>
        <v>0.56241674662791397</v>
      </c>
      <c r="GL23" s="8">
        <v>42583</v>
      </c>
      <c r="GM23" s="2">
        <f t="shared" si="56"/>
        <v>0.34315459086688982</v>
      </c>
      <c r="GN23" s="2">
        <f t="shared" si="57"/>
        <v>0.60323192818128035</v>
      </c>
      <c r="GO23" s="2">
        <f t="shared" si="58"/>
        <v>0.21959388796080059</v>
      </c>
      <c r="GP23" s="2">
        <f t="shared" si="59"/>
        <v>0.78862492748319468</v>
      </c>
      <c r="GQ23" s="2">
        <f t="shared" si="60"/>
        <v>0.40315194377691377</v>
      </c>
      <c r="GR23" s="2">
        <f t="shared" si="61"/>
        <v>0.79500888939076919</v>
      </c>
      <c r="GS23" s="2">
        <f t="shared" si="62"/>
        <v>-7.0198861942438739E-2</v>
      </c>
      <c r="GT23" s="2">
        <f t="shared" si="63"/>
        <v>0.15097599442062126</v>
      </c>
      <c r="GU23" s="2">
        <f t="shared" si="64"/>
        <v>0.37121712807708374</v>
      </c>
      <c r="GW23" s="8">
        <v>42583</v>
      </c>
      <c r="GX23">
        <f>HAVERM!AT447</f>
        <v>181852</v>
      </c>
      <c r="GY23">
        <f>HAVERM!AU447+HAVERM!AW447+HAVERM!AX447</f>
        <v>314178</v>
      </c>
      <c r="GZ23">
        <f>HAVERM!AV447</f>
        <v>2398878</v>
      </c>
      <c r="HA23">
        <f>HAVERM!AY447</f>
        <v>1185055</v>
      </c>
      <c r="HB23">
        <f>HAVERM!AZ447+HAVERM!BB447</f>
        <v>6397485</v>
      </c>
      <c r="HC23">
        <f>HAVERM!BA447+HAVERM!BC447</f>
        <v>2374359</v>
      </c>
      <c r="HD23">
        <f>HAVERM!BD447</f>
        <v>1083633</v>
      </c>
      <c r="HE23">
        <f>HAVERM!BE447+HAVERM!BF447+HAVERM!BG447</f>
        <v>4803585</v>
      </c>
      <c r="HF23">
        <f>HAVERM!BH447+HAVERM!BI447+HAVERM!BJ447+HAVERM!BK447+HAVERM!BL447+HAVERM!BM447</f>
        <v>9216651</v>
      </c>
      <c r="HH23" s="7"/>
      <c r="HI23" s="7"/>
      <c r="HL23" s="7"/>
      <c r="HM23" s="7"/>
      <c r="HP23">
        <v>2026</v>
      </c>
      <c r="HQ23" s="2">
        <v>16.058466903940268</v>
      </c>
      <c r="HR23" s="2">
        <v>3.8041096741483602</v>
      </c>
      <c r="HS23" s="2">
        <f t="shared" si="36"/>
        <v>19.862576578088628</v>
      </c>
      <c r="HU23">
        <v>2026</v>
      </c>
      <c r="HV23" s="7">
        <v>6809.6060234793458</v>
      </c>
      <c r="HW23" s="7">
        <v>1613.1358183825469</v>
      </c>
      <c r="HX23" s="7">
        <f t="shared" si="37"/>
        <v>8422.7418418618927</v>
      </c>
      <c r="HZ23" s="8">
        <v>45200</v>
      </c>
      <c r="IA23" s="7">
        <f>HAVERQ!E183</f>
        <v>5809</v>
      </c>
      <c r="IB23" s="7">
        <f>HAVERQ!F183</f>
        <v>27505</v>
      </c>
      <c r="IC23" s="7">
        <f>DataQ!Z210-('Chart Data'!IA23+'Chart Data'!IB23)</f>
        <v>65</v>
      </c>
      <c r="IE23" s="8">
        <v>45200</v>
      </c>
      <c r="IF23" s="7">
        <f t="shared" si="38"/>
        <v>493.25</v>
      </c>
      <c r="IG23" s="7">
        <f t="shared" si="39"/>
        <v>-119</v>
      </c>
      <c r="II23" s="8">
        <v>45200</v>
      </c>
      <c r="IJ23" s="2">
        <f t="shared" si="40"/>
        <v>109.27902929972252</v>
      </c>
      <c r="IK23" s="2">
        <f t="shared" si="41"/>
        <v>99.569215175209962</v>
      </c>
      <c r="IM23" s="8">
        <v>45200</v>
      </c>
      <c r="IN23" s="7">
        <f>SUM(DataQ!U210:Y210)</f>
        <v>11671</v>
      </c>
      <c r="IO23" s="7">
        <f>DataQ!F210-'Chart Data'!IN23</f>
        <v>24832</v>
      </c>
      <c r="IQ23" s="8">
        <v>45200</v>
      </c>
      <c r="IR23" s="2">
        <f t="shared" si="42"/>
        <v>106.67946344918992</v>
      </c>
      <c r="IS23" s="2">
        <f t="shared" si="43"/>
        <v>100.84163290997878</v>
      </c>
    </row>
    <row r="24" spans="1:253" x14ac:dyDescent="0.25">
      <c r="A24" s="8">
        <v>45292</v>
      </c>
      <c r="B24" s="7">
        <f>HAVERQ!E184-AVERAGE(HAVERQ!E$164:E$167)</f>
        <v>520.25</v>
      </c>
      <c r="C24" s="7">
        <f>HAVERQ!F184-AVERAGE(HAVERQ!F$164:F$167)</f>
        <v>-116</v>
      </c>
      <c r="E24" s="8">
        <v>38353</v>
      </c>
      <c r="F24" s="7">
        <f>HAVERQ!P108</f>
        <v>1466</v>
      </c>
      <c r="G24" s="7">
        <f>HAVERQ!O108</f>
        <v>1581</v>
      </c>
      <c r="H24" s="7">
        <f>HAVERQ!N108</f>
        <v>1280</v>
      </c>
      <c r="I24" s="7">
        <f>HAVERQ!M108</f>
        <v>271</v>
      </c>
      <c r="J24" s="7">
        <f>HAVERQ!L108</f>
        <v>212</v>
      </c>
      <c r="K24" s="7">
        <f>HAVERQ!E108-F24-G24-H24-I24-J24</f>
        <v>805</v>
      </c>
      <c r="M24" s="8">
        <v>38353</v>
      </c>
      <c r="N24" s="7">
        <f t="shared" si="4"/>
        <v>26.108637577916294</v>
      </c>
      <c r="O24" s="7">
        <f t="shared" si="5"/>
        <v>28.156723063223509</v>
      </c>
      <c r="P24" s="7">
        <f t="shared" si="6"/>
        <v>22.796081923419411</v>
      </c>
      <c r="Q24" s="7">
        <f t="shared" si="7"/>
        <v>4.8263579697239534</v>
      </c>
      <c r="R24" s="7">
        <f t="shared" si="8"/>
        <v>3.7756010685663401</v>
      </c>
      <c r="S24" s="7">
        <f t="shared" si="8"/>
        <v>14.336598397150491</v>
      </c>
      <c r="U24" s="8">
        <v>38353</v>
      </c>
      <c r="V24" s="7">
        <f t="shared" si="9"/>
        <v>256.75</v>
      </c>
      <c r="W24" s="7">
        <f t="shared" si="10"/>
        <v>141.25</v>
      </c>
      <c r="X24" s="7">
        <f t="shared" si="11"/>
        <v>101</v>
      </c>
      <c r="Y24" s="7">
        <f t="shared" si="12"/>
        <v>45.25</v>
      </c>
      <c r="Z24" s="7">
        <f t="shared" si="13"/>
        <v>-4.25</v>
      </c>
      <c r="AA24" s="7">
        <f t="shared" si="14"/>
        <v>17.25</v>
      </c>
      <c r="AB24" s="7">
        <f t="shared" si="15"/>
        <v>557.25</v>
      </c>
      <c r="AD24" s="8">
        <v>45292</v>
      </c>
      <c r="AE24" s="7">
        <f>HAVERQ!T184-AVERAGE(HAVERQ!T$164:T$167)</f>
        <v>-27.25</v>
      </c>
      <c r="AF24" s="7">
        <f>HAVERQ!U184-AVERAGE(HAVERQ!U$164:U$167)</f>
        <v>-13.25</v>
      </c>
      <c r="AG24" s="7">
        <f>HAVERQ!V184-AVERAGE(HAVERQ!V$164:V$167)</f>
        <v>-110.75</v>
      </c>
      <c r="AH24" s="7">
        <f>HAVERQ!W184-AVERAGE(HAVERQ!W$164:W$167)</f>
        <v>-10.75</v>
      </c>
      <c r="AI24" s="7">
        <f>HAVERQ!X184-AVERAGE(HAVERQ!X$164:X$167)</f>
        <v>23.5</v>
      </c>
      <c r="AJ24" s="7">
        <f>HAVERQ!Y184-AVERAGE(HAVERQ!Y$164:Y$167)</f>
        <v>-101.25</v>
      </c>
      <c r="AK24" s="7">
        <f>HAVERQ!Z184-AVERAGE(HAVERQ!Z$164:Z$167)</f>
        <v>-251.5</v>
      </c>
      <c r="AL24" s="7">
        <f>HAVERQ!AA184-AVERAGE(HAVERQ!AA$164:AA$167)</f>
        <v>95</v>
      </c>
      <c r="AM24" s="7">
        <f>HAVERQ!AB184-AVERAGE(HAVERQ!AB$164:AB$167)</f>
        <v>164</v>
      </c>
      <c r="AN24" s="7">
        <f>HAVERQ!AC184-AVERAGE(HAVERQ!AC$164:AC$167)</f>
        <v>114.75</v>
      </c>
      <c r="AO24" s="7">
        <f>HAVERQ!AD184-AVERAGE(HAVERQ!AD$164:AD$167)</f>
        <v>23.75</v>
      </c>
      <c r="AP24" s="7">
        <f>HAVERQ!AE184-AVERAGE(HAVERQ!AE$164:AE$167)</f>
        <v>97.25</v>
      </c>
      <c r="AQ24" s="7">
        <f>HAVERQ!AF184-AVERAGE(HAVERQ!AF$164:AF$167)</f>
        <v>274</v>
      </c>
      <c r="AR24" s="7">
        <f>HAVERQ!AG184-AVERAGE(HAVERQ!AG$164:AG$167)</f>
        <v>-26.5</v>
      </c>
      <c r="AS24" s="7">
        <f>HAVERQ!AH184-AVERAGE(HAVERQ!AH$164:AH$167)</f>
        <v>184.25</v>
      </c>
      <c r="AT24" s="7">
        <f>HAVERQ!AI184-AVERAGE(HAVERQ!AI$164:AI$167)</f>
        <v>119</v>
      </c>
      <c r="AU24" s="7">
        <f>HAVERQ!AJ184-AVERAGE(HAVERQ!AJ$164:AJ$167)</f>
        <v>564.75</v>
      </c>
      <c r="AV24" s="7">
        <f>HAVERQ!AK184-AVERAGE(HAVERQ!AK$164:AK$167)</f>
        <v>85.25</v>
      </c>
      <c r="AW24" s="7">
        <f t="shared" si="16"/>
        <v>20.5</v>
      </c>
      <c r="AY24" s="7">
        <f>HAVERQ!AL184+HAVERQ!AM184</f>
        <v>1038</v>
      </c>
      <c r="BA24" s="8">
        <v>45292</v>
      </c>
      <c r="BB24" s="7">
        <f t="shared" si="17"/>
        <v>-27.25</v>
      </c>
      <c r="BC24" s="7">
        <f t="shared" si="18"/>
        <v>-0.5</v>
      </c>
      <c r="BD24" s="7">
        <f t="shared" si="19"/>
        <v>-110.75</v>
      </c>
      <c r="BE24" s="7">
        <f t="shared" si="20"/>
        <v>-101.25</v>
      </c>
      <c r="BF24" s="7">
        <f t="shared" si="21"/>
        <v>-87.5</v>
      </c>
      <c r="BG24" s="7">
        <f t="shared" si="22"/>
        <v>209.75</v>
      </c>
      <c r="BH24" s="7">
        <f t="shared" si="23"/>
        <v>368.5</v>
      </c>
      <c r="BI24" s="7">
        <f t="shared" si="24"/>
        <v>973.75</v>
      </c>
      <c r="BK24" s="7">
        <f>HAVERQ!T184</f>
        <v>371</v>
      </c>
      <c r="BL24" s="7">
        <f>HAVERQ!U184+HAVERQ!W184+HAVERQ!X184</f>
        <v>425</v>
      </c>
      <c r="BM24" s="7">
        <f>HAVERQ!V184</f>
        <v>2580</v>
      </c>
      <c r="BN24" s="7">
        <f>HAVERQ!Y184</f>
        <v>2232</v>
      </c>
      <c r="BO24" s="7">
        <f>HAVERQ!Z184+HAVERQ!AB184</f>
        <v>7417</v>
      </c>
      <c r="BP24" s="7">
        <f>HAVERQ!AA184+HAVERQ!AC184</f>
        <v>3516</v>
      </c>
      <c r="BQ24" s="7">
        <f>HAVERQ!AD184+HAVERQ!AE184+HAVERQ!AF184+HAVERQ!AG184</f>
        <v>8335</v>
      </c>
      <c r="BR24" s="7">
        <f>HAVERQ!AH184+HAVERQ!AI184+HAVERQ!AJ184+HAVERQ!AK184+HAVERQ!AL184+HAVERQ!AM184</f>
        <v>11914</v>
      </c>
      <c r="BS24" s="7">
        <f>HAVERQ!S184-SUM('Chart Data'!BK24:BR24)</f>
        <v>-1</v>
      </c>
      <c r="BU24" s="8">
        <v>36161</v>
      </c>
      <c r="BV24" s="7">
        <f>HAVERQ!T84</f>
        <v>436</v>
      </c>
      <c r="BW24" s="7">
        <f>HAVERQ!U84+HAVERQ!W84+HAVERQ!X84</f>
        <v>343</v>
      </c>
      <c r="BX24" s="7">
        <f>HAVERQ!V84</f>
        <v>4171</v>
      </c>
      <c r="BY24" s="7">
        <f>HAVERQ!Y84</f>
        <v>1884</v>
      </c>
      <c r="BZ24" s="7">
        <f>HAVERQ!Z84+HAVERQ!AB84</f>
        <v>6660</v>
      </c>
      <c r="CA24" s="7">
        <f>HAVERQ!AA84+HAVERQ!AC84</f>
        <v>2373</v>
      </c>
      <c r="CB24" s="7">
        <f>HAVERQ!AD84+HAVERQ!AE84+HAVERQ!AF84+HAVERQ!AG84</f>
        <v>5161</v>
      </c>
      <c r="CC24" s="7">
        <f>HAVERQ!AH84+HAVERQ!AI84+HAVERQ!AJ84+HAVERQ!AK84+HAVERQ!AL84+HAVERQ!AM84</f>
        <v>8208</v>
      </c>
      <c r="CD24" s="7">
        <f>HAVERQ!S84-SUM('Chart Data'!BV24:CC24)</f>
        <v>1</v>
      </c>
      <c r="DB24" s="8">
        <v>37987</v>
      </c>
      <c r="DC24" s="3">
        <f>HAVERQ!BI104/HAVERQ!T104</f>
        <v>10.252100840336135</v>
      </c>
      <c r="DD24" s="3">
        <f>HAVERQ!BJ104/HAVERQ!U104</f>
        <v>583.51724137931035</v>
      </c>
      <c r="DE24" s="3">
        <f>HAVERQ!BK104/HAVERQ!V104</f>
        <v>13.781532890766446</v>
      </c>
      <c r="DF24" s="3">
        <f>HAVERQ!BL104/HAVERQ!W104</f>
        <v>116.28409090909091</v>
      </c>
      <c r="DG24" s="3">
        <f>HAVERQ!BM104/HAVERQ!X104</f>
        <v>44.477419354838709</v>
      </c>
      <c r="DH24" s="3">
        <f>HAVERQ!BN104/HAVERQ!Y104</f>
        <v>15.972524869729986</v>
      </c>
      <c r="DI24" s="3">
        <f>HAVERQ!BO104/HAVERQ!Z104</f>
        <v>10.096742153357171</v>
      </c>
      <c r="DJ24" s="3">
        <f>HAVERQ!BP104/HAVERQ!AA104</f>
        <v>12.800704225352113</v>
      </c>
      <c r="DK24" s="3">
        <f>HAVERQ!BQ104/HAVERQ!AB104</f>
        <v>7.5430562468889999</v>
      </c>
      <c r="DL24" s="3">
        <f>HAVERQ!BR104/HAVERQ!AC104</f>
        <v>7.0615128844555279</v>
      </c>
      <c r="DM24" s="3">
        <f>HAVERQ!BS104/HAVERQ!AD104</f>
        <v>32.347529812606474</v>
      </c>
      <c r="DN24" s="3">
        <f>HAVERQ!BT104/HAVERQ!AE104</f>
        <v>142.5870786516854</v>
      </c>
      <c r="DO24" s="3">
        <f>HAVERQ!BU104/HAVERQ!AF104</f>
        <v>15.757363954068897</v>
      </c>
      <c r="DP24" s="3">
        <f>HAVERQ!BV104/HAVERQ!AG104</f>
        <v>7.3055062166962701</v>
      </c>
      <c r="DQ24" s="3">
        <f>HAVERQ!BW104/HAVERQ!AH104</f>
        <v>13.955342001130582</v>
      </c>
      <c r="DR24" s="3">
        <f>HAVERQ!BX104/HAVERQ!AI104</f>
        <v>12.103071948261924</v>
      </c>
      <c r="DS24" s="3">
        <f>HAVERQ!BY104/HAVERQ!AJ104</f>
        <v>12.255262377705307</v>
      </c>
      <c r="DT24" s="3">
        <f>HAVERQ!BZ104/HAVERQ!AK104</f>
        <v>10.285189718482252</v>
      </c>
      <c r="DU24" s="3">
        <f>(HAVERQ!CA104+HAVERQ!CB104)/HAVERQ!AL104</f>
        <v>9.7284688995215305</v>
      </c>
      <c r="FD24" s="8">
        <v>45658</v>
      </c>
      <c r="FE24" s="7">
        <f>DataQ!U215+DataQ!V215+DataQ!W215+DataQ!X215+DataQ!Y215</f>
        <v>12183</v>
      </c>
      <c r="FF24" s="7">
        <f>DataQ!J215+DataQ!Q215+DataQ!H215+DataQ!P215+DataQ!S215+DataQ!K215+DataQ!L215</f>
        <v>8986</v>
      </c>
      <c r="FG24" s="7">
        <f>DataQ!N215+DataQ!I215+DataQ!R215+DataQ!G215+DataQ!T215+DataQ!M215+DataQ!O215</f>
        <v>15924</v>
      </c>
      <c r="FH24" s="7">
        <f>DataQ!F215-'Chart Data'!FE24-'Chart Data'!FF24-'Chart Data'!FG24</f>
        <v>1</v>
      </c>
      <c r="FJ24" s="8">
        <v>45658</v>
      </c>
      <c r="FK24" s="7">
        <f t="shared" si="32"/>
        <v>252.25</v>
      </c>
      <c r="FL24" s="7">
        <f t="shared" si="33"/>
        <v>40.75</v>
      </c>
      <c r="FM24" s="7">
        <f t="shared" si="34"/>
        <v>5.75</v>
      </c>
      <c r="FN24" s="7">
        <f t="shared" si="35"/>
        <v>298.75</v>
      </c>
      <c r="FP24" s="8">
        <v>42614</v>
      </c>
      <c r="FQ24" s="2">
        <f>100*((AVERAGE(HAVERM!AS446:AS448)/AVERAGE(HAVERM!AS443:AS445))-1)</f>
        <v>0.34811181369205357</v>
      </c>
      <c r="FR24" s="2">
        <f>100*((AVERAGE(HAVERM!AT446:AT448)/AVERAGE(HAVERM!AT443:AT445))-1)</f>
        <v>0.49490002577603498</v>
      </c>
      <c r="FS24" s="2">
        <f>100*((AVERAGE(HAVERM!AU446:AU448)/AVERAGE(HAVERM!AU443:AU445))-1)</f>
        <v>-1.8129978814258374</v>
      </c>
      <c r="FT24" s="2">
        <f>100*((AVERAGE(HAVERM!AV446:AV448)/AVERAGE(HAVERM!AV443:AV445))-1)</f>
        <v>0.21896802314440578</v>
      </c>
      <c r="FU24" s="2">
        <f>100*((AVERAGE(HAVERM!AW446:AW448)/AVERAGE(HAVERM!AW443:AW445))-1)</f>
        <v>1.2372129515072938</v>
      </c>
      <c r="FV24" s="2">
        <f>100*((AVERAGE(HAVERM!AX446:AX448)/AVERAGE(HAVERM!AX443:AX445))-1)</f>
        <v>1.0829353463770452</v>
      </c>
      <c r="FW24" s="2">
        <f>100*((AVERAGE(HAVERM!AY446:AY448)/AVERAGE(HAVERM!AY443:AY445))-1)</f>
        <v>0.75895353460806447</v>
      </c>
      <c r="FX24" s="2">
        <f>100*((AVERAGE(HAVERM!AZ446:AZ448)/AVERAGE(HAVERM!AZ443:AZ445))-1)</f>
        <v>0.27735810394649008</v>
      </c>
      <c r="FY24" s="2">
        <f>100*((AVERAGE(HAVERM!BA446:BA448)/AVERAGE(HAVERM!BA443:BA445))-1)</f>
        <v>0.84739596722949173</v>
      </c>
      <c r="FZ24" s="2">
        <f>100*((AVERAGE(HAVERM!BB446:BB448)/AVERAGE(HAVERM!BB443:BB445))-1)</f>
        <v>0.8111856912438542</v>
      </c>
      <c r="GA24" s="2">
        <f>100*((AVERAGE(HAVERM!BC446:BC448)/AVERAGE(HAVERM!BC443:BC445))-1)</f>
        <v>0.59729747761401164</v>
      </c>
      <c r="GB24" s="2">
        <f>100*((AVERAGE(HAVERM!BD446:BD448)/AVERAGE(HAVERM!BD443:BD445))-1)</f>
        <v>-0.18001069985073004</v>
      </c>
      <c r="GC24" s="2">
        <f>100*((AVERAGE(HAVERM!BE446:BE448)/AVERAGE(HAVERM!BE443:BE445))-1)</f>
        <v>4.0521710913066222E-2</v>
      </c>
      <c r="GD24" s="2">
        <f>100*((AVERAGE(HAVERM!BF446:BF448)/AVERAGE(HAVERM!BF443:BF445))-1)</f>
        <v>0.19910009173496057</v>
      </c>
      <c r="GE24" s="2">
        <f>100*((AVERAGE(HAVERM!BG446:BG448)/AVERAGE(HAVERM!BG443:BG445))-1)</f>
        <v>0.33594079629473139</v>
      </c>
      <c r="GF24" s="2">
        <f>100*((AVERAGE(HAVERM!BH446:BH448)/AVERAGE(HAVERM!BH443:BH445))-1)</f>
        <v>-0.85064028801308256</v>
      </c>
      <c r="GG24" s="2">
        <f>100*((AVERAGE(HAVERM!BI446:BI448)/AVERAGE(HAVERM!BI443:BI445))-1)</f>
        <v>9.2763313308008577E-2</v>
      </c>
      <c r="GH24" s="2">
        <f>100*((AVERAGE(HAVERM!BJ446:BJ448)/AVERAGE(HAVERM!BJ443:BJ445))-1)</f>
        <v>0.62652253555446347</v>
      </c>
      <c r="GI24" s="2">
        <f>100*((AVERAGE(HAVERM!BK446:BK448)/AVERAGE(HAVERM!BK443:BK445))-1)</f>
        <v>0.74991430810631421</v>
      </c>
      <c r="GJ24" s="2">
        <f>100*(((AVERAGE(HAVERM!BL446:BL448)+(AVERAGE(HAVERM!BM446:BM448)))/(AVERAGE(HAVERM!BL443:BL445)+AVERAGE(HAVERM!BM443:BM445))-1))</f>
        <v>1.2463672100009537</v>
      </c>
      <c r="GL24" s="8">
        <v>42614</v>
      </c>
      <c r="GM24" s="2">
        <f t="shared" si="56"/>
        <v>0.49490002577603498</v>
      </c>
      <c r="GN24" s="2">
        <f t="shared" si="57"/>
        <v>0.66357532033656241</v>
      </c>
      <c r="GO24" s="2">
        <f t="shared" si="58"/>
        <v>0.21896802314440578</v>
      </c>
      <c r="GP24" s="2">
        <f t="shared" si="59"/>
        <v>0.75895353460806447</v>
      </c>
      <c r="GQ24" s="2">
        <f t="shared" si="60"/>
        <v>0.43713235898161784</v>
      </c>
      <c r="GR24" s="2">
        <f t="shared" si="61"/>
        <v>0.72859961456372968</v>
      </c>
      <c r="GS24" s="2">
        <f t="shared" si="62"/>
        <v>-0.18001069985073004</v>
      </c>
      <c r="GT24" s="2">
        <f t="shared" si="63"/>
        <v>0.25398875294011525</v>
      </c>
      <c r="GU24" s="2">
        <f t="shared" si="64"/>
        <v>0.26783259765421619</v>
      </c>
      <c r="GW24" s="8">
        <v>42614</v>
      </c>
      <c r="GX24">
        <f>HAVERM!AT448</f>
        <v>182440</v>
      </c>
      <c r="GY24">
        <f>HAVERM!AU448+HAVERM!AW448+HAVERM!AX448</f>
        <v>315180</v>
      </c>
      <c r="GZ24">
        <f>HAVERM!AV448</f>
        <v>2399216</v>
      </c>
      <c r="HA24">
        <f>HAVERM!AY448</f>
        <v>1188727</v>
      </c>
      <c r="HB24">
        <f>HAVERM!AZ448+HAVERM!BB448</f>
        <v>6411808</v>
      </c>
      <c r="HC24">
        <f>HAVERM!BA448+HAVERM!BC448</f>
        <v>2377818</v>
      </c>
      <c r="HD24">
        <f>HAVERM!BD448</f>
        <v>1081527</v>
      </c>
      <c r="HE24">
        <f>HAVERM!BE448+HAVERM!BF448+HAVERM!BG448</f>
        <v>4808174</v>
      </c>
      <c r="HF24">
        <f>HAVERM!BH448+HAVERM!BI448+HAVERM!BJ448+HAVERM!BK448+HAVERM!BL448+HAVERM!BM448</f>
        <v>9224495</v>
      </c>
      <c r="HH24" s="7" t="s">
        <v>848</v>
      </c>
      <c r="HI24" s="7">
        <f>'ASHE Annual pay All SIC'!D6</f>
        <v>31602</v>
      </c>
      <c r="HJ24" s="2">
        <f>FQ128</f>
        <v>-0.42082582869835683</v>
      </c>
      <c r="HL24" s="7"/>
      <c r="HM24" s="7"/>
      <c r="HN24" s="2"/>
      <c r="HP24">
        <v>2027</v>
      </c>
      <c r="HQ24" s="2">
        <v>15.941848225137267</v>
      </c>
      <c r="HR24" s="2">
        <v>3.8531658089189027</v>
      </c>
      <c r="HS24" s="2">
        <f t="shared" si="36"/>
        <v>19.79501403405617</v>
      </c>
      <c r="HU24">
        <v>2027</v>
      </c>
      <c r="HV24" s="7">
        <v>6852.2566003193806</v>
      </c>
      <c r="HW24" s="7">
        <v>1656.199486622711</v>
      </c>
      <c r="HX24" s="7">
        <f t="shared" si="37"/>
        <v>8508.4560869420911</v>
      </c>
      <c r="HZ24" s="8">
        <v>45292</v>
      </c>
      <c r="IA24" s="7">
        <f>HAVERQ!E184</f>
        <v>5836</v>
      </c>
      <c r="IB24" s="7">
        <f>HAVERQ!F184</f>
        <v>27508</v>
      </c>
      <c r="IC24" s="7">
        <f>DataQ!Z211-('Chart Data'!IA24+'Chart Data'!IB24)</f>
        <v>-9</v>
      </c>
      <c r="IE24" s="8">
        <v>45292</v>
      </c>
      <c r="IF24" s="7">
        <f t="shared" si="38"/>
        <v>520.25</v>
      </c>
      <c r="IG24" s="7">
        <f t="shared" si="39"/>
        <v>-116</v>
      </c>
      <c r="II24" s="8">
        <v>45292</v>
      </c>
      <c r="IJ24" s="2">
        <f t="shared" si="40"/>
        <v>109.7869538635188</v>
      </c>
      <c r="IK24" s="2">
        <f t="shared" si="41"/>
        <v>99.580075296843333</v>
      </c>
      <c r="IM24" s="8">
        <v>45292</v>
      </c>
      <c r="IN24" s="7">
        <f>SUM(DataQ!U211:Y211)</f>
        <v>11914</v>
      </c>
      <c r="IO24" s="7">
        <f>DataQ!F211-'Chart Data'!IN24</f>
        <v>24875</v>
      </c>
      <c r="IQ24" s="8">
        <v>45292</v>
      </c>
      <c r="IR24" s="2">
        <f t="shared" si="42"/>
        <v>108.90061927286854</v>
      </c>
      <c r="IS24" s="2">
        <f t="shared" si="43"/>
        <v>101.01625397212155</v>
      </c>
    </row>
    <row r="25" spans="1:253" x14ac:dyDescent="0.25">
      <c r="A25" s="8">
        <v>45383</v>
      </c>
      <c r="B25" s="7">
        <f>HAVERQ!E185-AVERAGE(HAVERQ!E$164:E$167)</f>
        <v>544.25</v>
      </c>
      <c r="C25" s="7">
        <f>HAVERQ!F185-AVERAGE(HAVERQ!F$164:F$167)</f>
        <v>105</v>
      </c>
      <c r="E25" s="8">
        <v>38443</v>
      </c>
      <c r="F25" s="7">
        <f>HAVERQ!P109</f>
        <v>1480</v>
      </c>
      <c r="G25" s="7">
        <f>HAVERQ!O109</f>
        <v>1583</v>
      </c>
      <c r="H25" s="7">
        <f>HAVERQ!N109</f>
        <v>1287</v>
      </c>
      <c r="I25" s="7">
        <f>HAVERQ!M109</f>
        <v>272</v>
      </c>
      <c r="J25" s="7">
        <f>HAVERQ!L109</f>
        <v>210</v>
      </c>
      <c r="K25" s="7">
        <f>HAVERQ!E109-F25-G25-H25-I25-J25</f>
        <v>814</v>
      </c>
      <c r="M25" s="8">
        <v>38443</v>
      </c>
      <c r="N25" s="7">
        <f t="shared" si="4"/>
        <v>26.213248317392846</v>
      </c>
      <c r="O25" s="7">
        <f t="shared" si="5"/>
        <v>28.037548707049236</v>
      </c>
      <c r="P25" s="7">
        <f t="shared" si="6"/>
        <v>22.79489904357067</v>
      </c>
      <c r="Q25" s="7">
        <f t="shared" si="7"/>
        <v>4.8175699610343603</v>
      </c>
      <c r="R25" s="7">
        <f t="shared" si="8"/>
        <v>3.7194473963868226</v>
      </c>
      <c r="S25" s="7">
        <f t="shared" si="8"/>
        <v>14.417286574566065</v>
      </c>
      <c r="U25" s="8">
        <v>38443</v>
      </c>
      <c r="V25" s="7">
        <f t="shared" si="9"/>
        <v>270.75</v>
      </c>
      <c r="W25" s="7">
        <f t="shared" si="10"/>
        <v>143.25</v>
      </c>
      <c r="X25" s="7">
        <f t="shared" si="11"/>
        <v>108</v>
      </c>
      <c r="Y25" s="7">
        <f t="shared" si="12"/>
        <v>46.25</v>
      </c>
      <c r="Z25" s="7">
        <f t="shared" si="13"/>
        <v>-6.25</v>
      </c>
      <c r="AA25" s="7">
        <f t="shared" si="14"/>
        <v>26.25</v>
      </c>
      <c r="AB25" s="7">
        <f t="shared" si="15"/>
        <v>588.25</v>
      </c>
      <c r="AD25" s="8">
        <v>45383</v>
      </c>
      <c r="AE25" s="7">
        <f>HAVERQ!T185-AVERAGE(HAVERQ!T$164:T$167)</f>
        <v>-48.25</v>
      </c>
      <c r="AF25" s="7">
        <f>HAVERQ!U185-AVERAGE(HAVERQ!U$164:U$167)</f>
        <v>-11.25</v>
      </c>
      <c r="AG25" s="7">
        <f>HAVERQ!V185-AVERAGE(HAVERQ!V$164:V$167)</f>
        <v>-114.75</v>
      </c>
      <c r="AH25" s="7">
        <f>HAVERQ!W185-AVERAGE(HAVERQ!W$164:W$167)</f>
        <v>-7.75</v>
      </c>
      <c r="AI25" s="7">
        <f>HAVERQ!X185-AVERAGE(HAVERQ!X$164:X$167)</f>
        <v>20.5</v>
      </c>
      <c r="AJ25" s="7">
        <f>HAVERQ!Y185-AVERAGE(HAVERQ!Y$164:Y$167)</f>
        <v>-178.25</v>
      </c>
      <c r="AK25" s="7">
        <f>HAVERQ!Z185-AVERAGE(HAVERQ!Z$164:Z$167)</f>
        <v>-270.5</v>
      </c>
      <c r="AL25" s="7">
        <f>HAVERQ!AA185-AVERAGE(HAVERQ!AA$164:AA$167)</f>
        <v>77</v>
      </c>
      <c r="AM25" s="7">
        <f>HAVERQ!AB185-AVERAGE(HAVERQ!AB$164:AB$167)</f>
        <v>166</v>
      </c>
      <c r="AN25" s="7">
        <f>HAVERQ!AC185-AVERAGE(HAVERQ!AC$164:AC$167)</f>
        <v>102.75</v>
      </c>
      <c r="AO25" s="7">
        <f>HAVERQ!AD185-AVERAGE(HAVERQ!AD$164:AD$167)</f>
        <v>37.75</v>
      </c>
      <c r="AP25" s="7">
        <f>HAVERQ!AE185-AVERAGE(HAVERQ!AE$164:AE$167)</f>
        <v>109.25</v>
      </c>
      <c r="AQ25" s="7">
        <f>HAVERQ!AF185-AVERAGE(HAVERQ!AF$164:AF$167)</f>
        <v>297</v>
      </c>
      <c r="AR25" s="7">
        <f>HAVERQ!AG185-AVERAGE(HAVERQ!AG$164:AG$167)</f>
        <v>-30.5</v>
      </c>
      <c r="AS25" s="7">
        <f>HAVERQ!AH185-AVERAGE(HAVERQ!AH$164:AH$167)</f>
        <v>198.25</v>
      </c>
      <c r="AT25" s="7">
        <f>HAVERQ!AI185-AVERAGE(HAVERQ!AI$164:AI$167)</f>
        <v>106</v>
      </c>
      <c r="AU25" s="7">
        <f>HAVERQ!AJ185-AVERAGE(HAVERQ!AJ$164:AJ$167)</f>
        <v>640.75</v>
      </c>
      <c r="AV25" s="7">
        <f>HAVERQ!AK185-AVERAGE(HAVERQ!AK$164:AK$167)</f>
        <v>80.25</v>
      </c>
      <c r="AW25" s="7">
        <f t="shared" si="16"/>
        <v>-28.5</v>
      </c>
      <c r="AY25" s="7">
        <f>HAVERQ!AL185+HAVERQ!AM185</f>
        <v>989</v>
      </c>
      <c r="BA25" s="8">
        <v>45383</v>
      </c>
      <c r="BB25" s="7">
        <f t="shared" si="17"/>
        <v>-48.25</v>
      </c>
      <c r="BC25" s="7">
        <f t="shared" si="18"/>
        <v>1.5</v>
      </c>
      <c r="BD25" s="7">
        <f t="shared" si="19"/>
        <v>-114.75</v>
      </c>
      <c r="BE25" s="7">
        <f t="shared" si="20"/>
        <v>-178.25</v>
      </c>
      <c r="BF25" s="7">
        <f t="shared" si="21"/>
        <v>-104.5</v>
      </c>
      <c r="BG25" s="7">
        <f t="shared" si="22"/>
        <v>179.75</v>
      </c>
      <c r="BH25" s="7">
        <f t="shared" si="23"/>
        <v>413.5</v>
      </c>
      <c r="BI25" s="7">
        <f t="shared" si="24"/>
        <v>996.75</v>
      </c>
      <c r="BK25" s="7">
        <f>HAVERQ!T185</f>
        <v>350</v>
      </c>
      <c r="BL25" s="7">
        <f>HAVERQ!U185+HAVERQ!W185+HAVERQ!X185</f>
        <v>427</v>
      </c>
      <c r="BM25" s="7">
        <f>HAVERQ!V185</f>
        <v>2576</v>
      </c>
      <c r="BN25" s="7">
        <f>HAVERQ!Y185</f>
        <v>2155</v>
      </c>
      <c r="BO25" s="7">
        <f>HAVERQ!Z185+HAVERQ!AB185</f>
        <v>7400</v>
      </c>
      <c r="BP25" s="7">
        <f>HAVERQ!AA185+HAVERQ!AC185</f>
        <v>3486</v>
      </c>
      <c r="BQ25" s="7">
        <f>HAVERQ!AD185+HAVERQ!AE185+HAVERQ!AF185+HAVERQ!AG185</f>
        <v>8380</v>
      </c>
      <c r="BR25" s="7">
        <f>HAVERQ!AH185+HAVERQ!AI185+HAVERQ!AJ185+HAVERQ!AK185+HAVERQ!AL185+HAVERQ!AM185</f>
        <v>11937</v>
      </c>
      <c r="BS25" s="7">
        <f>HAVERQ!S185-SUM('Chart Data'!BK25:BR25)</f>
        <v>-1</v>
      </c>
      <c r="BU25" s="8">
        <v>36251</v>
      </c>
      <c r="BV25" s="7">
        <f>HAVERQ!T85</f>
        <v>424</v>
      </c>
      <c r="BW25" s="7">
        <f>HAVERQ!U85+HAVERQ!W85+HAVERQ!X85</f>
        <v>343</v>
      </c>
      <c r="BX25" s="7">
        <f>HAVERQ!V85</f>
        <v>4128</v>
      </c>
      <c r="BY25" s="7">
        <f>HAVERQ!Y85</f>
        <v>1909</v>
      </c>
      <c r="BZ25" s="7">
        <f>HAVERQ!Z85+HAVERQ!AB85</f>
        <v>6672</v>
      </c>
      <c r="CA25" s="7">
        <f>HAVERQ!AA85+HAVERQ!AC85</f>
        <v>2411</v>
      </c>
      <c r="CB25" s="7">
        <f>HAVERQ!AD85+HAVERQ!AE85+HAVERQ!AF85+HAVERQ!AG85</f>
        <v>5211</v>
      </c>
      <c r="CC25" s="7">
        <f>HAVERQ!AH85+HAVERQ!AI85+HAVERQ!AJ85+HAVERQ!AK85+HAVERQ!AL85+HAVERQ!AM85</f>
        <v>8230</v>
      </c>
      <c r="CD25" s="7">
        <f>HAVERQ!S85-SUM('Chart Data'!BV25:CC25)</f>
        <v>-1</v>
      </c>
      <c r="DB25" s="8">
        <v>38078</v>
      </c>
      <c r="DC25" s="3">
        <f>HAVERQ!BI105/HAVERQ!T105</f>
        <v>9.8407821229050274</v>
      </c>
      <c r="DD25" s="3">
        <f>HAVERQ!BJ105/HAVERQ!U105</f>
        <v>588.32758620689651</v>
      </c>
      <c r="DE25" s="3">
        <f>HAVERQ!BK105/HAVERQ!V105</f>
        <v>13.84224924012158</v>
      </c>
      <c r="DF25" s="3">
        <f>HAVERQ!BL105/HAVERQ!W105</f>
        <v>114.68674698795181</v>
      </c>
      <c r="DG25" s="3">
        <f>HAVERQ!BM105/HAVERQ!X105</f>
        <v>44.574193548387093</v>
      </c>
      <c r="DH25" s="3">
        <f>HAVERQ!BN105/HAVERQ!Y105</f>
        <v>15.356907119283356</v>
      </c>
      <c r="DI25" s="3">
        <f>HAVERQ!BO105/HAVERQ!Z105</f>
        <v>10.196460528932194</v>
      </c>
      <c r="DJ25" s="3">
        <f>HAVERQ!BP105/HAVERQ!AA105</f>
        <v>12.822004204625088</v>
      </c>
      <c r="DK25" s="3">
        <f>HAVERQ!BQ105/HAVERQ!AB105</f>
        <v>7.5944055944055942</v>
      </c>
      <c r="DL25" s="3">
        <f>HAVERQ!BR105/HAVERQ!AC105</f>
        <v>7.373524451939292</v>
      </c>
      <c r="DM25" s="3">
        <f>HAVERQ!BS105/HAVERQ!AD105</f>
        <v>33.064570943075616</v>
      </c>
      <c r="DN25" s="3">
        <f>HAVERQ!BT105/HAVERQ!AE105</f>
        <v>142.71866295264624</v>
      </c>
      <c r="DO25" s="3">
        <f>HAVERQ!BU105/HAVERQ!AF105</f>
        <v>15.941468253968255</v>
      </c>
      <c r="DP25" s="3">
        <f>HAVERQ!BV105/HAVERQ!AG105</f>
        <v>7.3060156931124673</v>
      </c>
      <c r="DQ25" s="3">
        <f>HAVERQ!BW105/HAVERQ!AH105</f>
        <v>13.964892412231031</v>
      </c>
      <c r="DR25" s="3">
        <f>HAVERQ!BX105/HAVERQ!AI105</f>
        <v>12.048289738430583</v>
      </c>
      <c r="DS25" s="3">
        <f>HAVERQ!BY105/HAVERQ!AJ105</f>
        <v>12.057092407298411</v>
      </c>
      <c r="DT25" s="3">
        <f>HAVERQ!BZ105/HAVERQ!AK105</f>
        <v>10.616038882138518</v>
      </c>
      <c r="DU25" s="3">
        <f>(HAVERQ!CA105+HAVERQ!CB105)/HAVERQ!AL105</f>
        <v>10.085748792270531</v>
      </c>
      <c r="FD25" s="8">
        <v>45748</v>
      </c>
      <c r="FE25" s="7">
        <f>DataQ!U216+DataQ!V216+DataQ!W216+DataQ!X216+DataQ!Y216</f>
        <v>12170.201999999999</v>
      </c>
      <c r="FF25" s="7">
        <f>DataQ!J216+DataQ!Q216+DataQ!H216+DataQ!P216+DataQ!S216+DataQ!K216+DataQ!L216</f>
        <v>9014.6196200000013</v>
      </c>
      <c r="FG25" s="7">
        <f>DataQ!N216+DataQ!I216+DataQ!R216+DataQ!G216+DataQ!T216+DataQ!M216+DataQ!O216</f>
        <v>15893.093799999999</v>
      </c>
      <c r="FH25" s="7">
        <f>DataQ!F216-'Chart Data'!FE25-'Chart Data'!FF25-'Chart Data'!FG25</f>
        <v>0.99458000000595348</v>
      </c>
      <c r="FJ25" s="8">
        <v>45748</v>
      </c>
      <c r="FK25" s="7">
        <f t="shared" si="32"/>
        <v>239.45199999999932</v>
      </c>
      <c r="FL25" s="7">
        <f t="shared" si="33"/>
        <v>69.369620000001305</v>
      </c>
      <c r="FM25" s="7">
        <f t="shared" si="34"/>
        <v>-25.156200000001263</v>
      </c>
      <c r="FN25" s="7">
        <f t="shared" si="35"/>
        <v>283.66541999999936</v>
      </c>
      <c r="FP25" s="8">
        <v>42644</v>
      </c>
      <c r="FQ25" s="2">
        <f>100*((AVERAGE(HAVERM!AS447:AS449)/AVERAGE(HAVERM!AS444:AS446))-1)</f>
        <v>0.26649678739909533</v>
      </c>
      <c r="FR25" s="2">
        <f>100*((AVERAGE(HAVERM!AT447:AT449)/AVERAGE(HAVERM!AT444:AT446))-1)</f>
        <v>0.59528298936546431</v>
      </c>
      <c r="FS25" s="2">
        <f>100*((AVERAGE(HAVERM!AU447:AU449)/AVERAGE(HAVERM!AU444:AU446))-1)</f>
        <v>-1.6822020104041435</v>
      </c>
      <c r="FT25" s="2">
        <f>100*((AVERAGE(HAVERM!AV447:AV449)/AVERAGE(HAVERM!AV444:AV446))-1)</f>
        <v>0.22067563758785269</v>
      </c>
      <c r="FU25" s="2">
        <f>100*((AVERAGE(HAVERM!AW447:AW449)/AVERAGE(HAVERM!AW444:AW446))-1)</f>
        <v>1.2395741823854278</v>
      </c>
      <c r="FV25" s="2">
        <f>100*((AVERAGE(HAVERM!AX447:AX449)/AVERAGE(HAVERM!AX444:AX446))-1)</f>
        <v>1.1230987454944108</v>
      </c>
      <c r="FW25" s="2">
        <f>100*((AVERAGE(HAVERM!AY447:AY449)/AVERAGE(HAVERM!AY444:AY446))-1)</f>
        <v>0.80815265620886034</v>
      </c>
      <c r="FX25" s="2">
        <f>100*((AVERAGE(HAVERM!AZ447:AZ449)/AVERAGE(HAVERM!AZ444:AZ446))-1)</f>
        <v>0.31528414784225411</v>
      </c>
      <c r="FY25" s="2">
        <f>100*((AVERAGE(HAVERM!BA447:BA449)/AVERAGE(HAVERM!BA444:BA446))-1)</f>
        <v>0.71955676956840797</v>
      </c>
      <c r="FZ25" s="2">
        <f>100*((AVERAGE(HAVERM!BB447:BB449)/AVERAGE(HAVERM!BB444:BB446))-1)</f>
        <v>0.91403670447989249</v>
      </c>
      <c r="GA25" s="2">
        <f>100*((AVERAGE(HAVERM!BC447:BC449)/AVERAGE(HAVERM!BC444:BC446))-1)</f>
        <v>0.58994428155370038</v>
      </c>
      <c r="GB25" s="2">
        <f>100*((AVERAGE(HAVERM!BD447:BD449)/AVERAGE(HAVERM!BD444:BD446))-1)</f>
        <v>-0.22312685055082548</v>
      </c>
      <c r="GC25" s="2">
        <f>100*((AVERAGE(HAVERM!BE447:BE449)/AVERAGE(HAVERM!BE444:BE446))-1)</f>
        <v>1.6468903937383317E-2</v>
      </c>
      <c r="GD25" s="2">
        <f>100*((AVERAGE(HAVERM!BF447:BF449)/AVERAGE(HAVERM!BF444:BF446))-1)</f>
        <v>7.2668708917600355E-2</v>
      </c>
      <c r="GE25" s="2">
        <f>100*((AVERAGE(HAVERM!BG447:BG449)/AVERAGE(HAVERM!BG444:BG446))-1)</f>
        <v>0.17576718132181757</v>
      </c>
      <c r="GF25" s="2">
        <f>100*((AVERAGE(HAVERM!BH447:BH449)/AVERAGE(HAVERM!BH444:BH446))-1)</f>
        <v>-2.2242302378929435</v>
      </c>
      <c r="GG25" s="2">
        <f>100*((AVERAGE(HAVERM!BI447:BI449)/AVERAGE(HAVERM!BI444:BI446))-1)</f>
        <v>-1.1914348527886087E-2</v>
      </c>
      <c r="GH25" s="2">
        <f>100*((AVERAGE(HAVERM!BJ447:BJ449)/AVERAGE(HAVERM!BJ444:BJ446))-1)</f>
        <v>0.69242626494510073</v>
      </c>
      <c r="GI25" s="2">
        <f>100*((AVERAGE(HAVERM!BK447:BK449)/AVERAGE(HAVERM!BK444:BK446))-1)</f>
        <v>0.91562625784926688</v>
      </c>
      <c r="GJ25" s="2">
        <f>100*(((AVERAGE(HAVERM!BL447:BL449)+(AVERAGE(HAVERM!BM447:BM449)))/(AVERAGE(HAVERM!BL444:BL446)+AVERAGE(HAVERM!BM444:BM446))-1))</f>
        <v>1.4301066918783967</v>
      </c>
      <c r="GL25" s="8">
        <v>42644</v>
      </c>
      <c r="GM25" s="2">
        <f t="shared" si="56"/>
        <v>0.59528298936546431</v>
      </c>
      <c r="GN25" s="2">
        <f t="shared" si="57"/>
        <v>0.71031793813862709</v>
      </c>
      <c r="GO25" s="2">
        <f t="shared" si="58"/>
        <v>0.22067563758785269</v>
      </c>
      <c r="GP25" s="2">
        <f t="shared" si="59"/>
        <v>0.80815265620886034</v>
      </c>
      <c r="GQ25" s="2">
        <f t="shared" si="60"/>
        <v>0.4946938114281485</v>
      </c>
      <c r="GR25" s="2">
        <f t="shared" si="61"/>
        <v>0.65804889616762896</v>
      </c>
      <c r="GS25" s="2">
        <f t="shared" si="62"/>
        <v>-0.22312685055082548</v>
      </c>
      <c r="GT25" s="2">
        <f t="shared" si="63"/>
        <v>0.11944755039099419</v>
      </c>
      <c r="GU25" s="2">
        <f t="shared" si="64"/>
        <v>6.3559655927702963E-2</v>
      </c>
      <c r="GW25" s="8">
        <v>42644</v>
      </c>
      <c r="GX25">
        <f>HAVERM!AT449</f>
        <v>182551</v>
      </c>
      <c r="GY25">
        <f>HAVERM!AU449+HAVERM!AW449+HAVERM!AX449</f>
        <v>315761</v>
      </c>
      <c r="GZ25">
        <f>HAVERM!AV449</f>
        <v>2398881</v>
      </c>
      <c r="HA25">
        <f>HAVERM!AY449</f>
        <v>1192007</v>
      </c>
      <c r="HB25">
        <f>HAVERM!AZ449+HAVERM!BB449</f>
        <v>6421045</v>
      </c>
      <c r="HC25">
        <f>HAVERM!BA449+HAVERM!BC449</f>
        <v>2383000</v>
      </c>
      <c r="HD25">
        <f>HAVERM!BD449</f>
        <v>1079993</v>
      </c>
      <c r="HE25">
        <f>HAVERM!BE449+HAVERM!BF449+HAVERM!BG449</f>
        <v>4802552</v>
      </c>
      <c r="HF25">
        <f>HAVERM!BH449+HAVERM!BI449+HAVERM!BJ449+HAVERM!BK449+HAVERM!BL449+HAVERM!BM449</f>
        <v>9241786</v>
      </c>
      <c r="HP25">
        <v>2028</v>
      </c>
      <c r="HQ25" s="2">
        <v>15.81943249538687</v>
      </c>
      <c r="HR25" s="2">
        <v>3.7532040525042638</v>
      </c>
      <c r="HS25" s="2">
        <f t="shared" si="36"/>
        <v>19.572636547891133</v>
      </c>
      <c r="HU25">
        <v>2028</v>
      </c>
      <c r="HV25" s="7">
        <v>6889.2273649486651</v>
      </c>
      <c r="HW25" s="7">
        <v>1634.488220249918</v>
      </c>
      <c r="HX25" s="7">
        <f t="shared" si="37"/>
        <v>8523.7155851985826</v>
      </c>
      <c r="HZ25" s="8">
        <v>45383</v>
      </c>
      <c r="IA25" s="7">
        <f>HAVERQ!E185</f>
        <v>5860</v>
      </c>
      <c r="IB25" s="7">
        <f>HAVERQ!F185</f>
        <v>27729</v>
      </c>
      <c r="IC25" s="7">
        <f>DataQ!Z212-('Chart Data'!IA25+'Chart Data'!IB25)</f>
        <v>-100</v>
      </c>
      <c r="IE25" s="8">
        <v>45383</v>
      </c>
      <c r="IF25" s="7">
        <f t="shared" si="38"/>
        <v>544.25</v>
      </c>
      <c r="IG25" s="7">
        <f t="shared" si="39"/>
        <v>105</v>
      </c>
      <c r="II25" s="8">
        <v>45383</v>
      </c>
      <c r="IJ25" s="2">
        <f t="shared" si="40"/>
        <v>110.23844236467102</v>
      </c>
      <c r="IK25" s="2">
        <f t="shared" si="41"/>
        <v>100.38010425716767</v>
      </c>
      <c r="IM25" s="8">
        <v>45383</v>
      </c>
      <c r="IN25" s="7">
        <f>SUM(DataQ!U212:Y212)</f>
        <v>11937</v>
      </c>
      <c r="IO25" s="7">
        <f>DataQ!F212-'Chart Data'!IN25</f>
        <v>24773</v>
      </c>
      <c r="IQ25" s="8">
        <v>45383</v>
      </c>
      <c r="IR25" s="2">
        <f t="shared" si="42"/>
        <v>109.11085212860768</v>
      </c>
      <c r="IS25" s="2">
        <f t="shared" si="43"/>
        <v>100.60203656889917</v>
      </c>
    </row>
    <row r="26" spans="1:253" x14ac:dyDescent="0.25">
      <c r="A26" s="8">
        <v>45474</v>
      </c>
      <c r="B26" s="7">
        <f>HAVERQ!E186-AVERAGE(HAVERQ!E$164:E$167)</f>
        <v>563.25</v>
      </c>
      <c r="C26" s="7">
        <f>HAVERQ!F186-AVERAGE(HAVERQ!F$164:F$167)</f>
        <v>275</v>
      </c>
      <c r="E26" s="8">
        <v>38534</v>
      </c>
      <c r="F26" s="7">
        <f>HAVERQ!P110</f>
        <v>1485</v>
      </c>
      <c r="G26" s="7">
        <f>HAVERQ!O110</f>
        <v>1593</v>
      </c>
      <c r="H26" s="7">
        <f>HAVERQ!N110</f>
        <v>1284</v>
      </c>
      <c r="I26" s="7">
        <f>HAVERQ!M110</f>
        <v>271</v>
      </c>
      <c r="J26" s="7">
        <f>HAVERQ!L110</f>
        <v>208</v>
      </c>
      <c r="K26" s="7">
        <f>HAVERQ!E110-F26-G26-H26-I26-J26</f>
        <v>799</v>
      </c>
      <c r="M26" s="8">
        <v>38534</v>
      </c>
      <c r="N26" s="7">
        <f t="shared" si="4"/>
        <v>26.329787234042552</v>
      </c>
      <c r="O26" s="7">
        <f t="shared" si="5"/>
        <v>28.24468085106383</v>
      </c>
      <c r="P26" s="7">
        <f t="shared" si="6"/>
        <v>22.76595744680851</v>
      </c>
      <c r="Q26" s="7">
        <f t="shared" si="7"/>
        <v>4.8049645390070923</v>
      </c>
      <c r="R26" s="7">
        <f t="shared" si="8"/>
        <v>3.6879432624113475</v>
      </c>
      <c r="S26" s="7">
        <f t="shared" si="8"/>
        <v>14.166666666666666</v>
      </c>
      <c r="U26" s="8">
        <v>38534</v>
      </c>
      <c r="V26" s="7">
        <f t="shared" si="9"/>
        <v>275.75</v>
      </c>
      <c r="W26" s="7">
        <f t="shared" si="10"/>
        <v>153.25</v>
      </c>
      <c r="X26" s="7">
        <f t="shared" si="11"/>
        <v>105</v>
      </c>
      <c r="Y26" s="7">
        <f t="shared" si="12"/>
        <v>45.25</v>
      </c>
      <c r="Z26" s="7">
        <f t="shared" si="13"/>
        <v>-8.25</v>
      </c>
      <c r="AA26" s="7">
        <f t="shared" si="14"/>
        <v>11.25</v>
      </c>
      <c r="AB26" s="7">
        <f t="shared" si="15"/>
        <v>582.25</v>
      </c>
      <c r="AD26" s="8">
        <v>45474</v>
      </c>
      <c r="AE26" s="7">
        <f>HAVERQ!T186-AVERAGE(HAVERQ!T$164:T$167)</f>
        <v>-38.25</v>
      </c>
      <c r="AF26" s="7">
        <f>HAVERQ!U186-AVERAGE(HAVERQ!U$164:U$167)</f>
        <v>-14.25</v>
      </c>
      <c r="AG26" s="7">
        <f>HAVERQ!V186-AVERAGE(HAVERQ!V$164:V$167)</f>
        <v>-101.75</v>
      </c>
      <c r="AH26" s="7">
        <f>HAVERQ!W186-AVERAGE(HAVERQ!W$164:W$167)</f>
        <v>-2.75</v>
      </c>
      <c r="AI26" s="7">
        <f>HAVERQ!X186-AVERAGE(HAVERQ!X$164:X$167)</f>
        <v>22.5</v>
      </c>
      <c r="AJ26" s="7">
        <f>HAVERQ!Y186-AVERAGE(HAVERQ!Y$164:Y$167)</f>
        <v>-113.25</v>
      </c>
      <c r="AK26" s="7">
        <f>HAVERQ!Z186-AVERAGE(HAVERQ!Z$164:Z$167)</f>
        <v>-301.5</v>
      </c>
      <c r="AL26" s="7">
        <f>HAVERQ!AA186-AVERAGE(HAVERQ!AA$164:AA$167)</f>
        <v>78</v>
      </c>
      <c r="AM26" s="7">
        <f>HAVERQ!AB186-AVERAGE(HAVERQ!AB$164:AB$167)</f>
        <v>180</v>
      </c>
      <c r="AN26" s="7">
        <f>HAVERQ!AC186-AVERAGE(HAVERQ!AC$164:AC$167)</f>
        <v>130.75</v>
      </c>
      <c r="AO26" s="7">
        <f>HAVERQ!AD186-AVERAGE(HAVERQ!AD$164:AD$167)</f>
        <v>45.75</v>
      </c>
      <c r="AP26" s="7">
        <f>HAVERQ!AE186-AVERAGE(HAVERQ!AE$164:AE$167)</f>
        <v>80.25</v>
      </c>
      <c r="AQ26" s="7">
        <f>HAVERQ!AF186-AVERAGE(HAVERQ!AF$164:AF$167)</f>
        <v>330</v>
      </c>
      <c r="AR26" s="7">
        <f>HAVERQ!AG186-AVERAGE(HAVERQ!AG$164:AG$167)</f>
        <v>-57.5</v>
      </c>
      <c r="AS26" s="7">
        <f>HAVERQ!AH186-AVERAGE(HAVERQ!AH$164:AH$167)</f>
        <v>201.25</v>
      </c>
      <c r="AT26" s="7">
        <f>HAVERQ!AI186-AVERAGE(HAVERQ!AI$164:AI$167)</f>
        <v>110</v>
      </c>
      <c r="AU26" s="7">
        <f>HAVERQ!AJ186-AVERAGE(HAVERQ!AJ$164:AJ$167)</f>
        <v>642.75</v>
      </c>
      <c r="AV26" s="7">
        <f>HAVERQ!AK186-AVERAGE(HAVERQ!AK$164:AK$167)</f>
        <v>66.25</v>
      </c>
      <c r="AW26" s="7">
        <f t="shared" si="16"/>
        <v>-55.5</v>
      </c>
      <c r="AY26" s="7">
        <f>HAVERQ!AL186+HAVERQ!AM186</f>
        <v>962</v>
      </c>
      <c r="BA26" s="8">
        <v>45474</v>
      </c>
      <c r="BB26" s="7">
        <f t="shared" si="17"/>
        <v>-38.25</v>
      </c>
      <c r="BC26" s="7">
        <f t="shared" si="18"/>
        <v>5.5</v>
      </c>
      <c r="BD26" s="7">
        <f t="shared" si="19"/>
        <v>-101.75</v>
      </c>
      <c r="BE26" s="7">
        <f t="shared" si="20"/>
        <v>-113.25</v>
      </c>
      <c r="BF26" s="7">
        <f t="shared" si="21"/>
        <v>-121.5</v>
      </c>
      <c r="BG26" s="7">
        <f t="shared" si="22"/>
        <v>208.75</v>
      </c>
      <c r="BH26" s="7">
        <f t="shared" si="23"/>
        <v>398.5</v>
      </c>
      <c r="BI26" s="7">
        <f t="shared" si="24"/>
        <v>964.75</v>
      </c>
      <c r="BK26" s="7">
        <f>HAVERQ!T186</f>
        <v>360</v>
      </c>
      <c r="BL26" s="7">
        <f>HAVERQ!U186+HAVERQ!W186+HAVERQ!X186</f>
        <v>431</v>
      </c>
      <c r="BM26" s="7">
        <f>HAVERQ!V186</f>
        <v>2589</v>
      </c>
      <c r="BN26" s="7">
        <f>HAVERQ!Y186</f>
        <v>2220</v>
      </c>
      <c r="BO26" s="7">
        <f>HAVERQ!Z186+HAVERQ!AB186</f>
        <v>7383</v>
      </c>
      <c r="BP26" s="7">
        <f>HAVERQ!AA186+HAVERQ!AC186</f>
        <v>3515</v>
      </c>
      <c r="BQ26" s="7">
        <f>HAVERQ!AD186+HAVERQ!AE186+HAVERQ!AF186+HAVERQ!AG186</f>
        <v>8365</v>
      </c>
      <c r="BR26" s="7">
        <f>HAVERQ!AH186+HAVERQ!AI186+HAVERQ!AJ186+HAVERQ!AK186+HAVERQ!AL186+HAVERQ!AM186</f>
        <v>11905</v>
      </c>
      <c r="BS26" s="7">
        <f>HAVERQ!S186-SUM('Chart Data'!BK26:BR26)</f>
        <v>-2</v>
      </c>
      <c r="BU26" s="8">
        <v>36342</v>
      </c>
      <c r="BV26" s="7">
        <f>HAVERQ!T86</f>
        <v>420</v>
      </c>
      <c r="BW26" s="7">
        <f>HAVERQ!U86+HAVERQ!W86+HAVERQ!X86</f>
        <v>338</v>
      </c>
      <c r="BX26" s="7">
        <f>HAVERQ!V86</f>
        <v>4101</v>
      </c>
      <c r="BY26" s="7">
        <f>HAVERQ!Y86</f>
        <v>1920</v>
      </c>
      <c r="BZ26" s="7">
        <f>HAVERQ!Z86+HAVERQ!AB86</f>
        <v>6710</v>
      </c>
      <c r="CA26" s="7">
        <f>HAVERQ!AA86+HAVERQ!AC86</f>
        <v>2443</v>
      </c>
      <c r="CB26" s="7">
        <f>HAVERQ!AD86+HAVERQ!AE86+HAVERQ!AF86+HAVERQ!AG86</f>
        <v>5299</v>
      </c>
      <c r="CC26" s="7">
        <f>HAVERQ!AH86+HAVERQ!AI86+HAVERQ!AJ86+HAVERQ!AK86+HAVERQ!AL86+HAVERQ!AM86</f>
        <v>8354</v>
      </c>
      <c r="CD26" s="7">
        <f>HAVERQ!S86-SUM('Chart Data'!BV26:CC26)</f>
        <v>-1</v>
      </c>
      <c r="DB26" s="8">
        <v>38169</v>
      </c>
      <c r="DC26" s="3">
        <f>HAVERQ!BI106/HAVERQ!T106</f>
        <v>9.2392473118279561</v>
      </c>
      <c r="DD26" s="3">
        <f>HAVERQ!BJ106/HAVERQ!U106</f>
        <v>537.98360655737702</v>
      </c>
      <c r="DE26" s="3">
        <f>HAVERQ!BK106/HAVERQ!V106</f>
        <v>13.863187152563311</v>
      </c>
      <c r="DF26" s="3">
        <f>HAVERQ!BL106/HAVERQ!W106</f>
        <v>110.96250000000001</v>
      </c>
      <c r="DG26" s="3">
        <f>HAVERQ!BM106/HAVERQ!X106</f>
        <v>43.058064516129029</v>
      </c>
      <c r="DH26" s="3">
        <f>HAVERQ!BN106/HAVERQ!Y106</f>
        <v>15.1296992481203</v>
      </c>
      <c r="DI26" s="3">
        <f>HAVERQ!BO106/HAVERQ!Z106</f>
        <v>10.266361647105629</v>
      </c>
      <c r="DJ26" s="3">
        <f>HAVERQ!BP106/HAVERQ!AA106</f>
        <v>12.724041811846689</v>
      </c>
      <c r="DK26" s="3">
        <f>HAVERQ!BQ106/HAVERQ!AB106</f>
        <v>7.5966135458167328</v>
      </c>
      <c r="DL26" s="3">
        <f>HAVERQ!BR106/HAVERQ!AC106</f>
        <v>7.7734241908006814</v>
      </c>
      <c r="DM26" s="3">
        <f>HAVERQ!BS106/HAVERQ!AD106</f>
        <v>35.265811965811963</v>
      </c>
      <c r="DN26" s="3">
        <f>HAVERQ!BT106/HAVERQ!AE106</f>
        <v>140.803324099723</v>
      </c>
      <c r="DO26" s="3">
        <f>HAVERQ!BU106/HAVERQ!AF106</f>
        <v>16.048720472440944</v>
      </c>
      <c r="DP26" s="3">
        <f>HAVERQ!BV106/HAVERQ!AG106</f>
        <v>7.1836206896551724</v>
      </c>
      <c r="DQ26" s="3">
        <f>HAVERQ!BW106/HAVERQ!AH106</f>
        <v>13.921259842519685</v>
      </c>
      <c r="DR26" s="3">
        <f>HAVERQ!BX106/HAVERQ!AI106</f>
        <v>12.061643835616438</v>
      </c>
      <c r="DS26" s="3">
        <f>HAVERQ!BY106/HAVERQ!AJ106</f>
        <v>11.967227378190255</v>
      </c>
      <c r="DT26" s="3">
        <f>HAVERQ!BZ106/HAVERQ!AK106</f>
        <v>10.418316831683168</v>
      </c>
      <c r="DU26" s="3">
        <f>(HAVERQ!CA106+HAVERQ!CB106)/HAVERQ!AL106</f>
        <v>9.9963680387409202</v>
      </c>
      <c r="FD26" s="8">
        <v>45839</v>
      </c>
      <c r="FE26" s="7">
        <f>DataQ!U217+DataQ!V217+DataQ!W217+DataQ!X217+DataQ!Y217</f>
        <v>12205.912999999999</v>
      </c>
      <c r="FF26" s="7">
        <f>DataQ!J217+DataQ!Q217+DataQ!H217+DataQ!P217+DataQ!S217+DataQ!K217+DataQ!L217</f>
        <v>8995.6915599999993</v>
      </c>
      <c r="FG26" s="7">
        <f>DataQ!N217+DataQ!I217+DataQ!R217+DataQ!G217+DataQ!T217+DataQ!M217+DataQ!O217</f>
        <v>15853.578399999999</v>
      </c>
      <c r="FH26" s="7">
        <f>DataQ!F217-'Chart Data'!FE26-'Chart Data'!FF26-'Chart Data'!FG26</f>
        <v>0.99704000000201631</v>
      </c>
      <c r="FJ26" s="8">
        <v>45839</v>
      </c>
      <c r="FK26" s="7">
        <f t="shared" si="32"/>
        <v>275.16299999999865</v>
      </c>
      <c r="FL26" s="7">
        <f t="shared" si="33"/>
        <v>50.441559999999299</v>
      </c>
      <c r="FM26" s="7">
        <f t="shared" si="34"/>
        <v>-64.67160000000149</v>
      </c>
      <c r="FN26" s="7">
        <f t="shared" si="35"/>
        <v>260.93295999999646</v>
      </c>
      <c r="FP26" s="8">
        <v>42675</v>
      </c>
      <c r="FQ26" s="2">
        <f>100*((AVERAGE(HAVERM!AS448:AS450)/AVERAGE(HAVERM!AS445:AS447))-1)</f>
        <v>0.28532891940933336</v>
      </c>
      <c r="FR26" s="2">
        <f>100*((AVERAGE(HAVERM!AT448:AT450)/AVERAGE(HAVERM!AT445:AT447))-1)</f>
        <v>0.31407923020301265</v>
      </c>
      <c r="FS26" s="2">
        <f>100*((AVERAGE(HAVERM!AU448:AU450)/AVERAGE(HAVERM!AU445:AU447))-1)</f>
        <v>-1.517824918795363</v>
      </c>
      <c r="FT26" s="2">
        <f>100*((AVERAGE(HAVERM!AV448:AV450)/AVERAGE(HAVERM!AV445:AV447))-1)</f>
        <v>0.17602204373128316</v>
      </c>
      <c r="FU26" s="2">
        <f>100*((AVERAGE(HAVERM!AW448:AW450)/AVERAGE(HAVERM!AW445:AW447))-1)</f>
        <v>1.1432277807344349</v>
      </c>
      <c r="FV26" s="2">
        <f>100*((AVERAGE(HAVERM!AX448:AX450)/AVERAGE(HAVERM!AX445:AX447))-1)</f>
        <v>1.2311929412964773</v>
      </c>
      <c r="FW26" s="2">
        <f>100*((AVERAGE(HAVERM!AY448:AY450)/AVERAGE(HAVERM!AY445:AY447))-1)</f>
        <v>0.86652336477064384</v>
      </c>
      <c r="FX26" s="2">
        <f>100*((AVERAGE(HAVERM!AZ448:AZ450)/AVERAGE(HAVERM!AZ445:AZ447))-1)</f>
        <v>0.36585157652111455</v>
      </c>
      <c r="FY26" s="2">
        <f>100*((AVERAGE(HAVERM!BA448:BA450)/AVERAGE(HAVERM!BA445:BA447))-1)</f>
        <v>0.67008815793774268</v>
      </c>
      <c r="FZ26" s="2">
        <f>100*((AVERAGE(HAVERM!BB448:BB450)/AVERAGE(HAVERM!BB445:BB447))-1)</f>
        <v>0.93254273016241118</v>
      </c>
      <c r="GA26" s="2">
        <f>100*((AVERAGE(HAVERM!BC448:BC450)/AVERAGE(HAVERM!BC445:BC447))-1)</f>
        <v>0.56022076531461185</v>
      </c>
      <c r="GB26" s="2">
        <f>100*((AVERAGE(HAVERM!BD448:BD450)/AVERAGE(HAVERM!BD445:BD447))-1)</f>
        <v>-0.2832686931194317</v>
      </c>
      <c r="GC26" s="2">
        <f>100*((AVERAGE(HAVERM!BE448:BE450)/AVERAGE(HAVERM!BE445:BE447))-1)</f>
        <v>-3.2520245686784577E-2</v>
      </c>
      <c r="GD26" s="2">
        <f>100*((AVERAGE(HAVERM!BF448:BF450)/AVERAGE(HAVERM!BF445:BF447))-1)</f>
        <v>4.5703173457600776E-2</v>
      </c>
      <c r="GE26" s="2">
        <f>100*((AVERAGE(HAVERM!BG448:BG450)/AVERAGE(HAVERM!BG445:BG447))-1)</f>
        <v>0.16074399364518488</v>
      </c>
      <c r="GF26" s="2">
        <f>100*((AVERAGE(HAVERM!BH448:BH450)/AVERAGE(HAVERM!BH445:BH447))-1)</f>
        <v>-1.9700328708799009</v>
      </c>
      <c r="GG26" s="2">
        <f>100*((AVERAGE(HAVERM!BI448:BI450)/AVERAGE(HAVERM!BI445:BI447))-1)</f>
        <v>5.1004883041150251E-2</v>
      </c>
      <c r="GH26" s="2">
        <f>100*((AVERAGE(HAVERM!BJ448:BJ450)/AVERAGE(HAVERM!BJ445:BJ447))-1)</f>
        <v>0.76673946434495655</v>
      </c>
      <c r="GI26" s="2">
        <f>100*((AVERAGE(HAVERM!BK448:BK450)/AVERAGE(HAVERM!BK445:BK447))-1)</f>
        <v>0.8923952708317362</v>
      </c>
      <c r="GJ26" s="2">
        <f>100*(((AVERAGE(HAVERM!BL448:BL450)+(AVERAGE(HAVERM!BM448:BM450)))/(AVERAGE(HAVERM!BL445:BL447)+AVERAGE(HAVERM!BM445:BM447))-1))</f>
        <v>1.0413235457703784</v>
      </c>
      <c r="GL26" s="8">
        <v>42675</v>
      </c>
      <c r="GM26" s="2">
        <f t="shared" si="56"/>
        <v>0.31407923020301265</v>
      </c>
      <c r="GN26" s="2">
        <f t="shared" si="57"/>
        <v>0.76570785709195732</v>
      </c>
      <c r="GO26" s="2">
        <f t="shared" si="58"/>
        <v>0.17602204373128316</v>
      </c>
      <c r="GP26" s="2">
        <f t="shared" si="59"/>
        <v>0.86652336477064384</v>
      </c>
      <c r="GQ26" s="2">
        <f t="shared" si="60"/>
        <v>0.5358611347197062</v>
      </c>
      <c r="GR26" s="2">
        <f t="shared" si="61"/>
        <v>0.61796866412167084</v>
      </c>
      <c r="GS26" s="2">
        <f t="shared" si="62"/>
        <v>-0.2832686931194317</v>
      </c>
      <c r="GT26" s="2">
        <f t="shared" si="63"/>
        <v>9.658393170737245E-2</v>
      </c>
      <c r="GU26" s="2">
        <f t="shared" si="64"/>
        <v>0.12856354767467604</v>
      </c>
      <c r="GW26" s="8">
        <v>42675</v>
      </c>
      <c r="GX26">
        <f>HAVERM!AT450</f>
        <v>181487</v>
      </c>
      <c r="GY26">
        <f>HAVERM!AU450+HAVERM!AW450+HAVERM!AX450</f>
        <v>316697</v>
      </c>
      <c r="GZ26">
        <f>HAVERM!AV450</f>
        <v>2401722</v>
      </c>
      <c r="HA26">
        <f>HAVERM!AY450</f>
        <v>1195886</v>
      </c>
      <c r="HB26">
        <f>HAVERM!AZ450+HAVERM!BB450</f>
        <v>6431883</v>
      </c>
      <c r="HC26">
        <f>HAVERM!BA450+HAVERM!BC450</f>
        <v>2387979</v>
      </c>
      <c r="HD26">
        <f>HAVERM!BD450</f>
        <v>1080600</v>
      </c>
      <c r="HE26">
        <f>HAVERM!BE450+HAVERM!BF450+HAVERM!BG450</f>
        <v>4809311</v>
      </c>
      <c r="HF26">
        <f>HAVERM!BH450+HAVERM!BI450+HAVERM!BJ450+HAVERM!BK450+HAVERM!BL450+HAVERM!BM450</f>
        <v>9247444</v>
      </c>
      <c r="HP26">
        <v>2029</v>
      </c>
      <c r="HQ26" s="2">
        <v>15.696275321731489</v>
      </c>
      <c r="HR26" s="2">
        <v>3.6642106330809976</v>
      </c>
      <c r="HS26" s="2">
        <f t="shared" si="36"/>
        <v>19.360485954812486</v>
      </c>
      <c r="HU26">
        <v>2029</v>
      </c>
      <c r="HV26" s="7">
        <v>6928.931459554924</v>
      </c>
      <c r="HW26" s="7">
        <v>1617.5215972950878</v>
      </c>
      <c r="HX26" s="7">
        <f t="shared" si="37"/>
        <v>8546.4530568500122</v>
      </c>
      <c r="HZ26" s="8">
        <v>45474</v>
      </c>
      <c r="IA26" s="7">
        <f>HAVERQ!E186</f>
        <v>5879</v>
      </c>
      <c r="IB26" s="7">
        <f>HAVERQ!F186</f>
        <v>27899</v>
      </c>
      <c r="IC26" s="7">
        <f>DataQ!Z213-('Chart Data'!IA26+'Chart Data'!IB26)</f>
        <v>-3</v>
      </c>
      <c r="IE26" s="8">
        <v>45474</v>
      </c>
      <c r="IF26" s="7">
        <f t="shared" si="38"/>
        <v>563.25</v>
      </c>
      <c r="IG26" s="7">
        <f t="shared" si="39"/>
        <v>275</v>
      </c>
      <c r="II26" s="8">
        <v>45474</v>
      </c>
      <c r="IJ26" s="2">
        <f t="shared" si="40"/>
        <v>110.59587076141655</v>
      </c>
      <c r="IK26" s="2">
        <f t="shared" si="41"/>
        <v>100.99551114972488</v>
      </c>
      <c r="IM26" s="8">
        <v>45474</v>
      </c>
      <c r="IN26" s="7">
        <f>SUM(DataQ!U213:Y213)</f>
        <v>11905</v>
      </c>
      <c r="IO26" s="7">
        <f>DataQ!F213-'Chart Data'!IN26</f>
        <v>24861</v>
      </c>
      <c r="IQ26" s="8">
        <v>45474</v>
      </c>
      <c r="IR26" s="2">
        <f t="shared" si="42"/>
        <v>108.81835424236192</v>
      </c>
      <c r="IS26" s="2">
        <f t="shared" si="43"/>
        <v>100.95940060305182</v>
      </c>
    </row>
    <row r="27" spans="1:253" x14ac:dyDescent="0.25">
      <c r="A27" s="8">
        <v>45566</v>
      </c>
      <c r="B27" s="7">
        <f>HAVERQ!E187-AVERAGE(HAVERQ!E$164:E$167)</f>
        <v>581.25</v>
      </c>
      <c r="C27" s="7">
        <f>HAVERQ!F187-AVERAGE(HAVERQ!F$164:F$167)</f>
        <v>401</v>
      </c>
      <c r="E27" s="8">
        <v>38626</v>
      </c>
      <c r="F27" s="7">
        <f>HAVERQ!P111</f>
        <v>1488</v>
      </c>
      <c r="G27" s="7">
        <f>HAVERQ!O111</f>
        <v>1599</v>
      </c>
      <c r="H27" s="7">
        <f>HAVERQ!N111</f>
        <v>1284</v>
      </c>
      <c r="I27" s="7">
        <f>HAVERQ!M111</f>
        <v>274</v>
      </c>
      <c r="J27" s="7">
        <f>HAVERQ!L111</f>
        <v>206</v>
      </c>
      <c r="K27" s="7">
        <f>HAVERQ!E111-F27-G27-H27-I27-J27</f>
        <v>795</v>
      </c>
      <c r="M27" s="8">
        <v>38626</v>
      </c>
      <c r="N27" s="7">
        <f t="shared" si="4"/>
        <v>26.354941551540911</v>
      </c>
      <c r="O27" s="7">
        <f t="shared" si="5"/>
        <v>28.32093517534538</v>
      </c>
      <c r="P27" s="7">
        <f t="shared" si="6"/>
        <v>22.741764080765144</v>
      </c>
      <c r="Q27" s="7">
        <f t="shared" si="7"/>
        <v>4.8529932695713782</v>
      </c>
      <c r="R27" s="7">
        <f t="shared" si="8"/>
        <v>3.6486007793127877</v>
      </c>
      <c r="S27" s="7">
        <f t="shared" si="8"/>
        <v>14.080765143464399</v>
      </c>
      <c r="U27" s="8">
        <v>38626</v>
      </c>
      <c r="V27" s="7">
        <f t="shared" si="9"/>
        <v>278.75</v>
      </c>
      <c r="W27" s="7">
        <f t="shared" si="10"/>
        <v>159.25</v>
      </c>
      <c r="X27" s="7">
        <f t="shared" si="11"/>
        <v>105</v>
      </c>
      <c r="Y27" s="7">
        <f t="shared" si="12"/>
        <v>48.25</v>
      </c>
      <c r="Z27" s="7">
        <f t="shared" si="13"/>
        <v>-10.25</v>
      </c>
      <c r="AA27" s="7">
        <f t="shared" si="14"/>
        <v>7.25</v>
      </c>
      <c r="AB27" s="7">
        <f t="shared" si="15"/>
        <v>588.25</v>
      </c>
      <c r="AD27" s="8">
        <v>45566</v>
      </c>
      <c r="AE27" s="7">
        <f>HAVERQ!T187-AVERAGE(HAVERQ!T$164:T$167)</f>
        <v>-38.25</v>
      </c>
      <c r="AF27" s="7">
        <f>HAVERQ!U187-AVERAGE(HAVERQ!U$164:U$167)</f>
        <v>-13.25</v>
      </c>
      <c r="AG27" s="7">
        <f>HAVERQ!V187-AVERAGE(HAVERQ!V$164:V$167)</f>
        <v>-83.75</v>
      </c>
      <c r="AH27" s="7">
        <f>HAVERQ!W187-AVERAGE(HAVERQ!W$164:W$167)</f>
        <v>-2.75</v>
      </c>
      <c r="AI27" s="7">
        <f>HAVERQ!X187-AVERAGE(HAVERQ!X$164:X$167)</f>
        <v>27.5</v>
      </c>
      <c r="AJ27" s="7">
        <f>HAVERQ!Y187-AVERAGE(HAVERQ!Y$164:Y$167)</f>
        <v>-104.25</v>
      </c>
      <c r="AK27" s="7">
        <f>HAVERQ!Z187-AVERAGE(HAVERQ!Z$164:Z$167)</f>
        <v>-308.5</v>
      </c>
      <c r="AL27" s="7">
        <f>HAVERQ!AA187-AVERAGE(HAVERQ!AA$164:AA$167)</f>
        <v>99</v>
      </c>
      <c r="AM27" s="7">
        <f>HAVERQ!AB187-AVERAGE(HAVERQ!AB$164:AB$167)</f>
        <v>159</v>
      </c>
      <c r="AN27" s="7">
        <f>HAVERQ!AC187-AVERAGE(HAVERQ!AC$164:AC$167)</f>
        <v>142.75</v>
      </c>
      <c r="AO27" s="7">
        <f>HAVERQ!AD187-AVERAGE(HAVERQ!AD$164:AD$167)</f>
        <v>72.75</v>
      </c>
      <c r="AP27" s="7">
        <f>HAVERQ!AE187-AVERAGE(HAVERQ!AE$164:AE$167)</f>
        <v>107.25</v>
      </c>
      <c r="AQ27" s="7">
        <f>HAVERQ!AF187-AVERAGE(HAVERQ!AF$164:AF$167)</f>
        <v>311</v>
      </c>
      <c r="AR27" s="7">
        <f>HAVERQ!AG187-AVERAGE(HAVERQ!AG$164:AG$167)</f>
        <v>-52.5</v>
      </c>
      <c r="AS27" s="7">
        <f>HAVERQ!AH187-AVERAGE(HAVERQ!AH$164:AH$167)</f>
        <v>209.25</v>
      </c>
      <c r="AT27" s="7">
        <f>HAVERQ!AI187-AVERAGE(HAVERQ!AI$164:AI$167)</f>
        <v>92</v>
      </c>
      <c r="AU27" s="7">
        <f>HAVERQ!AJ187-AVERAGE(HAVERQ!AJ$164:AJ$167)</f>
        <v>654.75</v>
      </c>
      <c r="AV27" s="7">
        <f>HAVERQ!AK187-AVERAGE(HAVERQ!AK$164:AK$167)</f>
        <v>87.25</v>
      </c>
      <c r="AW27" s="7">
        <f t="shared" ref="AW27" si="66">AY27-AVERAGE(AY$4:AY$7)</f>
        <v>-16.5</v>
      </c>
      <c r="AY27" s="7">
        <f>HAVERQ!AL187+HAVERQ!AM187</f>
        <v>1001</v>
      </c>
      <c r="BA27" s="8">
        <v>45566</v>
      </c>
      <c r="BB27" s="7">
        <f t="shared" ref="BB27" si="67">BK27-AVERAGE(BK$4:BK$7)</f>
        <v>-38.25</v>
      </c>
      <c r="BC27" s="7">
        <f t="shared" ref="BC27" si="68">BL27-AVERAGE(BL$4:BL$7)</f>
        <v>11.5</v>
      </c>
      <c r="BD27" s="7">
        <f t="shared" ref="BD27" si="69">BM27-AVERAGE(BM$4:BM$7)</f>
        <v>-83.75</v>
      </c>
      <c r="BE27" s="7">
        <f t="shared" ref="BE27" si="70">BN27-AVERAGE(BN$4:BN$7)</f>
        <v>-104.25</v>
      </c>
      <c r="BF27" s="7">
        <f t="shared" ref="BF27" si="71">BO27-AVERAGE(BO$4:BO$7)</f>
        <v>-149.5</v>
      </c>
      <c r="BG27" s="7">
        <f t="shared" ref="BG27" si="72">BP27-AVERAGE(BP$4:BP$7)</f>
        <v>241.75</v>
      </c>
      <c r="BH27" s="7">
        <f t="shared" ref="BH27" si="73">BQ27-AVERAGE(BQ$4:BQ$7)</f>
        <v>438.5</v>
      </c>
      <c r="BI27" s="7">
        <f t="shared" ref="BI27" si="74">BR27-AVERAGE(BR$4:BR$7)</f>
        <v>1026.75</v>
      </c>
      <c r="BK27" s="7">
        <f>HAVERQ!T187</f>
        <v>360</v>
      </c>
      <c r="BL27" s="7">
        <f>HAVERQ!U187+HAVERQ!W187+HAVERQ!X187</f>
        <v>437</v>
      </c>
      <c r="BM27" s="7">
        <f>HAVERQ!V187</f>
        <v>2607</v>
      </c>
      <c r="BN27" s="7">
        <f>HAVERQ!Y187</f>
        <v>2229</v>
      </c>
      <c r="BO27" s="7">
        <f>HAVERQ!Z187+HAVERQ!AB187</f>
        <v>7355</v>
      </c>
      <c r="BP27" s="7">
        <f>HAVERQ!AA187+HAVERQ!AC187</f>
        <v>3548</v>
      </c>
      <c r="BQ27" s="7">
        <f>HAVERQ!AD187+HAVERQ!AE187+HAVERQ!AF187+HAVERQ!AG187</f>
        <v>8405</v>
      </c>
      <c r="BR27" s="7">
        <f>HAVERQ!AH187+HAVERQ!AI187+HAVERQ!AJ187+HAVERQ!AK187+HAVERQ!AL187+HAVERQ!AM187</f>
        <v>11967</v>
      </c>
      <c r="BS27" s="7">
        <f>HAVERQ!S187-SUM('Chart Data'!BK27:BR27)</f>
        <v>-2</v>
      </c>
      <c r="BU27" s="8">
        <v>36434</v>
      </c>
      <c r="BV27" s="7">
        <f>HAVERQ!T87</f>
        <v>402</v>
      </c>
      <c r="BW27" s="7">
        <f>HAVERQ!U87+HAVERQ!W87+HAVERQ!X87</f>
        <v>326</v>
      </c>
      <c r="BX27" s="7">
        <f>HAVERQ!V87</f>
        <v>4082</v>
      </c>
      <c r="BY27" s="7">
        <f>HAVERQ!Y87</f>
        <v>1912</v>
      </c>
      <c r="BZ27" s="7">
        <f>HAVERQ!Z87+HAVERQ!AB87</f>
        <v>6717</v>
      </c>
      <c r="CA27" s="7">
        <f>HAVERQ!AA87+HAVERQ!AC87</f>
        <v>2481</v>
      </c>
      <c r="CB27" s="7">
        <f>HAVERQ!AD87+HAVERQ!AE87+HAVERQ!AF87+HAVERQ!AG87</f>
        <v>5336</v>
      </c>
      <c r="CC27" s="7">
        <f>HAVERQ!AH87+HAVERQ!AI87+HAVERQ!AJ87+HAVERQ!AK87+HAVERQ!AL87+HAVERQ!AM87</f>
        <v>8458</v>
      </c>
      <c r="CD27" s="7">
        <f>HAVERQ!S87-SUM('Chart Data'!BV27:CC27)</f>
        <v>1</v>
      </c>
      <c r="DB27" s="8">
        <v>38261</v>
      </c>
      <c r="DC27" s="3">
        <f>HAVERQ!BI107/HAVERQ!T107</f>
        <v>8.9973190348525467</v>
      </c>
      <c r="DD27" s="3">
        <f>HAVERQ!BJ107/HAVERQ!U107</f>
        <v>547.93220338983053</v>
      </c>
      <c r="DE27" s="3">
        <f>HAVERQ!BK107/HAVERQ!V107</f>
        <v>14.043342687870284</v>
      </c>
      <c r="DF27" s="3">
        <f>HAVERQ!BL107/HAVERQ!W107</f>
        <v>105.48051948051948</v>
      </c>
      <c r="DG27" s="3">
        <f>HAVERQ!BM107/HAVERQ!X107</f>
        <v>42.417721518987342</v>
      </c>
      <c r="DH27" s="3">
        <f>HAVERQ!BN107/HAVERQ!Y107</f>
        <v>14.614926739926739</v>
      </c>
      <c r="DI27" s="3">
        <f>HAVERQ!BO107/HAVERQ!Z107</f>
        <v>10.253899308983218</v>
      </c>
      <c r="DJ27" s="3">
        <f>HAVERQ!BP107/HAVERQ!AA107</f>
        <v>13.033240997229917</v>
      </c>
      <c r="DK27" s="3">
        <f>HAVERQ!BQ107/HAVERQ!AB107</f>
        <v>7.6763978228599701</v>
      </c>
      <c r="DL27" s="3">
        <f>HAVERQ!BR107/HAVERQ!AC107</f>
        <v>7.9510309278350517</v>
      </c>
      <c r="DM27" s="3">
        <f>HAVERQ!BS107/HAVERQ!AD107</f>
        <v>37.55034129692833</v>
      </c>
      <c r="DN27" s="3">
        <f>HAVERQ!BT107/HAVERQ!AE107</f>
        <v>136</v>
      </c>
      <c r="DO27" s="3">
        <f>HAVERQ!BU107/HAVERQ!AF107</f>
        <v>15.952357563850688</v>
      </c>
      <c r="DP27" s="3">
        <f>HAVERQ!BV107/HAVERQ!AG107</f>
        <v>7.1729291204099059</v>
      </c>
      <c r="DQ27" s="3">
        <f>HAVERQ!BW107/HAVERQ!AH107</f>
        <v>13.908375491849354</v>
      </c>
      <c r="DR27" s="3">
        <f>HAVERQ!BX107/HAVERQ!AI107</f>
        <v>12.10509426393903</v>
      </c>
      <c r="DS27" s="3">
        <f>HAVERQ!BY107/HAVERQ!AJ107</f>
        <v>11.99625468164794</v>
      </c>
      <c r="DT27" s="3">
        <f>HAVERQ!BZ107/HAVERQ!AK107</f>
        <v>10.337009803921569</v>
      </c>
      <c r="DU27" s="3">
        <f>(HAVERQ!CA107+HAVERQ!CB107)/HAVERQ!AL107</f>
        <v>9.9854897218863368</v>
      </c>
      <c r="FD27" s="8">
        <v>45931</v>
      </c>
      <c r="FE27" s="7">
        <f>DataQ!U218+DataQ!V218+DataQ!W218+DataQ!X218+DataQ!Y218</f>
        <v>12237.330000000002</v>
      </c>
      <c r="FF27" s="7">
        <f>DataQ!J218+DataQ!Q218+DataQ!H218+DataQ!P218+DataQ!S218+DataQ!K218+DataQ!L218</f>
        <v>9007.7898100000002</v>
      </c>
      <c r="FG27" s="7">
        <f>DataQ!N218+DataQ!I218+DataQ!R218+DataQ!G218+DataQ!T218+DataQ!M218+DataQ!O218</f>
        <v>15846.2461</v>
      </c>
      <c r="FH27" s="7">
        <f>DataQ!F218-'Chart Data'!FE27-'Chart Data'!FF27-'Chart Data'!FG27</f>
        <v>1.0040900000003603</v>
      </c>
      <c r="FJ27" s="8">
        <v>45931</v>
      </c>
      <c r="FK27" s="7">
        <f t="shared" si="32"/>
        <v>306.58000000000175</v>
      </c>
      <c r="FL27" s="7">
        <f t="shared" si="33"/>
        <v>62.539810000000216</v>
      </c>
      <c r="FM27" s="7">
        <f t="shared" si="34"/>
        <v>-72.003899999999703</v>
      </c>
      <c r="FN27" s="7">
        <f t="shared" si="35"/>
        <v>297.11591000000226</v>
      </c>
      <c r="FP27" s="8">
        <v>42705</v>
      </c>
      <c r="FQ27" s="2">
        <f>100*((AVERAGE(HAVERM!AS449:AS451)/AVERAGE(HAVERM!AS446:AS448))-1)</f>
        <v>0.30729859888334321</v>
      </c>
      <c r="FR27" s="2">
        <f>100*((AVERAGE(HAVERM!AT449:AT451)/AVERAGE(HAVERM!AT446:AT448))-1)</f>
        <v>-1.7038334420371726E-2</v>
      </c>
      <c r="FS27" s="2">
        <f>100*((AVERAGE(HAVERM!AU449:AU451)/AVERAGE(HAVERM!AU446:AU448))-1)</f>
        <v>-1.2596625663776284</v>
      </c>
      <c r="FT27" s="2">
        <f>100*((AVERAGE(HAVERM!AV449:AV451)/AVERAGE(HAVERM!AV446:AV448))-1)</f>
        <v>0.213887624465392</v>
      </c>
      <c r="FU27" s="2">
        <f>100*((AVERAGE(HAVERM!AW449:AW451)/AVERAGE(HAVERM!AW446:AW448))-1)</f>
        <v>0.97071944518962727</v>
      </c>
      <c r="FV27" s="2">
        <f>100*((AVERAGE(HAVERM!AX449:AX451)/AVERAGE(HAVERM!AX446:AX448))-1)</f>
        <v>1.1891964389134646</v>
      </c>
      <c r="FW27" s="2">
        <f>100*((AVERAGE(HAVERM!AY449:AY451)/AVERAGE(HAVERM!AY446:AY448))-1)</f>
        <v>0.8185779100413848</v>
      </c>
      <c r="FX27" s="2">
        <f>100*((AVERAGE(HAVERM!AZ449:AZ451)/AVERAGE(HAVERM!AZ446:AZ448))-1)</f>
        <v>0.39049054942423833</v>
      </c>
      <c r="FY27" s="2">
        <f>100*((AVERAGE(HAVERM!BA449:BA451)/AVERAGE(HAVERM!BA446:BA448))-1)</f>
        <v>0.66118988526977507</v>
      </c>
      <c r="FZ27" s="2">
        <f>100*((AVERAGE(HAVERM!BB449:BB451)/AVERAGE(HAVERM!BB446:BB448))-1)</f>
        <v>0.86868425515855829</v>
      </c>
      <c r="GA27" s="2">
        <f>100*((AVERAGE(HAVERM!BC449:BC451)/AVERAGE(HAVERM!BC446:BC448))-1)</f>
        <v>0.51899180165269065</v>
      </c>
      <c r="GB27" s="2">
        <f>100*((AVERAGE(HAVERM!BD449:BD451)/AVERAGE(HAVERM!BD446:BD448))-1)</f>
        <v>-0.2602825458619229</v>
      </c>
      <c r="GC27" s="2">
        <f>100*((AVERAGE(HAVERM!BE449:BE451)/AVERAGE(HAVERM!BE446:BE448))-1)</f>
        <v>-2.0863895680511835E-2</v>
      </c>
      <c r="GD27" s="2">
        <f>100*((AVERAGE(HAVERM!BF449:BF451)/AVERAGE(HAVERM!BF446:BF448))-1)</f>
        <v>0.11295960869681654</v>
      </c>
      <c r="GE27" s="2">
        <f>100*((AVERAGE(HAVERM!BG449:BG451)/AVERAGE(HAVERM!BG446:BG448))-1)</f>
        <v>7.646322042842435E-2</v>
      </c>
      <c r="GF27" s="2">
        <f>100*((AVERAGE(HAVERM!BH449:BH451)/AVERAGE(HAVERM!BH446:BH448))-1)</f>
        <v>-1.4561075211327323</v>
      </c>
      <c r="GG27" s="2">
        <f>100*((AVERAGE(HAVERM!BI449:BI451)/AVERAGE(HAVERM!BI446:BI448))-1)</f>
        <v>0.13815283731224426</v>
      </c>
      <c r="GH27" s="2">
        <f>100*((AVERAGE(HAVERM!BJ449:BJ451)/AVERAGE(HAVERM!BJ446:BJ448))-1)</f>
        <v>0.74872144081614689</v>
      </c>
      <c r="GI27" s="2">
        <f>100*((AVERAGE(HAVERM!BK449:BK451)/AVERAGE(HAVERM!BK446:BK448))-1)</f>
        <v>0.86116142706418319</v>
      </c>
      <c r="GJ27" s="2">
        <f>100*(((AVERAGE(HAVERM!BL449:BL451)+(AVERAGE(HAVERM!BM449:BM451)))/(AVERAGE(HAVERM!BL446:BL448)+AVERAGE(HAVERM!BM446:BM448))-1))</f>
        <v>0.7190912963897178</v>
      </c>
      <c r="GL27" s="8">
        <v>42705</v>
      </c>
      <c r="GM27" s="2">
        <f t="shared" si="56"/>
        <v>-1.7038334420371726E-2</v>
      </c>
      <c r="GN27" s="2">
        <f t="shared" si="57"/>
        <v>0.73281092226624711</v>
      </c>
      <c r="GO27" s="2">
        <f t="shared" si="58"/>
        <v>0.213887624465392</v>
      </c>
      <c r="GP27" s="2">
        <f t="shared" si="59"/>
        <v>0.8185779100413848</v>
      </c>
      <c r="GQ27" s="2">
        <f t="shared" si="60"/>
        <v>0.53414664591395766</v>
      </c>
      <c r="GR27" s="2">
        <f t="shared" si="61"/>
        <v>0.59373408499667768</v>
      </c>
      <c r="GS27" s="2">
        <f t="shared" si="62"/>
        <v>-0.2602825458619229</v>
      </c>
      <c r="GT27" s="2">
        <f t="shared" si="63"/>
        <v>8.330604565460753E-2</v>
      </c>
      <c r="GU27" s="2">
        <f t="shared" si="64"/>
        <v>0.21006845376450034</v>
      </c>
      <c r="GW27" s="8">
        <v>42705</v>
      </c>
      <c r="GX27">
        <f>HAVERM!AT451</f>
        <v>181697</v>
      </c>
      <c r="GY27">
        <f>HAVERM!AU451+HAVERM!AW451+HAVERM!AX451</f>
        <v>317259</v>
      </c>
      <c r="GZ27">
        <f>HAVERM!AV451</f>
        <v>2407343</v>
      </c>
      <c r="HA27">
        <f>HAVERM!AY451</f>
        <v>1196399</v>
      </c>
      <c r="HB27">
        <f>HAVERM!AZ451+HAVERM!BB451</f>
        <v>6444517</v>
      </c>
      <c r="HC27">
        <f>HAVERM!BA451+HAVERM!BC451</f>
        <v>2391148</v>
      </c>
      <c r="HD27">
        <f>HAVERM!BD451</f>
        <v>1079345</v>
      </c>
      <c r="HE27">
        <f>HAVERM!BE451+HAVERM!BF451+HAVERM!BG451</f>
        <v>4814465</v>
      </c>
      <c r="HF27">
        <f>HAVERM!BH451+HAVERM!BI451+HAVERM!BJ451+HAVERM!BK451+HAVERM!BL451+HAVERM!BM451</f>
        <v>9252281</v>
      </c>
      <c r="HZ27" s="8">
        <v>45566</v>
      </c>
      <c r="IA27" s="7">
        <f>HAVERQ!E187</f>
        <v>5897</v>
      </c>
      <c r="IB27" s="7">
        <f>HAVERQ!F187</f>
        <v>28025</v>
      </c>
      <c r="IC27" s="7">
        <f>DataQ!Z214-('Chart Data'!IA27+'Chart Data'!IB27)</f>
        <v>-59</v>
      </c>
      <c r="IE27" s="8">
        <v>45566</v>
      </c>
      <c r="IF27" s="7">
        <f t="shared" si="38"/>
        <v>581.25</v>
      </c>
      <c r="IG27" s="7">
        <f t="shared" si="39"/>
        <v>401</v>
      </c>
      <c r="II27" s="8">
        <v>45566</v>
      </c>
      <c r="IJ27" s="2">
        <f t="shared" si="40"/>
        <v>110.93448713728071</v>
      </c>
      <c r="IK27" s="2">
        <f t="shared" si="41"/>
        <v>101.45163625832609</v>
      </c>
      <c r="IM27" s="8">
        <v>45566</v>
      </c>
      <c r="IN27" s="7">
        <f>SUM(DataQ!U214:Y214)</f>
        <v>11967</v>
      </c>
      <c r="IO27" s="7">
        <f>DataQ!F214-'Chart Data'!IN27</f>
        <v>24939</v>
      </c>
      <c r="IQ27" s="8">
        <v>45566</v>
      </c>
      <c r="IR27" s="2">
        <f t="shared" si="42"/>
        <v>109.38506889696305</v>
      </c>
      <c r="IS27" s="2">
        <f t="shared" si="43"/>
        <v>101.27615508786891</v>
      </c>
    </row>
    <row r="28" spans="1:253" x14ac:dyDescent="0.25">
      <c r="A28" s="8">
        <v>45658</v>
      </c>
      <c r="B28" s="7">
        <f>HAVERQ!E188-AVERAGE(HAVERQ!E$164:E$167)</f>
        <v>590.25</v>
      </c>
      <c r="C28" s="7">
        <f>HAVERQ!F188-AVERAGE(HAVERQ!F$164:F$167)</f>
        <v>481</v>
      </c>
      <c r="E28" s="8">
        <v>38718</v>
      </c>
      <c r="F28" s="7">
        <f>HAVERQ!P112</f>
        <v>1484</v>
      </c>
      <c r="G28" s="7">
        <f>HAVERQ!O112</f>
        <v>1603</v>
      </c>
      <c r="H28" s="7">
        <f>HAVERQ!N112</f>
        <v>1284</v>
      </c>
      <c r="I28" s="7">
        <f>HAVERQ!M112</f>
        <v>274</v>
      </c>
      <c r="J28" s="7">
        <f>HAVERQ!L112</f>
        <v>205</v>
      </c>
      <c r="K28" s="7">
        <f>HAVERQ!E112-F28-G28-H28-I28-J28</f>
        <v>781</v>
      </c>
      <c r="M28" s="8">
        <v>38718</v>
      </c>
      <c r="N28" s="7">
        <f t="shared" si="4"/>
        <v>26.354111170307227</v>
      </c>
      <c r="O28" s="7">
        <f t="shared" si="5"/>
        <v>28.467412537737523</v>
      </c>
      <c r="P28" s="7">
        <f t="shared" si="6"/>
        <v>22.802344166222696</v>
      </c>
      <c r="Q28" s="7">
        <f t="shared" si="7"/>
        <v>4.8659207955958088</v>
      </c>
      <c r="R28" s="7">
        <f t="shared" si="8"/>
        <v>3.640561179186645</v>
      </c>
      <c r="S28" s="7">
        <f t="shared" si="8"/>
        <v>13.869650150950097</v>
      </c>
      <c r="U28" s="8">
        <v>38718</v>
      </c>
      <c r="V28" s="7">
        <f t="shared" si="9"/>
        <v>274.75</v>
      </c>
      <c r="W28" s="7">
        <f t="shared" si="10"/>
        <v>163.25</v>
      </c>
      <c r="X28" s="7">
        <f t="shared" si="11"/>
        <v>105</v>
      </c>
      <c r="Y28" s="7">
        <f t="shared" si="12"/>
        <v>48.25</v>
      </c>
      <c r="Z28" s="7">
        <f t="shared" si="13"/>
        <v>-11.25</v>
      </c>
      <c r="AA28" s="7">
        <f t="shared" si="14"/>
        <v>-6.75</v>
      </c>
      <c r="AB28" s="7">
        <f t="shared" si="15"/>
        <v>573.25</v>
      </c>
      <c r="AD28" s="8">
        <v>45658</v>
      </c>
      <c r="AE28" s="7">
        <f>HAVERQ!T188-AVERAGE(HAVERQ!T$164:T$167)</f>
        <v>-48.25</v>
      </c>
      <c r="AF28" s="7">
        <f>HAVERQ!U188-AVERAGE(HAVERQ!U$164:U$167)</f>
        <v>-10.25</v>
      </c>
      <c r="AG28" s="7">
        <f>HAVERQ!V188-AVERAGE(HAVERQ!V$164:V$167)</f>
        <v>-100.75</v>
      </c>
      <c r="AH28" s="7">
        <f>HAVERQ!W188-AVERAGE(HAVERQ!W$164:W$167)</f>
        <v>-2.75</v>
      </c>
      <c r="AI28" s="7">
        <f>HAVERQ!X188-AVERAGE(HAVERQ!X$164:X$167)</f>
        <v>25.5</v>
      </c>
      <c r="AJ28" s="7">
        <f>HAVERQ!Y188-AVERAGE(HAVERQ!Y$164:Y$167)</f>
        <v>-84.25</v>
      </c>
      <c r="AK28" s="7">
        <f>HAVERQ!Z188-AVERAGE(HAVERQ!Z$164:Z$167)</f>
        <v>-297.5</v>
      </c>
      <c r="AL28" s="7">
        <f>HAVERQ!AA188-AVERAGE(HAVERQ!AA$164:AA$167)</f>
        <v>86</v>
      </c>
      <c r="AM28" s="7">
        <f>HAVERQ!AB188-AVERAGE(HAVERQ!AB$164:AB$167)</f>
        <v>134</v>
      </c>
      <c r="AN28" s="7">
        <f>HAVERQ!AC188-AVERAGE(HAVERQ!AC$164:AC$167)</f>
        <v>120.75</v>
      </c>
      <c r="AO28" s="7">
        <f>HAVERQ!AD188-AVERAGE(HAVERQ!AD$164:AD$167)</f>
        <v>32.75</v>
      </c>
      <c r="AP28" s="7">
        <f>HAVERQ!AE188-AVERAGE(HAVERQ!AE$164:AE$167)</f>
        <v>129.25</v>
      </c>
      <c r="AQ28" s="7">
        <f>HAVERQ!AF188-AVERAGE(HAVERQ!AF$164:AF$167)</f>
        <v>310</v>
      </c>
      <c r="AR28" s="7">
        <f>HAVERQ!AG188-AVERAGE(HAVERQ!AG$164:AG$167)</f>
        <v>-9.5</v>
      </c>
      <c r="AS28" s="7">
        <f>HAVERQ!AH188-AVERAGE(HAVERQ!AH$164:AH$167)</f>
        <v>218.25</v>
      </c>
      <c r="AT28" s="7">
        <f>HAVERQ!AI188-AVERAGE(HAVERQ!AI$164:AI$167)</f>
        <v>153</v>
      </c>
      <c r="AU28" s="7">
        <f>HAVERQ!AJ188-AVERAGE(HAVERQ!AJ$164:AJ$167)</f>
        <v>730.75</v>
      </c>
      <c r="AV28" s="7">
        <f>HAVERQ!AK188-AVERAGE(HAVERQ!AK$164:AK$167)</f>
        <v>113.25</v>
      </c>
      <c r="AW28" s="7">
        <f t="shared" ref="AW28" si="75">AY28-AVERAGE(AY$4:AY$7)</f>
        <v>27.5</v>
      </c>
      <c r="AY28" s="7">
        <f>HAVERQ!AL188+HAVERQ!AM188</f>
        <v>1045</v>
      </c>
      <c r="BA28" s="8">
        <v>45658</v>
      </c>
      <c r="BB28" s="7">
        <f t="shared" ref="BB28" si="76">BK28-AVERAGE(BK$4:BK$7)</f>
        <v>-48.25</v>
      </c>
      <c r="BC28" s="7">
        <f t="shared" ref="BC28" si="77">BL28-AVERAGE(BL$4:BL$7)</f>
        <v>12.5</v>
      </c>
      <c r="BD28" s="7">
        <f t="shared" ref="BD28" si="78">BM28-AVERAGE(BM$4:BM$7)</f>
        <v>-100.75</v>
      </c>
      <c r="BE28" s="7">
        <f t="shared" ref="BE28" si="79">BN28-AVERAGE(BN$4:BN$7)</f>
        <v>-84.25</v>
      </c>
      <c r="BF28" s="7">
        <f t="shared" ref="BF28" si="80">BO28-AVERAGE(BO$4:BO$7)</f>
        <v>-163.5</v>
      </c>
      <c r="BG28" s="7">
        <f t="shared" ref="BG28" si="81">BP28-AVERAGE(BP$4:BP$7)</f>
        <v>206.75</v>
      </c>
      <c r="BH28" s="7">
        <f t="shared" ref="BH28" si="82">BQ28-AVERAGE(BQ$4:BQ$7)</f>
        <v>462.5</v>
      </c>
      <c r="BI28" s="7">
        <f t="shared" ref="BI28" si="83">BR28-AVERAGE(BR$4:BR$7)</f>
        <v>1242.75</v>
      </c>
      <c r="BK28" s="7">
        <f>HAVERQ!T188</f>
        <v>350</v>
      </c>
      <c r="BL28" s="7">
        <f>HAVERQ!U188+HAVERQ!W188+HAVERQ!X188</f>
        <v>438</v>
      </c>
      <c r="BM28" s="7">
        <f>HAVERQ!V188</f>
        <v>2590</v>
      </c>
      <c r="BN28" s="7">
        <f>HAVERQ!Y188</f>
        <v>2249</v>
      </c>
      <c r="BO28" s="7">
        <f>HAVERQ!Z188+HAVERQ!AB188</f>
        <v>7341</v>
      </c>
      <c r="BP28" s="7">
        <f>HAVERQ!AA188+HAVERQ!AC188</f>
        <v>3513</v>
      </c>
      <c r="BQ28" s="7">
        <f>HAVERQ!AD188+HAVERQ!AE188+HAVERQ!AF188+HAVERQ!AG188</f>
        <v>8429</v>
      </c>
      <c r="BR28" s="7">
        <f>HAVERQ!AH188+HAVERQ!AI188+HAVERQ!AJ188+HAVERQ!AK188+HAVERQ!AL188+HAVERQ!AM188</f>
        <v>12183</v>
      </c>
      <c r="BS28" s="7">
        <f>HAVERQ!S188-SUM('Chart Data'!BK28:BR28)</f>
        <v>1</v>
      </c>
      <c r="BU28" s="8">
        <v>36526</v>
      </c>
      <c r="BV28" s="7">
        <f>HAVERQ!T88</f>
        <v>397</v>
      </c>
      <c r="BW28" s="7">
        <f>HAVERQ!U88+HAVERQ!W88+HAVERQ!X88</f>
        <v>329</v>
      </c>
      <c r="BX28" s="7">
        <f>HAVERQ!V88</f>
        <v>4049</v>
      </c>
      <c r="BY28" s="7">
        <f>HAVERQ!Y88</f>
        <v>1909</v>
      </c>
      <c r="BZ28" s="7">
        <f>HAVERQ!Z88+HAVERQ!AB88</f>
        <v>6700</v>
      </c>
      <c r="CA28" s="7">
        <f>HAVERQ!AA88+HAVERQ!AC88</f>
        <v>2466</v>
      </c>
      <c r="CB28" s="7">
        <f>HAVERQ!AD88+HAVERQ!AE88+HAVERQ!AF88+HAVERQ!AG88</f>
        <v>5311</v>
      </c>
      <c r="CC28" s="7">
        <f>HAVERQ!AH88+HAVERQ!AI88+HAVERQ!AJ88+HAVERQ!AK88+HAVERQ!AL88+HAVERQ!AM88</f>
        <v>8481</v>
      </c>
      <c r="CD28" s="7">
        <f>HAVERQ!S88-SUM('Chart Data'!BV28:CC28)</f>
        <v>2</v>
      </c>
      <c r="DB28" s="8">
        <v>38353</v>
      </c>
      <c r="DC28" s="3">
        <f>HAVERQ!BI108/HAVERQ!T108</f>
        <v>9.5303030303030312</v>
      </c>
      <c r="DD28" s="3">
        <f>HAVERQ!BJ108/HAVERQ!U108</f>
        <v>542.87931034482756</v>
      </c>
      <c r="DE28" s="3">
        <f>HAVERQ!BK108/HAVERQ!V108</f>
        <v>14.260554505356017</v>
      </c>
      <c r="DF28" s="3">
        <f>HAVERQ!BL108/HAVERQ!W108</f>
        <v>100.76</v>
      </c>
      <c r="DG28" s="3">
        <f>HAVERQ!BM108/HAVERQ!X108</f>
        <v>43.431249999999999</v>
      </c>
      <c r="DH28" s="3">
        <f>HAVERQ!BN108/HAVERQ!Y108</f>
        <v>14.640667267808837</v>
      </c>
      <c r="DI28" s="3">
        <f>HAVERQ!BO108/HAVERQ!Z108</f>
        <v>10.346724717989312</v>
      </c>
      <c r="DJ28" s="3">
        <f>HAVERQ!BP108/HAVERQ!AA108</f>
        <v>12.896291208791208</v>
      </c>
      <c r="DK28" s="3">
        <f>HAVERQ!BQ108/HAVERQ!AB108</f>
        <v>7.7439446366782008</v>
      </c>
      <c r="DL28" s="3">
        <f>HAVERQ!BR108/HAVERQ!AC108</f>
        <v>7.9164556962025321</v>
      </c>
      <c r="DM28" s="3">
        <f>HAVERQ!BS108/HAVERQ!AD108</f>
        <v>38.921901528013585</v>
      </c>
      <c r="DN28" s="3">
        <f>HAVERQ!BT108/HAVERQ!AE108</f>
        <v>135.68010752688173</v>
      </c>
      <c r="DO28" s="3">
        <f>HAVERQ!BU108/HAVERQ!AF108</f>
        <v>15.719748305905132</v>
      </c>
      <c r="DP28" s="3">
        <f>HAVERQ!BV108/HAVERQ!AG108</f>
        <v>7.0904458598726112</v>
      </c>
      <c r="DQ28" s="3">
        <f>HAVERQ!BW108/HAVERQ!AH108</f>
        <v>13.937325125909345</v>
      </c>
      <c r="DR28" s="3">
        <f>HAVERQ!BX108/HAVERQ!AI108</f>
        <v>12.05353575709149</v>
      </c>
      <c r="DS28" s="3">
        <f>HAVERQ!BY108/HAVERQ!AJ108</f>
        <v>11.955130037153472</v>
      </c>
      <c r="DT28" s="3">
        <f>HAVERQ!BZ108/HAVERQ!AK108</f>
        <v>10.349573690621193</v>
      </c>
      <c r="DU28" s="3">
        <f>(HAVERQ!CA108+HAVERQ!CB108)/HAVERQ!AL108</f>
        <v>9.8814993954050792</v>
      </c>
      <c r="DX28" t="s">
        <v>3180</v>
      </c>
      <c r="DY28" t="s">
        <v>3181</v>
      </c>
      <c r="FD28" s="8">
        <v>46023</v>
      </c>
      <c r="FE28" s="7">
        <f>DataQ!U219+DataQ!V219+DataQ!W219+DataQ!X219+DataQ!Y219</f>
        <v>12256.296</v>
      </c>
      <c r="FF28" s="7">
        <f>DataQ!J219+DataQ!Q219+DataQ!H219+DataQ!P219+DataQ!S219+DataQ!K219+DataQ!L219</f>
        <v>9032.9760999999999</v>
      </c>
      <c r="FG28" s="7">
        <f>DataQ!N219+DataQ!I219+DataQ!R219+DataQ!G219+DataQ!T219+DataQ!M219+DataQ!O219</f>
        <v>15866.227699999999</v>
      </c>
      <c r="FH28" s="7">
        <f>DataQ!F219-'Chart Data'!FE28-'Chart Data'!FF28-'Chart Data'!FG28</f>
        <v>1.0001999999985856</v>
      </c>
      <c r="FJ28" s="8">
        <v>46023</v>
      </c>
      <c r="FK28" s="7">
        <f t="shared" si="32"/>
        <v>325.54600000000028</v>
      </c>
      <c r="FL28" s="7">
        <f t="shared" si="33"/>
        <v>87.72609999999986</v>
      </c>
      <c r="FM28" s="7">
        <f t="shared" si="34"/>
        <v>-52.022300000000541</v>
      </c>
      <c r="FN28" s="7">
        <f t="shared" si="35"/>
        <v>361.2497999999996</v>
      </c>
      <c r="FP28" s="8">
        <v>42736</v>
      </c>
      <c r="FQ28" s="2">
        <f>100*((AVERAGE(HAVERM!AS450:AS452)/AVERAGE(HAVERM!AS447:AS449))-1)</f>
        <v>0.3182010702522664</v>
      </c>
      <c r="FR28" s="2">
        <f>100*((AVERAGE(HAVERM!AT450:AT452)/AVERAGE(HAVERM!AT447:AT449))-1)</f>
        <v>-0.3556779550986322</v>
      </c>
      <c r="FS28" s="2">
        <f>100*((AVERAGE(HAVERM!AU450:AU452)/AVERAGE(HAVERM!AU447:AU449))-1)</f>
        <v>-1.1061931952562887</v>
      </c>
      <c r="FT28" s="2">
        <f>100*((AVERAGE(HAVERM!AV450:AV452)/AVERAGE(HAVERM!AV447:AV449))-1)</f>
        <v>0.19359522577193644</v>
      </c>
      <c r="FU28" s="2">
        <f>100*((AVERAGE(HAVERM!AW450:AW452)/AVERAGE(HAVERM!AW447:AW449))-1)</f>
        <v>0.77568231008815491</v>
      </c>
      <c r="FV28" s="2">
        <f>100*((AVERAGE(HAVERM!AX450:AX452)/AVERAGE(HAVERM!AX447:AX449))-1)</f>
        <v>1.1474640013278137</v>
      </c>
      <c r="FW28" s="2">
        <f>100*((AVERAGE(HAVERM!AY450:AY452)/AVERAGE(HAVERM!AY447:AY449))-1)</f>
        <v>0.66038680359383761</v>
      </c>
      <c r="FX28" s="2">
        <f>100*((AVERAGE(HAVERM!AZ450:AZ452)/AVERAGE(HAVERM!AZ447:AZ449))-1)</f>
        <v>0.40976982301499376</v>
      </c>
      <c r="FY28" s="2">
        <f>100*((AVERAGE(HAVERM!BA450:BA452)/AVERAGE(HAVERM!BA447:BA449))-1)</f>
        <v>0.55367850607297431</v>
      </c>
      <c r="FZ28" s="2">
        <f>100*((AVERAGE(HAVERM!BB450:BB452)/AVERAGE(HAVERM!BB447:BB449))-1)</f>
        <v>0.72859499447393006</v>
      </c>
      <c r="GA28" s="2">
        <f>100*((AVERAGE(HAVERM!BC450:BC452)/AVERAGE(HAVERM!BC447:BC449))-1)</f>
        <v>0.48872218225965991</v>
      </c>
      <c r="GB28" s="2">
        <f>100*((AVERAGE(HAVERM!BD450:BD452)/AVERAGE(HAVERM!BD447:BD449))-1)</f>
        <v>-0.23721531773694959</v>
      </c>
      <c r="GC28" s="2">
        <f>100*((AVERAGE(HAVERM!BE450:BE452)/AVERAGE(HAVERM!BE447:BE449))-1)</f>
        <v>5.7468640870728116E-2</v>
      </c>
      <c r="GD28" s="2">
        <f>100*((AVERAGE(HAVERM!BF450:BF452)/AVERAGE(HAVERM!BF447:BF449))-1)</f>
        <v>0.25450731892675549</v>
      </c>
      <c r="GE28" s="2">
        <f>100*((AVERAGE(HAVERM!BG450:BG452)/AVERAGE(HAVERM!BG447:BG449))-1)</f>
        <v>0.11713887263884448</v>
      </c>
      <c r="GF28" s="2">
        <f>100*((AVERAGE(HAVERM!BH450:BH452)/AVERAGE(HAVERM!BH447:BH449))-1)</f>
        <v>-0.60264991795698775</v>
      </c>
      <c r="GG28" s="2">
        <f>100*((AVERAGE(HAVERM!BI450:BI452)/AVERAGE(HAVERM!BI447:BI449))-1)</f>
        <v>0.14187559537082173</v>
      </c>
      <c r="GH28" s="2">
        <f>100*((AVERAGE(HAVERM!BJ450:BJ452)/AVERAGE(HAVERM!BJ447:BJ449))-1)</f>
        <v>0.60781866375081428</v>
      </c>
      <c r="GI28" s="2">
        <f>100*((AVERAGE(HAVERM!BK450:BK452)/AVERAGE(HAVERM!BK447:BK449))-1)</f>
        <v>0.66224664995642168</v>
      </c>
      <c r="GJ28" s="2">
        <f>100*(((AVERAGE(HAVERM!BL450:BL452)+(AVERAGE(HAVERM!BM450:BM452)))/(AVERAGE(HAVERM!BL447:BL449)+AVERAGE(HAVERM!BM447:BM449))-1))</f>
        <v>0.53570874062938145</v>
      </c>
      <c r="GL28" s="8">
        <v>42736</v>
      </c>
      <c r="GM28" s="2">
        <f t="shared" si="56"/>
        <v>-0.3556779550986322</v>
      </c>
      <c r="GN28" s="2">
        <f t="shared" si="57"/>
        <v>0.67536468952584805</v>
      </c>
      <c r="GO28" s="2">
        <f t="shared" si="58"/>
        <v>0.19359522577193644</v>
      </c>
      <c r="GP28" s="2">
        <f t="shared" si="59"/>
        <v>0.66038680359383761</v>
      </c>
      <c r="GQ28" s="2">
        <f t="shared" si="60"/>
        <v>0.50570093983788311</v>
      </c>
      <c r="GR28" s="2">
        <f t="shared" si="61"/>
        <v>0.52287420480248148</v>
      </c>
      <c r="GS28" s="2">
        <f t="shared" si="62"/>
        <v>-0.23721531773694959</v>
      </c>
      <c r="GT28" s="2">
        <f t="shared" si="63"/>
        <v>0.16899177491036532</v>
      </c>
      <c r="GU28" s="2">
        <f t="shared" si="64"/>
        <v>0.26740303375378804</v>
      </c>
      <c r="GW28" s="8">
        <v>42736</v>
      </c>
      <c r="GX28">
        <f>HAVERM!AT452</f>
        <v>181714</v>
      </c>
      <c r="GY28">
        <f>HAVERM!AU452+HAVERM!AW452+HAVERM!AX452</f>
        <v>317546</v>
      </c>
      <c r="GZ28">
        <f>HAVERM!AV452</f>
        <v>2401843</v>
      </c>
      <c r="HA28">
        <f>HAVERM!AY452</f>
        <v>1197052</v>
      </c>
      <c r="HB28">
        <f>HAVERM!AZ452+HAVERM!BB452</f>
        <v>6451186</v>
      </c>
      <c r="HC28">
        <f>HAVERM!BA452+HAVERM!BC452</f>
        <v>2393358</v>
      </c>
      <c r="HD28">
        <f>HAVERM!BD452</f>
        <v>1077510</v>
      </c>
      <c r="HE28">
        <f>HAVERM!BE452+HAVERM!BF452+HAVERM!BG452</f>
        <v>4814894</v>
      </c>
      <c r="HF28">
        <f>HAVERM!BH452+HAVERM!BI452+HAVERM!BJ452+HAVERM!BK452+HAVERM!BL452+HAVERM!BM452</f>
        <v>9257232</v>
      </c>
      <c r="HZ28" s="132">
        <v>45658</v>
      </c>
      <c r="IA28" s="133">
        <f>HAVERQ!E188</f>
        <v>5906</v>
      </c>
      <c r="IB28" s="133">
        <f>HAVERQ!F188</f>
        <v>28105</v>
      </c>
      <c r="IC28" s="133">
        <f>DataQ!Z215-('Chart Data'!IA28+'Chart Data'!IB28)</f>
        <v>-36</v>
      </c>
      <c r="IE28" s="8">
        <v>45658</v>
      </c>
      <c r="IF28" s="7">
        <f t="shared" si="38"/>
        <v>590.25</v>
      </c>
      <c r="IG28" s="7">
        <f t="shared" si="39"/>
        <v>481</v>
      </c>
      <c r="II28" s="8">
        <v>45658</v>
      </c>
      <c r="IJ28" s="2">
        <f t="shared" si="40"/>
        <v>111.10379532521281</v>
      </c>
      <c r="IK28" s="2">
        <f t="shared" si="41"/>
        <v>101.74123950188243</v>
      </c>
      <c r="IM28" s="132">
        <v>45658</v>
      </c>
      <c r="IN28" s="7">
        <f>SUM(DataQ!U215:Y215)</f>
        <v>12183</v>
      </c>
      <c r="IO28" s="7">
        <f>DataQ!F215-'Chart Data'!IN28</f>
        <v>24911</v>
      </c>
      <c r="IQ28" s="8">
        <v>45658</v>
      </c>
      <c r="IR28" s="2">
        <f t="shared" si="42"/>
        <v>111.35942962912182</v>
      </c>
      <c r="IS28" s="2">
        <f t="shared" si="43"/>
        <v>101.16244834972943</v>
      </c>
    </row>
    <row r="29" spans="1:253" x14ac:dyDescent="0.25">
      <c r="E29" s="8">
        <v>38808</v>
      </c>
      <c r="F29" s="7">
        <f>HAVERQ!P113</f>
        <v>1477</v>
      </c>
      <c r="G29" s="7">
        <f>HAVERQ!O113</f>
        <v>1609</v>
      </c>
      <c r="H29" s="7">
        <f>HAVERQ!N113</f>
        <v>1283</v>
      </c>
      <c r="I29" s="7">
        <f>HAVERQ!M113</f>
        <v>274</v>
      </c>
      <c r="J29" s="7">
        <f>HAVERQ!L113</f>
        <v>204</v>
      </c>
      <c r="K29" s="7">
        <f>HAVERQ!E113-F29-G29-H29-I29-J29</f>
        <v>776</v>
      </c>
      <c r="M29" s="8">
        <v>38808</v>
      </c>
      <c r="N29" s="7">
        <f t="shared" si="4"/>
        <v>26.26711719722568</v>
      </c>
      <c r="O29" s="7">
        <f t="shared" si="5"/>
        <v>28.614618531033258</v>
      </c>
      <c r="P29" s="7">
        <f t="shared" si="6"/>
        <v>22.817001600569093</v>
      </c>
      <c r="Q29" s="7">
        <f t="shared" si="7"/>
        <v>4.8728436777520896</v>
      </c>
      <c r="R29" s="7">
        <f t="shared" si="8"/>
        <v>3.6279566067935267</v>
      </c>
      <c r="S29" s="7">
        <f t="shared" si="8"/>
        <v>13.800462386626355</v>
      </c>
      <c r="U29" s="8">
        <v>38808</v>
      </c>
      <c r="V29" s="7">
        <f t="shared" si="9"/>
        <v>267.75</v>
      </c>
      <c r="W29" s="7">
        <f t="shared" si="10"/>
        <v>169.25</v>
      </c>
      <c r="X29" s="7">
        <f t="shared" si="11"/>
        <v>104</v>
      </c>
      <c r="Y29" s="7">
        <f t="shared" si="12"/>
        <v>48.25</v>
      </c>
      <c r="Z29" s="7">
        <f t="shared" si="13"/>
        <v>-12.25</v>
      </c>
      <c r="AA29" s="7">
        <f t="shared" si="14"/>
        <v>-11.75</v>
      </c>
      <c r="AB29" s="7">
        <f t="shared" si="15"/>
        <v>565.25</v>
      </c>
      <c r="AD29" s="7"/>
      <c r="AE29" s="7"/>
      <c r="AF29" s="7"/>
      <c r="AG29" s="7"/>
      <c r="AH29" s="7"/>
      <c r="AI29" s="7"/>
      <c r="AJ29" s="7"/>
      <c r="AK29" s="7"/>
      <c r="AL29" s="7"/>
      <c r="AM29" s="7"/>
      <c r="AN29" s="7"/>
      <c r="AO29" s="7"/>
      <c r="AP29" s="7"/>
      <c r="AQ29" s="7"/>
      <c r="AR29" s="7"/>
      <c r="AS29" s="7"/>
      <c r="AT29" s="7"/>
      <c r="AU29" s="7"/>
      <c r="AV29" s="7"/>
      <c r="AW29" s="7"/>
      <c r="AY29" s="7"/>
      <c r="BU29" s="8">
        <v>36617</v>
      </c>
      <c r="BV29" s="7">
        <f>HAVERQ!T89</f>
        <v>399</v>
      </c>
      <c r="BW29" s="7">
        <f>HAVERQ!U89+HAVERQ!W89+HAVERQ!X89</f>
        <v>334</v>
      </c>
      <c r="BX29" s="7">
        <f>HAVERQ!V89</f>
        <v>4002</v>
      </c>
      <c r="BY29" s="7">
        <f>HAVERQ!Y89</f>
        <v>1959</v>
      </c>
      <c r="BZ29" s="7">
        <f>HAVERQ!Z89+HAVERQ!AB89</f>
        <v>6712</v>
      </c>
      <c r="CA29" s="7">
        <f>HAVERQ!AA89+HAVERQ!AC89</f>
        <v>2491</v>
      </c>
      <c r="CB29" s="7">
        <f>HAVERQ!AD89+HAVERQ!AE89+HAVERQ!AF89+HAVERQ!AG89</f>
        <v>5340</v>
      </c>
      <c r="CC29" s="7">
        <f>HAVERQ!AH89+HAVERQ!AI89+HAVERQ!AJ89+HAVERQ!AK89+HAVERQ!AL89+HAVERQ!AM89</f>
        <v>8538</v>
      </c>
      <c r="CD29" s="7">
        <f>HAVERQ!S89-SUM('Chart Data'!BV29:CC29)</f>
        <v>0</v>
      </c>
      <c r="DB29" s="8">
        <v>38443</v>
      </c>
      <c r="DC29" s="3">
        <f>HAVERQ!BI109/HAVERQ!T109</f>
        <v>9.7583547557840618</v>
      </c>
      <c r="DD29" s="3">
        <f>HAVERQ!BJ109/HAVERQ!U109</f>
        <v>536.93103448275861</v>
      </c>
      <c r="DE29" s="3">
        <f>HAVERQ!BK109/HAVERQ!V109</f>
        <v>14.739102564102565</v>
      </c>
      <c r="DF29" s="3">
        <f>HAVERQ!BL109/HAVERQ!W109</f>
        <v>101.17808219178082</v>
      </c>
      <c r="DG29" s="3">
        <f>HAVERQ!BM109/HAVERQ!X109</f>
        <v>44.715189873417721</v>
      </c>
      <c r="DH29" s="3">
        <f>HAVERQ!BN109/HAVERQ!Y109</f>
        <v>14.838034576888081</v>
      </c>
      <c r="DI29" s="3">
        <f>HAVERQ!BO109/HAVERQ!Z109</f>
        <v>10.560864393338621</v>
      </c>
      <c r="DJ29" s="3">
        <f>HAVERQ!BP109/HAVERQ!AA109</f>
        <v>12.532290958531611</v>
      </c>
      <c r="DK29" s="3">
        <f>HAVERQ!BQ109/HAVERQ!AB109</f>
        <v>7.809476309226933</v>
      </c>
      <c r="DL29" s="3">
        <f>HAVERQ!BR109/HAVERQ!AC109</f>
        <v>8.1178451178451176</v>
      </c>
      <c r="DM29" s="3">
        <f>HAVERQ!BS109/HAVERQ!AD109</f>
        <v>39.632075471698116</v>
      </c>
      <c r="DN29" s="3">
        <f>HAVERQ!BT109/HAVERQ!AE109</f>
        <v>130.64524421593831</v>
      </c>
      <c r="DO29" s="3">
        <f>HAVERQ!BU109/HAVERQ!AF109</f>
        <v>15.353919239904988</v>
      </c>
      <c r="DP29" s="3">
        <f>HAVERQ!BV109/HAVERQ!AG109</f>
        <v>7.0664983164983166</v>
      </c>
      <c r="DQ29" s="3">
        <f>HAVERQ!BW109/HAVERQ!AH109</f>
        <v>14.124300111982082</v>
      </c>
      <c r="DR29" s="3">
        <f>HAVERQ!BX109/HAVERQ!AI109</f>
        <v>11.871672626142233</v>
      </c>
      <c r="DS29" s="3">
        <f>HAVERQ!BY109/HAVERQ!AJ109</f>
        <v>12.149092970521542</v>
      </c>
      <c r="DT29" s="3">
        <f>HAVERQ!BZ109/HAVERQ!AK109</f>
        <v>10.213191990577149</v>
      </c>
      <c r="DU29" s="3">
        <f>(HAVERQ!CA109+HAVERQ!CB109)/HAVERQ!AL109</f>
        <v>10.164648910411623</v>
      </c>
      <c r="DX29" t="str">
        <f t="shared" ref="DX29:DX35" si="84">FH39</f>
        <v>Utilities</v>
      </c>
      <c r="DY29" t="str">
        <f t="shared" ref="DY29:DY35" si="85">FH46</f>
        <v>Transport</v>
      </c>
      <c r="FD29" s="8">
        <v>46113</v>
      </c>
      <c r="FE29" s="7">
        <f>DataQ!U220+DataQ!V220+DataQ!W220+DataQ!X220+DataQ!Y220</f>
        <v>12270.830000000002</v>
      </c>
      <c r="FF29" s="7">
        <f>DataQ!J220+DataQ!Q220+DataQ!H220+DataQ!P220+DataQ!S220+DataQ!K220+DataQ!L220</f>
        <v>9061.5958499999997</v>
      </c>
      <c r="FG29" s="7">
        <f>DataQ!N220+DataQ!I220+DataQ!R220+DataQ!G220+DataQ!T220+DataQ!M220+DataQ!O220</f>
        <v>15891.4458</v>
      </c>
      <c r="FH29" s="7">
        <f>DataQ!F220-'Chart Data'!FE29-'Chart Data'!FF29-'Chart Data'!FG29</f>
        <v>0.99835000000166474</v>
      </c>
      <c r="FJ29" s="8">
        <v>46113</v>
      </c>
      <c r="FK29" s="7">
        <f t="shared" si="32"/>
        <v>340.08000000000175</v>
      </c>
      <c r="FL29" s="7">
        <f t="shared" si="33"/>
        <v>116.3458499999997</v>
      </c>
      <c r="FM29" s="7">
        <f t="shared" si="34"/>
        <v>-26.804200000000492</v>
      </c>
      <c r="FN29" s="7">
        <f t="shared" si="35"/>
        <v>429.62165000000095</v>
      </c>
      <c r="FP29" s="8">
        <v>42767</v>
      </c>
      <c r="FQ29" s="2">
        <f>100*((AVERAGE(HAVERM!AS451:AS453)/AVERAGE(HAVERM!AS448:AS450))-1)</f>
        <v>0.29653709968564534</v>
      </c>
      <c r="FR29" s="2">
        <f>100*((AVERAGE(HAVERM!AT451:AT453)/AVERAGE(HAVERM!AT448:AT450))-1)</f>
        <v>-0.22416272933220016</v>
      </c>
      <c r="FS29" s="2">
        <f>100*((AVERAGE(HAVERM!AU451:AU453)/AVERAGE(HAVERM!AU448:AU450))-1)</f>
        <v>-0.92703816058256061</v>
      </c>
      <c r="FT29" s="2">
        <f>100*((AVERAGE(HAVERM!AV451:AV453)/AVERAGE(HAVERM!AV448:AV450))-1)</f>
        <v>0.20090782837736132</v>
      </c>
      <c r="FU29" s="2">
        <f>100*((AVERAGE(HAVERM!AW451:AW453)/AVERAGE(HAVERM!AW448:AW450))-1)</f>
        <v>0.56400188110248273</v>
      </c>
      <c r="FV29" s="2">
        <f>100*((AVERAGE(HAVERM!AX451:AX453)/AVERAGE(HAVERM!AX448:AX450))-1)</f>
        <v>1.0723282481207574</v>
      </c>
      <c r="FW29" s="2">
        <f>100*((AVERAGE(HAVERM!AY451:AY453)/AVERAGE(HAVERM!AY448:AY450))-1)</f>
        <v>0.57302704788317893</v>
      </c>
      <c r="FX29" s="2">
        <f>100*((AVERAGE(HAVERM!AZ451:AZ453)/AVERAGE(HAVERM!AZ448:AZ450))-1)</f>
        <v>0.31954840862380429</v>
      </c>
      <c r="FY29" s="2">
        <f>100*((AVERAGE(HAVERM!BA451:BA453)/AVERAGE(HAVERM!BA448:BA450))-1)</f>
        <v>0.54654154934035137</v>
      </c>
      <c r="FZ29" s="2">
        <f>100*((AVERAGE(HAVERM!BB451:BB453)/AVERAGE(HAVERM!BB448:BB450))-1)</f>
        <v>0.72223083949469746</v>
      </c>
      <c r="GA29" s="2">
        <f>100*((AVERAGE(HAVERM!BC451:BC453)/AVERAGE(HAVERM!BC448:BC450))-1)</f>
        <v>0.45486745350642455</v>
      </c>
      <c r="GB29" s="2">
        <f>100*((AVERAGE(HAVERM!BD451:BD453)/AVERAGE(HAVERM!BD448:BD450))-1)</f>
        <v>-0.22136750027761387</v>
      </c>
      <c r="GC29" s="2">
        <f>100*((AVERAGE(HAVERM!BE451:BE453)/AVERAGE(HAVERM!BE448:BE450))-1)</f>
        <v>0.13305841117494666</v>
      </c>
      <c r="GD29" s="2">
        <f>100*((AVERAGE(HAVERM!BF451:BF453)/AVERAGE(HAVERM!BF448:BF450))-1)</f>
        <v>0.34301881658760358</v>
      </c>
      <c r="GE29" s="2">
        <f>100*((AVERAGE(HAVERM!BG451:BG453)/AVERAGE(HAVERM!BG448:BG450))-1)</f>
        <v>0.12092912026697711</v>
      </c>
      <c r="GF29" s="2">
        <f>100*((AVERAGE(HAVERM!BH451:BH453)/AVERAGE(HAVERM!BH448:BH450))-1)</f>
        <v>-0.43294641689856084</v>
      </c>
      <c r="GG29" s="2">
        <f>100*((AVERAGE(HAVERM!BI451:BI453)/AVERAGE(HAVERM!BI448:BI450))-1)</f>
        <v>8.8548124575882348E-2</v>
      </c>
      <c r="GH29" s="2">
        <f>100*((AVERAGE(HAVERM!BJ451:BJ453)/AVERAGE(HAVERM!BJ448:BJ450))-1)</f>
        <v>0.4909337050078344</v>
      </c>
      <c r="GI29" s="2">
        <f>100*((AVERAGE(HAVERM!BK451:BK453)/AVERAGE(HAVERM!BK448:BK450))-1)</f>
        <v>0.74530169928785917</v>
      </c>
      <c r="GJ29" s="2">
        <f>100*(((AVERAGE(HAVERM!BL451:BL453)+(AVERAGE(HAVERM!BM451:BM453)))/(AVERAGE(HAVERM!BL448:BL450)+AVERAGE(HAVERM!BM448:BM450))-1))</f>
        <v>0.52202967360319708</v>
      </c>
      <c r="GL29" s="8">
        <v>42767</v>
      </c>
      <c r="GM29" s="2">
        <f t="shared" si="56"/>
        <v>-0.22416272933220016</v>
      </c>
      <c r="GN29" s="2">
        <f t="shared" si="57"/>
        <v>0.59832974194786726</v>
      </c>
      <c r="GO29" s="2">
        <f t="shared" si="58"/>
        <v>0.20090782837736132</v>
      </c>
      <c r="GP29" s="2">
        <f t="shared" si="59"/>
        <v>0.57302704788317893</v>
      </c>
      <c r="GQ29" s="2">
        <f t="shared" si="60"/>
        <v>0.44083137189110388</v>
      </c>
      <c r="GR29" s="2">
        <f t="shared" si="61"/>
        <v>0.50307765068724475</v>
      </c>
      <c r="GS29" s="2">
        <f t="shared" si="62"/>
        <v>-0.22136750027761387</v>
      </c>
      <c r="GT29" s="2">
        <f t="shared" si="63"/>
        <v>0.21400083786191626</v>
      </c>
      <c r="GU29" s="2">
        <f t="shared" si="64"/>
        <v>0.23559084893856053</v>
      </c>
      <c r="GW29" s="8">
        <v>42767</v>
      </c>
      <c r="GX29">
        <f>HAVERM!AT453</f>
        <v>181842</v>
      </c>
      <c r="GY29">
        <f>HAVERM!AU453+HAVERM!AW453+HAVERM!AX453</f>
        <v>318503</v>
      </c>
      <c r="GZ29">
        <f>HAVERM!AV453</f>
        <v>2405098</v>
      </c>
      <c r="HA29">
        <f>HAVERM!AY453</f>
        <v>1203664</v>
      </c>
      <c r="HB29">
        <f>HAVERM!AZ453+HAVERM!BB453</f>
        <v>6453958</v>
      </c>
      <c r="HC29">
        <f>HAVERM!BA453+HAVERM!BC453</f>
        <v>2400255</v>
      </c>
      <c r="HD29">
        <f>HAVERM!BD453</f>
        <v>1078088</v>
      </c>
      <c r="HE29">
        <f>HAVERM!BE453+HAVERM!BF453+HAVERM!BG453</f>
        <v>4821537</v>
      </c>
      <c r="HF29">
        <f>HAVERM!BH453+HAVERM!BI453+HAVERM!BJ453+HAVERM!BK453+HAVERM!BL453+HAVERM!BM453</f>
        <v>9269503</v>
      </c>
      <c r="HZ29" s="8">
        <v>45748</v>
      </c>
      <c r="IA29" s="7">
        <f>IA28+(DataQ!AA216-DataQ!AA215)</f>
        <v>5917.3959999999997</v>
      </c>
      <c r="IB29" s="7">
        <f>IB28+(DataQ!Z216-DataQ!Z215-(DataQ!AA216-DataQ!AA215))</f>
        <v>28079.784</v>
      </c>
      <c r="IC29" s="7">
        <f>DataQ!Z216-('Chart Data'!IA29+'Chart Data'!IB29)</f>
        <v>-36</v>
      </c>
      <c r="IE29" s="8">
        <v>45748</v>
      </c>
      <c r="IF29" s="7">
        <f t="shared" si="38"/>
        <v>601.64599999999973</v>
      </c>
      <c r="IG29" s="7">
        <f t="shared" si="39"/>
        <v>455.78399999999965</v>
      </c>
      <c r="II29" s="8">
        <v>45748</v>
      </c>
      <c r="IJ29" s="2">
        <f t="shared" si="40"/>
        <v>111.3181771151766</v>
      </c>
      <c r="IK29" s="2">
        <f t="shared" si="41"/>
        <v>101.64995655951346</v>
      </c>
      <c r="IM29" s="8">
        <v>45748</v>
      </c>
      <c r="IN29" s="7">
        <f>SUM(DataQ!U216:Y216)</f>
        <v>12170.201999999999</v>
      </c>
      <c r="IO29" s="7">
        <f>DataQ!F216-'Chart Data'!IN29</f>
        <v>24908.708000000006</v>
      </c>
      <c r="IQ29" s="8">
        <v>45748</v>
      </c>
      <c r="IR29" s="2">
        <f t="shared" si="42"/>
        <v>111.24244875574141</v>
      </c>
      <c r="IS29" s="2">
        <f t="shared" si="43"/>
        <v>101.15314064102176</v>
      </c>
    </row>
    <row r="30" spans="1:253" x14ac:dyDescent="0.25">
      <c r="E30" s="8">
        <v>38899</v>
      </c>
      <c r="F30" s="7">
        <f>HAVERQ!P114</f>
        <v>1460</v>
      </c>
      <c r="G30" s="7">
        <f>HAVERQ!O114</f>
        <v>1611</v>
      </c>
      <c r="H30" s="7">
        <f>HAVERQ!N114</f>
        <v>1283</v>
      </c>
      <c r="I30" s="7">
        <f>HAVERQ!M114</f>
        <v>276</v>
      </c>
      <c r="J30" s="7">
        <f>HAVERQ!L114</f>
        <v>203</v>
      </c>
      <c r="K30" s="7">
        <f>HAVERQ!E114-F30-G30-H30-I30-J30</f>
        <v>768</v>
      </c>
      <c r="M30" s="8">
        <v>38899</v>
      </c>
      <c r="N30" s="7">
        <f t="shared" si="4"/>
        <v>26.066773790394571</v>
      </c>
      <c r="O30" s="7">
        <f t="shared" si="5"/>
        <v>28.762720942688809</v>
      </c>
      <c r="P30" s="7">
        <f t="shared" si="6"/>
        <v>22.906623817175504</v>
      </c>
      <c r="Q30" s="7">
        <f t="shared" si="7"/>
        <v>4.9276914836636312</v>
      </c>
      <c r="R30" s="7">
        <f t="shared" si="8"/>
        <v>3.6243527941439027</v>
      </c>
      <c r="S30" s="7">
        <f t="shared" si="8"/>
        <v>13.711837171933583</v>
      </c>
      <c r="U30" s="8">
        <v>38899</v>
      </c>
      <c r="V30" s="7">
        <f t="shared" si="9"/>
        <v>250.75</v>
      </c>
      <c r="W30" s="7">
        <f t="shared" si="10"/>
        <v>171.25</v>
      </c>
      <c r="X30" s="7">
        <f t="shared" si="11"/>
        <v>104</v>
      </c>
      <c r="Y30" s="7">
        <f t="shared" si="12"/>
        <v>50.25</v>
      </c>
      <c r="Z30" s="7">
        <f t="shared" si="13"/>
        <v>-13.25</v>
      </c>
      <c r="AA30" s="7">
        <f t="shared" si="14"/>
        <v>-19.75</v>
      </c>
      <c r="AB30" s="7">
        <f t="shared" si="15"/>
        <v>543.25</v>
      </c>
      <c r="AD30" s="7"/>
      <c r="AE30" s="7">
        <f>RANK(AE26,$AE26:$AW26)</f>
        <v>14</v>
      </c>
      <c r="AF30" s="7">
        <f t="shared" ref="AF30:AW30" si="86">RANK(AF26,$AE26:$AW26)</f>
        <v>13</v>
      </c>
      <c r="AG30" s="7">
        <f t="shared" si="86"/>
        <v>17</v>
      </c>
      <c r="AH30" s="7">
        <f t="shared" si="86"/>
        <v>12</v>
      </c>
      <c r="AI30" s="7">
        <f t="shared" si="86"/>
        <v>11</v>
      </c>
      <c r="AJ30" s="7">
        <f t="shared" si="86"/>
        <v>18</v>
      </c>
      <c r="AK30" s="7">
        <f t="shared" si="86"/>
        <v>19</v>
      </c>
      <c r="AL30" s="7">
        <f t="shared" si="86"/>
        <v>8</v>
      </c>
      <c r="AM30" s="7">
        <f t="shared" si="86"/>
        <v>4</v>
      </c>
      <c r="AN30" s="7">
        <f t="shared" si="86"/>
        <v>5</v>
      </c>
      <c r="AO30" s="7">
        <f t="shared" si="86"/>
        <v>10</v>
      </c>
      <c r="AP30" s="7">
        <f t="shared" si="86"/>
        <v>7</v>
      </c>
      <c r="AQ30" s="7">
        <f t="shared" si="86"/>
        <v>2</v>
      </c>
      <c r="AR30" s="7">
        <f t="shared" si="86"/>
        <v>16</v>
      </c>
      <c r="AS30" s="7">
        <f t="shared" si="86"/>
        <v>3</v>
      </c>
      <c r="AT30" s="7">
        <f t="shared" si="86"/>
        <v>6</v>
      </c>
      <c r="AU30" s="7">
        <f t="shared" si="86"/>
        <v>1</v>
      </c>
      <c r="AV30" s="7">
        <f t="shared" si="86"/>
        <v>9</v>
      </c>
      <c r="AW30" s="7">
        <f t="shared" si="86"/>
        <v>15</v>
      </c>
      <c r="AY30" s="7"/>
      <c r="BU30" s="8">
        <v>36708</v>
      </c>
      <c r="BV30" s="7">
        <f>HAVERQ!T90</f>
        <v>391</v>
      </c>
      <c r="BW30" s="7">
        <f>HAVERQ!U90+HAVERQ!W90+HAVERQ!X90</f>
        <v>335</v>
      </c>
      <c r="BX30" s="7">
        <f>HAVERQ!V90</f>
        <v>3960</v>
      </c>
      <c r="BY30" s="7">
        <f>HAVERQ!Y90</f>
        <v>1940</v>
      </c>
      <c r="BZ30" s="7">
        <f>HAVERQ!Z90+HAVERQ!AB90</f>
        <v>6746</v>
      </c>
      <c r="CA30" s="7">
        <f>HAVERQ!AA90+HAVERQ!AC90</f>
        <v>2541</v>
      </c>
      <c r="CB30" s="7">
        <f>HAVERQ!AD90+HAVERQ!AE90+HAVERQ!AF90+HAVERQ!AG90</f>
        <v>5424</v>
      </c>
      <c r="CC30" s="7">
        <f>HAVERQ!AH90+HAVERQ!AI90+HAVERQ!AJ90+HAVERQ!AK90+HAVERQ!AL90+HAVERQ!AM90</f>
        <v>8620</v>
      </c>
      <c r="CD30" s="7">
        <f>HAVERQ!S90-SUM('Chart Data'!BV30:CC30)</f>
        <v>0</v>
      </c>
      <c r="DB30" s="8">
        <v>38534</v>
      </c>
      <c r="DC30" s="3">
        <f>HAVERQ!BI110/HAVERQ!T110</f>
        <v>10.096354166666666</v>
      </c>
      <c r="DD30" s="3">
        <f>HAVERQ!BJ110/HAVERQ!U110</f>
        <v>472.95</v>
      </c>
      <c r="DE30" s="3">
        <f>HAVERQ!BK110/HAVERQ!V110</f>
        <v>14.854146498870604</v>
      </c>
      <c r="DF30" s="3">
        <f>HAVERQ!BL110/HAVERQ!W110</f>
        <v>96.453333333333333</v>
      </c>
      <c r="DG30" s="3">
        <f>HAVERQ!BM110/HAVERQ!X110</f>
        <v>44.765822784810126</v>
      </c>
      <c r="DH30" s="3">
        <f>HAVERQ!BN110/HAVERQ!Y110</f>
        <v>14.372540250447226</v>
      </c>
      <c r="DI30" s="3">
        <f>HAVERQ!BO110/HAVERQ!Z110</f>
        <v>10.678606768256481</v>
      </c>
      <c r="DJ30" s="3">
        <f>HAVERQ!BP110/HAVERQ!AA110</f>
        <v>12.503718728870858</v>
      </c>
      <c r="DK30" s="3">
        <f>HAVERQ!BQ110/HAVERQ!AB110</f>
        <v>7.7112326043737571</v>
      </c>
      <c r="DL30" s="3">
        <f>HAVERQ!BR110/HAVERQ!AC110</f>
        <v>8.4409780775716694</v>
      </c>
      <c r="DM30" s="3">
        <f>HAVERQ!BS110/HAVERQ!AD110</f>
        <v>40.859724612736663</v>
      </c>
      <c r="DN30" s="3">
        <f>HAVERQ!BT110/HAVERQ!AE110</f>
        <v>132.21173469387756</v>
      </c>
      <c r="DO30" s="3">
        <f>HAVERQ!BU110/HAVERQ!AF110</f>
        <v>15.237517498833411</v>
      </c>
      <c r="DP30" s="3">
        <f>HAVERQ!BV110/HAVERQ!AG110</f>
        <v>7.2388495206335977</v>
      </c>
      <c r="DQ30" s="3">
        <f>HAVERQ!BW110/HAVERQ!AH110</f>
        <v>14.334645669291339</v>
      </c>
      <c r="DR30" s="3">
        <f>HAVERQ!BX110/HAVERQ!AI110</f>
        <v>11.647035728307813</v>
      </c>
      <c r="DS30" s="3">
        <f>HAVERQ!BY110/HAVERQ!AJ110</f>
        <v>12.114116652578192</v>
      </c>
      <c r="DT30" s="3">
        <f>HAVERQ!BZ110/HAVERQ!AK110</f>
        <v>10.634864546525323</v>
      </c>
      <c r="DU30" s="3">
        <f>(HAVERQ!CA110+HAVERQ!CB110)/HAVERQ!AL110</f>
        <v>10.035066505441355</v>
      </c>
      <c r="DX30" t="str">
        <f t="shared" si="84"/>
        <v>Financial services</v>
      </c>
      <c r="DY30" t="str">
        <f t="shared" si="85"/>
        <v>Manufacturing</v>
      </c>
      <c r="FD30" s="8">
        <v>46204</v>
      </c>
      <c r="FE30" s="7">
        <f>DataQ!U221+DataQ!V221+DataQ!W221+DataQ!X221+DataQ!Y221</f>
        <v>12287.432000000001</v>
      </c>
      <c r="FF30" s="7">
        <f>DataQ!J221+DataQ!Q221+DataQ!H221+DataQ!P221+DataQ!S221+DataQ!K221+DataQ!L221</f>
        <v>9092.5410300000003</v>
      </c>
      <c r="FG30" s="7">
        <f>DataQ!N221+DataQ!I221+DataQ!R221+DataQ!G221+DataQ!T221+DataQ!M221+DataQ!O221</f>
        <v>15920.8161</v>
      </c>
      <c r="FH30" s="7">
        <f>DataQ!F221-'Chart Data'!FE30-'Chart Data'!FF30-'Chart Data'!FG30</f>
        <v>1.0008699999998498</v>
      </c>
      <c r="FJ30" s="8">
        <v>46204</v>
      </c>
      <c r="FK30" s="7">
        <f t="shared" si="32"/>
        <v>356.6820000000007</v>
      </c>
      <c r="FL30" s="7">
        <f t="shared" si="33"/>
        <v>147.29103000000032</v>
      </c>
      <c r="FM30" s="7">
        <f t="shared" si="34"/>
        <v>2.5661000000000058</v>
      </c>
      <c r="FN30" s="7">
        <f t="shared" si="35"/>
        <v>506.53913000000102</v>
      </c>
      <c r="FP30" s="8">
        <v>42795</v>
      </c>
      <c r="FQ30" s="2">
        <f>100*((AVERAGE(HAVERM!AS452:AS454)/AVERAGE(HAVERM!AS449:AS451))-1)</f>
        <v>0.28697864932418771</v>
      </c>
      <c r="FR30" s="2">
        <f>100*((AVERAGE(HAVERM!AT452:AT454)/AVERAGE(HAVERM!AT449:AT451))-1)</f>
        <v>-5.4605257130280194E-2</v>
      </c>
      <c r="FS30" s="2">
        <f>100*((AVERAGE(HAVERM!AU452:AU454)/AVERAGE(HAVERM!AU449:AU451))-1)</f>
        <v>-0.52213811131686105</v>
      </c>
      <c r="FT30" s="2">
        <f>100*((AVERAGE(HAVERM!AV452:AV454)/AVERAGE(HAVERM!AV449:AV451))-1)</f>
        <v>7.505605619133604E-2</v>
      </c>
      <c r="FU30" s="2">
        <f>100*((AVERAGE(HAVERM!AW452:AW454)/AVERAGE(HAVERM!AW449:AW451))-1)</f>
        <v>0.37819150331941387</v>
      </c>
      <c r="FV30" s="2">
        <f>100*((AVERAGE(HAVERM!AX452:AX454)/AVERAGE(HAVERM!AX449:AX451))-1)</f>
        <v>1.1446955411096305</v>
      </c>
      <c r="FW30" s="2">
        <f>100*((AVERAGE(HAVERM!AY452:AY454)/AVERAGE(HAVERM!AY449:AY451))-1)</f>
        <v>0.68761138880424344</v>
      </c>
      <c r="FX30" s="2">
        <f>100*((AVERAGE(HAVERM!AZ452:AZ454)/AVERAGE(HAVERM!AZ449:AZ451))-1)</f>
        <v>0.1614873631502034</v>
      </c>
      <c r="FY30" s="2">
        <f>100*((AVERAGE(HAVERM!BA452:BA454)/AVERAGE(HAVERM!BA449:BA451))-1)</f>
        <v>0.73221013153925707</v>
      </c>
      <c r="FZ30" s="2">
        <f>100*((AVERAGE(HAVERM!BB452:BB454)/AVERAGE(HAVERM!BB449:BB451))-1)</f>
        <v>0.81607299492445495</v>
      </c>
      <c r="GA30" s="2">
        <f>100*((AVERAGE(HAVERM!BC452:BC454)/AVERAGE(HAVERM!BC449:BC451))-1)</f>
        <v>0.39112952752531349</v>
      </c>
      <c r="GB30" s="2">
        <f>100*((AVERAGE(HAVERM!BD452:BD454)/AVERAGE(HAVERM!BD449:BD451))-1)</f>
        <v>-0.25142456429720905</v>
      </c>
      <c r="GC30" s="2">
        <f>100*((AVERAGE(HAVERM!BE452:BE454)/AVERAGE(HAVERM!BE449:BE451))-1)</f>
        <v>0.17811377108833959</v>
      </c>
      <c r="GD30" s="2">
        <f>100*((AVERAGE(HAVERM!BF452:BF454)/AVERAGE(HAVERM!BF449:BF451))-1)</f>
        <v>0.41063614831919892</v>
      </c>
      <c r="GE30" s="2">
        <f>100*((AVERAGE(HAVERM!BG452:BG454)/AVERAGE(HAVERM!BG449:BG451))-1)</f>
        <v>0.19837539707290297</v>
      </c>
      <c r="GF30" s="2">
        <f>100*((AVERAGE(HAVERM!BH452:BH454)/AVERAGE(HAVERM!BH449:BH451))-1)</f>
        <v>-0.29431326437259209</v>
      </c>
      <c r="GG30" s="2">
        <f>100*((AVERAGE(HAVERM!BI452:BI454)/AVERAGE(HAVERM!BI449:BI451))-1)</f>
        <v>8.7232976222750835E-2</v>
      </c>
      <c r="GH30" s="2">
        <f>100*((AVERAGE(HAVERM!BJ452:BJ454)/AVERAGE(HAVERM!BJ449:BJ451))-1)</f>
        <v>0.43155221003556843</v>
      </c>
      <c r="GI30" s="2">
        <f>100*((AVERAGE(HAVERM!BK452:BK454)/AVERAGE(HAVERM!BK449:BK451))-1)</f>
        <v>0.65558765382240924</v>
      </c>
      <c r="GJ30" s="2">
        <f>100*(((AVERAGE(HAVERM!BL452:BL454)+(AVERAGE(HAVERM!BM452:BM454)))/(AVERAGE(HAVERM!BL449:BL451)+AVERAGE(HAVERM!BM449:BM451))-1))</f>
        <v>0.48742187008270488</v>
      </c>
      <c r="GL30" s="8">
        <v>42795</v>
      </c>
      <c r="GM30" s="2">
        <f t="shared" si="56"/>
        <v>-5.4605257130280194E-2</v>
      </c>
      <c r="GN30" s="2">
        <f t="shared" si="57"/>
        <v>0.64082247659040803</v>
      </c>
      <c r="GO30" s="2">
        <f t="shared" si="58"/>
        <v>7.505605619133604E-2</v>
      </c>
      <c r="GP30" s="2">
        <f t="shared" si="59"/>
        <v>0.68761138880424344</v>
      </c>
      <c r="GQ30" s="2">
        <f t="shared" si="60"/>
        <v>0.35878843028183116</v>
      </c>
      <c r="GR30" s="2">
        <f t="shared" si="61"/>
        <v>0.57052883870951643</v>
      </c>
      <c r="GS30" s="2">
        <f t="shared" si="62"/>
        <v>-0.25142456429720905</v>
      </c>
      <c r="GT30" s="2">
        <f t="shared" si="63"/>
        <v>0.28466010200240977</v>
      </c>
      <c r="GU30" s="2">
        <f t="shared" si="64"/>
        <v>0.2258096179404312</v>
      </c>
      <c r="GW30" s="8">
        <v>42795</v>
      </c>
      <c r="GX30">
        <f>HAVERM!AT454</f>
        <v>181881</v>
      </c>
      <c r="GY30">
        <f>HAVERM!AU454+HAVERM!AW454+HAVERM!AX454</f>
        <v>319754</v>
      </c>
      <c r="GZ30">
        <f>HAVERM!AV454</f>
        <v>2406415</v>
      </c>
      <c r="HA30">
        <f>HAVERM!AY454</f>
        <v>1208222</v>
      </c>
      <c r="HB30">
        <f>HAVERM!AZ454+HAVERM!BB454</f>
        <v>6461538</v>
      </c>
      <c r="HC30">
        <f>HAVERM!BA454+HAVERM!BC454</f>
        <v>2409376</v>
      </c>
      <c r="HD30">
        <f>HAVERM!BD454</f>
        <v>1076194</v>
      </c>
      <c r="HE30">
        <f>HAVERM!BE454+HAVERM!BF454+HAVERM!BG454</f>
        <v>4830963</v>
      </c>
      <c r="HF30">
        <f>HAVERM!BH454+HAVERM!BI454+HAVERM!BJ454+HAVERM!BK454+HAVERM!BL454+HAVERM!BM454</f>
        <v>9277419</v>
      </c>
      <c r="HZ30" s="8">
        <v>45839</v>
      </c>
      <c r="IA30" s="7">
        <f>IA29+(DataQ!AA217-DataQ!AA216)</f>
        <v>5941.0519999999997</v>
      </c>
      <c r="IB30" s="7">
        <f>IB29+(DataQ!Z217-DataQ!Z216-(DataQ!AA217-DataQ!AA216))</f>
        <v>28035.308000000001</v>
      </c>
      <c r="IC30" s="7">
        <f>DataQ!Z217-('Chart Data'!IA30+'Chart Data'!IB30)</f>
        <v>-36</v>
      </c>
      <c r="IE30" s="8">
        <v>45839</v>
      </c>
      <c r="IF30" s="7">
        <f t="shared" si="38"/>
        <v>625.30199999999968</v>
      </c>
      <c r="IG30" s="7">
        <f t="shared" si="39"/>
        <v>411.3080000000009</v>
      </c>
      <c r="II30" s="8">
        <v>45839</v>
      </c>
      <c r="IJ30" s="2">
        <f t="shared" si="40"/>
        <v>111.76319428114564</v>
      </c>
      <c r="IK30" s="2">
        <f t="shared" si="41"/>
        <v>101.48895163625834</v>
      </c>
      <c r="IM30" s="8">
        <v>45839</v>
      </c>
      <c r="IN30" s="7">
        <f>SUM(DataQ!U217:Y217)</f>
        <v>12205.912999999999</v>
      </c>
      <c r="IO30" s="7">
        <f>DataQ!F217-'Chart Data'!IN30</f>
        <v>24850.267</v>
      </c>
      <c r="IQ30" s="8">
        <v>45839</v>
      </c>
      <c r="IR30" s="2">
        <f t="shared" si="42"/>
        <v>111.56886725623269</v>
      </c>
      <c r="IS30" s="2">
        <f t="shared" si="43"/>
        <v>100.91581437375</v>
      </c>
    </row>
    <row r="31" spans="1:253" x14ac:dyDescent="0.25">
      <c r="E31" s="8">
        <v>38991</v>
      </c>
      <c r="F31" s="7">
        <f>HAVERQ!P115</f>
        <v>1447</v>
      </c>
      <c r="G31" s="7">
        <f>HAVERQ!O115</f>
        <v>1611</v>
      </c>
      <c r="H31" s="7">
        <f>HAVERQ!N115</f>
        <v>1280</v>
      </c>
      <c r="I31" s="7">
        <f>HAVERQ!M115</f>
        <v>279</v>
      </c>
      <c r="J31" s="7">
        <f>HAVERQ!L115</f>
        <v>202</v>
      </c>
      <c r="K31" s="7">
        <f>HAVERQ!E115-F31-G31-H31-I31-J31</f>
        <v>763</v>
      </c>
      <c r="M31" s="8">
        <v>38991</v>
      </c>
      <c r="N31" s="7">
        <f t="shared" si="4"/>
        <v>25.922608384091721</v>
      </c>
      <c r="O31" s="7">
        <f t="shared" si="5"/>
        <v>28.860623432461484</v>
      </c>
      <c r="P31" s="7">
        <f t="shared" si="6"/>
        <v>22.930849158007881</v>
      </c>
      <c r="Q31" s="7">
        <f t="shared" si="7"/>
        <v>4.9982085274095303</v>
      </c>
      <c r="R31" s="7">
        <f t="shared" si="8"/>
        <v>3.6187746327481189</v>
      </c>
      <c r="S31" s="7">
        <f t="shared" si="8"/>
        <v>13.668935865281263</v>
      </c>
      <c r="U31" s="8">
        <v>38991</v>
      </c>
      <c r="V31" s="7">
        <f t="shared" si="9"/>
        <v>237.75</v>
      </c>
      <c r="W31" s="7">
        <f t="shared" si="10"/>
        <v>171.25</v>
      </c>
      <c r="X31" s="7">
        <f t="shared" si="11"/>
        <v>101</v>
      </c>
      <c r="Y31" s="7">
        <f t="shared" si="12"/>
        <v>53.25</v>
      </c>
      <c r="Z31" s="7">
        <f t="shared" si="13"/>
        <v>-14.25</v>
      </c>
      <c r="AA31" s="7">
        <f t="shared" si="14"/>
        <v>-24.75</v>
      </c>
      <c r="AB31" s="7">
        <f t="shared" si="15"/>
        <v>524.25</v>
      </c>
      <c r="AD31" s="7"/>
      <c r="AE31" s="7" t="str">
        <f>AE3</f>
        <v>Agriculture</v>
      </c>
      <c r="AF31" s="7" t="str">
        <f t="shared" ref="AF31:AW31" si="87">AF3</f>
        <v>Extraction</v>
      </c>
      <c r="AG31" s="7" t="str">
        <f t="shared" si="87"/>
        <v>Manufacturing</v>
      </c>
      <c r="AH31" s="7" t="str">
        <f t="shared" si="87"/>
        <v>Utilities</v>
      </c>
      <c r="AI31" s="7" t="str">
        <f t="shared" si="87"/>
        <v>Water</v>
      </c>
      <c r="AJ31" s="7" t="str">
        <f t="shared" si="87"/>
        <v>Construction</v>
      </c>
      <c r="AK31" s="7" t="str">
        <f t="shared" si="87"/>
        <v>Wholesale &amp; retail</v>
      </c>
      <c r="AL31" s="7" t="str">
        <f t="shared" si="87"/>
        <v>Transport</v>
      </c>
      <c r="AM31" s="7" t="str">
        <f t="shared" si="87"/>
        <v>Accommodation &amp; food</v>
      </c>
      <c r="AN31" s="7" t="str">
        <f t="shared" si="87"/>
        <v>Communications</v>
      </c>
      <c r="AO31" s="7" t="str">
        <f t="shared" si="87"/>
        <v>Financial services</v>
      </c>
      <c r="AP31" s="7" t="str">
        <f t="shared" si="87"/>
        <v>Real estate</v>
      </c>
      <c r="AQ31" s="7" t="str">
        <f t="shared" si="87"/>
        <v>Professional services</v>
      </c>
      <c r="AR31" s="7" t="str">
        <f t="shared" si="87"/>
        <v>Administrative services</v>
      </c>
      <c r="AS31" s="7" t="str">
        <f t="shared" si="87"/>
        <v>Public admin</v>
      </c>
      <c r="AT31" s="7" t="str">
        <f t="shared" si="87"/>
        <v>Education</v>
      </c>
      <c r="AU31" s="7" t="str">
        <f t="shared" si="87"/>
        <v>Health</v>
      </c>
      <c r="AV31" s="7" t="str">
        <f t="shared" si="87"/>
        <v>Art &amp; recreation</v>
      </c>
      <c r="AW31" s="7" t="str">
        <f t="shared" si="87"/>
        <v>Other services</v>
      </c>
      <c r="AY31" s="7" t="s">
        <v>848</v>
      </c>
      <c r="BU31" s="8">
        <v>36800</v>
      </c>
      <c r="BV31" s="7">
        <f>HAVERQ!T91</f>
        <v>377</v>
      </c>
      <c r="BW31" s="7">
        <f>HAVERQ!U91+HAVERQ!W91+HAVERQ!X91</f>
        <v>340</v>
      </c>
      <c r="BX31" s="7">
        <f>HAVERQ!V91</f>
        <v>3904</v>
      </c>
      <c r="BY31" s="7">
        <f>HAVERQ!Y91</f>
        <v>1936</v>
      </c>
      <c r="BZ31" s="7">
        <f>HAVERQ!Z91+HAVERQ!AB91</f>
        <v>6769</v>
      </c>
      <c r="CA31" s="7">
        <f>HAVERQ!AA91+HAVERQ!AC91</f>
        <v>2596</v>
      </c>
      <c r="CB31" s="7">
        <f>HAVERQ!AD91+HAVERQ!AE91+HAVERQ!AF91+HAVERQ!AG91</f>
        <v>5502</v>
      </c>
      <c r="CC31" s="7">
        <f>HAVERQ!AH91+HAVERQ!AI91+HAVERQ!AJ91+HAVERQ!AK91+HAVERQ!AL91+HAVERQ!AM91</f>
        <v>8589</v>
      </c>
      <c r="CD31" s="7">
        <f>HAVERQ!S91-SUM('Chart Data'!BV31:CC31)</f>
        <v>-1</v>
      </c>
      <c r="DB31" s="8">
        <v>38626</v>
      </c>
      <c r="DC31" s="3">
        <f>HAVERQ!BI111/HAVERQ!T111</f>
        <v>9.9870466321243523</v>
      </c>
      <c r="DD31" s="3">
        <f>HAVERQ!BJ111/HAVERQ!U111</f>
        <v>460.98360655737707</v>
      </c>
      <c r="DE31" s="3">
        <f>HAVERQ!BK111/HAVERQ!V111</f>
        <v>15.261264181523501</v>
      </c>
      <c r="DF31" s="3">
        <f>HAVERQ!BL111/HAVERQ!W111</f>
        <v>102.52054794520548</v>
      </c>
      <c r="DG31" s="3">
        <f>HAVERQ!BM111/HAVERQ!X111</f>
        <v>44.987096774193546</v>
      </c>
      <c r="DH31" s="3">
        <f>HAVERQ!BN111/HAVERQ!Y111</f>
        <v>14.311021865238732</v>
      </c>
      <c r="DI31" s="3">
        <f>HAVERQ!BO111/HAVERQ!Z111</f>
        <v>10.973726114649681</v>
      </c>
      <c r="DJ31" s="3">
        <f>HAVERQ!BP111/HAVERQ!AA111</f>
        <v>12.703480589022758</v>
      </c>
      <c r="DK31" s="3">
        <f>HAVERQ!BQ111/HAVERQ!AB111</f>
        <v>7.8129388164493481</v>
      </c>
      <c r="DL31" s="3">
        <f>HAVERQ!BR111/HAVERQ!AC111</f>
        <v>8.5748953974895397</v>
      </c>
      <c r="DM31" s="3">
        <f>HAVERQ!BS111/HAVERQ!AD111</f>
        <v>39.827556325823224</v>
      </c>
      <c r="DN31" s="3">
        <f>HAVERQ!BT111/HAVERQ!AE111</f>
        <v>130.66</v>
      </c>
      <c r="DO31" s="3">
        <f>HAVERQ!BU111/HAVERQ!AF111</f>
        <v>15.708924485125857</v>
      </c>
      <c r="DP31" s="3">
        <f>HAVERQ!BV111/HAVERQ!AG111</f>
        <v>7.4699341021416803</v>
      </c>
      <c r="DQ31" s="3">
        <f>HAVERQ!BW111/HAVERQ!AH111</f>
        <v>14.431779898933184</v>
      </c>
      <c r="DR31" s="3">
        <f>HAVERQ!BX111/HAVERQ!AI111</f>
        <v>11.2715953307393</v>
      </c>
      <c r="DS31" s="3">
        <f>HAVERQ!BY111/HAVERQ!AJ111</f>
        <v>12.05715886803026</v>
      </c>
      <c r="DT31" s="3">
        <f>HAVERQ!BZ111/HAVERQ!AK111</f>
        <v>10.532634032634032</v>
      </c>
      <c r="DU31" s="3">
        <f>(HAVERQ!CA111+HAVERQ!CB111)/HAVERQ!AL111</f>
        <v>9.7956989247311821</v>
      </c>
      <c r="DX31" t="str">
        <f t="shared" si="84"/>
        <v>Extraction</v>
      </c>
      <c r="DY31" t="str">
        <f t="shared" si="85"/>
        <v>Real estate</v>
      </c>
      <c r="FD31" s="8">
        <v>46296</v>
      </c>
      <c r="FE31" s="7">
        <f>DataQ!U222+DataQ!V222+DataQ!W222+DataQ!X222+DataQ!Y222</f>
        <v>12310.986000000001</v>
      </c>
      <c r="FF31" s="7">
        <f>DataQ!J222+DataQ!Q222+DataQ!H222+DataQ!P222+DataQ!S222+DataQ!K222+DataQ!L222</f>
        <v>9125.247370000001</v>
      </c>
      <c r="FG31" s="7">
        <f>DataQ!N222+DataQ!I222+DataQ!R222+DataQ!G222+DataQ!T222+DataQ!M222+DataQ!O222</f>
        <v>15957.8217</v>
      </c>
      <c r="FH31" s="7">
        <f>DataQ!F222-'Chart Data'!FE31-'Chart Data'!FF31-'Chart Data'!FG31</f>
        <v>1.004929999995511</v>
      </c>
      <c r="FJ31" s="8">
        <v>46296</v>
      </c>
      <c r="FK31" s="7">
        <f t="shared" si="32"/>
        <v>380.23600000000079</v>
      </c>
      <c r="FL31" s="7">
        <f t="shared" si="33"/>
        <v>179.99737000000096</v>
      </c>
      <c r="FM31" s="7">
        <f t="shared" si="34"/>
        <v>39.571700000000419</v>
      </c>
      <c r="FN31" s="7">
        <f t="shared" si="35"/>
        <v>599.80507000000216</v>
      </c>
      <c r="FP31" s="8">
        <v>42826</v>
      </c>
      <c r="FQ31" s="2">
        <f>100*((AVERAGE(HAVERM!AS453:AS455)/AVERAGE(HAVERM!AS450:AS452))-1)</f>
        <v>0.33291897485598909</v>
      </c>
      <c r="FR31" s="2">
        <f>100*((AVERAGE(HAVERM!AT453:AT455)/AVERAGE(HAVERM!AT450:AT452))-1)</f>
        <v>0.20792882337612451</v>
      </c>
      <c r="FS31" s="2">
        <f>100*((AVERAGE(HAVERM!AU453:AU455)/AVERAGE(HAVERM!AU450:AU452))-1)</f>
        <v>-0.18654166780550652</v>
      </c>
      <c r="FT31" s="2">
        <f>100*((AVERAGE(HAVERM!AV453:AV455)/AVERAGE(HAVERM!AV450:AV452))-1)</f>
        <v>0.1443091494164106</v>
      </c>
      <c r="FU31" s="2">
        <f>100*((AVERAGE(HAVERM!AW453:AW455)/AVERAGE(HAVERM!AW450:AW452))-1)</f>
        <v>0.34835106191417609</v>
      </c>
      <c r="FV31" s="2">
        <f>100*((AVERAGE(HAVERM!AX453:AX455)/AVERAGE(HAVERM!AX450:AX452))-1)</f>
        <v>0.97235424191790543</v>
      </c>
      <c r="FW31" s="2">
        <f>100*((AVERAGE(HAVERM!AY453:AY455)/AVERAGE(HAVERM!AY450:AY452))-1)</f>
        <v>0.8640314353319134</v>
      </c>
      <c r="FX31" s="2">
        <f>100*((AVERAGE(HAVERM!AZ453:AZ455)/AVERAGE(HAVERM!AZ450:AZ452))-1)</f>
        <v>6.0240504212738522E-2</v>
      </c>
      <c r="FY31" s="2">
        <f>100*((AVERAGE(HAVERM!BA453:BA455)/AVERAGE(HAVERM!BA450:BA452))-1)</f>
        <v>0.97971330455810524</v>
      </c>
      <c r="FZ31" s="2">
        <f>100*((AVERAGE(HAVERM!BB453:BB455)/AVERAGE(HAVERM!BB450:BB452))-1)</f>
        <v>0.90634368518227593</v>
      </c>
      <c r="GA31" s="2">
        <f>100*((AVERAGE(HAVERM!BC453:BC455)/AVERAGE(HAVERM!BC450:BC452))-1)</f>
        <v>0.37914758846311347</v>
      </c>
      <c r="GB31" s="2">
        <f>100*((AVERAGE(HAVERM!BD453:BD455)/AVERAGE(HAVERM!BD450:BD452))-1)</f>
        <v>-0.17068963120723257</v>
      </c>
      <c r="GC31" s="2">
        <f>100*((AVERAGE(HAVERM!BE453:BE455)/AVERAGE(HAVERM!BE450:BE452))-1)</f>
        <v>0.19242973911186567</v>
      </c>
      <c r="GD31" s="2">
        <f>100*((AVERAGE(HAVERM!BF453:BF455)/AVERAGE(HAVERM!BF450:BF452))-1)</f>
        <v>0.497487184633294</v>
      </c>
      <c r="GE31" s="2">
        <f>100*((AVERAGE(HAVERM!BG453:BG455)/AVERAGE(HAVERM!BG450:BG452))-1)</f>
        <v>0.37905819767354298</v>
      </c>
      <c r="GF31" s="2">
        <f>100*((AVERAGE(HAVERM!BH453:BH455)/AVERAGE(HAVERM!BH450:BH452))-1)</f>
        <v>-0.12485894804111775</v>
      </c>
      <c r="GG31" s="2">
        <f>100*((AVERAGE(HAVERM!BI453:BI455)/AVERAGE(HAVERM!BI450:BI452))-1)</f>
        <v>3.6986632546143206E-2</v>
      </c>
      <c r="GH31" s="2">
        <f>100*((AVERAGE(HAVERM!BJ453:BJ455)/AVERAGE(HAVERM!BJ450:BJ452))-1)</f>
        <v>0.43659189368359108</v>
      </c>
      <c r="GI31" s="2">
        <f>100*((AVERAGE(HAVERM!BK453:BK455)/AVERAGE(HAVERM!BK450:BK452))-1)</f>
        <v>0.72962808721575012</v>
      </c>
      <c r="GJ31" s="2">
        <f>100*(((AVERAGE(HAVERM!BL453:BL455)+(AVERAGE(HAVERM!BM453:BM455)))/(AVERAGE(HAVERM!BL450:BL452)+AVERAGE(HAVERM!BM450:BM452))-1))</f>
        <v>0.49259457283263863</v>
      </c>
      <c r="GL31" s="8">
        <v>42826</v>
      </c>
      <c r="GM31" s="2">
        <f t="shared" si="56"/>
        <v>0.20792882337612451</v>
      </c>
      <c r="GN31" s="2">
        <f t="shared" si="57"/>
        <v>0.59379801618915096</v>
      </c>
      <c r="GO31" s="2">
        <f t="shared" si="58"/>
        <v>0.1443091494164106</v>
      </c>
      <c r="GP31" s="2">
        <f t="shared" si="59"/>
        <v>0.8640314353319134</v>
      </c>
      <c r="GQ31" s="2">
        <f t="shared" si="60"/>
        <v>0.31538858499970956</v>
      </c>
      <c r="GR31" s="2">
        <f t="shared" si="61"/>
        <v>0.69500319624229423</v>
      </c>
      <c r="GS31" s="2">
        <f t="shared" si="62"/>
        <v>-0.17068963120723257</v>
      </c>
      <c r="GT31" s="2">
        <f t="shared" si="63"/>
        <v>0.41231636985954445</v>
      </c>
      <c r="GU31" s="2">
        <f t="shared" si="64"/>
        <v>0.24285082835269201</v>
      </c>
      <c r="GW31" s="8">
        <v>42826</v>
      </c>
      <c r="GX31">
        <f>HAVERM!AT455</f>
        <v>182308</v>
      </c>
      <c r="GY31">
        <f>HAVERM!AU455+HAVERM!AW455+HAVERM!AX455</f>
        <v>318895</v>
      </c>
      <c r="GZ31">
        <f>HAVERM!AV455</f>
        <v>2409801</v>
      </c>
      <c r="HA31">
        <f>HAVERM!AY455</f>
        <v>1208464</v>
      </c>
      <c r="HB31">
        <f>HAVERM!AZ455+HAVERM!BB455</f>
        <v>6473047</v>
      </c>
      <c r="HC31">
        <f>HAVERM!BA455+HAVERM!BC455</f>
        <v>2412703</v>
      </c>
      <c r="HD31">
        <f>HAVERM!BD455</f>
        <v>1077647</v>
      </c>
      <c r="HE31">
        <f>HAVERM!BE455+HAVERM!BF455+HAVERM!BG455</f>
        <v>4845703</v>
      </c>
      <c r="HF31">
        <f>HAVERM!BH455+HAVERM!BI455+HAVERM!BJ455+HAVERM!BK455+HAVERM!BL455+HAVERM!BM455</f>
        <v>9277443</v>
      </c>
      <c r="HZ31" s="8">
        <v>45931</v>
      </c>
      <c r="IA31" s="7">
        <f>IA30+(DataQ!AA218-DataQ!AA217)</f>
        <v>5957.5680000000002</v>
      </c>
      <c r="IB31" s="7">
        <f>IB30+(DataQ!Z218-DataQ!Z217-(DataQ!AA218-DataQ!AA217))</f>
        <v>28051.932000000001</v>
      </c>
      <c r="IC31" s="7">
        <f>DataQ!Z218-('Chart Data'!IA31+'Chart Data'!IB31)</f>
        <v>-36</v>
      </c>
      <c r="IE31" s="8">
        <v>45931</v>
      </c>
      <c r="IF31" s="7">
        <f t="shared" si="38"/>
        <v>641.81800000000021</v>
      </c>
      <c r="IG31" s="7">
        <f t="shared" si="39"/>
        <v>427.9320000000007</v>
      </c>
      <c r="II31" s="8">
        <v>45931</v>
      </c>
      <c r="IJ31" s="2">
        <f t="shared" si="40"/>
        <v>112.07389361802191</v>
      </c>
      <c r="IK31" s="2">
        <f t="shared" si="41"/>
        <v>101.54913119026934</v>
      </c>
      <c r="IM31" s="8">
        <v>45931</v>
      </c>
      <c r="IN31" s="7">
        <f>SUM(DataQ!U218:Y218)</f>
        <v>12237.330000000002</v>
      </c>
      <c r="IO31" s="7">
        <f>DataQ!F218-'Chart Data'!IN31</f>
        <v>24855.040000000001</v>
      </c>
      <c r="IQ31" s="8">
        <v>45931</v>
      </c>
      <c r="IR31" s="2">
        <f t="shared" si="42"/>
        <v>111.85603619661345</v>
      </c>
      <c r="IS31" s="2">
        <f t="shared" si="43"/>
        <v>100.93519731164784</v>
      </c>
    </row>
    <row r="32" spans="1:253" x14ac:dyDescent="0.25">
      <c r="E32" s="8">
        <v>39083</v>
      </c>
      <c r="F32" s="7">
        <f>HAVERQ!P116</f>
        <v>1448</v>
      </c>
      <c r="G32" s="7">
        <f>HAVERQ!O116</f>
        <v>1618</v>
      </c>
      <c r="H32" s="7">
        <f>HAVERQ!N116</f>
        <v>1276</v>
      </c>
      <c r="I32" s="7">
        <f>HAVERQ!M116</f>
        <v>282</v>
      </c>
      <c r="J32" s="7">
        <f>HAVERQ!L116</f>
        <v>199</v>
      </c>
      <c r="K32" s="7">
        <f>HAVERQ!E116-F32-G32-H32-I32-J32</f>
        <v>764</v>
      </c>
      <c r="M32" s="8">
        <v>39083</v>
      </c>
      <c r="N32" s="7">
        <f t="shared" si="4"/>
        <v>25.917308036513337</v>
      </c>
      <c r="O32" s="7">
        <f t="shared" si="5"/>
        <v>28.960085913728296</v>
      </c>
      <c r="P32" s="7">
        <f t="shared" si="6"/>
        <v>22.838732772507605</v>
      </c>
      <c r="Q32" s="7">
        <f t="shared" si="7"/>
        <v>5.0474315374977623</v>
      </c>
      <c r="R32" s="7">
        <f t="shared" si="8"/>
        <v>3.5618399856810452</v>
      </c>
      <c r="S32" s="7">
        <f t="shared" si="8"/>
        <v>13.674601754071952</v>
      </c>
      <c r="U32" s="8">
        <v>39083</v>
      </c>
      <c r="V32" s="7">
        <f t="shared" si="9"/>
        <v>238.75</v>
      </c>
      <c r="W32" s="7">
        <f t="shared" si="10"/>
        <v>178.25</v>
      </c>
      <c r="X32" s="7">
        <f t="shared" si="11"/>
        <v>97</v>
      </c>
      <c r="Y32" s="7">
        <f t="shared" si="12"/>
        <v>56.25</v>
      </c>
      <c r="Z32" s="7">
        <f t="shared" si="13"/>
        <v>-17.25</v>
      </c>
      <c r="AA32" s="7">
        <f t="shared" si="14"/>
        <v>-23.75</v>
      </c>
      <c r="AB32" s="7">
        <f t="shared" si="15"/>
        <v>529.25</v>
      </c>
      <c r="AD32" s="8">
        <f t="shared" ref="AD32:AW32" si="88">AD28</f>
        <v>45658</v>
      </c>
      <c r="AE32" s="7">
        <f t="shared" si="88"/>
        <v>-48.25</v>
      </c>
      <c r="AF32" s="7">
        <f t="shared" si="88"/>
        <v>-10.25</v>
      </c>
      <c r="AG32" s="7">
        <f t="shared" si="88"/>
        <v>-100.75</v>
      </c>
      <c r="AH32" s="7">
        <f t="shared" si="88"/>
        <v>-2.75</v>
      </c>
      <c r="AI32" s="7">
        <f t="shared" si="88"/>
        <v>25.5</v>
      </c>
      <c r="AJ32" s="7">
        <f t="shared" si="88"/>
        <v>-84.25</v>
      </c>
      <c r="AK32" s="7">
        <f t="shared" si="88"/>
        <v>-297.5</v>
      </c>
      <c r="AL32" s="7">
        <f t="shared" si="88"/>
        <v>86</v>
      </c>
      <c r="AM32" s="7">
        <f t="shared" si="88"/>
        <v>134</v>
      </c>
      <c r="AN32" s="7">
        <f t="shared" si="88"/>
        <v>120.75</v>
      </c>
      <c r="AO32" s="7">
        <f t="shared" si="88"/>
        <v>32.75</v>
      </c>
      <c r="AP32" s="7">
        <f t="shared" si="88"/>
        <v>129.25</v>
      </c>
      <c r="AQ32" s="7">
        <f t="shared" si="88"/>
        <v>310</v>
      </c>
      <c r="AR32" s="7">
        <f t="shared" si="88"/>
        <v>-9.5</v>
      </c>
      <c r="AS32" s="7">
        <f t="shared" si="88"/>
        <v>218.25</v>
      </c>
      <c r="AT32" s="7">
        <f t="shared" si="88"/>
        <v>153</v>
      </c>
      <c r="AU32" s="7">
        <f t="shared" si="88"/>
        <v>730.75</v>
      </c>
      <c r="AV32" s="7">
        <f t="shared" si="88"/>
        <v>113.25</v>
      </c>
      <c r="AW32" s="7">
        <f t="shared" si="88"/>
        <v>27.5</v>
      </c>
      <c r="AY32" s="7">
        <f>SUM(AE32:AW32)</f>
        <v>1527.75</v>
      </c>
      <c r="BU32" s="8">
        <v>36892</v>
      </c>
      <c r="BV32" s="7">
        <f>HAVERQ!T92</f>
        <v>357</v>
      </c>
      <c r="BW32" s="7">
        <f>HAVERQ!U92+HAVERQ!W92+HAVERQ!X92</f>
        <v>345</v>
      </c>
      <c r="BX32" s="7">
        <f>HAVERQ!V92</f>
        <v>3879</v>
      </c>
      <c r="BY32" s="7">
        <f>HAVERQ!Y92</f>
        <v>1937</v>
      </c>
      <c r="BZ32" s="7">
        <f>HAVERQ!Z92+HAVERQ!AB92</f>
        <v>6814</v>
      </c>
      <c r="CA32" s="7">
        <f>HAVERQ!AA92+HAVERQ!AC92</f>
        <v>2596</v>
      </c>
      <c r="CB32" s="7">
        <f>HAVERQ!AD92+HAVERQ!AE92+HAVERQ!AF92+HAVERQ!AG92</f>
        <v>5516</v>
      </c>
      <c r="CC32" s="7">
        <f>HAVERQ!AH92+HAVERQ!AI92+HAVERQ!AJ92+HAVERQ!AK92+HAVERQ!AL92+HAVERQ!AM92</f>
        <v>8581</v>
      </c>
      <c r="CD32" s="7">
        <f>HAVERQ!S92-SUM('Chart Data'!BV32:CC32)</f>
        <v>1</v>
      </c>
      <c r="DB32" s="8">
        <v>38718</v>
      </c>
      <c r="DC32" s="3">
        <f>HAVERQ!BI112/HAVERQ!T112</f>
        <v>10.379679144385026</v>
      </c>
      <c r="DD32" s="3">
        <f>HAVERQ!BJ112/HAVERQ!U112</f>
        <v>481.37288135593218</v>
      </c>
      <c r="DE32" s="3">
        <f>HAVERQ!BK112/HAVERQ!V112</f>
        <v>15.750821827744904</v>
      </c>
      <c r="DF32" s="3">
        <f>HAVERQ!BL112/HAVERQ!W112</f>
        <v>111.34246575342466</v>
      </c>
      <c r="DG32" s="3">
        <f>HAVERQ!BM112/HAVERQ!X112</f>
        <v>41.446540880503143</v>
      </c>
      <c r="DH32" s="3">
        <f>HAVERQ!BN112/HAVERQ!Y112</f>
        <v>14.400709219858156</v>
      </c>
      <c r="DI32" s="3">
        <f>HAVERQ!BO112/HAVERQ!Z112</f>
        <v>11.208225710311941</v>
      </c>
      <c r="DJ32" s="3">
        <f>HAVERQ!BP112/HAVERQ!AA112</f>
        <v>12.690776376907763</v>
      </c>
      <c r="DK32" s="3">
        <f>HAVERQ!BQ112/HAVERQ!AB112</f>
        <v>7.6959122632103689</v>
      </c>
      <c r="DL32" s="3">
        <f>HAVERQ!BR112/HAVERQ!AC112</f>
        <v>8.4203612479474543</v>
      </c>
      <c r="DM32" s="3">
        <f>HAVERQ!BS112/HAVERQ!AD112</f>
        <v>38.950819672131146</v>
      </c>
      <c r="DN32" s="3">
        <f>HAVERQ!BT112/HAVERQ!AE112</f>
        <v>127.47330097087378</v>
      </c>
      <c r="DO32" s="3">
        <f>HAVERQ!BU112/HAVERQ!AF112</f>
        <v>15.925148334094022</v>
      </c>
      <c r="DP32" s="3">
        <f>HAVERQ!BV112/HAVERQ!AG112</f>
        <v>7.357820883202641</v>
      </c>
      <c r="DQ32" s="3">
        <f>HAVERQ!BW112/HAVERQ!AH112</f>
        <v>14.330902972518228</v>
      </c>
      <c r="DR32" s="3">
        <f>HAVERQ!BX112/HAVERQ!AI112</f>
        <v>11.235112142304718</v>
      </c>
      <c r="DS32" s="3">
        <f>HAVERQ!BY112/HAVERQ!AJ112</f>
        <v>12.06766917293233</v>
      </c>
      <c r="DT32" s="3">
        <f>HAVERQ!BZ112/HAVERQ!AK112</f>
        <v>10.428405122235157</v>
      </c>
      <c r="DU32" s="3">
        <f>(HAVERQ!CA112+HAVERQ!CB112)/HAVERQ!AL112</f>
        <v>9.9032258064516121</v>
      </c>
      <c r="DX32" t="str">
        <f t="shared" si="84"/>
        <v>Communications</v>
      </c>
      <c r="DY32" t="str">
        <f t="shared" si="85"/>
        <v>Agriculture</v>
      </c>
      <c r="FD32" s="8">
        <v>46388</v>
      </c>
      <c r="FE32" s="7">
        <f>DataQ!U223+DataQ!V223+DataQ!W223+DataQ!X223+DataQ!Y223</f>
        <v>12340.11</v>
      </c>
      <c r="FF32" s="7">
        <f>DataQ!J223+DataQ!Q223+DataQ!H223+DataQ!P223+DataQ!S223+DataQ!K223+DataQ!L223</f>
        <v>9159.4116099999992</v>
      </c>
      <c r="FG32" s="7">
        <f>DataQ!N223+DataQ!I223+DataQ!R223+DataQ!G223+DataQ!T223+DataQ!M223+DataQ!O223</f>
        <v>15995.803099999997</v>
      </c>
      <c r="FH32" s="7">
        <f>DataQ!F223-'Chart Data'!FE32-'Chart Data'!FF32-'Chart Data'!FG32</f>
        <v>0.99529000000256929</v>
      </c>
      <c r="FJ32" s="8">
        <v>46388</v>
      </c>
      <c r="FK32" s="7">
        <f t="shared" si="32"/>
        <v>409.36000000000058</v>
      </c>
      <c r="FL32" s="7">
        <f t="shared" si="33"/>
        <v>214.1616099999992</v>
      </c>
      <c r="FM32" s="7">
        <f t="shared" si="34"/>
        <v>77.553099999997357</v>
      </c>
      <c r="FN32" s="7">
        <f t="shared" si="35"/>
        <v>701.07470999999714</v>
      </c>
      <c r="FP32" s="8">
        <v>42856</v>
      </c>
      <c r="FQ32" s="2">
        <f>100*((AVERAGE(HAVERM!AS454:AS456)/AVERAGE(HAVERM!AS451:AS453))-1)</f>
        <v>0.37391156651394031</v>
      </c>
      <c r="FR32" s="2">
        <f>100*((AVERAGE(HAVERM!AT454:AT456)/AVERAGE(HAVERM!AT451:AT453))-1)</f>
        <v>0.25089270485443294</v>
      </c>
      <c r="FS32" s="2">
        <f>100*((AVERAGE(HAVERM!AU454:AU456)/AVERAGE(HAVERM!AU451:AU453))-1)</f>
        <v>3.0140082885243835E-2</v>
      </c>
      <c r="FT32" s="2">
        <f>100*((AVERAGE(HAVERM!AV454:AV456)/AVERAGE(HAVERM!AV451:AV453))-1)</f>
        <v>0.18690697510659326</v>
      </c>
      <c r="FU32" s="2">
        <f>100*((AVERAGE(HAVERM!AW454:AW456)/AVERAGE(HAVERM!AW451:AW453))-1)</f>
        <v>0.35579740477185151</v>
      </c>
      <c r="FV32" s="2">
        <f>100*((AVERAGE(HAVERM!AX454:AX456)/AVERAGE(HAVERM!AX451:AX453))-1)</f>
        <v>0.80314078292269553</v>
      </c>
      <c r="FW32" s="2">
        <f>100*((AVERAGE(HAVERM!AY454:AY456)/AVERAGE(HAVERM!AY451:AY453))-1)</f>
        <v>0.85743714059740572</v>
      </c>
      <c r="FX32" s="2">
        <f>100*((AVERAGE(HAVERM!AZ454:AZ456)/AVERAGE(HAVERM!AZ451:AZ453))-1)</f>
        <v>6.9786615852640566E-2</v>
      </c>
      <c r="FY32" s="2">
        <f>100*((AVERAGE(HAVERM!BA454:BA456)/AVERAGE(HAVERM!BA451:BA453))-1)</f>
        <v>1.0535700349602717</v>
      </c>
      <c r="FZ32" s="2">
        <f>100*((AVERAGE(HAVERM!BB454:BB456)/AVERAGE(HAVERM!BB451:BB453))-1)</f>
        <v>0.87200896066976785</v>
      </c>
      <c r="GA32" s="2">
        <f>100*((AVERAGE(HAVERM!BC454:BC456)/AVERAGE(HAVERM!BC451:BC453))-1)</f>
        <v>0.44126510093527305</v>
      </c>
      <c r="GB32" s="2">
        <f>100*((AVERAGE(HAVERM!BD454:BD456)/AVERAGE(HAVERM!BD451:BD453))-1)</f>
        <v>-0.16037376856407048</v>
      </c>
      <c r="GC32" s="2">
        <f>100*((AVERAGE(HAVERM!BE454:BE456)/AVERAGE(HAVERM!BE451:BE453))-1)</f>
        <v>0.22187644779469995</v>
      </c>
      <c r="GD32" s="2">
        <f>100*((AVERAGE(HAVERM!BF454:BF456)/AVERAGE(HAVERM!BF451:BF453))-1)</f>
        <v>0.72595002864979108</v>
      </c>
      <c r="GE32" s="2">
        <f>100*((AVERAGE(HAVERM!BG454:BG456)/AVERAGE(HAVERM!BG451:BG453))-1)</f>
        <v>0.59743884008407466</v>
      </c>
      <c r="GF32" s="2">
        <f>100*((AVERAGE(HAVERM!BH454:BH456)/AVERAGE(HAVERM!BH451:BH453))-1)</f>
        <v>1.2286351715573574E-2</v>
      </c>
      <c r="GG32" s="2">
        <f>100*((AVERAGE(HAVERM!BI454:BI456)/AVERAGE(HAVERM!BI451:BI453))-1)</f>
        <v>-6.3775630748885703E-2</v>
      </c>
      <c r="GH32" s="2">
        <f>100*((AVERAGE(HAVERM!BJ454:BJ456)/AVERAGE(HAVERM!BJ451:BJ453))-1)</f>
        <v>0.45676185863745555</v>
      </c>
      <c r="GI32" s="2">
        <f>100*((AVERAGE(HAVERM!BK454:BK456)/AVERAGE(HAVERM!BK451:BK453))-1)</f>
        <v>0.60800790335433508</v>
      </c>
      <c r="GJ32" s="2">
        <f>100*(((AVERAGE(HAVERM!BL454:BL456)+(AVERAGE(HAVERM!BM454:BM456)))/(AVERAGE(HAVERM!BL451:BL453)+AVERAGE(HAVERM!BM451:BM453))-1))</f>
        <v>0.51926551071121985</v>
      </c>
      <c r="GL32" s="8">
        <v>42856</v>
      </c>
      <c r="GM32" s="2">
        <f t="shared" si="56"/>
        <v>0.25089270485443294</v>
      </c>
      <c r="GN32" s="2">
        <f t="shared" si="57"/>
        <v>0.54127312474037126</v>
      </c>
      <c r="GO32" s="2">
        <f t="shared" si="58"/>
        <v>0.18690697510659326</v>
      </c>
      <c r="GP32" s="2">
        <f t="shared" si="59"/>
        <v>0.85743714059740572</v>
      </c>
      <c r="GQ32" s="2">
        <f t="shared" si="60"/>
        <v>0.3120829868802355</v>
      </c>
      <c r="GR32" s="2">
        <f t="shared" si="61"/>
        <v>0.7634074397185886</v>
      </c>
      <c r="GS32" s="2">
        <f t="shared" si="62"/>
        <v>-0.16037376856407048</v>
      </c>
      <c r="GT32" s="2">
        <f t="shared" si="63"/>
        <v>0.61884744032481009</v>
      </c>
      <c r="GU32" s="2">
        <f t="shared" si="64"/>
        <v>0.23367638364151233</v>
      </c>
      <c r="GW32" s="8">
        <v>42856</v>
      </c>
      <c r="GX32">
        <f>HAVERM!AT456</f>
        <v>182432</v>
      </c>
      <c r="GY32">
        <f>HAVERM!AU456+HAVERM!AW456+HAVERM!AX456</f>
        <v>319819</v>
      </c>
      <c r="GZ32">
        <f>HAVERM!AV456</f>
        <v>2411552</v>
      </c>
      <c r="HA32">
        <f>HAVERM!AY456</f>
        <v>1211272</v>
      </c>
      <c r="HB32">
        <f>HAVERM!AZ456+HAVERM!BB456</f>
        <v>6475463</v>
      </c>
      <c r="HC32">
        <f>HAVERM!BA456+HAVERM!BC456</f>
        <v>2417531</v>
      </c>
      <c r="HD32">
        <f>HAVERM!BD456</f>
        <v>1075914</v>
      </c>
      <c r="HE32">
        <f>HAVERM!BE456+HAVERM!BF456+HAVERM!BG456</f>
        <v>4863659</v>
      </c>
      <c r="HF32">
        <f>HAVERM!BH456+HAVERM!BI456+HAVERM!BJ456+HAVERM!BK456+HAVERM!BL456+HAVERM!BM456</f>
        <v>9289067</v>
      </c>
      <c r="HZ32" s="8">
        <v>46023</v>
      </c>
      <c r="IA32" s="7">
        <f>IA31+(DataQ!AA219-DataQ!AA218)</f>
        <v>5965.5230000000001</v>
      </c>
      <c r="IB32" s="7">
        <f>IB31+(DataQ!Z219-DataQ!Z218-(DataQ!AA219-DataQ!AA218))</f>
        <v>28100.887000000002</v>
      </c>
      <c r="IC32" s="7">
        <f>DataQ!Z219-('Chart Data'!IA32+'Chart Data'!IB32)</f>
        <v>-36</v>
      </c>
      <c r="IE32" s="8">
        <v>46023</v>
      </c>
      <c r="IF32" s="7">
        <f t="shared" si="38"/>
        <v>649.77300000000014</v>
      </c>
      <c r="IG32" s="7">
        <f t="shared" si="39"/>
        <v>476.88700000000244</v>
      </c>
      <c r="II32" s="8">
        <v>46023</v>
      </c>
      <c r="IJ32" s="2">
        <f t="shared" si="40"/>
        <v>112.223543244133</v>
      </c>
      <c r="IK32" s="2">
        <f t="shared" si="41"/>
        <v>101.7263502751231</v>
      </c>
      <c r="IM32" s="8">
        <v>46023</v>
      </c>
      <c r="IN32" s="7">
        <f>SUM(DataQ!U219:Y219)</f>
        <v>12256.296</v>
      </c>
      <c r="IO32" s="7">
        <f>DataQ!F219-'Chart Data'!IN32</f>
        <v>24900.203999999998</v>
      </c>
      <c r="IQ32" s="8">
        <v>46023</v>
      </c>
      <c r="IR32" s="2">
        <f t="shared" si="42"/>
        <v>112.02939603756769</v>
      </c>
      <c r="IS32" s="2">
        <f t="shared" si="43"/>
        <v>101.11860628026679</v>
      </c>
    </row>
    <row r="33" spans="5:253" x14ac:dyDescent="0.25">
      <c r="E33" s="8">
        <v>39173</v>
      </c>
      <c r="F33" s="7">
        <f>HAVERQ!P117</f>
        <v>1443</v>
      </c>
      <c r="G33" s="7">
        <f>HAVERQ!O117</f>
        <v>1623</v>
      </c>
      <c r="H33" s="7">
        <f>HAVERQ!N117</f>
        <v>1269</v>
      </c>
      <c r="I33" s="7">
        <f>HAVERQ!M117</f>
        <v>283</v>
      </c>
      <c r="J33" s="7">
        <f>HAVERQ!L117</f>
        <v>197</v>
      </c>
      <c r="K33" s="7">
        <f>HAVERQ!E117-F33-G33-H33-I33-J33</f>
        <v>765</v>
      </c>
      <c r="M33" s="8">
        <v>39173</v>
      </c>
      <c r="N33" s="7">
        <f t="shared" si="4"/>
        <v>25.86021505376344</v>
      </c>
      <c r="O33" s="7">
        <f t="shared" si="5"/>
        <v>29.08602150537634</v>
      </c>
      <c r="P33" s="7">
        <f t="shared" si="6"/>
        <v>22.741935483870968</v>
      </c>
      <c r="Q33" s="7">
        <f t="shared" si="7"/>
        <v>5.0716845878136203</v>
      </c>
      <c r="R33" s="7">
        <f t="shared" si="8"/>
        <v>3.5304659498207887</v>
      </c>
      <c r="S33" s="7">
        <f t="shared" si="8"/>
        <v>13.709677419354838</v>
      </c>
      <c r="U33" s="8">
        <v>39173</v>
      </c>
      <c r="V33" s="7">
        <f t="shared" si="9"/>
        <v>233.75</v>
      </c>
      <c r="W33" s="7">
        <f t="shared" si="10"/>
        <v>183.25</v>
      </c>
      <c r="X33" s="7">
        <f t="shared" si="11"/>
        <v>90</v>
      </c>
      <c r="Y33" s="7">
        <f t="shared" si="12"/>
        <v>57.25</v>
      </c>
      <c r="Z33" s="7">
        <f t="shared" si="13"/>
        <v>-19.25</v>
      </c>
      <c r="AA33" s="7">
        <f t="shared" si="14"/>
        <v>-22.75</v>
      </c>
      <c r="AB33" s="7">
        <f t="shared" si="15"/>
        <v>522.25</v>
      </c>
      <c r="AD33" s="7"/>
      <c r="AE33" s="7"/>
      <c r="AF33" s="7"/>
      <c r="AG33" s="7"/>
      <c r="AH33" s="7"/>
      <c r="AI33" s="7"/>
      <c r="AJ33" s="7"/>
      <c r="AK33" s="7"/>
      <c r="AL33" s="7"/>
      <c r="AM33" s="7"/>
      <c r="AN33" s="7"/>
      <c r="AO33" s="7"/>
      <c r="AP33" s="7"/>
      <c r="AQ33" s="7"/>
      <c r="AR33" s="7"/>
      <c r="AS33" s="7"/>
      <c r="AT33" s="7"/>
      <c r="AU33" s="7"/>
      <c r="AV33" s="7"/>
      <c r="AW33" s="7"/>
      <c r="AY33" s="7"/>
      <c r="BU33" s="8">
        <v>36982</v>
      </c>
      <c r="BV33" s="7">
        <f>HAVERQ!T93</f>
        <v>362</v>
      </c>
      <c r="BW33" s="7">
        <f>HAVERQ!U93+HAVERQ!W93+HAVERQ!X93</f>
        <v>347</v>
      </c>
      <c r="BX33" s="7">
        <f>HAVERQ!V93</f>
        <v>3832</v>
      </c>
      <c r="BY33" s="7">
        <f>HAVERQ!Y93</f>
        <v>1974</v>
      </c>
      <c r="BZ33" s="7">
        <f>HAVERQ!Z93+HAVERQ!AB93</f>
        <v>6827</v>
      </c>
      <c r="CA33" s="7">
        <f>HAVERQ!AA93+HAVERQ!AC93</f>
        <v>2619</v>
      </c>
      <c r="CB33" s="7">
        <f>HAVERQ!AD93+HAVERQ!AE93+HAVERQ!AF93+HAVERQ!AG93</f>
        <v>5542</v>
      </c>
      <c r="CC33" s="7">
        <f>HAVERQ!AH93+HAVERQ!AI93+HAVERQ!AJ93+HAVERQ!AK93+HAVERQ!AL93+HAVERQ!AM93</f>
        <v>8633</v>
      </c>
      <c r="CD33" s="7">
        <f>HAVERQ!S93-SUM('Chart Data'!BV33:CC33)</f>
        <v>0</v>
      </c>
      <c r="DB33" s="8">
        <v>38808</v>
      </c>
      <c r="DC33" s="3">
        <f>HAVERQ!BI113/HAVERQ!T113</f>
        <v>10.086614173228346</v>
      </c>
      <c r="DD33" s="3">
        <f>HAVERQ!BJ113/HAVERQ!U113</f>
        <v>412.63492063492066</v>
      </c>
      <c r="DE33" s="3">
        <f>HAVERQ!BK113/HAVERQ!V113</f>
        <v>16.416198347107439</v>
      </c>
      <c r="DF33" s="3">
        <f>HAVERQ!BL113/HAVERQ!W113</f>
        <v>106.81818181818181</v>
      </c>
      <c r="DG33" s="3">
        <f>HAVERQ!BM113/HAVERQ!X113</f>
        <v>40.067901234567898</v>
      </c>
      <c r="DH33" s="3">
        <f>HAVERQ!BN113/HAVERQ!Y113</f>
        <v>14.393565447333627</v>
      </c>
      <c r="DI33" s="3">
        <f>HAVERQ!BO113/HAVERQ!Z113</f>
        <v>11.329078579976066</v>
      </c>
      <c r="DJ33" s="3">
        <f>HAVERQ!BP113/HAVERQ!AA113</f>
        <v>13.200266134397872</v>
      </c>
      <c r="DK33" s="3">
        <f>HAVERQ!BQ113/HAVERQ!AB113</f>
        <v>7.6036797613127796</v>
      </c>
      <c r="DL33" s="3">
        <f>HAVERQ!BR113/HAVERQ!AC113</f>
        <v>8.2947882736156355</v>
      </c>
      <c r="DM33" s="3">
        <f>HAVERQ!BS113/HAVERQ!AD113</f>
        <v>37.743103448275861</v>
      </c>
      <c r="DN33" s="3">
        <f>HAVERQ!BT113/HAVERQ!AE113</f>
        <v>127.82211538461539</v>
      </c>
      <c r="DO33" s="3">
        <f>HAVERQ!BU113/HAVERQ!AF113</f>
        <v>16.168943533697632</v>
      </c>
      <c r="DP33" s="3">
        <f>HAVERQ!BV113/HAVERQ!AG113</f>
        <v>7.2120098039215685</v>
      </c>
      <c r="DQ33" s="3">
        <f>HAVERQ!BW113/HAVERQ!AH113</f>
        <v>14.452808988764044</v>
      </c>
      <c r="DR33" s="3">
        <f>HAVERQ!BX113/HAVERQ!AI113</f>
        <v>11.091049382716049</v>
      </c>
      <c r="DS33" s="3">
        <f>HAVERQ!BY113/HAVERQ!AJ113</f>
        <v>11.813503043718871</v>
      </c>
      <c r="DT33" s="3">
        <f>HAVERQ!BZ113/HAVERQ!AK113</f>
        <v>10.188422247446084</v>
      </c>
      <c r="DU33" s="3">
        <f>(HAVERQ!CA113+HAVERQ!CB113)/HAVERQ!AL113</f>
        <v>9.7190082644628095</v>
      </c>
      <c r="DX33" t="str">
        <f t="shared" si="84"/>
        <v>Professional services</v>
      </c>
      <c r="DY33" t="str">
        <f t="shared" si="85"/>
        <v>Administrative services</v>
      </c>
      <c r="FD33" s="8">
        <v>46478</v>
      </c>
      <c r="FE33" s="7">
        <f>DataQ!U224+DataQ!V224+DataQ!W224+DataQ!X224+DataQ!Y224</f>
        <v>12373.627</v>
      </c>
      <c r="FF33" s="7">
        <f>DataQ!J224+DataQ!Q224+DataQ!H224+DataQ!P224+DataQ!S224+DataQ!K224+DataQ!L224</f>
        <v>9198.6458600000005</v>
      </c>
      <c r="FG33" s="7">
        <f>DataQ!N224+DataQ!I224+DataQ!R224+DataQ!G224+DataQ!T224+DataQ!M224+DataQ!O224</f>
        <v>16040.5162</v>
      </c>
      <c r="FH33" s="7">
        <f>DataQ!F224-'Chart Data'!FE33-'Chart Data'!FF33-'Chart Data'!FG33</f>
        <v>1.0009399999999005</v>
      </c>
      <c r="FJ33" s="8">
        <v>46478</v>
      </c>
      <c r="FK33" s="7">
        <f t="shared" si="32"/>
        <v>442.87700000000041</v>
      </c>
      <c r="FL33" s="7">
        <f t="shared" si="33"/>
        <v>253.39586000000054</v>
      </c>
      <c r="FM33" s="7">
        <f t="shared" si="34"/>
        <v>122.26620000000003</v>
      </c>
      <c r="FN33" s="7">
        <f t="shared" si="35"/>
        <v>818.53906000000097</v>
      </c>
      <c r="FP33" s="8">
        <v>42887</v>
      </c>
      <c r="FQ33" s="2">
        <f>100*((AVERAGE(HAVERM!AS455:AS457)/AVERAGE(HAVERM!AS452:AS454))-1)</f>
        <v>0.39957913918469146</v>
      </c>
      <c r="FR33" s="2">
        <f>100*((AVERAGE(HAVERM!AT455:AT457)/AVERAGE(HAVERM!AT452:AT454))-1)</f>
        <v>0.27720891688682858</v>
      </c>
      <c r="FS33" s="2">
        <f>100*((AVERAGE(HAVERM!AU455:AU457)/AVERAGE(HAVERM!AU452:AU454))-1)</f>
        <v>-0.2922075700237392</v>
      </c>
      <c r="FT33" s="2">
        <f>100*((AVERAGE(HAVERM!AV455:AV457)/AVERAGE(HAVERM!AV452:AV454))-1)</f>
        <v>0.29757300208113069</v>
      </c>
      <c r="FU33" s="2">
        <f>100*((AVERAGE(HAVERM!AW455:AW457)/AVERAGE(HAVERM!AW452:AW454))-1)</f>
        <v>0.40552242463851584</v>
      </c>
      <c r="FV33" s="2">
        <f>100*((AVERAGE(HAVERM!AX455:AX457)/AVERAGE(HAVERM!AX452:AX454))-1)</f>
        <v>0.4340324313162558</v>
      </c>
      <c r="FW33" s="2">
        <f>100*((AVERAGE(HAVERM!AY455:AY457)/AVERAGE(HAVERM!AY452:AY454))-1)</f>
        <v>0.67427038092648939</v>
      </c>
      <c r="FX33" s="2">
        <f>100*((AVERAGE(HAVERM!AZ455:AZ457)/AVERAGE(HAVERM!AZ452:AZ454))-1)</f>
        <v>0.11999080776505799</v>
      </c>
      <c r="FY33" s="2">
        <f>100*((AVERAGE(HAVERM!BA455:BA457)/AVERAGE(HAVERM!BA452:BA454))-1)</f>
        <v>0.78214949332895412</v>
      </c>
      <c r="FZ33" s="2">
        <f>100*((AVERAGE(HAVERM!BB455:BB457)/AVERAGE(HAVERM!BB452:BB454))-1)</f>
        <v>0.69161206354522164</v>
      </c>
      <c r="GA33" s="2">
        <f>100*((AVERAGE(HAVERM!BC455:BC457)/AVERAGE(HAVERM!BC452:BC454))-1)</f>
        <v>0.5148874019384353</v>
      </c>
      <c r="GB33" s="2">
        <f>100*((AVERAGE(HAVERM!BD455:BD457)/AVERAGE(HAVERM!BD452:BD454))-1)</f>
        <v>-0.11052691509850776</v>
      </c>
      <c r="GC33" s="2">
        <f>100*((AVERAGE(HAVERM!BE455:BE457)/AVERAGE(HAVERM!BE452:BE454))-1)</f>
        <v>0.22930535449972034</v>
      </c>
      <c r="GD33" s="2">
        <f>100*((AVERAGE(HAVERM!BF455:BF457)/AVERAGE(HAVERM!BF452:BF454))-1)</f>
        <v>0.90973829060976286</v>
      </c>
      <c r="GE33" s="2">
        <f>100*((AVERAGE(HAVERM!BG455:BG457)/AVERAGE(HAVERM!BG452:BG454))-1)</f>
        <v>0.78428449991785332</v>
      </c>
      <c r="GF33" s="2">
        <f>100*((AVERAGE(HAVERM!BH455:BH457)/AVERAGE(HAVERM!BH452:BH454))-1)</f>
        <v>0.22561429408103351</v>
      </c>
      <c r="GG33" s="2">
        <f>100*((AVERAGE(HAVERM!BI455:BI457)/AVERAGE(HAVERM!BI452:BI454))-1)</f>
        <v>-0.11922821373597792</v>
      </c>
      <c r="GH33" s="2">
        <f>100*((AVERAGE(HAVERM!BJ455:BJ457)/AVERAGE(HAVERM!BJ452:BJ454))-1)</f>
        <v>0.46222100917994169</v>
      </c>
      <c r="GI33" s="2">
        <f>100*((AVERAGE(HAVERM!BK455:BK457)/AVERAGE(HAVERM!BK452:BK454))-1)</f>
        <v>0.75553082593360354</v>
      </c>
      <c r="GJ33" s="2">
        <f>100*(((AVERAGE(HAVERM!BL455:BL457)+(AVERAGE(HAVERM!BM455:BM457)))/(AVERAGE(HAVERM!BL452:BL454)+AVERAGE(HAVERM!BM452:BM454))-1))</f>
        <v>0.52168374117522731</v>
      </c>
      <c r="GL33" s="8">
        <v>42887</v>
      </c>
      <c r="GM33" s="2">
        <f t="shared" si="56"/>
        <v>0.27720891688682858</v>
      </c>
      <c r="GN33" s="2">
        <f t="shared" si="57"/>
        <v>0.31387221006839994</v>
      </c>
      <c r="GO33" s="2">
        <f t="shared" si="58"/>
        <v>0.29757300208113069</v>
      </c>
      <c r="GP33" s="2">
        <f t="shared" si="59"/>
        <v>0.67427038092648939</v>
      </c>
      <c r="GQ33" s="2">
        <f t="shared" si="60"/>
        <v>0.29307033595118437</v>
      </c>
      <c r="GR33" s="2">
        <f t="shared" si="61"/>
        <v>0.65568613252082741</v>
      </c>
      <c r="GS33" s="2">
        <f t="shared" si="62"/>
        <v>-0.11052691509850776</v>
      </c>
      <c r="GT33" s="2">
        <f t="shared" si="63"/>
        <v>0.78922299344303948</v>
      </c>
      <c r="GU33" s="2">
        <f t="shared" si="64"/>
        <v>0.2601373881039537</v>
      </c>
      <c r="GW33" s="8">
        <v>42887</v>
      </c>
      <c r="GX33">
        <f>HAVERM!AT457</f>
        <v>182209</v>
      </c>
      <c r="GY33">
        <f>HAVERM!AU457+HAVERM!AW457+HAVERM!AX457</f>
        <v>320089</v>
      </c>
      <c r="GZ33">
        <f>HAVERM!AV457</f>
        <v>2413468</v>
      </c>
      <c r="HA33">
        <f>HAVERM!AY457</f>
        <v>1213536</v>
      </c>
      <c r="HB33">
        <f>HAVERM!AZ457+HAVERM!BB457</f>
        <v>6474930</v>
      </c>
      <c r="HC33">
        <f>HAVERM!BA457+HAVERM!BC457</f>
        <v>2419984</v>
      </c>
      <c r="HD33">
        <f>HAVERM!BD457</f>
        <v>1074659</v>
      </c>
      <c r="HE33">
        <f>HAVERM!BE457+HAVERM!BF457+HAVERM!BG457</f>
        <v>4872212</v>
      </c>
      <c r="HF33">
        <f>HAVERM!BH457+HAVERM!BI457+HAVERM!BJ457+HAVERM!BK457+HAVERM!BL457+HAVERM!BM457</f>
        <v>9309973</v>
      </c>
      <c r="HZ33" s="8">
        <v>46113</v>
      </c>
      <c r="IA33" s="7">
        <f>IA32+(DataQ!AA220-DataQ!AA219)</f>
        <v>5969.7380000000003</v>
      </c>
      <c r="IB33" s="7">
        <f>IB32+(DataQ!Z220-DataQ!Z219-(DataQ!AA220-DataQ!AA219))</f>
        <v>28154.711999999996</v>
      </c>
      <c r="IC33" s="7">
        <f>DataQ!Z220-('Chart Data'!IA33+'Chart Data'!IB33)</f>
        <v>-36</v>
      </c>
      <c r="IE33" s="8">
        <v>46113</v>
      </c>
      <c r="IF33" s="7">
        <f t="shared" si="38"/>
        <v>653.98800000000028</v>
      </c>
      <c r="IG33" s="7">
        <f t="shared" si="39"/>
        <v>530.7119999999959</v>
      </c>
      <c r="II33" s="8">
        <v>46113</v>
      </c>
      <c r="IJ33" s="2">
        <f t="shared" si="40"/>
        <v>112.30283591214787</v>
      </c>
      <c r="IK33" s="2">
        <f t="shared" si="41"/>
        <v>101.9211989574283</v>
      </c>
      <c r="IM33" s="8">
        <v>46113</v>
      </c>
      <c r="IN33" s="7">
        <f>SUM(DataQ!U220:Y220)</f>
        <v>12270.830000000002</v>
      </c>
      <c r="IO33" s="7">
        <f>DataQ!F220-'Chart Data'!IN33</f>
        <v>24954.04</v>
      </c>
      <c r="IQ33" s="8">
        <v>46113</v>
      </c>
      <c r="IR33" s="2">
        <f t="shared" si="42"/>
        <v>112.16224492127695</v>
      </c>
      <c r="IS33" s="2">
        <f t="shared" si="43"/>
        <v>101.33723185006956</v>
      </c>
    </row>
    <row r="34" spans="5:253" x14ac:dyDescent="0.25">
      <c r="E34" s="8">
        <v>39264</v>
      </c>
      <c r="F34" s="7">
        <f>HAVERQ!P118</f>
        <v>1444</v>
      </c>
      <c r="G34" s="7">
        <f>HAVERQ!O118</f>
        <v>1628</v>
      </c>
      <c r="H34" s="7">
        <f>HAVERQ!N118</f>
        <v>1269</v>
      </c>
      <c r="I34" s="7">
        <f>HAVERQ!M118</f>
        <v>284</v>
      </c>
      <c r="J34" s="7">
        <f>HAVERQ!L118</f>
        <v>195</v>
      </c>
      <c r="K34" s="7">
        <f>HAVERQ!E118-F34-G34-H34-I34-J34</f>
        <v>744</v>
      </c>
      <c r="M34" s="8">
        <v>39264</v>
      </c>
      <c r="N34" s="7">
        <f t="shared" si="4"/>
        <v>25.952552120776417</v>
      </c>
      <c r="O34" s="7">
        <f t="shared" si="5"/>
        <v>29.259525521207763</v>
      </c>
      <c r="P34" s="7">
        <f t="shared" si="6"/>
        <v>22.807332854061826</v>
      </c>
      <c r="Q34" s="7">
        <f t="shared" si="7"/>
        <v>5.1042415528396834</v>
      </c>
      <c r="R34" s="7">
        <f t="shared" si="8"/>
        <v>3.5046728971962615</v>
      </c>
      <c r="S34" s="7">
        <f t="shared" si="8"/>
        <v>13.371675053918045</v>
      </c>
      <c r="U34" s="8">
        <v>39264</v>
      </c>
      <c r="V34" s="7">
        <f t="shared" si="9"/>
        <v>234.75</v>
      </c>
      <c r="W34" s="7">
        <f t="shared" si="10"/>
        <v>188.25</v>
      </c>
      <c r="X34" s="7">
        <f t="shared" si="11"/>
        <v>90</v>
      </c>
      <c r="Y34" s="7">
        <f t="shared" si="12"/>
        <v>58.25</v>
      </c>
      <c r="Z34" s="7">
        <f t="shared" si="13"/>
        <v>-21.25</v>
      </c>
      <c r="AA34" s="7">
        <f t="shared" si="14"/>
        <v>-43.75</v>
      </c>
      <c r="AB34" s="7">
        <f t="shared" si="15"/>
        <v>506.25</v>
      </c>
      <c r="AD34" s="7"/>
      <c r="AE34" s="7">
        <v>1</v>
      </c>
      <c r="AF34" s="7">
        <f>+AE34+1</f>
        <v>2</v>
      </c>
      <c r="AG34" s="7">
        <f t="shared" ref="AG34:AW34" si="89">+AF34+1</f>
        <v>3</v>
      </c>
      <c r="AH34" s="7">
        <f t="shared" si="89"/>
        <v>4</v>
      </c>
      <c r="AI34" s="7">
        <f t="shared" si="89"/>
        <v>5</v>
      </c>
      <c r="AJ34" s="7">
        <f t="shared" si="89"/>
        <v>6</v>
      </c>
      <c r="AK34" s="7">
        <f t="shared" si="89"/>
        <v>7</v>
      </c>
      <c r="AL34" s="7">
        <f t="shared" si="89"/>
        <v>8</v>
      </c>
      <c r="AM34" s="7">
        <f t="shared" si="89"/>
        <v>9</v>
      </c>
      <c r="AN34" s="7">
        <f t="shared" si="89"/>
        <v>10</v>
      </c>
      <c r="AO34" s="7">
        <f t="shared" si="89"/>
        <v>11</v>
      </c>
      <c r="AP34" s="7">
        <f t="shared" si="89"/>
        <v>12</v>
      </c>
      <c r="AQ34" s="7">
        <f t="shared" si="89"/>
        <v>13</v>
      </c>
      <c r="AR34" s="7">
        <f t="shared" si="89"/>
        <v>14</v>
      </c>
      <c r="AS34" s="7">
        <f t="shared" si="89"/>
        <v>15</v>
      </c>
      <c r="AT34" s="7">
        <f t="shared" si="89"/>
        <v>16</v>
      </c>
      <c r="AU34" s="7">
        <f t="shared" si="89"/>
        <v>17</v>
      </c>
      <c r="AV34" s="7">
        <f t="shared" si="89"/>
        <v>18</v>
      </c>
      <c r="AW34" s="7">
        <f t="shared" si="89"/>
        <v>19</v>
      </c>
      <c r="AY34" s="7" t="s">
        <v>848</v>
      </c>
      <c r="BU34" s="8">
        <v>37073</v>
      </c>
      <c r="BV34" s="7">
        <f>HAVERQ!T94</f>
        <v>370</v>
      </c>
      <c r="BW34" s="7">
        <f>HAVERQ!U94+HAVERQ!W94+HAVERQ!X94</f>
        <v>351</v>
      </c>
      <c r="BX34" s="7">
        <f>HAVERQ!V94</f>
        <v>3775</v>
      </c>
      <c r="BY34" s="7">
        <f>HAVERQ!Y94</f>
        <v>2000</v>
      </c>
      <c r="BZ34" s="7">
        <f>HAVERQ!Z94+HAVERQ!AB94</f>
        <v>6843</v>
      </c>
      <c r="CA34" s="7">
        <f>HAVERQ!AA94+HAVERQ!AC94</f>
        <v>2616</v>
      </c>
      <c r="CB34" s="7">
        <f>HAVERQ!AD94+HAVERQ!AE94+HAVERQ!AF94+HAVERQ!AG94</f>
        <v>5579</v>
      </c>
      <c r="CC34" s="7">
        <f>HAVERQ!AH94+HAVERQ!AI94+HAVERQ!AJ94+HAVERQ!AK94+HAVERQ!AL94+HAVERQ!AM94</f>
        <v>8781</v>
      </c>
      <c r="CD34" s="7">
        <f>HAVERQ!S94-SUM('Chart Data'!BV34:CC34)</f>
        <v>1</v>
      </c>
      <c r="DB34" s="8">
        <v>38899</v>
      </c>
      <c r="DC34" s="3">
        <f>HAVERQ!BI114/HAVERQ!T114</f>
        <v>10.085106382978724</v>
      </c>
      <c r="DD34" s="3">
        <f>HAVERQ!BJ114/HAVERQ!U114</f>
        <v>366.17391304347825</v>
      </c>
      <c r="DE34" s="3">
        <f>HAVERQ!BK114/HAVERQ!V114</f>
        <v>16.599734923790589</v>
      </c>
      <c r="DF34" s="3">
        <f>HAVERQ!BL114/HAVERQ!W114</f>
        <v>105.22784810126582</v>
      </c>
      <c r="DG34" s="3">
        <f>HAVERQ!BM114/HAVERQ!X114</f>
        <v>39.746913580246911</v>
      </c>
      <c r="DH34" s="3">
        <f>HAVERQ!BN114/HAVERQ!Y114</f>
        <v>14.316966242875932</v>
      </c>
      <c r="DI34" s="3">
        <f>HAVERQ!BO114/HAVERQ!Z114</f>
        <v>11.216328963051252</v>
      </c>
      <c r="DJ34" s="3">
        <f>HAVERQ!BP114/HAVERQ!AA114</f>
        <v>13.131684491978609</v>
      </c>
      <c r="DK34" s="3">
        <f>HAVERQ!BQ114/HAVERQ!AB114</f>
        <v>7.4729528535980148</v>
      </c>
      <c r="DL34" s="3">
        <f>HAVERQ!BR114/HAVERQ!AC114</f>
        <v>8.4580645161290331</v>
      </c>
      <c r="DM34" s="3">
        <f>HAVERQ!BS114/HAVERQ!AD114</f>
        <v>38.024914089347078</v>
      </c>
      <c r="DN34" s="3">
        <f>HAVERQ!BT114/HAVERQ!AE114</f>
        <v>126.31116389548694</v>
      </c>
      <c r="DO34" s="3">
        <f>HAVERQ!BU114/HAVERQ!AF114</f>
        <v>15.895421903052064</v>
      </c>
      <c r="DP34" s="3">
        <f>HAVERQ!BV114/HAVERQ!AG114</f>
        <v>7.1460266236385639</v>
      </c>
      <c r="DQ34" s="3">
        <f>HAVERQ!BW114/HAVERQ!AH114</f>
        <v>14.546067415730336</v>
      </c>
      <c r="DR34" s="3">
        <f>HAVERQ!BX114/HAVERQ!AI114</f>
        <v>11.103368176538908</v>
      </c>
      <c r="DS34" s="3">
        <f>HAVERQ!BY114/HAVERQ!AJ114</f>
        <v>11.817981246552675</v>
      </c>
      <c r="DT34" s="3">
        <f>HAVERQ!BZ114/HAVERQ!AK114</f>
        <v>9.7327394209354114</v>
      </c>
      <c r="DU34" s="3">
        <f>(HAVERQ!CA114+HAVERQ!CB114)/HAVERQ!AL114</f>
        <v>9.6965761511216062</v>
      </c>
      <c r="DX34" t="str">
        <f t="shared" si="84"/>
        <v>Water</v>
      </c>
      <c r="DY34" t="str">
        <f t="shared" si="85"/>
        <v>Wholesale &amp; retail</v>
      </c>
      <c r="FD34" s="8">
        <v>46569</v>
      </c>
      <c r="FE34" s="7">
        <f>DataQ!U225+DataQ!V225+DataQ!W225+DataQ!X225+DataQ!Y225</f>
        <v>12404.903</v>
      </c>
      <c r="FF34" s="7">
        <f>DataQ!J225+DataQ!Q225+DataQ!H225+DataQ!P225+DataQ!S225+DataQ!K225+DataQ!L225</f>
        <v>9243.6347900000001</v>
      </c>
      <c r="FG34" s="7">
        <f>DataQ!N225+DataQ!I225+DataQ!R225+DataQ!G225+DataQ!T225+DataQ!M225+DataQ!O225</f>
        <v>16100.393499999998</v>
      </c>
      <c r="FH34" s="7">
        <f>DataQ!F225-'Chart Data'!FE34-'Chart Data'!FF34-'Chart Data'!FG34</f>
        <v>0.99871000000348431</v>
      </c>
      <c r="FJ34" s="8">
        <v>46569</v>
      </c>
      <c r="FK34" s="7">
        <f t="shared" si="32"/>
        <v>474.15300000000025</v>
      </c>
      <c r="FL34" s="7">
        <f t="shared" si="33"/>
        <v>298.38479000000007</v>
      </c>
      <c r="FM34" s="7">
        <f t="shared" si="34"/>
        <v>182.14349999999831</v>
      </c>
      <c r="FN34" s="7">
        <f t="shared" si="35"/>
        <v>954.68128999999863</v>
      </c>
      <c r="FP34" s="8">
        <v>42917</v>
      </c>
      <c r="FQ34" s="2">
        <f>100*((AVERAGE(HAVERM!AS456:AS458)/AVERAGE(HAVERM!AS453:AS455))-1)</f>
        <v>0.37815544228667619</v>
      </c>
      <c r="FR34" s="2">
        <f>100*((AVERAGE(HAVERM!AT456:AT458)/AVERAGE(HAVERM!AT453:AT455))-1)</f>
        <v>0.20291888189496454</v>
      </c>
      <c r="FS34" s="2">
        <f>100*((AVERAGE(HAVERM!AU456:AU458)/AVERAGE(HAVERM!AU453:AU455))-1)</f>
        <v>-0.1471846654116038</v>
      </c>
      <c r="FT34" s="2">
        <f>100*((AVERAGE(HAVERM!AV456:AV458)/AVERAGE(HAVERM!AV453:AV455))-1)</f>
        <v>0.25692000098598289</v>
      </c>
      <c r="FU34" s="2">
        <f>100*((AVERAGE(HAVERM!AW456:AW458)/AVERAGE(HAVERM!AW453:AW455))-1)</f>
        <v>0.31973585902911328</v>
      </c>
      <c r="FV34" s="2">
        <f>100*((AVERAGE(HAVERM!AX456:AX458)/AVERAGE(HAVERM!AX453:AX455))-1)</f>
        <v>0.43918235977278286</v>
      </c>
      <c r="FW34" s="2">
        <f>100*((AVERAGE(HAVERM!AY456:AY458)/AVERAGE(HAVERM!AY453:AY455))-1)</f>
        <v>0.54370433797839013</v>
      </c>
      <c r="FX34" s="2">
        <f>100*((AVERAGE(HAVERM!AZ456:AZ458)/AVERAGE(HAVERM!AZ453:AZ455))-1)</f>
        <v>5.2364063874810185E-2</v>
      </c>
      <c r="FY34" s="2">
        <f>100*((AVERAGE(HAVERM!BA456:BA458)/AVERAGE(HAVERM!BA453:BA455))-1)</f>
        <v>0.53413028463058509</v>
      </c>
      <c r="FZ34" s="2">
        <f>100*((AVERAGE(HAVERM!BB456:BB458)/AVERAGE(HAVERM!BB453:BB455))-1)</f>
        <v>0.68013469387477876</v>
      </c>
      <c r="GA34" s="2">
        <f>100*((AVERAGE(HAVERM!BC456:BC458)/AVERAGE(HAVERM!BC453:BC455))-1)</f>
        <v>0.44940877212875652</v>
      </c>
      <c r="GB34" s="2">
        <f>100*((AVERAGE(HAVERM!BD456:BD458)/AVERAGE(HAVERM!BD453:BD455))-1)</f>
        <v>-0.21219525552695906</v>
      </c>
      <c r="GC34" s="2">
        <f>100*((AVERAGE(HAVERM!BE456:BE458)/AVERAGE(HAVERM!BE453:BE455))-1)</f>
        <v>0.21214434922749437</v>
      </c>
      <c r="GD34" s="2">
        <f>100*((AVERAGE(HAVERM!BF456:BF458)/AVERAGE(HAVERM!BF453:BF455))-1)</f>
        <v>1.0004329699110803</v>
      </c>
      <c r="GE34" s="2">
        <f>100*((AVERAGE(HAVERM!BG456:BG458)/AVERAGE(HAVERM!BG453:BG455))-1)</f>
        <v>0.73973520329577713</v>
      </c>
      <c r="GF34" s="2">
        <f>100*((AVERAGE(HAVERM!BH456:BH458)/AVERAGE(HAVERM!BH453:BH455))-1)</f>
        <v>0.30829224998223381</v>
      </c>
      <c r="GG34" s="2">
        <f>100*((AVERAGE(HAVERM!BI456:BI458)/AVERAGE(HAVERM!BI453:BI455))-1)</f>
        <v>2.751294942819893E-2</v>
      </c>
      <c r="GH34" s="2">
        <f>100*((AVERAGE(HAVERM!BJ456:BJ458)/AVERAGE(HAVERM!BJ453:BJ455))-1)</f>
        <v>0.44220265595964481</v>
      </c>
      <c r="GI34" s="2">
        <f>100*((AVERAGE(HAVERM!BK456:BK458)/AVERAGE(HAVERM!BK453:BK455))-1)</f>
        <v>0.66178304686268508</v>
      </c>
      <c r="GJ34" s="2">
        <f>100*(((AVERAGE(HAVERM!BL456:BL458)+(AVERAGE(HAVERM!BM456:BM458)))/(AVERAGE(HAVERM!BL453:BL455)+AVERAGE(HAVERM!BM453:BM455))-1))</f>
        <v>0.49770489787825944</v>
      </c>
      <c r="GL34" s="8">
        <v>42917</v>
      </c>
      <c r="GM34" s="2">
        <f t="shared" si="56"/>
        <v>0.20291888189496454</v>
      </c>
      <c r="GN34" s="2">
        <f t="shared" si="57"/>
        <v>0.31144478619904437</v>
      </c>
      <c r="GO34" s="2">
        <f t="shared" si="58"/>
        <v>0.25692000098598289</v>
      </c>
      <c r="GP34" s="2">
        <f t="shared" si="59"/>
        <v>0.54370433797839013</v>
      </c>
      <c r="GQ34" s="2">
        <f t="shared" si="60"/>
        <v>0.2427877123102995</v>
      </c>
      <c r="GR34" s="2">
        <f t="shared" si="61"/>
        <v>0.49409235297066534</v>
      </c>
      <c r="GS34" s="2">
        <f t="shared" si="62"/>
        <v>-0.21219525552695906</v>
      </c>
      <c r="GT34" s="2">
        <f t="shared" si="63"/>
        <v>0.80320988745985478</v>
      </c>
      <c r="GU34" s="2">
        <f t="shared" si="64"/>
        <v>0.30513903911193463</v>
      </c>
      <c r="GW34" s="8">
        <v>42917</v>
      </c>
      <c r="GX34">
        <f>HAVERM!AT458</f>
        <v>182498</v>
      </c>
      <c r="GY34">
        <f>HAVERM!AU458+HAVERM!AW458+HAVERM!AX458</f>
        <v>320225</v>
      </c>
      <c r="GZ34">
        <f>HAVERM!AV458</f>
        <v>2414847</v>
      </c>
      <c r="HA34">
        <f>HAVERM!AY458</f>
        <v>1215226</v>
      </c>
      <c r="HB34">
        <f>HAVERM!AZ458+HAVERM!BB458</f>
        <v>6485223</v>
      </c>
      <c r="HC34">
        <f>HAVERM!BA458+HAVERM!BC458</f>
        <v>2420504</v>
      </c>
      <c r="HD34">
        <f>HAVERM!BD458</f>
        <v>1074498</v>
      </c>
      <c r="HE34">
        <f>HAVERM!BE458+HAVERM!BF458+HAVERM!BG458</f>
        <v>4878783</v>
      </c>
      <c r="HF34">
        <f>HAVERM!BH458+HAVERM!BI458+HAVERM!BJ458+HAVERM!BK458+HAVERM!BL458+HAVERM!BM458</f>
        <v>9310228</v>
      </c>
      <c r="HZ34" s="8">
        <v>46204</v>
      </c>
      <c r="IA34" s="7">
        <f>IA33+(DataQ!AA221-DataQ!AA220)</f>
        <v>5975.0889999999999</v>
      </c>
      <c r="IB34" s="7">
        <f>IB33+(DataQ!Z221-DataQ!Z220-(DataQ!AA221-DataQ!AA220))</f>
        <v>28212.470999999998</v>
      </c>
      <c r="IC34" s="7">
        <f>DataQ!Z221-('Chart Data'!IA34+'Chart Data'!IB34)</f>
        <v>-36</v>
      </c>
      <c r="IE34" s="8">
        <v>46204</v>
      </c>
      <c r="IF34" s="7">
        <f t="shared" si="38"/>
        <v>659.33899999999994</v>
      </c>
      <c r="IG34" s="7">
        <f t="shared" si="39"/>
        <v>588.47099999999773</v>
      </c>
      <c r="II34" s="8">
        <v>46204</v>
      </c>
      <c r="IJ34" s="2">
        <f t="shared" si="40"/>
        <v>112.40349903588394</v>
      </c>
      <c r="IK34" s="2">
        <f t="shared" si="41"/>
        <v>102.13028887923544</v>
      </c>
      <c r="IM34" s="8">
        <v>46204</v>
      </c>
      <c r="IN34" s="7">
        <f>SUM(DataQ!U221:Y221)</f>
        <v>12287.432000000001</v>
      </c>
      <c r="IO34" s="7">
        <f>DataQ!F221-'Chart Data'!IN34</f>
        <v>25014.358</v>
      </c>
      <c r="IQ34" s="8">
        <v>46204</v>
      </c>
      <c r="IR34" s="2">
        <f t="shared" si="42"/>
        <v>112.31399648088481</v>
      </c>
      <c r="IS34" s="2">
        <f t="shared" si="43"/>
        <v>101.58218052975157</v>
      </c>
    </row>
    <row r="35" spans="5:253" x14ac:dyDescent="0.25">
      <c r="E35" s="8">
        <v>39356</v>
      </c>
      <c r="F35" s="7">
        <f>HAVERQ!P119</f>
        <v>1447</v>
      </c>
      <c r="G35" s="7">
        <f>HAVERQ!O119</f>
        <v>1634</v>
      </c>
      <c r="H35" s="7">
        <f>HAVERQ!N119</f>
        <v>1257</v>
      </c>
      <c r="I35" s="7">
        <f>HAVERQ!M119</f>
        <v>284</v>
      </c>
      <c r="J35" s="7">
        <f>HAVERQ!L119</f>
        <v>195</v>
      </c>
      <c r="K35" s="7">
        <f>HAVERQ!E119-F35-G35-H35-I35-J35</f>
        <v>736</v>
      </c>
      <c r="M35" s="8">
        <v>39356</v>
      </c>
      <c r="N35" s="7">
        <f t="shared" si="4"/>
        <v>26.057986673869983</v>
      </c>
      <c r="O35" s="7">
        <f t="shared" si="5"/>
        <v>29.425535746443366</v>
      </c>
      <c r="P35" s="7">
        <f t="shared" si="6"/>
        <v>22.636412749864938</v>
      </c>
      <c r="Q35" s="7">
        <f t="shared" si="7"/>
        <v>5.1143526021970107</v>
      </c>
      <c r="R35" s="7">
        <f t="shared" si="8"/>
        <v>3.5116153430578065</v>
      </c>
      <c r="S35" s="7">
        <f t="shared" si="8"/>
        <v>13.254096884566902</v>
      </c>
      <c r="U35" s="8">
        <v>39356</v>
      </c>
      <c r="V35" s="7">
        <f t="shared" si="9"/>
        <v>237.75</v>
      </c>
      <c r="W35" s="7">
        <f t="shared" si="10"/>
        <v>194.25</v>
      </c>
      <c r="X35" s="7">
        <f t="shared" si="11"/>
        <v>78</v>
      </c>
      <c r="Y35" s="7">
        <f t="shared" si="12"/>
        <v>58.25</v>
      </c>
      <c r="Z35" s="7">
        <f t="shared" si="13"/>
        <v>-21.25</v>
      </c>
      <c r="AA35" s="7">
        <f t="shared" si="14"/>
        <v>-51.75</v>
      </c>
      <c r="AB35" s="7">
        <f t="shared" si="15"/>
        <v>495.25</v>
      </c>
      <c r="AD35" s="7"/>
      <c r="AE35" s="7" t="str">
        <f>HLOOKUP(AE$34,$AE$30:$AW$32,2,FALSE)</f>
        <v>Health</v>
      </c>
      <c r="AF35" s="7" t="str">
        <f t="shared" ref="AF35:AW35" si="90">HLOOKUP(AF$34,$AE$30:$AW$32,2,FALSE)</f>
        <v>Professional services</v>
      </c>
      <c r="AG35" s="7" t="str">
        <f t="shared" si="90"/>
        <v>Public admin</v>
      </c>
      <c r="AH35" s="7" t="str">
        <f t="shared" si="90"/>
        <v>Accommodation &amp; food</v>
      </c>
      <c r="AI35" s="7" t="str">
        <f t="shared" si="90"/>
        <v>Communications</v>
      </c>
      <c r="AJ35" s="7" t="str">
        <f t="shared" si="90"/>
        <v>Education</v>
      </c>
      <c r="AK35" s="7" t="str">
        <f t="shared" si="90"/>
        <v>Real estate</v>
      </c>
      <c r="AL35" s="7" t="str">
        <f t="shared" si="90"/>
        <v>Transport</v>
      </c>
      <c r="AM35" s="7" t="str">
        <f t="shared" si="90"/>
        <v>Art &amp; recreation</v>
      </c>
      <c r="AN35" s="7" t="str">
        <f t="shared" si="90"/>
        <v>Financial services</v>
      </c>
      <c r="AO35" s="7" t="str">
        <f t="shared" si="90"/>
        <v>Water</v>
      </c>
      <c r="AP35" s="7" t="str">
        <f t="shared" si="90"/>
        <v>Utilities</v>
      </c>
      <c r="AQ35" s="7" t="str">
        <f t="shared" si="90"/>
        <v>Extraction</v>
      </c>
      <c r="AR35" s="7" t="str">
        <f t="shared" si="90"/>
        <v>Agriculture</v>
      </c>
      <c r="AS35" s="7" t="str">
        <f t="shared" si="90"/>
        <v>Other services</v>
      </c>
      <c r="AT35" s="7" t="str">
        <f t="shared" si="90"/>
        <v>Administrative services</v>
      </c>
      <c r="AU35" s="7" t="str">
        <f t="shared" si="90"/>
        <v>Manufacturing</v>
      </c>
      <c r="AV35" s="7" t="str">
        <f t="shared" si="90"/>
        <v>Construction</v>
      </c>
      <c r="AW35" s="7" t="str">
        <f t="shared" si="90"/>
        <v>Wholesale &amp; retail</v>
      </c>
      <c r="AY35" s="7"/>
      <c r="BU35" s="8">
        <v>37165</v>
      </c>
      <c r="BV35" s="7">
        <f>HAVERQ!T95</f>
        <v>362</v>
      </c>
      <c r="BW35" s="7">
        <f>HAVERQ!U95+HAVERQ!W95+HAVERQ!X95</f>
        <v>354</v>
      </c>
      <c r="BX35" s="7">
        <f>HAVERQ!V95</f>
        <v>3726</v>
      </c>
      <c r="BY35" s="7">
        <f>HAVERQ!Y95</f>
        <v>2023</v>
      </c>
      <c r="BZ35" s="7">
        <f>HAVERQ!Z95+HAVERQ!AB95</f>
        <v>6846</v>
      </c>
      <c r="CA35" s="7">
        <f>HAVERQ!AA95+HAVERQ!AC95</f>
        <v>2626</v>
      </c>
      <c r="CB35" s="7">
        <f>HAVERQ!AD95+HAVERQ!AE95+HAVERQ!AF95+HAVERQ!AG95</f>
        <v>5576</v>
      </c>
      <c r="CC35" s="7">
        <f>HAVERQ!AH95+HAVERQ!AI95+HAVERQ!AJ95+HAVERQ!AK95+HAVERQ!AL95+HAVERQ!AM95</f>
        <v>8809</v>
      </c>
      <c r="CD35" s="7">
        <f>HAVERQ!S95-SUM('Chart Data'!BV35:CC35)</f>
        <v>0</v>
      </c>
      <c r="DB35" s="8">
        <v>38991</v>
      </c>
      <c r="DC35" s="3">
        <f>HAVERQ!BI115/HAVERQ!T115</f>
        <v>9.1937984496124034</v>
      </c>
      <c r="DD35" s="3">
        <f>HAVERQ!BJ115/HAVERQ!U115</f>
        <v>362.43283582089555</v>
      </c>
      <c r="DE35" s="3">
        <f>HAVERQ!BK115/HAVERQ!V115</f>
        <v>16.746248749583195</v>
      </c>
      <c r="DF35" s="3">
        <f>HAVERQ!BL115/HAVERQ!W115</f>
        <v>98.746987951807228</v>
      </c>
      <c r="DG35" s="3">
        <f>HAVERQ!BM115/HAVERQ!X115</f>
        <v>39.701863354037265</v>
      </c>
      <c r="DH35" s="3">
        <f>HAVERQ!BN115/HAVERQ!Y115</f>
        <v>14.055508112724167</v>
      </c>
      <c r="DI35" s="3">
        <f>HAVERQ!BO115/HAVERQ!Z115</f>
        <v>11.209020464931452</v>
      </c>
      <c r="DJ35" s="3">
        <f>HAVERQ!BP115/HAVERQ!AA115</f>
        <v>12.833223031105229</v>
      </c>
      <c r="DK35" s="3">
        <f>HAVERQ!BQ115/HAVERQ!AB115</f>
        <v>7.3061630218687874</v>
      </c>
      <c r="DL35" s="3">
        <f>HAVERQ!BR115/HAVERQ!AC115</f>
        <v>8.6390008058017731</v>
      </c>
      <c r="DM35" s="3">
        <f>HAVERQ!BS115/HAVERQ!AD115</f>
        <v>40.94619982920581</v>
      </c>
      <c r="DN35" s="3">
        <f>HAVERQ!BT115/HAVERQ!AE115</f>
        <v>123.93176470588236</v>
      </c>
      <c r="DO35" s="3">
        <f>HAVERQ!BU115/HAVERQ!AF115</f>
        <v>15.579787234042554</v>
      </c>
      <c r="DP35" s="3">
        <f>HAVERQ!BV115/HAVERQ!AG115</f>
        <v>7.1367961934972248</v>
      </c>
      <c r="DQ35" s="3">
        <f>HAVERQ!BW115/HAVERQ!AH115</f>
        <v>14.51067415730337</v>
      </c>
      <c r="DR35" s="3">
        <f>HAVERQ!BX115/HAVERQ!AI115</f>
        <v>11.125338491295938</v>
      </c>
      <c r="DS35" s="3">
        <f>HAVERQ!BY115/HAVERQ!AJ115</f>
        <v>11.734896551724137</v>
      </c>
      <c r="DT35" s="3">
        <f>HAVERQ!BZ115/HAVERQ!AK115</f>
        <v>9.9885452462772051</v>
      </c>
      <c r="DU35" s="3">
        <f>(HAVERQ!CA115+HAVERQ!CB115)/HAVERQ!AL115</f>
        <v>9.9788980070339974</v>
      </c>
      <c r="DX35" t="str">
        <f t="shared" si="84"/>
        <v>Construction</v>
      </c>
      <c r="DY35" t="str">
        <f t="shared" si="85"/>
        <v>Accommodation &amp; food</v>
      </c>
      <c r="FD35" s="8">
        <v>46661</v>
      </c>
      <c r="FE35" s="7">
        <f>DataQ!U226+DataQ!V226+DataQ!W226+DataQ!X226+DataQ!Y226</f>
        <v>12438.665999999999</v>
      </c>
      <c r="FF35" s="7">
        <f>DataQ!J226+DataQ!Q226+DataQ!H226+DataQ!P226+DataQ!S226+DataQ!K226+DataQ!L226</f>
        <v>9294.326430000001</v>
      </c>
      <c r="FG35" s="7">
        <f>DataQ!N226+DataQ!I226+DataQ!R226+DataQ!G226+DataQ!T226+DataQ!M226+DataQ!O226</f>
        <v>16168.2155</v>
      </c>
      <c r="FH35" s="7">
        <f>DataQ!F226-'Chart Data'!FE35-'Chart Data'!FF35-'Chart Data'!FG35</f>
        <v>1.0020700000004581</v>
      </c>
      <c r="FJ35" s="8">
        <v>46661</v>
      </c>
      <c r="FK35" s="7">
        <f t="shared" si="32"/>
        <v>507.91599999999926</v>
      </c>
      <c r="FL35" s="7">
        <f t="shared" si="33"/>
        <v>349.07643000000098</v>
      </c>
      <c r="FM35" s="7">
        <f t="shared" si="34"/>
        <v>249.96550000000025</v>
      </c>
      <c r="FN35" s="7">
        <f t="shared" si="35"/>
        <v>1106.9579300000005</v>
      </c>
      <c r="FP35" s="8">
        <v>42948</v>
      </c>
      <c r="FQ35" s="2">
        <f>100*((AVERAGE(HAVERM!AS457:AS459)/AVERAGE(HAVERM!AS454:AS456))-1)</f>
        <v>0.34958323289944193</v>
      </c>
      <c r="FR35" s="2">
        <f>100*((AVERAGE(HAVERM!AT457:AT459)/AVERAGE(HAVERM!AT454:AT456))-1)</f>
        <v>0.18586918541365627</v>
      </c>
      <c r="FS35" s="2">
        <f>100*((AVERAGE(HAVERM!AU457:AU459)/AVERAGE(HAVERM!AU454:AU456))-1)</f>
        <v>6.0946798238692423E-2</v>
      </c>
      <c r="FT35" s="2">
        <f>100*((AVERAGE(HAVERM!AV457:AV459)/AVERAGE(HAVERM!AV454:AV456))-1)</f>
        <v>0.25527936148477259</v>
      </c>
      <c r="FU35" s="2">
        <f>100*((AVERAGE(HAVERM!AW457:AW459)/AVERAGE(HAVERM!AW454:AW456))-1)</f>
        <v>0.38321167883210716</v>
      </c>
      <c r="FV35" s="2">
        <f>100*((AVERAGE(HAVERM!AX457:AX459)/AVERAGE(HAVERM!AX454:AX456))-1)</f>
        <v>0.3601953481195963</v>
      </c>
      <c r="FW35" s="2">
        <f>100*((AVERAGE(HAVERM!AY457:AY459)/AVERAGE(HAVERM!AY454:AY456))-1)</f>
        <v>0.52544709723763017</v>
      </c>
      <c r="FX35" s="2">
        <f>100*((AVERAGE(HAVERM!AZ457:AZ459)/AVERAGE(HAVERM!AZ454:AZ456))-1)</f>
        <v>8.1835724771606166E-3</v>
      </c>
      <c r="FY35" s="2">
        <f>100*((AVERAGE(HAVERM!BA457:BA459)/AVERAGE(HAVERM!BA454:BA456))-1)</f>
        <v>0.42771536953214451</v>
      </c>
      <c r="FZ35" s="2">
        <f>100*((AVERAGE(HAVERM!BB457:BB459)/AVERAGE(HAVERM!BB454:BB456))-1)</f>
        <v>0.73534800026056057</v>
      </c>
      <c r="GA35" s="2">
        <f>100*((AVERAGE(HAVERM!BC457:BC459)/AVERAGE(HAVERM!BC454:BC456))-1)</f>
        <v>0.28881974863879112</v>
      </c>
      <c r="GB35" s="2">
        <f>100*((AVERAGE(HAVERM!BD457:BD459)/AVERAGE(HAVERM!BD454:BD456))-1)</f>
        <v>-0.12493207689128205</v>
      </c>
      <c r="GC35" s="2">
        <f>100*((AVERAGE(HAVERM!BE457:BE459)/AVERAGE(HAVERM!BE454:BE456))-1)</f>
        <v>0.21837928126569039</v>
      </c>
      <c r="GD35" s="2">
        <f>100*((AVERAGE(HAVERM!BF457:BF459)/AVERAGE(HAVERM!BF454:BF456))-1)</f>
        <v>0.82859719924610609</v>
      </c>
      <c r="GE35" s="2">
        <f>100*((AVERAGE(HAVERM!BG457:BG459)/AVERAGE(HAVERM!BG454:BG456))-1)</f>
        <v>0.67129789165498721</v>
      </c>
      <c r="GF35" s="2">
        <f>100*((AVERAGE(HAVERM!BH457:BH459)/AVERAGE(HAVERM!BH454:BH456))-1)</f>
        <v>4.6959044351813084E-2</v>
      </c>
      <c r="GG35" s="2">
        <f>100*((AVERAGE(HAVERM!BI457:BI459)/AVERAGE(HAVERM!BI454:BI456))-1)</f>
        <v>0.29530628445104679</v>
      </c>
      <c r="GH35" s="2">
        <f>100*((AVERAGE(HAVERM!BJ457:BJ459)/AVERAGE(HAVERM!BJ454:BJ456))-1)</f>
        <v>0.37154935588341598</v>
      </c>
      <c r="GI35" s="2">
        <f>100*((AVERAGE(HAVERM!BK457:BK459)/AVERAGE(HAVERM!BK454:BK456))-1)</f>
        <v>0.50980089210863611</v>
      </c>
      <c r="GJ35" s="2">
        <f>100*(((AVERAGE(HAVERM!BL457:BL459)+(AVERAGE(HAVERM!BM457:BM459)))/(AVERAGE(HAVERM!BL454:BL456)+AVERAGE(HAVERM!BM454:BM456))-1))</f>
        <v>0.41778332071891189</v>
      </c>
      <c r="GL35" s="8">
        <v>42948</v>
      </c>
      <c r="GM35" s="2">
        <f t="shared" si="56"/>
        <v>0.18586918541365627</v>
      </c>
      <c r="GN35" s="2">
        <f t="shared" si="57"/>
        <v>0.32197214721827461</v>
      </c>
      <c r="GO35" s="2">
        <f t="shared" si="58"/>
        <v>0.25527936148477259</v>
      </c>
      <c r="GP35" s="2">
        <f t="shared" si="59"/>
        <v>0.52544709723763017</v>
      </c>
      <c r="GQ35" s="2">
        <f t="shared" si="60"/>
        <v>0.22903601268786655</v>
      </c>
      <c r="GR35" s="2">
        <f t="shared" si="61"/>
        <v>0.36210514102277269</v>
      </c>
      <c r="GS35" s="2">
        <f t="shared" si="62"/>
        <v>-0.12493207689128205</v>
      </c>
      <c r="GT35" s="2">
        <f t="shared" si="63"/>
        <v>0.69829938464236463</v>
      </c>
      <c r="GU35" s="2">
        <f t="shared" si="64"/>
        <v>0.30902966316284086</v>
      </c>
      <c r="GW35" s="8">
        <v>42948</v>
      </c>
      <c r="GX35">
        <f>HAVERM!AT459</f>
        <v>182930</v>
      </c>
      <c r="GY35">
        <f>HAVERM!AU459+HAVERM!AW459+HAVERM!AX459</f>
        <v>321240</v>
      </c>
      <c r="GZ35">
        <f>HAVERM!AV459</f>
        <v>2417904</v>
      </c>
      <c r="HA35">
        <f>HAVERM!AY459</f>
        <v>1218259</v>
      </c>
      <c r="HB35">
        <f>HAVERM!AZ459+HAVERM!BB459</f>
        <v>6494351</v>
      </c>
      <c r="HC35">
        <f>HAVERM!BA459+HAVERM!BC459</f>
        <v>2425337</v>
      </c>
      <c r="HD35">
        <f>HAVERM!BD459</f>
        <v>1076563</v>
      </c>
      <c r="HE35">
        <f>HAVERM!BE459+HAVERM!BF459+HAVERM!BG459</f>
        <v>4890865</v>
      </c>
      <c r="HF35">
        <f>HAVERM!BH459+HAVERM!BI459+HAVERM!BJ459+HAVERM!BK459+HAVERM!BL459+HAVERM!BM459</f>
        <v>9309774</v>
      </c>
      <c r="HZ35" s="8">
        <v>46296</v>
      </c>
      <c r="IA35" s="7">
        <f>IA34+(DataQ!AA222-DataQ!AA221)</f>
        <v>5984.7430000000004</v>
      </c>
      <c r="IB35" s="7">
        <f>IB34+(DataQ!Z222-DataQ!Z221-(DataQ!AA222-DataQ!AA221))</f>
        <v>28280.886999999995</v>
      </c>
      <c r="IC35" s="7">
        <f>DataQ!Z222-('Chart Data'!IA35+'Chart Data'!IB35)</f>
        <v>-36</v>
      </c>
      <c r="IE35" s="8">
        <v>46296</v>
      </c>
      <c r="IF35" s="7">
        <f t="shared" si="38"/>
        <v>668.99300000000039</v>
      </c>
      <c r="IG35" s="7">
        <f t="shared" si="39"/>
        <v>656.88699999999517</v>
      </c>
      <c r="II35" s="8">
        <v>46296</v>
      </c>
      <c r="IJ35" s="2">
        <f t="shared" si="40"/>
        <v>112.58511028547242</v>
      </c>
      <c r="IK35" s="2">
        <f t="shared" si="41"/>
        <v>102.3779575731248</v>
      </c>
      <c r="IM35" s="8">
        <v>46296</v>
      </c>
      <c r="IN35" s="7">
        <f>SUM(DataQ!U222:Y222)</f>
        <v>12310.986000000001</v>
      </c>
      <c r="IO35" s="7">
        <f>DataQ!F222-'Chart Data'!IN35</f>
        <v>25084.073999999997</v>
      </c>
      <c r="IQ35" s="8">
        <v>46296</v>
      </c>
      <c r="IR35" s="2">
        <f t="shared" si="42"/>
        <v>112.52929320627958</v>
      </c>
      <c r="IS35" s="2">
        <f t="shared" si="43"/>
        <v>101.8652940638991</v>
      </c>
    </row>
    <row r="36" spans="5:253" x14ac:dyDescent="0.25">
      <c r="E36" s="8">
        <v>39448</v>
      </c>
      <c r="F36" s="7">
        <f>HAVERQ!P120</f>
        <v>1451</v>
      </c>
      <c r="G36" s="7">
        <f>HAVERQ!O120</f>
        <v>1630</v>
      </c>
      <c r="H36" s="7">
        <f>HAVERQ!N120</f>
        <v>1234</v>
      </c>
      <c r="I36" s="7">
        <f>HAVERQ!M120</f>
        <v>286</v>
      </c>
      <c r="J36" s="7">
        <f>HAVERQ!L120</f>
        <v>193</v>
      </c>
      <c r="K36" s="7">
        <f>HAVERQ!E120-F36-G36-H36-I36-J36</f>
        <v>751</v>
      </c>
      <c r="M36" s="8">
        <v>39448</v>
      </c>
      <c r="N36" s="7">
        <f t="shared" si="4"/>
        <v>26.167718665464385</v>
      </c>
      <c r="O36" s="7">
        <f t="shared" si="5"/>
        <v>29.395852119026149</v>
      </c>
      <c r="P36" s="7">
        <f t="shared" si="6"/>
        <v>22.254283137962126</v>
      </c>
      <c r="Q36" s="7">
        <f t="shared" si="7"/>
        <v>5.1577998196573489</v>
      </c>
      <c r="R36" s="7">
        <f t="shared" si="8"/>
        <v>3.4806131650135255</v>
      </c>
      <c r="S36" s="7">
        <f t="shared" si="8"/>
        <v>13.543733092876465</v>
      </c>
      <c r="U36" s="8">
        <v>39448</v>
      </c>
      <c r="V36" s="7">
        <f t="shared" si="9"/>
        <v>241.75</v>
      </c>
      <c r="W36" s="7">
        <f t="shared" si="10"/>
        <v>190.25</v>
      </c>
      <c r="X36" s="7">
        <f t="shared" si="11"/>
        <v>55</v>
      </c>
      <c r="Y36" s="7">
        <f t="shared" si="12"/>
        <v>60.25</v>
      </c>
      <c r="Z36" s="7">
        <f t="shared" si="13"/>
        <v>-23.25</v>
      </c>
      <c r="AA36" s="7">
        <f t="shared" si="14"/>
        <v>-36.75</v>
      </c>
      <c r="AB36" s="7">
        <f t="shared" si="15"/>
        <v>487.25</v>
      </c>
      <c r="AD36" s="8">
        <f>AD32</f>
        <v>45658</v>
      </c>
      <c r="AE36" s="7">
        <f>HLOOKUP(AE$34,$AE$30:$AW$32,3,FALSE)</f>
        <v>730.75</v>
      </c>
      <c r="AF36" s="7">
        <f t="shared" ref="AF36:AW36" si="91">HLOOKUP(AF$34,$AE$30:$AW$32,3,FALSE)</f>
        <v>310</v>
      </c>
      <c r="AG36" s="7">
        <f t="shared" si="91"/>
        <v>218.25</v>
      </c>
      <c r="AH36" s="7">
        <f t="shared" si="91"/>
        <v>134</v>
      </c>
      <c r="AI36" s="7">
        <f t="shared" si="91"/>
        <v>120.75</v>
      </c>
      <c r="AJ36" s="7">
        <f t="shared" si="91"/>
        <v>153</v>
      </c>
      <c r="AK36" s="7">
        <f t="shared" si="91"/>
        <v>129.25</v>
      </c>
      <c r="AL36" s="7">
        <f t="shared" si="91"/>
        <v>86</v>
      </c>
      <c r="AM36" s="7">
        <f t="shared" si="91"/>
        <v>113.25</v>
      </c>
      <c r="AN36" s="7">
        <f t="shared" si="91"/>
        <v>32.75</v>
      </c>
      <c r="AO36" s="7">
        <f t="shared" si="91"/>
        <v>25.5</v>
      </c>
      <c r="AP36" s="7">
        <f t="shared" si="91"/>
        <v>-2.75</v>
      </c>
      <c r="AQ36" s="7">
        <f t="shared" si="91"/>
        <v>-10.25</v>
      </c>
      <c r="AR36" s="7">
        <f t="shared" si="91"/>
        <v>-48.25</v>
      </c>
      <c r="AS36" s="7">
        <f t="shared" si="91"/>
        <v>27.5</v>
      </c>
      <c r="AT36" s="7">
        <f t="shared" si="91"/>
        <v>-9.5</v>
      </c>
      <c r="AU36" s="7">
        <f t="shared" si="91"/>
        <v>-100.75</v>
      </c>
      <c r="AV36" s="7">
        <f t="shared" si="91"/>
        <v>-84.25</v>
      </c>
      <c r="AW36" s="7">
        <f t="shared" si="91"/>
        <v>-297.5</v>
      </c>
      <c r="AY36" s="7">
        <f>SUM(AE36:AW36)</f>
        <v>1527.75</v>
      </c>
      <c r="BU36" s="8">
        <v>37257</v>
      </c>
      <c r="BV36" s="7">
        <f>HAVERQ!T96</f>
        <v>369</v>
      </c>
      <c r="BW36" s="7">
        <f>HAVERQ!U96+HAVERQ!W96+HAVERQ!X96</f>
        <v>344</v>
      </c>
      <c r="BX36" s="7">
        <f>HAVERQ!V96</f>
        <v>3676</v>
      </c>
      <c r="BY36" s="7">
        <f>HAVERQ!Y96</f>
        <v>2003</v>
      </c>
      <c r="BZ36" s="7">
        <f>HAVERQ!Z96+HAVERQ!AB96</f>
        <v>6864</v>
      </c>
      <c r="CA36" s="7">
        <f>HAVERQ!AA96+HAVERQ!AC96</f>
        <v>2618</v>
      </c>
      <c r="CB36" s="7">
        <f>HAVERQ!AD96+HAVERQ!AE96+HAVERQ!AF96+HAVERQ!AG96</f>
        <v>5610</v>
      </c>
      <c r="CC36" s="7">
        <f>HAVERQ!AH96+HAVERQ!AI96+HAVERQ!AJ96+HAVERQ!AK96+HAVERQ!AL96+HAVERQ!AM96</f>
        <v>8827</v>
      </c>
      <c r="CD36" s="7">
        <f>HAVERQ!S96-SUM('Chart Data'!BV36:CC36)</f>
        <v>2</v>
      </c>
      <c r="DB36" s="8">
        <v>39083</v>
      </c>
      <c r="DC36" s="3">
        <f>HAVERQ!BI116/HAVERQ!T116</f>
        <v>8.8829787234042552</v>
      </c>
      <c r="DD36" s="3">
        <f>HAVERQ!BJ116/HAVERQ!U116</f>
        <v>369.92424242424244</v>
      </c>
      <c r="DE36" s="3">
        <f>HAVERQ!BK116/HAVERQ!V116</f>
        <v>16.591365461847388</v>
      </c>
      <c r="DF36" s="3">
        <f>HAVERQ!BL116/HAVERQ!W116</f>
        <v>94.858823529411765</v>
      </c>
      <c r="DG36" s="3">
        <f>HAVERQ!BM116/HAVERQ!X116</f>
        <v>40.762500000000003</v>
      </c>
      <c r="DH36" s="3">
        <f>HAVERQ!BN116/HAVERQ!Y116</f>
        <v>14.19585849870578</v>
      </c>
      <c r="DI36" s="3">
        <f>HAVERQ!BO116/HAVERQ!Z116</f>
        <v>11.183190939797338</v>
      </c>
      <c r="DJ36" s="3">
        <f>HAVERQ!BP116/HAVERQ!AA116</f>
        <v>12.89340439706862</v>
      </c>
      <c r="DK36" s="3">
        <f>HAVERQ!BQ116/HAVERQ!AB116</f>
        <v>7.4314214463840402</v>
      </c>
      <c r="DL36" s="3">
        <f>HAVERQ!BR116/HAVERQ!AC116</f>
        <v>8.8795180722891569</v>
      </c>
      <c r="DM36" s="3">
        <f>HAVERQ!BS116/HAVERQ!AD116</f>
        <v>44.321124361158432</v>
      </c>
      <c r="DN36" s="3">
        <f>HAVERQ!BT116/HAVERQ!AE116</f>
        <v>119.30296127562643</v>
      </c>
      <c r="DO36" s="3">
        <f>HAVERQ!BU116/HAVERQ!AF116</f>
        <v>15.921985815602836</v>
      </c>
      <c r="DP36" s="3">
        <f>HAVERQ!BV116/HAVERQ!AG116</f>
        <v>7.4320987654320989</v>
      </c>
      <c r="DQ36" s="3">
        <f>HAVERQ!BW116/HAVERQ!AH116</f>
        <v>14.532920652785593</v>
      </c>
      <c r="DR36" s="3">
        <f>HAVERQ!BX116/HAVERQ!AI116</f>
        <v>11.181361175560712</v>
      </c>
      <c r="DS36" s="3">
        <f>HAVERQ!BY116/HAVERQ!AJ116</f>
        <v>11.934159779614324</v>
      </c>
      <c r="DT36" s="3">
        <f>HAVERQ!BZ116/HAVERQ!AK116</f>
        <v>9.5554259043173868</v>
      </c>
      <c r="DU36" s="3">
        <f>(HAVERQ!CA116+HAVERQ!CB116)/HAVERQ!AL116</f>
        <v>9.6973995271867608</v>
      </c>
      <c r="FP36" s="8">
        <v>42979</v>
      </c>
      <c r="FQ36" s="2">
        <f>100*((AVERAGE(HAVERM!AS458:AS460)/AVERAGE(HAVERM!AS455:AS457))-1)</f>
        <v>0.33058126676965838</v>
      </c>
      <c r="FR36" s="2">
        <f>100*((AVERAGE(HAVERM!AT458:AT460)/AVERAGE(HAVERM!AT455:AT457))-1)</f>
        <v>0.26492415197760799</v>
      </c>
      <c r="FS36" s="2">
        <f>100*((AVERAGE(HAVERM!AU458:AU460)/AVERAGE(HAVERM!AU455:AU457))-1)</f>
        <v>0.47013767827481789</v>
      </c>
      <c r="FT36" s="2">
        <f>100*((AVERAGE(HAVERM!AV458:AV460)/AVERAGE(HAVERM!AV455:AV457))-1)</f>
        <v>0.26639221619997322</v>
      </c>
      <c r="FU36" s="2">
        <f>100*((AVERAGE(HAVERM!AW458:AW460)/AVERAGE(HAVERM!AW455:AW457))-1)</f>
        <v>0.5968769730461565</v>
      </c>
      <c r="FV36" s="2">
        <f>100*((AVERAGE(HAVERM!AX458:AX460)/AVERAGE(HAVERM!AX455:AX457))-1)</f>
        <v>0.49581385234316322</v>
      </c>
      <c r="FW36" s="2">
        <f>100*((AVERAGE(HAVERM!AY458:AY460)/AVERAGE(HAVERM!AY455:AY457))-1)</f>
        <v>0.57815654869770583</v>
      </c>
      <c r="FX36" s="2">
        <f>100*((AVERAGE(HAVERM!AZ458:AZ460)/AVERAGE(HAVERM!AZ455:AZ457))-1)</f>
        <v>5.6284152641672414E-2</v>
      </c>
      <c r="FY36" s="2">
        <f>100*((AVERAGE(HAVERM!BA458:BA460)/AVERAGE(HAVERM!BA455:BA457))-1)</f>
        <v>0.56061799766808917</v>
      </c>
      <c r="FZ36" s="2">
        <f>100*((AVERAGE(HAVERM!BB458:BB460)/AVERAGE(HAVERM!BB455:BB457))-1)</f>
        <v>0.84159011959785701</v>
      </c>
      <c r="GA36" s="2">
        <f>100*((AVERAGE(HAVERM!BC458:BC460)/AVERAGE(HAVERM!BC455:BC457))-1)</f>
        <v>0.18658050648199254</v>
      </c>
      <c r="GB36" s="2">
        <f>100*((AVERAGE(HAVERM!BD458:BD460)/AVERAGE(HAVERM!BD455:BD457))-1)</f>
        <v>0.14202873410116279</v>
      </c>
      <c r="GC36" s="2">
        <f>100*((AVERAGE(HAVERM!BE458:BE460)/AVERAGE(HAVERM!BE455:BE457))-1)</f>
        <v>0.32774587638533248</v>
      </c>
      <c r="GD36" s="2">
        <f>100*((AVERAGE(HAVERM!BF458:BF460)/AVERAGE(HAVERM!BF455:BF457))-1)</f>
        <v>0.67827685866141962</v>
      </c>
      <c r="GE36" s="2">
        <f>100*((AVERAGE(HAVERM!BG458:BG460)/AVERAGE(HAVERM!BG455:BG457))-1)</f>
        <v>0.61632489273477642</v>
      </c>
      <c r="GF36" s="2">
        <f>100*((AVERAGE(HAVERM!BH458:BH460)/AVERAGE(HAVERM!BH455:BH457))-1)</f>
        <v>-0.50462311816505956</v>
      </c>
      <c r="GG36" s="2">
        <f>100*((AVERAGE(HAVERM!BI458:BI460)/AVERAGE(HAVERM!BI455:BI457))-1)</f>
        <v>0.29393701365600933</v>
      </c>
      <c r="GH36" s="2">
        <f>100*((AVERAGE(HAVERM!BJ458:BJ460)/AVERAGE(HAVERM!BJ455:BJ457))-1)</f>
        <v>0.32230399631245632</v>
      </c>
      <c r="GI36" s="2">
        <f>100*((AVERAGE(HAVERM!BK458:BK460)/AVERAGE(HAVERM!BK455:BK457))-1)</f>
        <v>0.33282977189124097</v>
      </c>
      <c r="GJ36" s="2">
        <f>100*(((AVERAGE(HAVERM!BL458:BL460)+(AVERAGE(HAVERM!BM458:BM460)))/(AVERAGE(HAVERM!BL455:BL457)+AVERAGE(HAVERM!BM455:BM457))-1))</f>
        <v>0.39736435221955357</v>
      </c>
      <c r="GL36" s="8">
        <v>42979</v>
      </c>
      <c r="GM36" s="2">
        <f t="shared" si="56"/>
        <v>0.26492415197760799</v>
      </c>
      <c r="GN36" s="2">
        <f t="shared" si="57"/>
        <v>0.52429956935888811</v>
      </c>
      <c r="GO36" s="2">
        <f t="shared" si="58"/>
        <v>0.26639221619997322</v>
      </c>
      <c r="GP36" s="2">
        <f t="shared" si="59"/>
        <v>0.57815654869770583</v>
      </c>
      <c r="GQ36" s="2">
        <f t="shared" si="60"/>
        <v>0.29500953487127113</v>
      </c>
      <c r="GR36" s="2">
        <f t="shared" si="61"/>
        <v>0.38387811235467417</v>
      </c>
      <c r="GS36" s="2">
        <f t="shared" si="62"/>
        <v>0.14202873410116279</v>
      </c>
      <c r="GT36" s="2">
        <f t="shared" si="63"/>
        <v>0.61769737615431364</v>
      </c>
      <c r="GU36" s="2">
        <f t="shared" si="64"/>
        <v>0.19216197394771317</v>
      </c>
      <c r="GW36" s="8">
        <v>42979</v>
      </c>
      <c r="GX36">
        <f>HAVERM!AT460</f>
        <v>182970</v>
      </c>
      <c r="GY36">
        <f>HAVERM!AU460+HAVERM!AW460+HAVERM!AX460</f>
        <v>322365</v>
      </c>
      <c r="GZ36">
        <f>HAVERM!AV460</f>
        <v>2421343</v>
      </c>
      <c r="HA36">
        <f>HAVERM!AY460</f>
        <v>1220793</v>
      </c>
      <c r="HB36">
        <f>HAVERM!AZ460+HAVERM!BB460</f>
        <v>6501167</v>
      </c>
      <c r="HC36">
        <f>HAVERM!BA460+HAVERM!BC460</f>
        <v>2432209</v>
      </c>
      <c r="HD36">
        <f>HAVERM!BD460</f>
        <v>1081744</v>
      </c>
      <c r="HE36">
        <f>HAVERM!BE460+HAVERM!BF460+HAVERM!BG460</f>
        <v>4901996</v>
      </c>
      <c r="HF36">
        <f>HAVERM!BH460+HAVERM!BI460+HAVERM!BJ460+HAVERM!BK460+HAVERM!BL460+HAVERM!BM460</f>
        <v>9310049</v>
      </c>
      <c r="HZ36" s="8">
        <v>46388</v>
      </c>
      <c r="IA36" s="7">
        <f>IA35+(DataQ!AA223-DataQ!AA222)</f>
        <v>5997.3190000000004</v>
      </c>
      <c r="IB36" s="7">
        <f>IB35+(DataQ!Z223-DataQ!Z222-(DataQ!AA223-DataQ!AA222))</f>
        <v>28353.680999999997</v>
      </c>
      <c r="IC36" s="7">
        <f>DataQ!Z223-('Chart Data'!IA36+'Chart Data'!IB36)</f>
        <v>-36</v>
      </c>
      <c r="IE36" s="8">
        <v>46388</v>
      </c>
      <c r="IF36" s="7">
        <f t="shared" si="38"/>
        <v>681.56900000000041</v>
      </c>
      <c r="IG36" s="7">
        <f t="shared" si="39"/>
        <v>729.68099999999686</v>
      </c>
      <c r="II36" s="8">
        <v>46388</v>
      </c>
      <c r="IJ36" s="2">
        <f t="shared" si="40"/>
        <v>112.8216902600762</v>
      </c>
      <c r="IK36" s="2">
        <f t="shared" si="41"/>
        <v>102.6414748045178</v>
      </c>
      <c r="IM36" s="8">
        <v>46388</v>
      </c>
      <c r="IN36" s="7">
        <f>SUM(DataQ!U223:Y223)</f>
        <v>12340.11</v>
      </c>
      <c r="IO36" s="7">
        <f>DataQ!F223-'Chart Data'!IN36</f>
        <v>25156.21</v>
      </c>
      <c r="IQ36" s="8">
        <v>46388</v>
      </c>
      <c r="IR36" s="2">
        <f t="shared" si="42"/>
        <v>112.79550284499898</v>
      </c>
      <c r="IS36" s="2">
        <f t="shared" si="43"/>
        <v>102.15823510898588</v>
      </c>
    </row>
    <row r="37" spans="5:253" x14ac:dyDescent="0.25">
      <c r="E37" s="8">
        <v>39539</v>
      </c>
      <c r="F37" s="7">
        <f>HAVERQ!P121</f>
        <v>1463</v>
      </c>
      <c r="G37" s="7">
        <f>HAVERQ!O121</f>
        <v>1637</v>
      </c>
      <c r="H37" s="7">
        <f>HAVERQ!N121</f>
        <v>1226</v>
      </c>
      <c r="I37" s="7">
        <f>HAVERQ!M121</f>
        <v>286</v>
      </c>
      <c r="J37" s="7">
        <f>HAVERQ!L121</f>
        <v>193</v>
      </c>
      <c r="K37" s="7">
        <f>HAVERQ!E121-F37-G37-H37-I37-J37</f>
        <v>753</v>
      </c>
      <c r="M37" s="8">
        <v>39539</v>
      </c>
      <c r="N37" s="7">
        <f t="shared" si="4"/>
        <v>26.322418136020154</v>
      </c>
      <c r="O37" s="7">
        <f t="shared" si="5"/>
        <v>29.45304066210867</v>
      </c>
      <c r="P37" s="7">
        <f t="shared" si="6"/>
        <v>22.058294350485784</v>
      </c>
      <c r="Q37" s="7">
        <f t="shared" si="7"/>
        <v>5.1457358762144656</v>
      </c>
      <c r="R37" s="7">
        <f t="shared" si="8"/>
        <v>3.472472112270601</v>
      </c>
      <c r="S37" s="7">
        <f t="shared" si="8"/>
        <v>13.548038862900324</v>
      </c>
      <c r="U37" s="8">
        <v>39539</v>
      </c>
      <c r="V37" s="7">
        <f t="shared" si="9"/>
        <v>253.75</v>
      </c>
      <c r="W37" s="7">
        <f t="shared" si="10"/>
        <v>197.25</v>
      </c>
      <c r="X37" s="7">
        <f t="shared" si="11"/>
        <v>47</v>
      </c>
      <c r="Y37" s="7">
        <f t="shared" si="12"/>
        <v>60.25</v>
      </c>
      <c r="Z37" s="7">
        <f t="shared" si="13"/>
        <v>-23.25</v>
      </c>
      <c r="AA37" s="7">
        <f t="shared" si="14"/>
        <v>-34.75</v>
      </c>
      <c r="AB37" s="7">
        <f t="shared" si="15"/>
        <v>500.25</v>
      </c>
      <c r="AD37" s="7"/>
      <c r="AE37" s="9">
        <f>AE36/$AY$36</f>
        <v>0.47831778759613813</v>
      </c>
      <c r="AF37" s="7"/>
      <c r="AG37" s="9">
        <f>AG36/$AY$36</f>
        <v>0.14285714285714285</v>
      </c>
      <c r="AI37" s="7"/>
      <c r="AJ37" s="9">
        <f>AJ36/$AY$36</f>
        <v>0.10014727540500737</v>
      </c>
      <c r="AK37" s="7"/>
      <c r="AL37" s="7"/>
      <c r="AM37" s="7"/>
      <c r="AN37" s="7"/>
      <c r="AO37" s="7"/>
      <c r="AP37" s="7"/>
      <c r="AQ37" s="7"/>
      <c r="AR37" s="7"/>
      <c r="AS37" s="7"/>
      <c r="AT37" s="7"/>
      <c r="AU37" s="7"/>
      <c r="AV37" s="7"/>
      <c r="AW37" s="7"/>
      <c r="AY37" s="7"/>
      <c r="BU37" s="8">
        <v>37347</v>
      </c>
      <c r="BV37" s="7">
        <f>HAVERQ!T97</f>
        <v>364</v>
      </c>
      <c r="BW37" s="7">
        <f>HAVERQ!U97+HAVERQ!W97+HAVERQ!X97</f>
        <v>334</v>
      </c>
      <c r="BX37" s="7">
        <f>HAVERQ!V97</f>
        <v>3636</v>
      </c>
      <c r="BY37" s="7">
        <f>HAVERQ!Y97</f>
        <v>1997</v>
      </c>
      <c r="BZ37" s="7">
        <f>HAVERQ!Z97+HAVERQ!AB97</f>
        <v>6929</v>
      </c>
      <c r="CA37" s="7">
        <f>HAVERQ!AA97+HAVERQ!AC97</f>
        <v>2616</v>
      </c>
      <c r="CB37" s="7">
        <f>HAVERQ!AD97+HAVERQ!AE97+HAVERQ!AF97+HAVERQ!AG97</f>
        <v>5599</v>
      </c>
      <c r="CC37" s="7">
        <f>HAVERQ!AH97+HAVERQ!AI97+HAVERQ!AJ97+HAVERQ!AK97+HAVERQ!AL97+HAVERQ!AM97</f>
        <v>8944</v>
      </c>
      <c r="CD37" s="7">
        <f>HAVERQ!S97-SUM('Chart Data'!BV37:CC37)</f>
        <v>0</v>
      </c>
      <c r="DB37" s="8">
        <v>39173</v>
      </c>
      <c r="DC37" s="3">
        <f>HAVERQ!BI117/HAVERQ!T117</f>
        <v>8.6063829787234045</v>
      </c>
      <c r="DD37" s="3">
        <f>HAVERQ!BJ117/HAVERQ!U117</f>
        <v>350.14492753623188</v>
      </c>
      <c r="DE37" s="3">
        <f>HAVERQ!BK117/HAVERQ!V117</f>
        <v>16.467001675041875</v>
      </c>
      <c r="DF37" s="3">
        <f>HAVERQ!BL117/HAVERQ!W117</f>
        <v>93.576470588235296</v>
      </c>
      <c r="DG37" s="3">
        <f>HAVERQ!BM117/HAVERQ!X117</f>
        <v>40.588607594936711</v>
      </c>
      <c r="DH37" s="3">
        <f>HAVERQ!BN117/HAVERQ!Y117</f>
        <v>13.945806451612903</v>
      </c>
      <c r="DI37" s="3">
        <f>HAVERQ!BO117/HAVERQ!Z117</f>
        <v>11.077896401739817</v>
      </c>
      <c r="DJ37" s="3">
        <f>HAVERQ!BP117/HAVERQ!AA117</f>
        <v>12.990066225165563</v>
      </c>
      <c r="DK37" s="3">
        <f>HAVERQ!BQ117/HAVERQ!AB117</f>
        <v>7.5413119679519278</v>
      </c>
      <c r="DL37" s="3">
        <f>HAVERQ!BR117/HAVERQ!AC117</f>
        <v>9.3320000000000007</v>
      </c>
      <c r="DM37" s="3">
        <f>HAVERQ!BS117/HAVERQ!AD117</f>
        <v>47.940677966101696</v>
      </c>
      <c r="DN37" s="3">
        <f>HAVERQ!BT117/HAVERQ!AE117</f>
        <v>117.73932584269663</v>
      </c>
      <c r="DO37" s="3">
        <f>HAVERQ!BU117/HAVERQ!AF117</f>
        <v>15.770145310435931</v>
      </c>
      <c r="DP37" s="3">
        <f>HAVERQ!BV117/HAVERQ!AG117</f>
        <v>7.3273155416012559</v>
      </c>
      <c r="DQ37" s="3">
        <f>HAVERQ!BW117/HAVERQ!AH117</f>
        <v>14.511811023622048</v>
      </c>
      <c r="DR37" s="3">
        <f>HAVERQ!BX117/HAVERQ!AI117</f>
        <v>11.092692307692309</v>
      </c>
      <c r="DS37" s="3">
        <f>HAVERQ!BY117/HAVERQ!AJ117</f>
        <v>11.902831760133258</v>
      </c>
      <c r="DT37" s="3">
        <f>HAVERQ!BZ117/HAVERQ!AK117</f>
        <v>9.5104166666666661</v>
      </c>
      <c r="DU37" s="3">
        <f>(HAVERQ!CA117+HAVERQ!CB117)/HAVERQ!AL117</f>
        <v>9.4360812425328557</v>
      </c>
      <c r="FP37" s="8">
        <v>43009</v>
      </c>
      <c r="FQ37" s="2">
        <f>100*((AVERAGE(HAVERM!AS459:AS461)/AVERAGE(HAVERM!AS456:AS458))-1)</f>
        <v>0.3402342061370689</v>
      </c>
      <c r="FR37" s="2">
        <f>100*((AVERAGE(HAVERM!AT459:AT461)/AVERAGE(HAVERM!AT456:AT458))-1)</f>
        <v>0.38363194727484284</v>
      </c>
      <c r="FS37" s="2">
        <f>100*((AVERAGE(HAVERM!AU459:AU461)/AVERAGE(HAVERM!AU456:AU458))-1)</f>
        <v>0.58686411627588697</v>
      </c>
      <c r="FT37" s="2">
        <f>100*((AVERAGE(HAVERM!AV459:AV461)/AVERAGE(HAVERM!AV456:AV458))-1)</f>
        <v>0.3344950950065817</v>
      </c>
      <c r="FU37" s="2">
        <f>100*((AVERAGE(HAVERM!AW459:AW461)/AVERAGE(HAVERM!AW456:AW458))-1)</f>
        <v>0.97631413769216913</v>
      </c>
      <c r="FV37" s="2">
        <f>100*((AVERAGE(HAVERM!AX459:AX461)/AVERAGE(HAVERM!AX456:AX458))-1)</f>
        <v>0.58959332267802811</v>
      </c>
      <c r="FW37" s="2">
        <f>100*((AVERAGE(HAVERM!AY459:AY461)/AVERAGE(HAVERM!AY456:AY458))-1)</f>
        <v>0.5959010272980958</v>
      </c>
      <c r="FX37" s="2">
        <f>100*((AVERAGE(HAVERM!AZ459:AZ461)/AVERAGE(HAVERM!AZ456:AZ458))-1)</f>
        <v>0.14320250919979127</v>
      </c>
      <c r="FY37" s="2">
        <f>100*((AVERAGE(HAVERM!BA459:BA461)/AVERAGE(HAVERM!BA456:BA458))-1)</f>
        <v>0.69008486422219573</v>
      </c>
      <c r="FZ37" s="2">
        <f>100*((AVERAGE(HAVERM!BB459:BB461)/AVERAGE(HAVERM!BB456:BB458))-1)</f>
        <v>0.74486741512007626</v>
      </c>
      <c r="GA37" s="2">
        <f>100*((AVERAGE(HAVERM!BC459:BC461)/AVERAGE(HAVERM!BC456:BC458))-1)</f>
        <v>0.27551487681165554</v>
      </c>
      <c r="GB37" s="2">
        <f>100*((AVERAGE(HAVERM!BD459:BD461)/AVERAGE(HAVERM!BD456:BD458))-1)</f>
        <v>0.46656337178312413</v>
      </c>
      <c r="GC37" s="2">
        <f>100*((AVERAGE(HAVERM!BE459:BE461)/AVERAGE(HAVERM!BE456:BE458))-1)</f>
        <v>0.50096070209146859</v>
      </c>
      <c r="GD37" s="2">
        <f>100*((AVERAGE(HAVERM!BF459:BF461)/AVERAGE(HAVERM!BF456:BF458))-1)</f>
        <v>0.58811250135504256</v>
      </c>
      <c r="GE37" s="2">
        <f>100*((AVERAGE(HAVERM!BG459:BG461)/AVERAGE(HAVERM!BG456:BG458))-1)</f>
        <v>0.70023563924042076</v>
      </c>
      <c r="GF37" s="2">
        <f>100*((AVERAGE(HAVERM!BH459:BH461)/AVERAGE(HAVERM!BH456:BH458))-1)</f>
        <v>-0.83341303002293365</v>
      </c>
      <c r="GG37" s="2">
        <f>100*((AVERAGE(HAVERM!BI459:BI461)/AVERAGE(HAVERM!BI456:BI458))-1)</f>
        <v>0.13079225835188613</v>
      </c>
      <c r="GH37" s="2">
        <f>100*((AVERAGE(HAVERM!BJ459:BJ461)/AVERAGE(HAVERM!BJ456:BJ458))-1)</f>
        <v>0.33347665253689041</v>
      </c>
      <c r="GI37" s="2">
        <f>100*((AVERAGE(HAVERM!BK459:BK461)/AVERAGE(HAVERM!BK456:BK458))-1)</f>
        <v>0.35432187236892343</v>
      </c>
      <c r="GJ37" s="2">
        <f>100*(((AVERAGE(HAVERM!BL459:BL461)+(AVERAGE(HAVERM!BM459:BM461)))/(AVERAGE(HAVERM!BL456:BL458)+AVERAGE(HAVERM!BM456:BM458))-1))</f>
        <v>0.38772361470409411</v>
      </c>
      <c r="GL37" s="8">
        <v>43009</v>
      </c>
      <c r="GM37" s="2">
        <f t="shared" si="56"/>
        <v>0.38363194727484284</v>
      </c>
      <c r="GN37" s="2">
        <f t="shared" si="57"/>
        <v>0.71302621615962902</v>
      </c>
      <c r="GO37" s="2">
        <f t="shared" si="58"/>
        <v>0.3344950950065817</v>
      </c>
      <c r="GP37" s="2">
        <f t="shared" si="59"/>
        <v>0.5959010272980958</v>
      </c>
      <c r="GQ37" s="2">
        <f t="shared" si="60"/>
        <v>0.32650367243312051</v>
      </c>
      <c r="GR37" s="2">
        <f t="shared" si="61"/>
        <v>0.49425332173973491</v>
      </c>
      <c r="GS37" s="2">
        <f t="shared" si="62"/>
        <v>0.46656337178312413</v>
      </c>
      <c r="GT37" s="2">
        <f t="shared" si="63"/>
        <v>0.63679235923068678</v>
      </c>
      <c r="GU37" s="2">
        <f t="shared" si="64"/>
        <v>9.4319922686603164E-2</v>
      </c>
      <c r="GW37" s="8">
        <v>43009</v>
      </c>
      <c r="GX37">
        <f>HAVERM!AT461</f>
        <v>183338</v>
      </c>
      <c r="GY37">
        <f>HAVERM!AU461+HAVERM!AW461+HAVERM!AX461</f>
        <v>323374</v>
      </c>
      <c r="GZ37">
        <f>HAVERM!AV461</f>
        <v>2424837</v>
      </c>
      <c r="HA37">
        <f>HAVERM!AY461</f>
        <v>1222673</v>
      </c>
      <c r="HB37">
        <f>HAVERM!AZ461+HAVERM!BB461</f>
        <v>6503556</v>
      </c>
      <c r="HC37">
        <f>HAVERM!BA461+HAVERM!BC461</f>
        <v>2436346</v>
      </c>
      <c r="HD37">
        <f>HAVERM!BD461</f>
        <v>1081811</v>
      </c>
      <c r="HE37">
        <f>HAVERM!BE461+HAVERM!BF461+HAVERM!BG461</f>
        <v>4914858</v>
      </c>
      <c r="HF37">
        <f>HAVERM!BH461+HAVERM!BI461+HAVERM!BJ461+HAVERM!BK461+HAVERM!BL461+HAVERM!BM461</f>
        <v>9315769</v>
      </c>
      <c r="HZ37" s="8">
        <v>46478</v>
      </c>
      <c r="IA37" s="7">
        <f>IA36+(DataQ!AA224-DataQ!AA223)</f>
        <v>6012.1909999999998</v>
      </c>
      <c r="IB37" s="7">
        <f>IB36+(DataQ!Z224-DataQ!Z223-(DataQ!AA224-DataQ!AA223))</f>
        <v>28438.988999999998</v>
      </c>
      <c r="IC37" s="7">
        <f>DataQ!Z224-('Chart Data'!IA37+'Chart Data'!IB37)</f>
        <v>-36</v>
      </c>
      <c r="IE37" s="8">
        <v>46478</v>
      </c>
      <c r="IF37" s="7">
        <f t="shared" si="38"/>
        <v>696.4409999999998</v>
      </c>
      <c r="IG37" s="7">
        <f t="shared" si="39"/>
        <v>814.98899999999776</v>
      </c>
      <c r="II37" s="8">
        <v>46478</v>
      </c>
      <c r="IJ37" s="2">
        <f t="shared" si="40"/>
        <v>113.10146263462353</v>
      </c>
      <c r="IK37" s="2">
        <f t="shared" si="41"/>
        <v>102.95029322328408</v>
      </c>
      <c r="IM37" s="8">
        <v>46478</v>
      </c>
      <c r="IN37" s="7">
        <f>SUM(DataQ!U224:Y224)</f>
        <v>12373.627</v>
      </c>
      <c r="IO37" s="7">
        <f>DataQ!F224-'Chart Data'!IN37</f>
        <v>25240.163</v>
      </c>
      <c r="IQ37" s="8">
        <v>46478</v>
      </c>
      <c r="IR37" s="2">
        <f t="shared" si="42"/>
        <v>113.10186695916455</v>
      </c>
      <c r="IS37" s="2">
        <f t="shared" si="43"/>
        <v>102.49916445852243</v>
      </c>
    </row>
    <row r="38" spans="5:253" x14ac:dyDescent="0.25">
      <c r="E38" s="8">
        <v>39630</v>
      </c>
      <c r="F38" s="7">
        <f>HAVERQ!P122</f>
        <v>1483</v>
      </c>
      <c r="G38" s="7">
        <f>HAVERQ!O122</f>
        <v>1646</v>
      </c>
      <c r="H38" s="7">
        <f>HAVERQ!N122</f>
        <v>1208</v>
      </c>
      <c r="I38" s="7">
        <f>HAVERQ!M122</f>
        <v>287</v>
      </c>
      <c r="J38" s="7">
        <f>HAVERQ!L122</f>
        <v>194</v>
      </c>
      <c r="K38" s="7">
        <f>HAVERQ!E122-F38-G38-H38-I38-J38</f>
        <v>769</v>
      </c>
      <c r="M38" s="8">
        <v>39630</v>
      </c>
      <c r="N38" s="7">
        <f t="shared" si="4"/>
        <v>26.543762305351709</v>
      </c>
      <c r="O38" s="7">
        <f t="shared" si="5"/>
        <v>29.461249328798999</v>
      </c>
      <c r="P38" s="7">
        <f t="shared" si="6"/>
        <v>21.621621621621621</v>
      </c>
      <c r="Q38" s="7">
        <f t="shared" si="7"/>
        <v>5.1369250044746728</v>
      </c>
      <c r="R38" s="7">
        <f t="shared" si="8"/>
        <v>3.4723465187041342</v>
      </c>
      <c r="S38" s="7">
        <f t="shared" si="8"/>
        <v>13.764095221048864</v>
      </c>
      <c r="U38" s="8">
        <v>39630</v>
      </c>
      <c r="V38" s="7">
        <f t="shared" si="9"/>
        <v>273.75</v>
      </c>
      <c r="W38" s="7">
        <f t="shared" si="10"/>
        <v>206.25</v>
      </c>
      <c r="X38" s="7">
        <f t="shared" si="11"/>
        <v>29</v>
      </c>
      <c r="Y38" s="7">
        <f t="shared" si="12"/>
        <v>61.25</v>
      </c>
      <c r="Z38" s="7">
        <f t="shared" si="13"/>
        <v>-22.25</v>
      </c>
      <c r="AA38" s="7">
        <f t="shared" si="14"/>
        <v>-18.75</v>
      </c>
      <c r="AB38" s="7">
        <f t="shared" si="15"/>
        <v>529.25</v>
      </c>
      <c r="AD38" s="7"/>
      <c r="AE38" s="7"/>
      <c r="AF38" s="7"/>
      <c r="AG38" s="7"/>
      <c r="AH38" s="7"/>
      <c r="AI38" s="7"/>
      <c r="AJ38" s="7"/>
      <c r="AK38" s="7"/>
      <c r="AL38" s="7"/>
      <c r="AM38" s="7"/>
      <c r="AN38" s="7"/>
      <c r="AO38" s="7"/>
      <c r="AP38" s="7"/>
      <c r="AQ38" s="7"/>
      <c r="AR38" s="7"/>
      <c r="AS38" s="7"/>
      <c r="AT38" s="7"/>
      <c r="AU38" s="7"/>
      <c r="AV38" s="7"/>
      <c r="AW38" s="7"/>
      <c r="AY38" s="7"/>
      <c r="BU38" s="8">
        <v>37438</v>
      </c>
      <c r="BV38" s="7">
        <f>HAVERQ!T98</f>
        <v>352</v>
      </c>
      <c r="BW38" s="7">
        <f>HAVERQ!U98+HAVERQ!W98+HAVERQ!X98</f>
        <v>324</v>
      </c>
      <c r="BX38" s="7">
        <f>HAVERQ!V98</f>
        <v>3583</v>
      </c>
      <c r="BY38" s="7">
        <f>HAVERQ!Y98</f>
        <v>2014</v>
      </c>
      <c r="BZ38" s="7">
        <f>HAVERQ!Z98+HAVERQ!AB98</f>
        <v>6960</v>
      </c>
      <c r="CA38" s="7">
        <f>HAVERQ!AA98+HAVERQ!AC98</f>
        <v>2633</v>
      </c>
      <c r="CB38" s="7">
        <f>HAVERQ!AD98+HAVERQ!AE98+HAVERQ!AF98+HAVERQ!AG98</f>
        <v>5608</v>
      </c>
      <c r="CC38" s="7">
        <f>HAVERQ!AH98+HAVERQ!AI98+HAVERQ!AJ98+HAVERQ!AK98+HAVERQ!AL98+HAVERQ!AM98</f>
        <v>9033</v>
      </c>
      <c r="CD38" s="7">
        <f>HAVERQ!S98-SUM('Chart Data'!BV38:CC38)</f>
        <v>0</v>
      </c>
      <c r="DB38" s="8">
        <v>39264</v>
      </c>
      <c r="DC38" s="3">
        <f>HAVERQ!BI118/HAVERQ!T118</f>
        <v>8.5329815303430081</v>
      </c>
      <c r="DD38" s="3">
        <f>HAVERQ!BJ118/HAVERQ!U118</f>
        <v>335.768115942029</v>
      </c>
      <c r="DE38" s="3">
        <f>HAVERQ!BK118/HAVERQ!V118</f>
        <v>16.600403632694249</v>
      </c>
      <c r="DF38" s="3">
        <f>HAVERQ!BL118/HAVERQ!W118</f>
        <v>89.420454545454547</v>
      </c>
      <c r="DG38" s="3">
        <f>HAVERQ!BM118/HAVERQ!X118</f>
        <v>40.484076433121018</v>
      </c>
      <c r="DH38" s="3">
        <f>HAVERQ!BN118/HAVERQ!Y118</f>
        <v>13.458297872340426</v>
      </c>
      <c r="DI38" s="3">
        <f>HAVERQ!BO118/HAVERQ!Z118</f>
        <v>11.229962398575104</v>
      </c>
      <c r="DJ38" s="3">
        <f>HAVERQ!BP118/HAVERQ!AA118</f>
        <v>13.096774193548388</v>
      </c>
      <c r="DK38" s="3">
        <f>HAVERQ!BQ118/HAVERQ!AB118</f>
        <v>7.4259624876604144</v>
      </c>
      <c r="DL38" s="3">
        <f>HAVERQ!BR118/HAVERQ!AC118</f>
        <v>9.6755020080321277</v>
      </c>
      <c r="DM38" s="3">
        <f>HAVERQ!BS118/HAVERQ!AD118</f>
        <v>49.93056731583404</v>
      </c>
      <c r="DN38" s="3">
        <f>HAVERQ!BT118/HAVERQ!AE118</f>
        <v>112.35483870967742</v>
      </c>
      <c r="DO38" s="3">
        <f>HAVERQ!BU118/HAVERQ!AF118</f>
        <v>15.689640225400954</v>
      </c>
      <c r="DP38" s="3">
        <f>HAVERQ!BV118/HAVERQ!AG118</f>
        <v>7.3261205564142191</v>
      </c>
      <c r="DQ38" s="3">
        <f>HAVERQ!BW118/HAVERQ!AH118</f>
        <v>14.496329757199323</v>
      </c>
      <c r="DR38" s="3">
        <f>HAVERQ!BX118/HAVERQ!AI118</f>
        <v>10.992263056092844</v>
      </c>
      <c r="DS38" s="3">
        <f>HAVERQ!BY118/HAVERQ!AJ118</f>
        <v>11.865597345132743</v>
      </c>
      <c r="DT38" s="3">
        <f>HAVERQ!BZ118/HAVERQ!AK118</f>
        <v>9.3402298850574716</v>
      </c>
      <c r="DU38" s="3">
        <f>(HAVERQ!CA118+HAVERQ!CB118)/HAVERQ!AL118</f>
        <v>9.8188494492044072</v>
      </c>
      <c r="FD38" t="s">
        <v>3175</v>
      </c>
      <c r="FP38" s="8">
        <v>43040</v>
      </c>
      <c r="FQ38" s="2">
        <f>100*((AVERAGE(HAVERM!AS460:AS462)/AVERAGE(HAVERM!AS457:AS459))-1)</f>
        <v>0.35391178188635131</v>
      </c>
      <c r="FR38" s="2">
        <f>100*((AVERAGE(HAVERM!AT460:AT462)/AVERAGE(HAVERM!AT457:AT459))-1)</f>
        <v>0.44774184359348546</v>
      </c>
      <c r="FS38" s="2">
        <f>100*((AVERAGE(HAVERM!AU460:AU462)/AVERAGE(HAVERM!AU457:AU459))-1)</f>
        <v>0.53518389247046994</v>
      </c>
      <c r="FT38" s="2">
        <f>100*((AVERAGE(HAVERM!AV460:AV462)/AVERAGE(HAVERM!AV457:AV459))-1)</f>
        <v>0.3834413505857226</v>
      </c>
      <c r="FU38" s="2">
        <f>100*((AVERAGE(HAVERM!AW460:AW462)/AVERAGE(HAVERM!AW457:AW459))-1)</f>
        <v>1.1179785493546701</v>
      </c>
      <c r="FV38" s="2">
        <f>100*((AVERAGE(HAVERM!AX460:AX462)/AVERAGE(HAVERM!AX457:AX459))-1)</f>
        <v>0.76609247506800315</v>
      </c>
      <c r="FW38" s="2">
        <f>100*((AVERAGE(HAVERM!AY460:AY462)/AVERAGE(HAVERM!AY457:AY459))-1)</f>
        <v>0.55793481858206206</v>
      </c>
      <c r="FX38" s="2">
        <f>100*((AVERAGE(HAVERM!AZ460:AZ462)/AVERAGE(HAVERM!AZ457:AZ459))-1)</f>
        <v>0.13408566714998571</v>
      </c>
      <c r="FY38" s="2">
        <f>100*((AVERAGE(HAVERM!BA460:BA462)/AVERAGE(HAVERM!BA457:BA459))-1)</f>
        <v>0.80215465016129084</v>
      </c>
      <c r="FZ38" s="2">
        <f>100*((AVERAGE(HAVERM!BB460:BB462)/AVERAGE(HAVERM!BB457:BB459))-1)</f>
        <v>0.6426014032457239</v>
      </c>
      <c r="GA38" s="2">
        <f>100*((AVERAGE(HAVERM!BC460:BC462)/AVERAGE(HAVERM!BC457:BC459))-1)</f>
        <v>0.40158534803917956</v>
      </c>
      <c r="GB38" s="2">
        <f>100*((AVERAGE(HAVERM!BD460:BD462)/AVERAGE(HAVERM!BD457:BD459))-1)</f>
        <v>0.60256314869238103</v>
      </c>
      <c r="GC38" s="2">
        <f>100*((AVERAGE(HAVERM!BE460:BE462)/AVERAGE(HAVERM!BE457:BE459))-1)</f>
        <v>0.61285338374512666</v>
      </c>
      <c r="GD38" s="2">
        <f>100*((AVERAGE(HAVERM!BF460:BF462)/AVERAGE(HAVERM!BF457:BF459))-1)</f>
        <v>0.60578285936472298</v>
      </c>
      <c r="GE38" s="2">
        <f>100*((AVERAGE(HAVERM!BG460:BG462)/AVERAGE(HAVERM!BG457:BG459))-1)</f>
        <v>0.77049527544528207</v>
      </c>
      <c r="GF38" s="2">
        <f>100*((AVERAGE(HAVERM!BH460:BH462)/AVERAGE(HAVERM!BH457:BH459))-1)</f>
        <v>-0.62417075227151342</v>
      </c>
      <c r="GG38" s="2">
        <f>100*((AVERAGE(HAVERM!BI460:BI462)/AVERAGE(HAVERM!BI457:BI459))-1)</f>
        <v>-0.11786124165513723</v>
      </c>
      <c r="GH38" s="2">
        <f>100*((AVERAGE(HAVERM!BJ460:BJ462)/AVERAGE(HAVERM!BJ457:BJ459))-1)</f>
        <v>0.37888887584989206</v>
      </c>
      <c r="GI38" s="2">
        <f>100*((AVERAGE(HAVERM!BK460:BK462)/AVERAGE(HAVERM!BK457:BK459))-1)</f>
        <v>0.48045664731328763</v>
      </c>
      <c r="GJ38" s="2">
        <f>100*(((AVERAGE(HAVERM!BL460:BL462)+(AVERAGE(HAVERM!BM460:BM462)))/(AVERAGE(HAVERM!BL457:BL459)+AVERAGE(HAVERM!BM457:BM459))-1))</f>
        <v>0.41678254201007459</v>
      </c>
      <c r="GL38" s="8">
        <v>43040</v>
      </c>
      <c r="GM38" s="2">
        <f t="shared" si="56"/>
        <v>0.44774184359348546</v>
      </c>
      <c r="GN38" s="2">
        <f t="shared" si="57"/>
        <v>0.84373836518800704</v>
      </c>
      <c r="GO38" s="2">
        <f t="shared" si="58"/>
        <v>0.3834413505857226</v>
      </c>
      <c r="GP38" s="2">
        <f t="shared" si="59"/>
        <v>0.55793481858206206</v>
      </c>
      <c r="GQ38" s="2">
        <f t="shared" si="60"/>
        <v>0.28931089684938183</v>
      </c>
      <c r="GR38" s="2">
        <f t="shared" si="61"/>
        <v>0.61307559705883197</v>
      </c>
      <c r="GS38" s="2">
        <f t="shared" si="62"/>
        <v>0.60256314869238103</v>
      </c>
      <c r="GT38" s="2">
        <f t="shared" si="63"/>
        <v>0.68870348439338258</v>
      </c>
      <c r="GU38" s="2">
        <f t="shared" si="64"/>
        <v>7.4260718099483647E-2</v>
      </c>
      <c r="GW38" s="8">
        <v>43040</v>
      </c>
      <c r="GX38">
        <f>HAVERM!AT462</f>
        <v>183781</v>
      </c>
      <c r="GY38">
        <f>HAVERM!AU462+HAVERM!AW462+HAVERM!AX462</f>
        <v>323928</v>
      </c>
      <c r="GZ38">
        <f>HAVERM!AV462</f>
        <v>2427824</v>
      </c>
      <c r="HA38">
        <f>HAVERM!AY462</f>
        <v>1223903</v>
      </c>
      <c r="HB38">
        <f>HAVERM!AZ462+HAVERM!BB462</f>
        <v>6506065</v>
      </c>
      <c r="HC38">
        <f>HAVERM!BA462+HAVERM!BC462</f>
        <v>2441815</v>
      </c>
      <c r="HD38">
        <f>HAVERM!BD462</f>
        <v>1081602</v>
      </c>
      <c r="HE38">
        <f>HAVERM!BE462+HAVERM!BF462+HAVERM!BG462</f>
        <v>4925845</v>
      </c>
      <c r="HF38">
        <f>HAVERM!BH462+HAVERM!BI462+HAVERM!BJ462+HAVERM!BK462+HAVERM!BL462+HAVERM!BM462</f>
        <v>9324898</v>
      </c>
      <c r="HZ38" s="8">
        <v>46569</v>
      </c>
      <c r="IA38" s="7">
        <f>IA37+(DataQ!AA225-DataQ!AA224)</f>
        <v>6024.3950000000004</v>
      </c>
      <c r="IB38" s="7">
        <f>IB37+(DataQ!Z225-DataQ!Z224-(DataQ!AA225-DataQ!AA224))</f>
        <v>28544.024999999994</v>
      </c>
      <c r="IC38" s="7">
        <f>DataQ!Z225-('Chart Data'!IA38+'Chart Data'!IB38)</f>
        <v>-36</v>
      </c>
      <c r="IE38" s="8">
        <v>46569</v>
      </c>
      <c r="IF38" s="7">
        <f t="shared" si="38"/>
        <v>708.64500000000044</v>
      </c>
      <c r="IG38" s="7">
        <f t="shared" si="39"/>
        <v>920.02499999999418</v>
      </c>
      <c r="II38" s="8">
        <v>46569</v>
      </c>
      <c r="IJ38" s="2">
        <f t="shared" si="40"/>
        <v>113.33104453745943</v>
      </c>
      <c r="IK38" s="2">
        <f t="shared" si="41"/>
        <v>103.33052780191136</v>
      </c>
      <c r="IM38" s="8">
        <v>46569</v>
      </c>
      <c r="IN38" s="7">
        <f>SUM(DataQ!U225:Y225)</f>
        <v>12404.903</v>
      </c>
      <c r="IO38" s="7">
        <f>DataQ!F225-'Chart Data'!IN38</f>
        <v>25345.027000000002</v>
      </c>
      <c r="IQ38" s="8">
        <v>46569</v>
      </c>
      <c r="IR38" s="2">
        <f t="shared" si="42"/>
        <v>113.38774708073399</v>
      </c>
      <c r="IS38" s="2">
        <f t="shared" si="43"/>
        <v>102.92501243667449</v>
      </c>
    </row>
    <row r="39" spans="5:253" x14ac:dyDescent="0.25">
      <c r="E39" s="8">
        <v>39722</v>
      </c>
      <c r="F39" s="7">
        <f>HAVERQ!P123</f>
        <v>1503</v>
      </c>
      <c r="G39" s="7">
        <f>HAVERQ!O123</f>
        <v>1649</v>
      </c>
      <c r="H39" s="7">
        <f>HAVERQ!N123</f>
        <v>1210</v>
      </c>
      <c r="I39" s="7">
        <f>HAVERQ!M123</f>
        <v>289</v>
      </c>
      <c r="J39" s="7">
        <f>HAVERQ!L123</f>
        <v>193</v>
      </c>
      <c r="K39" s="7">
        <f>HAVERQ!E123-F39-G39-H39-I39-J39</f>
        <v>764</v>
      </c>
      <c r="M39" s="8">
        <v>39722</v>
      </c>
      <c r="N39" s="7">
        <f t="shared" si="4"/>
        <v>26.80099857346648</v>
      </c>
      <c r="O39" s="7">
        <f t="shared" si="5"/>
        <v>29.404422253922966</v>
      </c>
      <c r="P39" s="7">
        <f t="shared" si="6"/>
        <v>21.576319543509275</v>
      </c>
      <c r="Q39" s="7">
        <f t="shared" si="7"/>
        <v>5.1533523537803143</v>
      </c>
      <c r="R39" s="7">
        <f t="shared" si="8"/>
        <v>3.4415121255349499</v>
      </c>
      <c r="S39" s="7">
        <f t="shared" si="8"/>
        <v>13.623395149786019</v>
      </c>
      <c r="U39" s="8">
        <v>39722</v>
      </c>
      <c r="V39" s="7">
        <f t="shared" si="9"/>
        <v>293.75</v>
      </c>
      <c r="W39" s="7">
        <f t="shared" si="10"/>
        <v>209.25</v>
      </c>
      <c r="X39" s="7">
        <f t="shared" si="11"/>
        <v>31</v>
      </c>
      <c r="Y39" s="7">
        <f t="shared" si="12"/>
        <v>63.25</v>
      </c>
      <c r="Z39" s="7">
        <f t="shared" si="13"/>
        <v>-23.25</v>
      </c>
      <c r="AA39" s="7">
        <f t="shared" si="14"/>
        <v>-23.75</v>
      </c>
      <c r="AB39" s="7">
        <f t="shared" si="15"/>
        <v>550.25</v>
      </c>
      <c r="AD39" s="7"/>
      <c r="AE39" s="7"/>
      <c r="AF39" s="7"/>
      <c r="AG39" s="7"/>
      <c r="AH39" s="7"/>
      <c r="AI39" s="7"/>
      <c r="AJ39" s="7"/>
      <c r="AK39" s="7"/>
      <c r="AL39" s="7"/>
      <c r="AM39" s="7"/>
      <c r="AN39" s="7"/>
      <c r="AO39" s="7"/>
      <c r="AP39" s="7"/>
      <c r="AQ39" s="7"/>
      <c r="AR39" s="7"/>
      <c r="AS39" s="7"/>
      <c r="AT39" s="7"/>
      <c r="AU39" s="7"/>
      <c r="AV39" s="7"/>
      <c r="AW39" s="7"/>
      <c r="AY39" s="7"/>
      <c r="BU39" s="8">
        <v>37530</v>
      </c>
      <c r="BV39" s="7">
        <f>HAVERQ!T99</f>
        <v>335</v>
      </c>
      <c r="BW39" s="7">
        <f>HAVERQ!U99+HAVERQ!W99+HAVERQ!X99</f>
        <v>318</v>
      </c>
      <c r="BX39" s="7">
        <f>HAVERQ!V99</f>
        <v>3536</v>
      </c>
      <c r="BY39" s="7">
        <f>HAVERQ!Y99</f>
        <v>2021</v>
      </c>
      <c r="BZ39" s="7">
        <f>HAVERQ!Z99+HAVERQ!AB99</f>
        <v>6964</v>
      </c>
      <c r="CA39" s="7">
        <f>HAVERQ!AA99+HAVERQ!AC99</f>
        <v>2647</v>
      </c>
      <c r="CB39" s="7">
        <f>HAVERQ!AD99+HAVERQ!AE99+HAVERQ!AF99+HAVERQ!AG99</f>
        <v>5615</v>
      </c>
      <c r="CC39" s="7">
        <f>HAVERQ!AH99+HAVERQ!AI99+HAVERQ!AJ99+HAVERQ!AK99+HAVERQ!AL99+HAVERQ!AM99</f>
        <v>9052</v>
      </c>
      <c r="CD39" s="7">
        <f>HAVERQ!S99-SUM('Chart Data'!BV39:CC39)</f>
        <v>-1</v>
      </c>
      <c r="DB39" s="8">
        <v>39356</v>
      </c>
      <c r="DC39" s="3">
        <f>HAVERQ!BI119/HAVERQ!T119</f>
        <v>9.1675531914893611</v>
      </c>
      <c r="DD39" s="3">
        <f>HAVERQ!BJ119/HAVERQ!U119</f>
        <v>346.62686567164178</v>
      </c>
      <c r="DE39" s="3">
        <f>HAVERQ!BK119/HAVERQ!V119</f>
        <v>16.969634936881612</v>
      </c>
      <c r="DF39" s="3">
        <f>HAVERQ!BL119/HAVERQ!W119</f>
        <v>88.776470588235298</v>
      </c>
      <c r="DG39" s="3">
        <f>HAVERQ!BM119/HAVERQ!X119</f>
        <v>39.65</v>
      </c>
      <c r="DH39" s="3">
        <f>HAVERQ!BN119/HAVERQ!Y119</f>
        <v>13.613997423787033</v>
      </c>
      <c r="DI39" s="3">
        <f>HAVERQ!BO119/HAVERQ!Z119</f>
        <v>11.306435740995868</v>
      </c>
      <c r="DJ39" s="3">
        <f>HAVERQ!BP119/HAVERQ!AA119</f>
        <v>13.24476439790576</v>
      </c>
      <c r="DK39" s="3">
        <f>HAVERQ!BQ119/HAVERQ!AB119</f>
        <v>7.4165442976015665</v>
      </c>
      <c r="DL39" s="3">
        <f>HAVERQ!BR119/HAVERQ!AC119</f>
        <v>9.8137651821862342</v>
      </c>
      <c r="DM39" s="3">
        <f>HAVERQ!BS119/HAVERQ!AD119</f>
        <v>49.667510548523204</v>
      </c>
      <c r="DN39" s="3">
        <f>HAVERQ!BT119/HAVERQ!AE119</f>
        <v>112.52765957446809</v>
      </c>
      <c r="DO39" s="3">
        <f>HAVERQ!BU119/HAVERQ!AF119</f>
        <v>15.578856152512998</v>
      </c>
      <c r="DP39" s="3">
        <f>HAVERQ!BV119/HAVERQ!AG119</f>
        <v>7.2581511315688534</v>
      </c>
      <c r="DQ39" s="3">
        <f>HAVERQ!BW119/HAVERQ!AH119</f>
        <v>14.491228070175438</v>
      </c>
      <c r="DR39" s="3">
        <f>HAVERQ!BX119/HAVERQ!AI119</f>
        <v>10.809248554913294</v>
      </c>
      <c r="DS39" s="3">
        <f>HAVERQ!BY119/HAVERQ!AJ119</f>
        <v>11.942084942084943</v>
      </c>
      <c r="DT39" s="3">
        <f>HAVERQ!BZ119/HAVERQ!AK119</f>
        <v>9.9595375722543356</v>
      </c>
      <c r="DU39" s="3">
        <f>(HAVERQ!CA119+HAVERQ!CB119)/HAVERQ!AL119</f>
        <v>10.108827085852479</v>
      </c>
      <c r="FC39">
        <f t="shared" ref="FC39:FC52" si="92">RANK(FE39,$FE$39:$FE$52)</f>
        <v>11</v>
      </c>
      <c r="FD39" s="7" t="str">
        <f t="shared" ref="FD39:FD52" si="93">HH4</f>
        <v>Agriculture</v>
      </c>
      <c r="FE39" s="7">
        <f t="shared" ref="FE39:FE52" si="94">HI4</f>
        <v>27288</v>
      </c>
      <c r="FG39">
        <v>1</v>
      </c>
      <c r="FH39" t="str">
        <f>VLOOKUP(FG39,$FC$39:$FD$52,2,FALSE)</f>
        <v>Utilities</v>
      </c>
      <c r="FJ39" s="7"/>
      <c r="FK39" s="7"/>
      <c r="FP39" s="8">
        <v>43070</v>
      </c>
      <c r="FQ39" s="2">
        <f>100*((AVERAGE(HAVERM!AS461:AS463)/AVERAGE(HAVERM!AS458:AS460))-1)</f>
        <v>0.35150254794238389</v>
      </c>
      <c r="FR39" s="2">
        <f>100*((AVERAGE(HAVERM!AT461:AT463)/AVERAGE(HAVERM!AT458:AT460))-1)</f>
        <v>0.50401350843729542</v>
      </c>
      <c r="FS39" s="2">
        <f>100*((AVERAGE(HAVERM!AU461:AU463)/AVERAGE(HAVERM!AU458:AU460))-1)</f>
        <v>0.38596323444022307</v>
      </c>
      <c r="FT39" s="2">
        <f>100*((AVERAGE(HAVERM!AV461:AV463)/AVERAGE(HAVERM!AV458:AV460))-1)</f>
        <v>0.4897234582292409</v>
      </c>
      <c r="FU39" s="2">
        <f>100*((AVERAGE(HAVERM!AW461:AW463)/AVERAGE(HAVERM!AW458:AW460))-1)</f>
        <v>1.0278227110967375</v>
      </c>
      <c r="FV39" s="2">
        <f>100*((AVERAGE(HAVERM!AX461:AX463)/AVERAGE(HAVERM!AX458:AX460))-1)</f>
        <v>0.85768860788877355</v>
      </c>
      <c r="FW39" s="2">
        <f>100*((AVERAGE(HAVERM!AY461:AY463)/AVERAGE(HAVERM!AY458:AY460))-1)</f>
        <v>0.40410171311542342</v>
      </c>
      <c r="FX39" s="2">
        <f>100*((AVERAGE(HAVERM!AZ461:AZ463)/AVERAGE(HAVERM!AZ458:AZ460))-1)</f>
        <v>1.2590089743769184E-2</v>
      </c>
      <c r="FY39" s="2">
        <f>100*((AVERAGE(HAVERM!BA461:BA463)/AVERAGE(HAVERM!BA458:BA460))-1)</f>
        <v>0.79518101737718894</v>
      </c>
      <c r="FZ39" s="2">
        <f>100*((AVERAGE(HAVERM!BB461:BB463)/AVERAGE(HAVERM!BB458:BB460))-1)</f>
        <v>0.58581891962838917</v>
      </c>
      <c r="GA39" s="2">
        <f>100*((AVERAGE(HAVERM!BC461:BC463)/AVERAGE(HAVERM!BC458:BC460))-1)</f>
        <v>0.45879404788509159</v>
      </c>
      <c r="GB39" s="2">
        <f>100*((AVERAGE(HAVERM!BD461:BD463)/AVERAGE(HAVERM!BD458:BD460))-1)</f>
        <v>0.35767700186060125</v>
      </c>
      <c r="GC39" s="2">
        <f>100*((AVERAGE(HAVERM!BE461:BE463)/AVERAGE(HAVERM!BE458:BE460))-1)</f>
        <v>0.58780498857404773</v>
      </c>
      <c r="GD39" s="2">
        <f>100*((AVERAGE(HAVERM!BF461:BF463)/AVERAGE(HAVERM!BF458:BF460))-1)</f>
        <v>0.58963315502413849</v>
      </c>
      <c r="GE39" s="2">
        <f>100*((AVERAGE(HAVERM!BG461:BG463)/AVERAGE(HAVERM!BG458:BG460))-1)</f>
        <v>0.81640555760078559</v>
      </c>
      <c r="GF39" s="2">
        <f>100*((AVERAGE(HAVERM!BH461:BH463)/AVERAGE(HAVERM!BH458:BH460))-1)</f>
        <v>-0.28895500369632288</v>
      </c>
      <c r="GG39" s="2">
        <f>100*((AVERAGE(HAVERM!BI461:BI463)/AVERAGE(HAVERM!BI458:BI460))-1)</f>
        <v>-8.893549087408692E-2</v>
      </c>
      <c r="GH39" s="2">
        <f>100*((AVERAGE(HAVERM!BJ461:BJ463)/AVERAGE(HAVERM!BJ458:BJ460))-1)</f>
        <v>0.40297377635245546</v>
      </c>
      <c r="GI39" s="2">
        <f>100*((AVERAGE(HAVERM!BK461:BK463)/AVERAGE(HAVERM!BK458:BK460))-1)</f>
        <v>0.51396443473010756</v>
      </c>
      <c r="GJ39" s="2">
        <f>100*(((AVERAGE(HAVERM!BL461:BL463)+(AVERAGE(HAVERM!BM461:BM463)))/(AVERAGE(HAVERM!BL458:BL460)+AVERAGE(HAVERM!BM458:BM460))-1))</f>
        <v>0.36807305498007814</v>
      </c>
      <c r="GL39" s="8">
        <v>43070</v>
      </c>
      <c r="GM39" s="2">
        <f t="shared" si="56"/>
        <v>0.50401350843729542</v>
      </c>
      <c r="GN39" s="2">
        <f t="shared" si="57"/>
        <v>0.84060467094817515</v>
      </c>
      <c r="GO39" s="2">
        <f t="shared" si="58"/>
        <v>0.4897234582292409</v>
      </c>
      <c r="GP39" s="2">
        <f t="shared" si="59"/>
        <v>0.40410171311542342</v>
      </c>
      <c r="GQ39" s="2">
        <f t="shared" si="60"/>
        <v>0.1877957311788192</v>
      </c>
      <c r="GR39" s="2">
        <f t="shared" si="61"/>
        <v>0.63654412926541504</v>
      </c>
      <c r="GS39" s="2">
        <f t="shared" si="62"/>
        <v>0.35767700186060125</v>
      </c>
      <c r="GT39" s="2">
        <f t="shared" si="63"/>
        <v>0.70283875481167435</v>
      </c>
      <c r="GU39" s="2">
        <f t="shared" si="64"/>
        <v>0.143497768765255</v>
      </c>
      <c r="GW39" s="8">
        <v>43070</v>
      </c>
      <c r="GX39">
        <f>HAVERM!AT463</f>
        <v>184043</v>
      </c>
      <c r="GY39">
        <f>HAVERM!AU463+HAVERM!AW463+HAVERM!AX463</f>
        <v>324630</v>
      </c>
      <c r="GZ39">
        <f>HAVERM!AV463</f>
        <v>2436958</v>
      </c>
      <c r="HA39">
        <f>HAVERM!AY463</f>
        <v>1222469</v>
      </c>
      <c r="HB39">
        <f>HAVERM!AZ463+HAVERM!BB463</f>
        <v>6507704</v>
      </c>
      <c r="HC39">
        <f>HAVERM!BA463+HAVERM!BC463</f>
        <v>2446217</v>
      </c>
      <c r="HD39">
        <f>HAVERM!BD463</f>
        <v>1080955</v>
      </c>
      <c r="HE39">
        <f>HAVERM!BE463+HAVERM!BF463+HAVERM!BG463</f>
        <v>4934059</v>
      </c>
      <c r="HF39">
        <f>HAVERM!BH463+HAVERM!BI463+HAVERM!BJ463+HAVERM!BK463+HAVERM!BL463+HAVERM!BM463</f>
        <v>9329463</v>
      </c>
      <c r="HZ39" s="8">
        <v>46661</v>
      </c>
      <c r="IA39" s="7">
        <f>IA38+(DataQ!AA226-DataQ!AA225)</f>
        <v>6036.9930000000004</v>
      </c>
      <c r="IB39" s="7">
        <f>IB38+(DataQ!Z226-DataQ!Z225-(DataQ!AA226-DataQ!AA225))</f>
        <v>28663.406999999999</v>
      </c>
      <c r="IC39" s="7">
        <f>DataQ!Z226-('Chart Data'!IA39+'Chart Data'!IB39)</f>
        <v>-36</v>
      </c>
      <c r="IE39" s="8">
        <v>46661</v>
      </c>
      <c r="IF39" s="7">
        <f t="shared" si="38"/>
        <v>721.24300000000039</v>
      </c>
      <c r="IG39" s="7">
        <f t="shared" si="39"/>
        <v>1039.4069999999992</v>
      </c>
      <c r="II39" s="8">
        <v>46661</v>
      </c>
      <c r="IJ39" s="2">
        <f t="shared" si="40"/>
        <v>113.56803837652261</v>
      </c>
      <c r="IK39" s="2">
        <f t="shared" si="41"/>
        <v>103.7626954821894</v>
      </c>
      <c r="IM39" s="8">
        <v>46661</v>
      </c>
      <c r="IN39" s="7">
        <f>SUM(DataQ!U226:Y226)</f>
        <v>12438.665999999999</v>
      </c>
      <c r="IO39" s="7">
        <f>DataQ!F226-'Chart Data'!IN39</f>
        <v>25463.544000000002</v>
      </c>
      <c r="IQ39" s="8">
        <v>46661</v>
      </c>
      <c r="IR39" s="2">
        <f t="shared" si="42"/>
        <v>113.69635977240007</v>
      </c>
      <c r="IS39" s="2">
        <f t="shared" si="43"/>
        <v>103.40630463253436</v>
      </c>
    </row>
    <row r="40" spans="5:253" x14ac:dyDescent="0.25">
      <c r="E40" s="8">
        <v>39814</v>
      </c>
      <c r="F40" s="7">
        <f>HAVERQ!P124</f>
        <v>1503</v>
      </c>
      <c r="G40" s="7">
        <f>HAVERQ!O124</f>
        <v>1662</v>
      </c>
      <c r="H40" s="7">
        <f>HAVERQ!N124</f>
        <v>1208</v>
      </c>
      <c r="I40" s="7">
        <f>HAVERQ!M124</f>
        <v>293</v>
      </c>
      <c r="J40" s="7">
        <f>HAVERQ!L124</f>
        <v>196</v>
      </c>
      <c r="K40" s="7">
        <f>HAVERQ!E124-F40-G40-H40-I40-J40</f>
        <v>750</v>
      </c>
      <c r="M40" s="8">
        <v>39814</v>
      </c>
      <c r="N40" s="7">
        <f t="shared" si="4"/>
        <v>26.781895937277262</v>
      </c>
      <c r="O40" s="7">
        <f t="shared" si="5"/>
        <v>29.615110477548111</v>
      </c>
      <c r="P40" s="7">
        <f t="shared" si="6"/>
        <v>21.525302922309336</v>
      </c>
      <c r="Q40" s="7">
        <f t="shared" si="7"/>
        <v>5.2209550962223812</v>
      </c>
      <c r="R40" s="7">
        <f t="shared" si="8"/>
        <v>3.4925160370634352</v>
      </c>
      <c r="S40" s="7">
        <f t="shared" si="8"/>
        <v>13.364219529579472</v>
      </c>
      <c r="U40" s="8">
        <v>39814</v>
      </c>
      <c r="V40" s="7">
        <f t="shared" si="9"/>
        <v>293.75</v>
      </c>
      <c r="W40" s="7">
        <f t="shared" si="10"/>
        <v>222.25</v>
      </c>
      <c r="X40" s="7">
        <f t="shared" si="11"/>
        <v>29</v>
      </c>
      <c r="Y40" s="7">
        <f t="shared" si="12"/>
        <v>67.25</v>
      </c>
      <c r="Z40" s="7">
        <f t="shared" si="13"/>
        <v>-20.25</v>
      </c>
      <c r="AA40" s="7">
        <f t="shared" si="14"/>
        <v>-37.75</v>
      </c>
      <c r="AB40" s="7">
        <f t="shared" si="15"/>
        <v>554.25</v>
      </c>
      <c r="AD40" s="7"/>
      <c r="AE40" s="7" t="s">
        <v>849</v>
      </c>
      <c r="AF40" s="7">
        <f>AG1+AJ1+AR1+AK1</f>
        <v>12488</v>
      </c>
      <c r="AG40" s="7"/>
      <c r="AH40" s="7"/>
      <c r="AI40" s="7"/>
      <c r="AJ40" s="7"/>
      <c r="AK40" s="7"/>
      <c r="AL40" s="7"/>
      <c r="AM40" s="7"/>
      <c r="AN40" s="7"/>
      <c r="AO40" s="7"/>
      <c r="AP40" s="7"/>
      <c r="AQ40" s="7"/>
      <c r="AR40" s="7"/>
      <c r="AS40" s="7"/>
      <c r="AT40" s="7"/>
      <c r="AU40" s="7"/>
      <c r="AV40" s="7"/>
      <c r="AW40" s="7"/>
      <c r="AY40" s="7"/>
      <c r="BU40" s="8">
        <v>37622</v>
      </c>
      <c r="BV40" s="7">
        <f>HAVERQ!T100</f>
        <v>337</v>
      </c>
      <c r="BW40" s="7">
        <f>HAVERQ!U100+HAVERQ!W100+HAVERQ!X100</f>
        <v>310</v>
      </c>
      <c r="BX40" s="7">
        <f>HAVERQ!V100</f>
        <v>3496</v>
      </c>
      <c r="BY40" s="7">
        <f>HAVERQ!Y100</f>
        <v>2030</v>
      </c>
      <c r="BZ40" s="7">
        <f>HAVERQ!Z100+HAVERQ!AB100</f>
        <v>6921</v>
      </c>
      <c r="CA40" s="7">
        <f>HAVERQ!AA100+HAVERQ!AC100</f>
        <v>2657</v>
      </c>
      <c r="CB40" s="7">
        <f>HAVERQ!AD100+HAVERQ!AE100+HAVERQ!AF100+HAVERQ!AG100</f>
        <v>5636</v>
      </c>
      <c r="CC40" s="7">
        <f>HAVERQ!AH100+HAVERQ!AI100+HAVERQ!AJ100+HAVERQ!AK100+HAVERQ!AL100+HAVERQ!AM100</f>
        <v>9145</v>
      </c>
      <c r="CD40" s="7">
        <f>HAVERQ!S100-SUM('Chart Data'!BV40:CC40)</f>
        <v>1</v>
      </c>
      <c r="DB40" s="8">
        <v>39448</v>
      </c>
      <c r="DC40" s="3">
        <f>HAVERQ!BI120/HAVERQ!T120</f>
        <v>10.511627906976743</v>
      </c>
      <c r="DD40" s="3">
        <f>HAVERQ!BJ120/HAVERQ!U120</f>
        <v>322.48529411764707</v>
      </c>
      <c r="DE40" s="3">
        <f>HAVERQ!BK120/HAVERQ!V120</f>
        <v>17.223598211214309</v>
      </c>
      <c r="DF40" s="3">
        <f>HAVERQ!BL120/HAVERQ!W120</f>
        <v>83.79069767441861</v>
      </c>
      <c r="DG40" s="3">
        <f>HAVERQ!BM120/HAVERQ!X120</f>
        <v>38.327272727272728</v>
      </c>
      <c r="DH40" s="3">
        <f>HAVERQ!BN120/HAVERQ!Y120</f>
        <v>13.725932350390286</v>
      </c>
      <c r="DI40" s="3">
        <f>HAVERQ!BO120/HAVERQ!Z120</f>
        <v>11.356247551899726</v>
      </c>
      <c r="DJ40" s="3">
        <f>HAVERQ!BP120/HAVERQ!AA120</f>
        <v>13.707397622192866</v>
      </c>
      <c r="DK40" s="3">
        <f>HAVERQ!BQ120/HAVERQ!AB120</f>
        <v>7.5275049115913557</v>
      </c>
      <c r="DL40" s="3">
        <f>HAVERQ!BR120/HAVERQ!AC120</f>
        <v>9.6991005723630419</v>
      </c>
      <c r="DM40" s="3">
        <f>HAVERQ!BS120/HAVERQ!AD120</f>
        <v>49.745212323064116</v>
      </c>
      <c r="DN40" s="3">
        <f>HAVERQ!BT120/HAVERQ!AE120</f>
        <v>113.02340425531915</v>
      </c>
      <c r="DO40" s="3">
        <f>HAVERQ!BU120/HAVERQ!AF120</f>
        <v>15.579378774805868</v>
      </c>
      <c r="DP40" s="3">
        <f>HAVERQ!BV120/HAVERQ!AG120</f>
        <v>7.513750954927426</v>
      </c>
      <c r="DQ40" s="3">
        <f>HAVERQ!BW120/HAVERQ!AH120</f>
        <v>14.744</v>
      </c>
      <c r="DR40" s="3">
        <f>HAVERQ!BX120/HAVERQ!AI120</f>
        <v>11.081122645136485</v>
      </c>
      <c r="DS40" s="3">
        <f>HAVERQ!BY120/HAVERQ!AJ120</f>
        <v>11.886120996441282</v>
      </c>
      <c r="DT40" s="3">
        <f>HAVERQ!BZ120/HAVERQ!AK120</f>
        <v>9.7066210045662107</v>
      </c>
      <c r="DU40" s="3">
        <f>(HAVERQ!CA120+HAVERQ!CB120)/HAVERQ!AL120</f>
        <v>9.9295261239368173</v>
      </c>
      <c r="FC40">
        <f t="shared" si="92"/>
        <v>3</v>
      </c>
      <c r="FD40" s="7" t="str">
        <f t="shared" si="93"/>
        <v>Extraction</v>
      </c>
      <c r="FE40" s="7">
        <f t="shared" si="94"/>
        <v>47022</v>
      </c>
      <c r="FG40">
        <v>2</v>
      </c>
      <c r="FH40" t="str">
        <f t="shared" ref="FH40:FH52" si="95">VLOOKUP(FG40,$FC$39:$FD$52,2,FALSE)</f>
        <v>Financial services</v>
      </c>
      <c r="FJ40" s="7"/>
      <c r="FK40" s="7"/>
      <c r="FP40" s="8">
        <v>43101</v>
      </c>
      <c r="FQ40" s="2">
        <f>100*((AVERAGE(HAVERM!AS462:AS464)/AVERAGE(HAVERM!AS459:AS461))-1)</f>
        <v>0.32306050414163678</v>
      </c>
      <c r="FR40" s="2">
        <f>100*((AVERAGE(HAVERM!AT462:AT464)/AVERAGE(HAVERM!AT459:AT461))-1)</f>
        <v>0.47010585574922548</v>
      </c>
      <c r="FS40" s="2">
        <f>100*((AVERAGE(HAVERM!AU462:AU464)/AVERAGE(HAVERM!AU459:AU461))-1)</f>
        <v>-1.2950189481719665E-2</v>
      </c>
      <c r="FT40" s="2">
        <f>100*((AVERAGE(HAVERM!AV462:AV464)/AVERAGE(HAVERM!AV459:AV461))-1)</f>
        <v>0.43227749018319717</v>
      </c>
      <c r="FU40" s="2">
        <f>100*((AVERAGE(HAVERM!AW462:AW464)/AVERAGE(HAVERM!AW459:AW461))-1)</f>
        <v>0.73658952928481458</v>
      </c>
      <c r="FV40" s="2">
        <f>100*((AVERAGE(HAVERM!AX462:AX464)/AVERAGE(HAVERM!AX459:AX461))-1)</f>
        <v>0.80172153368722743</v>
      </c>
      <c r="FW40" s="2">
        <f>100*((AVERAGE(HAVERM!AY462:AY464)/AVERAGE(HAVERM!AY459:AY461))-1)</f>
        <v>0.23685558036170562</v>
      </c>
      <c r="FX40" s="2">
        <f>100*((AVERAGE(HAVERM!AZ462:AZ464)/AVERAGE(HAVERM!AZ459:AZ461))-1)</f>
        <v>-8.1861824127349436E-2</v>
      </c>
      <c r="FY40" s="2">
        <f>100*((AVERAGE(HAVERM!BA462:BA464)/AVERAGE(HAVERM!BA459:BA461))-1)</f>
        <v>0.71992522736255005</v>
      </c>
      <c r="FZ40" s="2">
        <f>100*((AVERAGE(HAVERM!BB462:BB464)/AVERAGE(HAVERM!BB459:BB461))-1)</f>
        <v>0.62719467425991215</v>
      </c>
      <c r="GA40" s="2">
        <f>100*((AVERAGE(HAVERM!BC462:BC464)/AVERAGE(HAVERM!BC459:BC461))-1)</f>
        <v>0.42819296228899795</v>
      </c>
      <c r="GB40" s="2">
        <f>100*((AVERAGE(HAVERM!BD462:BD464)/AVERAGE(HAVERM!BD459:BD461))-1)</f>
        <v>0.10931700635594677</v>
      </c>
      <c r="GC40" s="2">
        <f>100*((AVERAGE(HAVERM!BE462:BE464)/AVERAGE(HAVERM!BE459:BE461))-1)</f>
        <v>0.52559086586048132</v>
      </c>
      <c r="GD40" s="2">
        <f>100*((AVERAGE(HAVERM!BF462:BF464)/AVERAGE(HAVERM!BF459:BF461))-1)</f>
        <v>0.57033185218764437</v>
      </c>
      <c r="GE40" s="2">
        <f>100*((AVERAGE(HAVERM!BG462:BG464)/AVERAGE(HAVERM!BG459:BG461))-1)</f>
        <v>0.73308611127276269</v>
      </c>
      <c r="GF40" s="2">
        <f>100*((AVERAGE(HAVERM!BH462:BH464)/AVERAGE(HAVERM!BH459:BH461))-1)</f>
        <v>-0.11532687304777189</v>
      </c>
      <c r="GG40" s="2">
        <f>100*((AVERAGE(HAVERM!BI462:BI464)/AVERAGE(HAVERM!BI459:BI461))-1)</f>
        <v>4.4361780810864282E-2</v>
      </c>
      <c r="GH40" s="2">
        <f>100*((AVERAGE(HAVERM!BJ462:BJ464)/AVERAGE(HAVERM!BJ459:BJ461))-1)</f>
        <v>0.3946873347755453</v>
      </c>
      <c r="GI40" s="2">
        <f>100*((AVERAGE(HAVERM!BK462:BK464)/AVERAGE(HAVERM!BK459:BK461))-1)</f>
        <v>0.49327746261254024</v>
      </c>
      <c r="GJ40" s="2">
        <f>100*(((AVERAGE(HAVERM!BL462:BL464)+(AVERAGE(HAVERM!BM462:BM464)))/(AVERAGE(HAVERM!BL459:BL461)+AVERAGE(HAVERM!BM459:BM461))-1))</f>
        <v>0.36926011932933989</v>
      </c>
      <c r="GL40" s="8">
        <v>43101</v>
      </c>
      <c r="GM40" s="2">
        <f t="shared" si="56"/>
        <v>0.47010585574922548</v>
      </c>
      <c r="GN40" s="2">
        <f t="shared" si="57"/>
        <v>0.65720144904906075</v>
      </c>
      <c r="GO40" s="2">
        <f t="shared" si="58"/>
        <v>0.43227749018319717</v>
      </c>
      <c r="GP40" s="2">
        <f t="shared" si="59"/>
        <v>0.23685558036170562</v>
      </c>
      <c r="GQ40" s="2">
        <f t="shared" si="60"/>
        <v>0.13505769556032554</v>
      </c>
      <c r="GR40" s="2">
        <f t="shared" si="61"/>
        <v>0.58241882385974275</v>
      </c>
      <c r="GS40" s="2">
        <f t="shared" si="62"/>
        <v>0.10931700635594677</v>
      </c>
      <c r="GT40" s="2">
        <f t="shared" si="63"/>
        <v>0.6479454767935211</v>
      </c>
      <c r="GU40" s="2">
        <f t="shared" si="64"/>
        <v>0.20875519659651065</v>
      </c>
      <c r="GW40" s="8">
        <v>43101</v>
      </c>
      <c r="GX40">
        <f>HAVERM!AT464</f>
        <v>183996</v>
      </c>
      <c r="GY40">
        <f>HAVERM!AU464+HAVERM!AW464+HAVERM!AX464</f>
        <v>324776</v>
      </c>
      <c r="GZ40">
        <f>HAVERM!AV464</f>
        <v>2430703</v>
      </c>
      <c r="HA40">
        <f>HAVERM!AY464</f>
        <v>1224026</v>
      </c>
      <c r="HB40">
        <f>HAVERM!AZ464+HAVERM!BB464</f>
        <v>6511640</v>
      </c>
      <c r="HC40">
        <f>HAVERM!BA464+HAVERM!BC464</f>
        <v>2448341</v>
      </c>
      <c r="HD40">
        <f>HAVERM!BD464</f>
        <v>1081103</v>
      </c>
      <c r="HE40">
        <f>HAVERM!BE464+HAVERM!BF464+HAVERM!BG464</f>
        <v>4943113</v>
      </c>
      <c r="HF40">
        <f>HAVERM!BH464+HAVERM!BI464+HAVERM!BJ464+HAVERM!BK464+HAVERM!BL464+HAVERM!BM464</f>
        <v>9339548</v>
      </c>
      <c r="HZ40" s="8"/>
      <c r="IC40" s="7"/>
      <c r="IE40" s="8"/>
      <c r="IF40" s="7"/>
      <c r="IG40" s="7"/>
      <c r="II40" s="8"/>
      <c r="IJ40" s="7"/>
      <c r="IK40" s="7"/>
      <c r="IM40" s="8">
        <v>46753</v>
      </c>
      <c r="IN40" s="7">
        <f>SUM(DataQ!U227:Y227)</f>
        <v>12471.638000000001</v>
      </c>
      <c r="IO40" s="7">
        <f>DataQ!F227-'Chart Data'!IN40</f>
        <v>25577.252</v>
      </c>
      <c r="IQ40" s="8">
        <v>46753</v>
      </c>
      <c r="IR40" s="2">
        <f t="shared" ref="IR40:IR43" si="96">100*(IN40/AVERAGE(IN$4:IN$7))</f>
        <v>113.99774228194055</v>
      </c>
      <c r="IS40" s="2">
        <f t="shared" ref="IS40:IS43" si="97">100*(IO40/AVERAGE(IO$4:IO$7))</f>
        <v>103.86806769611874</v>
      </c>
    </row>
    <row r="41" spans="5:253" x14ac:dyDescent="0.25">
      <c r="E41" s="8">
        <v>39904</v>
      </c>
      <c r="F41" s="7">
        <f>HAVERQ!P125</f>
        <v>1530</v>
      </c>
      <c r="G41" s="7">
        <f>HAVERQ!O125</f>
        <v>1657</v>
      </c>
      <c r="H41" s="7">
        <f>HAVERQ!N125</f>
        <v>1208</v>
      </c>
      <c r="I41" s="7">
        <f>HAVERQ!M125</f>
        <v>294</v>
      </c>
      <c r="J41" s="7">
        <f>HAVERQ!L125</f>
        <v>197</v>
      </c>
      <c r="K41" s="7">
        <f>HAVERQ!E125-F41-G41-H41-I41-J41</f>
        <v>735</v>
      </c>
      <c r="M41" s="8">
        <v>39904</v>
      </c>
      <c r="N41" s="7">
        <f t="shared" si="4"/>
        <v>27.219355986479275</v>
      </c>
      <c r="O41" s="7">
        <f t="shared" si="5"/>
        <v>29.478740437644547</v>
      </c>
      <c r="P41" s="7">
        <f t="shared" si="6"/>
        <v>21.490837929194093</v>
      </c>
      <c r="Q41" s="7">
        <f t="shared" si="7"/>
        <v>5.230386052303861</v>
      </c>
      <c r="R41" s="7">
        <f t="shared" si="8"/>
        <v>3.5047144636185732</v>
      </c>
      <c r="S41" s="7">
        <f t="shared" si="8"/>
        <v>13.07596513075965</v>
      </c>
      <c r="U41" s="8">
        <v>39904</v>
      </c>
      <c r="V41" s="7">
        <f t="shared" si="9"/>
        <v>320.75</v>
      </c>
      <c r="W41" s="7">
        <f t="shared" si="10"/>
        <v>217.25</v>
      </c>
      <c r="X41" s="7">
        <f t="shared" si="11"/>
        <v>29</v>
      </c>
      <c r="Y41" s="7">
        <f t="shared" si="12"/>
        <v>68.25</v>
      </c>
      <c r="Z41" s="7">
        <f t="shared" si="13"/>
        <v>-19.25</v>
      </c>
      <c r="AA41" s="7">
        <f t="shared" si="14"/>
        <v>-52.75</v>
      </c>
      <c r="AB41" s="7">
        <f t="shared" si="15"/>
        <v>563.25</v>
      </c>
      <c r="AD41" s="7"/>
      <c r="AE41" s="7" t="s">
        <v>848</v>
      </c>
      <c r="AF41" s="7">
        <f>HAVERQ!S186</f>
        <v>36766</v>
      </c>
      <c r="AG41" s="7"/>
      <c r="AH41" s="7"/>
      <c r="AI41" s="7"/>
      <c r="AJ41" s="7"/>
      <c r="AK41" s="7"/>
      <c r="AL41" s="7"/>
      <c r="AM41" s="7"/>
      <c r="AN41" s="7"/>
      <c r="AO41" s="7"/>
      <c r="AP41" s="7"/>
      <c r="AQ41" s="7"/>
      <c r="AR41" s="7"/>
      <c r="AS41" s="7"/>
      <c r="AT41" s="7"/>
      <c r="AU41" s="7"/>
      <c r="AV41" s="7"/>
      <c r="AW41" s="7"/>
      <c r="AY41" s="7"/>
      <c r="BU41" s="8">
        <v>37712</v>
      </c>
      <c r="BV41" s="7">
        <f>HAVERQ!T101</f>
        <v>348</v>
      </c>
      <c r="BW41" s="7">
        <f>HAVERQ!U101+HAVERQ!W101+HAVERQ!X101</f>
        <v>309</v>
      </c>
      <c r="BX41" s="7">
        <f>HAVERQ!V101</f>
        <v>3438</v>
      </c>
      <c r="BY41" s="7">
        <f>HAVERQ!Y101</f>
        <v>2057</v>
      </c>
      <c r="BZ41" s="7">
        <f>HAVERQ!Z101+HAVERQ!AB101</f>
        <v>6961</v>
      </c>
      <c r="CA41" s="7">
        <f>HAVERQ!AA101+HAVERQ!AC101</f>
        <v>2677</v>
      </c>
      <c r="CB41" s="7">
        <f>HAVERQ!AD101+HAVERQ!AE101+HAVERQ!AF101+HAVERQ!AG101</f>
        <v>5683</v>
      </c>
      <c r="CC41" s="7">
        <f>HAVERQ!AH101+HAVERQ!AI101+HAVERQ!AJ101+HAVERQ!AK101+HAVERQ!AL101+HAVERQ!AM101</f>
        <v>9236</v>
      </c>
      <c r="CD41" s="7">
        <f>HAVERQ!S101-SUM('Chart Data'!BV41:CC41)</f>
        <v>-3</v>
      </c>
      <c r="DB41" s="8">
        <v>39539</v>
      </c>
      <c r="DC41" s="3">
        <f>HAVERQ!BI121/HAVERQ!T121</f>
        <v>10.522500000000001</v>
      </c>
      <c r="DD41" s="3">
        <f>HAVERQ!BJ121/HAVERQ!U121</f>
        <v>323.95522388059703</v>
      </c>
      <c r="DE41" s="3">
        <f>HAVERQ!BK121/HAVERQ!V121</f>
        <v>17.273231622746184</v>
      </c>
      <c r="DF41" s="3">
        <f>HAVERQ!BL121/HAVERQ!W121</f>
        <v>83.023255813953483</v>
      </c>
      <c r="DG41" s="3">
        <f>HAVERQ!BM121/HAVERQ!X121</f>
        <v>36.982352941176472</v>
      </c>
      <c r="DH41" s="3">
        <f>HAVERQ!BN121/HAVERQ!Y121</f>
        <v>13.433043478260869</v>
      </c>
      <c r="DI41" s="3">
        <f>HAVERQ!BO121/HAVERQ!Z121</f>
        <v>11.443462897526501</v>
      </c>
      <c r="DJ41" s="3">
        <f>HAVERQ!BP121/HAVERQ!AA121</f>
        <v>13.706307490144546</v>
      </c>
      <c r="DK41" s="3">
        <f>HAVERQ!BQ121/HAVERQ!AB121</f>
        <v>7.2600391772771795</v>
      </c>
      <c r="DL41" s="3">
        <f>HAVERQ!BR121/HAVERQ!AC121</f>
        <v>9.9059967585089144</v>
      </c>
      <c r="DM41" s="3">
        <f>HAVERQ!BS121/HAVERQ!AD121</f>
        <v>49.116666666666667</v>
      </c>
      <c r="DN41" s="3">
        <f>HAVERQ!BT121/HAVERQ!AE121</f>
        <v>111.56485355648536</v>
      </c>
      <c r="DO41" s="3">
        <f>HAVERQ!BU121/HAVERQ!AF121</f>
        <v>15.246035147878269</v>
      </c>
      <c r="DP41" s="3">
        <f>HAVERQ!BV121/HAVERQ!AG121</f>
        <v>7.4133333333333331</v>
      </c>
      <c r="DQ41" s="3">
        <f>HAVERQ!BW121/HAVERQ!AH121</f>
        <v>14.739529546758462</v>
      </c>
      <c r="DR41" s="3">
        <f>HAVERQ!BX121/HAVERQ!AI121</f>
        <v>10.702951322345726</v>
      </c>
      <c r="DS41" s="3">
        <f>HAVERQ!BY121/HAVERQ!AJ121</f>
        <v>11.943104849634246</v>
      </c>
      <c r="DT41" s="3">
        <f>HAVERQ!BZ121/HAVERQ!AK121</f>
        <v>9.4006696428571423</v>
      </c>
      <c r="DU41" s="3">
        <f>(HAVERQ!CA121+HAVERQ!CB121)/HAVERQ!AL121</f>
        <v>10.08679706601467</v>
      </c>
      <c r="FC41">
        <f t="shared" si="92"/>
        <v>9</v>
      </c>
      <c r="FD41" s="7" t="str">
        <f t="shared" si="93"/>
        <v>Manufacturing</v>
      </c>
      <c r="FE41" s="7">
        <f t="shared" si="94"/>
        <v>35518</v>
      </c>
      <c r="FG41">
        <v>3</v>
      </c>
      <c r="FH41" t="str">
        <f t="shared" si="95"/>
        <v>Extraction</v>
      </c>
      <c r="FJ41" s="7"/>
      <c r="FK41" s="7"/>
      <c r="FP41" s="8">
        <v>43132</v>
      </c>
      <c r="FQ41" s="2">
        <f>100*((AVERAGE(HAVERM!AS463:AS465)/AVERAGE(HAVERM!AS460:AS462))-1)</f>
        <v>0.26732892081420268</v>
      </c>
      <c r="FR41" s="2">
        <f>100*((AVERAGE(HAVERM!AT463:AT465)/AVERAGE(HAVERM!AT460:AT462))-1)</f>
        <v>0.37484843361710318</v>
      </c>
      <c r="FS41" s="2">
        <f>100*((AVERAGE(HAVERM!AU463:AU465)/AVERAGE(HAVERM!AU460:AU462))-1)</f>
        <v>-0.38189244383934895</v>
      </c>
      <c r="FT41" s="2">
        <f>100*((AVERAGE(HAVERM!AV463:AV465)/AVERAGE(HAVERM!AV460:AV462))-1)</f>
        <v>0.32012630182771673</v>
      </c>
      <c r="FU41" s="2">
        <f>100*((AVERAGE(HAVERM!AW463:AW465)/AVERAGE(HAVERM!AW460:AW462))-1)</f>
        <v>0.61605136436597707</v>
      </c>
      <c r="FV41" s="2">
        <f>100*((AVERAGE(HAVERM!AX463:AX465)/AVERAGE(HAVERM!AX460:AX462))-1)</f>
        <v>0.67596774288189998</v>
      </c>
      <c r="FW41" s="2">
        <f>100*((AVERAGE(HAVERM!AY463:AY465)/AVERAGE(HAVERM!AY460:AY462))-1)</f>
        <v>0.15198906900286691</v>
      </c>
      <c r="FX41" s="2">
        <f>100*((AVERAGE(HAVERM!AZ463:AZ465)/AVERAGE(HAVERM!AZ460:AZ462))-1)</f>
        <v>-0.10889523647253929</v>
      </c>
      <c r="FY41" s="2">
        <f>100*((AVERAGE(HAVERM!BA463:BA465)/AVERAGE(HAVERM!BA460:BA462))-1)</f>
        <v>0.55868464470614221</v>
      </c>
      <c r="FZ41" s="2">
        <f>100*((AVERAGE(HAVERM!BB463:BB465)/AVERAGE(HAVERM!BB460:BB462))-1)</f>
        <v>0.64060659774434203</v>
      </c>
      <c r="GA41" s="2">
        <f>100*((AVERAGE(HAVERM!BC463:BC465)/AVERAGE(HAVERM!BC460:BC462))-1)</f>
        <v>0.38438417508124267</v>
      </c>
      <c r="GB41" s="2">
        <f>100*((AVERAGE(HAVERM!BD463:BD465)/AVERAGE(HAVERM!BD460:BD462))-1)</f>
        <v>-7.0042836140138398E-2</v>
      </c>
      <c r="GC41" s="2">
        <f>100*((AVERAGE(HAVERM!BE463:BE465)/AVERAGE(HAVERM!BE460:BE462))-1)</f>
        <v>0.40253510096412981</v>
      </c>
      <c r="GD41" s="2">
        <f>100*((AVERAGE(HAVERM!BF463:BF465)/AVERAGE(HAVERM!BF460:BF462))-1)</f>
        <v>0.50335978497897393</v>
      </c>
      <c r="GE41" s="2">
        <f>100*((AVERAGE(HAVERM!BG463:BG465)/AVERAGE(HAVERM!BG460:BG462))-1)</f>
        <v>0.5498922237276993</v>
      </c>
      <c r="GF41" s="2">
        <f>100*((AVERAGE(HAVERM!BH463:BH465)/AVERAGE(HAVERM!BH460:BH462))-1)</f>
        <v>-0.21986490240252232</v>
      </c>
      <c r="GG41" s="2">
        <f>100*((AVERAGE(HAVERM!BI463:BI465)/AVERAGE(HAVERM!BI460:BI462))-1)</f>
        <v>0.19297633230133115</v>
      </c>
      <c r="GH41" s="2">
        <f>100*((AVERAGE(HAVERM!BJ463:BJ465)/AVERAGE(HAVERM!BJ460:BJ462))-1)</f>
        <v>0.35100489663204559</v>
      </c>
      <c r="GI41" s="2">
        <f>100*((AVERAGE(HAVERM!BK463:BK465)/AVERAGE(HAVERM!BK460:BK462))-1)</f>
        <v>0.3815528760100495</v>
      </c>
      <c r="GJ41" s="2">
        <f>100*(((AVERAGE(HAVERM!BL463:BL465)+(AVERAGE(HAVERM!BM463:BM465)))/(AVERAGE(HAVERM!BL460:BL462)+AVERAGE(HAVERM!BM460:BM462))-1))</f>
        <v>0.31780666717371453</v>
      </c>
      <c r="GL41" s="8">
        <v>43132</v>
      </c>
      <c r="GM41" s="2">
        <f t="shared" si="56"/>
        <v>0.37484843361710318</v>
      </c>
      <c r="GN41" s="2">
        <f t="shared" si="57"/>
        <v>0.49645909368887242</v>
      </c>
      <c r="GO41" s="2">
        <f t="shared" si="58"/>
        <v>0.32012630182771673</v>
      </c>
      <c r="GP41" s="2">
        <f t="shared" si="59"/>
        <v>0.15198906900286691</v>
      </c>
      <c r="GQ41" s="2">
        <f t="shared" si="60"/>
        <v>0.12069732908788211</v>
      </c>
      <c r="GR41" s="2">
        <f t="shared" si="61"/>
        <v>0.47658326459536493</v>
      </c>
      <c r="GS41" s="2">
        <f t="shared" si="62"/>
        <v>-7.0042836140138398E-2</v>
      </c>
      <c r="GT41" s="2">
        <f t="shared" si="63"/>
        <v>0.51814799990150817</v>
      </c>
      <c r="GU41" s="2">
        <f t="shared" si="64"/>
        <v>0.21314659703171035</v>
      </c>
      <c r="GW41" s="8">
        <v>43132</v>
      </c>
      <c r="GX41">
        <f>HAVERM!AT465</f>
        <v>184112</v>
      </c>
      <c r="GY41">
        <f>HAVERM!AU465+HAVERM!AW465+HAVERM!AX465</f>
        <v>325075</v>
      </c>
      <c r="GZ41">
        <f>HAVERM!AV465</f>
        <v>2429629</v>
      </c>
      <c r="HA41">
        <f>HAVERM!AY465</f>
        <v>1226448</v>
      </c>
      <c r="HB41">
        <f>HAVERM!AZ465+HAVERM!BB465</f>
        <v>6514993</v>
      </c>
      <c r="HC41">
        <f>HAVERM!BA465+HAVERM!BC465</f>
        <v>2450652</v>
      </c>
      <c r="HD41">
        <f>HAVERM!BD465</f>
        <v>1080826</v>
      </c>
      <c r="HE41">
        <f>HAVERM!BE465+HAVERM!BF465+HAVERM!BG465</f>
        <v>4941916</v>
      </c>
      <c r="HF41">
        <f>HAVERM!BH465+HAVERM!BI465+HAVERM!BJ465+HAVERM!BK465+HAVERM!BL465+HAVERM!BM465</f>
        <v>9341281</v>
      </c>
      <c r="HZ41" s="8"/>
      <c r="IE41" s="8"/>
      <c r="IF41" s="7"/>
      <c r="IG41" s="7"/>
      <c r="II41" s="8"/>
      <c r="IJ41" s="7"/>
      <c r="IK41" s="7"/>
      <c r="IM41" s="8">
        <v>46844</v>
      </c>
      <c r="IN41" s="7">
        <f>SUM(DataQ!U228:Y228)</f>
        <v>12504.986000000001</v>
      </c>
      <c r="IO41" s="7">
        <f>DataQ!F228-'Chart Data'!IN41</f>
        <v>25687.073999999997</v>
      </c>
      <c r="IQ41" s="8">
        <v>46844</v>
      </c>
      <c r="IR41" s="2">
        <f t="shared" si="96"/>
        <v>114.30256164164439</v>
      </c>
      <c r="IS41" s="2">
        <f t="shared" si="97"/>
        <v>104.31404988883135</v>
      </c>
    </row>
    <row r="42" spans="5:253" x14ac:dyDescent="0.25">
      <c r="E42" s="8">
        <v>39995</v>
      </c>
      <c r="F42" s="7">
        <f>HAVERQ!P126</f>
        <v>1546</v>
      </c>
      <c r="G42" s="7">
        <f>HAVERQ!O126</f>
        <v>1656</v>
      </c>
      <c r="H42" s="7">
        <f>HAVERQ!N126</f>
        <v>1220</v>
      </c>
      <c r="I42" s="7">
        <f>HAVERQ!M126</f>
        <v>296</v>
      </c>
      <c r="J42" s="7">
        <f>HAVERQ!L126</f>
        <v>199</v>
      </c>
      <c r="K42" s="7">
        <f>HAVERQ!E126-F42-G42-H42-I42-J42</f>
        <v>729</v>
      </c>
      <c r="M42" s="8">
        <v>39995</v>
      </c>
      <c r="N42" s="7">
        <f t="shared" si="4"/>
        <v>27.382217499114418</v>
      </c>
      <c r="O42" s="7">
        <f t="shared" si="5"/>
        <v>29.330499468650373</v>
      </c>
      <c r="P42" s="7">
        <f t="shared" si="6"/>
        <v>21.608218207580588</v>
      </c>
      <c r="Q42" s="7">
        <f t="shared" si="7"/>
        <v>5.2426496634785691</v>
      </c>
      <c r="R42" s="7">
        <f t="shared" si="8"/>
        <v>3.5246191994332272</v>
      </c>
      <c r="S42" s="7">
        <f t="shared" si="8"/>
        <v>12.911795961742827</v>
      </c>
      <c r="U42" s="8">
        <v>39995</v>
      </c>
      <c r="V42" s="7">
        <f t="shared" si="9"/>
        <v>336.75</v>
      </c>
      <c r="W42" s="7">
        <f t="shared" si="10"/>
        <v>216.25</v>
      </c>
      <c r="X42" s="7">
        <f t="shared" si="11"/>
        <v>41</v>
      </c>
      <c r="Y42" s="7">
        <f t="shared" si="12"/>
        <v>70.25</v>
      </c>
      <c r="Z42" s="7">
        <f t="shared" si="13"/>
        <v>-17.25</v>
      </c>
      <c r="AA42" s="7">
        <f t="shared" si="14"/>
        <v>-58.75</v>
      </c>
      <c r="AB42" s="7">
        <f t="shared" si="15"/>
        <v>588.25</v>
      </c>
      <c r="AD42" s="7"/>
      <c r="AE42" s="7" t="s">
        <v>850</v>
      </c>
      <c r="AF42" s="9">
        <f>AF40/AF41</f>
        <v>0.33966164391013437</v>
      </c>
      <c r="AG42" s="7"/>
      <c r="AH42" s="7"/>
      <c r="AI42" s="7"/>
      <c r="AJ42" s="7"/>
      <c r="AK42" s="7"/>
      <c r="AL42" s="7"/>
      <c r="AM42" s="7"/>
      <c r="AN42" s="7"/>
      <c r="AO42" s="7"/>
      <c r="AP42" s="7"/>
      <c r="AQ42" s="7"/>
      <c r="AR42" s="7"/>
      <c r="AS42" s="7"/>
      <c r="AT42" s="7"/>
      <c r="AU42" s="7"/>
      <c r="AV42" s="7"/>
      <c r="AW42" s="7"/>
      <c r="AY42" s="7"/>
      <c r="BU42" s="8">
        <v>37803</v>
      </c>
      <c r="BV42" s="7">
        <f>HAVERQ!T102</f>
        <v>369</v>
      </c>
      <c r="BW42" s="7">
        <f>HAVERQ!U102+HAVERQ!W102+HAVERQ!X102</f>
        <v>312</v>
      </c>
      <c r="BX42" s="7">
        <f>HAVERQ!V102</f>
        <v>3404</v>
      </c>
      <c r="BY42" s="7">
        <f>HAVERQ!Y102</f>
        <v>2091</v>
      </c>
      <c r="BZ42" s="7">
        <f>HAVERQ!Z102+HAVERQ!AB102</f>
        <v>7002</v>
      </c>
      <c r="CA42" s="7">
        <f>HAVERQ!AA102+HAVERQ!AC102</f>
        <v>2657</v>
      </c>
      <c r="CB42" s="7">
        <f>HAVERQ!AD102+HAVERQ!AE102+HAVERQ!AF102+HAVERQ!AG102</f>
        <v>5736</v>
      </c>
      <c r="CC42" s="7">
        <f>HAVERQ!AH102+HAVERQ!AI102+HAVERQ!AJ102+HAVERQ!AK102+HAVERQ!AL102+HAVERQ!AM102</f>
        <v>9308</v>
      </c>
      <c r="CD42" s="7">
        <f>HAVERQ!S102-SUM('Chart Data'!BV42:CC42)</f>
        <v>-1</v>
      </c>
      <c r="DB42" s="8">
        <v>39630</v>
      </c>
      <c r="DC42" s="3">
        <f>HAVERQ!BI122/HAVERQ!T122</f>
        <v>10.925641025641026</v>
      </c>
      <c r="DD42" s="3">
        <f>HAVERQ!BJ122/HAVERQ!U122</f>
        <v>330.23076923076923</v>
      </c>
      <c r="DE42" s="3">
        <f>HAVERQ!BK122/HAVERQ!V122</f>
        <v>17.331460674157302</v>
      </c>
      <c r="DF42" s="3">
        <f>HAVERQ!BL122/HAVERQ!W122</f>
        <v>81.976744186046517</v>
      </c>
      <c r="DG42" s="3">
        <f>HAVERQ!BM122/HAVERQ!X122</f>
        <v>38.344827586206897</v>
      </c>
      <c r="DH42" s="3">
        <f>HAVERQ!BN122/HAVERQ!Y122</f>
        <v>12.54614412136536</v>
      </c>
      <c r="DI42" s="3">
        <f>HAVERQ!BO122/HAVERQ!Z122</f>
        <v>10.931027667984189</v>
      </c>
      <c r="DJ42" s="3">
        <f>HAVERQ!BP122/HAVERQ!AA122</f>
        <v>13.239316239316238</v>
      </c>
      <c r="DK42" s="3">
        <f>HAVERQ!BQ122/HAVERQ!AB122</f>
        <v>7.2084355076017657</v>
      </c>
      <c r="DL42" s="3">
        <f>HAVERQ!BR122/HAVERQ!AC122</f>
        <v>9.9693301049233245</v>
      </c>
      <c r="DM42" s="3">
        <f>HAVERQ!BS122/HAVERQ!AD122</f>
        <v>47.571310116086238</v>
      </c>
      <c r="DN42" s="3">
        <f>HAVERQ!BT122/HAVERQ!AE122</f>
        <v>110.67908902691511</v>
      </c>
      <c r="DO42" s="3">
        <f>HAVERQ!BU122/HAVERQ!AF122</f>
        <v>14.885259991405242</v>
      </c>
      <c r="DP42" s="3">
        <f>HAVERQ!BV122/HAVERQ!AG122</f>
        <v>7.4549671434093545</v>
      </c>
      <c r="DQ42" s="3">
        <f>HAVERQ!BW122/HAVERQ!AH122</f>
        <v>14.911473500291205</v>
      </c>
      <c r="DR42" s="3">
        <f>HAVERQ!BX122/HAVERQ!AI122</f>
        <v>10.593654434250764</v>
      </c>
      <c r="DS42" s="3">
        <f>HAVERQ!BY122/HAVERQ!AJ122</f>
        <v>11.701688555347092</v>
      </c>
      <c r="DT42" s="3">
        <f>HAVERQ!BZ122/HAVERQ!AK122</f>
        <v>9.2987598647125136</v>
      </c>
      <c r="DU42" s="3">
        <f>(HAVERQ!CA122+HAVERQ!CB122)/HAVERQ!AL122</f>
        <v>9.9584352078239604</v>
      </c>
      <c r="FC42">
        <f t="shared" si="92"/>
        <v>1</v>
      </c>
      <c r="FD42" s="7" t="str">
        <f t="shared" si="93"/>
        <v>Utilities</v>
      </c>
      <c r="FE42" s="7">
        <f t="shared" si="94"/>
        <v>51886</v>
      </c>
      <c r="FG42">
        <v>4</v>
      </c>
      <c r="FH42" t="str">
        <f t="shared" si="95"/>
        <v>Communications</v>
      </c>
      <c r="FJ42" s="7"/>
      <c r="FK42" s="7"/>
      <c r="FP42" s="8">
        <v>43160</v>
      </c>
      <c r="FQ42" s="2">
        <f>100*((AVERAGE(HAVERM!AS464:AS466)/AVERAGE(HAVERM!AS461:AS463))-1)</f>
        <v>0.1971405928346881</v>
      </c>
      <c r="FR42" s="2">
        <f>100*((AVERAGE(HAVERM!AT464:AT466)/AVERAGE(HAVERM!AT461:AT463))-1)</f>
        <v>0.13535040514405239</v>
      </c>
      <c r="FS42" s="2">
        <f>100*((AVERAGE(HAVERM!AU464:AU466)/AVERAGE(HAVERM!AU461:AU463))-1)</f>
        <v>-0.62673526049322748</v>
      </c>
      <c r="FT42" s="2">
        <f>100*((AVERAGE(HAVERM!AV464:AV466)/AVERAGE(HAVERM!AV461:AV463))-1)</f>
        <v>-1.5103670027194482E-2</v>
      </c>
      <c r="FU42" s="2">
        <f>100*((AVERAGE(HAVERM!AW464:AW466)/AVERAGE(HAVERM!AW461:AW463))-1)</f>
        <v>0.52485453619703915</v>
      </c>
      <c r="FV42" s="2">
        <f>100*((AVERAGE(HAVERM!AX464:AX466)/AVERAGE(HAVERM!AX461:AX463))-1)</f>
        <v>0.566214748109517</v>
      </c>
      <c r="FW42" s="2">
        <f>100*((AVERAGE(HAVERM!AY464:AY466)/AVERAGE(HAVERM!AY461:AY463))-1)</f>
        <v>0.19468281255750064</v>
      </c>
      <c r="FX42" s="2">
        <f>100*((AVERAGE(HAVERM!AZ464:AZ466)/AVERAGE(HAVERM!AZ461:AZ463))-1)</f>
        <v>-7.8665219321238933E-2</v>
      </c>
      <c r="FY42" s="2">
        <f>100*((AVERAGE(HAVERM!BA464:BA466)/AVERAGE(HAVERM!BA461:BA463))-1)</f>
        <v>0.41701364058970292</v>
      </c>
      <c r="FZ42" s="2">
        <f>100*((AVERAGE(HAVERM!BB464:BB466)/AVERAGE(HAVERM!BB461:BB463))-1)</f>
        <v>0.58609709956904954</v>
      </c>
      <c r="GA42" s="2">
        <f>100*((AVERAGE(HAVERM!BC464:BC466)/AVERAGE(HAVERM!BC461:BC463))-1)</f>
        <v>0.38164086721428347</v>
      </c>
      <c r="GB42" s="2">
        <f>100*((AVERAGE(HAVERM!BD464:BD466)/AVERAGE(HAVERM!BD461:BD463))-1)</f>
        <v>-6.3525469367220477E-2</v>
      </c>
      <c r="GC42" s="2">
        <f>100*((AVERAGE(HAVERM!BE464:BE466)/AVERAGE(HAVERM!BE461:BE463))-1)</f>
        <v>0.3040912338059254</v>
      </c>
      <c r="GD42" s="2">
        <f>100*((AVERAGE(HAVERM!BF464:BF466)/AVERAGE(HAVERM!BF461:BF463))-1)</f>
        <v>0.4240324367055015</v>
      </c>
      <c r="GE42" s="2">
        <f>100*((AVERAGE(HAVERM!BG464:BG466)/AVERAGE(HAVERM!BG461:BG463))-1)</f>
        <v>0.32105865639813214</v>
      </c>
      <c r="GF42" s="2">
        <f>100*((AVERAGE(HAVERM!BH464:BH466)/AVERAGE(HAVERM!BH461:BH463))-1)</f>
        <v>-0.26459919013823718</v>
      </c>
      <c r="GG42" s="2">
        <f>100*((AVERAGE(HAVERM!BI464:BI466)/AVERAGE(HAVERM!BI461:BI463))-1)</f>
        <v>0.22325280006998405</v>
      </c>
      <c r="GH42" s="2">
        <f>100*((AVERAGE(HAVERM!BJ464:BJ466)/AVERAGE(HAVERM!BJ461:BJ463))-1)</f>
        <v>0.30060096660788904</v>
      </c>
      <c r="GI42" s="2">
        <f>100*((AVERAGE(HAVERM!BK464:BK466)/AVERAGE(HAVERM!BK461:BK463))-1)</f>
        <v>0.25756326931680729</v>
      </c>
      <c r="GJ42" s="2">
        <f>100*(((AVERAGE(HAVERM!BL464:BL466)+(AVERAGE(HAVERM!BM464:BM466)))/(AVERAGE(HAVERM!BL461:BL463)+AVERAGE(HAVERM!BM461:BM463))-1))</f>
        <v>0.30656344474599972</v>
      </c>
      <c r="GL42" s="8">
        <v>43160</v>
      </c>
      <c r="GM42" s="2">
        <f t="shared" si="56"/>
        <v>0.13535040514405239</v>
      </c>
      <c r="GN42" s="2">
        <f t="shared" si="57"/>
        <v>0.37255692785091998</v>
      </c>
      <c r="GO42" s="2">
        <f t="shared" si="58"/>
        <v>-1.5103670027194482E-2</v>
      </c>
      <c r="GP42" s="2">
        <f t="shared" si="59"/>
        <v>0.19468281255750064</v>
      </c>
      <c r="GQ42" s="2">
        <f t="shared" si="60"/>
        <v>0.12532455139215859</v>
      </c>
      <c r="GR42" s="2">
        <f t="shared" si="61"/>
        <v>0.40036164163017585</v>
      </c>
      <c r="GS42" s="2">
        <f t="shared" si="62"/>
        <v>-6.3525469367220477E-2</v>
      </c>
      <c r="GT42" s="2">
        <f t="shared" si="63"/>
        <v>0.36240854505811271</v>
      </c>
      <c r="GU42" s="2">
        <f t="shared" si="64"/>
        <v>0.18771811214322032</v>
      </c>
      <c r="GW42" s="8">
        <v>43160</v>
      </c>
      <c r="GX42">
        <f>HAVERM!AT466</f>
        <v>183800</v>
      </c>
      <c r="GY42">
        <f>HAVERM!AU466+HAVERM!AW466+HAVERM!AX466</f>
        <v>325702</v>
      </c>
      <c r="GZ42">
        <f>HAVERM!AV466</f>
        <v>2428186</v>
      </c>
      <c r="HA42">
        <f>HAVERM!AY466</f>
        <v>1225714</v>
      </c>
      <c r="HB42">
        <f>HAVERM!AZ466+HAVERM!BB466</f>
        <v>6515152</v>
      </c>
      <c r="HC42">
        <f>HAVERM!BA466+HAVERM!BC466</f>
        <v>2454709</v>
      </c>
      <c r="HD42">
        <f>HAVERM!BD466</f>
        <v>1080378</v>
      </c>
      <c r="HE42">
        <f>HAVERM!BE466+HAVERM!BF466+HAVERM!BG466</f>
        <v>4943278</v>
      </c>
      <c r="HF42">
        <f>HAVERM!BH466+HAVERM!BI466+HAVERM!BJ466+HAVERM!BK466+HAVERM!BL466+HAVERM!BM466</f>
        <v>9341806</v>
      </c>
      <c r="HZ42" s="8"/>
      <c r="IE42" s="8"/>
      <c r="IF42" s="7"/>
      <c r="IG42" s="7"/>
      <c r="II42" s="8"/>
      <c r="IJ42" s="7"/>
      <c r="IK42" s="7"/>
      <c r="IM42" s="8">
        <v>46935</v>
      </c>
      <c r="IN42" s="7">
        <f>SUM(DataQ!U229:Y229)</f>
        <v>12536.842999999999</v>
      </c>
      <c r="IO42" s="7">
        <f>DataQ!F229-'Chart Data'!IN42</f>
        <v>25798.017</v>
      </c>
      <c r="IQ42" s="8">
        <v>46935</v>
      </c>
      <c r="IR42" s="2">
        <f t="shared" si="96"/>
        <v>114.59375242796096</v>
      </c>
      <c r="IS42" s="2">
        <f t="shared" si="97"/>
        <v>104.7645844120245</v>
      </c>
    </row>
    <row r="43" spans="5:253" x14ac:dyDescent="0.25">
      <c r="E43" s="8">
        <v>40087</v>
      </c>
      <c r="F43" s="7">
        <f>HAVERQ!P127</f>
        <v>1552</v>
      </c>
      <c r="G43" s="7">
        <f>HAVERQ!O127</f>
        <v>1673</v>
      </c>
      <c r="H43" s="7">
        <f>HAVERQ!N127</f>
        <v>1213</v>
      </c>
      <c r="I43" s="7">
        <f>HAVERQ!M127</f>
        <v>295</v>
      </c>
      <c r="J43" s="7">
        <f>HAVERQ!L127</f>
        <v>199</v>
      </c>
      <c r="K43" s="7">
        <f>HAVERQ!E127-F43-G43-H43-I43-J43</f>
        <v>726</v>
      </c>
      <c r="M43" s="8">
        <v>40087</v>
      </c>
      <c r="N43" s="7">
        <f t="shared" si="4"/>
        <v>27.430187345351715</v>
      </c>
      <c r="O43" s="7">
        <f t="shared" si="5"/>
        <v>29.568752209261223</v>
      </c>
      <c r="P43" s="7">
        <f t="shared" si="6"/>
        <v>21.438670908448216</v>
      </c>
      <c r="Q43" s="7">
        <f t="shared" si="7"/>
        <v>5.2138564863909513</v>
      </c>
      <c r="R43" s="7">
        <f t="shared" si="8"/>
        <v>3.5171438670908448</v>
      </c>
      <c r="S43" s="7">
        <f t="shared" si="8"/>
        <v>12.83138918345705</v>
      </c>
      <c r="U43" s="8">
        <v>40087</v>
      </c>
      <c r="V43" s="7">
        <f t="shared" si="9"/>
        <v>342.75</v>
      </c>
      <c r="W43" s="7">
        <f t="shared" si="10"/>
        <v>233.25</v>
      </c>
      <c r="X43" s="7">
        <f t="shared" si="11"/>
        <v>34</v>
      </c>
      <c r="Y43" s="7">
        <f t="shared" si="12"/>
        <v>69.25</v>
      </c>
      <c r="Z43" s="7">
        <f t="shared" si="13"/>
        <v>-17.25</v>
      </c>
      <c r="AA43" s="7">
        <f t="shared" si="14"/>
        <v>-61.75</v>
      </c>
      <c r="AB43" s="7">
        <f t="shared" si="15"/>
        <v>600.25</v>
      </c>
      <c r="AD43" s="7"/>
      <c r="AE43" s="7"/>
      <c r="AF43" s="7"/>
      <c r="AG43" s="7"/>
      <c r="AH43" s="7"/>
      <c r="AI43" s="7"/>
      <c r="AJ43" s="7"/>
      <c r="AK43" s="7"/>
      <c r="AL43" s="7"/>
      <c r="AM43" s="7"/>
      <c r="AN43" s="7"/>
      <c r="AO43" s="7"/>
      <c r="AP43" s="7"/>
      <c r="AQ43" s="7"/>
      <c r="AR43" s="7"/>
      <c r="AS43" s="7"/>
      <c r="AT43" s="7"/>
      <c r="AU43" s="7"/>
      <c r="AV43" s="7"/>
      <c r="AW43" s="7"/>
      <c r="AY43" s="7"/>
      <c r="BU43" s="8">
        <v>37895</v>
      </c>
      <c r="BV43" s="7">
        <f>HAVERQ!T103</f>
        <v>371</v>
      </c>
      <c r="BW43" s="7">
        <f>HAVERQ!U103+HAVERQ!W103+HAVERQ!X103</f>
        <v>307</v>
      </c>
      <c r="BX43" s="7">
        <f>HAVERQ!V103</f>
        <v>3355</v>
      </c>
      <c r="BY43" s="7">
        <f>HAVERQ!Y103</f>
        <v>2095</v>
      </c>
      <c r="BZ43" s="7">
        <f>HAVERQ!Z103+HAVERQ!AB103</f>
        <v>7010</v>
      </c>
      <c r="CA43" s="7">
        <f>HAVERQ!AA103+HAVERQ!AC103</f>
        <v>2635</v>
      </c>
      <c r="CB43" s="7">
        <f>HAVERQ!AD103+HAVERQ!AE103+HAVERQ!AF103+HAVERQ!AG103</f>
        <v>5759</v>
      </c>
      <c r="CC43" s="7">
        <f>HAVERQ!AH103+HAVERQ!AI103+HAVERQ!AJ103+HAVERQ!AK103+HAVERQ!AL103+HAVERQ!AM103</f>
        <v>9366</v>
      </c>
      <c r="CD43" s="7">
        <f>HAVERQ!S103-SUM('Chart Data'!BV43:CC43)</f>
        <v>0</v>
      </c>
      <c r="DB43" s="8">
        <v>39722</v>
      </c>
      <c r="DC43" s="3">
        <f>HAVERQ!BI123/HAVERQ!T123</f>
        <v>10.884020618556701</v>
      </c>
      <c r="DD43" s="3">
        <f>HAVERQ!BJ123/HAVERQ!U123</f>
        <v>348.54237288135596</v>
      </c>
      <c r="DE43" s="3">
        <f>HAVERQ!BK123/HAVERQ!V123</f>
        <v>17.667409057164068</v>
      </c>
      <c r="DF43" s="3">
        <f>HAVERQ!BL123/HAVERQ!W123</f>
        <v>80.358695652173907</v>
      </c>
      <c r="DG43" s="3">
        <f>HAVERQ!BM123/HAVERQ!X123</f>
        <v>35.316384180790962</v>
      </c>
      <c r="DH43" s="3">
        <f>HAVERQ!BN123/HAVERQ!Y123</f>
        <v>11.987569652807544</v>
      </c>
      <c r="DI43" s="3">
        <f>HAVERQ!BO123/HAVERQ!Z123</f>
        <v>10.280820553674566</v>
      </c>
      <c r="DJ43" s="3">
        <f>HAVERQ!BP123/HAVERQ!AA123</f>
        <v>12.576293385723641</v>
      </c>
      <c r="DK43" s="3">
        <f>HAVERQ!BQ123/HAVERQ!AB123</f>
        <v>7.1050814010853482</v>
      </c>
      <c r="DL43" s="3">
        <f>HAVERQ!BR123/HAVERQ!AC123</f>
        <v>10.533388293487222</v>
      </c>
      <c r="DM43" s="3">
        <f>HAVERQ!BS123/HAVERQ!AD123</f>
        <v>44.732837055417697</v>
      </c>
      <c r="DN43" s="3">
        <f>HAVERQ!BT123/HAVERQ!AE123</f>
        <v>108.47464503042596</v>
      </c>
      <c r="DO43" s="3">
        <f>HAVERQ!BU123/HAVERQ!AF123</f>
        <v>14.659646166807077</v>
      </c>
      <c r="DP43" s="3">
        <f>HAVERQ!BV123/HAVERQ!AG123</f>
        <v>7.6891129032258068</v>
      </c>
      <c r="DQ43" s="3">
        <f>HAVERQ!BW123/HAVERQ!AH123</f>
        <v>14.837342497136312</v>
      </c>
      <c r="DR43" s="3">
        <f>HAVERQ!BX123/HAVERQ!AI123</f>
        <v>10.336203669037813</v>
      </c>
      <c r="DS43" s="3">
        <f>HAVERQ!BY123/HAVERQ!AJ123</f>
        <v>11.590002658867322</v>
      </c>
      <c r="DT43" s="3">
        <f>HAVERQ!BZ123/HAVERQ!AK123</f>
        <v>8.8937360178970923</v>
      </c>
      <c r="DU43" s="3">
        <f>(HAVERQ!CA123+HAVERQ!CB123)/HAVERQ!AL123</f>
        <v>9.5596658711217177</v>
      </c>
      <c r="FC43">
        <f t="shared" si="92"/>
        <v>6</v>
      </c>
      <c r="FD43" s="7" t="str">
        <f t="shared" si="93"/>
        <v>Water</v>
      </c>
      <c r="FE43" s="7">
        <f t="shared" si="94"/>
        <v>38435</v>
      </c>
      <c r="FG43">
        <v>5</v>
      </c>
      <c r="FH43" t="str">
        <f t="shared" si="95"/>
        <v>Professional services</v>
      </c>
      <c r="FJ43" s="7"/>
      <c r="FK43" s="7"/>
      <c r="FP43" s="8">
        <v>43191</v>
      </c>
      <c r="FQ43" s="2">
        <f>100*((AVERAGE(HAVERM!AS465:AS467)/AVERAGE(HAVERM!AS462:AS464))-1)</f>
        <v>0.16104639462497516</v>
      </c>
      <c r="FR43" s="2">
        <f>100*((AVERAGE(HAVERM!AT465:AT467)/AVERAGE(HAVERM!AT462:AT464))-1)</f>
        <v>-1.6672103222059587E-2</v>
      </c>
      <c r="FS43" s="2">
        <f>100*((AVERAGE(HAVERM!AU465:AU467)/AVERAGE(HAVERM!AU462:AU464))-1)</f>
        <v>-0.33538518170105336</v>
      </c>
      <c r="FT43" s="2">
        <f>100*((AVERAGE(HAVERM!AV465:AV467)/AVERAGE(HAVERM!AV462:AV464))-1)</f>
        <v>-6.4546771050877361E-2</v>
      </c>
      <c r="FU43" s="2">
        <f>100*((AVERAGE(HAVERM!AW465:AW467)/AVERAGE(HAVERM!AW462:AW464))-1)</f>
        <v>0.55887355645647396</v>
      </c>
      <c r="FV43" s="2">
        <f>100*((AVERAGE(HAVERM!AX465:AX467)/AVERAGE(HAVERM!AX462:AX464))-1)</f>
        <v>0.58381092310237914</v>
      </c>
      <c r="FW43" s="2">
        <f>100*((AVERAGE(HAVERM!AY465:AY467)/AVERAGE(HAVERM!AY462:AY464))-1)</f>
        <v>0.19281287751355958</v>
      </c>
      <c r="FX43" s="2">
        <f>100*((AVERAGE(HAVERM!AZ465:AZ467)/AVERAGE(HAVERM!AZ462:AZ464))-1)</f>
        <v>-5.1905307090238662E-2</v>
      </c>
      <c r="FY43" s="2">
        <f>100*((AVERAGE(HAVERM!BA465:BA467)/AVERAGE(HAVERM!BA462:BA464))-1)</f>
        <v>0.44187062081779693</v>
      </c>
      <c r="FZ43" s="2">
        <f>100*((AVERAGE(HAVERM!BB465:BB467)/AVERAGE(HAVERM!BB462:BB464))-1)</f>
        <v>0.45371196695092042</v>
      </c>
      <c r="GA43" s="2">
        <f>100*((AVERAGE(HAVERM!BC465:BC467)/AVERAGE(HAVERM!BC462:BC464))-1)</f>
        <v>0.44342661318514942</v>
      </c>
      <c r="GB43" s="2">
        <f>100*((AVERAGE(HAVERM!BD465:BD467)/AVERAGE(HAVERM!BD462:BD464))-1)</f>
        <v>-4.2729509258054854E-2</v>
      </c>
      <c r="GC43" s="2">
        <f>100*((AVERAGE(HAVERM!BE465:BE467)/AVERAGE(HAVERM!BE462:BE464))-1)</f>
        <v>0.29089659116097177</v>
      </c>
      <c r="GD43" s="2">
        <f>100*((AVERAGE(HAVERM!BF465:BF467)/AVERAGE(HAVERM!BF462:BF464))-1)</f>
        <v>0.3269896463848232</v>
      </c>
      <c r="GE43" s="2">
        <f>100*((AVERAGE(HAVERM!BG465:BG467)/AVERAGE(HAVERM!BG462:BG464))-1)</f>
        <v>0.12340437881714905</v>
      </c>
      <c r="GF43" s="2">
        <f>100*((AVERAGE(HAVERM!BH465:BH467)/AVERAGE(HAVERM!BH462:BH464))-1)</f>
        <v>-0.24496600409149583</v>
      </c>
      <c r="GG43" s="2">
        <f>100*((AVERAGE(HAVERM!BI465:BI467)/AVERAGE(HAVERM!BI462:BI464))-1)</f>
        <v>0.18017518295141421</v>
      </c>
      <c r="GH43" s="2">
        <f>100*((AVERAGE(HAVERM!BJ465:BJ467)/AVERAGE(HAVERM!BJ462:BJ464))-1)</f>
        <v>0.2953557091000425</v>
      </c>
      <c r="GI43" s="2">
        <f>100*((AVERAGE(HAVERM!BK465:BK467)/AVERAGE(HAVERM!BK462:BK464))-1)</f>
        <v>0.15431750091505769</v>
      </c>
      <c r="GJ43" s="2">
        <f>100*(((AVERAGE(HAVERM!BL465:BL467)+(AVERAGE(HAVERM!BM465:BM467)))/(AVERAGE(HAVERM!BL462:BL464)+AVERAGE(HAVERM!BM462:BM464))-1))</f>
        <v>0.29023930350937643</v>
      </c>
      <c r="GL43" s="8">
        <v>43191</v>
      </c>
      <c r="GM43" s="2">
        <f t="shared" si="56"/>
        <v>-1.6672103222059587E-2</v>
      </c>
      <c r="GN43" s="2">
        <f t="shared" si="57"/>
        <v>0.43725997447945364</v>
      </c>
      <c r="GO43" s="2">
        <f t="shared" si="58"/>
        <v>-6.4546771050877361E-2</v>
      </c>
      <c r="GP43" s="2">
        <f t="shared" si="59"/>
        <v>0.19281287751355958</v>
      </c>
      <c r="GQ43" s="2">
        <f t="shared" si="60"/>
        <v>0.10353688365758451</v>
      </c>
      <c r="GR43" s="2">
        <f t="shared" si="61"/>
        <v>0.44260290473236985</v>
      </c>
      <c r="GS43" s="2">
        <f t="shared" si="62"/>
        <v>-4.2729509258054854E-2</v>
      </c>
      <c r="GT43" s="2">
        <f t="shared" si="63"/>
        <v>0.22206959567769857</v>
      </c>
      <c r="GU43" s="2">
        <f t="shared" si="64"/>
        <v>0.16723637988536044</v>
      </c>
      <c r="GW43" s="8">
        <v>43191</v>
      </c>
      <c r="GX43">
        <f>HAVERM!AT467</f>
        <v>183816</v>
      </c>
      <c r="GY43">
        <f>HAVERM!AU467+HAVERM!AW467+HAVERM!AX467</f>
        <v>326813</v>
      </c>
      <c r="GZ43">
        <f>HAVERM!AV467</f>
        <v>2432961</v>
      </c>
      <c r="HA43">
        <f>HAVERM!AY467</f>
        <v>1225313</v>
      </c>
      <c r="HB43">
        <f>HAVERM!AZ467+HAVERM!BB467</f>
        <v>6515480</v>
      </c>
      <c r="HC43">
        <f>HAVERM!BA467+HAVERM!BC467</f>
        <v>2463483</v>
      </c>
      <c r="HD43">
        <f>HAVERM!BD467</f>
        <v>1081070</v>
      </c>
      <c r="HE43">
        <f>HAVERM!BE467+HAVERM!BF467+HAVERM!BG467</f>
        <v>4950696</v>
      </c>
      <c r="HF43">
        <f>HAVERM!BH467+HAVERM!BI467+HAVERM!BJ467+HAVERM!BK467+HAVERM!BL467+HAVERM!BM467</f>
        <v>9357638</v>
      </c>
      <c r="HZ43" s="8"/>
      <c r="IE43" s="8"/>
      <c r="IF43" s="7"/>
      <c r="IG43" s="7"/>
      <c r="II43" s="8"/>
      <c r="IJ43" s="7"/>
      <c r="IK43" s="7"/>
      <c r="IM43" s="8">
        <v>47027</v>
      </c>
      <c r="IN43" s="7">
        <f>SUM(DataQ!U230:Y230)</f>
        <v>12567.328</v>
      </c>
      <c r="IO43" s="7">
        <f>DataQ!F230-'Chart Data'!IN43</f>
        <v>25895.271999999997</v>
      </c>
      <c r="IQ43" s="8">
        <v>47027</v>
      </c>
      <c r="IR43" s="2">
        <f t="shared" si="96"/>
        <v>114.87240236740477</v>
      </c>
      <c r="IS43" s="2">
        <f t="shared" si="97"/>
        <v>105.15953258408715</v>
      </c>
    </row>
    <row r="44" spans="5:253" x14ac:dyDescent="0.25">
      <c r="E44" s="8">
        <v>40179</v>
      </c>
      <c r="F44" s="7">
        <f>HAVERQ!P128</f>
        <v>1557</v>
      </c>
      <c r="G44" s="7">
        <f>HAVERQ!O128</f>
        <v>1671</v>
      </c>
      <c r="H44" s="7">
        <f>HAVERQ!N128</f>
        <v>1213</v>
      </c>
      <c r="I44" s="7">
        <f>HAVERQ!M128</f>
        <v>295</v>
      </c>
      <c r="J44" s="7">
        <f>HAVERQ!L128</f>
        <v>199</v>
      </c>
      <c r="K44" s="7">
        <f>HAVERQ!E128-F44-G44-H44-I44-J44</f>
        <v>717</v>
      </c>
      <c r="M44" s="8">
        <v>40179</v>
      </c>
      <c r="N44" s="7">
        <f t="shared" si="4"/>
        <v>27.547770700636942</v>
      </c>
      <c r="O44" s="7">
        <f t="shared" si="5"/>
        <v>29.564755838641187</v>
      </c>
      <c r="P44" s="7">
        <f t="shared" si="6"/>
        <v>21.461429582448691</v>
      </c>
      <c r="Q44" s="7">
        <f t="shared" si="7"/>
        <v>5.219391365888181</v>
      </c>
      <c r="R44" s="7">
        <f t="shared" si="8"/>
        <v>3.5208775654635525</v>
      </c>
      <c r="S44" s="7">
        <f t="shared" si="8"/>
        <v>12.685774946921443</v>
      </c>
      <c r="U44" s="8">
        <v>40179</v>
      </c>
      <c r="V44" s="7">
        <f t="shared" si="9"/>
        <v>347.75</v>
      </c>
      <c r="W44" s="7">
        <f t="shared" si="10"/>
        <v>231.25</v>
      </c>
      <c r="X44" s="7">
        <f t="shared" si="11"/>
        <v>34</v>
      </c>
      <c r="Y44" s="7">
        <f t="shared" si="12"/>
        <v>69.25</v>
      </c>
      <c r="Z44" s="7">
        <f t="shared" si="13"/>
        <v>-17.25</v>
      </c>
      <c r="AA44" s="7">
        <f t="shared" si="14"/>
        <v>-70.75</v>
      </c>
      <c r="AB44" s="7">
        <f t="shared" si="15"/>
        <v>594.25</v>
      </c>
      <c r="AD44" s="7"/>
      <c r="AE44" s="7"/>
      <c r="AF44" s="7"/>
      <c r="AG44" s="7"/>
      <c r="AH44" s="7"/>
      <c r="AI44" s="7"/>
      <c r="AJ44" s="7"/>
      <c r="AK44" s="7"/>
      <c r="AL44" s="7"/>
      <c r="AM44" s="7"/>
      <c r="AN44" s="7"/>
      <c r="AO44" s="7"/>
      <c r="AP44" s="7"/>
      <c r="AQ44" s="7"/>
      <c r="AR44" s="7"/>
      <c r="AS44" s="7"/>
      <c r="AT44" s="7"/>
      <c r="AU44" s="7"/>
      <c r="AV44" s="7"/>
      <c r="AW44" s="7"/>
      <c r="AY44" s="7"/>
      <c r="BU44" s="8">
        <v>37987</v>
      </c>
      <c r="BV44" s="7">
        <f>HAVERQ!T104</f>
        <v>357</v>
      </c>
      <c r="BW44" s="7">
        <f>HAVERQ!U104+HAVERQ!W104+HAVERQ!X104</f>
        <v>301</v>
      </c>
      <c r="BX44" s="7">
        <f>HAVERQ!V104</f>
        <v>3314</v>
      </c>
      <c r="BY44" s="7">
        <f>HAVERQ!Y104</f>
        <v>2111</v>
      </c>
      <c r="BZ44" s="7">
        <f>HAVERQ!Z104+HAVERQ!AB104</f>
        <v>7043</v>
      </c>
      <c r="CA44" s="7">
        <f>HAVERQ!AA104+HAVERQ!AC104</f>
        <v>2623</v>
      </c>
      <c r="CB44" s="7">
        <f>HAVERQ!AD104+HAVERQ!AE104+HAVERQ!AF104+HAVERQ!AG104</f>
        <v>5785</v>
      </c>
      <c r="CC44" s="7">
        <f>HAVERQ!AH104+HAVERQ!AI104+HAVERQ!AJ104+HAVERQ!AK104+HAVERQ!AL104+HAVERQ!AM104</f>
        <v>9444</v>
      </c>
      <c r="CD44" s="7">
        <f>HAVERQ!S104-SUM('Chart Data'!BV44:CC44)</f>
        <v>-2</v>
      </c>
      <c r="DB44" s="8">
        <v>39814</v>
      </c>
      <c r="DC44" s="3">
        <f>HAVERQ!BI124/HAVERQ!T124</f>
        <v>10.835509138381202</v>
      </c>
      <c r="DD44" s="3">
        <f>HAVERQ!BJ124/HAVERQ!U124</f>
        <v>305.469696969697</v>
      </c>
      <c r="DE44" s="3">
        <f>HAVERQ!BK124/HAVERQ!V124</f>
        <v>16.686872443287466</v>
      </c>
      <c r="DF44" s="3">
        <f>HAVERQ!BL124/HAVERQ!W124</f>
        <v>70.689320388349515</v>
      </c>
      <c r="DG44" s="3">
        <f>HAVERQ!BM124/HAVERQ!X124</f>
        <v>35.129213483146067</v>
      </c>
      <c r="DH44" s="3">
        <f>HAVERQ!BN124/HAVERQ!Y124</f>
        <v>11.027574321413184</v>
      </c>
      <c r="DI44" s="3">
        <f>HAVERQ!BO124/HAVERQ!Z124</f>
        <v>10.126089600648692</v>
      </c>
      <c r="DJ44" s="3">
        <f>HAVERQ!BP124/HAVERQ!AA124</f>
        <v>12.023668639053254</v>
      </c>
      <c r="DK44" s="3">
        <f>HAVERQ!BQ124/HAVERQ!AB124</f>
        <v>6.9604604604604603</v>
      </c>
      <c r="DL44" s="3">
        <f>HAVERQ!BR124/HAVERQ!AC124</f>
        <v>10.47911547911548</v>
      </c>
      <c r="DM44" s="3">
        <f>HAVERQ!BS124/HAVERQ!AD124</f>
        <v>45.41625207296849</v>
      </c>
      <c r="DN44" s="3">
        <f>HAVERQ!BT124/HAVERQ!AE124</f>
        <v>112.73388773388774</v>
      </c>
      <c r="DO44" s="3">
        <f>HAVERQ!BU124/HAVERQ!AF124</f>
        <v>14.034280936454849</v>
      </c>
      <c r="DP44" s="3">
        <f>HAVERQ!BV124/HAVERQ!AG124</f>
        <v>7.4508836826962597</v>
      </c>
      <c r="DQ44" s="3">
        <f>HAVERQ!BW124/HAVERQ!AH124</f>
        <v>14.985108820160367</v>
      </c>
      <c r="DR44" s="3">
        <f>HAVERQ!BX124/HAVERQ!AI124</f>
        <v>10.162211644086415</v>
      </c>
      <c r="DS44" s="3">
        <f>HAVERQ!BY124/HAVERQ!AJ124</f>
        <v>11.342651757188499</v>
      </c>
      <c r="DT44" s="3">
        <f>HAVERQ!BZ124/HAVERQ!AK124</f>
        <v>9.5751789976133654</v>
      </c>
      <c r="DU44" s="3">
        <f>(HAVERQ!CA124+HAVERQ!CB124)/HAVERQ!AL124</f>
        <v>9.796875</v>
      </c>
      <c r="FC44">
        <f t="shared" si="92"/>
        <v>7</v>
      </c>
      <c r="FD44" s="7" t="str">
        <f t="shared" si="93"/>
        <v>Construction</v>
      </c>
      <c r="FE44" s="7">
        <f t="shared" si="94"/>
        <v>38209</v>
      </c>
      <c r="FG44">
        <v>6</v>
      </c>
      <c r="FH44" t="str">
        <f t="shared" si="95"/>
        <v>Water</v>
      </c>
      <c r="FJ44" s="7"/>
      <c r="FK44" s="7"/>
      <c r="FP44" s="8">
        <v>43221</v>
      </c>
      <c r="FQ44" s="2">
        <f>100*((AVERAGE(HAVERM!AS466:AS468)/AVERAGE(HAVERM!AS463:AS465))-1)</f>
        <v>0.17937550771702782</v>
      </c>
      <c r="FR44" s="2">
        <f>100*((AVERAGE(HAVERM!AT466:AT468)/AVERAGE(HAVERM!AT463:AT465))-1)</f>
        <v>-0.15213229714335919</v>
      </c>
      <c r="FS44" s="2">
        <f>100*((AVERAGE(HAVERM!AU466:AU468)/AVERAGE(HAVERM!AU463:AU465))-1)</f>
        <v>0.14896917431443946</v>
      </c>
      <c r="FT44" s="2">
        <f>100*((AVERAGE(HAVERM!AV466:AV468)/AVERAGE(HAVERM!AV463:AV465))-1)</f>
        <v>-4.0768559287074346E-2</v>
      </c>
      <c r="FU44" s="2">
        <f>100*((AVERAGE(HAVERM!AW466:AW468)/AVERAGE(HAVERM!AW463:AW465))-1)</f>
        <v>0.52836618073568431</v>
      </c>
      <c r="FV44" s="2">
        <f>100*((AVERAGE(HAVERM!AX466:AX468)/AVERAGE(HAVERM!AX463:AX465))-1)</f>
        <v>0.75341494357159533</v>
      </c>
      <c r="FW44" s="2">
        <f>100*((AVERAGE(HAVERM!AY466:AY468)/AVERAGE(HAVERM!AY463:AY465))-1)</f>
        <v>0.10612742969331457</v>
      </c>
      <c r="FX44" s="2">
        <f>100*((AVERAGE(HAVERM!AZ466:AZ468)/AVERAGE(HAVERM!AZ463:AZ465))-1)</f>
        <v>-4.9536328280352926E-2</v>
      </c>
      <c r="FY44" s="2">
        <f>100*((AVERAGE(HAVERM!BA466:BA468)/AVERAGE(HAVERM!BA463:BA465))-1)</f>
        <v>0.58176016524438268</v>
      </c>
      <c r="FZ44" s="2">
        <f>100*((AVERAGE(HAVERM!BB466:BB468)/AVERAGE(HAVERM!BB463:BB465))-1)</f>
        <v>0.34651899944238007</v>
      </c>
      <c r="GA44" s="2">
        <f>100*((AVERAGE(HAVERM!BC466:BC468)/AVERAGE(HAVERM!BC463:BC465))-1)</f>
        <v>0.56430097672151014</v>
      </c>
      <c r="GB44" s="2">
        <f>100*((AVERAGE(HAVERM!BD466:BD468)/AVERAGE(HAVERM!BD463:BD465))-1)</f>
        <v>-2.6827971644993731E-3</v>
      </c>
      <c r="GC44" s="2">
        <f>100*((AVERAGE(HAVERM!BE466:BE468)/AVERAGE(HAVERM!BE463:BE465))-1)</f>
        <v>0.42948970011154053</v>
      </c>
      <c r="GD44" s="2">
        <f>100*((AVERAGE(HAVERM!BF466:BF468)/AVERAGE(HAVERM!BF463:BF465))-1)</f>
        <v>0.38547419805874394</v>
      </c>
      <c r="GE44" s="2">
        <f>100*((AVERAGE(HAVERM!BG466:BG468)/AVERAGE(HAVERM!BG463:BG465))-1)</f>
        <v>0.16622864084687716</v>
      </c>
      <c r="GF44" s="2">
        <f>100*((AVERAGE(HAVERM!BH466:BH468)/AVERAGE(HAVERM!BH463:BH465))-1)</f>
        <v>-0.31551742636468649</v>
      </c>
      <c r="GG44" s="2">
        <f>100*((AVERAGE(HAVERM!BI466:BI468)/AVERAGE(HAVERM!BI463:BI465))-1)</f>
        <v>0.15127046909364505</v>
      </c>
      <c r="GH44" s="2">
        <f>100*((AVERAGE(HAVERM!BJ466:BJ468)/AVERAGE(HAVERM!BJ463:BJ465))-1)</f>
        <v>0.36419053467653395</v>
      </c>
      <c r="GI44" s="2">
        <f>100*((AVERAGE(HAVERM!BK466:BK468)/AVERAGE(HAVERM!BK463:BK465))-1)</f>
        <v>0.15195072100389062</v>
      </c>
      <c r="GJ44" s="2">
        <f>100*(((AVERAGE(HAVERM!BL466:BL468)+(AVERAGE(HAVERM!BM466:BM468)))/(AVERAGE(HAVERM!BL463:BL465)+AVERAGE(HAVERM!BM463:BM465))-1))</f>
        <v>0.34106048215900575</v>
      </c>
      <c r="GL44" s="8">
        <v>43221</v>
      </c>
      <c r="GM44" s="2">
        <f t="shared" si="56"/>
        <v>-0.15213229714335919</v>
      </c>
      <c r="GN44" s="2">
        <f t="shared" si="57"/>
        <v>0.59026291944122011</v>
      </c>
      <c r="GO44" s="2">
        <f t="shared" si="58"/>
        <v>-4.0768559287074346E-2</v>
      </c>
      <c r="GP44" s="2">
        <f t="shared" si="59"/>
        <v>0.10612742969331457</v>
      </c>
      <c r="GQ44" s="2">
        <f t="shared" si="60"/>
        <v>7.2416074320824642E-2</v>
      </c>
      <c r="GR44" s="2">
        <f t="shared" si="61"/>
        <v>0.57354384694241478</v>
      </c>
      <c r="GS44" s="2">
        <f t="shared" si="62"/>
        <v>-2.6827971644993731E-3</v>
      </c>
      <c r="GT44" s="2">
        <f t="shared" si="63"/>
        <v>0.27947063948874362</v>
      </c>
      <c r="GU44" s="2">
        <f t="shared" si="64"/>
        <v>0.17792745609364058</v>
      </c>
      <c r="GW44" s="8">
        <v>43221</v>
      </c>
      <c r="GX44">
        <f>HAVERM!AT468</f>
        <v>183695</v>
      </c>
      <c r="GY44">
        <f>HAVERM!AU468+HAVERM!AW468+HAVERM!AX468</f>
        <v>327718</v>
      </c>
      <c r="GZ44">
        <f>HAVERM!AV468</f>
        <v>2433168</v>
      </c>
      <c r="HA44">
        <f>HAVERM!AY468</f>
        <v>1225814</v>
      </c>
      <c r="HB44">
        <f>HAVERM!AZ468+HAVERM!BB468</f>
        <v>6517851</v>
      </c>
      <c r="HC44">
        <f>HAVERM!BA468+HAVERM!BC468</f>
        <v>2469146</v>
      </c>
      <c r="HD44">
        <f>HAVERM!BD468</f>
        <v>1081349</v>
      </c>
      <c r="HE44">
        <f>HAVERM!BE468+HAVERM!BF468+HAVERM!BG468</f>
        <v>4966529</v>
      </c>
      <c r="HF44">
        <f>HAVERM!BH468+HAVERM!BI468+HAVERM!BJ468+HAVERM!BK468+HAVERM!BL468+HAVERM!BM468</f>
        <v>9360686</v>
      </c>
      <c r="HZ44" s="8"/>
      <c r="IE44" s="8"/>
      <c r="IF44" s="7"/>
      <c r="IG44" s="7"/>
      <c r="II44" s="8"/>
      <c r="IJ44" s="7"/>
      <c r="IK44" s="7"/>
      <c r="IM44" s="8"/>
      <c r="IN44" s="7"/>
      <c r="IO44" s="7"/>
      <c r="IQ44" s="8"/>
      <c r="IR44" s="2"/>
      <c r="IS44" s="2"/>
    </row>
    <row r="45" spans="5:253" x14ac:dyDescent="0.25">
      <c r="E45" s="8">
        <v>40269</v>
      </c>
      <c r="F45" s="7">
        <f>HAVERQ!P129</f>
        <v>1559</v>
      </c>
      <c r="G45" s="7">
        <f>HAVERQ!O129</f>
        <v>1688</v>
      </c>
      <c r="H45" s="7">
        <f>HAVERQ!N129</f>
        <v>1200</v>
      </c>
      <c r="I45" s="7">
        <f>HAVERQ!M129</f>
        <v>292</v>
      </c>
      <c r="J45" s="7">
        <f>HAVERQ!L129</f>
        <v>197</v>
      </c>
      <c r="K45" s="7">
        <f>HAVERQ!E129-F45-G45-H45-I45-J45</f>
        <v>697</v>
      </c>
      <c r="M45" s="8">
        <v>40269</v>
      </c>
      <c r="N45" s="7">
        <f t="shared" si="4"/>
        <v>27.67619385762471</v>
      </c>
      <c r="O45" s="7">
        <f t="shared" si="5"/>
        <v>29.966270193502574</v>
      </c>
      <c r="P45" s="7">
        <f t="shared" si="6"/>
        <v>21.303035682584767</v>
      </c>
      <c r="Q45" s="7">
        <f t="shared" si="7"/>
        <v>5.1837386827622938</v>
      </c>
      <c r="R45" s="7">
        <f t="shared" si="8"/>
        <v>3.4972483578909994</v>
      </c>
      <c r="S45" s="7">
        <f t="shared" si="8"/>
        <v>12.373513225634653</v>
      </c>
      <c r="U45" s="8">
        <v>40269</v>
      </c>
      <c r="V45" s="7">
        <f t="shared" si="9"/>
        <v>349.75</v>
      </c>
      <c r="W45" s="7">
        <f t="shared" si="10"/>
        <v>248.25</v>
      </c>
      <c r="X45" s="7">
        <f t="shared" si="11"/>
        <v>21</v>
      </c>
      <c r="Y45" s="7">
        <f t="shared" si="12"/>
        <v>66.25</v>
      </c>
      <c r="Z45" s="7">
        <f t="shared" si="13"/>
        <v>-19.25</v>
      </c>
      <c r="AA45" s="7">
        <f t="shared" si="14"/>
        <v>-90.75</v>
      </c>
      <c r="AB45" s="7">
        <f t="shared" si="15"/>
        <v>575.25</v>
      </c>
      <c r="AD45" s="7"/>
      <c r="AE45" s="7"/>
      <c r="AF45" s="7"/>
      <c r="AG45" s="7"/>
      <c r="AH45" s="7"/>
      <c r="AI45" s="7"/>
      <c r="AJ45" s="7"/>
      <c r="AK45" s="7"/>
      <c r="AL45" s="7"/>
      <c r="AM45" s="7"/>
      <c r="AN45" s="7"/>
      <c r="AO45" s="7"/>
      <c r="AP45" s="7"/>
      <c r="AQ45" s="7"/>
      <c r="AR45" s="7"/>
      <c r="AS45" s="7"/>
      <c r="AT45" s="7"/>
      <c r="AU45" s="7"/>
      <c r="AV45" s="7"/>
      <c r="AW45" s="7"/>
      <c r="AY45" s="7"/>
      <c r="BU45" s="8">
        <v>38078</v>
      </c>
      <c r="BV45" s="7">
        <f>HAVERQ!T105</f>
        <v>358</v>
      </c>
      <c r="BW45" s="7">
        <f>HAVERQ!U105+HAVERQ!W105+HAVERQ!X105</f>
        <v>296</v>
      </c>
      <c r="BX45" s="7">
        <f>HAVERQ!V105</f>
        <v>3290</v>
      </c>
      <c r="BY45" s="7">
        <f>HAVERQ!Y105</f>
        <v>2121</v>
      </c>
      <c r="BZ45" s="7">
        <f>HAVERQ!Z105+HAVERQ!AB105</f>
        <v>7031</v>
      </c>
      <c r="CA45" s="7">
        <f>HAVERQ!AA105+HAVERQ!AC105</f>
        <v>2613</v>
      </c>
      <c r="CB45" s="7">
        <f>HAVERQ!AD105+HAVERQ!AE105+HAVERQ!AF105+HAVERQ!AG105</f>
        <v>5846</v>
      </c>
      <c r="CC45" s="7">
        <f>HAVERQ!AH105+HAVERQ!AI105+HAVERQ!AJ105+HAVERQ!AK105+HAVERQ!AL105+HAVERQ!AM105</f>
        <v>9475</v>
      </c>
      <c r="CD45" s="7">
        <f>HAVERQ!S105-SUM('Chart Data'!BV45:CC45)</f>
        <v>0</v>
      </c>
      <c r="DB45" s="8">
        <v>39904</v>
      </c>
      <c r="DC45" s="3">
        <f>HAVERQ!BI125/HAVERQ!T125</f>
        <v>10.292307692307693</v>
      </c>
      <c r="DD45" s="3">
        <f>HAVERQ!BJ125/HAVERQ!U125</f>
        <v>333.57377049180326</v>
      </c>
      <c r="DE45" s="3">
        <f>HAVERQ!BK125/HAVERQ!V125</f>
        <v>16.817463304478736</v>
      </c>
      <c r="DF45" s="3">
        <f>HAVERQ!BL125/HAVERQ!W125</f>
        <v>68.287037037037038</v>
      </c>
      <c r="DG45" s="3">
        <f>HAVERQ!BM125/HAVERQ!X125</f>
        <v>39.234939759036145</v>
      </c>
      <c r="DH45" s="3">
        <f>HAVERQ!BN125/HAVERQ!Y125</f>
        <v>11.207311636201515</v>
      </c>
      <c r="DI45" s="3">
        <f>HAVERQ!BO125/HAVERQ!Z125</f>
        <v>9.8865435356200528</v>
      </c>
      <c r="DJ45" s="3">
        <f>HAVERQ!BP125/HAVERQ!AA125</f>
        <v>11.487707641196014</v>
      </c>
      <c r="DK45" s="3">
        <f>HAVERQ!BQ125/HAVERQ!AB125</f>
        <v>7.0407239819004523</v>
      </c>
      <c r="DL45" s="3">
        <f>HAVERQ!BR125/HAVERQ!AC125</f>
        <v>10.470781893004116</v>
      </c>
      <c r="DM45" s="3">
        <f>HAVERQ!BS125/HAVERQ!AD125</f>
        <v>45.189438390611905</v>
      </c>
      <c r="DN45" s="3">
        <f>HAVERQ!BT125/HAVERQ!AE125</f>
        <v>111.31428571428572</v>
      </c>
      <c r="DO45" s="3">
        <f>HAVERQ!BU125/HAVERQ!AF125</f>
        <v>14.258977608787495</v>
      </c>
      <c r="DP45" s="3">
        <f>HAVERQ!BV125/HAVERQ!AG125</f>
        <v>7.7985762144053599</v>
      </c>
      <c r="DQ45" s="3">
        <f>HAVERQ!BW125/HAVERQ!AH125</f>
        <v>15.184974388161638</v>
      </c>
      <c r="DR45" s="3">
        <f>HAVERQ!BX125/HAVERQ!AI125</f>
        <v>10.128261668504226</v>
      </c>
      <c r="DS45" s="3">
        <f>HAVERQ!BY125/HAVERQ!AJ125</f>
        <v>11.221022128556376</v>
      </c>
      <c r="DT45" s="3">
        <f>HAVERQ!BZ125/HAVERQ!AK125</f>
        <v>9.2930011862396196</v>
      </c>
      <c r="DU45" s="3">
        <f>(HAVERQ!CA125+HAVERQ!CB125)/HAVERQ!AL125</f>
        <v>9.8466183574879231</v>
      </c>
      <c r="FC45">
        <f t="shared" si="92"/>
        <v>13</v>
      </c>
      <c r="FD45" s="7" t="str">
        <f t="shared" si="93"/>
        <v>Wholesale &amp; retail</v>
      </c>
      <c r="FE45" s="7">
        <f t="shared" si="94"/>
        <v>25560</v>
      </c>
      <c r="FG45" s="134">
        <v>7</v>
      </c>
      <c r="FH45" s="134" t="str">
        <f t="shared" si="95"/>
        <v>Construction</v>
      </c>
      <c r="FJ45" s="7"/>
      <c r="FK45" s="7"/>
      <c r="FP45" s="8">
        <v>43252</v>
      </c>
      <c r="FQ45" s="2">
        <f>100*((AVERAGE(HAVERM!AS467:AS469)/AVERAGE(HAVERM!AS464:AS466))-1)</f>
        <v>0.24153230478782817</v>
      </c>
      <c r="FR45" s="2">
        <f>100*((AVERAGE(HAVERM!AT467:AT469)/AVERAGE(HAVERM!AT464:AT466))-1)</f>
        <v>-0.14060314400227147</v>
      </c>
      <c r="FS45" s="2">
        <f>100*((AVERAGE(HAVERM!AU467:AU469)/AVERAGE(HAVERM!AU464:AU466))-1)</f>
        <v>0.79572145640309788</v>
      </c>
      <c r="FT45" s="2">
        <f>100*((AVERAGE(HAVERM!AV467:AV469)/AVERAGE(HAVERM!AV464:AV466))-1)</f>
        <v>0.15904467821854507</v>
      </c>
      <c r="FU45" s="2">
        <f>100*((AVERAGE(HAVERM!AW467:AW469)/AVERAGE(HAVERM!AW464:AW466))-1)</f>
        <v>0.53485645841562235</v>
      </c>
      <c r="FV45" s="2">
        <f>100*((AVERAGE(HAVERM!AX467:AX469)/AVERAGE(HAVERM!AX464:AX466))-1)</f>
        <v>0.90185141367633559</v>
      </c>
      <c r="FW45" s="2">
        <f>100*((AVERAGE(HAVERM!AY467:AY469)/AVERAGE(HAVERM!AY464:AY466))-1)</f>
        <v>3.9415829658340229E-2</v>
      </c>
      <c r="FX45" s="2">
        <f>100*((AVERAGE(HAVERM!AZ467:AZ469)/AVERAGE(HAVERM!AZ464:AZ466))-1)</f>
        <v>-4.5303990590628285E-2</v>
      </c>
      <c r="FY45" s="2">
        <f>100*((AVERAGE(HAVERM!BA467:BA469)/AVERAGE(HAVERM!BA464:BA466))-1)</f>
        <v>0.75441800553213145</v>
      </c>
      <c r="FZ45" s="2">
        <f>100*((AVERAGE(HAVERM!BB467:BB469)/AVERAGE(HAVERM!BB464:BB466))-1)</f>
        <v>0.28868505955632617</v>
      </c>
      <c r="GA45" s="2">
        <f>100*((AVERAGE(HAVERM!BC467:BC469)/AVERAGE(HAVERM!BC464:BC466))-1)</f>
        <v>0.71403703666250706</v>
      </c>
      <c r="GB45" s="2">
        <f>100*((AVERAGE(HAVERM!BD467:BD469)/AVERAGE(HAVERM!BD464:BD466))-1)</f>
        <v>7.648874705572517E-2</v>
      </c>
      <c r="GC45" s="2">
        <f>100*((AVERAGE(HAVERM!BE467:BE469)/AVERAGE(HAVERM!BE464:BE466))-1)</f>
        <v>0.62927685294202895</v>
      </c>
      <c r="GD45" s="2">
        <f>100*((AVERAGE(HAVERM!BF467:BF469)/AVERAGE(HAVERM!BF464:BF466))-1)</f>
        <v>0.53215859659778708</v>
      </c>
      <c r="GE45" s="2">
        <f>100*((AVERAGE(HAVERM!BG467:BG469)/AVERAGE(HAVERM!BG464:BG466))-1)</f>
        <v>0.2914104950109353</v>
      </c>
      <c r="GF45" s="2">
        <f>100*((AVERAGE(HAVERM!BH467:BH469)/AVERAGE(HAVERM!BH464:BH466))-1)</f>
        <v>-0.63296692900349782</v>
      </c>
      <c r="GG45" s="2">
        <f>100*((AVERAGE(HAVERM!BI467:BI469)/AVERAGE(HAVERM!BI464:BI466))-1)</f>
        <v>0.18800222323431814</v>
      </c>
      <c r="GH45" s="2">
        <f>100*((AVERAGE(HAVERM!BJ467:BJ469)/AVERAGE(HAVERM!BJ464:BJ466))-1)</f>
        <v>0.49473250875808894</v>
      </c>
      <c r="GI45" s="2">
        <f>100*((AVERAGE(HAVERM!BK467:BK469)/AVERAGE(HAVERM!BK464:BK466))-1)</f>
        <v>0.21994341732711753</v>
      </c>
      <c r="GJ45" s="2">
        <f>100*(((AVERAGE(HAVERM!BL467:BL469)+(AVERAGE(HAVERM!BM467:BM469)))/(AVERAGE(HAVERM!BL464:BL466)+AVERAGE(HAVERM!BM464:BM466))-1))</f>
        <v>0.40165069659332531</v>
      </c>
      <c r="GL45" s="8">
        <v>43252</v>
      </c>
      <c r="GM45" s="2">
        <f t="shared" si="56"/>
        <v>-0.14060314400227147</v>
      </c>
      <c r="GN45" s="2">
        <f t="shared" si="57"/>
        <v>0.7678721709635461</v>
      </c>
      <c r="GO45" s="2">
        <f t="shared" si="58"/>
        <v>0.15904467821854507</v>
      </c>
      <c r="GP45" s="2">
        <f t="shared" si="59"/>
        <v>3.9415829658340229E-2</v>
      </c>
      <c r="GQ45" s="2">
        <f t="shared" si="60"/>
        <v>5.7655940846768061E-2</v>
      </c>
      <c r="GR45" s="2">
        <f t="shared" si="61"/>
        <v>0.73541190545931556</v>
      </c>
      <c r="GS45" s="2">
        <f t="shared" si="62"/>
        <v>7.648874705572517E-2</v>
      </c>
      <c r="GT45" s="2">
        <f t="shared" si="63"/>
        <v>0.41989284413925798</v>
      </c>
      <c r="GU45" s="2">
        <f t="shared" si="64"/>
        <v>0.20204738062641336</v>
      </c>
      <c r="GW45" s="8">
        <v>43252</v>
      </c>
      <c r="GX45">
        <f>HAVERM!AT469</f>
        <v>183621</v>
      </c>
      <c r="GY45">
        <f>HAVERM!AU469+HAVERM!AW469+HAVERM!AX469</f>
        <v>328513</v>
      </c>
      <c r="GZ45">
        <f>HAVERM!AV469</f>
        <v>2433981</v>
      </c>
      <c r="HA45">
        <f>HAVERM!AY469</f>
        <v>1226510</v>
      </c>
      <c r="HB45">
        <f>HAVERM!AZ469+HAVERM!BB469</f>
        <v>6519721</v>
      </c>
      <c r="HC45">
        <f>HAVERM!BA469+HAVERM!BC469</f>
        <v>2475153</v>
      </c>
      <c r="HD45">
        <f>HAVERM!BD469</f>
        <v>1082368</v>
      </c>
      <c r="HE45">
        <f>HAVERM!BE469+HAVERM!BF469+HAVERM!BG469</f>
        <v>4973345</v>
      </c>
      <c r="HF45">
        <f>HAVERM!BH469+HAVERM!BI469+HAVERM!BJ469+HAVERM!BK469+HAVERM!BL469+HAVERM!BM469</f>
        <v>9360930</v>
      </c>
      <c r="HZ45" s="8"/>
      <c r="IE45" s="8"/>
      <c r="IF45" s="7"/>
      <c r="IG45" s="7"/>
      <c r="II45" s="8"/>
      <c r="IJ45" s="7"/>
      <c r="IK45" s="7"/>
      <c r="IM45" s="8"/>
      <c r="IQ45" s="8"/>
      <c r="IR45" s="7"/>
      <c r="IS45" s="7"/>
    </row>
    <row r="46" spans="5:253" x14ac:dyDescent="0.25">
      <c r="E46" s="8">
        <v>40360</v>
      </c>
      <c r="F46" s="7">
        <f>HAVERQ!P130</f>
        <v>1551</v>
      </c>
      <c r="G46" s="7">
        <f>HAVERQ!O130</f>
        <v>1664</v>
      </c>
      <c r="H46" s="7">
        <f>HAVERQ!N130</f>
        <v>1181</v>
      </c>
      <c r="I46" s="7">
        <f>HAVERQ!M130</f>
        <v>290</v>
      </c>
      <c r="J46" s="7">
        <f>HAVERQ!L130</f>
        <v>196</v>
      </c>
      <c r="K46" s="7">
        <f>HAVERQ!E130-F46-G46-H46-I46-J46</f>
        <v>696</v>
      </c>
      <c r="M46" s="8">
        <v>40360</v>
      </c>
      <c r="N46" s="7">
        <f t="shared" si="4"/>
        <v>27.805665112943707</v>
      </c>
      <c r="O46" s="7">
        <f t="shared" si="5"/>
        <v>29.831480817497315</v>
      </c>
      <c r="P46" s="7">
        <f t="shared" si="6"/>
        <v>21.172463248476156</v>
      </c>
      <c r="Q46" s="7">
        <f t="shared" si="7"/>
        <v>5.1989960559340265</v>
      </c>
      <c r="R46" s="7">
        <f t="shared" si="8"/>
        <v>3.5138042309071351</v>
      </c>
      <c r="S46" s="7">
        <f t="shared" si="8"/>
        <v>12.477590534241664</v>
      </c>
      <c r="U46" s="8">
        <v>40360</v>
      </c>
      <c r="V46" s="7">
        <f t="shared" si="9"/>
        <v>341.75</v>
      </c>
      <c r="W46" s="7">
        <f t="shared" si="10"/>
        <v>224.25</v>
      </c>
      <c r="X46" s="7">
        <f t="shared" si="11"/>
        <v>2</v>
      </c>
      <c r="Y46" s="7">
        <f t="shared" si="12"/>
        <v>64.25</v>
      </c>
      <c r="Z46" s="7">
        <f t="shared" si="13"/>
        <v>-20.25</v>
      </c>
      <c r="AA46" s="7">
        <f t="shared" si="14"/>
        <v>-91.75</v>
      </c>
      <c r="AB46" s="7">
        <f t="shared" si="15"/>
        <v>520.25</v>
      </c>
      <c r="AD46" s="7"/>
      <c r="AE46" s="7"/>
      <c r="AF46" s="7"/>
      <c r="AG46" s="7"/>
      <c r="AH46" s="7"/>
      <c r="AI46" s="7"/>
      <c r="AJ46" s="7"/>
      <c r="AK46" s="7"/>
      <c r="AL46" s="7"/>
      <c r="AM46" s="7"/>
      <c r="AN46" s="7"/>
      <c r="AO46" s="7"/>
      <c r="AP46" s="7"/>
      <c r="AQ46" s="7"/>
      <c r="AR46" s="7"/>
      <c r="AS46" s="7"/>
      <c r="AT46" s="7"/>
      <c r="AU46" s="7"/>
      <c r="AV46" s="7"/>
      <c r="AW46" s="7"/>
      <c r="AY46" s="7"/>
      <c r="BU46" s="8">
        <v>38169</v>
      </c>
      <c r="BV46" s="7">
        <f>HAVERQ!T106</f>
        <v>372</v>
      </c>
      <c r="BW46" s="7">
        <f>HAVERQ!U106+HAVERQ!W106+HAVERQ!X106</f>
        <v>296</v>
      </c>
      <c r="BX46" s="7">
        <f>HAVERQ!V106</f>
        <v>3238</v>
      </c>
      <c r="BY46" s="7">
        <f>HAVERQ!Y106</f>
        <v>2128</v>
      </c>
      <c r="BZ46" s="7">
        <f>HAVERQ!Z106+HAVERQ!AB106</f>
        <v>7035</v>
      </c>
      <c r="CA46" s="7">
        <f>HAVERQ!AA106+HAVERQ!AC106</f>
        <v>2609</v>
      </c>
      <c r="CB46" s="7">
        <f>HAVERQ!AD106+HAVERQ!AE106+HAVERQ!AF106+HAVERQ!AG106</f>
        <v>5883</v>
      </c>
      <c r="CC46" s="7">
        <f>HAVERQ!AH106+HAVERQ!AI106+HAVERQ!AJ106+HAVERQ!AK106+HAVERQ!AL106+HAVERQ!AM106</f>
        <v>9501</v>
      </c>
      <c r="CD46" s="7">
        <f>HAVERQ!S106-SUM('Chart Data'!BV46:CC46)</f>
        <v>3</v>
      </c>
      <c r="DB46" s="8">
        <v>39995</v>
      </c>
      <c r="DC46" s="3">
        <f>HAVERQ!BI126/HAVERQ!T126</f>
        <v>9.541353383458647</v>
      </c>
      <c r="DD46" s="3">
        <f>HAVERQ!BJ126/HAVERQ!U126</f>
        <v>306.01587301587301</v>
      </c>
      <c r="DE46" s="3">
        <f>HAVERQ!BK126/HAVERQ!V126</f>
        <v>16.804850322091703</v>
      </c>
      <c r="DF46" s="3">
        <f>HAVERQ!BL126/HAVERQ!W126</f>
        <v>64.423728813559322</v>
      </c>
      <c r="DG46" s="3">
        <f>HAVERQ!BM126/HAVERQ!X126</f>
        <v>39.702380952380949</v>
      </c>
      <c r="DH46" s="3">
        <f>HAVERQ!BN126/HAVERQ!Y126</f>
        <v>11.65812356979405</v>
      </c>
      <c r="DI46" s="3">
        <f>HAVERQ!BO126/HAVERQ!Z126</f>
        <v>10.09048009848174</v>
      </c>
      <c r="DJ46" s="3">
        <f>HAVERQ!BP126/HAVERQ!AA126</f>
        <v>11.815109343936381</v>
      </c>
      <c r="DK46" s="3">
        <f>HAVERQ!BQ126/HAVERQ!AB126</f>
        <v>6.8300254452926206</v>
      </c>
      <c r="DL46" s="3">
        <f>HAVERQ!BR126/HAVERQ!AC126</f>
        <v>10.833052276559865</v>
      </c>
      <c r="DM46" s="3">
        <f>HAVERQ!BS126/HAVERQ!AD126</f>
        <v>46.574412532637076</v>
      </c>
      <c r="DN46" s="3">
        <f>HAVERQ!BT126/HAVERQ!AE126</f>
        <v>110.21370967741936</v>
      </c>
      <c r="DO46" s="3">
        <f>HAVERQ!BU126/HAVERQ!AF126</f>
        <v>13.958004158004158</v>
      </c>
      <c r="DP46" s="3">
        <f>HAVERQ!BV126/HAVERQ!AG126</f>
        <v>7.7979539641943738</v>
      </c>
      <c r="DQ46" s="3">
        <f>HAVERQ!BW126/HAVERQ!AH126</f>
        <v>15.302721088435375</v>
      </c>
      <c r="DR46" s="3">
        <f>HAVERQ!BX126/HAVERQ!AI126</f>
        <v>10.129717845364603</v>
      </c>
      <c r="DS46" s="3">
        <f>HAVERQ!BY126/HAVERQ!AJ126</f>
        <v>10.987564766839379</v>
      </c>
      <c r="DT46" s="3">
        <f>HAVERQ!BZ126/HAVERQ!AK126</f>
        <v>9.2019002375296903</v>
      </c>
      <c r="DU46" s="3">
        <f>(HAVERQ!CA126+HAVERQ!CB126)/HAVERQ!AL126</f>
        <v>10.014371257485029</v>
      </c>
      <c r="FC46">
        <f t="shared" si="92"/>
        <v>8</v>
      </c>
      <c r="FD46" s="7" t="str">
        <f t="shared" si="93"/>
        <v>Transport</v>
      </c>
      <c r="FE46" s="7">
        <f t="shared" si="94"/>
        <v>35868</v>
      </c>
      <c r="FG46">
        <v>8</v>
      </c>
      <c r="FH46" t="str">
        <f t="shared" si="95"/>
        <v>Transport</v>
      </c>
      <c r="FJ46" s="7"/>
      <c r="FK46" s="7"/>
      <c r="FP46" s="8">
        <v>43282</v>
      </c>
      <c r="FQ46" s="2">
        <f>100*((AVERAGE(HAVERM!AS468:AS470)/AVERAGE(HAVERM!AS465:AS467))-1)</f>
        <v>0.284189597475204</v>
      </c>
      <c r="FR46" s="2">
        <f>100*((AVERAGE(HAVERM!AT468:AT470)/AVERAGE(HAVERM!AT465:AT467))-1)</f>
        <v>-0.10168053823623735</v>
      </c>
      <c r="FS46" s="2">
        <f>100*((AVERAGE(HAVERM!AU468:AU470)/AVERAGE(HAVERM!AU465:AU467))-1)</f>
        <v>0.84538832461269475</v>
      </c>
      <c r="FT46" s="2">
        <f>100*((AVERAGE(HAVERM!AV468:AV470)/AVERAGE(HAVERM!AV465:AV467))-1)</f>
        <v>0.13128917964289055</v>
      </c>
      <c r="FU46" s="2">
        <f>100*((AVERAGE(HAVERM!AW468:AW470)/AVERAGE(HAVERM!AW465:AW467))-1)</f>
        <v>0.35228284369832608</v>
      </c>
      <c r="FV46" s="2">
        <f>100*((AVERAGE(HAVERM!AX468:AX470)/AVERAGE(HAVERM!AX465:AX467))-1)</f>
        <v>0.93564083464734438</v>
      </c>
      <c r="FW46" s="2">
        <f>100*((AVERAGE(HAVERM!AY468:AY470)/AVERAGE(HAVERM!AY465:AY467))-1)</f>
        <v>7.913038157976171E-2</v>
      </c>
      <c r="FX46" s="2">
        <f>100*((AVERAGE(HAVERM!AZ468:AZ470)/AVERAGE(HAVERM!AZ465:AZ467))-1)</f>
        <v>-3.746018606681778E-2</v>
      </c>
      <c r="FY46" s="2">
        <f>100*((AVERAGE(HAVERM!BA468:BA470)/AVERAGE(HAVERM!BA465:BA467))-1)</f>
        <v>0.78566947894025407</v>
      </c>
      <c r="FZ46" s="2">
        <f>100*((AVERAGE(HAVERM!BB468:BB470)/AVERAGE(HAVERM!BB465:BB467))-1)</f>
        <v>0.24862594034900098</v>
      </c>
      <c r="GA46" s="2">
        <f>100*((AVERAGE(HAVERM!BC468:BC470)/AVERAGE(HAVERM!BC465:BC467))-1)</f>
        <v>0.74582601276194094</v>
      </c>
      <c r="GB46" s="2">
        <f>100*((AVERAGE(HAVERM!BD468:BD470)/AVERAGE(HAVERM!BD465:BD467))-1)</f>
        <v>0.19042190758709054</v>
      </c>
      <c r="GC46" s="2">
        <f>100*((AVERAGE(HAVERM!BE468:BE470)/AVERAGE(HAVERM!BE465:BE467))-1)</f>
        <v>0.60789372950931231</v>
      </c>
      <c r="GD46" s="2">
        <f>100*((AVERAGE(HAVERM!BF468:BF470)/AVERAGE(HAVERM!BF465:BF467))-1)</f>
        <v>0.66909298369732806</v>
      </c>
      <c r="GE46" s="2">
        <f>100*((AVERAGE(HAVERM!BG468:BG470)/AVERAGE(HAVERM!BG465:BG467))-1)</f>
        <v>0.51083230072586083</v>
      </c>
      <c r="GF46" s="2">
        <f>100*((AVERAGE(HAVERM!BH468:BH470)/AVERAGE(HAVERM!BH465:BH467))-1)</f>
        <v>-0.68852155643972512</v>
      </c>
      <c r="GG46" s="2">
        <f>100*((AVERAGE(HAVERM!BI468:BI470)/AVERAGE(HAVERM!BI465:BI467))-1)</f>
        <v>0.21357114745268468</v>
      </c>
      <c r="GH46" s="2">
        <f>100*((AVERAGE(HAVERM!BJ468:BJ470)/AVERAGE(HAVERM!BJ465:BJ467))-1)</f>
        <v>0.57921995027248041</v>
      </c>
      <c r="GI46" s="2">
        <f>100*((AVERAGE(HAVERM!BK468:BK470)/AVERAGE(HAVERM!BK465:BK467))-1)</f>
        <v>0.2255361771533293</v>
      </c>
      <c r="GJ46" s="2">
        <f>100*(((AVERAGE(HAVERM!BL468:BL470)+(AVERAGE(HAVERM!BM468:BM470)))/(AVERAGE(HAVERM!BL465:BL467)+AVERAGE(HAVERM!BM465:BM467))-1))</f>
        <v>0.32023869967539031</v>
      </c>
      <c r="GL46" s="8">
        <v>43282</v>
      </c>
      <c r="GM46" s="2">
        <f t="shared" si="56"/>
        <v>-0.10168053823623735</v>
      </c>
      <c r="GN46" s="2">
        <f t="shared" si="57"/>
        <v>0.73445923137511748</v>
      </c>
      <c r="GO46" s="2">
        <f t="shared" si="58"/>
        <v>0.13128917964289055</v>
      </c>
      <c r="GP46" s="2">
        <f t="shared" si="59"/>
        <v>7.913038157976171E-2</v>
      </c>
      <c r="GQ46" s="2">
        <f t="shared" si="60"/>
        <v>5.0799091868380941E-2</v>
      </c>
      <c r="GR46" s="2">
        <f t="shared" si="61"/>
        <v>0.76691812175695429</v>
      </c>
      <c r="GS46" s="2">
        <f t="shared" si="62"/>
        <v>0.19042190758709054</v>
      </c>
      <c r="GT46" s="2">
        <f t="shared" si="63"/>
        <v>0.58481830210388441</v>
      </c>
      <c r="GU46" s="2">
        <f t="shared" si="64"/>
        <v>0.23035424369377555</v>
      </c>
      <c r="GW46" s="8">
        <v>43282</v>
      </c>
      <c r="GX46">
        <f>HAVERM!AT470</f>
        <v>183851</v>
      </c>
      <c r="GY46">
        <f>HAVERM!AU470+HAVERM!AW470+HAVERM!AX470</f>
        <v>328539</v>
      </c>
      <c r="GZ46">
        <f>HAVERM!AV470</f>
        <v>2433199</v>
      </c>
      <c r="HA46">
        <f>HAVERM!AY470</f>
        <v>1228061</v>
      </c>
      <c r="HB46">
        <f>HAVERM!AZ470+HAVERM!BB470</f>
        <v>6517982</v>
      </c>
      <c r="HC46">
        <f>HAVERM!BA470+HAVERM!BC470</f>
        <v>2481058</v>
      </c>
      <c r="HD46">
        <f>HAVERM!BD470</f>
        <v>1084731</v>
      </c>
      <c r="HE46">
        <f>HAVERM!BE470+HAVERM!BF470+HAVERM!BG470</f>
        <v>4982779</v>
      </c>
      <c r="HF46">
        <f>HAVERM!BH470+HAVERM!BI470+HAVERM!BJ470+HAVERM!BK470+HAVERM!BL470+HAVERM!BM470</f>
        <v>9383702</v>
      </c>
      <c r="HZ46" s="8"/>
      <c r="IE46" s="8"/>
      <c r="IF46" s="7"/>
      <c r="IG46" s="7"/>
      <c r="II46" s="8"/>
      <c r="IJ46" s="7"/>
      <c r="IK46" s="7"/>
      <c r="IM46" s="8"/>
      <c r="IQ46" s="8"/>
      <c r="IR46" s="7"/>
      <c r="IS46" s="7"/>
    </row>
    <row r="47" spans="5:253" x14ac:dyDescent="0.25">
      <c r="E47" s="8">
        <v>40452</v>
      </c>
      <c r="F47" s="7">
        <f>HAVERQ!P131</f>
        <v>1545</v>
      </c>
      <c r="G47" s="7">
        <f>HAVERQ!O131</f>
        <v>1658</v>
      </c>
      <c r="H47" s="7">
        <f>HAVERQ!N131</f>
        <v>1175</v>
      </c>
      <c r="I47" s="7">
        <f>HAVERQ!M131</f>
        <v>286</v>
      </c>
      <c r="J47" s="7">
        <f>HAVERQ!L131</f>
        <v>196</v>
      </c>
      <c r="K47" s="7">
        <f>HAVERQ!E131-F47-G47-H47-I47-J47</f>
        <v>687</v>
      </c>
      <c r="M47" s="8">
        <v>40452</v>
      </c>
      <c r="N47" s="7">
        <f t="shared" si="4"/>
        <v>27.852893455922118</v>
      </c>
      <c r="O47" s="7">
        <f t="shared" si="5"/>
        <v>29.890030647196681</v>
      </c>
      <c r="P47" s="7">
        <f t="shared" si="6"/>
        <v>21.182621236704524</v>
      </c>
      <c r="Q47" s="7">
        <f t="shared" si="7"/>
        <v>5.1559401478276552</v>
      </c>
      <c r="R47" s="7">
        <f t="shared" si="8"/>
        <v>3.5334414999098609</v>
      </c>
      <c r="S47" s="7">
        <f t="shared" si="8"/>
        <v>12.385073012439156</v>
      </c>
      <c r="U47" s="8">
        <v>40452</v>
      </c>
      <c r="V47" s="7">
        <f t="shared" si="9"/>
        <v>335.75</v>
      </c>
      <c r="W47" s="7">
        <f t="shared" si="10"/>
        <v>218.25</v>
      </c>
      <c r="X47" s="7">
        <f t="shared" si="11"/>
        <v>-4</v>
      </c>
      <c r="Y47" s="7">
        <f t="shared" si="12"/>
        <v>60.25</v>
      </c>
      <c r="Z47" s="7">
        <f t="shared" si="13"/>
        <v>-20.25</v>
      </c>
      <c r="AA47" s="7">
        <f t="shared" si="14"/>
        <v>-100.75</v>
      </c>
      <c r="AB47" s="7">
        <f t="shared" si="15"/>
        <v>489.25</v>
      </c>
      <c r="AD47" s="7"/>
      <c r="AE47" s="7"/>
      <c r="AF47" s="7"/>
      <c r="AG47" s="7"/>
      <c r="AH47" s="7"/>
      <c r="AI47" s="7"/>
      <c r="AJ47" s="7"/>
      <c r="AK47" s="7"/>
      <c r="AL47" s="7"/>
      <c r="AM47" s="7"/>
      <c r="AN47" s="7"/>
      <c r="AO47" s="7"/>
      <c r="AP47" s="7"/>
      <c r="AQ47" s="7"/>
      <c r="AR47" s="7"/>
      <c r="AS47" s="7"/>
      <c r="AT47" s="7"/>
      <c r="AU47" s="7"/>
      <c r="AV47" s="7"/>
      <c r="AW47" s="7"/>
      <c r="AY47" s="7"/>
      <c r="BU47" s="8">
        <v>38261</v>
      </c>
      <c r="BV47" s="7">
        <f>HAVERQ!T107</f>
        <v>373</v>
      </c>
      <c r="BW47" s="7">
        <f>HAVERQ!U107+HAVERQ!W107+HAVERQ!X107</f>
        <v>294</v>
      </c>
      <c r="BX47" s="7">
        <f>HAVERQ!V107</f>
        <v>3207</v>
      </c>
      <c r="BY47" s="7">
        <f>HAVERQ!Y107</f>
        <v>2184</v>
      </c>
      <c r="BZ47" s="7">
        <f>HAVERQ!Z107+HAVERQ!AB107</f>
        <v>7086</v>
      </c>
      <c r="CA47" s="7">
        <f>HAVERQ!AA107+HAVERQ!AC107</f>
        <v>2608</v>
      </c>
      <c r="CB47" s="7">
        <f>HAVERQ!AD107+HAVERQ!AE107+HAVERQ!AF107+HAVERQ!AG107</f>
        <v>5919</v>
      </c>
      <c r="CC47" s="7">
        <f>HAVERQ!AH107+HAVERQ!AI107+HAVERQ!AJ107+HAVERQ!AK107+HAVERQ!AL107+HAVERQ!AM107</f>
        <v>9546</v>
      </c>
      <c r="CD47" s="7">
        <f>HAVERQ!S107-SUM('Chart Data'!BV47:CC47)</f>
        <v>-2</v>
      </c>
      <c r="DB47" s="8">
        <v>40087</v>
      </c>
      <c r="DC47" s="3">
        <f>HAVERQ!BI127/HAVERQ!T127</f>
        <v>9.4278215223097117</v>
      </c>
      <c r="DD47" s="3">
        <f>HAVERQ!BJ127/HAVERQ!U127</f>
        <v>303.83870967741933</v>
      </c>
      <c r="DE47" s="3">
        <f>HAVERQ!BK127/HAVERQ!V127</f>
        <v>16.990843189622282</v>
      </c>
      <c r="DF47" s="3">
        <f>HAVERQ!BL127/HAVERQ!W127</f>
        <v>62.219298245614034</v>
      </c>
      <c r="DG47" s="3">
        <f>HAVERQ!BM127/HAVERQ!X127</f>
        <v>39.875739644970416</v>
      </c>
      <c r="DH47" s="3">
        <f>HAVERQ!BN127/HAVERQ!Y127</f>
        <v>11.605653382761817</v>
      </c>
      <c r="DI47" s="3">
        <f>HAVERQ!BO127/HAVERQ!Z127</f>
        <v>10.617458013684429</v>
      </c>
      <c r="DJ47" s="3">
        <f>HAVERQ!BP127/HAVERQ!AA127</f>
        <v>12.395020188425303</v>
      </c>
      <c r="DK47" s="3">
        <f>HAVERQ!BQ127/HAVERQ!AB127</f>
        <v>6.95969387755102</v>
      </c>
      <c r="DL47" s="3">
        <f>HAVERQ!BR127/HAVERQ!AC127</f>
        <v>11.095557418273261</v>
      </c>
      <c r="DM47" s="3">
        <f>HAVERQ!BS127/HAVERQ!AD127</f>
        <v>47.374113475177303</v>
      </c>
      <c r="DN47" s="3">
        <f>HAVERQ!BT127/HAVERQ!AE127</f>
        <v>114.3625</v>
      </c>
      <c r="DO47" s="3">
        <f>HAVERQ!BU127/HAVERQ!AF127</f>
        <v>13.736405147364051</v>
      </c>
      <c r="DP47" s="3">
        <f>HAVERQ!BV127/HAVERQ!AG127</f>
        <v>7.6789029535864977</v>
      </c>
      <c r="DQ47" s="3">
        <f>HAVERQ!BW127/HAVERQ!AH127</f>
        <v>15.074787535410765</v>
      </c>
      <c r="DR47" s="3">
        <f>HAVERQ!BX127/HAVERQ!AI127</f>
        <v>10.027322404371585</v>
      </c>
      <c r="DS47" s="3">
        <f>HAVERQ!BY127/HAVERQ!AJ127</f>
        <v>11.011378329454358</v>
      </c>
      <c r="DT47" s="3">
        <f>HAVERQ!BZ127/HAVERQ!AK127</f>
        <v>8.9877750611246938</v>
      </c>
      <c r="DU47" s="3">
        <f>(HAVERQ!CA127+HAVERQ!CB127)/HAVERQ!AL127</f>
        <v>9.923619271445359</v>
      </c>
      <c r="FC47">
        <f t="shared" si="92"/>
        <v>14</v>
      </c>
      <c r="FD47" s="7" t="str">
        <f t="shared" si="93"/>
        <v>Accommodation &amp; food</v>
      </c>
      <c r="FE47" s="7">
        <f t="shared" si="94"/>
        <v>16800</v>
      </c>
      <c r="FG47">
        <v>9</v>
      </c>
      <c r="FH47" t="str">
        <f t="shared" si="95"/>
        <v>Manufacturing</v>
      </c>
      <c r="FJ47" s="7"/>
      <c r="FK47" s="7"/>
      <c r="FP47" s="8">
        <v>43313</v>
      </c>
      <c r="FQ47" s="2">
        <f>100*((AVERAGE(HAVERM!AS469:AS471)/AVERAGE(HAVERM!AS466:AS468))-1)</f>
        <v>0.3139145705462365</v>
      </c>
      <c r="FR47" s="2">
        <f>100*((AVERAGE(HAVERM!AT469:AT471)/AVERAGE(HAVERM!AT466:AT468))-1)</f>
        <v>-2.176629887662429E-3</v>
      </c>
      <c r="FS47" s="2">
        <f>100*((AVERAGE(HAVERM!AU469:AU471)/AVERAGE(HAVERM!AU466:AU468))-1)</f>
        <v>0.75465518535449139</v>
      </c>
      <c r="FT47" s="2">
        <f>100*((AVERAGE(HAVERM!AV469:AV471)/AVERAGE(HAVERM!AV466:AV468))-1)</f>
        <v>0.1239321307072494</v>
      </c>
      <c r="FU47" s="2">
        <f>100*((AVERAGE(HAVERM!AW469:AW471)/AVERAGE(HAVERM!AW466:AW468))-1)</f>
        <v>0.1406014441006187</v>
      </c>
      <c r="FV47" s="2">
        <f>100*((AVERAGE(HAVERM!AX469:AX471)/AVERAGE(HAVERM!AX466:AX468))-1)</f>
        <v>0.86694780765945723</v>
      </c>
      <c r="FW47" s="2">
        <f>100*((AVERAGE(HAVERM!AY469:AY471)/AVERAGE(HAVERM!AY466:AY468))-1)</f>
        <v>0.20498574727598751</v>
      </c>
      <c r="FX47" s="2">
        <f>100*((AVERAGE(HAVERM!AZ469:AZ471)/AVERAGE(HAVERM!AZ466:AZ468))-1)</f>
        <v>-3.4123519889550646E-2</v>
      </c>
      <c r="FY47" s="2">
        <f>100*((AVERAGE(HAVERM!BA469:BA471)/AVERAGE(HAVERM!BA466:BA468))-1)</f>
        <v>0.71311215121014904</v>
      </c>
      <c r="FZ47" s="2">
        <f>100*((AVERAGE(HAVERM!BB469:BB471)/AVERAGE(HAVERM!BB466:BB468))-1)</f>
        <v>0.16451812839008984</v>
      </c>
      <c r="GA47" s="2">
        <f>100*((AVERAGE(HAVERM!BC469:BC471)/AVERAGE(HAVERM!BC466:BC468))-1)</f>
        <v>0.77392603127808268</v>
      </c>
      <c r="GB47" s="2">
        <f>100*((AVERAGE(HAVERM!BD469:BD471)/AVERAGE(HAVERM!BD466:BD468))-1)</f>
        <v>0.30939340328737241</v>
      </c>
      <c r="GC47" s="2">
        <f>100*((AVERAGE(HAVERM!BE469:BE471)/AVERAGE(HAVERM!BE466:BE468))-1)</f>
        <v>0.54079882890845088</v>
      </c>
      <c r="GD47" s="2">
        <f>100*((AVERAGE(HAVERM!BF469:BF471)/AVERAGE(HAVERM!BF466:BF468))-1)</f>
        <v>0.77900455334671825</v>
      </c>
      <c r="GE47" s="2">
        <f>100*((AVERAGE(HAVERM!BG469:BG471)/AVERAGE(HAVERM!BG466:BG468))-1)</f>
        <v>0.46764593975776592</v>
      </c>
      <c r="GF47" s="2">
        <f>100*((AVERAGE(HAVERM!BH469:BH471)/AVERAGE(HAVERM!BH466:BH468))-1)</f>
        <v>-0.35549088205596435</v>
      </c>
      <c r="GG47" s="2">
        <f>100*((AVERAGE(HAVERM!BI469:BI471)/AVERAGE(HAVERM!BI466:BI468))-1)</f>
        <v>0.22796305486652013</v>
      </c>
      <c r="GH47" s="2">
        <f>100*((AVERAGE(HAVERM!BJ469:BJ471)/AVERAGE(HAVERM!BJ466:BJ468))-1)</f>
        <v>0.65717198291752599</v>
      </c>
      <c r="GI47" s="2">
        <f>100*((AVERAGE(HAVERM!BK469:BK471)/AVERAGE(HAVERM!BK466:BK468))-1)</f>
        <v>0.20171119173046925</v>
      </c>
      <c r="GJ47" s="2">
        <f>100*(((AVERAGE(HAVERM!BL469:BL471)+(AVERAGE(HAVERM!BM469:BM471)))/(AVERAGE(HAVERM!BL466:BL468)+AVERAGE(HAVERM!BM466:BM468))-1))</f>
        <v>0.21333060981603147</v>
      </c>
      <c r="GL47" s="8">
        <v>43313</v>
      </c>
      <c r="GM47" s="2">
        <f t="shared" si="56"/>
        <v>-2.176629887662429E-3</v>
      </c>
      <c r="GN47" s="2">
        <f t="shared" si="57"/>
        <v>0.61669011347302849</v>
      </c>
      <c r="GO47" s="2">
        <f t="shared" si="58"/>
        <v>0.1239321307072494</v>
      </c>
      <c r="GP47" s="2">
        <f t="shared" si="59"/>
        <v>0.20498574727598751</v>
      </c>
      <c r="GQ47" s="2">
        <f t="shared" si="60"/>
        <v>2.7209272453521116E-2</v>
      </c>
      <c r="GR47" s="2">
        <f t="shared" si="61"/>
        <v>0.74172861726375938</v>
      </c>
      <c r="GS47" s="2">
        <f t="shared" si="62"/>
        <v>0.30939340328737241</v>
      </c>
      <c r="GT47" s="2">
        <f t="shared" si="63"/>
        <v>0.60332412705008664</v>
      </c>
      <c r="GU47" s="2">
        <f t="shared" si="64"/>
        <v>0.3075858878772264</v>
      </c>
      <c r="GW47" s="8">
        <v>43313</v>
      </c>
      <c r="GX47">
        <f>HAVERM!AT471</f>
        <v>183827</v>
      </c>
      <c r="GY47">
        <f>HAVERM!AU471+HAVERM!AW471+HAVERM!AX471</f>
        <v>329226</v>
      </c>
      <c r="GZ47">
        <f>HAVERM!AV471</f>
        <v>2436175</v>
      </c>
      <c r="HA47">
        <f>HAVERM!AY471</f>
        <v>1229807</v>
      </c>
      <c r="HB47">
        <f>HAVERM!AZ471+HAVERM!BB471</f>
        <v>6516099</v>
      </c>
      <c r="HC47">
        <f>HAVERM!BA471+HAVERM!BC471</f>
        <v>2485921</v>
      </c>
      <c r="HD47">
        <f>HAVERM!BD471</f>
        <v>1085731</v>
      </c>
      <c r="HE47">
        <f>HAVERM!BE471+HAVERM!BF471+HAVERM!BG471</f>
        <v>4994036</v>
      </c>
      <c r="HF47">
        <f>HAVERM!BH471+HAVERM!BI471+HAVERM!BJ471+HAVERM!BK471+HAVERM!BL471+HAVERM!BM471</f>
        <v>9401807</v>
      </c>
      <c r="HZ47" s="8"/>
      <c r="IE47" s="8"/>
      <c r="IF47" s="7"/>
      <c r="IG47" s="7"/>
      <c r="II47" s="8"/>
      <c r="IJ47" s="7"/>
      <c r="IK47" s="7"/>
      <c r="IM47" s="8"/>
      <c r="IQ47" s="8"/>
      <c r="IR47" s="7"/>
      <c r="IS47" s="7"/>
    </row>
    <row r="48" spans="5:253" x14ac:dyDescent="0.25">
      <c r="E48" s="8">
        <v>40544</v>
      </c>
      <c r="F48" s="7">
        <f>HAVERQ!P132</f>
        <v>1539</v>
      </c>
      <c r="G48" s="7">
        <f>HAVERQ!O132</f>
        <v>1659</v>
      </c>
      <c r="H48" s="7">
        <f>HAVERQ!N132</f>
        <v>1164</v>
      </c>
      <c r="I48" s="7">
        <f>HAVERQ!M132</f>
        <v>282</v>
      </c>
      <c r="J48" s="7">
        <f>HAVERQ!L132</f>
        <v>194</v>
      </c>
      <c r="K48" s="7">
        <f>HAVERQ!E132-F48-G48-H48-I48-J48</f>
        <v>688</v>
      </c>
      <c r="M48" s="8">
        <v>40544</v>
      </c>
      <c r="N48" s="7">
        <f t="shared" si="4"/>
        <v>27.850162866449512</v>
      </c>
      <c r="O48" s="7">
        <f t="shared" si="5"/>
        <v>30.021715526601522</v>
      </c>
      <c r="P48" s="7">
        <f t="shared" si="6"/>
        <v>21.064060803474487</v>
      </c>
      <c r="Q48" s="7">
        <f t="shared" si="7"/>
        <v>5.1031487513572209</v>
      </c>
      <c r="R48" s="7">
        <f t="shared" si="8"/>
        <v>3.5106768005790809</v>
      </c>
      <c r="S48" s="7">
        <f t="shared" si="8"/>
        <v>12.450235251538183</v>
      </c>
      <c r="U48" s="8">
        <v>40544</v>
      </c>
      <c r="V48" s="7">
        <f t="shared" si="9"/>
        <v>329.75</v>
      </c>
      <c r="W48" s="7">
        <f t="shared" si="10"/>
        <v>219.25</v>
      </c>
      <c r="X48" s="7">
        <f t="shared" si="11"/>
        <v>-15</v>
      </c>
      <c r="Y48" s="7">
        <f t="shared" si="12"/>
        <v>56.25</v>
      </c>
      <c r="Z48" s="7">
        <f t="shared" si="13"/>
        <v>-22.25</v>
      </c>
      <c r="AA48" s="7">
        <f t="shared" si="14"/>
        <v>-99.75</v>
      </c>
      <c r="AB48" s="7">
        <f t="shared" si="15"/>
        <v>468.25</v>
      </c>
      <c r="AD48" s="7"/>
      <c r="AE48" s="7"/>
      <c r="AF48" s="7"/>
      <c r="AG48" s="7"/>
      <c r="AH48" s="7"/>
      <c r="AI48" s="7"/>
      <c r="AJ48" s="7"/>
      <c r="AK48" s="7"/>
      <c r="AL48" s="7"/>
      <c r="AM48" s="7"/>
      <c r="AN48" s="7"/>
      <c r="AO48" s="7"/>
      <c r="AP48" s="7"/>
      <c r="AQ48" s="7"/>
      <c r="AR48" s="7"/>
      <c r="AS48" s="7"/>
      <c r="AT48" s="7"/>
      <c r="AU48" s="7"/>
      <c r="AV48" s="7"/>
      <c r="AW48" s="7"/>
      <c r="AY48" s="7"/>
      <c r="BU48" s="8">
        <v>38353</v>
      </c>
      <c r="BV48" s="7">
        <f>HAVERQ!T108</f>
        <v>396</v>
      </c>
      <c r="BW48" s="7">
        <f>HAVERQ!U108+HAVERQ!W108+HAVERQ!X108</f>
        <v>293</v>
      </c>
      <c r="BX48" s="7">
        <f>HAVERQ!V108</f>
        <v>3174</v>
      </c>
      <c r="BY48" s="7">
        <f>HAVERQ!Y108</f>
        <v>2218</v>
      </c>
      <c r="BZ48" s="7">
        <f>HAVERQ!Z108+HAVERQ!AB108</f>
        <v>7076</v>
      </c>
      <c r="CA48" s="7">
        <f>HAVERQ!AA108+HAVERQ!AC108</f>
        <v>2641</v>
      </c>
      <c r="CB48" s="7">
        <f>HAVERQ!AD108+HAVERQ!AE108+HAVERQ!AF108+HAVERQ!AG108</f>
        <v>5971</v>
      </c>
      <c r="CC48" s="7">
        <f>HAVERQ!AH108+HAVERQ!AI108+HAVERQ!AJ108+HAVERQ!AK108+HAVERQ!AL108+HAVERQ!AM108</f>
        <v>9584</v>
      </c>
      <c r="CD48" s="7">
        <f>HAVERQ!S108-SUM('Chart Data'!BV48:CC48)</f>
        <v>0</v>
      </c>
      <c r="DB48" s="8">
        <v>40179</v>
      </c>
      <c r="DC48" s="3">
        <f>HAVERQ!BI128/HAVERQ!T128</f>
        <v>8.391959798994975</v>
      </c>
      <c r="DD48" s="3">
        <f>HAVERQ!BJ128/HAVERQ!U128</f>
        <v>309.68852459016392</v>
      </c>
      <c r="DE48" s="3">
        <f>HAVERQ!BK128/HAVERQ!V128</f>
        <v>17.291213063763607</v>
      </c>
      <c r="DF48" s="3">
        <f>HAVERQ!BL128/HAVERQ!W128</f>
        <v>56.04615384615385</v>
      </c>
      <c r="DG48" s="3">
        <f>HAVERQ!BM128/HAVERQ!X128</f>
        <v>38.005780346820806</v>
      </c>
      <c r="DH48" s="3">
        <f>HAVERQ!BN128/HAVERQ!Y128</f>
        <v>12.747699757869249</v>
      </c>
      <c r="DI48" s="3">
        <f>HAVERQ!BO128/HAVERQ!Z128</f>
        <v>10.963024511840466</v>
      </c>
      <c r="DJ48" s="3">
        <f>HAVERQ!BP128/HAVERQ!AA128</f>
        <v>12.601369863013698</v>
      </c>
      <c r="DK48" s="3">
        <f>HAVERQ!BQ128/HAVERQ!AB128</f>
        <v>7.0962321792260692</v>
      </c>
      <c r="DL48" s="3">
        <f>HAVERQ!BR128/HAVERQ!AC128</f>
        <v>11.503424657534246</v>
      </c>
      <c r="DM48" s="3">
        <f>HAVERQ!BS128/HAVERQ!AD128</f>
        <v>47.514001806684732</v>
      </c>
      <c r="DN48" s="3">
        <f>HAVERQ!BT128/HAVERQ!AE128</f>
        <v>115.13124999999999</v>
      </c>
      <c r="DO48" s="3">
        <f>HAVERQ!BU128/HAVERQ!AF128</f>
        <v>14.007374027038098</v>
      </c>
      <c r="DP48" s="3">
        <f>HAVERQ!BV128/HAVERQ!AG128</f>
        <v>7.8385118560915785</v>
      </c>
      <c r="DQ48" s="3">
        <f>HAVERQ!BW128/HAVERQ!AH128</f>
        <v>14.751418842224744</v>
      </c>
      <c r="DR48" s="3">
        <f>HAVERQ!BX128/HAVERQ!AI128</f>
        <v>9.9713040319651292</v>
      </c>
      <c r="DS48" s="3">
        <f>HAVERQ!BY128/HAVERQ!AJ128</f>
        <v>10.914569031273837</v>
      </c>
      <c r="DT48" s="3">
        <f>HAVERQ!BZ128/HAVERQ!AK128</f>
        <v>8.9178571428571427</v>
      </c>
      <c r="DU48" s="3">
        <f>(HAVERQ!CA128+HAVERQ!CB128)/HAVERQ!AL128</f>
        <v>10.075739644970414</v>
      </c>
      <c r="FC48">
        <f t="shared" si="92"/>
        <v>4</v>
      </c>
      <c r="FD48" s="7" t="str">
        <f t="shared" si="93"/>
        <v>Communications</v>
      </c>
      <c r="FE48" s="7">
        <f t="shared" si="94"/>
        <v>46063</v>
      </c>
      <c r="FG48">
        <v>10</v>
      </c>
      <c r="FH48" t="str">
        <f t="shared" si="95"/>
        <v>Real estate</v>
      </c>
      <c r="FJ48" s="7"/>
      <c r="FK48" s="7"/>
      <c r="FP48" s="8">
        <v>43344</v>
      </c>
      <c r="FQ48" s="2">
        <f>100*((AVERAGE(HAVERM!AS470:AS472)/AVERAGE(HAVERM!AS467:AS469))-1)</f>
        <v>0.31722995252660979</v>
      </c>
      <c r="FR48" s="2">
        <f>100*((AVERAGE(HAVERM!AT470:AT472)/AVERAGE(HAVERM!AT467:AT469))-1)</f>
        <v>0.10306060979947684</v>
      </c>
      <c r="FS48" s="2">
        <f>100*((AVERAGE(HAVERM!AU470:AU472)/AVERAGE(HAVERM!AU467:AU469))-1)</f>
        <v>0.30232415943691748</v>
      </c>
      <c r="FT48" s="2">
        <f>100*((AVERAGE(HAVERM!AV470:AV472)/AVERAGE(HAVERM!AV467:AV469))-1)</f>
        <v>0.11788863455481913</v>
      </c>
      <c r="FU48" s="2">
        <f>100*((AVERAGE(HAVERM!AW470:AW472)/AVERAGE(HAVERM!AW467:AW469))-1)</f>
        <v>-0.14100350132288941</v>
      </c>
      <c r="FV48" s="2">
        <f>100*((AVERAGE(HAVERM!AX470:AX472)/AVERAGE(HAVERM!AX467:AX469))-1)</f>
        <v>0.82382519375077123</v>
      </c>
      <c r="FW48" s="2">
        <f>100*((AVERAGE(HAVERM!AY470:AY472)/AVERAGE(HAVERM!AY467:AY469))-1)</f>
        <v>0.31987931380936807</v>
      </c>
      <c r="FX48" s="2">
        <f>100*((AVERAGE(HAVERM!AZ470:AZ472)/AVERAGE(HAVERM!AZ467:AZ469))-1)</f>
        <v>-5.1852321686585157E-2</v>
      </c>
      <c r="FY48" s="2">
        <f>100*((AVERAGE(HAVERM!BA470:BA472)/AVERAGE(HAVERM!BA467:BA469))-1)</f>
        <v>0.66432035672479017</v>
      </c>
      <c r="FZ48" s="2">
        <f>100*((AVERAGE(HAVERM!BB470:BB472)/AVERAGE(HAVERM!BB467:BB469))-1)</f>
        <v>3.8781098327711483E-2</v>
      </c>
      <c r="GA48" s="2">
        <f>100*((AVERAGE(HAVERM!BC470:BC472)/AVERAGE(HAVERM!BC467:BC469))-1)</f>
        <v>0.75194807392913177</v>
      </c>
      <c r="GB48" s="2">
        <f>100*((AVERAGE(HAVERM!BD470:BD472)/AVERAGE(HAVERM!BD467:BD469))-1)</f>
        <v>0.33740273244438068</v>
      </c>
      <c r="GC48" s="2">
        <f>100*((AVERAGE(HAVERM!BE470:BE472)/AVERAGE(HAVERM!BE467:BE469))-1)</f>
        <v>0.45868488547622377</v>
      </c>
      <c r="GD48" s="2">
        <f>100*((AVERAGE(HAVERM!BF470:BF472)/AVERAGE(HAVERM!BF467:BF469))-1)</f>
        <v>0.87977774783287721</v>
      </c>
      <c r="GE48" s="2">
        <f>100*((AVERAGE(HAVERM!BG470:BG472)/AVERAGE(HAVERM!BG467:BG469))-1)</f>
        <v>0.36875627660606369</v>
      </c>
      <c r="GF48" s="2">
        <f>100*((AVERAGE(HAVERM!BH470:BH472)/AVERAGE(HAVERM!BH467:BH469))-1)</f>
        <v>0.45612474153606808</v>
      </c>
      <c r="GG48" s="2">
        <f>100*((AVERAGE(HAVERM!BI470:BI472)/AVERAGE(HAVERM!BI467:BI469))-1)</f>
        <v>0.17935615122488535</v>
      </c>
      <c r="GH48" s="2">
        <f>100*((AVERAGE(HAVERM!BJ470:BJ472)/AVERAGE(HAVERM!BJ467:BJ469))-1)</f>
        <v>0.5483824419563188</v>
      </c>
      <c r="GI48" s="2">
        <f>100*((AVERAGE(HAVERM!BK470:BK472)/AVERAGE(HAVERM!BK467:BK469))-1)</f>
        <v>8.8336039527714405E-2</v>
      </c>
      <c r="GJ48" s="2">
        <f>100*(((AVERAGE(HAVERM!BL470:BL472)+(AVERAGE(HAVERM!BM470:BM472)))/(AVERAGE(HAVERM!BL467:BL469)+AVERAGE(HAVERM!BM467:BM469))-1))</f>
        <v>0.12124119765488661</v>
      </c>
      <c r="GL48" s="8">
        <v>43344</v>
      </c>
      <c r="GM48" s="2">
        <f t="shared" si="56"/>
        <v>0.10306060979947684</v>
      </c>
      <c r="GN48" s="2">
        <f t="shared" si="57"/>
        <v>0.43599269208702829</v>
      </c>
      <c r="GO48" s="2">
        <f t="shared" si="58"/>
        <v>0.11788863455481913</v>
      </c>
      <c r="GP48" s="2">
        <f t="shared" si="59"/>
        <v>0.31987931380936807</v>
      </c>
      <c r="GQ48" s="2">
        <f t="shared" si="60"/>
        <v>-2.3847939441878907E-2</v>
      </c>
      <c r="GR48" s="2">
        <f t="shared" si="61"/>
        <v>0.70555532006746358</v>
      </c>
      <c r="GS48" s="2">
        <f t="shared" si="62"/>
        <v>0.33740273244438068</v>
      </c>
      <c r="GT48" s="2">
        <f t="shared" si="63"/>
        <v>0.58899021326921375</v>
      </c>
      <c r="GU48" s="2">
        <f t="shared" si="64"/>
        <v>0.35739197344772933</v>
      </c>
      <c r="GW48" s="8">
        <v>43344</v>
      </c>
      <c r="GX48">
        <f>HAVERM!AT472</f>
        <v>184022</v>
      </c>
      <c r="GY48">
        <f>HAVERM!AU472+HAVERM!AW472+HAVERM!AX472</f>
        <v>329565</v>
      </c>
      <c r="GZ48">
        <f>HAVERM!AV472</f>
        <v>2439342</v>
      </c>
      <c r="HA48">
        <f>HAVERM!AY472</f>
        <v>1231533</v>
      </c>
      <c r="HB48">
        <f>HAVERM!AZ472+HAVERM!BB472</f>
        <v>6514308</v>
      </c>
      <c r="HC48">
        <f>HAVERM!BA472+HAVERM!BC472</f>
        <v>2493069</v>
      </c>
      <c r="HD48">
        <f>HAVERM!BD472</f>
        <v>1085273</v>
      </c>
      <c r="HE48">
        <f>HAVERM!BE472+HAVERM!BF472+HAVERM!BG472</f>
        <v>5001459</v>
      </c>
      <c r="HF48">
        <f>HAVERM!BH472+HAVERM!BI472+HAVERM!BJ472+HAVERM!BK472+HAVERM!BL472+HAVERM!BM472</f>
        <v>9394098</v>
      </c>
    </row>
    <row r="49" spans="5:214" x14ac:dyDescent="0.25">
      <c r="E49" s="8">
        <v>40634</v>
      </c>
      <c r="F49" s="7">
        <f>HAVERQ!P133</f>
        <v>1531</v>
      </c>
      <c r="G49" s="7">
        <f>HAVERQ!O133</f>
        <v>1662</v>
      </c>
      <c r="H49" s="7">
        <f>HAVERQ!N133</f>
        <v>1120</v>
      </c>
      <c r="I49" s="7">
        <f>HAVERQ!M133</f>
        <v>277</v>
      </c>
      <c r="J49" s="7">
        <f>HAVERQ!L133</f>
        <v>193</v>
      </c>
      <c r="K49" s="7">
        <f>HAVERQ!E133-F49-G49-H49-I49-J49</f>
        <v>671</v>
      </c>
      <c r="M49" s="8">
        <v>40634</v>
      </c>
      <c r="N49" s="7">
        <f t="shared" si="4"/>
        <v>28.071140447378074</v>
      </c>
      <c r="O49" s="7">
        <f t="shared" si="5"/>
        <v>30.473047304730471</v>
      </c>
      <c r="P49" s="7">
        <f t="shared" si="6"/>
        <v>20.535386872020535</v>
      </c>
      <c r="Q49" s="7">
        <f t="shared" si="7"/>
        <v>5.0788412174550785</v>
      </c>
      <c r="R49" s="7">
        <f t="shared" si="8"/>
        <v>3.5386872020535387</v>
      </c>
      <c r="S49" s="7">
        <f t="shared" si="8"/>
        <v>12.302896956362302</v>
      </c>
      <c r="U49" s="8">
        <v>40634</v>
      </c>
      <c r="V49" s="7">
        <f t="shared" si="9"/>
        <v>321.75</v>
      </c>
      <c r="W49" s="7">
        <f t="shared" si="10"/>
        <v>222.25</v>
      </c>
      <c r="X49" s="7">
        <f t="shared" si="11"/>
        <v>-59</v>
      </c>
      <c r="Y49" s="7">
        <f t="shared" si="12"/>
        <v>51.25</v>
      </c>
      <c r="Z49" s="7">
        <f t="shared" si="13"/>
        <v>-23.25</v>
      </c>
      <c r="AA49" s="7">
        <f t="shared" si="14"/>
        <v>-116.75</v>
      </c>
      <c r="AB49" s="7">
        <f t="shared" si="15"/>
        <v>396.25</v>
      </c>
      <c r="AD49" s="7"/>
      <c r="AE49" s="7"/>
      <c r="AF49" s="7"/>
      <c r="AG49" s="7"/>
      <c r="AH49" s="7"/>
      <c r="AI49" s="7"/>
      <c r="AJ49" s="7"/>
      <c r="AK49" s="7"/>
      <c r="AL49" s="7"/>
      <c r="AM49" s="7"/>
      <c r="AN49" s="7"/>
      <c r="AO49" s="7"/>
      <c r="AP49" s="7"/>
      <c r="AQ49" s="7"/>
      <c r="AR49" s="7"/>
      <c r="AS49" s="7"/>
      <c r="AT49" s="7"/>
      <c r="AU49" s="7"/>
      <c r="AV49" s="7"/>
      <c r="AW49" s="7"/>
      <c r="AY49" s="7"/>
      <c r="BU49" s="8">
        <v>38443</v>
      </c>
      <c r="BV49" s="7">
        <f>HAVERQ!T109</f>
        <v>389</v>
      </c>
      <c r="BW49" s="7">
        <f>HAVERQ!U109+HAVERQ!W109+HAVERQ!X109</f>
        <v>289</v>
      </c>
      <c r="BX49" s="7">
        <f>HAVERQ!V109</f>
        <v>3120</v>
      </c>
      <c r="BY49" s="7">
        <f>HAVERQ!Y109</f>
        <v>2198</v>
      </c>
      <c r="BZ49" s="7">
        <f>HAVERQ!Z109+HAVERQ!AB109</f>
        <v>7049</v>
      </c>
      <c r="CA49" s="7">
        <f>HAVERQ!AA109+HAVERQ!AC109</f>
        <v>2659</v>
      </c>
      <c r="CB49" s="7">
        <f>HAVERQ!AD109+HAVERQ!AE109+HAVERQ!AF109+HAVERQ!AG109</f>
        <v>6036</v>
      </c>
      <c r="CC49" s="7">
        <f>HAVERQ!AH109+HAVERQ!AI109+HAVERQ!AJ109+HAVERQ!AK109+HAVERQ!AL109+HAVERQ!AM109</f>
        <v>9661</v>
      </c>
      <c r="CD49" s="7">
        <f>HAVERQ!S109-SUM('Chart Data'!BV49:CC49)</f>
        <v>0</v>
      </c>
      <c r="DB49" s="8">
        <v>40269</v>
      </c>
      <c r="DC49" s="3">
        <f>HAVERQ!BI129/HAVERQ!T129</f>
        <v>7.6133651551312651</v>
      </c>
      <c r="DD49" s="3">
        <f>HAVERQ!BJ129/HAVERQ!U129</f>
        <v>295.01639344262293</v>
      </c>
      <c r="DE49" s="3">
        <f>HAVERQ!BK129/HAVERQ!V129</f>
        <v>17.437743190661479</v>
      </c>
      <c r="DF49" s="3">
        <f>HAVERQ!BL129/HAVERQ!W129</f>
        <v>50.455223880597018</v>
      </c>
      <c r="DG49" s="3">
        <f>HAVERQ!BM129/HAVERQ!X129</f>
        <v>36.395480225988699</v>
      </c>
      <c r="DH49" s="3">
        <f>HAVERQ!BN129/HAVERQ!Y129</f>
        <v>13.128144280968201</v>
      </c>
      <c r="DI49" s="3">
        <f>HAVERQ!BO129/HAVERQ!Z129</f>
        <v>11.253928866832092</v>
      </c>
      <c r="DJ49" s="3">
        <f>HAVERQ!BP129/HAVERQ!AA129</f>
        <v>13.006151742993849</v>
      </c>
      <c r="DK49" s="3">
        <f>HAVERQ!BQ129/HAVERQ!AB129</f>
        <v>7.3042585941508467</v>
      </c>
      <c r="DL49" s="3">
        <f>HAVERQ!BR129/HAVERQ!AC129</f>
        <v>11.441126279863481</v>
      </c>
      <c r="DM49" s="3">
        <f>HAVERQ!BS129/HAVERQ!AD129</f>
        <v>46.940444444444445</v>
      </c>
      <c r="DN49" s="3">
        <f>HAVERQ!BT129/HAVERQ!AE129</f>
        <v>115.95884773662551</v>
      </c>
      <c r="DO49" s="3">
        <f>HAVERQ!BU129/HAVERQ!AF129</f>
        <v>14.464876033057852</v>
      </c>
      <c r="DP49" s="3">
        <f>HAVERQ!BV129/HAVERQ!AG129</f>
        <v>7.7469084913437758</v>
      </c>
      <c r="DQ49" s="3">
        <f>HAVERQ!BW129/HAVERQ!AH129</f>
        <v>14.881541115583669</v>
      </c>
      <c r="DR49" s="3">
        <f>HAVERQ!BX129/HAVERQ!AI129</f>
        <v>9.9206349206349209</v>
      </c>
      <c r="DS49" s="3">
        <f>HAVERQ!BY129/HAVERQ!AJ129</f>
        <v>11.130843495934959</v>
      </c>
      <c r="DT49" s="3">
        <f>HAVERQ!BZ129/HAVERQ!AK129</f>
        <v>8.7274853801169598</v>
      </c>
      <c r="DU49" s="3">
        <f>(HAVERQ!CA129+HAVERQ!CB129)/HAVERQ!AL129</f>
        <v>10.393028846153847</v>
      </c>
      <c r="FC49">
        <f t="shared" si="92"/>
        <v>2</v>
      </c>
      <c r="FD49" s="7" t="str">
        <f t="shared" si="93"/>
        <v>Financial services</v>
      </c>
      <c r="FE49" s="7">
        <f t="shared" si="94"/>
        <v>47248</v>
      </c>
      <c r="FG49">
        <v>11</v>
      </c>
      <c r="FH49" t="str">
        <f t="shared" si="95"/>
        <v>Agriculture</v>
      </c>
      <c r="FJ49" s="7"/>
      <c r="FK49" s="7"/>
      <c r="FP49" s="8">
        <v>43374</v>
      </c>
      <c r="FQ49" s="2">
        <f>100*((AVERAGE(HAVERM!AS471:AS473)/AVERAGE(HAVERM!AS468:AS470))-1)</f>
        <v>0.31037611188415859</v>
      </c>
      <c r="FR49" s="2">
        <f>100*((AVERAGE(HAVERM!AT471:AT473)/AVERAGE(HAVERM!AT468:AT470))-1)</f>
        <v>0.21499835802942791</v>
      </c>
      <c r="FS49" s="2">
        <f>100*((AVERAGE(HAVERM!AU471:AU473)/AVERAGE(HAVERM!AU468:AU470))-1)</f>
        <v>0.1878717588730483</v>
      </c>
      <c r="FT49" s="2">
        <f>100*((AVERAGE(HAVERM!AV471:AV473)/AVERAGE(HAVERM!AV468:AV470))-1)</f>
        <v>0.24607046129856425</v>
      </c>
      <c r="FU49" s="2">
        <f>100*((AVERAGE(HAVERM!AW471:AW473)/AVERAGE(HAVERM!AW468:AW470))-1)</f>
        <v>-0.24649270660397349</v>
      </c>
      <c r="FV49" s="2">
        <f>100*((AVERAGE(HAVERM!AX471:AX473)/AVERAGE(HAVERM!AX468:AX470))-1)</f>
        <v>0.83016900485142209</v>
      </c>
      <c r="FW49" s="2">
        <f>100*((AVERAGE(HAVERM!AY471:AY473)/AVERAGE(HAVERM!AY468:AY470))-1)</f>
        <v>0.41237533573252882</v>
      </c>
      <c r="FX49" s="2">
        <f>100*((AVERAGE(HAVERM!AZ471:AZ473)/AVERAGE(HAVERM!AZ468:AZ470))-1)</f>
        <v>-5.2884323591373406E-2</v>
      </c>
      <c r="FY49" s="2">
        <f>100*((AVERAGE(HAVERM!BA471:BA473)/AVERAGE(HAVERM!BA468:BA470))-1)</f>
        <v>0.61487590693178884</v>
      </c>
      <c r="FZ49" s="2">
        <f>100*((AVERAGE(HAVERM!BB471:BB473)/AVERAGE(HAVERM!BB468:BB470))-1)</f>
        <v>-1.5219355579398908E-2</v>
      </c>
      <c r="GA49" s="2">
        <f>100*((AVERAGE(HAVERM!BC471:BC473)/AVERAGE(HAVERM!BC468:BC470))-1)</f>
        <v>0.77061518699237386</v>
      </c>
      <c r="GB49" s="2">
        <f>100*((AVERAGE(HAVERM!BD471:BD473)/AVERAGE(HAVERM!BD468:BD470))-1)</f>
        <v>0.22435329117165281</v>
      </c>
      <c r="GC49" s="2">
        <f>100*((AVERAGE(HAVERM!BE471:BE473)/AVERAGE(HAVERM!BE468:BE470))-1)</f>
        <v>0.55104992402468245</v>
      </c>
      <c r="GD49" s="2">
        <f>100*((AVERAGE(HAVERM!BF471:BF473)/AVERAGE(HAVERM!BF468:BF470))-1)</f>
        <v>1.0210868333556888</v>
      </c>
      <c r="GE49" s="2">
        <f>100*((AVERAGE(HAVERM!BG471:BG473)/AVERAGE(HAVERM!BG468:BG470))-1)</f>
        <v>0.12611336762797798</v>
      </c>
      <c r="GF49" s="2">
        <f>100*((AVERAGE(HAVERM!BH471:BH473)/AVERAGE(HAVERM!BH468:BH470))-1)</f>
        <v>0.76535292875754557</v>
      </c>
      <c r="GG49" s="2">
        <f>100*((AVERAGE(HAVERM!BI471:BI473)/AVERAGE(HAVERM!BI468:BI470))-1)</f>
        <v>0.14200734358418288</v>
      </c>
      <c r="GH49" s="2">
        <f>100*((AVERAGE(HAVERM!BJ471:BJ473)/AVERAGE(HAVERM!BJ468:BJ470))-1)</f>
        <v>0.43257186479039866</v>
      </c>
      <c r="GI49" s="2">
        <f>100*((AVERAGE(HAVERM!BK471:BK473)/AVERAGE(HAVERM!BK468:BK470))-1)</f>
        <v>3.4831892508457862E-2</v>
      </c>
      <c r="GJ49" s="2">
        <f>100*(((AVERAGE(HAVERM!BL471:BL473)+(AVERAGE(HAVERM!BM471:BM473)))/(AVERAGE(HAVERM!BL468:BL470)+AVERAGE(HAVERM!BM468:BM470))-1))</f>
        <v>0.2151343028941044</v>
      </c>
      <c r="GL49" s="8">
        <v>43374</v>
      </c>
      <c r="GM49" s="2">
        <f t="shared" si="56"/>
        <v>0.21499835802942791</v>
      </c>
      <c r="GN49" s="2">
        <f t="shared" si="57"/>
        <v>0.38892330188773361</v>
      </c>
      <c r="GO49" s="2">
        <f t="shared" si="58"/>
        <v>0.24607046129856425</v>
      </c>
      <c r="GP49" s="2">
        <f t="shared" si="59"/>
        <v>0.41237533573252882</v>
      </c>
      <c r="GQ49" s="2">
        <f t="shared" si="60"/>
        <v>-4.1241480553300125E-2</v>
      </c>
      <c r="GR49" s="2">
        <f t="shared" si="61"/>
        <v>0.68815546511769021</v>
      </c>
      <c r="GS49" s="2">
        <f t="shared" si="62"/>
        <v>0.22435329117165281</v>
      </c>
      <c r="GT49" s="2">
        <f t="shared" si="63"/>
        <v>0.53439559306243112</v>
      </c>
      <c r="GU49" s="2">
        <f t="shared" si="64"/>
        <v>0.34868134208621004</v>
      </c>
      <c r="GW49" s="8">
        <v>43374</v>
      </c>
      <c r="GX49">
        <f>HAVERM!AT473</f>
        <v>184503</v>
      </c>
      <c r="GY49">
        <f>HAVERM!AU473+HAVERM!AW473+HAVERM!AX473</f>
        <v>329809</v>
      </c>
      <c r="GZ49">
        <f>HAVERM!AV473</f>
        <v>2442795</v>
      </c>
      <c r="HA49">
        <f>HAVERM!AY473</f>
        <v>1234222</v>
      </c>
      <c r="HB49">
        <f>HAVERM!AZ473+HAVERM!BB473</f>
        <v>6517082</v>
      </c>
      <c r="HC49">
        <f>HAVERM!BA473+HAVERM!BC473</f>
        <v>2497465</v>
      </c>
      <c r="HD49">
        <f>HAVERM!BD473</f>
        <v>1084732</v>
      </c>
      <c r="HE49">
        <f>HAVERM!BE473+HAVERM!BF473+HAVERM!BG473</f>
        <v>5006904</v>
      </c>
      <c r="HF49">
        <f>HAVERM!BH473+HAVERM!BI473+HAVERM!BJ473+HAVERM!BK473+HAVERM!BL473+HAVERM!BM473</f>
        <v>9407411</v>
      </c>
    </row>
    <row r="50" spans="5:214" x14ac:dyDescent="0.25">
      <c r="E50" s="8">
        <v>40725</v>
      </c>
      <c r="F50" s="7">
        <f>HAVERQ!P134</f>
        <v>1523</v>
      </c>
      <c r="G50" s="7">
        <f>HAVERQ!O134</f>
        <v>1668</v>
      </c>
      <c r="H50" s="7">
        <f>HAVERQ!N134</f>
        <v>1109</v>
      </c>
      <c r="I50" s="7">
        <f>HAVERQ!M134</f>
        <v>273</v>
      </c>
      <c r="J50" s="7">
        <f>HAVERQ!L134</f>
        <v>191</v>
      </c>
      <c r="K50" s="7">
        <f>HAVERQ!E134-F50-G50-H50-I50-J50</f>
        <v>656</v>
      </c>
      <c r="M50" s="8">
        <v>40725</v>
      </c>
      <c r="N50" s="7">
        <f t="shared" si="4"/>
        <v>28.099630996309966</v>
      </c>
      <c r="O50" s="7">
        <f t="shared" si="5"/>
        <v>30.774907749077489</v>
      </c>
      <c r="P50" s="7">
        <f t="shared" si="6"/>
        <v>20.461254612546124</v>
      </c>
      <c r="Q50" s="7">
        <f t="shared" si="7"/>
        <v>5.03690036900369</v>
      </c>
      <c r="R50" s="7">
        <f t="shared" si="8"/>
        <v>3.5239852398523985</v>
      </c>
      <c r="S50" s="7">
        <f t="shared" si="8"/>
        <v>12.103321033210332</v>
      </c>
      <c r="U50" s="8">
        <v>40725</v>
      </c>
      <c r="V50" s="7">
        <f t="shared" si="9"/>
        <v>313.75</v>
      </c>
      <c r="W50" s="7">
        <f t="shared" si="10"/>
        <v>228.25</v>
      </c>
      <c r="X50" s="7">
        <f t="shared" si="11"/>
        <v>-70</v>
      </c>
      <c r="Y50" s="7">
        <f t="shared" si="12"/>
        <v>47.25</v>
      </c>
      <c r="Z50" s="7">
        <f t="shared" si="13"/>
        <v>-25.25</v>
      </c>
      <c r="AA50" s="7">
        <f t="shared" si="14"/>
        <v>-131.75</v>
      </c>
      <c r="AB50" s="7">
        <f t="shared" si="15"/>
        <v>362.25</v>
      </c>
      <c r="AD50" s="7"/>
      <c r="AE50" s="7"/>
      <c r="AF50" s="7"/>
      <c r="AG50" s="7"/>
      <c r="AH50" s="7"/>
      <c r="AI50" s="7"/>
      <c r="AJ50" s="7"/>
      <c r="AK50" s="7"/>
      <c r="AL50" s="7"/>
      <c r="AM50" s="7"/>
      <c r="AN50" s="7"/>
      <c r="AO50" s="7"/>
      <c r="AP50" s="7"/>
      <c r="AQ50" s="7"/>
      <c r="AR50" s="7"/>
      <c r="AS50" s="7"/>
      <c r="AT50" s="7"/>
      <c r="AU50" s="7"/>
      <c r="AV50" s="7"/>
      <c r="AW50" s="7"/>
      <c r="AY50" s="7"/>
      <c r="BU50" s="8">
        <v>38534</v>
      </c>
      <c r="BV50" s="7">
        <f>HAVERQ!T110</f>
        <v>384</v>
      </c>
      <c r="BW50" s="7">
        <f>HAVERQ!U110+HAVERQ!W110+HAVERQ!X110</f>
        <v>293</v>
      </c>
      <c r="BX50" s="7">
        <f>HAVERQ!V110</f>
        <v>3099</v>
      </c>
      <c r="BY50" s="7">
        <f>HAVERQ!Y110</f>
        <v>2236</v>
      </c>
      <c r="BZ50" s="7">
        <f>HAVERQ!Z110+HAVERQ!AB110</f>
        <v>7065</v>
      </c>
      <c r="CA50" s="7">
        <f>HAVERQ!AA110+HAVERQ!AC110</f>
        <v>2665</v>
      </c>
      <c r="CB50" s="7">
        <f>HAVERQ!AD110+HAVERQ!AE110+HAVERQ!AF110+HAVERQ!AG110</f>
        <v>6096</v>
      </c>
      <c r="CC50" s="7">
        <f>HAVERQ!AH110+HAVERQ!AI110+HAVERQ!AJ110+HAVERQ!AK110+HAVERQ!AL110+HAVERQ!AM110</f>
        <v>9705</v>
      </c>
      <c r="CD50" s="7">
        <f>HAVERQ!S110-SUM('Chart Data'!BV50:CC50)</f>
        <v>0</v>
      </c>
      <c r="DB50" s="8">
        <v>40360</v>
      </c>
      <c r="DC50" s="3">
        <f>HAVERQ!BI130/HAVERQ!T130</f>
        <v>7.7658536585365852</v>
      </c>
      <c r="DD50" s="3">
        <f>HAVERQ!BJ130/HAVERQ!U130</f>
        <v>263.96875</v>
      </c>
      <c r="DE50" s="3">
        <f>HAVERQ!BK130/HAVERQ!V130</f>
        <v>17.339181286549707</v>
      </c>
      <c r="DF50" s="3">
        <f>HAVERQ!BL130/HAVERQ!W130</f>
        <v>52.213114754098363</v>
      </c>
      <c r="DG50" s="3">
        <f>HAVERQ!BM130/HAVERQ!X130</f>
        <v>34.455555555555556</v>
      </c>
      <c r="DH50" s="3">
        <f>HAVERQ!BN130/HAVERQ!Y130</f>
        <v>13.575743048897412</v>
      </c>
      <c r="DI50" s="3">
        <f>HAVERQ!BO130/HAVERQ!Z130</f>
        <v>11.490094923648369</v>
      </c>
      <c r="DJ50" s="3">
        <f>HAVERQ!BP130/HAVERQ!AA130</f>
        <v>13.314599040438656</v>
      </c>
      <c r="DK50" s="3">
        <f>HAVERQ!BQ130/HAVERQ!AB130</f>
        <v>7.4001024590163933</v>
      </c>
      <c r="DL50" s="3">
        <f>HAVERQ!BR130/HAVERQ!AC130</f>
        <v>11.52050209205021</v>
      </c>
      <c r="DM50" s="3">
        <f>HAVERQ!BS130/HAVERQ!AD130</f>
        <v>47.44304932735426</v>
      </c>
      <c r="DN50" s="3">
        <f>HAVERQ!BT130/HAVERQ!AE130</f>
        <v>120.76744186046511</v>
      </c>
      <c r="DO50" s="3">
        <f>HAVERQ!BU130/HAVERQ!AF130</f>
        <v>14.778938570831592</v>
      </c>
      <c r="DP50" s="3">
        <f>HAVERQ!BV130/HAVERQ!AG130</f>
        <v>7.6725554642563685</v>
      </c>
      <c r="DQ50" s="3">
        <f>HAVERQ!BW130/HAVERQ!AH130</f>
        <v>14.88695652173913</v>
      </c>
      <c r="DR50" s="3">
        <f>HAVERQ!BX130/HAVERQ!AI130</f>
        <v>9.8190372783206659</v>
      </c>
      <c r="DS50" s="3">
        <f>HAVERQ!BY130/HAVERQ!AJ130</f>
        <v>11.206276891926095</v>
      </c>
      <c r="DT50" s="3">
        <f>HAVERQ!BZ130/HAVERQ!AK130</f>
        <v>8.6647727272727266</v>
      </c>
      <c r="DU50" s="3">
        <f>(HAVERQ!CA130+HAVERQ!CB130)/HAVERQ!AL130</f>
        <v>10.435897435897436</v>
      </c>
      <c r="FC50">
        <f t="shared" si="92"/>
        <v>10</v>
      </c>
      <c r="FD50" s="7" t="str">
        <f t="shared" si="93"/>
        <v>Real estate</v>
      </c>
      <c r="FE50" s="7">
        <f t="shared" si="94"/>
        <v>30891</v>
      </c>
      <c r="FG50">
        <v>12</v>
      </c>
      <c r="FH50" t="str">
        <f t="shared" si="95"/>
        <v>Administrative services</v>
      </c>
      <c r="FJ50" s="7"/>
      <c r="FK50" s="7"/>
      <c r="FP50" s="8">
        <v>43405</v>
      </c>
      <c r="FQ50" s="2">
        <f>100*((AVERAGE(HAVERM!AS472:AS474)/AVERAGE(HAVERM!AS469:AS471))-1)</f>
        <v>0.31124946749863103</v>
      </c>
      <c r="FR50" s="2">
        <f>100*((AVERAGE(HAVERM!AT472:AT474)/AVERAGE(HAVERM!AT469:AT471))-1)</f>
        <v>0.42934959069398371</v>
      </c>
      <c r="FS50" s="2">
        <f>100*((AVERAGE(HAVERM!AU472:AU474)/AVERAGE(HAVERM!AU469:AU471))-1)</f>
        <v>8.8038303434179177E-2</v>
      </c>
      <c r="FT50" s="2">
        <f>100*((AVERAGE(HAVERM!AV472:AV474)/AVERAGE(HAVERM!AV469:AV471))-1)</f>
        <v>0.33079317656063978</v>
      </c>
      <c r="FU50" s="2">
        <f>100*((AVERAGE(HAVERM!AW472:AW474)/AVERAGE(HAVERM!AW469:AW471))-1)</f>
        <v>-0.32993363294645528</v>
      </c>
      <c r="FV50" s="2">
        <f>100*((AVERAGE(HAVERM!AX472:AX474)/AVERAGE(HAVERM!AX469:AX471))-1)</f>
        <v>0.88817179222975273</v>
      </c>
      <c r="FW50" s="2">
        <f>100*((AVERAGE(HAVERM!AY472:AY474)/AVERAGE(HAVERM!AY469:AY471))-1)</f>
        <v>0.51001824459921963</v>
      </c>
      <c r="FX50" s="2">
        <f>100*((AVERAGE(HAVERM!AZ472:AZ474)/AVERAGE(HAVERM!AZ469:AZ471))-1)</f>
        <v>4.3529557124610818E-3</v>
      </c>
      <c r="FY50" s="2">
        <f>100*((AVERAGE(HAVERM!BA472:BA474)/AVERAGE(HAVERM!BA469:BA471))-1)</f>
        <v>0.67688789474231736</v>
      </c>
      <c r="FZ50" s="2">
        <f>100*((AVERAGE(HAVERM!BB472:BB474)/AVERAGE(HAVERM!BB469:BB471))-1)</f>
        <v>-1.5217329097372279E-3</v>
      </c>
      <c r="GA50" s="2">
        <f>100*((AVERAGE(HAVERM!BC472:BC474)/AVERAGE(HAVERM!BC469:BC471))-1)</f>
        <v>0.7781449155384923</v>
      </c>
      <c r="GB50" s="2">
        <f>100*((AVERAGE(HAVERM!BD472:BD474)/AVERAGE(HAVERM!BD469:BD471))-1)</f>
        <v>0.1230313296421981</v>
      </c>
      <c r="GC50" s="2">
        <f>100*((AVERAGE(HAVERM!BE472:BE474)/AVERAGE(HAVERM!BE469:BE471))-1)</f>
        <v>0.62237234253923468</v>
      </c>
      <c r="GD50" s="2">
        <f>100*((AVERAGE(HAVERM!BF472:BF474)/AVERAGE(HAVERM!BF469:BF471))-1)</f>
        <v>1.0902984736816723</v>
      </c>
      <c r="GE50" s="2">
        <f>100*((AVERAGE(HAVERM!BG472:BG474)/AVERAGE(HAVERM!BG469:BG471))-1)</f>
        <v>1.7729479501071843E-2</v>
      </c>
      <c r="GF50" s="2">
        <f>100*((AVERAGE(HAVERM!BH472:BH474)/AVERAGE(HAVERM!BH469:BH471))-1)</f>
        <v>0.73369376434053724</v>
      </c>
      <c r="GG50" s="2">
        <f>100*((AVERAGE(HAVERM!BI472:BI474)/AVERAGE(HAVERM!BI469:BI471))-1)</f>
        <v>0.1278181697917935</v>
      </c>
      <c r="GH50" s="2">
        <f>100*((AVERAGE(HAVERM!BJ472:BJ474)/AVERAGE(HAVERM!BJ469:BJ471))-1)</f>
        <v>0.29403532553917699</v>
      </c>
      <c r="GI50" s="2">
        <f>100*((AVERAGE(HAVERM!BK472:BK474)/AVERAGE(HAVERM!BK469:BK471))-1)</f>
        <v>5.7933582241509463E-2</v>
      </c>
      <c r="GJ50" s="2">
        <f>100*(((AVERAGE(HAVERM!BL472:BL474)+(AVERAGE(HAVERM!BM472:BM474)))/(AVERAGE(HAVERM!BL469:BL471)+AVERAGE(HAVERM!BM469:BM471))-1))</f>
        <v>0.33189803767819104</v>
      </c>
      <c r="GL50" s="8">
        <v>43405</v>
      </c>
      <c r="GM50" s="2">
        <f t="shared" si="56"/>
        <v>0.42934959069398371</v>
      </c>
      <c r="GN50" s="2">
        <f t="shared" si="57"/>
        <v>0.37869647300254883</v>
      </c>
      <c r="GO50" s="2">
        <f t="shared" si="58"/>
        <v>0.33079317656063978</v>
      </c>
      <c r="GP50" s="2">
        <f t="shared" si="59"/>
        <v>0.51001824459921963</v>
      </c>
      <c r="GQ50" s="2">
        <f t="shared" si="60"/>
        <v>2.5365910936381297E-3</v>
      </c>
      <c r="GR50" s="2">
        <f t="shared" si="61"/>
        <v>0.72455043796588736</v>
      </c>
      <c r="GS50" s="2">
        <f t="shared" si="62"/>
        <v>0.1230313296421981</v>
      </c>
      <c r="GT50" s="2">
        <f t="shared" si="63"/>
        <v>0.51555969969552251</v>
      </c>
      <c r="GU50" s="2">
        <f t="shared" si="64"/>
        <v>0.29388442353222022</v>
      </c>
      <c r="GW50" s="8">
        <v>43405</v>
      </c>
      <c r="GX50">
        <f>HAVERM!AT474</f>
        <v>185141</v>
      </c>
      <c r="GY50">
        <f>HAVERM!AU474+HAVERM!AW474+HAVERM!AX474</f>
        <v>330639</v>
      </c>
      <c r="GZ50">
        <f>HAVERM!AV474</f>
        <v>2445377</v>
      </c>
      <c r="HA50">
        <f>HAVERM!AY474</f>
        <v>1237414</v>
      </c>
      <c r="HB50">
        <f>HAVERM!AZ474+HAVERM!BB474</f>
        <v>6522908</v>
      </c>
      <c r="HC50">
        <f>HAVERM!BA474+HAVERM!BC474</f>
        <v>2505520</v>
      </c>
      <c r="HD50">
        <f>HAVERM!BD474</f>
        <v>1086827</v>
      </c>
      <c r="HE50">
        <f>HAVERM!BE474+HAVERM!BF474+HAVERM!BG474</f>
        <v>5018874</v>
      </c>
      <c r="HF50">
        <f>HAVERM!BH474+HAVERM!BI474+HAVERM!BJ474+HAVERM!BK474+HAVERM!BL474+HAVERM!BM474</f>
        <v>9427648</v>
      </c>
    </row>
    <row r="51" spans="5:214" x14ac:dyDescent="0.25">
      <c r="E51" s="8">
        <v>40817</v>
      </c>
      <c r="F51" s="7">
        <f>HAVERQ!P135</f>
        <v>1515</v>
      </c>
      <c r="G51" s="7">
        <f>HAVERQ!O135</f>
        <v>1664</v>
      </c>
      <c r="H51" s="7">
        <f>HAVERQ!N135</f>
        <v>1093</v>
      </c>
      <c r="I51" s="7">
        <f>HAVERQ!M135</f>
        <v>270</v>
      </c>
      <c r="J51" s="7">
        <f>HAVERQ!L135</f>
        <v>190</v>
      </c>
      <c r="K51" s="7">
        <f>HAVERQ!E135-F51-G51-H51-I51-J51</f>
        <v>656</v>
      </c>
      <c r="M51" s="8">
        <v>40817</v>
      </c>
      <c r="N51" s="7">
        <f t="shared" si="4"/>
        <v>28.118040089086861</v>
      </c>
      <c r="O51" s="7">
        <f t="shared" si="5"/>
        <v>30.88344469190794</v>
      </c>
      <c r="P51" s="7">
        <f t="shared" si="6"/>
        <v>20.285820341499626</v>
      </c>
      <c r="Q51" s="7">
        <f t="shared" si="7"/>
        <v>5.0111358574610243</v>
      </c>
      <c r="R51" s="7">
        <f t="shared" si="8"/>
        <v>3.5263548626577581</v>
      </c>
      <c r="S51" s="7">
        <f t="shared" si="8"/>
        <v>12.175204157386785</v>
      </c>
      <c r="U51" s="8">
        <v>40817</v>
      </c>
      <c r="V51" s="7">
        <f t="shared" si="9"/>
        <v>305.75</v>
      </c>
      <c r="W51" s="7">
        <f t="shared" si="10"/>
        <v>224.25</v>
      </c>
      <c r="X51" s="7">
        <f t="shared" si="11"/>
        <v>-86</v>
      </c>
      <c r="Y51" s="7">
        <f t="shared" si="12"/>
        <v>44.25</v>
      </c>
      <c r="Z51" s="7">
        <f t="shared" si="13"/>
        <v>-26.25</v>
      </c>
      <c r="AA51" s="7">
        <f t="shared" si="14"/>
        <v>-131.75</v>
      </c>
      <c r="AB51" s="7">
        <f t="shared" si="15"/>
        <v>330.25</v>
      </c>
      <c r="AD51" s="7"/>
      <c r="AE51" s="7"/>
      <c r="AF51" s="7"/>
      <c r="AG51" s="7"/>
      <c r="AH51" s="7"/>
      <c r="AI51" s="7"/>
      <c r="AJ51" s="7"/>
      <c r="AK51" s="7"/>
      <c r="AL51" s="7"/>
      <c r="AM51" s="7"/>
      <c r="AN51" s="7"/>
      <c r="AO51" s="7"/>
      <c r="AP51" s="7"/>
      <c r="AQ51" s="7"/>
      <c r="AR51" s="7"/>
      <c r="AS51" s="7"/>
      <c r="AT51" s="7"/>
      <c r="AU51" s="7"/>
      <c r="AV51" s="7"/>
      <c r="AW51" s="7"/>
      <c r="AY51" s="7"/>
      <c r="BU51" s="8">
        <v>38626</v>
      </c>
      <c r="BV51" s="7">
        <f>HAVERQ!T111</f>
        <v>386</v>
      </c>
      <c r="BW51" s="7">
        <f>HAVERQ!U111+HAVERQ!W111+HAVERQ!X111</f>
        <v>289</v>
      </c>
      <c r="BX51" s="7">
        <f>HAVERQ!V111</f>
        <v>3085</v>
      </c>
      <c r="BY51" s="7">
        <f>HAVERQ!Y111</f>
        <v>2241</v>
      </c>
      <c r="BZ51" s="7">
        <f>HAVERQ!Z111+HAVERQ!AB111</f>
        <v>7018</v>
      </c>
      <c r="CA51" s="7">
        <f>HAVERQ!AA111+HAVERQ!AC111</f>
        <v>2689</v>
      </c>
      <c r="CB51" s="7">
        <f>HAVERQ!AD111+HAVERQ!AE111+HAVERQ!AF111+HAVERQ!AG111</f>
        <v>6167</v>
      </c>
      <c r="CC51" s="7">
        <f>HAVERQ!AH111+HAVERQ!AI111+HAVERQ!AJ111+HAVERQ!AK111+HAVERQ!AL111+HAVERQ!AM111</f>
        <v>9759</v>
      </c>
      <c r="CD51" s="7">
        <f>HAVERQ!S111-SUM('Chart Data'!BV51:CC51)</f>
        <v>-1</v>
      </c>
      <c r="DB51" s="8">
        <v>40452</v>
      </c>
      <c r="DC51" s="3">
        <f>HAVERQ!BI131/HAVERQ!T131</f>
        <v>7.5034168564920272</v>
      </c>
      <c r="DD51" s="3">
        <f>HAVERQ!BJ131/HAVERQ!U131</f>
        <v>236.56923076923076</v>
      </c>
      <c r="DE51" s="3">
        <f>HAVERQ!BK131/HAVERQ!V131</f>
        <v>17.324892871055706</v>
      </c>
      <c r="DF51" s="3">
        <f>HAVERQ!BL131/HAVERQ!W131</f>
        <v>55.644628099173552</v>
      </c>
      <c r="DG51" s="3">
        <f>HAVERQ!BM131/HAVERQ!X131</f>
        <v>32.205555555555556</v>
      </c>
      <c r="DH51" s="3">
        <f>HAVERQ!BN131/HAVERQ!Y131</f>
        <v>13.567396593673966</v>
      </c>
      <c r="DI51" s="3">
        <f>HAVERQ!BO131/HAVERQ!Z131</f>
        <v>11.485520640788662</v>
      </c>
      <c r="DJ51" s="3">
        <f>HAVERQ!BP131/HAVERQ!AA131</f>
        <v>13.200684931506849</v>
      </c>
      <c r="DK51" s="3">
        <f>HAVERQ!BQ131/HAVERQ!AB131</f>
        <v>7.3262995367987651</v>
      </c>
      <c r="DL51" s="3">
        <f>HAVERQ!BR131/HAVERQ!AC131</f>
        <v>11.903604358759431</v>
      </c>
      <c r="DM51" s="3">
        <f>HAVERQ!BS131/HAVERQ!AD131</f>
        <v>47.962365591397848</v>
      </c>
      <c r="DN51" s="3">
        <f>HAVERQ!BT131/HAVERQ!AE131</f>
        <v>128.1</v>
      </c>
      <c r="DO51" s="3">
        <f>HAVERQ!BU131/HAVERQ!AF131</f>
        <v>14.411715828832572</v>
      </c>
      <c r="DP51" s="3">
        <f>HAVERQ!BV131/HAVERQ!AG131</f>
        <v>7.5193010971149938</v>
      </c>
      <c r="DQ51" s="3">
        <f>HAVERQ!BW131/HAVERQ!AH131</f>
        <v>15.222873900293255</v>
      </c>
      <c r="DR51" s="3">
        <f>HAVERQ!BX131/HAVERQ!AI131</f>
        <v>10.062111801242237</v>
      </c>
      <c r="DS51" s="3">
        <f>HAVERQ!BY131/HAVERQ!AJ131</f>
        <v>11.011219147344802</v>
      </c>
      <c r="DT51" s="3">
        <f>HAVERQ!BZ131/HAVERQ!AK131</f>
        <v>8.6628959276018094</v>
      </c>
      <c r="DU51" s="3">
        <f>(HAVERQ!CA131+HAVERQ!CB131)/HAVERQ!AL131</f>
        <v>9.6898203592814376</v>
      </c>
      <c r="FC51">
        <f t="shared" si="92"/>
        <v>5</v>
      </c>
      <c r="FD51" s="7" t="str">
        <f t="shared" si="93"/>
        <v>Professional services</v>
      </c>
      <c r="FE51" s="7">
        <f t="shared" si="94"/>
        <v>39880</v>
      </c>
      <c r="FG51">
        <v>13</v>
      </c>
      <c r="FH51" t="str">
        <f t="shared" si="95"/>
        <v>Wholesale &amp; retail</v>
      </c>
      <c r="FJ51" s="7"/>
      <c r="FK51" s="7"/>
      <c r="FP51" s="8">
        <v>43435</v>
      </c>
      <c r="FQ51" s="2">
        <f>100*((AVERAGE(HAVERM!AS473:AS475)/AVERAGE(HAVERM!AS470:AS472))-1)</f>
        <v>0.30960154989818633</v>
      </c>
      <c r="FR51" s="2">
        <f>100*((AVERAGE(HAVERM!AT473:AT475)/AVERAGE(HAVERM!AT470:AT472))-1)</f>
        <v>0.65488490121443643</v>
      </c>
      <c r="FS51" s="2">
        <f>100*((AVERAGE(HAVERM!AU473:AU475)/AVERAGE(HAVERM!AU470:AU472))-1)</f>
        <v>0.16662376894838182</v>
      </c>
      <c r="FT51" s="2">
        <f>100*((AVERAGE(HAVERM!AV473:AV475)/AVERAGE(HAVERM!AV470:AV472))-1)</f>
        <v>0.32112343672952015</v>
      </c>
      <c r="FU51" s="2">
        <f>100*((AVERAGE(HAVERM!AW473:AW475)/AVERAGE(HAVERM!AW470:AW472))-1)</f>
        <v>-0.33793431699190579</v>
      </c>
      <c r="FV51" s="2">
        <f>100*((AVERAGE(HAVERM!AX473:AX475)/AVERAGE(HAVERM!AX470:AX472))-1)</f>
        <v>0.86685146279992242</v>
      </c>
      <c r="FW51" s="2">
        <f>100*((AVERAGE(HAVERM!AY473:AY475)/AVERAGE(HAVERM!AY470:AY472))-1)</f>
        <v>0.39553846274775761</v>
      </c>
      <c r="FX51" s="2">
        <f>100*((AVERAGE(HAVERM!AZ473:AZ475)/AVERAGE(HAVERM!AZ470:AZ472))-1)</f>
        <v>4.6318089535413165E-2</v>
      </c>
      <c r="FY51" s="2">
        <f>100*((AVERAGE(HAVERM!BA473:BA475)/AVERAGE(HAVERM!BA470:BA472))-1)</f>
        <v>0.63506264125976486</v>
      </c>
      <c r="FZ51" s="2">
        <f>100*((AVERAGE(HAVERM!BB473:BB475)/AVERAGE(HAVERM!BB470:BB472))-1)</f>
        <v>7.7647947218584257E-2</v>
      </c>
      <c r="GA51" s="2">
        <f>100*((AVERAGE(HAVERM!BC473:BC475)/AVERAGE(HAVERM!BC470:BC472))-1)</f>
        <v>0.75621616865850783</v>
      </c>
      <c r="GB51" s="2">
        <f>100*((AVERAGE(HAVERM!BD473:BD475)/AVERAGE(HAVERM!BD470:BD472))-1)</f>
        <v>0.11478206917947542</v>
      </c>
      <c r="GC51" s="2">
        <f>100*((AVERAGE(HAVERM!BE473:BE475)/AVERAGE(HAVERM!BE470:BE472))-1)</f>
        <v>0.66152079966423916</v>
      </c>
      <c r="GD51" s="2">
        <f>100*((AVERAGE(HAVERM!BF473:BF475)/AVERAGE(HAVERM!BF470:BF472))-1)</f>
        <v>1.0691270837795752</v>
      </c>
      <c r="GE51" s="2">
        <f>100*((AVERAGE(HAVERM!BG473:BG475)/AVERAGE(HAVERM!BG470:BG472))-1)</f>
        <v>-7.9378429531196115E-2</v>
      </c>
      <c r="GF51" s="2">
        <f>100*((AVERAGE(HAVERM!BH473:BH475)/AVERAGE(HAVERM!BH470:BH472))-1)</f>
        <v>0.38365795301231742</v>
      </c>
      <c r="GG51" s="2">
        <f>100*((AVERAGE(HAVERM!BI473:BI475)/AVERAGE(HAVERM!BI470:BI472))-1)</f>
        <v>0.12260920061295533</v>
      </c>
      <c r="GH51" s="2">
        <f>100*((AVERAGE(HAVERM!BJ473:BJ475)/AVERAGE(HAVERM!BJ470:BJ472))-1)</f>
        <v>0.41787369162185062</v>
      </c>
      <c r="GI51" s="2">
        <f>100*((AVERAGE(HAVERM!BK473:BK475)/AVERAGE(HAVERM!BK470:BK472))-1)</f>
        <v>0.13871536967420273</v>
      </c>
      <c r="GJ51" s="2">
        <f>100*(((AVERAGE(HAVERM!BL473:BL475)+(AVERAGE(HAVERM!BM473:BM475)))/(AVERAGE(HAVERM!BL470:BL472)+AVERAGE(HAVERM!BM470:BM472))-1))</f>
        <v>0.44711371801846589</v>
      </c>
      <c r="GL51" s="8">
        <v>43435</v>
      </c>
      <c r="GM51" s="2">
        <f t="shared" si="56"/>
        <v>0.65488490121443643</v>
      </c>
      <c r="GN51" s="2">
        <f t="shared" si="57"/>
        <v>0.37758398914244928</v>
      </c>
      <c r="GO51" s="2">
        <f t="shared" si="58"/>
        <v>0.32112343672952015</v>
      </c>
      <c r="GP51" s="2">
        <f t="shared" si="59"/>
        <v>0.39553846274775761</v>
      </c>
      <c r="GQ51" s="2">
        <f t="shared" si="60"/>
        <v>5.6004615009452863E-2</v>
      </c>
      <c r="GR51" s="2">
        <f t="shared" si="61"/>
        <v>0.69210010444973324</v>
      </c>
      <c r="GS51" s="2">
        <f t="shared" si="62"/>
        <v>0.11478206917947542</v>
      </c>
      <c r="GT51" s="2">
        <f t="shared" si="63"/>
        <v>0.46228958022800359</v>
      </c>
      <c r="GU51" s="2">
        <f t="shared" si="64"/>
        <v>0.30220790517057061</v>
      </c>
      <c r="GW51" s="8">
        <v>43435</v>
      </c>
      <c r="GX51">
        <f>HAVERM!AT475</f>
        <v>185669</v>
      </c>
      <c r="GY51">
        <f>HAVERM!AU475+HAVERM!AW475+HAVERM!AX475</f>
        <v>330610</v>
      </c>
      <c r="GZ51">
        <f>HAVERM!AV475</f>
        <v>2444014</v>
      </c>
      <c r="HA51">
        <f>HAVERM!AY475</f>
        <v>1232358</v>
      </c>
      <c r="HB51">
        <f>HAVERM!AZ475+HAVERM!BB475</f>
        <v>6519347</v>
      </c>
      <c r="HC51">
        <f>HAVERM!BA475+HAVERM!BC475</f>
        <v>2508694</v>
      </c>
      <c r="HD51">
        <f>HAVERM!BD475</f>
        <v>1087913</v>
      </c>
      <c r="HE51">
        <f>HAVERM!BE475+HAVERM!BF475+HAVERM!BG475</f>
        <v>5021739</v>
      </c>
      <c r="HF51">
        <f>HAVERM!BH475+HAVERM!BI475+HAVERM!BJ475+HAVERM!BK475+HAVERM!BL475+HAVERM!BM475</f>
        <v>9429709</v>
      </c>
    </row>
    <row r="52" spans="5:214" x14ac:dyDescent="0.25">
      <c r="E52" s="8">
        <v>40909</v>
      </c>
      <c r="F52" s="7">
        <f>HAVERQ!P136</f>
        <v>1507</v>
      </c>
      <c r="G52" s="7">
        <f>HAVERQ!O136</f>
        <v>1683</v>
      </c>
      <c r="H52" s="7">
        <f>HAVERQ!N136</f>
        <v>1080</v>
      </c>
      <c r="I52" s="7">
        <f>HAVERQ!M136</f>
        <v>268</v>
      </c>
      <c r="J52" s="7">
        <f>HAVERQ!L136</f>
        <v>187</v>
      </c>
      <c r="K52" s="7">
        <f>HAVERQ!E136-F52-G52-H52-I52-J52</f>
        <v>628</v>
      </c>
      <c r="M52" s="8">
        <v>40909</v>
      </c>
      <c r="N52" s="7">
        <f t="shared" si="4"/>
        <v>28.152437885297964</v>
      </c>
      <c r="O52" s="7">
        <f t="shared" si="5"/>
        <v>31.440313842705024</v>
      </c>
      <c r="P52" s="7">
        <f t="shared" si="6"/>
        <v>20.175602465906969</v>
      </c>
      <c r="Q52" s="7">
        <f t="shared" si="7"/>
        <v>5.0065383896880258</v>
      </c>
      <c r="R52" s="7">
        <f t="shared" si="8"/>
        <v>3.493368204745003</v>
      </c>
      <c r="S52" s="7">
        <f t="shared" si="8"/>
        <v>11.731739211657015</v>
      </c>
      <c r="U52" s="8">
        <v>40909</v>
      </c>
      <c r="V52" s="7">
        <f t="shared" si="9"/>
        <v>297.75</v>
      </c>
      <c r="W52" s="7">
        <f t="shared" si="10"/>
        <v>243.25</v>
      </c>
      <c r="X52" s="7">
        <f t="shared" si="11"/>
        <v>-99</v>
      </c>
      <c r="Y52" s="7">
        <f t="shared" si="12"/>
        <v>42.25</v>
      </c>
      <c r="Z52" s="7">
        <f t="shared" si="13"/>
        <v>-29.25</v>
      </c>
      <c r="AA52" s="7">
        <f t="shared" si="14"/>
        <v>-159.75</v>
      </c>
      <c r="AB52" s="7">
        <f t="shared" si="15"/>
        <v>295.25</v>
      </c>
      <c r="AD52" s="7"/>
      <c r="AE52" s="7"/>
      <c r="AF52" s="7"/>
      <c r="AG52" s="7"/>
      <c r="AH52" s="7"/>
      <c r="AI52" s="7"/>
      <c r="AJ52" s="7"/>
      <c r="AK52" s="7"/>
      <c r="AL52" s="7"/>
      <c r="AM52" s="7"/>
      <c r="AN52" s="7"/>
      <c r="AO52" s="7"/>
      <c r="AP52" s="7"/>
      <c r="AQ52" s="7"/>
      <c r="AR52" s="7"/>
      <c r="AS52" s="7"/>
      <c r="AT52" s="7"/>
      <c r="AU52" s="7"/>
      <c r="AV52" s="7"/>
      <c r="AW52" s="7"/>
      <c r="AY52" s="7"/>
      <c r="BU52" s="8">
        <v>38718</v>
      </c>
      <c r="BV52" s="7">
        <f>HAVERQ!T112</f>
        <v>374</v>
      </c>
      <c r="BW52" s="7">
        <f>HAVERQ!U112+HAVERQ!W112+HAVERQ!X112</f>
        <v>291</v>
      </c>
      <c r="BX52" s="7">
        <f>HAVERQ!V112</f>
        <v>3042</v>
      </c>
      <c r="BY52" s="7">
        <f>HAVERQ!Y112</f>
        <v>2256</v>
      </c>
      <c r="BZ52" s="7">
        <f>HAVERQ!Z112+HAVERQ!AB112</f>
        <v>7039</v>
      </c>
      <c r="CA52" s="7">
        <f>HAVERQ!AA112+HAVERQ!AC112</f>
        <v>2725</v>
      </c>
      <c r="CB52" s="7">
        <f>HAVERQ!AD112+HAVERQ!AE112+HAVERQ!AF112+HAVERQ!AG112</f>
        <v>6185</v>
      </c>
      <c r="CC52" s="7">
        <f>HAVERQ!AH112+HAVERQ!AI112+HAVERQ!AJ112+HAVERQ!AK112+HAVERQ!AL112+HAVERQ!AM112</f>
        <v>9792</v>
      </c>
      <c r="CD52" s="7">
        <f>HAVERQ!S112-SUM('Chart Data'!BV52:CC52)</f>
        <v>-2</v>
      </c>
      <c r="DB52" s="8">
        <v>40544</v>
      </c>
      <c r="DC52" s="3">
        <f>HAVERQ!BI132/HAVERQ!T132</f>
        <v>9.9454094292803976</v>
      </c>
      <c r="DD52" s="3">
        <f>HAVERQ!BJ132/HAVERQ!U132</f>
        <v>228.11290322580646</v>
      </c>
      <c r="DE52" s="3">
        <f>HAVERQ!BK132/HAVERQ!V132</f>
        <v>17.095238095238095</v>
      </c>
      <c r="DF52" s="3">
        <f>HAVERQ!BL132/HAVERQ!W132</f>
        <v>47.396946564885496</v>
      </c>
      <c r="DG52" s="3">
        <f>HAVERQ!BM132/HAVERQ!X132</f>
        <v>32.347368421052629</v>
      </c>
      <c r="DH52" s="3">
        <f>HAVERQ!BN132/HAVERQ!Y132</f>
        <v>13.865599223677826</v>
      </c>
      <c r="DI52" s="3">
        <f>HAVERQ!BO132/HAVERQ!Z132</f>
        <v>11.493091359043103</v>
      </c>
      <c r="DJ52" s="3">
        <f>HAVERQ!BP132/HAVERQ!AA132</f>
        <v>13.074666666666667</v>
      </c>
      <c r="DK52" s="3">
        <f>HAVERQ!BQ132/HAVERQ!AB132</f>
        <v>7.5813113061435207</v>
      </c>
      <c r="DL52" s="3">
        <f>HAVERQ!BR132/HAVERQ!AC132</f>
        <v>11.884081632653061</v>
      </c>
      <c r="DM52" s="3">
        <f>HAVERQ!BS132/HAVERQ!AD132</f>
        <v>45.083259521700619</v>
      </c>
      <c r="DN52" s="3">
        <f>HAVERQ!BT132/HAVERQ!AE132</f>
        <v>123.50537634408602</v>
      </c>
      <c r="DO52" s="3">
        <f>HAVERQ!BU132/HAVERQ!AF132</f>
        <v>14.590682196339435</v>
      </c>
      <c r="DP52" s="3">
        <f>HAVERQ!BV132/HAVERQ!AG132</f>
        <v>7.9435418359057675</v>
      </c>
      <c r="DQ52" s="3">
        <f>HAVERQ!BW132/HAVERQ!AH132</f>
        <v>15.366330764671014</v>
      </c>
      <c r="DR52" s="3">
        <f>HAVERQ!BX132/HAVERQ!AI132</f>
        <v>10.109504878930249</v>
      </c>
      <c r="DS52" s="3">
        <f>HAVERQ!BY132/HAVERQ!AJ132</f>
        <v>11.126433915211971</v>
      </c>
      <c r="DT52" s="3">
        <f>HAVERQ!BZ132/HAVERQ!AK132</f>
        <v>9.2785388127853885</v>
      </c>
      <c r="DU52" s="3">
        <f>(HAVERQ!CA132+HAVERQ!CB132)/HAVERQ!AL132</f>
        <v>9.8764845605700717</v>
      </c>
      <c r="FC52">
        <f t="shared" si="92"/>
        <v>12</v>
      </c>
      <c r="FD52" s="7" t="str">
        <f t="shared" si="93"/>
        <v>Administrative services</v>
      </c>
      <c r="FE52" s="7">
        <f t="shared" si="94"/>
        <v>26803</v>
      </c>
      <c r="FG52">
        <v>14</v>
      </c>
      <c r="FH52" t="str">
        <f t="shared" si="95"/>
        <v>Accommodation &amp; food</v>
      </c>
      <c r="FJ52" s="7"/>
      <c r="FK52" s="7"/>
      <c r="FP52" s="8">
        <v>43466</v>
      </c>
      <c r="FQ52" s="2">
        <f>100*((AVERAGE(HAVERM!AS474:AS476)/AVERAGE(HAVERM!AS471:AS473))-1)</f>
        <v>0.32398336498906666</v>
      </c>
      <c r="FR52" s="2">
        <f>100*((AVERAGE(HAVERM!AT474:AT476)/AVERAGE(HAVERM!AT471:AT473))-1)</f>
        <v>0.79695556456751415</v>
      </c>
      <c r="FS52" s="2">
        <f>100*((AVERAGE(HAVERM!AU474:AU476)/AVERAGE(HAVERM!AU471:AU473))-1)</f>
        <v>0.34254457818274631</v>
      </c>
      <c r="FT52" s="2">
        <f>100*((AVERAGE(HAVERM!AV474:AV476)/AVERAGE(HAVERM!AV471:AV473))-1)</f>
        <v>0.21278130803934481</v>
      </c>
      <c r="FU52" s="2">
        <f>100*((AVERAGE(HAVERM!AW474:AW476)/AVERAGE(HAVERM!AW471:AW473))-1)</f>
        <v>-0.3265046847705344</v>
      </c>
      <c r="FV52" s="2">
        <f>100*((AVERAGE(HAVERM!AX474:AX476)/AVERAGE(HAVERM!AX471:AX473))-1)</f>
        <v>0.86762782492320056</v>
      </c>
      <c r="FW52" s="2">
        <f>100*((AVERAGE(HAVERM!AY474:AY476)/AVERAGE(HAVERM!AY471:AY473))-1)</f>
        <v>0.40169803672620574</v>
      </c>
      <c r="FX52" s="2">
        <f>100*((AVERAGE(HAVERM!AZ474:AZ476)/AVERAGE(HAVERM!AZ471:AZ473))-1)</f>
        <v>1.6536484127249729E-2</v>
      </c>
      <c r="FY52" s="2">
        <f>100*((AVERAGE(HAVERM!BA474:BA476)/AVERAGE(HAVERM!BA471:BA473))-1)</f>
        <v>0.59936309613042305</v>
      </c>
      <c r="FZ52" s="2">
        <f>100*((AVERAGE(HAVERM!BB474:BB476)/AVERAGE(HAVERM!BB471:BB473))-1)</f>
        <v>0.2198042559133695</v>
      </c>
      <c r="GA52" s="2">
        <f>100*((AVERAGE(HAVERM!BC474:BC476)/AVERAGE(HAVERM!BC471:BC473))-1)</f>
        <v>0.77443594500727908</v>
      </c>
      <c r="GB52" s="2">
        <f>100*((AVERAGE(HAVERM!BD474:BD476)/AVERAGE(HAVERM!BD471:BD473))-1)</f>
        <v>0.26722068374094299</v>
      </c>
      <c r="GC52" s="2">
        <f>100*((AVERAGE(HAVERM!BE474:BE476)/AVERAGE(HAVERM!BE471:BE473))-1)</f>
        <v>0.62410350428891981</v>
      </c>
      <c r="GD52" s="2">
        <f>100*((AVERAGE(HAVERM!BF474:BF476)/AVERAGE(HAVERM!BF471:BF473))-1)</f>
        <v>0.98372026160289394</v>
      </c>
      <c r="GE52" s="2">
        <f>100*((AVERAGE(HAVERM!BG474:BG476)/AVERAGE(HAVERM!BG471:BG473))-1)</f>
        <v>-7.8503882124048019E-3</v>
      </c>
      <c r="GF52" s="2">
        <f>100*((AVERAGE(HAVERM!BH474:BH476)/AVERAGE(HAVERM!BH471:BH473))-1)</f>
        <v>0.16018937060522376</v>
      </c>
      <c r="GG52" s="2">
        <f>100*((AVERAGE(HAVERM!BI474:BI476)/AVERAGE(HAVERM!BI471:BI473))-1)</f>
        <v>0.14359357798052752</v>
      </c>
      <c r="GH52" s="2">
        <f>100*((AVERAGE(HAVERM!BJ474:BJ476)/AVERAGE(HAVERM!BJ471:BJ473))-1)</f>
        <v>0.56085017888425348</v>
      </c>
      <c r="GI52" s="2">
        <f>100*((AVERAGE(HAVERM!BK474:BK476)/AVERAGE(HAVERM!BK471:BK473))-1)</f>
        <v>0.21836885999304556</v>
      </c>
      <c r="GJ52" s="2">
        <f>100*(((AVERAGE(HAVERM!BL474:BL476)+(AVERAGE(HAVERM!BM474:BM476)))/(AVERAGE(HAVERM!BL471:BL473)+AVERAGE(HAVERM!BM471:BM473))-1))</f>
        <v>0.47501993090619532</v>
      </c>
      <c r="GL52" s="8">
        <v>43466</v>
      </c>
      <c r="GM52" s="2">
        <f t="shared" si="56"/>
        <v>0.79695556456751415</v>
      </c>
      <c r="GN52" s="2">
        <f t="shared" si="57"/>
        <v>0.40886101557759957</v>
      </c>
      <c r="GO52" s="2">
        <f t="shared" si="58"/>
        <v>0.21278130803934481</v>
      </c>
      <c r="GP52" s="2">
        <f t="shared" si="59"/>
        <v>0.40169803672620574</v>
      </c>
      <c r="GQ52" s="2">
        <f t="shared" si="60"/>
        <v>7.9386155428951E-2</v>
      </c>
      <c r="GR52" s="2">
        <f t="shared" si="61"/>
        <v>0.68180708637985976</v>
      </c>
      <c r="GS52" s="2">
        <f t="shared" si="62"/>
        <v>0.26722068374094299</v>
      </c>
      <c r="GT52" s="2">
        <f t="shared" si="63"/>
        <v>0.46007308564448568</v>
      </c>
      <c r="GU52" s="2">
        <f t="shared" si="64"/>
        <v>0.33925088808703929</v>
      </c>
      <c r="GW52" s="8">
        <v>43466</v>
      </c>
      <c r="GX52">
        <f>HAVERM!AT476</f>
        <v>185944</v>
      </c>
      <c r="GY52">
        <f>HAVERM!AU476+HAVERM!AW476+HAVERM!AX476</f>
        <v>331393</v>
      </c>
      <c r="GZ52">
        <f>HAVERM!AV476</f>
        <v>2444493</v>
      </c>
      <c r="HA52">
        <f>HAVERM!AY476</f>
        <v>1240635</v>
      </c>
      <c r="HB52">
        <f>HAVERM!AZ476+HAVERM!BB476</f>
        <v>6520752</v>
      </c>
      <c r="HC52">
        <f>HAVERM!BA476+HAVERM!BC476</f>
        <v>2513216</v>
      </c>
      <c r="HD52">
        <f>HAVERM!BD476</f>
        <v>1089696</v>
      </c>
      <c r="HE52">
        <f>HAVERM!BE476+HAVERM!BF476+HAVERM!BG476</f>
        <v>5030808</v>
      </c>
      <c r="HF52">
        <f>HAVERM!BH476+HAVERM!BI476+HAVERM!BJ476+HAVERM!BK476+HAVERM!BL476+HAVERM!BM476</f>
        <v>9441639</v>
      </c>
    </row>
    <row r="53" spans="5:214" x14ac:dyDescent="0.25">
      <c r="E53" s="8">
        <v>41000</v>
      </c>
      <c r="F53" s="7">
        <f>HAVERQ!P137</f>
        <v>1504</v>
      </c>
      <c r="G53" s="7">
        <f>HAVERQ!O137</f>
        <v>1663</v>
      </c>
      <c r="H53" s="7">
        <f>HAVERQ!N137</f>
        <v>1078</v>
      </c>
      <c r="I53" s="7">
        <f>HAVERQ!M137</f>
        <v>266</v>
      </c>
      <c r="J53" s="7">
        <f>HAVERQ!L137</f>
        <v>186</v>
      </c>
      <c r="K53" s="7">
        <f>HAVERQ!E137-F53-G53-H53-I53-J53</f>
        <v>621</v>
      </c>
      <c r="M53" s="8">
        <v>41000</v>
      </c>
      <c r="N53" s="7">
        <f t="shared" si="4"/>
        <v>28.281308762692742</v>
      </c>
      <c r="O53" s="7">
        <f t="shared" si="5"/>
        <v>31.27115456938699</v>
      </c>
      <c r="P53" s="7">
        <f t="shared" si="6"/>
        <v>20.270778488153439</v>
      </c>
      <c r="Q53" s="7">
        <f t="shared" si="7"/>
        <v>5.0018804061677322</v>
      </c>
      <c r="R53" s="7">
        <f t="shared" si="8"/>
        <v>3.4975554719819479</v>
      </c>
      <c r="S53" s="7">
        <f t="shared" si="8"/>
        <v>11.677322301617149</v>
      </c>
      <c r="U53" s="8">
        <v>41000</v>
      </c>
      <c r="V53" s="7">
        <f t="shared" si="9"/>
        <v>294.75</v>
      </c>
      <c r="W53" s="7">
        <f t="shared" si="10"/>
        <v>223.25</v>
      </c>
      <c r="X53" s="7">
        <f t="shared" si="11"/>
        <v>-101</v>
      </c>
      <c r="Y53" s="7">
        <f t="shared" si="12"/>
        <v>40.25</v>
      </c>
      <c r="Z53" s="7">
        <f t="shared" si="13"/>
        <v>-30.25</v>
      </c>
      <c r="AA53" s="7">
        <f t="shared" si="14"/>
        <v>-166.75</v>
      </c>
      <c r="AB53" s="7">
        <f t="shared" si="15"/>
        <v>260.25</v>
      </c>
      <c r="AD53" s="7"/>
      <c r="AE53" s="7"/>
      <c r="AF53" s="7"/>
      <c r="AG53" s="7"/>
      <c r="AH53" s="7"/>
      <c r="AI53" s="7"/>
      <c r="AJ53" s="7"/>
      <c r="AK53" s="7"/>
      <c r="AL53" s="7"/>
      <c r="AM53" s="7"/>
      <c r="AN53" s="7"/>
      <c r="AO53" s="7"/>
      <c r="AP53" s="7"/>
      <c r="AQ53" s="7"/>
      <c r="AR53" s="7"/>
      <c r="AS53" s="7"/>
      <c r="AT53" s="7"/>
      <c r="AU53" s="7"/>
      <c r="AV53" s="7"/>
      <c r="AW53" s="7"/>
      <c r="AY53" s="7"/>
      <c r="BU53" s="8">
        <v>38808</v>
      </c>
      <c r="BV53" s="7">
        <f>HAVERQ!T113</f>
        <v>381</v>
      </c>
      <c r="BW53" s="7">
        <f>HAVERQ!U113+HAVERQ!W113+HAVERQ!X113</f>
        <v>302</v>
      </c>
      <c r="BX53" s="7">
        <f>HAVERQ!V113</f>
        <v>3025</v>
      </c>
      <c r="BY53" s="7">
        <f>HAVERQ!Y113</f>
        <v>2269</v>
      </c>
      <c r="BZ53" s="7">
        <f>HAVERQ!Z113+HAVERQ!AB113</f>
        <v>7025</v>
      </c>
      <c r="CA53" s="7">
        <f>HAVERQ!AA113+HAVERQ!AC113</f>
        <v>2731</v>
      </c>
      <c r="CB53" s="7">
        <f>HAVERQ!AD113+HAVERQ!AE113+HAVERQ!AF113+HAVERQ!AG113</f>
        <v>6220</v>
      </c>
      <c r="CC53" s="7">
        <f>HAVERQ!AH113+HAVERQ!AI113+HAVERQ!AJ113+HAVERQ!AK113+HAVERQ!AL113+HAVERQ!AM113</f>
        <v>9855</v>
      </c>
      <c r="CD53" s="7">
        <f>HAVERQ!S113-SUM('Chart Data'!BV53:CC53)</f>
        <v>-1</v>
      </c>
      <c r="DB53" s="8">
        <v>40634</v>
      </c>
      <c r="DC53" s="3">
        <f>HAVERQ!BI133/HAVERQ!T133</f>
        <v>10.361386138613861</v>
      </c>
      <c r="DD53" s="3">
        <f>HAVERQ!BJ133/HAVERQ!U133</f>
        <v>209.18032786885246</v>
      </c>
      <c r="DE53" s="3">
        <f>HAVERQ!BK133/HAVERQ!V133</f>
        <v>17.261310452418098</v>
      </c>
      <c r="DF53" s="3">
        <f>HAVERQ!BL133/HAVERQ!W133</f>
        <v>50.074380165289256</v>
      </c>
      <c r="DG53" s="3">
        <f>HAVERQ!BM133/HAVERQ!X133</f>
        <v>29.936842105263157</v>
      </c>
      <c r="DH53" s="3">
        <f>HAVERQ!BN133/HAVERQ!Y133</f>
        <v>14.1905916585839</v>
      </c>
      <c r="DI53" s="3">
        <f>HAVERQ!BO133/HAVERQ!Z133</f>
        <v>11.530892448512585</v>
      </c>
      <c r="DJ53" s="3">
        <f>HAVERQ!BP133/HAVERQ!AA133</f>
        <v>13.161419959812457</v>
      </c>
      <c r="DK53" s="3">
        <f>HAVERQ!BQ133/HAVERQ!AB133</f>
        <v>7.6108597285067869</v>
      </c>
      <c r="DL53" s="3">
        <f>HAVERQ!BR133/HAVERQ!AC133</f>
        <v>12.284552845528456</v>
      </c>
      <c r="DM53" s="3">
        <f>HAVERQ!BS133/HAVERQ!AD133</f>
        <v>43.558303886925792</v>
      </c>
      <c r="DN53" s="3">
        <f>HAVERQ!BT133/HAVERQ!AE133</f>
        <v>123.44753747323341</v>
      </c>
      <c r="DO53" s="3">
        <f>HAVERQ!BU133/HAVERQ!AF133</f>
        <v>14.326883491148621</v>
      </c>
      <c r="DP53" s="3">
        <f>HAVERQ!BV133/HAVERQ!AG133</f>
        <v>8.0895705521472401</v>
      </c>
      <c r="DQ53" s="3">
        <f>HAVERQ!BW133/HAVERQ!AH133</f>
        <v>15.885696821515893</v>
      </c>
      <c r="DR53" s="3">
        <f>HAVERQ!BX133/HAVERQ!AI133</f>
        <v>10.365915697674419</v>
      </c>
      <c r="DS53" s="3">
        <f>HAVERQ!BY133/HAVERQ!AJ133</f>
        <v>11.09744488977956</v>
      </c>
      <c r="DT53" s="3">
        <f>HAVERQ!BZ133/HAVERQ!AK133</f>
        <v>9.5355504587155959</v>
      </c>
      <c r="DU53" s="3">
        <f>(HAVERQ!CA133+HAVERQ!CB133)/HAVERQ!AL133</f>
        <v>9.7113772455089826</v>
      </c>
      <c r="FD53" s="7"/>
      <c r="FE53" s="7"/>
      <c r="FJ53" s="7"/>
      <c r="FK53" s="7"/>
      <c r="FP53" s="8">
        <v>43497</v>
      </c>
      <c r="FQ53" s="2">
        <f>100*((AVERAGE(HAVERM!AS475:AS477)/AVERAGE(HAVERM!AS472:AS474))-1)</f>
        <v>0.28706629985502108</v>
      </c>
      <c r="FR53" s="2">
        <f>100*((AVERAGE(HAVERM!AT475:AT477)/AVERAGE(HAVERM!AT472:AT474))-1)</f>
        <v>0.72426336455551077</v>
      </c>
      <c r="FS53" s="2">
        <f>100*((AVERAGE(HAVERM!AU475:AU477)/AVERAGE(HAVERM!AU472:AU474))-1)</f>
        <v>0.50340679193194848</v>
      </c>
      <c r="FT53" s="2">
        <f>100*((AVERAGE(HAVERM!AV475:AV477)/AVERAGE(HAVERM!AV472:AV474))-1)</f>
        <v>9.1695491813470476E-2</v>
      </c>
      <c r="FU53" s="2">
        <f>100*((AVERAGE(HAVERM!AW475:AW477)/AVERAGE(HAVERM!AW472:AW474))-1)</f>
        <v>-0.25470861144057944</v>
      </c>
      <c r="FV53" s="2">
        <f>100*((AVERAGE(HAVERM!AX475:AX477)/AVERAGE(HAVERM!AX472:AX474))-1)</f>
        <v>0.75491290268179245</v>
      </c>
      <c r="FW53" s="2">
        <f>100*((AVERAGE(HAVERM!AY475:AY477)/AVERAGE(HAVERM!AY472:AY474))-1)</f>
        <v>0.31837596393791134</v>
      </c>
      <c r="FX53" s="2">
        <f>100*((AVERAGE(HAVERM!AZ475:AZ477)/AVERAGE(HAVERM!AZ472:AZ474))-1)</f>
        <v>-0.16938775011658969</v>
      </c>
      <c r="FY53" s="2">
        <f>100*((AVERAGE(HAVERM!BA475:BA477)/AVERAGE(HAVERM!BA472:BA474))-1)</f>
        <v>0.46458146313910209</v>
      </c>
      <c r="FZ53" s="2">
        <f>100*((AVERAGE(HAVERM!BB475:BB477)/AVERAGE(HAVERM!BB472:BB474))-1)</f>
        <v>0.39954367166987748</v>
      </c>
      <c r="GA53" s="2">
        <f>100*((AVERAGE(HAVERM!BC475:BC477)/AVERAGE(HAVERM!BC472:BC474))-1)</f>
        <v>0.70976287229480572</v>
      </c>
      <c r="GB53" s="2">
        <f>100*((AVERAGE(HAVERM!BD475:BD477)/AVERAGE(HAVERM!BD472:BD474))-1)</f>
        <v>0.327496168055319</v>
      </c>
      <c r="GC53" s="2">
        <f>100*((AVERAGE(HAVERM!BE475:BE477)/AVERAGE(HAVERM!BE472:BE474))-1)</f>
        <v>0.53622161615252129</v>
      </c>
      <c r="GD53" s="2">
        <f>100*((AVERAGE(HAVERM!BF475:BF477)/AVERAGE(HAVERM!BF472:BF474))-1)</f>
        <v>0.8314483814290563</v>
      </c>
      <c r="GE53" s="2">
        <f>100*((AVERAGE(HAVERM!BG475:BG477)/AVERAGE(HAVERM!BG472:BG474))-1)</f>
        <v>7.6760531393516018E-2</v>
      </c>
      <c r="GF53" s="2">
        <f>100*((AVERAGE(HAVERM!BH475:BH477)/AVERAGE(HAVERM!BH472:BH474))-1)</f>
        <v>-1.601340024005582E-2</v>
      </c>
      <c r="GG53" s="2">
        <f>100*((AVERAGE(HAVERM!BI475:BI477)/AVERAGE(HAVERM!BI472:BI474))-1)</f>
        <v>0.14764969217222479</v>
      </c>
      <c r="GH53" s="2">
        <f>100*((AVERAGE(HAVERM!BJ475:BJ477)/AVERAGE(HAVERM!BJ472:BJ474))-1)</f>
        <v>0.66324975802865005</v>
      </c>
      <c r="GI53" s="2">
        <f>100*((AVERAGE(HAVERM!BK475:BK477)/AVERAGE(HAVERM!BK472:BK474))-1)</f>
        <v>0.19539857712058684</v>
      </c>
      <c r="GJ53" s="2">
        <f>100*(((AVERAGE(HAVERM!BL475:BL477)+(AVERAGE(HAVERM!BM475:BM477)))/(AVERAGE(HAVERM!BL472:BL474)+AVERAGE(HAVERM!BM472:BM474))-1))</f>
        <v>0.51467585423443651</v>
      </c>
      <c r="GL53" s="8">
        <v>43497</v>
      </c>
      <c r="GM53" s="2">
        <f t="shared" si="56"/>
        <v>0.72426336455551077</v>
      </c>
      <c r="GN53" s="2">
        <f t="shared" si="57"/>
        <v>0.3966614579808514</v>
      </c>
      <c r="GO53" s="2">
        <f t="shared" si="58"/>
        <v>9.1695491813470476E-2</v>
      </c>
      <c r="GP53" s="2">
        <f t="shared" si="59"/>
        <v>0.31837596393791134</v>
      </c>
      <c r="GQ53" s="2">
        <f t="shared" si="60"/>
        <v>6.5100777333126914E-3</v>
      </c>
      <c r="GR53" s="2">
        <f t="shared" si="61"/>
        <v>0.58005185128069403</v>
      </c>
      <c r="GS53" s="2">
        <f t="shared" si="62"/>
        <v>0.327496168055319</v>
      </c>
      <c r="GT53" s="2">
        <f t="shared" si="63"/>
        <v>0.43174936284029464</v>
      </c>
      <c r="GU53" s="2">
        <f t="shared" si="64"/>
        <v>0.35611761272218434</v>
      </c>
      <c r="GW53" s="8">
        <v>43497</v>
      </c>
      <c r="GX53">
        <f>HAVERM!AT477</f>
        <v>186063</v>
      </c>
      <c r="GY53">
        <f>HAVERM!AU477+HAVERM!AW477+HAVERM!AX477</f>
        <v>331937</v>
      </c>
      <c r="GZ53">
        <f>HAVERM!AV477</f>
        <v>2445726</v>
      </c>
      <c r="HA53">
        <f>HAVERM!AY477</f>
        <v>1241966</v>
      </c>
      <c r="HB53">
        <f>HAVERM!AZ477+HAVERM!BB477</f>
        <v>6515472</v>
      </c>
      <c r="HC53">
        <f>HAVERM!BA477+HAVERM!BC477</f>
        <v>2517625</v>
      </c>
      <c r="HD53">
        <f>HAVERM!BD477</f>
        <v>1089889</v>
      </c>
      <c r="HE53">
        <f>HAVERM!BE477+HAVERM!BF477+HAVERM!BG477</f>
        <v>5039570</v>
      </c>
      <c r="HF53">
        <f>HAVERM!BH477+HAVERM!BI477+HAVERM!BJ477+HAVERM!BK477+HAVERM!BL477+HAVERM!BM477</f>
        <v>9458338</v>
      </c>
    </row>
    <row r="54" spans="5:214" x14ac:dyDescent="0.25">
      <c r="E54" s="8">
        <v>41091</v>
      </c>
      <c r="F54" s="7">
        <f>HAVERQ!P138</f>
        <v>1502</v>
      </c>
      <c r="G54" s="7">
        <f>HAVERQ!O138</f>
        <v>1660</v>
      </c>
      <c r="H54" s="7">
        <f>HAVERQ!N138</f>
        <v>1070</v>
      </c>
      <c r="I54" s="7">
        <f>HAVERQ!M138</f>
        <v>264</v>
      </c>
      <c r="J54" s="7">
        <f>HAVERQ!L138</f>
        <v>183</v>
      </c>
      <c r="K54" s="7">
        <f>HAVERQ!E138-F54-G54-H54-I54-J54</f>
        <v>620</v>
      </c>
      <c r="M54" s="8">
        <v>41091</v>
      </c>
      <c r="N54" s="7">
        <f t="shared" si="4"/>
        <v>28.344970749197962</v>
      </c>
      <c r="O54" s="7">
        <f t="shared" si="5"/>
        <v>31.326665408567656</v>
      </c>
      <c r="P54" s="7">
        <f t="shared" si="6"/>
        <v>20.192489148896016</v>
      </c>
      <c r="Q54" s="7">
        <f t="shared" si="7"/>
        <v>4.9820720890734105</v>
      </c>
      <c r="R54" s="7">
        <f t="shared" si="8"/>
        <v>3.4534817890167955</v>
      </c>
      <c r="S54" s="7">
        <f t="shared" si="8"/>
        <v>11.70032081524816</v>
      </c>
      <c r="U54" s="8">
        <v>41091</v>
      </c>
      <c r="V54" s="7">
        <f t="shared" si="9"/>
        <v>292.75</v>
      </c>
      <c r="W54" s="7">
        <f t="shared" si="10"/>
        <v>220.25</v>
      </c>
      <c r="X54" s="7">
        <f t="shared" si="11"/>
        <v>-109</v>
      </c>
      <c r="Y54" s="7">
        <f t="shared" si="12"/>
        <v>38.25</v>
      </c>
      <c r="Z54" s="7">
        <f t="shared" si="13"/>
        <v>-33.25</v>
      </c>
      <c r="AA54" s="7">
        <f t="shared" si="14"/>
        <v>-167.75</v>
      </c>
      <c r="AB54" s="7">
        <f t="shared" si="15"/>
        <v>241.25</v>
      </c>
      <c r="AD54" s="7"/>
      <c r="AE54" s="7"/>
      <c r="AF54" s="7"/>
      <c r="AG54" s="7"/>
      <c r="AH54" s="7"/>
      <c r="AI54" s="7"/>
      <c r="AJ54" s="7"/>
      <c r="AK54" s="7"/>
      <c r="AL54" s="7"/>
      <c r="AM54" s="7"/>
      <c r="AN54" s="7"/>
      <c r="AO54" s="7"/>
      <c r="AP54" s="7"/>
      <c r="AQ54" s="7"/>
      <c r="AR54" s="7"/>
      <c r="AS54" s="7"/>
      <c r="AT54" s="7"/>
      <c r="AU54" s="7"/>
      <c r="AV54" s="7"/>
      <c r="AW54" s="7"/>
      <c r="AY54" s="7"/>
      <c r="BU54" s="8">
        <v>38899</v>
      </c>
      <c r="BV54" s="7">
        <f>HAVERQ!T114</f>
        <v>376</v>
      </c>
      <c r="BW54" s="7">
        <f>HAVERQ!U114+HAVERQ!W114+HAVERQ!X114</f>
        <v>310</v>
      </c>
      <c r="BX54" s="7">
        <f>HAVERQ!V114</f>
        <v>3018</v>
      </c>
      <c r="BY54" s="7">
        <f>HAVERQ!Y114</f>
        <v>2281</v>
      </c>
      <c r="BZ54" s="7">
        <f>HAVERQ!Z114+HAVERQ!AB114</f>
        <v>7049</v>
      </c>
      <c r="CA54" s="7">
        <f>HAVERQ!AA114+HAVERQ!AC114</f>
        <v>2736</v>
      </c>
      <c r="CB54" s="7">
        <f>HAVERQ!AD114+HAVERQ!AE114+HAVERQ!AF114+HAVERQ!AG114</f>
        <v>6292</v>
      </c>
      <c r="CC54" s="7">
        <f>HAVERQ!AH114+HAVERQ!AI114+HAVERQ!AJ114+HAVERQ!AK114+HAVERQ!AL114+HAVERQ!AM114</f>
        <v>9891</v>
      </c>
      <c r="CD54" s="7">
        <f>HAVERQ!S114-SUM('Chart Data'!BV54:CC54)</f>
        <v>-2</v>
      </c>
      <c r="DB54" s="8">
        <v>40725</v>
      </c>
      <c r="DC54" s="3">
        <f>HAVERQ!BI134/HAVERQ!T134</f>
        <v>9.7281105990783416</v>
      </c>
      <c r="DD54" s="3">
        <f>HAVERQ!BJ134/HAVERQ!U134</f>
        <v>190.328125</v>
      </c>
      <c r="DE54" s="3">
        <f>HAVERQ!BK134/HAVERQ!V134</f>
        <v>17.340607950116915</v>
      </c>
      <c r="DF54" s="3">
        <f>HAVERQ!BL134/HAVERQ!W134</f>
        <v>51.598360655737707</v>
      </c>
      <c r="DG54" s="3">
        <f>HAVERQ!BM134/HAVERQ!X134</f>
        <v>29.914438502673796</v>
      </c>
      <c r="DH54" s="3">
        <f>HAVERQ!BN134/HAVERQ!Y134</f>
        <v>13.923814087206516</v>
      </c>
      <c r="DI54" s="3">
        <f>HAVERQ!BO134/HAVERQ!Z134</f>
        <v>11.433817427385891</v>
      </c>
      <c r="DJ54" s="3">
        <f>HAVERQ!BP134/HAVERQ!AA134</f>
        <v>13.109543010752688</v>
      </c>
      <c r="DK54" s="3">
        <f>HAVERQ!BQ134/HAVERQ!AB134</f>
        <v>7.501243162605669</v>
      </c>
      <c r="DL54" s="3">
        <f>HAVERQ!BR134/HAVERQ!AC134</f>
        <v>12.732360097323602</v>
      </c>
      <c r="DM54" s="3">
        <f>HAVERQ!BS134/HAVERQ!AD134</f>
        <v>44.831410825199647</v>
      </c>
      <c r="DN54" s="3">
        <f>HAVERQ!BT134/HAVERQ!AE134</f>
        <v>121.36666666666666</v>
      </c>
      <c r="DO54" s="3">
        <f>HAVERQ!BU134/HAVERQ!AF134</f>
        <v>14.002437043054428</v>
      </c>
      <c r="DP54" s="3">
        <f>HAVERQ!BV134/HAVERQ!AG134</f>
        <v>7.879173290937997</v>
      </c>
      <c r="DQ54" s="3">
        <f>HAVERQ!BW134/HAVERQ!AH134</f>
        <v>16.03960396039604</v>
      </c>
      <c r="DR54" s="3">
        <f>HAVERQ!BX134/HAVERQ!AI134</f>
        <v>10.250090612540776</v>
      </c>
      <c r="DS54" s="3">
        <f>HAVERQ!BY134/HAVERQ!AJ134</f>
        <v>11.118029507376844</v>
      </c>
      <c r="DT54" s="3">
        <f>HAVERQ!BZ134/HAVERQ!AK134</f>
        <v>9.2756264236902055</v>
      </c>
      <c r="DU54" s="3">
        <f>(HAVERQ!CA134+HAVERQ!CB134)/HAVERQ!AL134</f>
        <v>9.5580304806565071</v>
      </c>
      <c r="FP54" s="8">
        <v>43525</v>
      </c>
      <c r="FQ54" s="2">
        <f>100*((AVERAGE(HAVERM!AS476:AS478)/AVERAGE(HAVERM!AS473:AS475))-1)</f>
        <v>0.31976336047718767</v>
      </c>
      <c r="FR54" s="2">
        <f>100*((AVERAGE(HAVERM!AT476:AT478)/AVERAGE(HAVERM!AT473:AT475))-1)</f>
        <v>0.70860937885479647</v>
      </c>
      <c r="FS54" s="2">
        <f>100*((AVERAGE(HAVERM!AU476:AU478)/AVERAGE(HAVERM!AU473:AU475))-1)</f>
        <v>0.61467095831868601</v>
      </c>
      <c r="FT54" s="2">
        <f>100*((AVERAGE(HAVERM!AV476:AV478)/AVERAGE(HAVERM!AV473:AV475))-1)</f>
        <v>6.7851524770379257E-2</v>
      </c>
      <c r="FU54" s="2">
        <f>100*((AVERAGE(HAVERM!AW476:AW478)/AVERAGE(HAVERM!AW473:AW475))-1)</f>
        <v>-0.10825095117563688</v>
      </c>
      <c r="FV54" s="2">
        <f>100*((AVERAGE(HAVERM!AX476:AX478)/AVERAGE(HAVERM!AX473:AX475))-1)</f>
        <v>0.7773739389781209</v>
      </c>
      <c r="FW54" s="2">
        <f>100*((AVERAGE(HAVERM!AY476:AY478)/AVERAGE(HAVERM!AY473:AY475))-1)</f>
        <v>0.61007118262070836</v>
      </c>
      <c r="FX54" s="2">
        <f>100*((AVERAGE(HAVERM!AZ476:AZ478)/AVERAGE(HAVERM!AZ473:AZ475))-1)</f>
        <v>-0.3690482904732173</v>
      </c>
      <c r="FY54" s="2">
        <f>100*((AVERAGE(HAVERM!BA476:BA478)/AVERAGE(HAVERM!BA473:BA475))-1)</f>
        <v>0.44177880403089009</v>
      </c>
      <c r="FZ54" s="2">
        <f>100*((AVERAGE(HAVERM!BB476:BB478)/AVERAGE(HAVERM!BB473:BB475))-1)</f>
        <v>0.74734167471393054</v>
      </c>
      <c r="GA54" s="2">
        <f>100*((AVERAGE(HAVERM!BC476:BC478)/AVERAGE(HAVERM!BC473:BC475))-1)</f>
        <v>0.80047475732270001</v>
      </c>
      <c r="GB54" s="2">
        <f>100*((AVERAGE(HAVERM!BD476:BD478)/AVERAGE(HAVERM!BD473:BD475))-1)</f>
        <v>0.36045715379668941</v>
      </c>
      <c r="GC54" s="2">
        <f>100*((AVERAGE(HAVERM!BE476:BE478)/AVERAGE(HAVERM!BE473:BE475))-1)</f>
        <v>0.45358998145443863</v>
      </c>
      <c r="GD54" s="2">
        <f>100*((AVERAGE(HAVERM!BF476:BF478)/AVERAGE(HAVERM!BF473:BF475))-1)</f>
        <v>0.73956384014783882</v>
      </c>
      <c r="GE54" s="2">
        <f>100*((AVERAGE(HAVERM!BG476:BG478)/AVERAGE(HAVERM!BG473:BG475))-1)</f>
        <v>0.21441294053201609</v>
      </c>
      <c r="GF54" s="2">
        <f>100*((AVERAGE(HAVERM!BH476:BH478)/AVERAGE(HAVERM!BH473:BH475))-1)</f>
        <v>-4.2345096961771134E-2</v>
      </c>
      <c r="GG54" s="2">
        <f>100*((AVERAGE(HAVERM!BI476:BI478)/AVERAGE(HAVERM!BI473:BI475))-1)</f>
        <v>0.29634694321452049</v>
      </c>
      <c r="GH54" s="2">
        <f>100*((AVERAGE(HAVERM!BJ476:BJ478)/AVERAGE(HAVERM!BJ473:BJ475))-1)</f>
        <v>0.67425359070985014</v>
      </c>
      <c r="GI54" s="2">
        <f>100*((AVERAGE(HAVERM!BK476:BK478)/AVERAGE(HAVERM!BK473:BK475))-1)</f>
        <v>0.32456899675150641</v>
      </c>
      <c r="GJ54" s="2">
        <f>100*(((AVERAGE(HAVERM!BL476:BL478)+(AVERAGE(HAVERM!BM476:BM478)))/(AVERAGE(HAVERM!BL473:BL475)+AVERAGE(HAVERM!BM473:BM475))-1))</f>
        <v>0.59004864641682975</v>
      </c>
      <c r="GL54" s="8">
        <v>43525</v>
      </c>
      <c r="GM54" s="2">
        <f t="shared" si="56"/>
        <v>0.70860937885479647</v>
      </c>
      <c r="GN54" s="2">
        <f t="shared" si="57"/>
        <v>0.47242441915609223</v>
      </c>
      <c r="GO54" s="2">
        <f t="shared" si="58"/>
        <v>6.7851524770379257E-2</v>
      </c>
      <c r="GP54" s="2">
        <f t="shared" si="59"/>
        <v>0.61007118262070836</v>
      </c>
      <c r="GQ54" s="2">
        <f t="shared" si="60"/>
        <v>-2.3809600499236083E-2</v>
      </c>
      <c r="GR54" s="2">
        <f t="shared" si="61"/>
        <v>0.61075559804937285</v>
      </c>
      <c r="GS54" s="2">
        <f t="shared" si="62"/>
        <v>0.36045715379668941</v>
      </c>
      <c r="GT54" s="2">
        <f t="shared" si="63"/>
        <v>0.45507175702144131</v>
      </c>
      <c r="GU54" s="2">
        <f t="shared" si="64"/>
        <v>0.41778160004708464</v>
      </c>
      <c r="GW54" s="8">
        <v>43525</v>
      </c>
      <c r="GX54">
        <f>HAVERM!AT478</f>
        <v>187241</v>
      </c>
      <c r="GY54">
        <f>HAVERM!AU478+HAVERM!AW478+HAVERM!AX478</f>
        <v>332410</v>
      </c>
      <c r="GZ54">
        <f>HAVERM!AV478</f>
        <v>2446942</v>
      </c>
      <c r="HA54">
        <f>HAVERM!AY478</f>
        <v>1243990</v>
      </c>
      <c r="HB54">
        <f>HAVERM!AZ478+HAVERM!BB478</f>
        <v>6518456</v>
      </c>
      <c r="HC54">
        <f>HAVERM!BA478+HAVERM!BC478</f>
        <v>2526716</v>
      </c>
      <c r="HD54">
        <f>HAVERM!BD478</f>
        <v>1091636</v>
      </c>
      <c r="HE54">
        <f>HAVERM!BE478+HAVERM!BF478+HAVERM!BG478</f>
        <v>5045616</v>
      </c>
      <c r="HF54">
        <f>HAVERM!BH478+HAVERM!BI478+HAVERM!BJ478+HAVERM!BK478+HAVERM!BL478+HAVERM!BM478</f>
        <v>9482876</v>
      </c>
    </row>
    <row r="55" spans="5:214" x14ac:dyDescent="0.25">
      <c r="E55" s="8">
        <v>41183</v>
      </c>
      <c r="F55" s="7">
        <f>HAVERQ!P139</f>
        <v>1505</v>
      </c>
      <c r="G55" s="7">
        <f>HAVERQ!O139</f>
        <v>1659</v>
      </c>
      <c r="H55" s="7">
        <f>HAVERQ!N139</f>
        <v>1069</v>
      </c>
      <c r="I55" s="7">
        <f>HAVERQ!M139</f>
        <v>263</v>
      </c>
      <c r="J55" s="7">
        <f>HAVERQ!L139</f>
        <v>179</v>
      </c>
      <c r="K55" s="7">
        <f>HAVERQ!E139-F55-G55-H55-I55-J55</f>
        <v>609</v>
      </c>
      <c r="M55" s="8">
        <v>41183</v>
      </c>
      <c r="N55" s="7">
        <f t="shared" si="4"/>
        <v>28.482210446631338</v>
      </c>
      <c r="O55" s="7">
        <f t="shared" si="5"/>
        <v>31.396669190007572</v>
      </c>
      <c r="P55" s="7">
        <f t="shared" si="6"/>
        <v>20.230885692657079</v>
      </c>
      <c r="Q55" s="7">
        <f t="shared" si="7"/>
        <v>4.9772899318697963</v>
      </c>
      <c r="R55" s="7">
        <f t="shared" si="8"/>
        <v>3.3875851627554883</v>
      </c>
      <c r="S55" s="7">
        <f t="shared" si="8"/>
        <v>11.525359576078728</v>
      </c>
      <c r="U55" s="8">
        <v>41183</v>
      </c>
      <c r="V55" s="7">
        <f t="shared" si="9"/>
        <v>295.75</v>
      </c>
      <c r="W55" s="7">
        <f t="shared" si="10"/>
        <v>219.25</v>
      </c>
      <c r="X55" s="7">
        <f t="shared" si="11"/>
        <v>-110</v>
      </c>
      <c r="Y55" s="7">
        <f t="shared" si="12"/>
        <v>37.25</v>
      </c>
      <c r="Z55" s="7">
        <f t="shared" si="13"/>
        <v>-37.25</v>
      </c>
      <c r="AA55" s="7">
        <f t="shared" si="14"/>
        <v>-178.75</v>
      </c>
      <c r="AB55" s="7">
        <f t="shared" si="15"/>
        <v>226.25</v>
      </c>
      <c r="AD55" s="7"/>
      <c r="AE55" s="7"/>
      <c r="AF55" s="7"/>
      <c r="AG55" s="7"/>
      <c r="AH55" s="7"/>
      <c r="AI55" s="7"/>
      <c r="AJ55" s="7"/>
      <c r="AK55" s="7"/>
      <c r="AL55" s="7"/>
      <c r="AM55" s="7"/>
      <c r="AN55" s="7"/>
      <c r="AO55" s="7"/>
      <c r="AP55" s="7"/>
      <c r="AQ55" s="7"/>
      <c r="AR55" s="7"/>
      <c r="AS55" s="7"/>
      <c r="AT55" s="7"/>
      <c r="AU55" s="7"/>
      <c r="AV55" s="7"/>
      <c r="AW55" s="7"/>
      <c r="AY55" s="7"/>
      <c r="BU55" s="8">
        <v>38991</v>
      </c>
      <c r="BV55" s="7">
        <f>HAVERQ!T115</f>
        <v>387</v>
      </c>
      <c r="BW55" s="7">
        <f>HAVERQ!U115+HAVERQ!W115+HAVERQ!X115</f>
        <v>311</v>
      </c>
      <c r="BX55" s="7">
        <f>HAVERQ!V115</f>
        <v>2999</v>
      </c>
      <c r="BY55" s="7">
        <f>HAVERQ!Y115</f>
        <v>2342</v>
      </c>
      <c r="BZ55" s="7">
        <f>HAVERQ!Z115+HAVERQ!AB115</f>
        <v>7045</v>
      </c>
      <c r="CA55" s="7">
        <f>HAVERQ!AA115+HAVERQ!AC115</f>
        <v>2752</v>
      </c>
      <c r="CB55" s="7">
        <f>HAVERQ!AD115+HAVERQ!AE115+HAVERQ!AF115+HAVERQ!AG115</f>
        <v>6374</v>
      </c>
      <c r="CC55" s="7">
        <f>HAVERQ!AH115+HAVERQ!AI115+HAVERQ!AJ115+HAVERQ!AK115+HAVERQ!AL115+HAVERQ!AM115</f>
        <v>9860</v>
      </c>
      <c r="CD55" s="7">
        <f>HAVERQ!S115-SUM('Chart Data'!BV55:CC55)</f>
        <v>1</v>
      </c>
      <c r="DB55" s="8">
        <v>40817</v>
      </c>
      <c r="DC55" s="3">
        <f>HAVERQ!BI135/HAVERQ!T135</f>
        <v>9.5046082949308754</v>
      </c>
      <c r="DD55" s="3">
        <f>HAVERQ!BJ135/HAVERQ!U135</f>
        <v>181.43283582089552</v>
      </c>
      <c r="DE55" s="3">
        <f>HAVERQ!BK135/HAVERQ!V135</f>
        <v>17.703032690035446</v>
      </c>
      <c r="DF55" s="3">
        <f>HAVERQ!BL135/HAVERQ!W135</f>
        <v>49.165289256198349</v>
      </c>
      <c r="DG55" s="3">
        <f>HAVERQ!BM135/HAVERQ!X135</f>
        <v>31.691489361702128</v>
      </c>
      <c r="DH55" s="3">
        <f>HAVERQ!BN135/HAVERQ!Y135</f>
        <v>14.094988066825776</v>
      </c>
      <c r="DI55" s="3">
        <f>HAVERQ!BO135/HAVERQ!Z135</f>
        <v>11.412409513960704</v>
      </c>
      <c r="DJ55" s="3">
        <f>HAVERQ!BP135/HAVERQ!AA135</f>
        <v>13.07429718875502</v>
      </c>
      <c r="DK55" s="3">
        <f>HAVERQ!BQ135/HAVERQ!AB135</f>
        <v>7.435588972431078</v>
      </c>
      <c r="DL55" s="3">
        <f>HAVERQ!BR135/HAVERQ!AC135</f>
        <v>12.875305623471883</v>
      </c>
      <c r="DM55" s="3">
        <f>HAVERQ!BS135/HAVERQ!AD135</f>
        <v>45.031277926720286</v>
      </c>
      <c r="DN55" s="3">
        <f>HAVERQ!BT135/HAVERQ!AE135</f>
        <v>121.92768595041322</v>
      </c>
      <c r="DO55" s="3">
        <f>HAVERQ!BU135/HAVERQ!AF135</f>
        <v>13.778718258766625</v>
      </c>
      <c r="DP55" s="3">
        <f>HAVERQ!BV135/HAVERQ!AG135</f>
        <v>7.7017954722872757</v>
      </c>
      <c r="DQ55" s="3">
        <f>HAVERQ!BW135/HAVERQ!AH135</f>
        <v>16.123356293049468</v>
      </c>
      <c r="DR55" s="3">
        <f>HAVERQ!BX135/HAVERQ!AI135</f>
        <v>10.41639463184621</v>
      </c>
      <c r="DS55" s="3">
        <f>HAVERQ!BY135/HAVERQ!AJ135</f>
        <v>11.095928053959531</v>
      </c>
      <c r="DT55" s="3">
        <f>HAVERQ!BZ135/HAVERQ!AK135</f>
        <v>8.9318181818181817</v>
      </c>
      <c r="DU55" s="3">
        <f>(HAVERQ!CA135+HAVERQ!CB135)/HAVERQ!AL135</f>
        <v>9.4666666666666668</v>
      </c>
      <c r="FP55" s="8">
        <v>43556</v>
      </c>
      <c r="FQ55" s="2">
        <f>100*((AVERAGE(HAVERM!AS477:AS479)/AVERAGE(HAVERM!AS474:AS476))-1)</f>
        <v>0.31759065353138549</v>
      </c>
      <c r="FR55" s="2">
        <f>100*((AVERAGE(HAVERM!AT477:AT479)/AVERAGE(HAVERM!AT474:AT476))-1)</f>
        <v>0.77287275888453522</v>
      </c>
      <c r="FS55" s="2">
        <f>100*((AVERAGE(HAVERM!AU477:AU479)/AVERAGE(HAVERM!AU474:AU476))-1)</f>
        <v>0.38792638169256044</v>
      </c>
      <c r="FT55" s="2">
        <f>100*((AVERAGE(HAVERM!AV477:AV479)/AVERAGE(HAVERM!AV474:AV476))-1)</f>
        <v>5.4023216074861047E-2</v>
      </c>
      <c r="FU55" s="2">
        <f>100*((AVERAGE(HAVERM!AW477:AW479)/AVERAGE(HAVERM!AW474:AW476))-1)</f>
        <v>-0.64590755268909561</v>
      </c>
      <c r="FV55" s="2">
        <f>100*((AVERAGE(HAVERM!AX477:AX479)/AVERAGE(HAVERM!AX474:AX476))-1)</f>
        <v>0.68394786240377758</v>
      </c>
      <c r="FW55" s="2">
        <f>100*((AVERAGE(HAVERM!AY477:AY479)/AVERAGE(HAVERM!AY474:AY476))-1)</f>
        <v>0.52215296057818161</v>
      </c>
      <c r="FX55" s="2">
        <f>100*((AVERAGE(HAVERM!AZ477:AZ479)/AVERAGE(HAVERM!AZ474:AZ476))-1)</f>
        <v>-0.50312801076405345</v>
      </c>
      <c r="FY55" s="2">
        <f>100*((AVERAGE(HAVERM!BA477:BA479)/AVERAGE(HAVERM!BA474:BA476))-1)</f>
        <v>0.51982606458047531</v>
      </c>
      <c r="FZ55" s="2">
        <f>100*((AVERAGE(HAVERM!BB477:BB479)/AVERAGE(HAVERM!BB474:BB476))-1)</f>
        <v>1.0233439029508018</v>
      </c>
      <c r="GA55" s="2">
        <f>100*((AVERAGE(HAVERM!BC477:BC479)/AVERAGE(HAVERM!BC474:BC476))-1)</f>
        <v>0.91126830667904724</v>
      </c>
      <c r="GB55" s="2">
        <f>100*((AVERAGE(HAVERM!BD477:BD479)/AVERAGE(HAVERM!BD474:BD476))-1)</f>
        <v>0.30066449457120115</v>
      </c>
      <c r="GC55" s="2">
        <f>100*((AVERAGE(HAVERM!BE477:BE479)/AVERAGE(HAVERM!BE474:BE476))-1)</f>
        <v>0.32647962137803965</v>
      </c>
      <c r="GD55" s="2">
        <f>100*((AVERAGE(HAVERM!BF477:BF479)/AVERAGE(HAVERM!BF474:BF476))-1)</f>
        <v>0.61654550183452006</v>
      </c>
      <c r="GE55" s="2">
        <f>100*((AVERAGE(HAVERM!BG477:BG479)/AVERAGE(HAVERM!BG474:BG476))-1)</f>
        <v>0.16984161201218928</v>
      </c>
      <c r="GF55" s="2">
        <f>100*((AVERAGE(HAVERM!BH477:BH479)/AVERAGE(HAVERM!BH474:BH476))-1)</f>
        <v>7.0026837324999036E-2</v>
      </c>
      <c r="GG55" s="2">
        <f>100*((AVERAGE(HAVERM!BI477:BI479)/AVERAGE(HAVERM!BI474:BI476))-1)</f>
        <v>0.40379505202858823</v>
      </c>
      <c r="GH55" s="2">
        <f>100*((AVERAGE(HAVERM!BJ477:BJ479)/AVERAGE(HAVERM!BJ474:BJ476))-1)</f>
        <v>0.6428547028946241</v>
      </c>
      <c r="GI55" s="2">
        <f>100*((AVERAGE(HAVERM!BK477:BK479)/AVERAGE(HAVERM!BK474:BK476))-1)</f>
        <v>0.42719835115243576</v>
      </c>
      <c r="GJ55" s="2">
        <f>100*(((AVERAGE(HAVERM!BL477:BL479)+(AVERAGE(HAVERM!BM477:BM479)))/(AVERAGE(HAVERM!BL474:BL476)+AVERAGE(HAVERM!BM474:BM476))-1))</f>
        <v>0.61395551624956468</v>
      </c>
      <c r="GL55" s="8">
        <v>43556</v>
      </c>
      <c r="GM55" s="2">
        <f t="shared" si="56"/>
        <v>0.77287275888453522</v>
      </c>
      <c r="GN55" s="2">
        <f t="shared" si="57"/>
        <v>0.21931371028023339</v>
      </c>
      <c r="GO55" s="2">
        <f t="shared" si="58"/>
        <v>5.4023216074861047E-2</v>
      </c>
      <c r="GP55" s="2">
        <f t="shared" si="59"/>
        <v>0.52215296057818161</v>
      </c>
      <c r="GQ55" s="2">
        <f t="shared" si="60"/>
        <v>-3.0486110851979387E-2</v>
      </c>
      <c r="GR55" s="2">
        <f t="shared" si="61"/>
        <v>0.70433069453983421</v>
      </c>
      <c r="GS55" s="2">
        <f t="shared" si="62"/>
        <v>0.30066449457120115</v>
      </c>
      <c r="GT55" s="2">
        <f t="shared" si="63"/>
        <v>0.37085421474192248</v>
      </c>
      <c r="GU55" s="2">
        <f t="shared" si="64"/>
        <v>0.46489988549416328</v>
      </c>
      <c r="GW55" s="8">
        <v>43556</v>
      </c>
      <c r="GX55">
        <f>HAVERM!AT479</f>
        <v>187753</v>
      </c>
      <c r="GY55">
        <f>HAVERM!AU479+HAVERM!AW479+HAVERM!AX479</f>
        <v>330472</v>
      </c>
      <c r="GZ55">
        <f>HAVERM!AV479</f>
        <v>2445178</v>
      </c>
      <c r="HA55">
        <f>HAVERM!AY479</f>
        <v>1243825</v>
      </c>
      <c r="HB55">
        <f>HAVERM!AZ479+HAVERM!BB479</f>
        <v>6523115</v>
      </c>
      <c r="HC55">
        <f>HAVERM!BA479+HAVERM!BC479</f>
        <v>2536107</v>
      </c>
      <c r="HD55">
        <f>HAVERM!BD479</f>
        <v>1092726</v>
      </c>
      <c r="HE55">
        <f>HAVERM!BE479+HAVERM!BF479+HAVERM!BG479</f>
        <v>5042128</v>
      </c>
      <c r="HF55">
        <f>HAVERM!BH479+HAVERM!BI479+HAVERM!BJ479+HAVERM!BK479+HAVERM!BL479+HAVERM!BM479</f>
        <v>9489344</v>
      </c>
    </row>
    <row r="56" spans="5:214" x14ac:dyDescent="0.25">
      <c r="E56" s="8">
        <v>41275</v>
      </c>
      <c r="F56" s="7">
        <f>HAVERQ!P140</f>
        <v>1508</v>
      </c>
      <c r="G56" s="7">
        <f>HAVERQ!O140</f>
        <v>1659</v>
      </c>
      <c r="H56" s="7">
        <f>HAVERQ!N140</f>
        <v>1072</v>
      </c>
      <c r="I56" s="7">
        <f>HAVERQ!M140</f>
        <v>261</v>
      </c>
      <c r="J56" s="7">
        <f>HAVERQ!L140</f>
        <v>178</v>
      </c>
      <c r="K56" s="7">
        <f>HAVERQ!E140-F56-G56-H56-I56-J56</f>
        <v>602</v>
      </c>
      <c r="M56" s="8">
        <v>41275</v>
      </c>
      <c r="N56" s="7">
        <f t="shared" si="4"/>
        <v>28.560606060606059</v>
      </c>
      <c r="O56" s="7">
        <f t="shared" si="5"/>
        <v>31.420454545454547</v>
      </c>
      <c r="P56" s="7">
        <f t="shared" si="6"/>
        <v>20.303030303030305</v>
      </c>
      <c r="Q56" s="7">
        <f t="shared" si="7"/>
        <v>4.9431818181818183</v>
      </c>
      <c r="R56" s="7">
        <f t="shared" si="8"/>
        <v>3.3712121212121215</v>
      </c>
      <c r="S56" s="7">
        <f t="shared" si="8"/>
        <v>11.401515151515152</v>
      </c>
      <c r="U56" s="8">
        <v>41275</v>
      </c>
      <c r="V56" s="7">
        <f t="shared" si="9"/>
        <v>298.75</v>
      </c>
      <c r="W56" s="7">
        <f t="shared" si="10"/>
        <v>219.25</v>
      </c>
      <c r="X56" s="7">
        <f t="shared" si="11"/>
        <v>-107</v>
      </c>
      <c r="Y56" s="7">
        <f t="shared" si="12"/>
        <v>35.25</v>
      </c>
      <c r="Z56" s="7">
        <f t="shared" si="13"/>
        <v>-38.25</v>
      </c>
      <c r="AA56" s="7">
        <f t="shared" si="14"/>
        <v>-185.75</v>
      </c>
      <c r="AB56" s="7">
        <f t="shared" si="15"/>
        <v>222.25</v>
      </c>
      <c r="AD56" s="7"/>
      <c r="AE56" s="7"/>
      <c r="AF56" s="7"/>
      <c r="AG56" s="7"/>
      <c r="AH56" s="7"/>
      <c r="AI56" s="7"/>
      <c r="AJ56" s="7"/>
      <c r="AK56" s="7"/>
      <c r="AL56" s="7"/>
      <c r="AM56" s="7"/>
      <c r="AN56" s="7"/>
      <c r="AO56" s="7"/>
      <c r="AP56" s="7"/>
      <c r="AQ56" s="7"/>
      <c r="AR56" s="7"/>
      <c r="AS56" s="7"/>
      <c r="AT56" s="7"/>
      <c r="AU56" s="7"/>
      <c r="AV56" s="7"/>
      <c r="AW56" s="7"/>
      <c r="AY56" s="7"/>
      <c r="BU56" s="8">
        <v>39083</v>
      </c>
      <c r="BV56" s="7">
        <f>HAVERQ!T116</f>
        <v>376</v>
      </c>
      <c r="BW56" s="7">
        <f>HAVERQ!U116+HAVERQ!W116+HAVERQ!X116</f>
        <v>311</v>
      </c>
      <c r="BX56" s="7">
        <f>HAVERQ!V116</f>
        <v>2988</v>
      </c>
      <c r="BY56" s="7">
        <f>HAVERQ!Y116</f>
        <v>2318</v>
      </c>
      <c r="BZ56" s="7">
        <f>HAVERQ!Z116+HAVERQ!AB116</f>
        <v>7038</v>
      </c>
      <c r="CA56" s="7">
        <f>HAVERQ!AA116+HAVERQ!AC116</f>
        <v>2746</v>
      </c>
      <c r="CB56" s="7">
        <f>HAVERQ!AD116+HAVERQ!AE116+HAVERQ!AF116+HAVERQ!AG116</f>
        <v>6380</v>
      </c>
      <c r="CC56" s="7">
        <f>HAVERQ!AH116+HAVERQ!AI116+HAVERQ!AJ116+HAVERQ!AK116+HAVERQ!AL116+HAVERQ!AM116</f>
        <v>9840</v>
      </c>
      <c r="CD56" s="7">
        <f>HAVERQ!S116-SUM('Chart Data'!BV56:CC56)</f>
        <v>-1</v>
      </c>
      <c r="DB56" s="8">
        <v>40909</v>
      </c>
      <c r="DC56" s="3">
        <f>HAVERQ!BI136/HAVERQ!T136</f>
        <v>8.6596736596736594</v>
      </c>
      <c r="DD56" s="3">
        <f>HAVERQ!BJ136/HAVERQ!U136</f>
        <v>163.32876712328766</v>
      </c>
      <c r="DE56" s="3">
        <f>HAVERQ!BK136/HAVERQ!V136</f>
        <v>17.61627906976744</v>
      </c>
      <c r="DF56" s="3">
        <f>HAVERQ!BL136/HAVERQ!W136</f>
        <v>48.967213114754095</v>
      </c>
      <c r="DG56" s="3">
        <f>HAVERQ!BM136/HAVERQ!X136</f>
        <v>29.434554973821989</v>
      </c>
      <c r="DH56" s="3">
        <f>HAVERQ!BN136/HAVERQ!Y136</f>
        <v>13.80287081339713</v>
      </c>
      <c r="DI56" s="3">
        <f>HAVERQ!BO136/HAVERQ!Z136</f>
        <v>11.302802599512592</v>
      </c>
      <c r="DJ56" s="3">
        <f>HAVERQ!BP136/HAVERQ!AA136</f>
        <v>12.871862615587848</v>
      </c>
      <c r="DK56" s="3">
        <f>HAVERQ!BQ136/HAVERQ!AB136</f>
        <v>7.1891229789318958</v>
      </c>
      <c r="DL56" s="3">
        <f>HAVERQ!BR136/HAVERQ!AC136</f>
        <v>13.457723577235772</v>
      </c>
      <c r="DM56" s="3">
        <f>HAVERQ!BS136/HAVERQ!AD136</f>
        <v>44.04069264069264</v>
      </c>
      <c r="DN56" s="3">
        <f>HAVERQ!BT136/HAVERQ!AE136</f>
        <v>122.61866125760649</v>
      </c>
      <c r="DO56" s="3">
        <f>HAVERQ!BU136/HAVERQ!AF136</f>
        <v>14.118875502008033</v>
      </c>
      <c r="DP56" s="3">
        <f>HAVERQ!BV136/HAVERQ!AG136</f>
        <v>7.8532713898567561</v>
      </c>
      <c r="DQ56" s="3">
        <f>HAVERQ!BW136/HAVERQ!AH136</f>
        <v>16.183027232425587</v>
      </c>
      <c r="DR56" s="3">
        <f>HAVERQ!BX136/HAVERQ!AI136</f>
        <v>10.262388591800356</v>
      </c>
      <c r="DS56" s="3">
        <f>HAVERQ!BY136/HAVERQ!AJ136</f>
        <v>11.19009900990099</v>
      </c>
      <c r="DT56" s="3">
        <f>HAVERQ!BZ136/HAVERQ!AK136</f>
        <v>8.3924611973392462</v>
      </c>
      <c r="DU56" s="3">
        <f>(HAVERQ!CA136+HAVERQ!CB136)/HAVERQ!AL136</f>
        <v>9.7877697841726619</v>
      </c>
      <c r="FP56" s="8">
        <v>43586</v>
      </c>
      <c r="FQ56" s="2">
        <f>100*((AVERAGE(HAVERM!AS478:AS480)/AVERAGE(HAVERM!AS475:AS477))-1)</f>
        <v>0.33108328006226095</v>
      </c>
      <c r="FR56" s="2">
        <f>100*((AVERAGE(HAVERM!AT478:AT480)/AVERAGE(HAVERM!AT475:AT477))-1)</f>
        <v>0.99071862515152098</v>
      </c>
      <c r="FS56" s="2">
        <f>100*((AVERAGE(HAVERM!AU478:AU480)/AVERAGE(HAVERM!AU475:AU477))-1)</f>
        <v>0.21004867474097022</v>
      </c>
      <c r="FT56" s="2">
        <f>100*((AVERAGE(HAVERM!AV478:AV480)/AVERAGE(HAVERM!AV475:AV477))-1)</f>
        <v>-6.7900760720274178E-3</v>
      </c>
      <c r="FU56" s="2">
        <f>100*((AVERAGE(HAVERM!AW478:AW480)/AVERAGE(HAVERM!AW475:AW477))-1)</f>
        <v>-1.2123975057065306</v>
      </c>
      <c r="FV56" s="2">
        <f>100*((AVERAGE(HAVERM!AX478:AX480)/AVERAGE(HAVERM!AX475:AX477))-1)</f>
        <v>0.64826499312617969</v>
      </c>
      <c r="FW56" s="2">
        <f>100*((AVERAGE(HAVERM!AY478:AY480)/AVERAGE(HAVERM!AY475:AY477))-1)</f>
        <v>0.49699068011248571</v>
      </c>
      <c r="FX56" s="2">
        <f>100*((AVERAGE(HAVERM!AZ478:AZ480)/AVERAGE(HAVERM!AZ475:AZ477))-1)</f>
        <v>-0.43656390673753043</v>
      </c>
      <c r="FY56" s="2">
        <f>100*((AVERAGE(HAVERM!BA478:BA480)/AVERAGE(HAVERM!BA475:BA477))-1)</f>
        <v>0.59011421273928999</v>
      </c>
      <c r="FZ56" s="2">
        <f>100*((AVERAGE(HAVERM!BB478:BB480)/AVERAGE(HAVERM!BB475:BB477))-1)</f>
        <v>1.1786381170258986</v>
      </c>
      <c r="GA56" s="2">
        <f>100*((AVERAGE(HAVERM!BC478:BC480)/AVERAGE(HAVERM!BC475:BC477))-1)</f>
        <v>1.0842970576232069</v>
      </c>
      <c r="GB56" s="2">
        <f>100*((AVERAGE(HAVERM!BD478:BD480)/AVERAGE(HAVERM!BD475:BD477))-1)</f>
        <v>0.33441489482166631</v>
      </c>
      <c r="GC56" s="2">
        <f>100*((AVERAGE(HAVERM!BE478:BE480)/AVERAGE(HAVERM!BE475:BE477))-1)</f>
        <v>0.23922317282989436</v>
      </c>
      <c r="GD56" s="2">
        <f>100*((AVERAGE(HAVERM!BF478:BF480)/AVERAGE(HAVERM!BF475:BF477))-1)</f>
        <v>0.53794877423740672</v>
      </c>
      <c r="GE56" s="2">
        <f>100*((AVERAGE(HAVERM!BG478:BG480)/AVERAGE(HAVERM!BG475:BG477))-1)</f>
        <v>-3.2399721523068692E-2</v>
      </c>
      <c r="GF56" s="2">
        <f>100*((AVERAGE(HAVERM!BH478:BH480)/AVERAGE(HAVERM!BH475:BH477))-1)</f>
        <v>0.35634340874537429</v>
      </c>
      <c r="GG56" s="2">
        <f>100*((AVERAGE(HAVERM!BI478:BI480)/AVERAGE(HAVERM!BI475:BI477))-1)</f>
        <v>0.38879851502005014</v>
      </c>
      <c r="GH56" s="2">
        <f>100*((AVERAGE(HAVERM!BJ478:BJ480)/AVERAGE(HAVERM!BJ475:BJ477))-1)</f>
        <v>0.61115407994623006</v>
      </c>
      <c r="GI56" s="2">
        <f>100*((AVERAGE(HAVERM!BK478:BK480)/AVERAGE(HAVERM!BK475:BK477))-1)</f>
        <v>0.67319193628381235</v>
      </c>
      <c r="GJ56" s="2">
        <f>100*(((AVERAGE(HAVERM!BL478:BL480)+(AVERAGE(HAVERM!BM478:BM480)))/(AVERAGE(HAVERM!BL475:BL477)+AVERAGE(HAVERM!BM475:BM477))-1))</f>
        <v>0.55210248028481068</v>
      </c>
      <c r="GL56" s="8">
        <v>43586</v>
      </c>
      <c r="GM56" s="2">
        <f t="shared" si="56"/>
        <v>0.99071862515152098</v>
      </c>
      <c r="GN56" s="2">
        <f t="shared" si="57"/>
        <v>-4.4268265689928477E-3</v>
      </c>
      <c r="GO56" s="2">
        <f t="shared" si="58"/>
        <v>-6.7900760720274178E-3</v>
      </c>
      <c r="GP56" s="2">
        <f t="shared" si="59"/>
        <v>0.49699068011248571</v>
      </c>
      <c r="GQ56" s="2">
        <f t="shared" si="60"/>
        <v>6.4774380661147823E-2</v>
      </c>
      <c r="GR56" s="2">
        <f t="shared" si="61"/>
        <v>0.82315421309138159</v>
      </c>
      <c r="GS56" s="2">
        <f t="shared" si="62"/>
        <v>0.33441489482166631</v>
      </c>
      <c r="GT56" s="2">
        <f t="shared" si="63"/>
        <v>0.23048456356387081</v>
      </c>
      <c r="GU56" s="2">
        <f t="shared" si="64"/>
        <v>0.50166457898617178</v>
      </c>
      <c r="GW56" s="8">
        <v>43586</v>
      </c>
      <c r="GX56">
        <f>HAVERM!AT480</f>
        <v>188207</v>
      </c>
      <c r="GY56">
        <f>HAVERM!AU480+HAVERM!AW480+HAVERM!AX480</f>
        <v>331014</v>
      </c>
      <c r="GZ56">
        <f>HAVERM!AV480</f>
        <v>2441615</v>
      </c>
      <c r="HA56">
        <f>HAVERM!AY480</f>
        <v>1245607</v>
      </c>
      <c r="HB56">
        <f>HAVERM!AZ480+HAVERM!BB480</f>
        <v>6526667</v>
      </c>
      <c r="HC56">
        <f>HAVERM!BA480+HAVERM!BC480</f>
        <v>2538774</v>
      </c>
      <c r="HD56">
        <f>HAVERM!BD480</f>
        <v>1094063</v>
      </c>
      <c r="HE56">
        <f>HAVERM!BE480+HAVERM!BF480+HAVERM!BG480</f>
        <v>5039158</v>
      </c>
      <c r="HF56">
        <f>HAVERM!BH480+HAVERM!BI480+HAVERM!BJ480+HAVERM!BK480+HAVERM!BL480+HAVERM!BM480</f>
        <v>9499586</v>
      </c>
    </row>
    <row r="57" spans="5:214" x14ac:dyDescent="0.25">
      <c r="E57" s="8">
        <v>41365</v>
      </c>
      <c r="F57" s="7">
        <f>HAVERQ!P141</f>
        <v>1505</v>
      </c>
      <c r="G57" s="7">
        <f>HAVERQ!O141</f>
        <v>1683</v>
      </c>
      <c r="H57" s="7">
        <f>HAVERQ!N141</f>
        <v>1072</v>
      </c>
      <c r="I57" s="7">
        <f>HAVERQ!M141</f>
        <v>261</v>
      </c>
      <c r="J57" s="7">
        <f>HAVERQ!L141</f>
        <v>175</v>
      </c>
      <c r="K57" s="7">
        <f>HAVERQ!E141-F57-G57-H57-I57-J57</f>
        <v>589</v>
      </c>
      <c r="M57" s="8">
        <v>41365</v>
      </c>
      <c r="N57" s="7">
        <f t="shared" si="4"/>
        <v>28.476821192052981</v>
      </c>
      <c r="O57" s="7">
        <f t="shared" si="5"/>
        <v>31.844843897824031</v>
      </c>
      <c r="P57" s="7">
        <f t="shared" si="6"/>
        <v>20.283822138126776</v>
      </c>
      <c r="Q57" s="7">
        <f t="shared" si="7"/>
        <v>4.9385052034058656</v>
      </c>
      <c r="R57" s="7">
        <f t="shared" si="8"/>
        <v>3.3112582781456954</v>
      </c>
      <c r="S57" s="7">
        <f t="shared" si="8"/>
        <v>11.144749290444654</v>
      </c>
      <c r="U57" s="8">
        <v>41365</v>
      </c>
      <c r="V57" s="7">
        <f t="shared" si="9"/>
        <v>295.75</v>
      </c>
      <c r="W57" s="7">
        <f t="shared" si="10"/>
        <v>243.25</v>
      </c>
      <c r="X57" s="7">
        <f t="shared" si="11"/>
        <v>-107</v>
      </c>
      <c r="Y57" s="7">
        <f t="shared" si="12"/>
        <v>35.25</v>
      </c>
      <c r="Z57" s="7">
        <f t="shared" si="13"/>
        <v>-41.25</v>
      </c>
      <c r="AA57" s="7">
        <f t="shared" si="14"/>
        <v>-198.75</v>
      </c>
      <c r="AB57" s="7">
        <f t="shared" si="15"/>
        <v>227.25</v>
      </c>
      <c r="AD57" s="7"/>
      <c r="AE57" s="7"/>
      <c r="AF57" s="7"/>
      <c r="AG57" s="7"/>
      <c r="AH57" s="7"/>
      <c r="AI57" s="7"/>
      <c r="AJ57" s="7"/>
      <c r="AK57" s="7"/>
      <c r="AL57" s="7"/>
      <c r="AM57" s="7"/>
      <c r="AN57" s="7"/>
      <c r="AO57" s="7"/>
      <c r="AP57" s="7"/>
      <c r="AQ57" s="7"/>
      <c r="AR57" s="7"/>
      <c r="AS57" s="7"/>
      <c r="AT57" s="7"/>
      <c r="AU57" s="7"/>
      <c r="AV57" s="7"/>
      <c r="AW57" s="7"/>
      <c r="AY57" s="7"/>
      <c r="BU57" s="8">
        <v>39173</v>
      </c>
      <c r="BV57" s="7">
        <f>HAVERQ!T117</f>
        <v>376</v>
      </c>
      <c r="BW57" s="7">
        <f>HAVERQ!U117+HAVERQ!W117+HAVERQ!X117</f>
        <v>312</v>
      </c>
      <c r="BX57" s="7">
        <f>HAVERQ!V117</f>
        <v>2985</v>
      </c>
      <c r="BY57" s="7">
        <f>HAVERQ!Y117</f>
        <v>2325</v>
      </c>
      <c r="BZ57" s="7">
        <f>HAVERQ!Z117+HAVERQ!AB117</f>
        <v>7055</v>
      </c>
      <c r="CA57" s="7">
        <f>HAVERQ!AA117+HAVERQ!AC117</f>
        <v>2760</v>
      </c>
      <c r="CB57" s="7">
        <f>HAVERQ!AD117+HAVERQ!AE117+HAVERQ!AF117+HAVERQ!AG117</f>
        <v>6444</v>
      </c>
      <c r="CC57" s="7">
        <f>HAVERQ!AH117+HAVERQ!AI117+HAVERQ!AJ117+HAVERQ!AK117+HAVERQ!AL117+HAVERQ!AM117</f>
        <v>9826</v>
      </c>
      <c r="CD57" s="7">
        <f>HAVERQ!S117-SUM('Chart Data'!BV57:CC57)</f>
        <v>1</v>
      </c>
      <c r="DB57" s="8">
        <v>41000</v>
      </c>
      <c r="DC57" s="3">
        <f>HAVERQ!BI137/HAVERQ!T137</f>
        <v>8.3004694835680759</v>
      </c>
      <c r="DD57" s="3">
        <f>HAVERQ!BJ137/HAVERQ!U137</f>
        <v>147.85714285714286</v>
      </c>
      <c r="DE57" s="3">
        <f>HAVERQ!BK137/HAVERQ!V137</f>
        <v>17.479062620053785</v>
      </c>
      <c r="DF57" s="3">
        <f>HAVERQ!BL137/HAVERQ!W137</f>
        <v>53.439024390243901</v>
      </c>
      <c r="DG57" s="3">
        <f>HAVERQ!BM137/HAVERQ!X137</f>
        <v>28.266666666666666</v>
      </c>
      <c r="DH57" s="3">
        <f>HAVERQ!BN137/HAVERQ!Y137</f>
        <v>13.877413127413128</v>
      </c>
      <c r="DI57" s="3">
        <f>HAVERQ!BO137/HAVERQ!Z137</f>
        <v>11.426814268142682</v>
      </c>
      <c r="DJ57" s="3">
        <f>HAVERQ!BP137/HAVERQ!AA137</f>
        <v>13.015883520847121</v>
      </c>
      <c r="DK57" s="3">
        <f>HAVERQ!BQ137/HAVERQ!AB137</f>
        <v>7.1938325991189425</v>
      </c>
      <c r="DL57" s="3">
        <f>HAVERQ!BR137/HAVERQ!AC137</f>
        <v>12.919249592169658</v>
      </c>
      <c r="DM57" s="3">
        <f>HAVERQ!BS137/HAVERQ!AD137</f>
        <v>45.010480349344981</v>
      </c>
      <c r="DN57" s="3">
        <f>HAVERQ!BT137/HAVERQ!AE137</f>
        <v>124.42222222222222</v>
      </c>
      <c r="DO57" s="3">
        <f>HAVERQ!BU137/HAVERQ!AF137</f>
        <v>13.598577637297511</v>
      </c>
      <c r="DP57" s="3">
        <f>HAVERQ!BV137/HAVERQ!AG137</f>
        <v>7.5819423368740519</v>
      </c>
      <c r="DQ57" s="3">
        <f>HAVERQ!BW137/HAVERQ!AH137</f>
        <v>16.183893468611288</v>
      </c>
      <c r="DR57" s="3">
        <f>HAVERQ!BX137/HAVERQ!AI137</f>
        <v>10.56225189462288</v>
      </c>
      <c r="DS57" s="3">
        <f>HAVERQ!BY137/HAVERQ!AJ137</f>
        <v>11.248374187093546</v>
      </c>
      <c r="DT57" s="3">
        <f>HAVERQ!BZ137/HAVERQ!AK137</f>
        <v>8.3232998885172798</v>
      </c>
      <c r="DU57" s="3">
        <f>(HAVERQ!CA137+HAVERQ!CB137)/HAVERQ!AL137</f>
        <v>9.8394160583941606</v>
      </c>
      <c r="FP57" s="8">
        <v>43617</v>
      </c>
      <c r="FQ57" s="2">
        <f>100*((AVERAGE(HAVERM!AS479:AS481)/AVERAGE(HAVERM!AS476:AS478))-1)</f>
        <v>0.23245615662692565</v>
      </c>
      <c r="FR57" s="2">
        <f>100*((AVERAGE(HAVERM!AT479:AT481)/AVERAGE(HAVERM!AT476:AT478))-1)</f>
        <v>0.95038337195663125</v>
      </c>
      <c r="FS57" s="2">
        <f>100*((AVERAGE(HAVERM!AU479:AU481)/AVERAGE(HAVERM!AU476:AU478))-1)</f>
        <v>5.7126343309166216E-2</v>
      </c>
      <c r="FT57" s="2">
        <f>100*((AVERAGE(HAVERM!AV479:AV481)/AVERAGE(HAVERM!AV476:AV478))-1)</f>
        <v>-0.16329204170387746</v>
      </c>
      <c r="FU57" s="2">
        <f>100*((AVERAGE(HAVERM!AW479:AW481)/AVERAGE(HAVERM!AW476:AW478))-1)</f>
        <v>-1.8285550367336589</v>
      </c>
      <c r="FV57" s="2">
        <f>100*((AVERAGE(HAVERM!AX479:AX481)/AVERAGE(HAVERM!AX476:AX478))-1)</f>
        <v>0.53957036920342372</v>
      </c>
      <c r="FW57" s="2">
        <f>100*((AVERAGE(HAVERM!AY479:AY481)/AVERAGE(HAVERM!AY476:AY478))-1)</f>
        <v>0.22089893954018169</v>
      </c>
      <c r="FX57" s="2">
        <f>100*((AVERAGE(HAVERM!AZ479:AZ481)/AVERAGE(HAVERM!AZ476:AZ478))-1)</f>
        <v>-0.38966373339190952</v>
      </c>
      <c r="FY57" s="2">
        <f>100*((AVERAGE(HAVERM!BA479:BA481)/AVERAGE(HAVERM!BA476:BA478))-1)</f>
        <v>0.53027366190536718</v>
      </c>
      <c r="FZ57" s="2">
        <f>100*((AVERAGE(HAVERM!BB479:BB481)/AVERAGE(HAVERM!BB476:BB478))-1)</f>
        <v>0.96869906231584757</v>
      </c>
      <c r="GA57" s="2">
        <f>100*((AVERAGE(HAVERM!BC479:BC481)/AVERAGE(HAVERM!BC476:BC478))-1)</f>
        <v>1.0493762783938099</v>
      </c>
      <c r="GB57" s="2">
        <f>100*((AVERAGE(HAVERM!BD479:BD481)/AVERAGE(HAVERM!BD476:BD478))-1)</f>
        <v>0.28310529921395933</v>
      </c>
      <c r="GC57" s="2">
        <f>100*((AVERAGE(HAVERM!BE479:BE481)/AVERAGE(HAVERM!BE476:BE478))-1)</f>
        <v>0.10380362206379168</v>
      </c>
      <c r="GD57" s="2">
        <f>100*((AVERAGE(HAVERM!BF479:BF481)/AVERAGE(HAVERM!BF476:BF478))-1)</f>
        <v>0.41597024056985177</v>
      </c>
      <c r="GE57" s="2">
        <f>100*((AVERAGE(HAVERM!BG479:BG481)/AVERAGE(HAVERM!BG476:BG478))-1)</f>
        <v>-0.30320320071302032</v>
      </c>
      <c r="GF57" s="2">
        <f>100*((AVERAGE(HAVERM!BH479:BH481)/AVERAGE(HAVERM!BH476:BH478))-1)</f>
        <v>0.56781580533216136</v>
      </c>
      <c r="GG57" s="2">
        <f>100*((AVERAGE(HAVERM!BI479:BI481)/AVERAGE(HAVERM!BI476:BI478))-1)</f>
        <v>0.23086135919665463</v>
      </c>
      <c r="GH57" s="2">
        <f>100*((AVERAGE(HAVERM!BJ479:BJ481)/AVERAGE(HAVERM!BJ476:BJ478))-1)</f>
        <v>0.5290872551401371</v>
      </c>
      <c r="GI57" s="2">
        <f>100*((AVERAGE(HAVERM!BK479:BK481)/AVERAGE(HAVERM!BK476:BK478))-1)</f>
        <v>0.61545869646162377</v>
      </c>
      <c r="GJ57" s="2">
        <f>100*(((AVERAGE(HAVERM!BL479:BL481)+(AVERAGE(HAVERM!BM479:BM481)))/(AVERAGE(HAVERM!BL476:BL478)+AVERAGE(HAVERM!BM476:BM478))-1))</f>
        <v>0.34910288736429429</v>
      </c>
      <c r="GL57" s="8">
        <v>43617</v>
      </c>
      <c r="GM57" s="2">
        <f t="shared" si="56"/>
        <v>0.95038337195663125</v>
      </c>
      <c r="GN57" s="2">
        <f t="shared" si="57"/>
        <v>-0.27868720750396925</v>
      </c>
      <c r="GO57" s="2">
        <f t="shared" si="58"/>
        <v>-0.16329204170387746</v>
      </c>
      <c r="GP57" s="2">
        <f t="shared" si="59"/>
        <v>0.22089893954018169</v>
      </c>
      <c r="GQ57" s="2">
        <f t="shared" si="60"/>
        <v>3.3644119975373421E-2</v>
      </c>
      <c r="GR57" s="2">
        <f t="shared" si="61"/>
        <v>0.77527698434827208</v>
      </c>
      <c r="GS57" s="2">
        <f t="shared" si="62"/>
        <v>0.28310529921395933</v>
      </c>
      <c r="GT57" s="2">
        <f t="shared" si="63"/>
        <v>3.3924332068391294E-2</v>
      </c>
      <c r="GU57" s="2">
        <f t="shared" si="64"/>
        <v>0.43238077581559953</v>
      </c>
      <c r="GW57" s="8">
        <v>43617</v>
      </c>
      <c r="GX57">
        <f>HAVERM!AT481</f>
        <v>188603</v>
      </c>
      <c r="GY57">
        <f>HAVERM!AU481+HAVERM!AW481+HAVERM!AX481</f>
        <v>331479</v>
      </c>
      <c r="GZ57">
        <f>HAVERM!AV481</f>
        <v>2438387</v>
      </c>
      <c r="HA57">
        <f>HAVERM!AY481</f>
        <v>1245391</v>
      </c>
      <c r="HB57">
        <f>HAVERM!AZ481+HAVERM!BB481</f>
        <v>6511477</v>
      </c>
      <c r="HC57">
        <f>HAVERM!BA481+HAVERM!BC481</f>
        <v>2541268</v>
      </c>
      <c r="HD57">
        <f>HAVERM!BD481</f>
        <v>1093693</v>
      </c>
      <c r="HE57">
        <f>HAVERM!BE481+HAVERM!BF481+HAVERM!BG481</f>
        <v>5039836</v>
      </c>
      <c r="HF57">
        <f>HAVERM!BH481+HAVERM!BI481+HAVERM!BJ481+HAVERM!BK481+HAVERM!BL481+HAVERM!BM481</f>
        <v>9516645</v>
      </c>
    </row>
    <row r="58" spans="5:214" x14ac:dyDescent="0.25">
      <c r="E58" s="8">
        <v>41456</v>
      </c>
      <c r="F58" s="7">
        <f>HAVERQ!P142</f>
        <v>1512</v>
      </c>
      <c r="G58" s="7">
        <f>HAVERQ!O142</f>
        <v>1693</v>
      </c>
      <c r="H58" s="7">
        <f>HAVERQ!N142</f>
        <v>1073</v>
      </c>
      <c r="I58" s="7">
        <f>HAVERQ!M142</f>
        <v>259</v>
      </c>
      <c r="J58" s="7">
        <f>HAVERQ!L142</f>
        <v>174</v>
      </c>
      <c r="K58" s="7">
        <f>HAVERQ!E142-F58-G58-H58-I58-J58</f>
        <v>589</v>
      </c>
      <c r="M58" s="8">
        <v>41456</v>
      </c>
      <c r="N58" s="7">
        <f t="shared" si="4"/>
        <v>28.528301886792452</v>
      </c>
      <c r="O58" s="7">
        <f t="shared" si="5"/>
        <v>31.943396226415093</v>
      </c>
      <c r="P58" s="7">
        <f t="shared" si="6"/>
        <v>20.245283018867923</v>
      </c>
      <c r="Q58" s="7">
        <f t="shared" si="7"/>
        <v>4.8867924528301891</v>
      </c>
      <c r="R58" s="7">
        <f t="shared" si="8"/>
        <v>3.283018867924528</v>
      </c>
      <c r="S58" s="7">
        <f t="shared" si="8"/>
        <v>11.113207547169811</v>
      </c>
      <c r="U58" s="8">
        <v>41456</v>
      </c>
      <c r="V58" s="7">
        <f t="shared" si="9"/>
        <v>302.75</v>
      </c>
      <c r="W58" s="7">
        <f t="shared" si="10"/>
        <v>253.25</v>
      </c>
      <c r="X58" s="7">
        <f t="shared" si="11"/>
        <v>-106</v>
      </c>
      <c r="Y58" s="7">
        <f t="shared" si="12"/>
        <v>33.25</v>
      </c>
      <c r="Z58" s="7">
        <f t="shared" si="13"/>
        <v>-42.25</v>
      </c>
      <c r="AA58" s="7">
        <f t="shared" si="14"/>
        <v>-198.75</v>
      </c>
      <c r="AB58" s="7">
        <f t="shared" si="15"/>
        <v>242.25</v>
      </c>
      <c r="AD58" s="7"/>
      <c r="AE58" s="7"/>
      <c r="AF58" s="7"/>
      <c r="AG58" s="7"/>
      <c r="AH58" s="7"/>
      <c r="AI58" s="7"/>
      <c r="AJ58" s="7"/>
      <c r="AK58" s="7"/>
      <c r="AL58" s="7"/>
      <c r="AM58" s="7"/>
      <c r="AN58" s="7"/>
      <c r="AO58" s="7"/>
      <c r="AP58" s="7"/>
      <c r="AQ58" s="7"/>
      <c r="AR58" s="7"/>
      <c r="AS58" s="7"/>
      <c r="AT58" s="7"/>
      <c r="AU58" s="7"/>
      <c r="AV58" s="7"/>
      <c r="AW58" s="7"/>
      <c r="AY58" s="7"/>
      <c r="BU58" s="8">
        <v>39264</v>
      </c>
      <c r="BV58" s="7">
        <f>HAVERQ!T118</f>
        <v>379</v>
      </c>
      <c r="BW58" s="7">
        <f>HAVERQ!U118+HAVERQ!W118+HAVERQ!X118</f>
        <v>314</v>
      </c>
      <c r="BX58" s="7">
        <f>HAVERQ!V118</f>
        <v>2973</v>
      </c>
      <c r="BY58" s="7">
        <f>HAVERQ!Y118</f>
        <v>2350</v>
      </c>
      <c r="BZ58" s="7">
        <f>HAVERQ!Z118+HAVERQ!AB118</f>
        <v>7079</v>
      </c>
      <c r="CA58" s="7">
        <f>HAVERQ!AA118+HAVERQ!AC118</f>
        <v>2764</v>
      </c>
      <c r="CB58" s="7">
        <f>HAVERQ!AD118+HAVERQ!AE118+HAVERQ!AF118+HAVERQ!AG118</f>
        <v>6541</v>
      </c>
      <c r="CC58" s="7">
        <f>HAVERQ!AH118+HAVERQ!AI118+HAVERQ!AJ118+HAVERQ!AK118+HAVERQ!AL118+HAVERQ!AM118</f>
        <v>9820</v>
      </c>
      <c r="CD58" s="7">
        <f>HAVERQ!S118-SUM('Chart Data'!BV58:CC58)</f>
        <v>1</v>
      </c>
      <c r="DB58" s="8">
        <v>41091</v>
      </c>
      <c r="DC58" s="3">
        <f>HAVERQ!BI138/HAVERQ!T138</f>
        <v>8.2524752475247531</v>
      </c>
      <c r="DD58" s="3">
        <f>HAVERQ!BJ138/HAVERQ!U138</f>
        <v>143.30769230769232</v>
      </c>
      <c r="DE58" s="3">
        <f>HAVERQ!BK138/HAVERQ!V138</f>
        <v>17.754155392346348</v>
      </c>
      <c r="DF58" s="3">
        <f>HAVERQ!BL138/HAVERQ!W138</f>
        <v>51.174603174603178</v>
      </c>
      <c r="DG58" s="3">
        <f>HAVERQ!BM138/HAVERQ!X138</f>
        <v>29.015463917525775</v>
      </c>
      <c r="DH58" s="3">
        <f>HAVERQ!BN138/HAVERQ!Y138</f>
        <v>13.695169082125604</v>
      </c>
      <c r="DI58" s="3">
        <f>HAVERQ!BO138/HAVERQ!Z138</f>
        <v>11.594292803970223</v>
      </c>
      <c r="DJ58" s="3">
        <f>HAVERQ!BP138/HAVERQ!AA138</f>
        <v>13.014540647719762</v>
      </c>
      <c r="DK58" s="3">
        <f>HAVERQ!BQ138/HAVERQ!AB138</f>
        <v>7.4247917687408131</v>
      </c>
      <c r="DL58" s="3">
        <f>HAVERQ!BR138/HAVERQ!AC138</f>
        <v>12.836025848142166</v>
      </c>
      <c r="DM58" s="3">
        <f>HAVERQ!BS138/HAVERQ!AD138</f>
        <v>45.552304964539005</v>
      </c>
      <c r="DN58" s="3">
        <f>HAVERQ!BT138/HAVERQ!AE138</f>
        <v>123.03929273084479</v>
      </c>
      <c r="DO58" s="3">
        <f>HAVERQ!BU138/HAVERQ!AF138</f>
        <v>14.119199999999999</v>
      </c>
      <c r="DP58" s="3">
        <f>HAVERQ!BV138/HAVERQ!AG138</f>
        <v>7.8006756756756754</v>
      </c>
      <c r="DQ58" s="3">
        <f>HAVERQ!BW138/HAVERQ!AH138</f>
        <v>16.209718670076725</v>
      </c>
      <c r="DR58" s="3">
        <f>HAVERQ!BX138/HAVERQ!AI138</f>
        <v>10.719899062725306</v>
      </c>
      <c r="DS58" s="3">
        <f>HAVERQ!BY138/HAVERQ!AJ138</f>
        <v>11.228471876555501</v>
      </c>
      <c r="DT58" s="3">
        <f>HAVERQ!BZ138/HAVERQ!AK138</f>
        <v>9.4677595628415308</v>
      </c>
      <c r="DU58" s="3">
        <f>(HAVERQ!CA138+HAVERQ!CB138)/HAVERQ!AL138</f>
        <v>10.328800988875155</v>
      </c>
      <c r="FP58" s="8">
        <v>43647</v>
      </c>
      <c r="FQ58" s="2">
        <f>100*((AVERAGE(HAVERM!AS480:AS482)/AVERAGE(HAVERM!AS477:AS479))-1)</f>
        <v>0.13734809892569366</v>
      </c>
      <c r="FR58" s="2">
        <f>100*((AVERAGE(HAVERM!AT480:AT482)/AVERAGE(HAVERM!AT477:AT479))-1)</f>
        <v>0.73325883109915946</v>
      </c>
      <c r="FS58" s="2">
        <f>100*((AVERAGE(HAVERM!AU480:AU482)/AVERAGE(HAVERM!AU477:AU479))-1)</f>
        <v>0.22311977903077818</v>
      </c>
      <c r="FT58" s="2">
        <f>100*((AVERAGE(HAVERM!AV480:AV482)/AVERAGE(HAVERM!AV477:AV479))-1)</f>
        <v>-0.30369947802119102</v>
      </c>
      <c r="FU58" s="2">
        <f>100*((AVERAGE(HAVERM!AW480:AW482)/AVERAGE(HAVERM!AW477:AW479))-1)</f>
        <v>-1.1103449381805297</v>
      </c>
      <c r="FV58" s="2">
        <f>100*((AVERAGE(HAVERM!AX480:AX482)/AVERAGE(HAVERM!AX477:AX479))-1)</f>
        <v>0.53030090317751633</v>
      </c>
      <c r="FW58" s="2">
        <f>100*((AVERAGE(HAVERM!AY480:AY482)/AVERAGE(HAVERM!AY477:AY479))-1)</f>
        <v>0.15191240450846966</v>
      </c>
      <c r="FX58" s="2">
        <f>100*((AVERAGE(HAVERM!AZ480:AZ482)/AVERAGE(HAVERM!AZ477:AZ479))-1)</f>
        <v>-0.3690720110506418</v>
      </c>
      <c r="FY58" s="2">
        <f>100*((AVERAGE(HAVERM!BA480:BA482)/AVERAGE(HAVERM!BA477:BA479))-1)</f>
        <v>0.26074387251897591</v>
      </c>
      <c r="FZ58" s="2">
        <f>100*((AVERAGE(HAVERM!BB480:BB482)/AVERAGE(HAVERM!BB477:BB479))-1)</f>
        <v>0.64984705732007431</v>
      </c>
      <c r="GA58" s="2">
        <f>100*((AVERAGE(HAVERM!BC480:BC482)/AVERAGE(HAVERM!BC477:BC479))-1)</f>
        <v>0.91496539169031443</v>
      </c>
      <c r="GB58" s="2">
        <f>100*((AVERAGE(HAVERM!BD480:BD482)/AVERAGE(HAVERM!BD477:BD479))-1)</f>
        <v>0.21885921390878416</v>
      </c>
      <c r="GC58" s="2">
        <f>100*((AVERAGE(HAVERM!BE480:BE482)/AVERAGE(HAVERM!BE477:BE479))-1)</f>
        <v>0.12263915702046546</v>
      </c>
      <c r="GD58" s="2">
        <f>100*((AVERAGE(HAVERM!BF480:BF482)/AVERAGE(HAVERM!BF477:BF479))-1)</f>
        <v>0.3909596636288315</v>
      </c>
      <c r="GE58" s="2">
        <f>100*((AVERAGE(HAVERM!BG480:BG482)/AVERAGE(HAVERM!BG477:BG479))-1)</f>
        <v>-0.44638737195202838</v>
      </c>
      <c r="GF58" s="2">
        <f>100*((AVERAGE(HAVERM!BH480:BH482)/AVERAGE(HAVERM!BH477:BH479))-1)</f>
        <v>0.49569598571188589</v>
      </c>
      <c r="GG58" s="2">
        <f>100*((AVERAGE(HAVERM!BI480:BI482)/AVERAGE(HAVERM!BI477:BI479))-1)</f>
        <v>7.8698056922910098E-2</v>
      </c>
      <c r="GH58" s="2">
        <f>100*((AVERAGE(HAVERM!BJ480:BJ482)/AVERAGE(HAVERM!BJ477:BJ479))-1)</f>
        <v>0.48549257042971306</v>
      </c>
      <c r="GI58" s="2">
        <f>100*((AVERAGE(HAVERM!BK480:BK482)/AVERAGE(HAVERM!BK477:BK479))-1)</f>
        <v>0.63178403538080019</v>
      </c>
      <c r="GJ58" s="2">
        <f>100*(((AVERAGE(HAVERM!BL480:BL482)+(AVERAGE(HAVERM!BM480:BM482)))/(AVERAGE(HAVERM!BL477:BL479)+AVERAGE(HAVERM!BM477:BM479))-1))</f>
        <v>0.18170214710429011</v>
      </c>
      <c r="GL58" s="8">
        <v>43647</v>
      </c>
      <c r="GM58" s="2">
        <f t="shared" si="56"/>
        <v>0.73325883109915946</v>
      </c>
      <c r="GN58" s="2">
        <f t="shared" si="57"/>
        <v>-2.9854677081964098E-2</v>
      </c>
      <c r="GO58" s="2">
        <f t="shared" si="58"/>
        <v>-0.30369947802119102</v>
      </c>
      <c r="GP58" s="2">
        <f t="shared" si="59"/>
        <v>0.15191240450846966</v>
      </c>
      <c r="GQ58" s="2">
        <f t="shared" si="60"/>
        <v>-5.0258109060752343E-2</v>
      </c>
      <c r="GR58" s="2">
        <f t="shared" si="61"/>
        <v>0.56974205218478513</v>
      </c>
      <c r="GS58" s="2">
        <f t="shared" si="62"/>
        <v>0.21885921390878416</v>
      </c>
      <c r="GT58" s="2">
        <f t="shared" si="63"/>
        <v>-4.5520308496271866E-2</v>
      </c>
      <c r="GU58" s="2">
        <f t="shared" si="64"/>
        <v>0.34503016085720706</v>
      </c>
      <c r="GW58" s="8">
        <v>43647</v>
      </c>
      <c r="GX58">
        <f>HAVERM!AT482</f>
        <v>188361</v>
      </c>
      <c r="GY58">
        <f>HAVERM!AU482+HAVERM!AW482+HAVERM!AX482</f>
        <v>332029</v>
      </c>
      <c r="GZ58">
        <f>HAVERM!AV482</f>
        <v>2435559</v>
      </c>
      <c r="HA58">
        <f>HAVERM!AY482</f>
        <v>1244449</v>
      </c>
      <c r="HB58">
        <f>HAVERM!AZ482+HAVERM!BB482</f>
        <v>6509070</v>
      </c>
      <c r="HC58">
        <f>HAVERM!BA482+HAVERM!BC482</f>
        <v>2543595</v>
      </c>
      <c r="HD58">
        <f>HAVERM!BD482</f>
        <v>1093661</v>
      </c>
      <c r="HE58">
        <f>HAVERM!BE482+HAVERM!BF482+HAVERM!BG482</f>
        <v>5041434</v>
      </c>
      <c r="HF58">
        <f>HAVERM!BH482+HAVERM!BI482+HAVERM!BJ482+HAVERM!BK482+HAVERM!BL482+HAVERM!BM482</f>
        <v>9512421</v>
      </c>
    </row>
    <row r="59" spans="5:214" x14ac:dyDescent="0.25">
      <c r="E59" s="8">
        <v>41548</v>
      </c>
      <c r="F59" s="7">
        <f>HAVERQ!P143</f>
        <v>1516</v>
      </c>
      <c r="G59" s="7">
        <f>HAVERQ!O143</f>
        <v>1699</v>
      </c>
      <c r="H59" s="7">
        <f>HAVERQ!N143</f>
        <v>1061</v>
      </c>
      <c r="I59" s="7">
        <f>HAVERQ!M143</f>
        <v>258</v>
      </c>
      <c r="J59" s="7">
        <f>HAVERQ!L143</f>
        <v>169</v>
      </c>
      <c r="K59" s="7">
        <f>HAVERQ!E143-F59-G59-H59-I59-J59</f>
        <v>584</v>
      </c>
      <c r="M59" s="8">
        <v>41548</v>
      </c>
      <c r="N59" s="7">
        <f t="shared" si="4"/>
        <v>28.67410629846794</v>
      </c>
      <c r="O59" s="7">
        <f t="shared" si="5"/>
        <v>32.135426517874031</v>
      </c>
      <c r="P59" s="7">
        <f t="shared" si="6"/>
        <v>20.068091545299794</v>
      </c>
      <c r="Q59" s="7">
        <f t="shared" si="7"/>
        <v>4.8798940798184223</v>
      </c>
      <c r="R59" s="7">
        <f t="shared" si="8"/>
        <v>3.1965197654624551</v>
      </c>
      <c r="S59" s="7">
        <f t="shared" si="8"/>
        <v>11.045961793077359</v>
      </c>
      <c r="U59" s="8">
        <v>41548</v>
      </c>
      <c r="V59" s="7">
        <f t="shared" si="9"/>
        <v>306.75</v>
      </c>
      <c r="W59" s="7">
        <f t="shared" si="10"/>
        <v>259.25</v>
      </c>
      <c r="X59" s="7">
        <f t="shared" si="11"/>
        <v>-118</v>
      </c>
      <c r="Y59" s="7">
        <f t="shared" si="12"/>
        <v>32.25</v>
      </c>
      <c r="Z59" s="7">
        <f t="shared" si="13"/>
        <v>-47.25</v>
      </c>
      <c r="AA59" s="7">
        <f t="shared" si="14"/>
        <v>-203.75</v>
      </c>
      <c r="AB59" s="7">
        <f t="shared" si="15"/>
        <v>229.25</v>
      </c>
      <c r="AD59" s="7"/>
      <c r="AE59" s="7"/>
      <c r="AF59" s="7"/>
      <c r="AG59" s="7"/>
      <c r="AH59" s="7"/>
      <c r="AI59" s="7"/>
      <c r="AJ59" s="7"/>
      <c r="AK59" s="7"/>
      <c r="AL59" s="7"/>
      <c r="AM59" s="7"/>
      <c r="AN59" s="7"/>
      <c r="AO59" s="7"/>
      <c r="AP59" s="7"/>
      <c r="AQ59" s="7"/>
      <c r="AR59" s="7"/>
      <c r="AS59" s="7"/>
      <c r="AT59" s="7"/>
      <c r="AU59" s="7"/>
      <c r="AV59" s="7"/>
      <c r="AW59" s="7"/>
      <c r="AY59" s="7"/>
      <c r="BU59" s="8">
        <v>39356</v>
      </c>
      <c r="BV59" s="7">
        <f>HAVERQ!T119</f>
        <v>376</v>
      </c>
      <c r="BW59" s="7">
        <f>HAVERQ!U119+HAVERQ!W119+HAVERQ!X119</f>
        <v>312</v>
      </c>
      <c r="BX59" s="7">
        <f>HAVERQ!V119</f>
        <v>2931</v>
      </c>
      <c r="BY59" s="7">
        <f>HAVERQ!Y119</f>
        <v>2329</v>
      </c>
      <c r="BZ59" s="7">
        <f>HAVERQ!Z119+HAVERQ!AB119</f>
        <v>7124</v>
      </c>
      <c r="CA59" s="7">
        <f>HAVERQ!AA119+HAVERQ!AC119</f>
        <v>2763</v>
      </c>
      <c r="CB59" s="7">
        <f>HAVERQ!AD119+HAVERQ!AE119+HAVERQ!AF119+HAVERQ!AG119</f>
        <v>6570</v>
      </c>
      <c r="CC59" s="7">
        <f>HAVERQ!AH119+HAVERQ!AI119+HAVERQ!AJ119+HAVERQ!AK119+HAVERQ!AL119+HAVERQ!AM119</f>
        <v>9851</v>
      </c>
      <c r="CD59" s="7">
        <f>HAVERQ!S119-SUM('Chart Data'!BV59:CC59)</f>
        <v>3</v>
      </c>
      <c r="DB59" s="8">
        <v>41183</v>
      </c>
      <c r="DC59" s="3">
        <f>HAVERQ!BI139/HAVERQ!T139</f>
        <v>8.6473684210526311</v>
      </c>
      <c r="DD59" s="3">
        <f>HAVERQ!BJ139/HAVERQ!U139</f>
        <v>136.30136986301369</v>
      </c>
      <c r="DE59" s="3">
        <f>HAVERQ!BK139/HAVERQ!V139</f>
        <v>18.13388299960738</v>
      </c>
      <c r="DF59" s="3">
        <f>HAVERQ!BL139/HAVERQ!W139</f>
        <v>57.091666666666669</v>
      </c>
      <c r="DG59" s="3">
        <f>HAVERQ!BM139/HAVERQ!X139</f>
        <v>28.768041237113401</v>
      </c>
      <c r="DH59" s="3">
        <f>HAVERQ!BN139/HAVERQ!Y139</f>
        <v>14.137847053093035</v>
      </c>
      <c r="DI59" s="3">
        <f>HAVERQ!BO139/HAVERQ!Z139</f>
        <v>11.345750154352748</v>
      </c>
      <c r="DJ59" s="3">
        <f>HAVERQ!BP139/HAVERQ!AA139</f>
        <v>13.1318391562294</v>
      </c>
      <c r="DK59" s="3">
        <f>HAVERQ!BQ139/HAVERQ!AB139</f>
        <v>7.6935724962630792</v>
      </c>
      <c r="DL59" s="3">
        <f>HAVERQ!BR139/HAVERQ!AC139</f>
        <v>12.803006329113924</v>
      </c>
      <c r="DM59" s="3">
        <f>HAVERQ!BS139/HAVERQ!AD139</f>
        <v>43.826048951048953</v>
      </c>
      <c r="DN59" s="3">
        <f>HAVERQ!BT139/HAVERQ!AE139</f>
        <v>124.75445544554455</v>
      </c>
      <c r="DO59" s="3">
        <f>HAVERQ!BU139/HAVERQ!AF139</f>
        <v>13.864077669902912</v>
      </c>
      <c r="DP59" s="3">
        <f>HAVERQ!BV139/HAVERQ!AG139</f>
        <v>8.4366471734892787</v>
      </c>
      <c r="DQ59" s="3">
        <f>HAVERQ!BW139/HAVERQ!AH139</f>
        <v>16.233034571062738</v>
      </c>
      <c r="DR59" s="3">
        <f>HAVERQ!BX139/HAVERQ!AI139</f>
        <v>10.461844484629294</v>
      </c>
      <c r="DS59" s="3">
        <f>HAVERQ!BY139/HAVERQ!AJ139</f>
        <v>11.251048088779285</v>
      </c>
      <c r="DT59" s="3">
        <f>HAVERQ!BZ139/HAVERQ!AK139</f>
        <v>8.3470522803114573</v>
      </c>
      <c r="DU59" s="3">
        <f>(HAVERQ!CA139+HAVERQ!CB139)/HAVERQ!AL139</f>
        <v>9.9229843561973521</v>
      </c>
      <c r="FP59" s="8">
        <v>43678</v>
      </c>
      <c r="FQ59" s="2">
        <f>100*((AVERAGE(HAVERM!AS481:AS483)/AVERAGE(HAVERM!AS478:AS480))-1)</f>
        <v>8.1781471614439383E-2</v>
      </c>
      <c r="FR59" s="2">
        <f>100*((AVERAGE(HAVERM!AT481:AT483)/AVERAGE(HAVERM!AT478:AT480))-1)</f>
        <v>0.39275498445492385</v>
      </c>
      <c r="FS59" s="2">
        <f>100*((AVERAGE(HAVERM!AU481:AU483)/AVERAGE(HAVERM!AU478:AU480))-1)</f>
        <v>0.42190407728637247</v>
      </c>
      <c r="FT59" s="2">
        <f>100*((AVERAGE(HAVERM!AV481:AV483)/AVERAGE(HAVERM!AV478:AV480))-1)</f>
        <v>-0.33670428506075156</v>
      </c>
      <c r="FU59" s="2">
        <f>100*((AVERAGE(HAVERM!AW481:AW483)/AVERAGE(HAVERM!AW478:AW480))-1)</f>
        <v>-0.40952261087606745</v>
      </c>
      <c r="FV59" s="2">
        <f>100*((AVERAGE(HAVERM!AX481:AX483)/AVERAGE(HAVERM!AX478:AX480))-1)</f>
        <v>0.58261425256083132</v>
      </c>
      <c r="FW59" s="2">
        <f>100*((AVERAGE(HAVERM!AY481:AY483)/AVERAGE(HAVERM!AY478:AY480))-1)</f>
        <v>6.3185999332504572E-2</v>
      </c>
      <c r="FX59" s="2">
        <f>100*((AVERAGE(HAVERM!AZ481:AZ483)/AVERAGE(HAVERM!AZ478:AZ480))-1)</f>
        <v>-0.41929277021977018</v>
      </c>
      <c r="FY59" s="2">
        <f>100*((AVERAGE(HAVERM!BA481:BA483)/AVERAGE(HAVERM!BA478:BA480))-1)</f>
        <v>6.1831669642220533E-2</v>
      </c>
      <c r="FZ59" s="2">
        <f>100*((AVERAGE(HAVERM!BB481:BB483)/AVERAGE(HAVERM!BB478:BB480))-1)</f>
        <v>0.36822564706122662</v>
      </c>
      <c r="GA59" s="2">
        <f>100*((AVERAGE(HAVERM!BC481:BC483)/AVERAGE(HAVERM!BC478:BC480))-1)</f>
        <v>0.80780379872573693</v>
      </c>
      <c r="GB59" s="2">
        <f>100*((AVERAGE(HAVERM!BD481:BD483)/AVERAGE(HAVERM!BD478:BD480))-1)</f>
        <v>7.1131717211780909E-2</v>
      </c>
      <c r="GC59" s="2">
        <f>100*((AVERAGE(HAVERM!BE481:BE483)/AVERAGE(HAVERM!BE478:BE480))-1)</f>
        <v>0.20753733595106905</v>
      </c>
      <c r="GD59" s="2">
        <f>100*((AVERAGE(HAVERM!BF481:BF483)/AVERAGE(HAVERM!BF478:BF480))-1)</f>
        <v>0.47100603097613991</v>
      </c>
      <c r="GE59" s="2">
        <f>100*((AVERAGE(HAVERM!BG481:BG483)/AVERAGE(HAVERM!BG478:BG480))-1)</f>
        <v>-0.33221817168845869</v>
      </c>
      <c r="GF59" s="2">
        <f>100*((AVERAGE(HAVERM!BH481:BH483)/AVERAGE(HAVERM!BH478:BH480))-1)</f>
        <v>7.2945778383703974E-2</v>
      </c>
      <c r="GG59" s="2">
        <f>100*((AVERAGE(HAVERM!BI481:BI483)/AVERAGE(HAVERM!BI478:BI480))-1)</f>
        <v>0.10887328816637787</v>
      </c>
      <c r="GH59" s="2">
        <f>100*((AVERAGE(HAVERM!BJ481:BJ483)/AVERAGE(HAVERM!BJ478:BJ480))-1)</f>
        <v>0.51162849232539998</v>
      </c>
      <c r="GI59" s="2">
        <f>100*((AVERAGE(HAVERM!BK481:BK483)/AVERAGE(HAVERM!BK478:BK480))-1)</f>
        <v>0.43457350439113362</v>
      </c>
      <c r="GJ59" s="2">
        <f>100*(((AVERAGE(HAVERM!BL481:BL483)+(AVERAGE(HAVERM!BM481:BM483)))/(AVERAGE(HAVERM!BL478:BL480)+AVERAGE(HAVERM!BM478:BM480))-1))</f>
        <v>7.6761239727352049E-2</v>
      </c>
      <c r="GL59" s="8">
        <v>43678</v>
      </c>
      <c r="GM59" s="2">
        <f t="shared" si="56"/>
        <v>0.39275498445492385</v>
      </c>
      <c r="GN59" s="2">
        <f t="shared" si="57"/>
        <v>0.24922124648856236</v>
      </c>
      <c r="GO59" s="2">
        <f t="shared" si="58"/>
        <v>-0.33670428506075156</v>
      </c>
      <c r="GP59" s="2">
        <f t="shared" si="59"/>
        <v>6.3185999332504572E-2</v>
      </c>
      <c r="GQ59" s="2">
        <f t="shared" si="60"/>
        <v>-0.17213609114934414</v>
      </c>
      <c r="GR59" s="2">
        <f t="shared" si="61"/>
        <v>0.41451815980246831</v>
      </c>
      <c r="GS59" s="2">
        <f t="shared" si="62"/>
        <v>7.1131717211780909E-2</v>
      </c>
      <c r="GT59" s="2">
        <f t="shared" si="63"/>
        <v>5.2304166444638867E-2</v>
      </c>
      <c r="GU59" s="2">
        <f t="shared" si="64"/>
        <v>0.28257427716387173</v>
      </c>
      <c r="GW59" s="8">
        <v>43678</v>
      </c>
      <c r="GX59">
        <f>HAVERM!AT483</f>
        <v>188449</v>
      </c>
      <c r="GY59">
        <f>HAVERM!AU483+HAVERM!AW483+HAVERM!AX483</f>
        <v>332865</v>
      </c>
      <c r="GZ59">
        <f>HAVERM!AV483</f>
        <v>2435096</v>
      </c>
      <c r="HA59">
        <f>HAVERM!AY483</f>
        <v>1245941</v>
      </c>
      <c r="HB59">
        <f>HAVERM!AZ483+HAVERM!BB483</f>
        <v>6514007</v>
      </c>
      <c r="HC59">
        <f>HAVERM!BA483+HAVERM!BC483</f>
        <v>2548244</v>
      </c>
      <c r="HD59">
        <f>HAVERM!BD483</f>
        <v>1093403</v>
      </c>
      <c r="HE59">
        <f>HAVERM!BE483+HAVERM!BF483+HAVERM!BG483</f>
        <v>5053544</v>
      </c>
      <c r="HF59">
        <f>HAVERM!BH483+HAVERM!BI483+HAVERM!BJ483+HAVERM!BK483+HAVERM!BL483+HAVERM!BM483</f>
        <v>9523194</v>
      </c>
    </row>
    <row r="60" spans="5:214" x14ac:dyDescent="0.25">
      <c r="E60" s="8">
        <v>41640</v>
      </c>
      <c r="F60" s="7">
        <f>HAVERQ!P144</f>
        <v>1523</v>
      </c>
      <c r="G60" s="7">
        <f>HAVERQ!O144</f>
        <v>1699</v>
      </c>
      <c r="H60" s="7">
        <f>HAVERQ!N144</f>
        <v>1059</v>
      </c>
      <c r="I60" s="7">
        <f>HAVERQ!M144</f>
        <v>257</v>
      </c>
      <c r="J60" s="7">
        <f>HAVERQ!L144</f>
        <v>166</v>
      </c>
      <c r="K60" s="7">
        <f>HAVERQ!E144-F60-G60-H60-I60-J60</f>
        <v>576</v>
      </c>
      <c r="M60" s="8">
        <v>41640</v>
      </c>
      <c r="N60" s="7">
        <f t="shared" si="4"/>
        <v>28.844696969696969</v>
      </c>
      <c r="O60" s="7">
        <f t="shared" si="5"/>
        <v>32.178030303030305</v>
      </c>
      <c r="P60" s="7">
        <f t="shared" si="6"/>
        <v>20.05681818181818</v>
      </c>
      <c r="Q60" s="7">
        <f t="shared" si="7"/>
        <v>4.8674242424242422</v>
      </c>
      <c r="R60" s="7">
        <f t="shared" si="8"/>
        <v>3.143939393939394</v>
      </c>
      <c r="S60" s="7">
        <f t="shared" si="8"/>
        <v>10.909090909090908</v>
      </c>
      <c r="U60" s="8">
        <v>41640</v>
      </c>
      <c r="V60" s="7">
        <f t="shared" si="9"/>
        <v>313.75</v>
      </c>
      <c r="W60" s="7">
        <f t="shared" si="10"/>
        <v>259.25</v>
      </c>
      <c r="X60" s="7">
        <f t="shared" si="11"/>
        <v>-120</v>
      </c>
      <c r="Y60" s="7">
        <f t="shared" si="12"/>
        <v>31.25</v>
      </c>
      <c r="Z60" s="7">
        <f t="shared" si="13"/>
        <v>-50.25</v>
      </c>
      <c r="AA60" s="7">
        <f t="shared" si="14"/>
        <v>-211.75</v>
      </c>
      <c r="AB60" s="7">
        <f t="shared" si="15"/>
        <v>222.25</v>
      </c>
      <c r="AD60" s="7"/>
      <c r="AE60" s="7"/>
      <c r="AF60" s="7"/>
      <c r="AG60" s="7"/>
      <c r="AH60" s="7"/>
      <c r="AI60" s="7"/>
      <c r="AJ60" s="7"/>
      <c r="AK60" s="7"/>
      <c r="AL60" s="7"/>
      <c r="AM60" s="7"/>
      <c r="AN60" s="7"/>
      <c r="AO60" s="7"/>
      <c r="AP60" s="7"/>
      <c r="AQ60" s="7"/>
      <c r="AR60" s="7"/>
      <c r="AS60" s="7"/>
      <c r="AT60" s="7"/>
      <c r="AU60" s="7"/>
      <c r="AV60" s="7"/>
      <c r="AW60" s="7"/>
      <c r="AY60" s="7"/>
      <c r="BU60" s="8">
        <v>39448</v>
      </c>
      <c r="BV60" s="7">
        <f>HAVERQ!T120</f>
        <v>387</v>
      </c>
      <c r="BW60" s="7">
        <f>HAVERQ!U120+HAVERQ!W120+HAVERQ!X120</f>
        <v>319</v>
      </c>
      <c r="BX60" s="7">
        <f>HAVERQ!V120</f>
        <v>2907</v>
      </c>
      <c r="BY60" s="7">
        <f>HAVERQ!Y120</f>
        <v>2306</v>
      </c>
      <c r="BZ60" s="7">
        <f>HAVERQ!Z120+HAVERQ!AB120</f>
        <v>7142</v>
      </c>
      <c r="CA60" s="7">
        <f>HAVERQ!AA120+HAVERQ!AC120</f>
        <v>2737</v>
      </c>
      <c r="CB60" s="7">
        <f>HAVERQ!AD120+HAVERQ!AE120+HAVERQ!AF120+HAVERQ!AG120</f>
        <v>6607</v>
      </c>
      <c r="CC60" s="7">
        <f>HAVERQ!AH120+HAVERQ!AI120+HAVERQ!AJ120+HAVERQ!AK120+HAVERQ!AL120+HAVERQ!AM120</f>
        <v>9872</v>
      </c>
      <c r="CD60" s="7">
        <f>HAVERQ!S120-SUM('Chart Data'!BV60:CC60)</f>
        <v>0</v>
      </c>
      <c r="DB60" s="8">
        <v>41275</v>
      </c>
      <c r="DC60" s="3">
        <f>HAVERQ!BI140/HAVERQ!T140</f>
        <v>8.5630026809651483</v>
      </c>
      <c r="DD60" s="3">
        <f>HAVERQ!BJ140/HAVERQ!U140</f>
        <v>139.56338028169014</v>
      </c>
      <c r="DE60" s="3">
        <f>HAVERQ!BK140/HAVERQ!V140</f>
        <v>18.155930871956009</v>
      </c>
      <c r="DF60" s="3">
        <f>HAVERQ!BL140/HAVERQ!W140</f>
        <v>57.507936507936506</v>
      </c>
      <c r="DG60" s="3">
        <f>HAVERQ!BM140/HAVERQ!X140</f>
        <v>27.627551020408163</v>
      </c>
      <c r="DH60" s="3">
        <f>HAVERQ!BN140/HAVERQ!Y140</f>
        <v>14.339189848706686</v>
      </c>
      <c r="DI60" s="3">
        <f>HAVERQ!BO140/HAVERQ!Z140</f>
        <v>11.169795918367347</v>
      </c>
      <c r="DJ60" s="3">
        <f>HAVERQ!BP140/HAVERQ!AA140</f>
        <v>13.499000666222518</v>
      </c>
      <c r="DK60" s="3">
        <f>HAVERQ!BQ140/HAVERQ!AB140</f>
        <v>7.99749624436655</v>
      </c>
      <c r="DL60" s="3">
        <f>HAVERQ!BR140/HAVERQ!AC140</f>
        <v>13.100157728706625</v>
      </c>
      <c r="DM60" s="3">
        <f>HAVERQ!BS140/HAVERQ!AD140</f>
        <v>43.405618964003509</v>
      </c>
      <c r="DN60" s="3">
        <f>HAVERQ!BT140/HAVERQ!AE140</f>
        <v>122.97843137254903</v>
      </c>
      <c r="DO60" s="3">
        <f>HAVERQ!BU140/HAVERQ!AF140</f>
        <v>13.993471582181259</v>
      </c>
      <c r="DP60" s="3">
        <f>HAVERQ!BV140/HAVERQ!AG140</f>
        <v>8.3228285933896995</v>
      </c>
      <c r="DQ60" s="3">
        <f>HAVERQ!BW140/HAVERQ!AH140</f>
        <v>15.956466069142126</v>
      </c>
      <c r="DR60" s="3">
        <f>HAVERQ!BX140/HAVERQ!AI140</f>
        <v>10.269106566200215</v>
      </c>
      <c r="DS60" s="3">
        <f>HAVERQ!BY140/HAVERQ!AJ140</f>
        <v>11.032993692382339</v>
      </c>
      <c r="DT60" s="3">
        <f>HAVERQ!BZ140/HAVERQ!AK140</f>
        <v>8.5354767184035474</v>
      </c>
      <c r="DU60" s="3">
        <f>(HAVERQ!CA140+HAVERQ!CB140)/HAVERQ!AL140</f>
        <v>10.048520710059172</v>
      </c>
      <c r="FP60" s="8">
        <v>43709</v>
      </c>
      <c r="FQ60" s="2">
        <f>100*((AVERAGE(HAVERM!AS482:AS484)/AVERAGE(HAVERM!AS479:AS481))-1)</f>
        <v>0.11400067264790703</v>
      </c>
      <c r="FR60" s="2">
        <f>100*((AVERAGE(HAVERM!AT482:AT484)/AVERAGE(HAVERM!AT479:AT481))-1)</f>
        <v>0.13656580399352691</v>
      </c>
      <c r="FS60" s="2">
        <f>100*((AVERAGE(HAVERM!AU482:AU484)/AVERAGE(HAVERM!AU479:AU481))-1)</f>
        <v>0.79393866118566692</v>
      </c>
      <c r="FT60" s="2">
        <f>100*((AVERAGE(HAVERM!AV482:AV484)/AVERAGE(HAVERM!AV479:AV481))-1)</f>
        <v>-0.27593861174741718</v>
      </c>
      <c r="FU60" s="2">
        <f>100*((AVERAGE(HAVERM!AW482:AW484)/AVERAGE(HAVERM!AW479:AW481))-1)</f>
        <v>0.26882418638476402</v>
      </c>
      <c r="FV60" s="2">
        <f>100*((AVERAGE(HAVERM!AX482:AX484)/AVERAGE(HAVERM!AX479:AX481))-1)</f>
        <v>0.61931170592393059</v>
      </c>
      <c r="FW60" s="2">
        <f>100*((AVERAGE(HAVERM!AY482:AY484)/AVERAGE(HAVERM!AY479:AY481))-1)</f>
        <v>7.3069058426611377E-2</v>
      </c>
      <c r="FX60" s="2">
        <f>100*((AVERAGE(HAVERM!AZ482:AZ484)/AVERAGE(HAVERM!AZ479:AZ481))-1)</f>
        <v>-0.28822263083884136</v>
      </c>
      <c r="FY60" s="2">
        <f>100*((AVERAGE(HAVERM!BA482:BA484)/AVERAGE(HAVERM!BA479:BA481))-1)</f>
        <v>-1.4781608587977058E-2</v>
      </c>
      <c r="FZ60" s="2">
        <f>100*((AVERAGE(HAVERM!BB482:BB484)/AVERAGE(HAVERM!BB479:BB481))-1)</f>
        <v>0.24768912869010951</v>
      </c>
      <c r="GA60" s="2">
        <f>100*((AVERAGE(HAVERM!BC482:BC484)/AVERAGE(HAVERM!BC479:BC481))-1)</f>
        <v>0.79688559033426198</v>
      </c>
      <c r="GB60" s="2">
        <f>100*((AVERAGE(HAVERM!BD482:BD484)/AVERAGE(HAVERM!BD479:BD481))-1)</f>
        <v>-3.3653591149107598E-2</v>
      </c>
      <c r="GC60" s="2">
        <f>100*((AVERAGE(HAVERM!BE482:BE484)/AVERAGE(HAVERM!BE479:BE481))-1)</f>
        <v>0.38884033718828981</v>
      </c>
      <c r="GD60" s="2">
        <f>100*((AVERAGE(HAVERM!BF482:BF484)/AVERAGE(HAVERM!BF479:BF481))-1)</f>
        <v>0.63766671000808905</v>
      </c>
      <c r="GE60" s="2">
        <f>100*((AVERAGE(HAVERM!BG482:BG484)/AVERAGE(HAVERM!BG479:BG481))-1)</f>
        <v>-7.6292928355226053E-2</v>
      </c>
      <c r="GF60" s="2">
        <f>100*((AVERAGE(HAVERM!BH482:BH484)/AVERAGE(HAVERM!BH479:BH481))-1)</f>
        <v>-0.41882001563794402</v>
      </c>
      <c r="GG60" s="2">
        <f>100*((AVERAGE(HAVERM!BI482:BI484)/AVERAGE(HAVERM!BI479:BI481))-1)</f>
        <v>8.4157000510276525E-2</v>
      </c>
      <c r="GH60" s="2">
        <f>100*((AVERAGE(HAVERM!BJ482:BJ484)/AVERAGE(HAVERM!BJ479:BJ481))-1)</f>
        <v>0.59641600317184018</v>
      </c>
      <c r="GI60" s="2">
        <f>100*((AVERAGE(HAVERM!BK482:BK484)/AVERAGE(HAVERM!BK479:BK481))-1)</f>
        <v>0.35732232521616947</v>
      </c>
      <c r="GJ60" s="2">
        <f>100*(((AVERAGE(HAVERM!BL482:BL484)+(AVERAGE(HAVERM!BM482:BM484)))/(AVERAGE(HAVERM!BL479:BL481)+AVERAGE(HAVERM!BM479:BM481))-1))</f>
        <v>0.12558222739813552</v>
      </c>
      <c r="GL60" s="8">
        <v>43709</v>
      </c>
      <c r="GM60" s="2">
        <f t="shared" si="56"/>
        <v>0.13656580399352691</v>
      </c>
      <c r="GN60" s="2">
        <f t="shared" si="57"/>
        <v>0.53677622071270914</v>
      </c>
      <c r="GO60" s="2">
        <f t="shared" si="58"/>
        <v>-0.27593861174741718</v>
      </c>
      <c r="GP60" s="2">
        <f t="shared" si="59"/>
        <v>7.3069058426611377E-2</v>
      </c>
      <c r="GQ60" s="2">
        <f t="shared" si="60"/>
        <v>-0.11965487497507254</v>
      </c>
      <c r="GR60" s="2">
        <f t="shared" si="61"/>
        <v>0.36934676566857672</v>
      </c>
      <c r="GS60" s="2">
        <f t="shared" si="62"/>
        <v>-3.3653591149107598E-2</v>
      </c>
      <c r="GT60" s="2">
        <f t="shared" si="63"/>
        <v>0.26471580614191303</v>
      </c>
      <c r="GU60" s="2">
        <f t="shared" si="64"/>
        <v>0.23357185392680613</v>
      </c>
      <c r="GW60" s="8">
        <v>43709</v>
      </c>
      <c r="GX60">
        <f>HAVERM!AT484</f>
        <v>188524</v>
      </c>
      <c r="GY60">
        <f>HAVERM!AU484+HAVERM!AW484+HAVERM!AX484</f>
        <v>333401</v>
      </c>
      <c r="GZ60">
        <f>HAVERM!AV484</f>
        <v>2434312</v>
      </c>
      <c r="HA60">
        <f>HAVERM!AY484</f>
        <v>1247162</v>
      </c>
      <c r="HB60">
        <f>HAVERM!AZ484+HAVERM!BB484</f>
        <v>6514776</v>
      </c>
      <c r="HC60">
        <f>HAVERM!BA484+HAVERM!BC484</f>
        <v>2552440</v>
      </c>
      <c r="HD60">
        <f>HAVERM!BD484</f>
        <v>1092314</v>
      </c>
      <c r="HE60">
        <f>HAVERM!BE484+HAVERM!BF484+HAVERM!BG484</f>
        <v>5066172</v>
      </c>
      <c r="HF60">
        <f>HAVERM!BH484+HAVERM!BI484+HAVERM!BJ484+HAVERM!BK484+HAVERM!BL484+HAVERM!BM484</f>
        <v>9536541</v>
      </c>
    </row>
    <row r="61" spans="5:214" x14ac:dyDescent="0.25">
      <c r="E61" s="8">
        <v>41730</v>
      </c>
      <c r="F61" s="7">
        <f>HAVERQ!P145</f>
        <v>1528</v>
      </c>
      <c r="G61" s="7">
        <f>HAVERQ!O145</f>
        <v>1694</v>
      </c>
      <c r="H61" s="7">
        <f>HAVERQ!N145</f>
        <v>1059</v>
      </c>
      <c r="I61" s="7">
        <f>HAVERQ!M145</f>
        <v>256</v>
      </c>
      <c r="J61" s="7">
        <f>HAVERQ!L145</f>
        <v>164</v>
      </c>
      <c r="K61" s="7">
        <f>HAVERQ!E145-F61-G61-H61-I61-J61</f>
        <v>570</v>
      </c>
      <c r="M61" s="8">
        <v>41730</v>
      </c>
      <c r="N61" s="7">
        <f t="shared" si="4"/>
        <v>28.988806678049706</v>
      </c>
      <c r="O61" s="7">
        <f t="shared" si="5"/>
        <v>32.138114209827357</v>
      </c>
      <c r="P61" s="7">
        <f t="shared" si="6"/>
        <v>20.091064314171884</v>
      </c>
      <c r="Q61" s="7">
        <f t="shared" si="7"/>
        <v>4.8567634225004745</v>
      </c>
      <c r="R61" s="7">
        <f t="shared" si="8"/>
        <v>3.1113640675393661</v>
      </c>
      <c r="S61" s="7">
        <f t="shared" si="8"/>
        <v>10.813887307911212</v>
      </c>
      <c r="U61" s="8">
        <v>41730</v>
      </c>
      <c r="V61" s="7">
        <f t="shared" si="9"/>
        <v>318.75</v>
      </c>
      <c r="W61" s="7">
        <f t="shared" si="10"/>
        <v>254.25</v>
      </c>
      <c r="X61" s="7">
        <f t="shared" si="11"/>
        <v>-120</v>
      </c>
      <c r="Y61" s="7">
        <f t="shared" si="12"/>
        <v>30.25</v>
      </c>
      <c r="Z61" s="7">
        <f t="shared" si="13"/>
        <v>-52.25</v>
      </c>
      <c r="AA61" s="7">
        <f t="shared" si="14"/>
        <v>-217.75</v>
      </c>
      <c r="AB61" s="7">
        <f t="shared" si="15"/>
        <v>213.25</v>
      </c>
      <c r="AD61" s="7"/>
      <c r="AE61" s="7"/>
      <c r="AF61" s="7"/>
      <c r="AG61" s="7"/>
      <c r="AH61" s="7"/>
      <c r="AI61" s="7"/>
      <c r="AJ61" s="7"/>
      <c r="AK61" s="7"/>
      <c r="AL61" s="7"/>
      <c r="AM61" s="7"/>
      <c r="AN61" s="7"/>
      <c r="AO61" s="7"/>
      <c r="AP61" s="7"/>
      <c r="AQ61" s="7"/>
      <c r="AR61" s="7"/>
      <c r="AS61" s="7"/>
      <c r="AT61" s="7"/>
      <c r="AU61" s="7"/>
      <c r="AV61" s="7"/>
      <c r="AW61" s="7"/>
      <c r="AY61" s="7"/>
      <c r="BU61" s="8">
        <v>39539</v>
      </c>
      <c r="BV61" s="7">
        <f>HAVERQ!T121</f>
        <v>400</v>
      </c>
      <c r="BW61" s="7">
        <f>HAVERQ!U121+HAVERQ!W121+HAVERQ!X121</f>
        <v>323</v>
      </c>
      <c r="BX61" s="7">
        <f>HAVERQ!V121</f>
        <v>2884</v>
      </c>
      <c r="BY61" s="7">
        <f>HAVERQ!Y121</f>
        <v>2300</v>
      </c>
      <c r="BZ61" s="7">
        <f>HAVERQ!Z121+HAVERQ!AB121</f>
        <v>7136</v>
      </c>
      <c r="CA61" s="7">
        <f>HAVERQ!AA121+HAVERQ!AC121</f>
        <v>2756</v>
      </c>
      <c r="CB61" s="7">
        <f>HAVERQ!AD121+HAVERQ!AE121+HAVERQ!AF121+HAVERQ!AG121</f>
        <v>6636</v>
      </c>
      <c r="CC61" s="7">
        <f>HAVERQ!AH121+HAVERQ!AI121+HAVERQ!AJ121+HAVERQ!AK121+HAVERQ!AL121+HAVERQ!AM121</f>
        <v>9911</v>
      </c>
      <c r="CD61" s="7">
        <f>HAVERQ!S121-SUM('Chart Data'!BV61:CC61)</f>
        <v>1</v>
      </c>
      <c r="DB61" s="8">
        <v>41365</v>
      </c>
      <c r="DC61" s="3">
        <f>HAVERQ!BI141/HAVERQ!T141</f>
        <v>8.5842105263157897</v>
      </c>
      <c r="DD61" s="3">
        <f>HAVERQ!BJ141/HAVERQ!U141</f>
        <v>139.36231884057972</v>
      </c>
      <c r="DE61" s="3">
        <f>HAVERQ!BK141/HAVERQ!V141</f>
        <v>18.454687499999999</v>
      </c>
      <c r="DF61" s="3">
        <f>HAVERQ!BL141/HAVERQ!W141</f>
        <v>59.065573770491802</v>
      </c>
      <c r="DG61" s="3">
        <f>HAVERQ!BM141/HAVERQ!X141</f>
        <v>28.82010582010582</v>
      </c>
      <c r="DH61" s="3">
        <f>HAVERQ!BN141/HAVERQ!Y141</f>
        <v>14.65036674816626</v>
      </c>
      <c r="DI61" s="3">
        <f>HAVERQ!BO141/HAVERQ!Z141</f>
        <v>11.183711340206186</v>
      </c>
      <c r="DJ61" s="3">
        <f>HAVERQ!BP141/HAVERQ!AA141</f>
        <v>13.452652787105439</v>
      </c>
      <c r="DK61" s="3">
        <f>HAVERQ!BQ141/HAVERQ!AB141</f>
        <v>7.7817137386309243</v>
      </c>
      <c r="DL61" s="3">
        <f>HAVERQ!BR141/HAVERQ!AC141</f>
        <v>13.210401891252955</v>
      </c>
      <c r="DM61" s="3">
        <f>HAVERQ!BS141/HAVERQ!AD141</f>
        <v>44.025939177101968</v>
      </c>
      <c r="DN61" s="3">
        <f>HAVERQ!BT141/HAVERQ!AE141</f>
        <v>117.00369003690037</v>
      </c>
      <c r="DO61" s="3">
        <f>HAVERQ!BU141/HAVERQ!AF141</f>
        <v>13.844866920152091</v>
      </c>
      <c r="DP61" s="3">
        <f>HAVERQ!BV141/HAVERQ!AG141</f>
        <v>8.7048169556840076</v>
      </c>
      <c r="DQ61" s="3">
        <f>HAVERQ!BW141/HAVERQ!AH141</f>
        <v>15.977564102564102</v>
      </c>
      <c r="DR61" s="3">
        <f>HAVERQ!BX141/HAVERQ!AI141</f>
        <v>10.171753016323633</v>
      </c>
      <c r="DS61" s="3">
        <f>HAVERQ!BY141/HAVERQ!AJ141</f>
        <v>11.202976335691632</v>
      </c>
      <c r="DT61" s="3">
        <f>HAVERQ!BZ141/HAVERQ!AK141</f>
        <v>8.9196919691969203</v>
      </c>
      <c r="DU61" s="3">
        <f>(HAVERQ!CA141+HAVERQ!CB141)/HAVERQ!AL141</f>
        <v>10.135167464114833</v>
      </c>
      <c r="FP61" s="8">
        <v>43739</v>
      </c>
      <c r="FQ61" s="2">
        <f>100*((AVERAGE(HAVERM!AS483:AS485)/AVERAGE(HAVERM!AS480:AS482))-1)</f>
        <v>0.18480245611995905</v>
      </c>
      <c r="FR61" s="2">
        <f>100*((AVERAGE(HAVERM!AT483:AT485)/AVERAGE(HAVERM!AT480:AT482))-1)</f>
        <v>2.9725516702017174E-2</v>
      </c>
      <c r="FS61" s="2">
        <f>100*((AVERAGE(HAVERM!AU483:AU485)/AVERAGE(HAVERM!AU480:AU482))-1)</f>
        <v>0.96022959679744613</v>
      </c>
      <c r="FT61" s="2">
        <f>100*((AVERAGE(HAVERM!AV483:AV485)/AVERAGE(HAVERM!AV480:AV482))-1)</f>
        <v>-0.19172828987414903</v>
      </c>
      <c r="FU61" s="2">
        <f>100*((AVERAGE(HAVERM!AW483:AW485)/AVERAGE(HAVERM!AW480:AW482))-1)</f>
        <v>0.24064890880963752</v>
      </c>
      <c r="FV61" s="2">
        <f>100*((AVERAGE(HAVERM!AX483:AX485)/AVERAGE(HAVERM!AX480:AX482))-1)</f>
        <v>0.60310059621120349</v>
      </c>
      <c r="FW61" s="2">
        <f>100*((AVERAGE(HAVERM!AY483:AY485)/AVERAGE(HAVERM!AY480:AY482))-1)</f>
        <v>0.13072063396963873</v>
      </c>
      <c r="FX61" s="2">
        <f>100*((AVERAGE(HAVERM!AZ483:AZ485)/AVERAGE(HAVERM!AZ480:AZ482))-1)</f>
        <v>-0.13576172741263104</v>
      </c>
      <c r="FY61" s="2">
        <f>100*((AVERAGE(HAVERM!BA483:BA485)/AVERAGE(HAVERM!BA480:BA482))-1)</f>
        <v>8.0338629066933898E-2</v>
      </c>
      <c r="FZ61" s="2">
        <f>100*((AVERAGE(HAVERM!BB483:BB485)/AVERAGE(HAVERM!BB480:BB482))-1)</f>
        <v>0.22419034617664479</v>
      </c>
      <c r="GA61" s="2">
        <f>100*((AVERAGE(HAVERM!BC483:BC485)/AVERAGE(HAVERM!BC480:BC482))-1)</f>
        <v>0.79089693568952235</v>
      </c>
      <c r="GB61" s="2">
        <f>100*((AVERAGE(HAVERM!BD483:BD485)/AVERAGE(HAVERM!BD480:BD482))-1)</f>
        <v>-0.19013127560442156</v>
      </c>
      <c r="GC61" s="2">
        <f>100*((AVERAGE(HAVERM!BE483:BE485)/AVERAGE(HAVERM!BE480:BE482))-1)</f>
        <v>0.43622978423463188</v>
      </c>
      <c r="GD61" s="2">
        <f>100*((AVERAGE(HAVERM!BF483:BF485)/AVERAGE(HAVERM!BF480:BF482))-1)</f>
        <v>0.76609351834449058</v>
      </c>
      <c r="GE61" s="2">
        <f>100*((AVERAGE(HAVERM!BG483:BG485)/AVERAGE(HAVERM!BG480:BG482))-1)</f>
        <v>0.19410706116831378</v>
      </c>
      <c r="GF61" s="2">
        <f>100*((AVERAGE(HAVERM!BH483:BH485)/AVERAGE(HAVERM!BH480:BH482))-1)</f>
        <v>-0.47350683590425824</v>
      </c>
      <c r="GG61" s="2">
        <f>100*((AVERAGE(HAVERM!BI483:BI485)/AVERAGE(HAVERM!BI480:BI482))-1)</f>
        <v>9.4492803271517545E-2</v>
      </c>
      <c r="GH61" s="2">
        <f>100*((AVERAGE(HAVERM!BJ483:BJ485)/AVERAGE(HAVERM!BJ480:BJ482))-1)</f>
        <v>0.68695123409516778</v>
      </c>
      <c r="GI61" s="2">
        <f>100*((AVERAGE(HAVERM!BK483:BK485)/AVERAGE(HAVERM!BK480:BK482))-1)</f>
        <v>0.13173950013412039</v>
      </c>
      <c r="GJ61" s="2">
        <f>100*(((AVERAGE(HAVERM!BL483:BL485)+(AVERAGE(HAVERM!BM483:BM485)))/(AVERAGE(HAVERM!BL480:BL482)+AVERAGE(HAVERM!BM480:BM482))-1))</f>
        <v>0.22821478942536277</v>
      </c>
      <c r="GL61" s="8">
        <v>43739</v>
      </c>
      <c r="GM61" s="2">
        <f t="shared" si="56"/>
        <v>2.9725516702017174E-2</v>
      </c>
      <c r="GN61" s="2">
        <f t="shared" si="57"/>
        <v>0.54428157446493319</v>
      </c>
      <c r="GO61" s="2">
        <f t="shared" si="58"/>
        <v>-0.19172828987414903</v>
      </c>
      <c r="GP61" s="2">
        <f t="shared" si="59"/>
        <v>0.13072063396963873</v>
      </c>
      <c r="GQ61" s="2">
        <f t="shared" si="60"/>
        <v>-2.2345895430420093E-2</v>
      </c>
      <c r="GR61" s="2">
        <f t="shared" si="61"/>
        <v>0.41709750870875251</v>
      </c>
      <c r="GS61" s="2">
        <f t="shared" si="62"/>
        <v>-0.19013127560442156</v>
      </c>
      <c r="GT61" s="2">
        <f t="shared" si="63"/>
        <v>0.456666967363617</v>
      </c>
      <c r="GU61" s="2">
        <f t="shared" si="64"/>
        <v>0.25789161016089857</v>
      </c>
      <c r="GW61" s="8">
        <v>43739</v>
      </c>
      <c r="GX61">
        <f>HAVERM!AT485</f>
        <v>188366</v>
      </c>
      <c r="GY61">
        <f>HAVERM!AU485+HAVERM!AW485+HAVERM!AX485</f>
        <v>333669</v>
      </c>
      <c r="GZ61">
        <f>HAVERM!AV485</f>
        <v>2432127</v>
      </c>
      <c r="HA61">
        <f>HAVERM!AY485</f>
        <v>1247227</v>
      </c>
      <c r="HB61">
        <f>HAVERM!AZ485+HAVERM!BB485</f>
        <v>6514063</v>
      </c>
      <c r="HC61">
        <f>HAVERM!BA485+HAVERM!BC485</f>
        <v>2554751</v>
      </c>
      <c r="HD61">
        <f>HAVERM!BD485</f>
        <v>1089461</v>
      </c>
      <c r="HE61">
        <f>HAVERM!BE485+HAVERM!BF485+HAVERM!BG485</f>
        <v>5069762</v>
      </c>
      <c r="HF61">
        <f>HAVERM!BH485+HAVERM!BI485+HAVERM!BJ485+HAVERM!BK485+HAVERM!BL485+HAVERM!BM485</f>
        <v>9542490</v>
      </c>
    </row>
    <row r="62" spans="5:214" x14ac:dyDescent="0.25">
      <c r="E62" s="8">
        <v>41821</v>
      </c>
      <c r="F62" s="7">
        <f>HAVERQ!P146</f>
        <v>1534</v>
      </c>
      <c r="G62" s="7">
        <f>HAVERQ!O146</f>
        <v>1689</v>
      </c>
      <c r="H62" s="7">
        <f>HAVERQ!N146</f>
        <v>1053</v>
      </c>
      <c r="I62" s="7">
        <f>HAVERQ!M146</f>
        <v>256</v>
      </c>
      <c r="J62" s="7">
        <f>HAVERQ!L146</f>
        <v>163</v>
      </c>
      <c r="K62" s="7">
        <f>HAVERQ!E146-F62-G62-H62-I62-J62</f>
        <v>563</v>
      </c>
      <c r="M62" s="8">
        <v>41821</v>
      </c>
      <c r="N62" s="7">
        <f t="shared" si="4"/>
        <v>29.174591099277293</v>
      </c>
      <c r="O62" s="7">
        <f t="shared" si="5"/>
        <v>32.12248003042982</v>
      </c>
      <c r="P62" s="7">
        <f t="shared" si="6"/>
        <v>20.0266260935717</v>
      </c>
      <c r="Q62" s="7">
        <f t="shared" si="7"/>
        <v>4.8687713959680492</v>
      </c>
      <c r="R62" s="7">
        <f t="shared" si="8"/>
        <v>3.1000380372765308</v>
      </c>
      <c r="S62" s="7">
        <f t="shared" si="8"/>
        <v>10.707493343476607</v>
      </c>
      <c r="U62" s="8">
        <v>41821</v>
      </c>
      <c r="V62" s="7">
        <f t="shared" si="9"/>
        <v>324.75</v>
      </c>
      <c r="W62" s="7">
        <f t="shared" si="10"/>
        <v>249.25</v>
      </c>
      <c r="X62" s="7">
        <f t="shared" si="11"/>
        <v>-126</v>
      </c>
      <c r="Y62" s="7">
        <f t="shared" si="12"/>
        <v>30.25</v>
      </c>
      <c r="Z62" s="7">
        <f t="shared" si="13"/>
        <v>-53.25</v>
      </c>
      <c r="AA62" s="7">
        <f t="shared" si="14"/>
        <v>-224.75</v>
      </c>
      <c r="AB62" s="7">
        <f t="shared" si="15"/>
        <v>200.25</v>
      </c>
      <c r="AD62" s="7"/>
      <c r="AE62" s="7"/>
      <c r="AF62" s="7"/>
      <c r="AG62" s="7"/>
      <c r="AH62" s="7"/>
      <c r="AI62" s="7"/>
      <c r="AJ62" s="7"/>
      <c r="AK62" s="7"/>
      <c r="AL62" s="7"/>
      <c r="AM62" s="7"/>
      <c r="AN62" s="7"/>
      <c r="AO62" s="7"/>
      <c r="AP62" s="7"/>
      <c r="AQ62" s="7"/>
      <c r="AR62" s="7"/>
      <c r="AS62" s="7"/>
      <c r="AT62" s="7"/>
      <c r="AU62" s="7"/>
      <c r="AV62" s="7"/>
      <c r="AW62" s="7"/>
      <c r="AY62" s="7"/>
      <c r="BU62" s="8">
        <v>39630</v>
      </c>
      <c r="BV62" s="7">
        <f>HAVERQ!T122</f>
        <v>390</v>
      </c>
      <c r="BW62" s="7">
        <f>HAVERQ!U122+HAVERQ!W122+HAVERQ!X122</f>
        <v>325</v>
      </c>
      <c r="BX62" s="7">
        <f>HAVERQ!V122</f>
        <v>2848</v>
      </c>
      <c r="BY62" s="7">
        <f>HAVERQ!Y122</f>
        <v>2373</v>
      </c>
      <c r="BZ62" s="7">
        <f>HAVERQ!Z122+HAVERQ!AB122</f>
        <v>7099</v>
      </c>
      <c r="CA62" s="7">
        <f>HAVERQ!AA122+HAVERQ!AC122</f>
        <v>2760</v>
      </c>
      <c r="CB62" s="7">
        <f>HAVERQ!AD122+HAVERQ!AE122+HAVERQ!AF122+HAVERQ!AG122</f>
        <v>6603</v>
      </c>
      <c r="CC62" s="7">
        <f>HAVERQ!AH122+HAVERQ!AI122+HAVERQ!AJ122+HAVERQ!AK122+HAVERQ!AL122+HAVERQ!AM122</f>
        <v>9919</v>
      </c>
      <c r="CD62" s="7">
        <f>HAVERQ!S122-SUM('Chart Data'!BV62:CC62)</f>
        <v>0</v>
      </c>
      <c r="DB62" s="8">
        <v>41456</v>
      </c>
      <c r="DC62" s="3">
        <f>HAVERQ!BI142/HAVERQ!T142</f>
        <v>9.2754010695187166</v>
      </c>
      <c r="DD62" s="3">
        <f>HAVERQ!BJ142/HAVERQ!U142</f>
        <v>142.22058823529412</v>
      </c>
      <c r="DE62" s="3">
        <f>HAVERQ!BK142/HAVERQ!V142</f>
        <v>18.721165048543689</v>
      </c>
      <c r="DF62" s="3">
        <f>HAVERQ!BL142/HAVERQ!W142</f>
        <v>55.429752066115704</v>
      </c>
      <c r="DG62" s="3">
        <f>HAVERQ!BM142/HAVERQ!X142</f>
        <v>29.326424870466322</v>
      </c>
      <c r="DH62" s="3">
        <f>HAVERQ!BN142/HAVERQ!Y142</f>
        <v>14.775205016883744</v>
      </c>
      <c r="DI62" s="3">
        <f>HAVERQ!BO142/HAVERQ!Z142</f>
        <v>11.262061855670103</v>
      </c>
      <c r="DJ62" s="3">
        <f>HAVERQ!BP142/HAVERQ!AA142</f>
        <v>13.409030544488711</v>
      </c>
      <c r="DK62" s="3">
        <f>HAVERQ!BQ142/HAVERQ!AB142</f>
        <v>7.7472787505915761</v>
      </c>
      <c r="DL62" s="3">
        <f>HAVERQ!BR142/HAVERQ!AC142</f>
        <v>13.47962382445141</v>
      </c>
      <c r="DM62" s="3">
        <f>HAVERQ!BS142/HAVERQ!AD142</f>
        <v>43.147244805781391</v>
      </c>
      <c r="DN62" s="3">
        <f>HAVERQ!BT142/HAVERQ!AE142</f>
        <v>117.71428571428571</v>
      </c>
      <c r="DO62" s="3">
        <f>HAVERQ!BU142/HAVERQ!AF142</f>
        <v>13.988764044943821</v>
      </c>
      <c r="DP62" s="3">
        <f>HAVERQ!BV142/HAVERQ!AG142</f>
        <v>8.8845124282982795</v>
      </c>
      <c r="DQ62" s="3">
        <f>HAVERQ!BW142/HAVERQ!AH142</f>
        <v>16.087572440437864</v>
      </c>
      <c r="DR62" s="3">
        <f>HAVERQ!BX142/HAVERQ!AI142</f>
        <v>10.022136331693606</v>
      </c>
      <c r="DS62" s="3">
        <f>HAVERQ!BY142/HAVERQ!AJ142</f>
        <v>11.013612056392805</v>
      </c>
      <c r="DT62" s="3">
        <f>HAVERQ!BZ142/HAVERQ!AK142</f>
        <v>8.9092896174863387</v>
      </c>
      <c r="DU62" s="3">
        <f>(HAVERQ!CA142+HAVERQ!CB142)/HAVERQ!AL142</f>
        <v>9.3704954954954953</v>
      </c>
      <c r="FP62" s="8">
        <v>43770</v>
      </c>
      <c r="FQ62" s="2">
        <f>100*((AVERAGE(HAVERM!AS484:AS486)/AVERAGE(HAVERM!AS481:AS483))-1)</f>
        <v>0.20025684874456218</v>
      </c>
      <c r="FR62" s="2">
        <f>100*((AVERAGE(HAVERM!AT484:AT486)/AVERAGE(HAVERM!AT481:AT483))-1)</f>
        <v>-5.7303245592155161E-2</v>
      </c>
      <c r="FS62" s="2">
        <f>100*((AVERAGE(HAVERM!AU484:AU486)/AVERAGE(HAVERM!AU481:AU483))-1)</f>
        <v>1.0202238471470615</v>
      </c>
      <c r="FT62" s="2">
        <f>100*((AVERAGE(HAVERM!AV484:AV486)/AVERAGE(HAVERM!AV481:AV483))-1)</f>
        <v>-0.16955710474778618</v>
      </c>
      <c r="FU62" s="2">
        <f>100*((AVERAGE(HAVERM!AW484:AW486)/AVERAGE(HAVERM!AW481:AW483))-1)</f>
        <v>0.24821454031702661</v>
      </c>
      <c r="FV62" s="2">
        <f>100*((AVERAGE(HAVERM!AX484:AX486)/AVERAGE(HAVERM!AX481:AX483))-1)</f>
        <v>0.44009571013503557</v>
      </c>
      <c r="FW62" s="2">
        <f>100*((AVERAGE(HAVERM!AY484:AY486)/AVERAGE(HAVERM!AY481:AY483))-1)</f>
        <v>0.1991551431949512</v>
      </c>
      <c r="FX62" s="2">
        <f>100*((AVERAGE(HAVERM!AZ484:AZ486)/AVERAGE(HAVERM!AZ481:AZ483))-1)</f>
        <v>-5.290713645770273E-2</v>
      </c>
      <c r="FY62" s="2">
        <f>100*((AVERAGE(HAVERM!BA484:BA486)/AVERAGE(HAVERM!BA481:BA483))-1)</f>
        <v>0.13323747616351689</v>
      </c>
      <c r="FZ62" s="2">
        <f>100*((AVERAGE(HAVERM!BB484:BB486)/AVERAGE(HAVERM!BB481:BB483))-1)</f>
        <v>0.13067904269936648</v>
      </c>
      <c r="GA62" s="2">
        <f>100*((AVERAGE(HAVERM!BC484:BC486)/AVERAGE(HAVERM!BC481:BC483))-1)</f>
        <v>0.69790729936234364</v>
      </c>
      <c r="GB62" s="2">
        <f>100*((AVERAGE(HAVERM!BD484:BD486)/AVERAGE(HAVERM!BD481:BD483))-1)</f>
        <v>-0.33559327923402549</v>
      </c>
      <c r="GC62" s="2">
        <f>100*((AVERAGE(HAVERM!BE484:BE486)/AVERAGE(HAVERM!BE481:BE483))-1)</f>
        <v>0.39599143726198882</v>
      </c>
      <c r="GD62" s="2">
        <f>100*((AVERAGE(HAVERM!BF484:BF486)/AVERAGE(HAVERM!BF481:BF483))-1)</f>
        <v>0.7394598019387022</v>
      </c>
      <c r="GE62" s="2">
        <f>100*((AVERAGE(HAVERM!BG484:BG486)/AVERAGE(HAVERM!BG481:BG483))-1)</f>
        <v>0.24781059433962582</v>
      </c>
      <c r="GF62" s="2">
        <f>100*((AVERAGE(HAVERM!BH484:BH486)/AVERAGE(HAVERM!BH481:BH483))-1)</f>
        <v>-0.23389612039157459</v>
      </c>
      <c r="GG62" s="2">
        <f>100*((AVERAGE(HAVERM!BI484:BI486)/AVERAGE(HAVERM!BI481:BI483))-1)</f>
        <v>2.6550436460470728E-2</v>
      </c>
      <c r="GH62" s="2">
        <f>100*((AVERAGE(HAVERM!BJ484:BJ486)/AVERAGE(HAVERM!BJ481:BJ483))-1)</f>
        <v>0.73529411764705621</v>
      </c>
      <c r="GI62" s="2">
        <f>100*((AVERAGE(HAVERM!BK484:BK486)/AVERAGE(HAVERM!BK481:BK483))-1)</f>
        <v>-1.4648754495194538E-2</v>
      </c>
      <c r="GJ62" s="2">
        <f>100*(((AVERAGE(HAVERM!BL484:BL486)+(AVERAGE(HAVERM!BM484:BM486)))/(AVERAGE(HAVERM!BL481:BL483)+AVERAGE(HAVERM!BM481:BM483))-1))</f>
        <v>0.33816672644362278</v>
      </c>
      <c r="GL62" s="8">
        <v>43770</v>
      </c>
      <c r="GM62" s="2">
        <f t="shared" si="56"/>
        <v>-5.7303245592155161E-2</v>
      </c>
      <c r="GN62" s="2">
        <f t="shared" si="57"/>
        <v>0.46769633460561622</v>
      </c>
      <c r="GO62" s="2">
        <f t="shared" si="58"/>
        <v>-0.16955710474778618</v>
      </c>
      <c r="GP62" s="2">
        <f t="shared" si="59"/>
        <v>0.1991551431949512</v>
      </c>
      <c r="GQ62" s="2">
        <f t="shared" si="60"/>
        <v>5.0218704762849953E-3</v>
      </c>
      <c r="GR62" s="2">
        <f t="shared" si="61"/>
        <v>0.40125207205925495</v>
      </c>
      <c r="GS62" s="2">
        <f t="shared" si="62"/>
        <v>-0.33559327923402549</v>
      </c>
      <c r="GT62" s="2">
        <f t="shared" si="63"/>
        <v>0.46869423040150071</v>
      </c>
      <c r="GU62" s="2">
        <f t="shared" si="64"/>
        <v>0.28996653855071219</v>
      </c>
      <c r="GW62" s="8">
        <v>43770</v>
      </c>
      <c r="GX62">
        <f>HAVERM!AT486</f>
        <v>188199</v>
      </c>
      <c r="GY62">
        <f>HAVERM!AU486+HAVERM!AW486+HAVERM!AX486</f>
        <v>333963</v>
      </c>
      <c r="GZ62">
        <f>HAVERM!AV486</f>
        <v>2430210</v>
      </c>
      <c r="HA62">
        <f>HAVERM!AY486</f>
        <v>1248832</v>
      </c>
      <c r="HB62">
        <f>HAVERM!AZ486+HAVERM!BB486</f>
        <v>6506696</v>
      </c>
      <c r="HC62">
        <f>HAVERM!BA486+HAVERM!BC486</f>
        <v>2556544</v>
      </c>
      <c r="HD62">
        <f>HAVERM!BD486</f>
        <v>1087972</v>
      </c>
      <c r="HE62">
        <f>HAVERM!BE486+HAVERM!BF486+HAVERM!BG486</f>
        <v>5069816</v>
      </c>
      <c r="HF62">
        <f>HAVERM!BH486+HAVERM!BI486+HAVERM!BJ486+HAVERM!BK486+HAVERM!BL486+HAVERM!BM486</f>
        <v>9556021</v>
      </c>
    </row>
    <row r="63" spans="5:214" x14ac:dyDescent="0.25">
      <c r="E63" s="8">
        <v>41913</v>
      </c>
      <c r="F63" s="7">
        <f>HAVERQ!P147</f>
        <v>1538</v>
      </c>
      <c r="G63" s="7">
        <f>HAVERQ!O147</f>
        <v>1691</v>
      </c>
      <c r="H63" s="7">
        <f>HAVERQ!N147</f>
        <v>1045</v>
      </c>
      <c r="I63" s="7">
        <f>HAVERQ!M147</f>
        <v>255</v>
      </c>
      <c r="J63" s="7">
        <f>HAVERQ!L147</f>
        <v>162</v>
      </c>
      <c r="K63" s="7">
        <f>HAVERQ!E147-F63-G63-H63-I63-J63</f>
        <v>563</v>
      </c>
      <c r="M63" s="8">
        <v>41913</v>
      </c>
      <c r="N63" s="7">
        <f t="shared" si="4"/>
        <v>29.272934906737724</v>
      </c>
      <c r="O63" s="7">
        <f t="shared" si="5"/>
        <v>32.185001903311758</v>
      </c>
      <c r="P63" s="7">
        <f t="shared" si="6"/>
        <v>19.889607917776932</v>
      </c>
      <c r="Q63" s="7">
        <f t="shared" si="7"/>
        <v>4.853444994290065</v>
      </c>
      <c r="R63" s="7">
        <f t="shared" si="8"/>
        <v>3.0833650551960412</v>
      </c>
      <c r="S63" s="7">
        <f t="shared" si="8"/>
        <v>10.715645222687478</v>
      </c>
      <c r="U63" s="8">
        <v>41913</v>
      </c>
      <c r="V63" s="7">
        <f t="shared" si="9"/>
        <v>328.75</v>
      </c>
      <c r="W63" s="7">
        <f t="shared" si="10"/>
        <v>251.25</v>
      </c>
      <c r="X63" s="7">
        <f t="shared" si="11"/>
        <v>-134</v>
      </c>
      <c r="Y63" s="7">
        <f t="shared" si="12"/>
        <v>29.25</v>
      </c>
      <c r="Z63" s="7">
        <f t="shared" si="13"/>
        <v>-54.25</v>
      </c>
      <c r="AA63" s="7">
        <f t="shared" si="14"/>
        <v>-224.75</v>
      </c>
      <c r="AB63" s="7">
        <f t="shared" si="15"/>
        <v>196.25</v>
      </c>
      <c r="AD63" s="7"/>
      <c r="AE63" s="7"/>
      <c r="AF63" s="7"/>
      <c r="AG63" s="7"/>
      <c r="AH63" s="7"/>
      <c r="AI63" s="7"/>
      <c r="AJ63" s="7"/>
      <c r="AK63" s="7"/>
      <c r="AL63" s="7"/>
      <c r="AM63" s="7"/>
      <c r="AN63" s="7"/>
      <c r="AO63" s="7"/>
      <c r="AP63" s="7"/>
      <c r="AQ63" s="7"/>
      <c r="AR63" s="7"/>
      <c r="AS63" s="7"/>
      <c r="AT63" s="7"/>
      <c r="AU63" s="7"/>
      <c r="AV63" s="7"/>
      <c r="AW63" s="7"/>
      <c r="AY63" s="7"/>
      <c r="BU63" s="8">
        <v>39722</v>
      </c>
      <c r="BV63" s="7">
        <f>HAVERQ!T123</f>
        <v>388</v>
      </c>
      <c r="BW63" s="7">
        <f>HAVERQ!U123+HAVERQ!W123+HAVERQ!X123</f>
        <v>328</v>
      </c>
      <c r="BX63" s="7">
        <f>HAVERQ!V123</f>
        <v>2694</v>
      </c>
      <c r="BY63" s="7">
        <f>HAVERQ!Y123</f>
        <v>2333</v>
      </c>
      <c r="BZ63" s="7">
        <f>HAVERQ!Z123+HAVERQ!AB123</f>
        <v>7048</v>
      </c>
      <c r="CA63" s="7">
        <f>HAVERQ!AA123+HAVERQ!AC123</f>
        <v>2740</v>
      </c>
      <c r="CB63" s="7">
        <f>HAVERQ!AD123+HAVERQ!AE123+HAVERQ!AF123+HAVERQ!AG123</f>
        <v>6556</v>
      </c>
      <c r="CC63" s="7">
        <f>HAVERQ!AH123+HAVERQ!AI123+HAVERQ!AJ123+HAVERQ!AK123+HAVERQ!AL123+HAVERQ!AM123</f>
        <v>10043</v>
      </c>
      <c r="CD63" s="7">
        <f>HAVERQ!S123-SUM('Chart Data'!BV63:CC63)</f>
        <v>0</v>
      </c>
      <c r="DB63" s="8">
        <v>41548</v>
      </c>
      <c r="DC63" s="3">
        <f>HAVERQ!BI143/HAVERQ!T143</f>
        <v>9.0410628019323678</v>
      </c>
      <c r="DD63" s="3">
        <f>HAVERQ!BJ143/HAVERQ!U143</f>
        <v>132.91666666666666</v>
      </c>
      <c r="DE63" s="3">
        <f>HAVERQ!BK143/HAVERQ!V143</f>
        <v>18.826863354037268</v>
      </c>
      <c r="DF63" s="3">
        <f>HAVERQ!BL143/HAVERQ!W143</f>
        <v>54.852459016393439</v>
      </c>
      <c r="DG63" s="3">
        <f>HAVERQ!BM143/HAVERQ!X143</f>
        <v>28.782828282828284</v>
      </c>
      <c r="DH63" s="3">
        <f>HAVERQ!BN143/HAVERQ!Y143</f>
        <v>14.521533364884052</v>
      </c>
      <c r="DI63" s="3">
        <f>HAVERQ!BO143/HAVERQ!Z143</f>
        <v>11.307080187716792</v>
      </c>
      <c r="DJ63" s="3">
        <f>HAVERQ!BP143/HAVERQ!AA143</f>
        <v>13.432558139534883</v>
      </c>
      <c r="DK63" s="3">
        <f>HAVERQ!BQ143/HAVERQ!AB143</f>
        <v>7.4084309133489459</v>
      </c>
      <c r="DL63" s="3">
        <f>HAVERQ!BR143/HAVERQ!AC143</f>
        <v>13.456073338426279</v>
      </c>
      <c r="DM63" s="3">
        <f>HAVERQ!BS143/HAVERQ!AD143</f>
        <v>42.829596412556057</v>
      </c>
      <c r="DN63" s="3">
        <f>HAVERQ!BT143/HAVERQ!AE143</f>
        <v>118.53016453382084</v>
      </c>
      <c r="DO63" s="3">
        <f>HAVERQ!BU143/HAVERQ!AF143</f>
        <v>13.604463959019393</v>
      </c>
      <c r="DP63" s="3">
        <f>HAVERQ!BV143/HAVERQ!AG143</f>
        <v>8.9876450767502813</v>
      </c>
      <c r="DQ63" s="3">
        <f>HAVERQ!BW143/HAVERQ!AH143</f>
        <v>16.347402597402599</v>
      </c>
      <c r="DR63" s="3">
        <f>HAVERQ!BX143/HAVERQ!AI143</f>
        <v>9.8941299790356396</v>
      </c>
      <c r="DS63" s="3">
        <f>HAVERQ!BY143/HAVERQ!AJ143</f>
        <v>10.956206145656909</v>
      </c>
      <c r="DT63" s="3">
        <f>HAVERQ!BZ143/HAVERQ!AK143</f>
        <v>9.1316648531011975</v>
      </c>
      <c r="DU63" s="3">
        <f>(HAVERQ!CA143+HAVERQ!CB143)/HAVERQ!AL143</f>
        <v>9.5123318385650233</v>
      </c>
      <c r="FP63" s="8">
        <v>43800</v>
      </c>
      <c r="FQ63" s="2">
        <f>100*((AVERAGE(HAVERM!AS485:AS487)/AVERAGE(HAVERM!AS482:AS484))-1)</f>
        <v>0.16680345278665687</v>
      </c>
      <c r="FR63" s="2">
        <f>100*((AVERAGE(HAVERM!AT485:AT487)/AVERAGE(HAVERM!AT482:AT484))-1)</f>
        <v>-0.15813660597098211</v>
      </c>
      <c r="FS63" s="2">
        <f>100*((AVERAGE(HAVERM!AU485:AU487)/AVERAGE(HAVERM!AU482:AU484))-1)</f>
        <v>0.61841929894708159</v>
      </c>
      <c r="FT63" s="2">
        <f>100*((AVERAGE(HAVERM!AV485:AV487)/AVERAGE(HAVERM!AV482:AV484))-1)</f>
        <v>-0.44315053031723783</v>
      </c>
      <c r="FU63" s="2">
        <f>100*((AVERAGE(HAVERM!AW485:AW487)/AVERAGE(HAVERM!AW482:AW484))-1)</f>
        <v>0.21694362056237093</v>
      </c>
      <c r="FV63" s="2">
        <f>100*((AVERAGE(HAVERM!AX485:AX487)/AVERAGE(HAVERM!AX482:AX484))-1)</f>
        <v>0.20986319959808153</v>
      </c>
      <c r="FW63" s="2">
        <f>100*((AVERAGE(HAVERM!AY485:AY487)/AVERAGE(HAVERM!AY482:AY484))-1)</f>
        <v>-6.3383733523980634E-2</v>
      </c>
      <c r="FX63" s="2">
        <f>100*((AVERAGE(HAVERM!AZ485:AZ487)/AVERAGE(HAVERM!AZ482:AZ484))-1)</f>
        <v>-0.11338291645035525</v>
      </c>
      <c r="FY63" s="2">
        <f>100*((AVERAGE(HAVERM!BA485:BA487)/AVERAGE(HAVERM!BA482:BA484))-1)</f>
        <v>0.10388544529260635</v>
      </c>
      <c r="FZ63" s="2">
        <f>100*((AVERAGE(HAVERM!BB485:BB487)/AVERAGE(HAVERM!BB482:BB484))-1)</f>
        <v>0.17143003517769984</v>
      </c>
      <c r="GA63" s="2">
        <f>100*((AVERAGE(HAVERM!BC485:BC487)/AVERAGE(HAVERM!BC482:BC484))-1)</f>
        <v>0.5620773272632773</v>
      </c>
      <c r="GB63" s="2">
        <f>100*((AVERAGE(HAVERM!BD485:BD487)/AVERAGE(HAVERM!BD482:BD484))-1)</f>
        <v>-0.43709508327494095</v>
      </c>
      <c r="GC63" s="2">
        <f>100*((AVERAGE(HAVERM!BE485:BE487)/AVERAGE(HAVERM!BE482:BE484))-1)</f>
        <v>0.35282470569313329</v>
      </c>
      <c r="GD63" s="2">
        <f>100*((AVERAGE(HAVERM!BF485:BF487)/AVERAGE(HAVERM!BF482:BF484))-1)</f>
        <v>0.61955572153467031</v>
      </c>
      <c r="GE63" s="2">
        <f>100*((AVERAGE(HAVERM!BG485:BG487)/AVERAGE(HAVERM!BG482:BG484))-1)</f>
        <v>0.12168930641793807</v>
      </c>
      <c r="GF63" s="2">
        <f>100*((AVERAGE(HAVERM!BH485:BH487)/AVERAGE(HAVERM!BH482:BH484))-1)</f>
        <v>0.39556400527889224</v>
      </c>
      <c r="GG63" s="2">
        <f>100*((AVERAGE(HAVERM!BI485:BI487)/AVERAGE(HAVERM!BI482:BI484))-1)</f>
        <v>0.14030808609579726</v>
      </c>
      <c r="GH63" s="2">
        <f>100*((AVERAGE(HAVERM!BJ485:BJ487)/AVERAGE(HAVERM!BJ482:BJ484))-1)</f>
        <v>0.734153347256572</v>
      </c>
      <c r="GI63" s="2">
        <f>100*((AVERAGE(HAVERM!BK485:BK487)/AVERAGE(HAVERM!BK482:BK484))-1)</f>
        <v>-7.768667814869179E-2</v>
      </c>
      <c r="GJ63" s="2">
        <f>100*(((AVERAGE(HAVERM!BL485:BL487)+(AVERAGE(HAVERM!BM485:BM487)))/(AVERAGE(HAVERM!BL482:BL484)+AVERAGE(HAVERM!BM482:BM484))-1))</f>
        <v>0.32559232462168186</v>
      </c>
      <c r="GL63" s="8">
        <v>43800</v>
      </c>
      <c r="GM63" s="2">
        <f t="shared" si="56"/>
        <v>-0.15813660597098211</v>
      </c>
      <c r="GN63" s="2">
        <f t="shared" si="57"/>
        <v>0.27346625997326512</v>
      </c>
      <c r="GO63" s="2">
        <f t="shared" si="58"/>
        <v>-0.44315053031723783</v>
      </c>
      <c r="GP63" s="2">
        <f t="shared" si="59"/>
        <v>-6.3383733523980634E-2</v>
      </c>
      <c r="GQ63" s="2">
        <f t="shared" si="60"/>
        <v>-2.34672663367963E-2</v>
      </c>
      <c r="GR63" s="2">
        <f t="shared" si="61"/>
        <v>0.32165231017862173</v>
      </c>
      <c r="GS63" s="2">
        <f t="shared" si="62"/>
        <v>-0.43709508327494095</v>
      </c>
      <c r="GT63" s="2">
        <f t="shared" si="63"/>
        <v>0.35242709161242836</v>
      </c>
      <c r="GU63" s="2">
        <f t="shared" si="64"/>
        <v>0.41504043307056815</v>
      </c>
      <c r="GW63" s="8">
        <v>43800</v>
      </c>
      <c r="GX63">
        <f>HAVERM!AT487</f>
        <v>187875</v>
      </c>
      <c r="GY63">
        <f>HAVERM!AU487+HAVERM!AW487+HAVERM!AX487</f>
        <v>333393</v>
      </c>
      <c r="GZ63">
        <f>HAVERM!AV487</f>
        <v>2410258</v>
      </c>
      <c r="HA63">
        <f>HAVERM!AY487</f>
        <v>1239124</v>
      </c>
      <c r="HB63">
        <f>HAVERM!AZ487+HAVERM!BB487</f>
        <v>6512509</v>
      </c>
      <c r="HC63">
        <f>HAVERM!BA487+HAVERM!BC487</f>
        <v>2557572</v>
      </c>
      <c r="HD63">
        <f>HAVERM!BD487</f>
        <v>1087611</v>
      </c>
      <c r="HE63">
        <f>HAVERM!BE487+HAVERM!BF487+HAVERM!BG487</f>
        <v>5075004</v>
      </c>
      <c r="HF63">
        <f>HAVERM!BH487+HAVERM!BI487+HAVERM!BJ487+HAVERM!BK487+HAVERM!BL487+HAVERM!BM487</f>
        <v>9592231</v>
      </c>
    </row>
    <row r="64" spans="5:214" x14ac:dyDescent="0.25">
      <c r="E64" s="8">
        <v>42005</v>
      </c>
      <c r="F64" s="7">
        <f>HAVERQ!P148</f>
        <v>1545</v>
      </c>
      <c r="G64" s="7">
        <f>HAVERQ!O148</f>
        <v>1688</v>
      </c>
      <c r="H64" s="7">
        <f>HAVERQ!N148</f>
        <v>1034</v>
      </c>
      <c r="I64" s="7">
        <f>HAVERQ!M148</f>
        <v>255</v>
      </c>
      <c r="J64" s="7">
        <f>HAVERQ!L148</f>
        <v>160</v>
      </c>
      <c r="K64" s="7">
        <f>HAVERQ!E148-F64-G64-H64-I64-J64</f>
        <v>562</v>
      </c>
      <c r="M64" s="8">
        <v>42005</v>
      </c>
      <c r="N64" s="7">
        <f t="shared" si="4"/>
        <v>29.462242562929063</v>
      </c>
      <c r="O64" s="7">
        <f t="shared" si="5"/>
        <v>32.189168573607937</v>
      </c>
      <c r="P64" s="7">
        <f t="shared" si="6"/>
        <v>19.71777269260107</v>
      </c>
      <c r="Q64" s="7">
        <f t="shared" si="7"/>
        <v>4.8627002288329519</v>
      </c>
      <c r="R64" s="7">
        <f t="shared" si="8"/>
        <v>3.0511060259344012</v>
      </c>
      <c r="S64" s="7">
        <f t="shared" si="8"/>
        <v>10.717009916094584</v>
      </c>
      <c r="U64" s="8">
        <v>42005</v>
      </c>
      <c r="V64" s="7">
        <f t="shared" si="9"/>
        <v>335.75</v>
      </c>
      <c r="W64" s="7">
        <f t="shared" si="10"/>
        <v>248.25</v>
      </c>
      <c r="X64" s="7">
        <f t="shared" si="11"/>
        <v>-145</v>
      </c>
      <c r="Y64" s="7">
        <f t="shared" si="12"/>
        <v>29.25</v>
      </c>
      <c r="Z64" s="7">
        <f t="shared" si="13"/>
        <v>-56.25</v>
      </c>
      <c r="AA64" s="7">
        <f t="shared" si="14"/>
        <v>-225.75</v>
      </c>
      <c r="AB64" s="7">
        <f t="shared" si="15"/>
        <v>186.25</v>
      </c>
      <c r="AD64" s="7"/>
      <c r="AE64" s="7"/>
      <c r="AF64" s="7"/>
      <c r="AG64" s="7"/>
      <c r="AH64" s="7"/>
      <c r="AI64" s="7"/>
      <c r="AJ64" s="7"/>
      <c r="AK64" s="7"/>
      <c r="AL64" s="7"/>
      <c r="AM64" s="7"/>
      <c r="AN64" s="7"/>
      <c r="AO64" s="7"/>
      <c r="AP64" s="7"/>
      <c r="AQ64" s="7"/>
      <c r="AR64" s="7"/>
      <c r="AS64" s="7"/>
      <c r="AT64" s="7"/>
      <c r="AU64" s="7"/>
      <c r="AV64" s="7"/>
      <c r="AW64" s="7"/>
      <c r="AY64" s="7"/>
      <c r="BU64" s="8">
        <v>39814</v>
      </c>
      <c r="BV64" s="7">
        <f>HAVERQ!T124</f>
        <v>383</v>
      </c>
      <c r="BW64" s="7">
        <f>HAVERQ!U124+HAVERQ!W124+HAVERQ!X124</f>
        <v>347</v>
      </c>
      <c r="BX64" s="7">
        <f>HAVERQ!V124</f>
        <v>2689</v>
      </c>
      <c r="BY64" s="7">
        <f>HAVERQ!Y124</f>
        <v>2321</v>
      </c>
      <c r="BZ64" s="7">
        <f>HAVERQ!Z124+HAVERQ!AB124</f>
        <v>6931</v>
      </c>
      <c r="CA64" s="7">
        <f>HAVERQ!AA124+HAVERQ!AC124</f>
        <v>2742</v>
      </c>
      <c r="CB64" s="7">
        <f>HAVERQ!AD124+HAVERQ!AE124+HAVERQ!AF124+HAVERQ!AG124</f>
        <v>6512</v>
      </c>
      <c r="CC64" s="7">
        <f>HAVERQ!AH124+HAVERQ!AI124+HAVERQ!AJ124+HAVERQ!AK124+HAVERQ!AL124+HAVERQ!AM124</f>
        <v>9979</v>
      </c>
      <c r="CD64" s="7">
        <f>HAVERQ!S124-SUM('Chart Data'!BV64:CC64)</f>
        <v>2</v>
      </c>
      <c r="DB64" s="8">
        <v>41640</v>
      </c>
      <c r="DC64" s="3">
        <f>HAVERQ!BI144/HAVERQ!T144</f>
        <v>10.038031319910514</v>
      </c>
      <c r="DD64" s="3">
        <f>HAVERQ!BJ144/HAVERQ!U144</f>
        <v>145.955223880597</v>
      </c>
      <c r="DE64" s="3">
        <f>HAVERQ!BK144/HAVERQ!V144</f>
        <v>19.034883720930232</v>
      </c>
      <c r="DF64" s="3">
        <f>HAVERQ!BL144/HAVERQ!W144</f>
        <v>51.075000000000003</v>
      </c>
      <c r="DG64" s="3">
        <f>HAVERQ!BM144/HAVERQ!X144</f>
        <v>29.678571428571427</v>
      </c>
      <c r="DH64" s="3">
        <f>HAVERQ!BN144/HAVERQ!Y144</f>
        <v>14.528773584905661</v>
      </c>
      <c r="DI64" s="3">
        <f>HAVERQ!BO144/HAVERQ!Z144</f>
        <v>11.775522755227552</v>
      </c>
      <c r="DJ64" s="3">
        <f>HAVERQ!BP144/HAVERQ!AA144</f>
        <v>13.528712871287128</v>
      </c>
      <c r="DK64" s="3">
        <f>HAVERQ!BQ144/HAVERQ!AB144</f>
        <v>7.1852886405959033</v>
      </c>
      <c r="DL64" s="3">
        <f>HAVERQ!BR144/HAVERQ!AC144</f>
        <v>13.347955390334572</v>
      </c>
      <c r="DM64" s="3">
        <f>HAVERQ!BS144/HAVERQ!AD144</f>
        <v>41.845195729537366</v>
      </c>
      <c r="DN64" s="3">
        <f>HAVERQ!BT144/HAVERQ!AE144</f>
        <v>118.32971014492753</v>
      </c>
      <c r="DO64" s="3">
        <f>HAVERQ!BU144/HAVERQ!AF144</f>
        <v>13.434423284225655</v>
      </c>
      <c r="DP64" s="3">
        <f>HAVERQ!BV144/HAVERQ!AG144</f>
        <v>8.9029520295202946</v>
      </c>
      <c r="DQ64" s="3">
        <f>HAVERQ!BW144/HAVERQ!AH144</f>
        <v>16.266233766233768</v>
      </c>
      <c r="DR64" s="3">
        <f>HAVERQ!BX144/HAVERQ!AI144</f>
        <v>9.932244614315497</v>
      </c>
      <c r="DS64" s="3">
        <f>HAVERQ!BY144/HAVERQ!AJ144</f>
        <v>10.87205146533238</v>
      </c>
      <c r="DT64" s="3">
        <f>HAVERQ!BZ144/HAVERQ!AK144</f>
        <v>8.8845338983050848</v>
      </c>
      <c r="DU64" s="3">
        <f>(HAVERQ!CA144+HAVERQ!CB144)/HAVERQ!AL144</f>
        <v>9.625971143174251</v>
      </c>
      <c r="FP64" s="8">
        <v>43831</v>
      </c>
      <c r="FQ64" s="2">
        <f>100*((AVERAGE(HAVERM!AS486:AS488)/AVERAGE(HAVERM!AS483:AS485))-1)</f>
        <v>0.17805791413574301</v>
      </c>
      <c r="FR64" s="2">
        <f>100*((AVERAGE(HAVERM!AT486:AT488)/AVERAGE(HAVERM!AT483:AT485))-1)</f>
        <v>-0.27894767564241585</v>
      </c>
      <c r="FS64" s="2">
        <f>100*((AVERAGE(HAVERM!AU486:AU488)/AVERAGE(HAVERM!AU483:AU485))-1)</f>
        <v>0.42108618983416335</v>
      </c>
      <c r="FT64" s="2">
        <f>100*((AVERAGE(HAVERM!AV486:AV488)/AVERAGE(HAVERM!AV483:AV485))-1)</f>
        <v>-0.57389302386415819</v>
      </c>
      <c r="FU64" s="2">
        <f>100*((AVERAGE(HAVERM!AW486:AW488)/AVERAGE(HAVERM!AW483:AW485))-1)</f>
        <v>0.15756693359216811</v>
      </c>
      <c r="FV64" s="2">
        <f>100*((AVERAGE(HAVERM!AX486:AX488)/AVERAGE(HAVERM!AX483:AX485))-1)</f>
        <v>0.14232912638789674</v>
      </c>
      <c r="FW64" s="2">
        <f>100*((AVERAGE(HAVERM!AY486:AY488)/AVERAGE(HAVERM!AY483:AY485))-1)</f>
        <v>3.2644178454832584E-2</v>
      </c>
      <c r="FX64" s="2">
        <f>100*((AVERAGE(HAVERM!AZ486:AZ488)/AVERAGE(HAVERM!AZ483:AZ485))-1)</f>
        <v>-0.15489918987199314</v>
      </c>
      <c r="FY64" s="2">
        <f>100*((AVERAGE(HAVERM!BA486:BA488)/AVERAGE(HAVERM!BA483:BA485))-1)</f>
        <v>3.7795117080152707E-2</v>
      </c>
      <c r="FZ64" s="2">
        <f>100*((AVERAGE(HAVERM!BB486:BB488)/AVERAGE(HAVERM!BB483:BB485))-1)</f>
        <v>0.33412389070868187</v>
      </c>
      <c r="GA64" s="2">
        <f>100*((AVERAGE(HAVERM!BC486:BC488)/AVERAGE(HAVERM!BC483:BC485))-1)</f>
        <v>0.40700894557443856</v>
      </c>
      <c r="GB64" s="2">
        <f>100*((AVERAGE(HAVERM!BD486:BD488)/AVERAGE(HAVERM!BD483:BD485))-1)</f>
        <v>-0.4082220874712883</v>
      </c>
      <c r="GC64" s="2">
        <f>100*((AVERAGE(HAVERM!BE486:BE488)/AVERAGE(HAVERM!BE483:BE485))-1)</f>
        <v>0.40423574180066257</v>
      </c>
      <c r="GD64" s="2">
        <f>100*((AVERAGE(HAVERM!BF486:BF488)/AVERAGE(HAVERM!BF483:BF485))-1)</f>
        <v>0.48909221860684582</v>
      </c>
      <c r="GE64" s="2">
        <f>100*((AVERAGE(HAVERM!BG486:BG488)/AVERAGE(HAVERM!BG483:BG485))-1)</f>
        <v>-9.3473069605454207E-2</v>
      </c>
      <c r="GF64" s="2">
        <f>100*((AVERAGE(HAVERM!BH486:BH488)/AVERAGE(HAVERM!BH483:BH485))-1)</f>
        <v>1.1127476396011859</v>
      </c>
      <c r="GG64" s="2">
        <f>100*((AVERAGE(HAVERM!BI486:BI488)/AVERAGE(HAVERM!BI483:BI485))-1)</f>
        <v>0.27365759441182469</v>
      </c>
      <c r="GH64" s="2">
        <f>100*((AVERAGE(HAVERM!BJ486:BJ488)/AVERAGE(HAVERM!BJ483:BJ485))-1)</f>
        <v>0.72219822630421593</v>
      </c>
      <c r="GI64" s="2">
        <f>100*((AVERAGE(HAVERM!BK486:BK488)/AVERAGE(HAVERM!BK483:BK485))-1)</f>
        <v>8.3421386159487909E-2</v>
      </c>
      <c r="GJ64" s="2">
        <f>100*(((AVERAGE(HAVERM!BL486:BL488)+(AVERAGE(HAVERM!BM486:BM488)))/(AVERAGE(HAVERM!BL483:BL485)+AVERAGE(HAVERM!BM483:BM485))-1))</f>
        <v>0.29994605470717861</v>
      </c>
      <c r="GL64" s="8">
        <v>43831</v>
      </c>
      <c r="GM64" s="2">
        <f t="shared" si="56"/>
        <v>-0.27894767564241585</v>
      </c>
      <c r="GN64" s="2">
        <f t="shared" si="57"/>
        <v>0.18901228579857321</v>
      </c>
      <c r="GO64" s="2">
        <f t="shared" si="58"/>
        <v>-0.57389302386415819</v>
      </c>
      <c r="GP64" s="2">
        <f t="shared" si="59"/>
        <v>3.2644178454832584E-2</v>
      </c>
      <c r="GQ64" s="2">
        <f t="shared" si="60"/>
        <v>-4.349417684568202E-4</v>
      </c>
      <c r="GR64" s="2">
        <f t="shared" si="61"/>
        <v>0.21343006635154982</v>
      </c>
      <c r="GS64" s="2">
        <f t="shared" si="62"/>
        <v>-0.4082220874712883</v>
      </c>
      <c r="GT64" s="2">
        <f t="shared" si="63"/>
        <v>0.19589876623804514</v>
      </c>
      <c r="GU64" s="2">
        <f t="shared" si="64"/>
        <v>0.56780547667183434</v>
      </c>
      <c r="GW64" s="8">
        <v>43831</v>
      </c>
      <c r="GX64">
        <f>HAVERM!AT488</f>
        <v>187688</v>
      </c>
      <c r="GY64">
        <f>HAVERM!AU488+HAVERM!AW488+HAVERM!AX488</f>
        <v>334469</v>
      </c>
      <c r="GZ64">
        <f>HAVERM!AV488</f>
        <v>2419164</v>
      </c>
      <c r="HA64">
        <f>HAVERM!AY488</f>
        <v>1253595</v>
      </c>
      <c r="HB64">
        <f>HAVERM!AZ488+HAVERM!BB488</f>
        <v>6523556</v>
      </c>
      <c r="HC64">
        <f>HAVERM!BA488+HAVERM!BC488</f>
        <v>2557658</v>
      </c>
      <c r="HD64">
        <f>HAVERM!BD488</f>
        <v>1086225</v>
      </c>
      <c r="HE64">
        <f>HAVERM!BE488+HAVERM!BF488+HAVERM!BG488</f>
        <v>5074414</v>
      </c>
      <c r="HF64">
        <f>HAVERM!BH488+HAVERM!BI488+HAVERM!BJ488+HAVERM!BK488+HAVERM!BL488+HAVERM!BM488</f>
        <v>9616378</v>
      </c>
    </row>
    <row r="65" spans="5:214" x14ac:dyDescent="0.25">
      <c r="E65" s="8">
        <v>42095</v>
      </c>
      <c r="F65" s="7">
        <f>HAVERQ!P149</f>
        <v>1551</v>
      </c>
      <c r="G65" s="7">
        <f>HAVERQ!O149</f>
        <v>1689</v>
      </c>
      <c r="H65" s="7">
        <f>HAVERQ!N149</f>
        <v>1020</v>
      </c>
      <c r="I65" s="7">
        <f>HAVERQ!M149</f>
        <v>254</v>
      </c>
      <c r="J65" s="7">
        <f>HAVERQ!L149</f>
        <v>159</v>
      </c>
      <c r="K65" s="7">
        <f>HAVERQ!E149-F65-G65-H65-I65-J65</f>
        <v>555</v>
      </c>
      <c r="M65" s="8">
        <v>42095</v>
      </c>
      <c r="N65" s="7">
        <f t="shared" si="4"/>
        <v>29.667176740627394</v>
      </c>
      <c r="O65" s="7">
        <f t="shared" si="5"/>
        <v>32.306809487375673</v>
      </c>
      <c r="P65" s="7">
        <f t="shared" si="6"/>
        <v>19.510328997704669</v>
      </c>
      <c r="Q65" s="7">
        <f t="shared" si="7"/>
        <v>4.8584544758990056</v>
      </c>
      <c r="R65" s="7">
        <f t="shared" si="8"/>
        <v>3.0413159908186689</v>
      </c>
      <c r="S65" s="7">
        <f t="shared" si="8"/>
        <v>10.615914307574597</v>
      </c>
      <c r="U65" s="8">
        <v>42095</v>
      </c>
      <c r="V65" s="7">
        <f t="shared" si="9"/>
        <v>341.75</v>
      </c>
      <c r="W65" s="7">
        <f t="shared" si="10"/>
        <v>249.25</v>
      </c>
      <c r="X65" s="7">
        <f t="shared" si="11"/>
        <v>-159</v>
      </c>
      <c r="Y65" s="7">
        <f t="shared" si="12"/>
        <v>28.25</v>
      </c>
      <c r="Z65" s="7">
        <f t="shared" si="13"/>
        <v>-57.25</v>
      </c>
      <c r="AA65" s="7">
        <f t="shared" si="14"/>
        <v>-232.75</v>
      </c>
      <c r="AB65" s="7">
        <f t="shared" si="15"/>
        <v>170.25</v>
      </c>
      <c r="AD65" s="7"/>
      <c r="AE65" s="7"/>
      <c r="AF65" s="7"/>
      <c r="AG65" s="7"/>
      <c r="AH65" s="7"/>
      <c r="AI65" s="7"/>
      <c r="AJ65" s="7"/>
      <c r="AK65" s="7"/>
      <c r="AL65" s="7"/>
      <c r="AM65" s="7"/>
      <c r="AN65" s="7"/>
      <c r="AO65" s="7"/>
      <c r="AP65" s="7"/>
      <c r="AQ65" s="7"/>
      <c r="AR65" s="7"/>
      <c r="AS65" s="7"/>
      <c r="AT65" s="7"/>
      <c r="AU65" s="7"/>
      <c r="AV65" s="7"/>
      <c r="AW65" s="7"/>
      <c r="AY65" s="7"/>
      <c r="BU65" s="8">
        <v>39904</v>
      </c>
      <c r="BV65" s="7">
        <f>HAVERQ!T125</f>
        <v>390</v>
      </c>
      <c r="BW65" s="7">
        <f>HAVERQ!U125+HAVERQ!W125+HAVERQ!X125</f>
        <v>335</v>
      </c>
      <c r="BX65" s="7">
        <f>HAVERQ!V125</f>
        <v>2657</v>
      </c>
      <c r="BY65" s="7">
        <f>HAVERQ!Y125</f>
        <v>2243</v>
      </c>
      <c r="BZ65" s="7">
        <f>HAVERQ!Z125+HAVERQ!AB125</f>
        <v>6916</v>
      </c>
      <c r="CA65" s="7">
        <f>HAVERQ!AA125+HAVERQ!AC125</f>
        <v>2720</v>
      </c>
      <c r="CB65" s="7">
        <f>HAVERQ!AD125+HAVERQ!AE125+HAVERQ!AF125+HAVERQ!AG125</f>
        <v>6438</v>
      </c>
      <c r="CC65" s="7">
        <f>HAVERQ!AH125+HAVERQ!AI125+HAVERQ!AJ125+HAVERQ!AK125+HAVERQ!AL125+HAVERQ!AM125</f>
        <v>10028</v>
      </c>
      <c r="CD65" s="7">
        <f>HAVERQ!S125-SUM('Chart Data'!BV65:CC65)</f>
        <v>1</v>
      </c>
      <c r="DB65" s="8">
        <v>41730</v>
      </c>
      <c r="DC65" s="3">
        <f>HAVERQ!BI145/HAVERQ!T145</f>
        <v>11.05949656750572</v>
      </c>
      <c r="DD65" s="3">
        <f>HAVERQ!BJ145/HAVERQ!U145</f>
        <v>148.65151515151516</v>
      </c>
      <c r="DE65" s="3">
        <f>HAVERQ!BK145/HAVERQ!V145</f>
        <v>18.733307897748951</v>
      </c>
      <c r="DF65" s="3">
        <f>HAVERQ!BL145/HAVERQ!W145</f>
        <v>53.086956521739133</v>
      </c>
      <c r="DG65" s="3">
        <f>HAVERQ!BM145/HAVERQ!X145</f>
        <v>28.649746192893399</v>
      </c>
      <c r="DH65" s="3">
        <f>HAVERQ!BN145/HAVERQ!Y145</f>
        <v>14.653647058823529</v>
      </c>
      <c r="DI65" s="3">
        <f>HAVERQ!BO145/HAVERQ!Z145</f>
        <v>11.877431118314425</v>
      </c>
      <c r="DJ65" s="3">
        <f>HAVERQ!BP145/HAVERQ!AA145</f>
        <v>13.589013898080742</v>
      </c>
      <c r="DK65" s="3">
        <f>HAVERQ!BQ145/HAVERQ!AB145</f>
        <v>7.1851345189238485</v>
      </c>
      <c r="DL65" s="3">
        <f>HAVERQ!BR145/HAVERQ!AC145</f>
        <v>14.048708487084872</v>
      </c>
      <c r="DM65" s="3">
        <f>HAVERQ!BS145/HAVERQ!AD145</f>
        <v>42.403710247349821</v>
      </c>
      <c r="DN65" s="3">
        <f>HAVERQ!BT145/HAVERQ!AE145</f>
        <v>119.3</v>
      </c>
      <c r="DO65" s="3">
        <f>HAVERQ!BU145/HAVERQ!AF145</f>
        <v>13.29794762915782</v>
      </c>
      <c r="DP65" s="3">
        <f>HAVERQ!BV145/HAVERQ!AG145</f>
        <v>8.661107168204401</v>
      </c>
      <c r="DQ65" s="3">
        <f>HAVERQ!BW145/HAVERQ!AH145</f>
        <v>16.203246753246752</v>
      </c>
      <c r="DR65" s="3">
        <f>HAVERQ!BX145/HAVERQ!AI145</f>
        <v>9.9064773120886738</v>
      </c>
      <c r="DS65" s="3">
        <f>HAVERQ!BY145/HAVERQ!AJ145</f>
        <v>10.808470140375922</v>
      </c>
      <c r="DT65" s="3">
        <f>HAVERQ!BZ145/HAVERQ!AK145</f>
        <v>8.5581395348837201</v>
      </c>
      <c r="DU65" s="3">
        <f>(HAVERQ!CA145+HAVERQ!CB145)/HAVERQ!AL145</f>
        <v>9.8006718924972009</v>
      </c>
      <c r="FP65" s="8">
        <v>43862</v>
      </c>
      <c r="FQ65" s="2">
        <f>100*((AVERAGE(HAVERM!AS487:AS489)/AVERAGE(HAVERM!AS484:AS486))-1)</f>
        <v>0.20047791305723983</v>
      </c>
      <c r="FR65" s="2">
        <f>100*((AVERAGE(HAVERM!AT487:AT489)/AVERAGE(HAVERM!AT484:AT486))-1)</f>
        <v>-0.35994330096674743</v>
      </c>
      <c r="FS65" s="2">
        <f>100*((AVERAGE(HAVERM!AU487:AU489)/AVERAGE(HAVERM!AU484:AU486))-1)</f>
        <v>9.5362975324819743E-2</v>
      </c>
      <c r="FT65" s="2">
        <f>100*((AVERAGE(HAVERM!AV487:AV489)/AVERAGE(HAVERM!AV484:AV486))-1)</f>
        <v>-0.68948088362207338</v>
      </c>
      <c r="FU65" s="2">
        <f>100*((AVERAGE(HAVERM!AW487:AW489)/AVERAGE(HAVERM!AW484:AW486))-1)</f>
        <v>4.5253256618282833E-2</v>
      </c>
      <c r="FV65" s="2">
        <f>100*((AVERAGE(HAVERM!AX487:AX489)/AVERAGE(HAVERM!AX484:AX486))-1)</f>
        <v>0.24377567459090699</v>
      </c>
      <c r="FW65" s="2">
        <f>100*((AVERAGE(HAVERM!AY487:AY489)/AVERAGE(HAVERM!AY484:AY486))-1)</f>
        <v>0.11556891778496947</v>
      </c>
      <c r="FX65" s="2">
        <f>100*((AVERAGE(HAVERM!AZ487:AZ489)/AVERAGE(HAVERM!AZ484:AZ486))-1)</f>
        <v>-0.12463779199541891</v>
      </c>
      <c r="FY65" s="2">
        <f>100*((AVERAGE(HAVERM!BA487:BA489)/AVERAGE(HAVERM!BA484:BA486))-1)</f>
        <v>-1.4294693829564054E-2</v>
      </c>
      <c r="FZ65" s="2">
        <f>100*((AVERAGE(HAVERM!BB487:BB489)/AVERAGE(HAVERM!BB484:BB486))-1)</f>
        <v>0.76688120502683699</v>
      </c>
      <c r="GA65" s="2">
        <f>100*((AVERAGE(HAVERM!BC487:BC489)/AVERAGE(HAVERM!BC484:BC486))-1)</f>
        <v>0.20253496256708026</v>
      </c>
      <c r="GB65" s="2">
        <f>100*((AVERAGE(HAVERM!BD487:BD489)/AVERAGE(HAVERM!BD484:BD486))-1)</f>
        <v>-0.32357243542084912</v>
      </c>
      <c r="GC65" s="2">
        <f>100*((AVERAGE(HAVERM!BE487:BE489)/AVERAGE(HAVERM!BE484:BE486))-1)</f>
        <v>0.53738394205167239</v>
      </c>
      <c r="GD65" s="2">
        <f>100*((AVERAGE(HAVERM!BF487:BF489)/AVERAGE(HAVERM!BF484:BF486))-1)</f>
        <v>0.45634993100895915</v>
      </c>
      <c r="GE65" s="2">
        <f>100*((AVERAGE(HAVERM!BG487:BG489)/AVERAGE(HAVERM!BG484:BG486))-1)</f>
        <v>-0.12796873525552366</v>
      </c>
      <c r="GF65" s="2">
        <f>100*((AVERAGE(HAVERM!BH487:BH489)/AVERAGE(HAVERM!BH484:BH486))-1)</f>
        <v>1.1234426558805799</v>
      </c>
      <c r="GG65" s="2">
        <f>100*((AVERAGE(HAVERM!BI487:BI489)/AVERAGE(HAVERM!BI484:BI486))-1)</f>
        <v>0.34601712229349602</v>
      </c>
      <c r="GH65" s="2">
        <f>100*((AVERAGE(HAVERM!BJ487:BJ489)/AVERAGE(HAVERM!BJ484:BJ486))-1)</f>
        <v>0.67263811980495802</v>
      </c>
      <c r="GI65" s="2">
        <f>100*((AVERAGE(HAVERM!BK487:BK489)/AVERAGE(HAVERM!BK484:BK486))-1)</f>
        <v>0.26843335810298186</v>
      </c>
      <c r="GJ65" s="2">
        <f>100*(((AVERAGE(HAVERM!BL487:BL489)+(AVERAGE(HAVERM!BM487:BM489)))/(AVERAGE(HAVERM!BL484:BL486)+AVERAGE(HAVERM!BM484:BM486))-1))</f>
        <v>0.27825154470715319</v>
      </c>
      <c r="GL65" s="8">
        <v>43862</v>
      </c>
      <c r="GM65" s="2">
        <f t="shared" si="56"/>
        <v>-0.35994330096674743</v>
      </c>
      <c r="GN65" s="2">
        <f t="shared" si="57"/>
        <v>0.16003468417125077</v>
      </c>
      <c r="GO65" s="2">
        <f t="shared" si="58"/>
        <v>-0.68948088362207338</v>
      </c>
      <c r="GP65" s="2">
        <f t="shared" si="59"/>
        <v>0.11556891778496947</v>
      </c>
      <c r="GQ65" s="2">
        <f t="shared" si="60"/>
        <v>0.1570266696048872</v>
      </c>
      <c r="GR65" s="2">
        <f t="shared" si="61"/>
        <v>8.8925308612575193E-2</v>
      </c>
      <c r="GS65" s="2">
        <f t="shared" si="62"/>
        <v>-0.32357243542084912</v>
      </c>
      <c r="GT65" s="2">
        <f t="shared" si="63"/>
        <v>0.17650559821120737</v>
      </c>
      <c r="GU65" s="2">
        <f t="shared" si="64"/>
        <v>0.58288352331259397</v>
      </c>
      <c r="GW65" s="8">
        <v>43862</v>
      </c>
      <c r="GX65">
        <f>HAVERM!AT489</f>
        <v>187492</v>
      </c>
      <c r="GY65">
        <f>HAVERM!AU489+HAVERM!AW489+HAVERM!AX489</f>
        <v>334773</v>
      </c>
      <c r="GZ65">
        <f>HAVERM!AV489</f>
        <v>2416918</v>
      </c>
      <c r="HA65">
        <f>HAVERM!AY489</f>
        <v>1254828</v>
      </c>
      <c r="HB65">
        <f>HAVERM!AZ489+HAVERM!BB489</f>
        <v>6530146</v>
      </c>
      <c r="HC65">
        <f>HAVERM!BA489+HAVERM!BC489</f>
        <v>2555320</v>
      </c>
      <c r="HD65">
        <f>HAVERM!BD489</f>
        <v>1085331</v>
      </c>
      <c r="HE65">
        <f>HAVERM!BE489+HAVERM!BF489+HAVERM!BG489</f>
        <v>5083171</v>
      </c>
      <c r="HF65">
        <f>HAVERM!BH489+HAVERM!BI489+HAVERM!BJ489+HAVERM!BK489+HAVERM!BL489+HAVERM!BM489</f>
        <v>9593352</v>
      </c>
    </row>
    <row r="66" spans="5:214" x14ac:dyDescent="0.25">
      <c r="E66" s="8">
        <v>42186</v>
      </c>
      <c r="F66" s="7">
        <f>HAVERQ!P150</f>
        <v>1559</v>
      </c>
      <c r="G66" s="7">
        <f>HAVERQ!O150</f>
        <v>1682</v>
      </c>
      <c r="H66" s="7">
        <f>HAVERQ!N150</f>
        <v>1016</v>
      </c>
      <c r="I66" s="7">
        <f>HAVERQ!M150</f>
        <v>252</v>
      </c>
      <c r="J66" s="7">
        <f>HAVERQ!L150</f>
        <v>159</v>
      </c>
      <c r="K66" s="7">
        <f>HAVERQ!E150-F66-G66-H66-I66-J66</f>
        <v>548</v>
      </c>
      <c r="M66" s="8">
        <v>42186</v>
      </c>
      <c r="N66" s="7">
        <f t="shared" si="4"/>
        <v>29.888803680981596</v>
      </c>
      <c r="O66" s="7">
        <f t="shared" si="5"/>
        <v>32.24693251533742</v>
      </c>
      <c r="P66" s="7">
        <f t="shared" si="6"/>
        <v>19.478527607361965</v>
      </c>
      <c r="Q66" s="7">
        <f t="shared" si="7"/>
        <v>4.8312883435582821</v>
      </c>
      <c r="R66" s="7">
        <f t="shared" si="8"/>
        <v>3.048312883435583</v>
      </c>
      <c r="S66" s="7">
        <f t="shared" si="8"/>
        <v>10.506134969325153</v>
      </c>
      <c r="U66" s="8">
        <v>42186</v>
      </c>
      <c r="V66" s="7">
        <f t="shared" si="9"/>
        <v>349.75</v>
      </c>
      <c r="W66" s="7">
        <f t="shared" si="10"/>
        <v>242.25</v>
      </c>
      <c r="X66" s="7">
        <f t="shared" si="11"/>
        <v>-163</v>
      </c>
      <c r="Y66" s="7">
        <f t="shared" si="12"/>
        <v>26.25</v>
      </c>
      <c r="Z66" s="7">
        <f t="shared" si="13"/>
        <v>-57.25</v>
      </c>
      <c r="AA66" s="7">
        <f t="shared" si="14"/>
        <v>-239.75</v>
      </c>
      <c r="AB66" s="7">
        <f t="shared" si="15"/>
        <v>158.25</v>
      </c>
      <c r="AD66" s="7"/>
      <c r="AE66" s="7"/>
      <c r="AF66" s="7"/>
      <c r="AG66" s="7"/>
      <c r="AH66" s="7"/>
      <c r="AI66" s="7"/>
      <c r="AJ66" s="7"/>
      <c r="AK66" s="7"/>
      <c r="AL66" s="7"/>
      <c r="AM66" s="7"/>
      <c r="AN66" s="7"/>
      <c r="AO66" s="7"/>
      <c r="AP66" s="7"/>
      <c r="AQ66" s="7"/>
      <c r="AR66" s="7"/>
      <c r="AS66" s="7"/>
      <c r="AT66" s="7"/>
      <c r="AU66" s="7"/>
      <c r="AV66" s="7"/>
      <c r="AW66" s="7"/>
      <c r="AY66" s="7"/>
      <c r="BU66" s="8">
        <v>39995</v>
      </c>
      <c r="BV66" s="7">
        <f>HAVERQ!T126</f>
        <v>399</v>
      </c>
      <c r="BW66" s="7">
        <f>HAVERQ!U126+HAVERQ!W126+HAVERQ!X126</f>
        <v>349</v>
      </c>
      <c r="BX66" s="7">
        <f>HAVERQ!V126</f>
        <v>2639</v>
      </c>
      <c r="BY66" s="7">
        <f>HAVERQ!Y126</f>
        <v>2185</v>
      </c>
      <c r="BZ66" s="7">
        <f>HAVERQ!Z126+HAVERQ!AB126</f>
        <v>6839</v>
      </c>
      <c r="CA66" s="7">
        <f>HAVERQ!AA126+HAVERQ!AC126</f>
        <v>2695</v>
      </c>
      <c r="CB66" s="7">
        <f>HAVERQ!AD126+HAVERQ!AE126+HAVERQ!AF126+HAVERQ!AG126</f>
        <v>6396</v>
      </c>
      <c r="CC66" s="7">
        <f>HAVERQ!AH126+HAVERQ!AI126+HAVERQ!AJ126+HAVERQ!AK126+HAVERQ!AL126+HAVERQ!AM126</f>
        <v>10110</v>
      </c>
      <c r="CD66" s="7">
        <f>HAVERQ!S126-SUM('Chart Data'!BV66:CC66)</f>
        <v>1</v>
      </c>
      <c r="DB66" s="8">
        <v>41821</v>
      </c>
      <c r="DC66" s="3">
        <f>HAVERQ!BI146/HAVERQ!T146</f>
        <v>11.256756756756756</v>
      </c>
      <c r="DD66" s="3">
        <f>HAVERQ!BJ146/HAVERQ!U146</f>
        <v>142.0735294117647</v>
      </c>
      <c r="DE66" s="3">
        <f>HAVERQ!BK146/HAVERQ!V146</f>
        <v>18.718181818181819</v>
      </c>
      <c r="DF66" s="3">
        <f>HAVERQ!BL146/HAVERQ!W146</f>
        <v>53.421487603305785</v>
      </c>
      <c r="DG66" s="3">
        <f>HAVERQ!BM146/HAVERQ!X146</f>
        <v>29.287179487179486</v>
      </c>
      <c r="DH66" s="3">
        <f>HAVERQ!BN146/HAVERQ!Y146</f>
        <v>14.692596063730084</v>
      </c>
      <c r="DI66" s="3">
        <f>HAVERQ!BO146/HAVERQ!Z146</f>
        <v>11.939125176375731</v>
      </c>
      <c r="DJ66" s="3">
        <f>HAVERQ!BP146/HAVERQ!AA146</f>
        <v>13.429595827900913</v>
      </c>
      <c r="DK66" s="3">
        <f>HAVERQ!BQ146/HAVERQ!AB146</f>
        <v>6.9845243513882567</v>
      </c>
      <c r="DL66" s="3">
        <f>HAVERQ!BR146/HAVERQ!AC146</f>
        <v>14.401175606171932</v>
      </c>
      <c r="DM66" s="3">
        <f>HAVERQ!BS146/HAVERQ!AD146</f>
        <v>42.964539007092199</v>
      </c>
      <c r="DN66" s="3">
        <f>HAVERQ!BT146/HAVERQ!AE146</f>
        <v>122.18181818181819</v>
      </c>
      <c r="DO66" s="3">
        <f>HAVERQ!BU146/HAVERQ!AF146</f>
        <v>13.645218627799503</v>
      </c>
      <c r="DP66" s="3">
        <f>HAVERQ!BV146/HAVERQ!AG146</f>
        <v>8.7463054187192117</v>
      </c>
      <c r="DQ66" s="3">
        <f>HAVERQ!BW146/HAVERQ!AH146</f>
        <v>16.25751633986928</v>
      </c>
      <c r="DR66" s="3">
        <f>HAVERQ!BX146/HAVERQ!AI146</f>
        <v>9.9278779472954231</v>
      </c>
      <c r="DS66" s="3">
        <f>HAVERQ!BY146/HAVERQ!AJ146</f>
        <v>10.855045002368545</v>
      </c>
      <c r="DT66" s="3">
        <f>HAVERQ!BZ146/HAVERQ!AK146</f>
        <v>8.2072164948453601</v>
      </c>
      <c r="DU66" s="3">
        <f>(HAVERQ!CA146+HAVERQ!CB146)/HAVERQ!AL146</f>
        <v>9.6222466960352424</v>
      </c>
      <c r="FP66" s="8">
        <v>43891</v>
      </c>
      <c r="FQ66" s="2">
        <f>100*((AVERAGE(HAVERM!AS488:AS490)/AVERAGE(HAVERM!AS485:AS487))-1)</f>
        <v>0.17744743538234964</v>
      </c>
      <c r="FR66" s="2">
        <f>100*((AVERAGE(HAVERM!AT488:AT490)/AVERAGE(HAVERM!AT485:AT487))-1)</f>
        <v>-0.42218836368789203</v>
      </c>
      <c r="FS66" s="2">
        <f>100*((AVERAGE(HAVERM!AU488:AU490)/AVERAGE(HAVERM!AU485:AU487))-1)</f>
        <v>0.421225527856528</v>
      </c>
      <c r="FT66" s="2">
        <f>100*((AVERAGE(HAVERM!AV488:AV490)/AVERAGE(HAVERM!AV485:AV487))-1)</f>
        <v>-0.29747291028856537</v>
      </c>
      <c r="FU66" s="2">
        <f>100*((AVERAGE(HAVERM!AW488:AW490)/AVERAGE(HAVERM!AW485:AW487))-1)</f>
        <v>0.1008058002106571</v>
      </c>
      <c r="FV66" s="2">
        <f>100*((AVERAGE(HAVERM!AX488:AX490)/AVERAGE(HAVERM!AX485:AX487))-1)</f>
        <v>0.48674359102438558</v>
      </c>
      <c r="FW66" s="2">
        <f>100*((AVERAGE(HAVERM!AY488:AY490)/AVERAGE(HAVERM!AY485:AY487))-1)</f>
        <v>0.79495435698866412</v>
      </c>
      <c r="FX66" s="2">
        <f>100*((AVERAGE(HAVERM!AZ488:AZ490)/AVERAGE(HAVERM!AZ485:AZ487))-1)</f>
        <v>2.1969990819625806E-2</v>
      </c>
      <c r="FY66" s="2">
        <f>100*((AVERAGE(HAVERM!BA488:BA490)/AVERAGE(HAVERM!BA485:BA487))-1)</f>
        <v>-2.9163333595672025E-2</v>
      </c>
      <c r="FZ66" s="2">
        <f>100*((AVERAGE(HAVERM!BB488:BB490)/AVERAGE(HAVERM!BB485:BB487))-1)</f>
        <v>0.49665883760436902</v>
      </c>
      <c r="GA66" s="2">
        <f>100*((AVERAGE(HAVERM!BC488:BC490)/AVERAGE(HAVERM!BC485:BC487))-1)</f>
        <v>-4.7460675928701068E-2</v>
      </c>
      <c r="GB66" s="2">
        <f>100*((AVERAGE(HAVERM!BD488:BD490)/AVERAGE(HAVERM!BD485:BD487))-1)</f>
        <v>-0.19889471627335675</v>
      </c>
      <c r="GC66" s="2">
        <f>100*((AVERAGE(HAVERM!BE488:BE490)/AVERAGE(HAVERM!BE485:BE487))-1)</f>
        <v>0.57394044307859104</v>
      </c>
      <c r="GD66" s="2">
        <f>100*((AVERAGE(HAVERM!BF488:BF490)/AVERAGE(HAVERM!BF485:BF487))-1)</f>
        <v>0.44555416214187016</v>
      </c>
      <c r="GE66" s="2">
        <f>100*((AVERAGE(HAVERM!BG488:BG490)/AVERAGE(HAVERM!BG485:BG487))-1)</f>
        <v>-0.35935437699906592</v>
      </c>
      <c r="GF66" s="2">
        <f>100*((AVERAGE(HAVERM!BH488:BH490)/AVERAGE(HAVERM!BH485:BH487))-1)</f>
        <v>0.47115781849302873</v>
      </c>
      <c r="GG66" s="2">
        <f>100*((AVERAGE(HAVERM!BI488:BI490)/AVERAGE(HAVERM!BI485:BI487))-1)</f>
        <v>0.20788585371724899</v>
      </c>
      <c r="GH66" s="2">
        <f>100*((AVERAGE(HAVERM!BJ488:BJ490)/AVERAGE(HAVERM!BJ485:BJ487))-1)</f>
        <v>0.6342403783260675</v>
      </c>
      <c r="GI66" s="2">
        <f>100*((AVERAGE(HAVERM!BK488:BK490)/AVERAGE(HAVERM!BK485:BK487))-1)</f>
        <v>-0.13734762044553817</v>
      </c>
      <c r="GJ66" s="2">
        <f>100*(((AVERAGE(HAVERM!BL488:BL490)+(AVERAGE(HAVERM!BM488:BM490)))/(AVERAGE(HAVERM!BL485:BL487)+AVERAGE(HAVERM!BM485:BM487))-1))</f>
        <v>8.5165097312200899E-2</v>
      </c>
      <c r="GL66" s="8">
        <v>43891</v>
      </c>
      <c r="GM66" s="2">
        <f t="shared" si="56"/>
        <v>-0.42218836368789203</v>
      </c>
      <c r="GN66" s="2">
        <f t="shared" si="57"/>
        <v>0.3575335281336578</v>
      </c>
      <c r="GO66" s="2">
        <f t="shared" si="58"/>
        <v>-0.29747291028856537</v>
      </c>
      <c r="GP66" s="2">
        <f t="shared" si="59"/>
        <v>0.79495435698866412</v>
      </c>
      <c r="GQ66" s="2">
        <f t="shared" si="60"/>
        <v>0.1721217361068339</v>
      </c>
      <c r="GR66" s="2">
        <f t="shared" si="61"/>
        <v>-3.7880432663661701E-2</v>
      </c>
      <c r="GS66" s="2">
        <f t="shared" si="62"/>
        <v>-0.19889471627335675</v>
      </c>
      <c r="GT66" s="2">
        <f t="shared" si="63"/>
        <v>6.1868278734178439E-2</v>
      </c>
      <c r="GU66" s="2">
        <f t="shared" si="64"/>
        <v>0.38826113315579835</v>
      </c>
      <c r="GW66" s="8">
        <v>43891</v>
      </c>
      <c r="GX66">
        <f>HAVERM!AT490</f>
        <v>186877</v>
      </c>
      <c r="GY66">
        <f>HAVERM!AU490+HAVERM!AW490+HAVERM!AX490</f>
        <v>335362</v>
      </c>
      <c r="GZ66">
        <f>HAVERM!AV490</f>
        <v>2414879</v>
      </c>
      <c r="HA66">
        <f>HAVERM!AY490</f>
        <v>1256453</v>
      </c>
      <c r="HB66">
        <f>HAVERM!AZ490+HAVERM!BB490</f>
        <v>6513187</v>
      </c>
      <c r="HC66">
        <f>HAVERM!BA490+HAVERM!BC490</f>
        <v>2552984</v>
      </c>
      <c r="HD66">
        <f>HAVERM!BD490</f>
        <v>1086994</v>
      </c>
      <c r="HE66">
        <f>HAVERM!BE490+HAVERM!BF490+HAVERM!BG490</f>
        <v>5066410</v>
      </c>
      <c r="HF66">
        <f>HAVERM!BH490+HAVERM!BI490+HAVERM!BJ490+HAVERM!BK490+HAVERM!BL490+HAVERM!BM490</f>
        <v>9592407</v>
      </c>
    </row>
    <row r="67" spans="5:214" x14ac:dyDescent="0.25">
      <c r="E67" s="8">
        <v>42278</v>
      </c>
      <c r="F67" s="7">
        <f>HAVERQ!P151</f>
        <v>1571</v>
      </c>
      <c r="G67" s="7">
        <f>HAVERQ!O151</f>
        <v>1681</v>
      </c>
      <c r="H67" s="7">
        <f>HAVERQ!N151</f>
        <v>1015</v>
      </c>
      <c r="I67" s="7">
        <f>HAVERQ!M151</f>
        <v>250</v>
      </c>
      <c r="J67" s="7">
        <f>HAVERQ!L151</f>
        <v>159</v>
      </c>
      <c r="K67" s="7">
        <f>HAVERQ!E151-F67-G67-H67-I67-J67</f>
        <v>549</v>
      </c>
      <c r="M67" s="8">
        <v>42278</v>
      </c>
      <c r="N67" s="7">
        <f t="shared" si="4"/>
        <v>30.066985645933013</v>
      </c>
      <c r="O67" s="7">
        <f t="shared" si="5"/>
        <v>32.172248803827749</v>
      </c>
      <c r="P67" s="7">
        <f t="shared" si="6"/>
        <v>19.425837320574164</v>
      </c>
      <c r="Q67" s="7">
        <f t="shared" si="7"/>
        <v>4.7846889952153111</v>
      </c>
      <c r="R67" s="7">
        <f t="shared" si="8"/>
        <v>3.0430622009569377</v>
      </c>
      <c r="S67" s="7">
        <f t="shared" si="8"/>
        <v>10.507177033492823</v>
      </c>
      <c r="U67" s="8">
        <v>42278</v>
      </c>
      <c r="V67" s="7">
        <f t="shared" si="9"/>
        <v>361.75</v>
      </c>
      <c r="W67" s="7">
        <f t="shared" si="10"/>
        <v>241.25</v>
      </c>
      <c r="X67" s="7">
        <f t="shared" si="11"/>
        <v>-164</v>
      </c>
      <c r="Y67" s="7">
        <f t="shared" si="12"/>
        <v>24.25</v>
      </c>
      <c r="Z67" s="7">
        <f t="shared" si="13"/>
        <v>-57.25</v>
      </c>
      <c r="AA67" s="7">
        <f t="shared" si="14"/>
        <v>-238.75</v>
      </c>
      <c r="AB67" s="7">
        <f t="shared" si="15"/>
        <v>167.25</v>
      </c>
      <c r="AD67" s="7"/>
      <c r="AE67" s="7"/>
      <c r="AF67" s="7"/>
      <c r="AG67" s="7"/>
      <c r="AH67" s="7"/>
      <c r="AI67" s="7"/>
      <c r="AJ67" s="7"/>
      <c r="AK67" s="7"/>
      <c r="AL67" s="7"/>
      <c r="AM67" s="7"/>
      <c r="AN67" s="7"/>
      <c r="AO67" s="7"/>
      <c r="AP67" s="7"/>
      <c r="AQ67" s="7"/>
      <c r="AR67" s="7"/>
      <c r="AS67" s="7"/>
      <c r="AT67" s="7"/>
      <c r="AU67" s="7"/>
      <c r="AV67" s="7"/>
      <c r="AW67" s="7"/>
      <c r="AY67" s="7"/>
      <c r="BU67" s="8">
        <v>40087</v>
      </c>
      <c r="BV67" s="7">
        <f>HAVERQ!T127</f>
        <v>381</v>
      </c>
      <c r="BW67" s="7">
        <f>HAVERQ!U127+HAVERQ!W127+HAVERQ!X127</f>
        <v>345</v>
      </c>
      <c r="BX67" s="7">
        <f>HAVERQ!V127</f>
        <v>2621</v>
      </c>
      <c r="BY67" s="7">
        <f>HAVERQ!Y127</f>
        <v>2158</v>
      </c>
      <c r="BZ67" s="7">
        <f>HAVERQ!Z127+HAVERQ!AB127</f>
        <v>6783</v>
      </c>
      <c r="CA67" s="7">
        <f>HAVERQ!AA127+HAVERQ!AC127</f>
        <v>2679</v>
      </c>
      <c r="CB67" s="7">
        <f>HAVERQ!AD127+HAVERQ!AE127+HAVERQ!AF127+HAVERQ!AG127</f>
        <v>6387</v>
      </c>
      <c r="CC67" s="7">
        <f>HAVERQ!AH127+HAVERQ!AI127+HAVERQ!AJ127+HAVERQ!AK127+HAVERQ!AL127+HAVERQ!AM127</f>
        <v>10123</v>
      </c>
      <c r="CD67" s="7">
        <f>HAVERQ!S127-SUM('Chart Data'!BV67:CC67)</f>
        <v>1</v>
      </c>
      <c r="DB67" s="8">
        <v>41913</v>
      </c>
      <c r="DC67" s="3">
        <f>HAVERQ!BI147/HAVERQ!T147</f>
        <v>11.788095238095238</v>
      </c>
      <c r="DD67" s="3">
        <f>HAVERQ!BJ147/HAVERQ!U147</f>
        <v>142.64285714285714</v>
      </c>
      <c r="DE67" s="3">
        <f>HAVERQ!BK147/HAVERQ!V147</f>
        <v>18.886354998099581</v>
      </c>
      <c r="DF67" s="3">
        <f>HAVERQ!BL147/HAVERQ!W147</f>
        <v>53.823999999999998</v>
      </c>
      <c r="DG67" s="3">
        <f>HAVERQ!BM147/HAVERQ!X147</f>
        <v>30.11340206185567</v>
      </c>
      <c r="DH67" s="3">
        <f>HAVERQ!BN147/HAVERQ!Y147</f>
        <v>14.71342313051556</v>
      </c>
      <c r="DI67" s="3">
        <f>HAVERQ!BO147/HAVERQ!Z147</f>
        <v>11.991162884113276</v>
      </c>
      <c r="DJ67" s="3">
        <f>HAVERQ!BP147/HAVERQ!AA147</f>
        <v>13.01025641025641</v>
      </c>
      <c r="DK67" s="3">
        <f>HAVERQ!BQ147/HAVERQ!AB147</f>
        <v>6.8847549909255896</v>
      </c>
      <c r="DL67" s="3">
        <f>HAVERQ!BR147/HAVERQ!AC147</f>
        <v>14.646153846153846</v>
      </c>
      <c r="DM67" s="3">
        <f>HAVERQ!BS147/HAVERQ!AD147</f>
        <v>43.728661275831087</v>
      </c>
      <c r="DN67" s="3">
        <f>HAVERQ!BT147/HAVERQ!AE147</f>
        <v>116.27031802120142</v>
      </c>
      <c r="DO67" s="3">
        <f>HAVERQ!BU147/HAVERQ!AF147</f>
        <v>13.763732394366198</v>
      </c>
      <c r="DP67" s="3">
        <f>HAVERQ!BV147/HAVERQ!AG147</f>
        <v>8.718037318590186</v>
      </c>
      <c r="DQ67" s="3">
        <f>HAVERQ!BW147/HAVERQ!AH147</f>
        <v>16.263331138907176</v>
      </c>
      <c r="DR67" s="3">
        <f>HAVERQ!BX147/HAVERQ!AI147</f>
        <v>9.8149552033080631</v>
      </c>
      <c r="DS67" s="3">
        <f>HAVERQ!BY147/HAVERQ!AJ147</f>
        <v>10.947430736443287</v>
      </c>
      <c r="DT67" s="3">
        <f>HAVERQ!BZ147/HAVERQ!AK147</f>
        <v>8.415694591728526</v>
      </c>
      <c r="DU67" s="3">
        <f>(HAVERQ!CA147+HAVERQ!CB147)/HAVERQ!AL147</f>
        <v>9.860619469026549</v>
      </c>
      <c r="FP67" s="8">
        <v>43922</v>
      </c>
      <c r="FQ67" s="2">
        <f>100*((AVERAGE(HAVERM!AS489:AS491)/AVERAGE(HAVERM!AS486:AS488))-1)</f>
        <v>-0.47994541462887952</v>
      </c>
      <c r="FR67" s="2">
        <f>100*((AVERAGE(HAVERM!AT489:AT491)/AVERAGE(HAVERM!AT486:AT488))-1)</f>
        <v>-0.93337259339933976</v>
      </c>
      <c r="FS67" s="2">
        <f>100*((AVERAGE(HAVERM!AU489:AU491)/AVERAGE(HAVERM!AU486:AU488))-1)</f>
        <v>0.47024742554415688</v>
      </c>
      <c r="FT67" s="2">
        <f>100*((AVERAGE(HAVERM!AV489:AV491)/AVERAGE(HAVERM!AV486:AV488))-1)</f>
        <v>-0.51689947920225965</v>
      </c>
      <c r="FU67" s="2">
        <f>100*((AVERAGE(HAVERM!AW489:AW491)/AVERAGE(HAVERM!AW486:AW488))-1)</f>
        <v>6.3638301858759405E-2</v>
      </c>
      <c r="FV67" s="2">
        <f>100*((AVERAGE(HAVERM!AX489:AX491)/AVERAGE(HAVERM!AX486:AX488))-1)</f>
        <v>0.1657838415276558</v>
      </c>
      <c r="FW67" s="2">
        <f>100*((AVERAGE(HAVERM!AY489:AY491)/AVERAGE(HAVERM!AY486:AY488))-1)</f>
        <v>0.25545555840345013</v>
      </c>
      <c r="FX67" s="2">
        <f>100*((AVERAGE(HAVERM!AZ489:AZ491)/AVERAGE(HAVERM!AZ486:AZ488))-1)</f>
        <v>-6.9591789097822598E-3</v>
      </c>
      <c r="FY67" s="2">
        <f>100*((AVERAGE(HAVERM!BA489:BA491)/AVERAGE(HAVERM!BA486:BA488))-1)</f>
        <v>-0.40590118256264018</v>
      </c>
      <c r="FZ67" s="2">
        <f>100*((AVERAGE(HAVERM!BB489:BB491)/AVERAGE(HAVERM!BB486:BB488))-1)</f>
        <v>-1.7694238381137595</v>
      </c>
      <c r="GA67" s="2">
        <f>100*((AVERAGE(HAVERM!BC489:BC491)/AVERAGE(HAVERM!BC486:BC488))-1)</f>
        <v>-0.5225746620207028</v>
      </c>
      <c r="GB67" s="2">
        <f>100*((AVERAGE(HAVERM!BD489:BD491)/AVERAGE(HAVERM!BD486:BD488))-1)</f>
        <v>-0.46339330825112546</v>
      </c>
      <c r="GC67" s="2">
        <f>100*((AVERAGE(HAVERM!BE489:BE491)/AVERAGE(HAVERM!BE486:BE488))-1)</f>
        <v>0.12410647994258728</v>
      </c>
      <c r="GD67" s="2">
        <f>100*((AVERAGE(HAVERM!BF489:BF491)/AVERAGE(HAVERM!BF486:BF488))-1)</f>
        <v>3.4686872284095394E-2</v>
      </c>
      <c r="GE67" s="2">
        <f>100*((AVERAGE(HAVERM!BG489:BG491)/AVERAGE(HAVERM!BG486:BG488))-1)</f>
        <v>-2.1244721366533992</v>
      </c>
      <c r="GF67" s="2">
        <f>100*((AVERAGE(HAVERM!BH489:BH491)/AVERAGE(HAVERM!BH486:BH488))-1)</f>
        <v>-0.79332807496280688</v>
      </c>
      <c r="GG67" s="2">
        <f>100*((AVERAGE(HAVERM!BI489:BI491)/AVERAGE(HAVERM!BI486:BI488))-1)</f>
        <v>-0.30896525864355651</v>
      </c>
      <c r="GH67" s="2">
        <f>100*((AVERAGE(HAVERM!BJ489:BJ491)/AVERAGE(HAVERM!BJ486:BJ488))-1)</f>
        <v>0.48744862610183848</v>
      </c>
      <c r="GI67" s="2">
        <f>100*((AVERAGE(HAVERM!BK489:BK491)/AVERAGE(HAVERM!BK486:BK488))-1)</f>
        <v>-2.4355477918132307</v>
      </c>
      <c r="GJ67" s="2">
        <f>100*(((AVERAGE(HAVERM!BL489:BL491)+(AVERAGE(HAVERM!BM489:BM491)))/(AVERAGE(HAVERM!BL486:BL488)+AVERAGE(HAVERM!BM486:BM488))-1))</f>
        <v>-1.0648716245460932</v>
      </c>
      <c r="GL67" s="8">
        <v>43922</v>
      </c>
      <c r="GM67" s="2">
        <f t="shared" si="56"/>
        <v>-0.93337259339933976</v>
      </c>
      <c r="GN67" s="2">
        <f t="shared" si="57"/>
        <v>0.18017118758264505</v>
      </c>
      <c r="GO67" s="2">
        <f t="shared" si="58"/>
        <v>-0.51689947920225965</v>
      </c>
      <c r="GP67" s="2">
        <f t="shared" si="59"/>
        <v>0.25545555840345013</v>
      </c>
      <c r="GQ67" s="2">
        <f t="shared" si="60"/>
        <v>-0.56551886399266449</v>
      </c>
      <c r="GR67" s="2">
        <f t="shared" si="61"/>
        <v>-0.46150994541810375</v>
      </c>
      <c r="GS67" s="2">
        <f t="shared" si="62"/>
        <v>-0.46339330825112546</v>
      </c>
      <c r="GT67" s="2">
        <f t="shared" si="63"/>
        <v>-1.0147948313298794</v>
      </c>
      <c r="GU67" s="2">
        <f t="shared" si="64"/>
        <v>-0.24604522985347543</v>
      </c>
      <c r="GW67" s="8">
        <v>43922</v>
      </c>
      <c r="GX67">
        <f>HAVERM!AT491</f>
        <v>184131</v>
      </c>
      <c r="GY67">
        <f>HAVERM!AU491+HAVERM!AW491+HAVERM!AX491</f>
        <v>333495</v>
      </c>
      <c r="GZ67">
        <f>HAVERM!AV491</f>
        <v>2390310</v>
      </c>
      <c r="HA67">
        <f>HAVERM!AY491</f>
        <v>1239828</v>
      </c>
      <c r="HB67">
        <f>HAVERM!AZ491+HAVERM!BB491</f>
        <v>6388910</v>
      </c>
      <c r="HC67">
        <f>HAVERM!BA491+HAVERM!BC491</f>
        <v>2528064</v>
      </c>
      <c r="HD67">
        <f>HAVERM!BD491</f>
        <v>1074368</v>
      </c>
      <c r="HE67">
        <f>HAVERM!BE491+HAVERM!BF491+HAVERM!BG491</f>
        <v>4915209</v>
      </c>
      <c r="HF67">
        <f>HAVERM!BH491+HAVERM!BI491+HAVERM!BJ491+HAVERM!BK491+HAVERM!BL491+HAVERM!BM491</f>
        <v>9508097</v>
      </c>
    </row>
    <row r="68" spans="5:214" x14ac:dyDescent="0.25">
      <c r="E68" s="8">
        <v>42370</v>
      </c>
      <c r="F68" s="7">
        <f>HAVERQ!P152</f>
        <v>1579</v>
      </c>
      <c r="G68" s="7">
        <f>HAVERQ!O152</f>
        <v>1680</v>
      </c>
      <c r="H68" s="7">
        <f>HAVERQ!N152</f>
        <v>1010</v>
      </c>
      <c r="I68" s="7">
        <f>HAVERQ!M152</f>
        <v>248</v>
      </c>
      <c r="J68" s="7">
        <f>HAVERQ!L152</f>
        <v>158</v>
      </c>
      <c r="K68" s="7">
        <f>HAVERQ!E152-F68-G68-H68-I68-J68</f>
        <v>549</v>
      </c>
      <c r="M68" s="8">
        <v>42370</v>
      </c>
      <c r="N68" s="7">
        <f t="shared" si="4"/>
        <v>30.225880551301685</v>
      </c>
      <c r="O68" s="7">
        <f t="shared" si="5"/>
        <v>32.159264931087286</v>
      </c>
      <c r="P68" s="7">
        <f t="shared" si="6"/>
        <v>19.333843797856048</v>
      </c>
      <c r="Q68" s="7">
        <f t="shared" si="7"/>
        <v>4.7473200612557429</v>
      </c>
      <c r="R68" s="7">
        <f t="shared" si="8"/>
        <v>3.0245022970903519</v>
      </c>
      <c r="S68" s="7">
        <f t="shared" si="8"/>
        <v>10.509188361408881</v>
      </c>
      <c r="U68" s="8">
        <v>42370</v>
      </c>
      <c r="V68" s="7">
        <f t="shared" si="9"/>
        <v>369.75</v>
      </c>
      <c r="W68" s="7">
        <f t="shared" si="10"/>
        <v>240.25</v>
      </c>
      <c r="X68" s="7">
        <f t="shared" si="11"/>
        <v>-169</v>
      </c>
      <c r="Y68" s="7">
        <f t="shared" si="12"/>
        <v>22.25</v>
      </c>
      <c r="Z68" s="7">
        <f t="shared" si="13"/>
        <v>-58.25</v>
      </c>
      <c r="AA68" s="7">
        <f t="shared" si="14"/>
        <v>-238.75</v>
      </c>
      <c r="AB68" s="7">
        <f t="shared" si="15"/>
        <v>166.25</v>
      </c>
      <c r="AD68" s="7"/>
      <c r="AE68" s="7"/>
      <c r="AF68" s="7"/>
      <c r="AG68" s="7"/>
      <c r="AH68" s="7"/>
      <c r="AI68" s="7"/>
      <c r="AJ68" s="7"/>
      <c r="AK68" s="7"/>
      <c r="AL68" s="7"/>
      <c r="AM68" s="7"/>
      <c r="AN68" s="7"/>
      <c r="AO68" s="7"/>
      <c r="AP68" s="7"/>
      <c r="AQ68" s="7"/>
      <c r="AR68" s="7"/>
      <c r="AS68" s="7"/>
      <c r="AT68" s="7"/>
      <c r="AU68" s="7"/>
      <c r="AV68" s="7"/>
      <c r="AW68" s="7"/>
      <c r="AY68" s="7"/>
      <c r="BU68" s="8">
        <v>40179</v>
      </c>
      <c r="BV68" s="7">
        <f>HAVERQ!T128</f>
        <v>398</v>
      </c>
      <c r="BW68" s="7">
        <f>HAVERQ!U128+HAVERQ!W128+HAVERQ!X128</f>
        <v>364</v>
      </c>
      <c r="BX68" s="7">
        <f>HAVERQ!V128</f>
        <v>2572</v>
      </c>
      <c r="BY68" s="7">
        <f>HAVERQ!Y128</f>
        <v>2065</v>
      </c>
      <c r="BZ68" s="7">
        <f>HAVERQ!Z128+HAVERQ!AB128</f>
        <v>6778</v>
      </c>
      <c r="CA68" s="7">
        <f>HAVERQ!AA128+HAVERQ!AC128</f>
        <v>2628</v>
      </c>
      <c r="CB68" s="7">
        <f>HAVERQ!AD128+HAVERQ!AE128+HAVERQ!AF128+HAVERQ!AG128</f>
        <v>6474</v>
      </c>
      <c r="CC68" s="7">
        <f>HAVERQ!AH128+HAVERQ!AI128+HAVERQ!AJ128+HAVERQ!AK128+HAVERQ!AL128+HAVERQ!AM128</f>
        <v>10200</v>
      </c>
      <c r="CD68" s="7">
        <f>HAVERQ!S128-SUM('Chart Data'!BV68:CC68)</f>
        <v>-3</v>
      </c>
      <c r="DB68" s="8">
        <v>42005</v>
      </c>
      <c r="DC68" s="3">
        <f>HAVERQ!BI148/HAVERQ!T148</f>
        <v>11.36923076923077</v>
      </c>
      <c r="DD68" s="3">
        <f>HAVERQ!BJ148/HAVERQ!U148</f>
        <v>136.06666666666666</v>
      </c>
      <c r="DE68" s="3">
        <f>HAVERQ!BK148/HAVERQ!V148</f>
        <v>18.750566037735847</v>
      </c>
      <c r="DF68" s="3">
        <f>HAVERQ!BL148/HAVERQ!W148</f>
        <v>56.787878787878789</v>
      </c>
      <c r="DG68" s="3">
        <f>HAVERQ!BM148/HAVERQ!X148</f>
        <v>30</v>
      </c>
      <c r="DH68" s="3">
        <f>HAVERQ!BN148/HAVERQ!Y148</f>
        <v>15.130312937879495</v>
      </c>
      <c r="DI68" s="3">
        <f>HAVERQ!BO148/HAVERQ!Z148</f>
        <v>11.878577106518282</v>
      </c>
      <c r="DJ68" s="3">
        <f>HAVERQ!BP148/HAVERQ!AA148</f>
        <v>12.577072538860104</v>
      </c>
      <c r="DK68" s="3">
        <f>HAVERQ!BQ148/HAVERQ!AB148</f>
        <v>6.8696242643730194</v>
      </c>
      <c r="DL68" s="3">
        <f>HAVERQ!BR148/HAVERQ!AC148</f>
        <v>14.713256484149856</v>
      </c>
      <c r="DM68" s="3">
        <f>HAVERQ!BS148/HAVERQ!AD148</f>
        <v>42.418604651162788</v>
      </c>
      <c r="DN68" s="3">
        <f>HAVERQ!BT148/HAVERQ!AE148</f>
        <v>118.92625899280576</v>
      </c>
      <c r="DO68" s="3">
        <f>HAVERQ!BU148/HAVERQ!AF148</f>
        <v>13.580076098235905</v>
      </c>
      <c r="DP68" s="3">
        <f>HAVERQ!BV148/HAVERQ!AG148</f>
        <v>8.9909407665505228</v>
      </c>
      <c r="DQ68" s="3">
        <f>HAVERQ!BW148/HAVERQ!AH148</f>
        <v>16.213572854291417</v>
      </c>
      <c r="DR68" s="3">
        <f>HAVERQ!BX148/HAVERQ!AI148</f>
        <v>9.7428474114441421</v>
      </c>
      <c r="DS68" s="3">
        <f>HAVERQ!BY148/HAVERQ!AJ148</f>
        <v>10.966611413686952</v>
      </c>
      <c r="DT68" s="3">
        <f>HAVERQ!BZ148/HAVERQ!AK148</f>
        <v>8.2680628272251315</v>
      </c>
      <c r="DU68" s="3">
        <f>(HAVERQ!CA148+HAVERQ!CB148)/HAVERQ!AL148</f>
        <v>9.4549356223175973</v>
      </c>
      <c r="FP68" s="8">
        <v>43952</v>
      </c>
      <c r="FQ68" s="2">
        <f>100*((AVERAGE(HAVERM!AS490:AS492)/AVERAGE(HAVERM!AS487:AS489))-1)</f>
        <v>-1.2767921517928493</v>
      </c>
      <c r="FR68" s="2">
        <f>100*((AVERAGE(HAVERM!AT490:AT492)/AVERAGE(HAVERM!AT487:AT489))-1)</f>
        <v>-1.4176235003685256</v>
      </c>
      <c r="FS68" s="2">
        <f>100*((AVERAGE(HAVERM!AU490:AU492)/AVERAGE(HAVERM!AU487:AU489))-1)</f>
        <v>0.69270771307212708</v>
      </c>
      <c r="FT68" s="2">
        <f>100*((AVERAGE(HAVERM!AV490:AV492)/AVERAGE(HAVERM!AV487:AV489))-1)</f>
        <v>-0.80161847222183225</v>
      </c>
      <c r="FU68" s="2">
        <f>100*((AVERAGE(HAVERM!AW490:AW492)/AVERAGE(HAVERM!AW487:AW489))-1)</f>
        <v>4.7494426674421497E-2</v>
      </c>
      <c r="FV68" s="2">
        <f>100*((AVERAGE(HAVERM!AX490:AX492)/AVERAGE(HAVERM!AX487:AX489))-1)</f>
        <v>-0.38304067131752495</v>
      </c>
      <c r="FW68" s="2">
        <f>100*((AVERAGE(HAVERM!AY490:AY492)/AVERAGE(HAVERM!AY487:AY489))-1)</f>
        <v>-0.33686035158464467</v>
      </c>
      <c r="FX68" s="2">
        <f>100*((AVERAGE(HAVERM!AZ490:AZ492)/AVERAGE(HAVERM!AZ487:AZ489))-1)</f>
        <v>-0.15862149521681523</v>
      </c>
      <c r="FY68" s="2">
        <f>100*((AVERAGE(HAVERM!BA490:BA492)/AVERAGE(HAVERM!BA487:BA489))-1)</f>
        <v>-0.86022024946064146</v>
      </c>
      <c r="FZ68" s="2">
        <f>100*((AVERAGE(HAVERM!BB490:BB492)/AVERAGE(HAVERM!BB487:BB489))-1)</f>
        <v>-4.6558929687761319</v>
      </c>
      <c r="GA68" s="2">
        <f>100*((AVERAGE(HAVERM!BC490:BC492)/AVERAGE(HAVERM!BC487:BC489))-1)</f>
        <v>-0.98565288561698328</v>
      </c>
      <c r="GB68" s="2">
        <f>100*((AVERAGE(HAVERM!BD490:BD492)/AVERAGE(HAVERM!BD487:BD489))-1)</f>
        <v>-0.80057266166476682</v>
      </c>
      <c r="GC68" s="2">
        <f>100*((AVERAGE(HAVERM!BE490:BE492)/AVERAGE(HAVERM!BE487:BE489))-1)</f>
        <v>-0.64555172937504901</v>
      </c>
      <c r="GD68" s="2">
        <f>100*((AVERAGE(HAVERM!BF490:BF492)/AVERAGE(HAVERM!BF487:BF489))-1)</f>
        <v>-0.58317450281890615</v>
      </c>
      <c r="GE68" s="2">
        <f>100*((AVERAGE(HAVERM!BG490:BG492)/AVERAGE(HAVERM!BG487:BG489))-1)</f>
        <v>-4.2081937019695204</v>
      </c>
      <c r="GF68" s="2">
        <f>100*((AVERAGE(HAVERM!BH490:BH492)/AVERAGE(HAVERM!BH487:BH489))-1)</f>
        <v>-1.3305380741761796</v>
      </c>
      <c r="GG68" s="2">
        <f>100*((AVERAGE(HAVERM!BI490:BI492)/AVERAGE(HAVERM!BI487:BI489))-1)</f>
        <v>-1.1693185485297297</v>
      </c>
      <c r="GH68" s="2">
        <f>100*((AVERAGE(HAVERM!BJ490:BJ492)/AVERAGE(HAVERM!BJ487:BJ489))-1)</f>
        <v>0.34574501380779665</v>
      </c>
      <c r="GI68" s="2">
        <f>100*((AVERAGE(HAVERM!BK490:BK492)/AVERAGE(HAVERM!BK487:BK489))-1)</f>
        <v>-4.9742801257932623</v>
      </c>
      <c r="GJ68" s="2">
        <f>100*(((AVERAGE(HAVERM!BL490:BL492)+(AVERAGE(HAVERM!BM490:BM492)))/(AVERAGE(HAVERM!BL487:BL489)+AVERAGE(HAVERM!BM487:BM489))-1))</f>
        <v>-2.6097021564364997</v>
      </c>
      <c r="GL68" s="8">
        <v>43952</v>
      </c>
      <c r="GM68" s="2">
        <f t="shared" si="56"/>
        <v>-1.4176235003685256</v>
      </c>
      <c r="GN68" s="2">
        <f t="shared" si="57"/>
        <v>-8.796820378302872E-2</v>
      </c>
      <c r="GO68" s="2">
        <f t="shared" si="58"/>
        <v>-0.80161847222183225</v>
      </c>
      <c r="GP68" s="2">
        <f t="shared" si="59"/>
        <v>-0.33686035158464467</v>
      </c>
      <c r="GQ68" s="2">
        <f t="shared" si="60"/>
        <v>-1.5881306809989892</v>
      </c>
      <c r="GR68" s="2">
        <f t="shared" si="61"/>
        <v>-0.91999921778751492</v>
      </c>
      <c r="GS68" s="2">
        <f t="shared" si="62"/>
        <v>-0.80057266166476682</v>
      </c>
      <c r="GT68" s="2">
        <f t="shared" si="63"/>
        <v>-2.3616011697026651</v>
      </c>
      <c r="GU68" s="2">
        <f t="shared" si="64"/>
        <v>-0.92096506901040431</v>
      </c>
      <c r="GW68" s="8">
        <v>43952</v>
      </c>
      <c r="GX68">
        <f>HAVERM!AT492</f>
        <v>184065</v>
      </c>
      <c r="GY68">
        <f>HAVERM!AU492+HAVERM!AW492+HAVERM!AX492</f>
        <v>332896</v>
      </c>
      <c r="GZ68">
        <f>HAVERM!AV492</f>
        <v>2383063</v>
      </c>
      <c r="HA68">
        <f>HAVERM!AY492</f>
        <v>1238642</v>
      </c>
      <c r="HB68">
        <f>HAVERM!AZ492+HAVERM!BB492</f>
        <v>6353377</v>
      </c>
      <c r="HC68">
        <f>HAVERM!BA492+HAVERM!BC492</f>
        <v>2518933</v>
      </c>
      <c r="HD68">
        <f>HAVERM!BD492</f>
        <v>1071713</v>
      </c>
      <c r="HE68">
        <f>HAVERM!BE492+HAVERM!BF492+HAVERM!BG492</f>
        <v>4891237</v>
      </c>
      <c r="HF68">
        <f>HAVERM!BH492+HAVERM!BI492+HAVERM!BJ492+HAVERM!BK492+HAVERM!BL492+HAVERM!BM492</f>
        <v>9436201</v>
      </c>
    </row>
    <row r="69" spans="5:214" x14ac:dyDescent="0.25">
      <c r="E69" s="8">
        <v>42461</v>
      </c>
      <c r="F69" s="7">
        <f>HAVERQ!P153</f>
        <v>1589</v>
      </c>
      <c r="G69" s="7">
        <f>HAVERQ!O153</f>
        <v>1676</v>
      </c>
      <c r="H69" s="7">
        <f>HAVERQ!N153</f>
        <v>1003</v>
      </c>
      <c r="I69" s="7">
        <f>HAVERQ!M153</f>
        <v>247</v>
      </c>
      <c r="J69" s="7">
        <f>HAVERQ!L153</f>
        <v>158</v>
      </c>
      <c r="K69" s="7">
        <f>HAVERQ!E153-F69-G69-H69-I69-J69</f>
        <v>545</v>
      </c>
      <c r="M69" s="8">
        <v>42461</v>
      </c>
      <c r="N69" s="7">
        <f t="shared" ref="N69:N102" si="98">100*(F69/SUM($F69:$K69))</f>
        <v>30.452280567267152</v>
      </c>
      <c r="O69" s="7">
        <f t="shared" ref="O69:O102" si="99">100*(G69/SUM($F69:$K69))</f>
        <v>32.119586048294366</v>
      </c>
      <c r="P69" s="7">
        <f t="shared" ref="P69:P102" si="100">100*(H69/SUM($F69:$K69))</f>
        <v>19.221924108853965</v>
      </c>
      <c r="Q69" s="7">
        <f t="shared" ref="Q69:Q102" si="101">100*(I69/SUM($F69:$K69))</f>
        <v>4.7336144116519741</v>
      </c>
      <c r="R69" s="7">
        <f t="shared" ref="R69:S102" si="102">100*(J69/SUM($F69:$K69))</f>
        <v>3.0279800689919512</v>
      </c>
      <c r="S69" s="7">
        <f t="shared" si="102"/>
        <v>10.444614794940591</v>
      </c>
      <c r="U69" s="8">
        <v>42461</v>
      </c>
      <c r="V69" s="7">
        <f t="shared" ref="V69:V104" si="103">F69-AVERAGE(F$4:F$7)</f>
        <v>379.75</v>
      </c>
      <c r="W69" s="7">
        <f t="shared" ref="W69:W104" si="104">G69-AVERAGE(G$4:G$7)</f>
        <v>236.25</v>
      </c>
      <c r="X69" s="7">
        <f t="shared" ref="X69:X104" si="105">H69-AVERAGE(H$4:H$7)</f>
        <v>-176</v>
      </c>
      <c r="Y69" s="7">
        <f t="shared" ref="Y69:Y104" si="106">I69-AVERAGE(I$4:I$7)</f>
        <v>21.25</v>
      </c>
      <c r="Z69" s="7">
        <f t="shared" ref="Z69:Z104" si="107">J69-AVERAGE(J$4:J$7)</f>
        <v>-58.25</v>
      </c>
      <c r="AA69" s="7">
        <f t="shared" ref="AA69:AA104" si="108">K69-AVERAGE(K$4:K$7)</f>
        <v>-242.75</v>
      </c>
      <c r="AB69" s="7">
        <f t="shared" ref="AB69:AB104" si="109">SUM(V69:AA69)</f>
        <v>160.25</v>
      </c>
      <c r="AD69" s="7"/>
      <c r="AE69" s="7"/>
      <c r="AF69" s="7"/>
      <c r="AG69" s="7"/>
      <c r="AH69" s="7"/>
      <c r="AI69" s="7"/>
      <c r="AJ69" s="7"/>
      <c r="AK69" s="7"/>
      <c r="AL69" s="7"/>
      <c r="AM69" s="7"/>
      <c r="AN69" s="7"/>
      <c r="AO69" s="7"/>
      <c r="AP69" s="7"/>
      <c r="AQ69" s="7"/>
      <c r="AR69" s="7"/>
      <c r="AS69" s="7"/>
      <c r="AT69" s="7"/>
      <c r="AU69" s="7"/>
      <c r="AV69" s="7"/>
      <c r="AW69" s="7"/>
      <c r="AY69" s="7"/>
      <c r="BU69" s="8">
        <v>40269</v>
      </c>
      <c r="BV69" s="7">
        <f>HAVERQ!T129</f>
        <v>419</v>
      </c>
      <c r="BW69" s="7">
        <f>HAVERQ!U129+HAVERQ!W129+HAVERQ!X129</f>
        <v>372</v>
      </c>
      <c r="BX69" s="7">
        <f>HAVERQ!V129</f>
        <v>2570</v>
      </c>
      <c r="BY69" s="7">
        <f>HAVERQ!Y129</f>
        <v>2107</v>
      </c>
      <c r="BZ69" s="7">
        <f>HAVERQ!Z129+HAVERQ!AB129</f>
        <v>6785</v>
      </c>
      <c r="CA69" s="7">
        <f>HAVERQ!AA129+HAVERQ!AC129</f>
        <v>2635</v>
      </c>
      <c r="CB69" s="7">
        <f>HAVERQ!AD129+HAVERQ!AE129+HAVERQ!AF129+HAVERQ!AG129</f>
        <v>6457</v>
      </c>
      <c r="CC69" s="7">
        <f>HAVERQ!AH129+HAVERQ!AI129+HAVERQ!AJ129+HAVERQ!AK129+HAVERQ!AL129+HAVERQ!AM129</f>
        <v>10212</v>
      </c>
      <c r="CD69" s="7">
        <f>HAVERQ!S129-SUM('Chart Data'!BV69:CC69)</f>
        <v>1</v>
      </c>
      <c r="DB69" s="8">
        <v>42095</v>
      </c>
      <c r="DC69" s="3">
        <f>HAVERQ!BI149/HAVERQ!T149</f>
        <v>10.814432989690722</v>
      </c>
      <c r="DD69" s="3">
        <f>HAVERQ!BJ149/HAVERQ!U149</f>
        <v>156.51351351351352</v>
      </c>
      <c r="DE69" s="3">
        <f>HAVERQ!BK149/HAVERQ!V149</f>
        <v>18.825066262779249</v>
      </c>
      <c r="DF69" s="3">
        <f>HAVERQ!BL149/HAVERQ!W149</f>
        <v>58.473684210526315</v>
      </c>
      <c r="DG69" s="3">
        <f>HAVERQ!BM149/HAVERQ!X149</f>
        <v>30.44</v>
      </c>
      <c r="DH69" s="3">
        <f>HAVERQ!BN149/HAVERQ!Y149</f>
        <v>15.53041018387553</v>
      </c>
      <c r="DI69" s="3">
        <f>HAVERQ!BO149/HAVERQ!Z149</f>
        <v>11.891017964071857</v>
      </c>
      <c r="DJ69" s="3">
        <f>HAVERQ!BP149/HAVERQ!AA149</f>
        <v>11.859714463066418</v>
      </c>
      <c r="DK69" s="3">
        <f>HAVERQ!BQ149/HAVERQ!AB149</f>
        <v>6.7246764837126287</v>
      </c>
      <c r="DL69" s="3">
        <f>HAVERQ!BR149/HAVERQ!AC149</f>
        <v>14.979046242774567</v>
      </c>
      <c r="DM69" s="3">
        <f>HAVERQ!BS149/HAVERQ!AD149</f>
        <v>40.75</v>
      </c>
      <c r="DN69" s="3">
        <f>HAVERQ!BT149/HAVERQ!AE149</f>
        <v>117.94200351493849</v>
      </c>
      <c r="DO69" s="3">
        <f>HAVERQ!BU149/HAVERQ!AF149</f>
        <v>13.658201784488675</v>
      </c>
      <c r="DP69" s="3">
        <f>HAVERQ!BV149/HAVERQ!AG149</f>
        <v>9.1883549631708181</v>
      </c>
      <c r="DQ69" s="3">
        <f>HAVERQ!BW149/HAVERQ!AH149</f>
        <v>16.336686787391013</v>
      </c>
      <c r="DR69" s="3">
        <f>HAVERQ!BX149/HAVERQ!AI149</f>
        <v>9.7706639566395665</v>
      </c>
      <c r="DS69" s="3">
        <f>HAVERQ!BY149/HAVERQ!AJ149</f>
        <v>11.151107967939652</v>
      </c>
      <c r="DT69" s="3">
        <f>HAVERQ!BZ149/HAVERQ!AK149</f>
        <v>7.984817813765182</v>
      </c>
      <c r="DU69" s="3">
        <f>(HAVERQ!CA149+HAVERQ!CB149)/HAVERQ!AL149</f>
        <v>9.6981132075471699</v>
      </c>
      <c r="FP69" s="8">
        <v>43983</v>
      </c>
      <c r="FQ69" s="2">
        <f>100*((AVERAGE(HAVERM!AS491:AS493)/AVERAGE(HAVERM!AS488:AS490))-1)</f>
        <v>-2.0336628812451352</v>
      </c>
      <c r="FR69" s="2">
        <f>100*((AVERAGE(HAVERM!AT491:AT493)/AVERAGE(HAVERM!AT488:AT490))-1)</f>
        <v>-1.7423499751804572</v>
      </c>
      <c r="FS69" s="2">
        <f>100*((AVERAGE(HAVERM!AU491:AU493)/AVERAGE(HAVERM!AU488:AU490))-1)</f>
        <v>0.21566506621641945</v>
      </c>
      <c r="FT69" s="2">
        <f>100*((AVERAGE(HAVERM!AV491:AV493)/AVERAGE(HAVERM!AV488:AV490))-1)</f>
        <v>-1.4163364000992384</v>
      </c>
      <c r="FU69" s="2">
        <f>100*((AVERAGE(HAVERM!AW491:AW493)/AVERAGE(HAVERM!AW488:AW490))-1)</f>
        <v>-0.21431937460058004</v>
      </c>
      <c r="FV69" s="2">
        <f>100*((AVERAGE(HAVERM!AX491:AX493)/AVERAGE(HAVERM!AX488:AX490))-1)</f>
        <v>-0.99841299649091608</v>
      </c>
      <c r="FW69" s="2">
        <f>100*((AVERAGE(HAVERM!AY491:AY493)/AVERAGE(HAVERM!AY488:AY490))-1)</f>
        <v>-1.2478233014845741</v>
      </c>
      <c r="FX69" s="2">
        <f>100*((AVERAGE(HAVERM!AZ491:AZ493)/AVERAGE(HAVERM!AZ488:AZ490))-1)</f>
        <v>-0.58931624552294171</v>
      </c>
      <c r="FY69" s="2">
        <f>100*((AVERAGE(HAVERM!BA491:BA493)/AVERAGE(HAVERM!BA488:BA490))-1)</f>
        <v>-1.3089213269575461</v>
      </c>
      <c r="FZ69" s="2">
        <f>100*((AVERAGE(HAVERM!BB491:BB493)/AVERAGE(HAVERM!BB488:BB490))-1)</f>
        <v>-6.9405697030699649</v>
      </c>
      <c r="GA69" s="2">
        <f>100*((AVERAGE(HAVERM!BC491:BC493)/AVERAGE(HAVERM!BC488:BC490))-1)</f>
        <v>-1.4346282959962098</v>
      </c>
      <c r="GB69" s="2">
        <f>100*((AVERAGE(HAVERM!BD491:BD493)/AVERAGE(HAVERM!BD488:BD490))-1)</f>
        <v>-1.3507848582958726</v>
      </c>
      <c r="GC69" s="2">
        <f>100*((AVERAGE(HAVERM!BE491:BE493)/AVERAGE(HAVERM!BE488:BE490))-1)</f>
        <v>-1.4260827321378011</v>
      </c>
      <c r="GD69" s="2">
        <f>100*((AVERAGE(HAVERM!BF491:BF493)/AVERAGE(HAVERM!BF488:BF490))-1)</f>
        <v>-1.2866909281997962</v>
      </c>
      <c r="GE69" s="2">
        <f>100*((AVERAGE(HAVERM!BG491:BG493)/AVERAGE(HAVERM!BG488:BG490))-1)</f>
        <v>-5.6170164433107743</v>
      </c>
      <c r="GF69" s="2">
        <f>100*((AVERAGE(HAVERM!BH491:BH493)/AVERAGE(HAVERM!BH488:BH490))-1)</f>
        <v>-1.5719505267808631</v>
      </c>
      <c r="GG69" s="2">
        <f>100*((AVERAGE(HAVERM!BI491:BI493)/AVERAGE(HAVERM!BI488:BI490))-1)</f>
        <v>-2.0802238530952089</v>
      </c>
      <c r="GH69" s="2">
        <f>100*((AVERAGE(HAVERM!BJ491:BJ493)/AVERAGE(HAVERM!BJ488:BJ490))-1)</f>
        <v>0.22103015164576245</v>
      </c>
      <c r="GI69" s="2">
        <f>100*((AVERAGE(HAVERM!BK491:BK493)/AVERAGE(HAVERM!BK488:BK490))-1)</f>
        <v>-6.6794404291806391</v>
      </c>
      <c r="GJ69" s="2">
        <f>100*(((AVERAGE(HAVERM!BL491:BL493)+(AVERAGE(HAVERM!BM491:BM493)))/(AVERAGE(HAVERM!BL488:BL490)+AVERAGE(HAVERM!BM488:BM490))-1))</f>
        <v>-3.8592999257669902</v>
      </c>
      <c r="GL69" s="8">
        <v>43983</v>
      </c>
      <c r="GM69" s="2">
        <f t="shared" si="56"/>
        <v>-1.7423499751804572</v>
      </c>
      <c r="GN69" s="2">
        <f t="shared" si="57"/>
        <v>-0.57336024941171404</v>
      </c>
      <c r="GO69" s="2">
        <f t="shared" si="58"/>
        <v>-1.4163364000992384</v>
      </c>
      <c r="GP69" s="2">
        <f t="shared" si="59"/>
        <v>-1.2478233014845741</v>
      </c>
      <c r="GQ69" s="2">
        <f t="shared" si="60"/>
        <v>-2.6048290047538836</v>
      </c>
      <c r="GR69" s="2">
        <f t="shared" si="61"/>
        <v>-1.3688040718177197</v>
      </c>
      <c r="GS69" s="2">
        <f t="shared" si="62"/>
        <v>-1.3507848582958726</v>
      </c>
      <c r="GT69" s="2">
        <f t="shared" si="63"/>
        <v>-3.4121332803905835</v>
      </c>
      <c r="GU69" s="2">
        <f t="shared" si="64"/>
        <v>-1.4859973758197254</v>
      </c>
      <c r="GW69" s="8">
        <v>43983</v>
      </c>
      <c r="GX69">
        <f>HAVERM!AT493</f>
        <v>184068</v>
      </c>
      <c r="GY69">
        <f>HAVERM!AU493+HAVERM!AW493+HAVERM!AX493</f>
        <v>332453</v>
      </c>
      <c r="GZ69">
        <f>HAVERM!AV493</f>
        <v>2374890</v>
      </c>
      <c r="HA69">
        <f>HAVERM!AY493</f>
        <v>1239427</v>
      </c>
      <c r="HB69">
        <f>HAVERM!AZ493+HAVERM!BB493</f>
        <v>6314918</v>
      </c>
      <c r="HC69">
        <f>HAVERM!BA493+HAVERM!BC493</f>
        <v>2514033</v>
      </c>
      <c r="HD69">
        <f>HAVERM!BD493</f>
        <v>1068453</v>
      </c>
      <c r="HE69">
        <f>HAVERM!BE493+HAVERM!BF493+HAVERM!BG493</f>
        <v>4898086</v>
      </c>
      <c r="HF69">
        <f>HAVERM!BH493+HAVERM!BI493+HAVERM!BJ493+HAVERM!BK493+HAVERM!BL493+HAVERM!BM493</f>
        <v>9429840</v>
      </c>
    </row>
    <row r="70" spans="5:214" x14ac:dyDescent="0.25">
      <c r="E70" s="8">
        <v>42552</v>
      </c>
      <c r="F70" s="7">
        <f>HAVERQ!P154</f>
        <v>1596</v>
      </c>
      <c r="G70" s="7">
        <f>HAVERQ!O154</f>
        <v>1678</v>
      </c>
      <c r="H70" s="7">
        <f>HAVERQ!N154</f>
        <v>1002</v>
      </c>
      <c r="I70" s="7">
        <f>HAVERQ!M154</f>
        <v>247</v>
      </c>
      <c r="J70" s="7">
        <f>HAVERQ!L154</f>
        <v>158</v>
      </c>
      <c r="K70" s="7">
        <f>HAVERQ!E154-F70-G70-H70-I70-J70</f>
        <v>537</v>
      </c>
      <c r="M70" s="8">
        <v>42552</v>
      </c>
      <c r="N70" s="7">
        <f t="shared" si="98"/>
        <v>30.586431582981987</v>
      </c>
      <c r="O70" s="7">
        <f t="shared" si="99"/>
        <v>32.157914909927179</v>
      </c>
      <c r="P70" s="7">
        <f t="shared" si="100"/>
        <v>19.202759678037562</v>
      </c>
      <c r="Q70" s="7">
        <f t="shared" si="101"/>
        <v>4.7336144116519741</v>
      </c>
      <c r="R70" s="7">
        <f t="shared" si="102"/>
        <v>3.0279800689919512</v>
      </c>
      <c r="S70" s="7">
        <f t="shared" si="102"/>
        <v>10.291299348409352</v>
      </c>
      <c r="U70" s="8">
        <v>42552</v>
      </c>
      <c r="V70" s="7">
        <f t="shared" si="103"/>
        <v>386.75</v>
      </c>
      <c r="W70" s="7">
        <f t="shared" si="104"/>
        <v>238.25</v>
      </c>
      <c r="X70" s="7">
        <f t="shared" si="105"/>
        <v>-177</v>
      </c>
      <c r="Y70" s="7">
        <f t="shared" si="106"/>
        <v>21.25</v>
      </c>
      <c r="Z70" s="7">
        <f t="shared" si="107"/>
        <v>-58.25</v>
      </c>
      <c r="AA70" s="7">
        <f t="shared" si="108"/>
        <v>-250.75</v>
      </c>
      <c r="AB70" s="7">
        <f t="shared" si="109"/>
        <v>160.25</v>
      </c>
      <c r="AD70" s="7"/>
      <c r="AE70" s="7"/>
      <c r="AF70" s="7"/>
      <c r="AG70" s="7"/>
      <c r="AH70" s="7"/>
      <c r="AI70" s="7"/>
      <c r="AJ70" s="7"/>
      <c r="AK70" s="7"/>
      <c r="AL70" s="7"/>
      <c r="AM70" s="7"/>
      <c r="AN70" s="7"/>
      <c r="AO70" s="7"/>
      <c r="AP70" s="7"/>
      <c r="AQ70" s="7"/>
      <c r="AR70" s="7"/>
      <c r="AS70" s="7"/>
      <c r="AT70" s="7"/>
      <c r="AU70" s="7"/>
      <c r="AV70" s="7"/>
      <c r="AW70" s="7"/>
      <c r="AY70" s="7"/>
      <c r="BU70" s="8">
        <v>40360</v>
      </c>
      <c r="BV70" s="7">
        <f>HAVERQ!T130</f>
        <v>410</v>
      </c>
      <c r="BW70" s="7">
        <f>HAVERQ!U130+HAVERQ!W130+HAVERQ!X130</f>
        <v>366</v>
      </c>
      <c r="BX70" s="7">
        <f>HAVERQ!V130</f>
        <v>2565</v>
      </c>
      <c r="BY70" s="7">
        <f>HAVERQ!Y130</f>
        <v>2086</v>
      </c>
      <c r="BZ70" s="7">
        <f>HAVERQ!Z130+HAVERQ!AB130</f>
        <v>6798</v>
      </c>
      <c r="CA70" s="7">
        <f>HAVERQ!AA130+HAVERQ!AC130</f>
        <v>2654</v>
      </c>
      <c r="CB70" s="7">
        <f>HAVERQ!AD130+HAVERQ!AE130+HAVERQ!AF130+HAVERQ!AG130</f>
        <v>6415</v>
      </c>
      <c r="CC70" s="7">
        <f>HAVERQ!AH130+HAVERQ!AI130+HAVERQ!AJ130+HAVERQ!AK130+HAVERQ!AL130+HAVERQ!AM130</f>
        <v>10222</v>
      </c>
      <c r="CD70" s="7">
        <f>HAVERQ!S130-SUM('Chart Data'!BV70:CC70)</f>
        <v>-2</v>
      </c>
      <c r="DB70" s="8">
        <v>42186</v>
      </c>
      <c r="DC70" s="3">
        <f>HAVERQ!BI150/HAVERQ!T150</f>
        <v>9.3831775700934585</v>
      </c>
      <c r="DD70" s="3">
        <f>HAVERQ!BJ150/HAVERQ!U150</f>
        <v>171.26865671641792</v>
      </c>
      <c r="DE70" s="3">
        <f>HAVERQ!BK150/HAVERQ!V150</f>
        <v>18.916030534351144</v>
      </c>
      <c r="DF70" s="3">
        <f>HAVERQ!BL150/HAVERQ!W150</f>
        <v>61</v>
      </c>
      <c r="DG70" s="3">
        <f>HAVERQ!BM150/HAVERQ!X150</f>
        <v>30.223880597014926</v>
      </c>
      <c r="DH70" s="3">
        <f>HAVERQ!BN150/HAVERQ!Y150</f>
        <v>14.819056344480073</v>
      </c>
      <c r="DI70" s="3">
        <f>HAVERQ!BO150/HAVERQ!Z150</f>
        <v>11.726313694267516</v>
      </c>
      <c r="DJ70" s="3">
        <f>HAVERQ!BP150/HAVERQ!AA150</f>
        <v>11.89969040247678</v>
      </c>
      <c r="DK70" s="3">
        <f>HAVERQ!BQ150/HAVERQ!AB150</f>
        <v>6.6206440229378032</v>
      </c>
      <c r="DL70" s="3">
        <f>HAVERQ!BR150/HAVERQ!AC150</f>
        <v>15.312092686459088</v>
      </c>
      <c r="DM70" s="3">
        <f>HAVERQ!BS150/HAVERQ!AD150</f>
        <v>40.52209197475203</v>
      </c>
      <c r="DN70" s="3">
        <f>HAVERQ!BT150/HAVERQ!AE150</f>
        <v>120.62411347517731</v>
      </c>
      <c r="DO70" s="3">
        <f>HAVERQ!BU150/HAVERQ!AF150</f>
        <v>13.454052221091896</v>
      </c>
      <c r="DP70" s="3">
        <f>HAVERQ!BV150/HAVERQ!AG150</f>
        <v>9.1616992120589238</v>
      </c>
      <c r="DQ70" s="3">
        <f>HAVERQ!BW150/HAVERQ!AH150</f>
        <v>16.519621109607577</v>
      </c>
      <c r="DR70" s="3">
        <f>HAVERQ!BX150/HAVERQ!AI150</f>
        <v>9.8109570510652695</v>
      </c>
      <c r="DS70" s="3">
        <f>HAVERQ!BY150/HAVERQ!AJ150</f>
        <v>11.36996684036002</v>
      </c>
      <c r="DT70" s="3">
        <f>HAVERQ!BZ150/HAVERQ!AK150</f>
        <v>8.0488301119023404</v>
      </c>
      <c r="DU70" s="3">
        <f>(HAVERQ!CA150+HAVERQ!CB150)/HAVERQ!AL150</f>
        <v>9.3835319609967502</v>
      </c>
      <c r="FP70" s="8">
        <v>44013</v>
      </c>
      <c r="FQ70" s="2">
        <f>100*((AVERAGE(HAVERM!AS492:AS494)/AVERAGE(HAVERM!AS489:AS491))-1)</f>
        <v>-1.7532089914872651</v>
      </c>
      <c r="FR70" s="2">
        <f>100*((AVERAGE(HAVERM!AT492:AT494)/AVERAGE(HAVERM!AT489:AT491))-1)</f>
        <v>-1.20483437779767</v>
      </c>
      <c r="FS70" s="2">
        <f>100*((AVERAGE(HAVERM!AU492:AU494)/AVERAGE(HAVERM!AU489:AU491))-1)</f>
        <v>-0.4759459672959987</v>
      </c>
      <c r="FT70" s="2">
        <f>100*((AVERAGE(HAVERM!AV492:AV494)/AVERAGE(HAVERM!AV489:AV491))-1)</f>
        <v>-1.3657094806266312</v>
      </c>
      <c r="FU70" s="2">
        <f>100*((AVERAGE(HAVERM!AW492:AW494)/AVERAGE(HAVERM!AW489:AW491))-1)</f>
        <v>-0.35027230847207713</v>
      </c>
      <c r="FV70" s="2">
        <f>100*((AVERAGE(HAVERM!AX492:AX494)/AVERAGE(HAVERM!AX489:AX491))-1)</f>
        <v>-0.87644359485795631</v>
      </c>
      <c r="FW70" s="2">
        <f>100*((AVERAGE(HAVERM!AY492:AY494)/AVERAGE(HAVERM!AY489:AY491))-1)</f>
        <v>-0.85329431909337838</v>
      </c>
      <c r="FX70" s="2">
        <f>100*((AVERAGE(HAVERM!AZ492:AZ494)/AVERAGE(HAVERM!AZ489:AZ491))-1)</f>
        <v>-0.82379488636307174</v>
      </c>
      <c r="FY70" s="2">
        <f>100*((AVERAGE(HAVERM!BA492:BA494)/AVERAGE(HAVERM!BA489:BA491))-1)</f>
        <v>-1.035217862621951</v>
      </c>
      <c r="FZ70" s="2">
        <f>100*((AVERAGE(HAVERM!BB492:BB494)/AVERAGE(HAVERM!BB489:BB491))-1)</f>
        <v>-5.9133489461358213</v>
      </c>
      <c r="GA70" s="2">
        <f>100*((AVERAGE(HAVERM!BC492:BC494)/AVERAGE(HAVERM!BC489:BC491))-1)</f>
        <v>-1.4030339778133061</v>
      </c>
      <c r="GB70" s="2">
        <f>100*((AVERAGE(HAVERM!BD492:BD494)/AVERAGE(HAVERM!BD489:BD491))-1)</f>
        <v>-1.325749000598464</v>
      </c>
      <c r="GC70" s="2">
        <f>100*((AVERAGE(HAVERM!BE492:BE494)/AVERAGE(HAVERM!BE489:BE491))-1)</f>
        <v>-1.459429941933077</v>
      </c>
      <c r="GD70" s="2">
        <f>100*((AVERAGE(HAVERM!BF492:BF494)/AVERAGE(HAVERM!BF489:BF491))-1)</f>
        <v>-1.291051823159528</v>
      </c>
      <c r="GE70" s="2">
        <f>100*((AVERAGE(HAVERM!BG492:BG494)/AVERAGE(HAVERM!BG489:BG491))-1)</f>
        <v>-3.8755971544471413</v>
      </c>
      <c r="GF70" s="2">
        <f>100*((AVERAGE(HAVERM!BH492:BH494)/AVERAGE(HAVERM!BH489:BH491))-1)</f>
        <v>-1.0222709361308868</v>
      </c>
      <c r="GG70" s="2">
        <f>100*((AVERAGE(HAVERM!BI492:BI494)/AVERAGE(HAVERM!BI489:BI491))-1)</f>
        <v>-2.4240262238164556</v>
      </c>
      <c r="GH70" s="2">
        <f>100*((AVERAGE(HAVERM!BJ492:BJ494)/AVERAGE(HAVERM!BJ489:BJ491))-1)</f>
        <v>0.34465368391347617</v>
      </c>
      <c r="GI70" s="2">
        <f>100*((AVERAGE(HAVERM!BK492:BK494)/AVERAGE(HAVERM!BK489:BK491))-1)</f>
        <v>-5.4050323439662211</v>
      </c>
      <c r="GJ70" s="2">
        <f>100*(((AVERAGE(HAVERM!BL492:BL494)+(AVERAGE(HAVERM!BM492:BM494)))/(AVERAGE(HAVERM!BL489:BL491)+AVERAGE(HAVERM!BM489:BM491))-1))</f>
        <v>-3.3183504812530518</v>
      </c>
      <c r="GL70" s="8">
        <v>44013</v>
      </c>
      <c r="GM70" s="2">
        <f t="shared" si="56"/>
        <v>-1.20483437779767</v>
      </c>
      <c r="GN70" s="2">
        <f t="shared" si="57"/>
        <v>-0.65342805615615784</v>
      </c>
      <c r="GO70" s="2">
        <f t="shared" si="58"/>
        <v>-1.3657094806266312</v>
      </c>
      <c r="GP70" s="2">
        <f t="shared" si="59"/>
        <v>-0.85329431909337838</v>
      </c>
      <c r="GQ70" s="2">
        <f t="shared" si="60"/>
        <v>-2.4172453998233756</v>
      </c>
      <c r="GR70" s="2">
        <f t="shared" si="61"/>
        <v>-1.2104183559514148</v>
      </c>
      <c r="GS70" s="2">
        <f t="shared" si="62"/>
        <v>-1.325749000598464</v>
      </c>
      <c r="GT70" s="2">
        <f t="shared" si="63"/>
        <v>-2.5565772904899475</v>
      </c>
      <c r="GU70" s="2">
        <f t="shared" si="64"/>
        <v>-1.3388580468236766</v>
      </c>
      <c r="GW70" s="8">
        <v>44013</v>
      </c>
      <c r="GX70">
        <f>HAVERM!AT494</f>
        <v>183638</v>
      </c>
      <c r="GY70">
        <f>HAVERM!AU494+HAVERM!AW494+HAVERM!AX494</f>
        <v>331723</v>
      </c>
      <c r="GZ70">
        <f>HAVERM!AV494</f>
        <v>2365521</v>
      </c>
      <c r="HA70">
        <f>HAVERM!AY494</f>
        <v>1241032</v>
      </c>
      <c r="HB70">
        <f>HAVERM!AZ494+HAVERM!BB494</f>
        <v>6294223</v>
      </c>
      <c r="HC70">
        <f>HAVERM!BA494+HAVERM!BC494</f>
        <v>2510970</v>
      </c>
      <c r="HD70">
        <f>HAVERM!BD494</f>
        <v>1063484</v>
      </c>
      <c r="HE70">
        <f>HAVERM!BE494+HAVERM!BF494+HAVERM!BG494</f>
        <v>4890324</v>
      </c>
      <c r="HF70">
        <f>HAVERM!BH494+HAVERM!BI494+HAVERM!BJ494+HAVERM!BK494+HAVERM!BL494+HAVERM!BM494</f>
        <v>9443645</v>
      </c>
    </row>
    <row r="71" spans="5:214" x14ac:dyDescent="0.25">
      <c r="E71" s="8">
        <v>42644</v>
      </c>
      <c r="F71" s="7">
        <f>HAVERQ!P155</f>
        <v>1601</v>
      </c>
      <c r="G71" s="7">
        <f>HAVERQ!O155</f>
        <v>1671</v>
      </c>
      <c r="H71" s="7">
        <f>HAVERQ!N155</f>
        <v>1003</v>
      </c>
      <c r="I71" s="7">
        <f>HAVERQ!M155</f>
        <v>246</v>
      </c>
      <c r="J71" s="7">
        <f>HAVERQ!L155</f>
        <v>158</v>
      </c>
      <c r="K71" s="7">
        <f>HAVERQ!E155-F71-G71-H71-I71-J71</f>
        <v>529</v>
      </c>
      <c r="M71" s="8">
        <v>42644</v>
      </c>
      <c r="N71" s="7">
        <f t="shared" si="98"/>
        <v>30.74116743471582</v>
      </c>
      <c r="O71" s="7">
        <f t="shared" si="99"/>
        <v>32.085253456221196</v>
      </c>
      <c r="P71" s="7">
        <f t="shared" si="100"/>
        <v>19.25883256528418</v>
      </c>
      <c r="Q71" s="7">
        <f t="shared" si="101"/>
        <v>4.7235023041474653</v>
      </c>
      <c r="R71" s="7">
        <f t="shared" si="102"/>
        <v>3.0337941628264207</v>
      </c>
      <c r="S71" s="7">
        <f t="shared" si="102"/>
        <v>10.157450076804915</v>
      </c>
      <c r="U71" s="8">
        <v>42644</v>
      </c>
      <c r="V71" s="7">
        <f t="shared" si="103"/>
        <v>391.75</v>
      </c>
      <c r="W71" s="7">
        <f t="shared" si="104"/>
        <v>231.25</v>
      </c>
      <c r="X71" s="7">
        <f t="shared" si="105"/>
        <v>-176</v>
      </c>
      <c r="Y71" s="7">
        <f t="shared" si="106"/>
        <v>20.25</v>
      </c>
      <c r="Z71" s="7">
        <f t="shared" si="107"/>
        <v>-58.25</v>
      </c>
      <c r="AA71" s="7">
        <f t="shared" si="108"/>
        <v>-258.75</v>
      </c>
      <c r="AB71" s="7">
        <f t="shared" si="109"/>
        <v>150.25</v>
      </c>
      <c r="AD71" s="7"/>
      <c r="AE71" s="7"/>
      <c r="AF71" s="7"/>
      <c r="AG71" s="7"/>
      <c r="AH71" s="7"/>
      <c r="AI71" s="7"/>
      <c r="AJ71" s="7"/>
      <c r="AK71" s="7"/>
      <c r="AL71" s="7"/>
      <c r="AM71" s="7"/>
      <c r="AN71" s="7"/>
      <c r="AO71" s="7"/>
      <c r="AP71" s="7"/>
      <c r="AQ71" s="7"/>
      <c r="AR71" s="7"/>
      <c r="AS71" s="7"/>
      <c r="AT71" s="7"/>
      <c r="AU71" s="7"/>
      <c r="AV71" s="7"/>
      <c r="AW71" s="7"/>
      <c r="AY71" s="7"/>
      <c r="BU71" s="8">
        <v>40452</v>
      </c>
      <c r="BV71" s="7">
        <f>HAVERQ!T131</f>
        <v>439</v>
      </c>
      <c r="BW71" s="7">
        <f>HAVERQ!U131+HAVERQ!W131+HAVERQ!X131</f>
        <v>366</v>
      </c>
      <c r="BX71" s="7">
        <f>HAVERQ!V131</f>
        <v>2567</v>
      </c>
      <c r="BY71" s="7">
        <f>HAVERQ!Y131</f>
        <v>2055</v>
      </c>
      <c r="BZ71" s="7">
        <f>HAVERQ!Z131+HAVERQ!AB131</f>
        <v>6812</v>
      </c>
      <c r="CA71" s="7">
        <f>HAVERQ!AA131+HAVERQ!AC131</f>
        <v>2653</v>
      </c>
      <c r="CB71" s="7">
        <f>HAVERQ!AD131+HAVERQ!AE131+HAVERQ!AF131+HAVERQ!AG131</f>
        <v>6434</v>
      </c>
      <c r="CC71" s="7">
        <f>HAVERQ!AH131+HAVERQ!AI131+HAVERQ!AJ131+HAVERQ!AK131+HAVERQ!AL131+HAVERQ!AM131</f>
        <v>10242</v>
      </c>
      <c r="CD71" s="7">
        <f>HAVERQ!S131-SUM('Chart Data'!BV71:CC71)</f>
        <v>-1</v>
      </c>
      <c r="DB71" s="8">
        <v>42278</v>
      </c>
      <c r="DC71" s="3">
        <f>HAVERQ!BI151/HAVERQ!T151</f>
        <v>9.5923261390887298</v>
      </c>
      <c r="DD71" s="3">
        <f>HAVERQ!BJ151/HAVERQ!U151</f>
        <v>180.93846153846152</v>
      </c>
      <c r="DE71" s="3">
        <f>HAVERQ!BK151/HAVERQ!V151</f>
        <v>18.897943640517898</v>
      </c>
      <c r="DF71" s="3">
        <f>HAVERQ!BL151/HAVERQ!W151</f>
        <v>57.785714285714285</v>
      </c>
      <c r="DG71" s="3">
        <f>HAVERQ!BM151/HAVERQ!X151</f>
        <v>31.226804123711339</v>
      </c>
      <c r="DH71" s="3">
        <f>HAVERQ!BN151/HAVERQ!Y151</f>
        <v>14.989464040311498</v>
      </c>
      <c r="DI71" s="3">
        <f>HAVERQ!BO151/HAVERQ!Z151</f>
        <v>11.646215139442232</v>
      </c>
      <c r="DJ71" s="3">
        <f>HAVERQ!BP151/HAVERQ!AA151</f>
        <v>11.51719975859988</v>
      </c>
      <c r="DK71" s="3">
        <f>HAVERQ!BQ151/HAVERQ!AB151</f>
        <v>6.7198597106532221</v>
      </c>
      <c r="DL71" s="3">
        <f>HAVERQ!BR151/HAVERQ!AC151</f>
        <v>15.892441860465116</v>
      </c>
      <c r="DM71" s="3">
        <f>HAVERQ!BS151/HAVERQ!AD151</f>
        <v>41.117117117117118</v>
      </c>
      <c r="DN71" s="3">
        <f>HAVERQ!BT151/HAVERQ!AE151</f>
        <v>120.67781690140845</v>
      </c>
      <c r="DO71" s="3">
        <f>HAVERQ!BU151/HAVERQ!AF151</f>
        <v>13.339400067408157</v>
      </c>
      <c r="DP71" s="3">
        <f>HAVERQ!BV151/HAVERQ!AG151</f>
        <v>8.9515630367571273</v>
      </c>
      <c r="DQ71" s="3">
        <f>HAVERQ!BW151/HAVERQ!AH151</f>
        <v>16.867388362652232</v>
      </c>
      <c r="DR71" s="3">
        <f>HAVERQ!BX151/HAVERQ!AI151</f>
        <v>9.7736611653755467</v>
      </c>
      <c r="DS71" s="3">
        <f>HAVERQ!BY151/HAVERQ!AJ151</f>
        <v>11.36554820415879</v>
      </c>
      <c r="DT71" s="3">
        <f>HAVERQ!BZ151/HAVERQ!AK151</f>
        <v>7.8786952089704387</v>
      </c>
      <c r="DU71" s="3">
        <f>(HAVERQ!CA151+HAVERQ!CB151)/HAVERQ!AL151</f>
        <v>9.8613537117903931</v>
      </c>
      <c r="FP71" s="8">
        <v>44044</v>
      </c>
      <c r="FQ71" s="2">
        <f>100*((AVERAGE(HAVERM!AS493:AS495)/AVERAGE(HAVERM!AS490:AS492))-1)</f>
        <v>-1.2077099124443325</v>
      </c>
      <c r="FR71" s="2">
        <f>100*((AVERAGE(HAVERM!AT493:AT495)/AVERAGE(HAVERM!AT490:AT492))-1)</f>
        <v>-0.71287920687909123</v>
      </c>
      <c r="FS71" s="2">
        <f>100*((AVERAGE(HAVERM!AU493:AU495)/AVERAGE(HAVERM!AU490:AU492))-1)</f>
        <v>-1.6393658052604176</v>
      </c>
      <c r="FT71" s="2">
        <f>100*((AVERAGE(HAVERM!AV493:AV495)/AVERAGE(HAVERM!AV490:AV492))-1)</f>
        <v>-1.4383051679323411</v>
      </c>
      <c r="FU71" s="2">
        <f>100*((AVERAGE(HAVERM!AW493:AW495)/AVERAGE(HAVERM!AW490:AW492))-1)</f>
        <v>-0.53478526240323676</v>
      </c>
      <c r="FV71" s="2">
        <f>100*((AVERAGE(HAVERM!AX493:AX495)/AVERAGE(HAVERM!AX490:AX492))-1)</f>
        <v>-0.55547014926754512</v>
      </c>
      <c r="FW71" s="2">
        <f>100*((AVERAGE(HAVERM!AY493:AY495)/AVERAGE(HAVERM!AY490:AY492))-1)</f>
        <v>-0.50831034535383512</v>
      </c>
      <c r="FX71" s="2">
        <f>100*((AVERAGE(HAVERM!AZ493:AZ495)/AVERAGE(HAVERM!AZ490:AZ492))-1)</f>
        <v>-1.0620683527524544</v>
      </c>
      <c r="FY71" s="2">
        <f>100*((AVERAGE(HAVERM!BA493:BA495)/AVERAGE(HAVERM!BA490:BA492))-1)</f>
        <v>-0.50826997021629072</v>
      </c>
      <c r="FZ71" s="2">
        <f>100*((AVERAGE(HAVERM!BB493:BB495)/AVERAGE(HAVERM!BB490:BB492))-1)</f>
        <v>-4.4014463947891542</v>
      </c>
      <c r="GA71" s="2">
        <f>100*((AVERAGE(HAVERM!BC493:BC495)/AVERAGE(HAVERM!BC490:BC492))-1)</f>
        <v>-1.2136093994501107</v>
      </c>
      <c r="GB71" s="2">
        <f>100*((AVERAGE(HAVERM!BD493:BD495)/AVERAGE(HAVERM!BD490:BD492))-1)</f>
        <v>-1.251563913611653</v>
      </c>
      <c r="GC71" s="2">
        <f>100*((AVERAGE(HAVERM!BE493:BE495)/AVERAGE(HAVERM!BE490:BE492))-1)</f>
        <v>-1.1141848380080033</v>
      </c>
      <c r="GD71" s="2">
        <f>100*((AVERAGE(HAVERM!BF493:BF495)/AVERAGE(HAVERM!BF490:BF492))-1)</f>
        <v>-1.0269719204362371</v>
      </c>
      <c r="GE71" s="2">
        <f>100*((AVERAGE(HAVERM!BG493:BG495)/AVERAGE(HAVERM!BG490:BG492))-1)</f>
        <v>-1.6108702956094789</v>
      </c>
      <c r="GF71" s="2">
        <f>100*((AVERAGE(HAVERM!BH493:BH495)/AVERAGE(HAVERM!BH490:BH492))-1)</f>
        <v>7.4691087021139246E-2</v>
      </c>
      <c r="GG71" s="2">
        <f>100*((AVERAGE(HAVERM!BI493:BI495)/AVERAGE(HAVERM!BI490:BI492))-1)</f>
        <v>-1.5256945654918641</v>
      </c>
      <c r="GH71" s="2">
        <f>100*((AVERAGE(HAVERM!BJ493:BJ495)/AVERAGE(HAVERM!BJ490:BJ492))-1)</f>
        <v>0.50636363949241314</v>
      </c>
      <c r="GI71" s="2">
        <f>100*((AVERAGE(HAVERM!BK493:BK495)/AVERAGE(HAVERM!BK490:BK492))-1)</f>
        <v>-4.9143805696313159</v>
      </c>
      <c r="GJ71" s="2">
        <f>100*(((AVERAGE(HAVERM!BL493:BL495)+(AVERAGE(HAVERM!BM493:BM495)))/(AVERAGE(HAVERM!BL490:BL492)+AVERAGE(HAVERM!BM490:BM492))-1))</f>
        <v>-2.1812276176587542</v>
      </c>
      <c r="GL71" s="8">
        <v>44044</v>
      </c>
      <c r="GM71" s="2">
        <f t="shared" si="56"/>
        <v>-0.71287920687909123</v>
      </c>
      <c r="GN71" s="2">
        <f t="shared" si="57"/>
        <v>-0.71374879835649496</v>
      </c>
      <c r="GO71" s="2">
        <f t="shared" si="58"/>
        <v>-1.4383051679323411</v>
      </c>
      <c r="GP71" s="2">
        <f t="shared" si="59"/>
        <v>-0.50831034535383512</v>
      </c>
      <c r="GQ71" s="2">
        <f t="shared" si="60"/>
        <v>-2.0904393213067474</v>
      </c>
      <c r="GR71" s="2">
        <f t="shared" si="61"/>
        <v>-0.84419947891976044</v>
      </c>
      <c r="GS71" s="2">
        <f t="shared" si="62"/>
        <v>-1.251563913611653</v>
      </c>
      <c r="GT71" s="2">
        <f t="shared" si="63"/>
        <v>-1.314697056167291</v>
      </c>
      <c r="GU71" s="2">
        <f t="shared" si="64"/>
        <v>-0.70855762779900022</v>
      </c>
      <c r="GW71" s="8">
        <v>44044</v>
      </c>
      <c r="GX71">
        <f>HAVERM!AT495</f>
        <v>183410</v>
      </c>
      <c r="GY71">
        <f>HAVERM!AU495+HAVERM!AW495+HAVERM!AX495</f>
        <v>330427</v>
      </c>
      <c r="GZ71">
        <f>HAVERM!AV495</f>
        <v>2344452</v>
      </c>
      <c r="HA71">
        <f>HAVERM!AY495</f>
        <v>1235479</v>
      </c>
      <c r="HB71">
        <f>HAVERM!AZ495+HAVERM!BB495</f>
        <v>6243809</v>
      </c>
      <c r="HC71">
        <f>HAVERM!BA495+HAVERM!BC495</f>
        <v>2510819</v>
      </c>
      <c r="HD71">
        <f>HAVERM!BD495</f>
        <v>1060674</v>
      </c>
      <c r="HE71">
        <f>HAVERM!BE495+HAVERM!BF495+HAVERM!BG495</f>
        <v>4888913</v>
      </c>
      <c r="HF71">
        <f>HAVERM!BH495+HAVERM!BI495+HAVERM!BJ495+HAVERM!BK495+HAVERM!BL495+HAVERM!BM495</f>
        <v>9461021</v>
      </c>
    </row>
    <row r="72" spans="5:214" x14ac:dyDescent="0.25">
      <c r="E72" s="8">
        <v>42736</v>
      </c>
      <c r="F72" s="7">
        <f>HAVERQ!P156</f>
        <v>1613</v>
      </c>
      <c r="G72" s="7">
        <f>HAVERQ!O156</f>
        <v>1668</v>
      </c>
      <c r="H72" s="7">
        <f>HAVERQ!N156</f>
        <v>1005</v>
      </c>
      <c r="I72" s="7">
        <f>HAVERQ!M156</f>
        <v>245</v>
      </c>
      <c r="J72" s="7">
        <f>HAVERQ!L156</f>
        <v>157</v>
      </c>
      <c r="K72" s="7">
        <f>HAVERQ!E156-F72-G72-H72-I72-J72</f>
        <v>522</v>
      </c>
      <c r="M72" s="8">
        <v>42736</v>
      </c>
      <c r="N72" s="7">
        <f t="shared" si="98"/>
        <v>30.95969289827255</v>
      </c>
      <c r="O72" s="7">
        <f t="shared" si="99"/>
        <v>32.015355086372359</v>
      </c>
      <c r="P72" s="7">
        <f t="shared" si="100"/>
        <v>19.289827255278311</v>
      </c>
      <c r="Q72" s="7">
        <f t="shared" si="101"/>
        <v>4.702495201535509</v>
      </c>
      <c r="R72" s="7">
        <f t="shared" si="102"/>
        <v>3.0134357005758159</v>
      </c>
      <c r="S72" s="7">
        <f t="shared" si="102"/>
        <v>10.019193857965451</v>
      </c>
      <c r="U72" s="8">
        <v>42736</v>
      </c>
      <c r="V72" s="7">
        <f t="shared" si="103"/>
        <v>403.75</v>
      </c>
      <c r="W72" s="7">
        <f t="shared" si="104"/>
        <v>228.25</v>
      </c>
      <c r="X72" s="7">
        <f t="shared" si="105"/>
        <v>-174</v>
      </c>
      <c r="Y72" s="7">
        <f t="shared" si="106"/>
        <v>19.25</v>
      </c>
      <c r="Z72" s="7">
        <f t="shared" si="107"/>
        <v>-59.25</v>
      </c>
      <c r="AA72" s="7">
        <f t="shared" si="108"/>
        <v>-265.75</v>
      </c>
      <c r="AB72" s="7">
        <f t="shared" si="109"/>
        <v>152.25</v>
      </c>
      <c r="AD72" s="7"/>
      <c r="AE72" s="7"/>
      <c r="AF72" s="7"/>
      <c r="AG72" s="7"/>
      <c r="AH72" s="7"/>
      <c r="AI72" s="7"/>
      <c r="AJ72" s="7"/>
      <c r="AK72" s="7"/>
      <c r="AL72" s="7"/>
      <c r="AM72" s="7"/>
      <c r="AN72" s="7"/>
      <c r="AO72" s="7"/>
      <c r="AP72" s="7"/>
      <c r="AQ72" s="7"/>
      <c r="AR72" s="7"/>
      <c r="AS72" s="7"/>
      <c r="AT72" s="7"/>
      <c r="AU72" s="7"/>
      <c r="AV72" s="7"/>
      <c r="AW72" s="7"/>
      <c r="AY72" s="7"/>
      <c r="BU72" s="8">
        <v>40544</v>
      </c>
      <c r="BV72" s="7">
        <f>HAVERQ!T132</f>
        <v>403</v>
      </c>
      <c r="BW72" s="7">
        <f>HAVERQ!U132+HAVERQ!W132+HAVERQ!X132</f>
        <v>383</v>
      </c>
      <c r="BX72" s="7">
        <f>HAVERQ!V132</f>
        <v>2562</v>
      </c>
      <c r="BY72" s="7">
        <f>HAVERQ!Y132</f>
        <v>2061</v>
      </c>
      <c r="BZ72" s="7">
        <f>HAVERQ!Z132+HAVERQ!AB132</f>
        <v>6786</v>
      </c>
      <c r="CA72" s="7">
        <f>HAVERQ!AA132+HAVERQ!AC132</f>
        <v>2725</v>
      </c>
      <c r="CB72" s="7">
        <f>HAVERQ!AD132+HAVERQ!AE132+HAVERQ!AF132+HAVERQ!AG132</f>
        <v>6460</v>
      </c>
      <c r="CC72" s="7">
        <f>HAVERQ!AH132+HAVERQ!AI132+HAVERQ!AJ132+HAVERQ!AK132+HAVERQ!AL132+HAVERQ!AM132</f>
        <v>10255</v>
      </c>
      <c r="CD72" s="7">
        <f>HAVERQ!S132-SUM('Chart Data'!BV72:CC72)</f>
        <v>-1</v>
      </c>
      <c r="DB72" s="8">
        <v>42370</v>
      </c>
      <c r="DC72" s="3">
        <f>HAVERQ!BI152/HAVERQ!T152</f>
        <v>9.1965174129353233</v>
      </c>
      <c r="DD72" s="3">
        <f>HAVERQ!BJ152/HAVERQ!U152</f>
        <v>191.15873015873015</v>
      </c>
      <c r="DE72" s="3">
        <f>HAVERQ!BK152/HAVERQ!V152</f>
        <v>18.599772382397571</v>
      </c>
      <c r="DF72" s="3">
        <f>HAVERQ!BL152/HAVERQ!W152</f>
        <v>55.801369863013697</v>
      </c>
      <c r="DG72" s="3">
        <f>HAVERQ!BM152/HAVERQ!X152</f>
        <v>30.592039800995025</v>
      </c>
      <c r="DH72" s="3">
        <f>HAVERQ!BN152/HAVERQ!Y152</f>
        <v>14.574697173620457</v>
      </c>
      <c r="DI72" s="3">
        <f>HAVERQ!BO152/HAVERQ!Z152</f>
        <v>11.721059972105998</v>
      </c>
      <c r="DJ72" s="3">
        <f>HAVERQ!BP152/HAVERQ!AA152</f>
        <v>11.39585798816568</v>
      </c>
      <c r="DK72" s="3">
        <f>HAVERQ!BQ152/HAVERQ!AB152</f>
        <v>6.8230904302019315</v>
      </c>
      <c r="DL72" s="3">
        <f>HAVERQ!BR152/HAVERQ!AC152</f>
        <v>16.07354001441961</v>
      </c>
      <c r="DM72" s="3">
        <f>HAVERQ!BS152/HAVERQ!AD152</f>
        <v>42.316353887399465</v>
      </c>
      <c r="DN72" s="3">
        <f>HAVERQ!BT152/HAVERQ!AE152</f>
        <v>124.12949640287769</v>
      </c>
      <c r="DO72" s="3">
        <f>HAVERQ!BU152/HAVERQ!AF152</f>
        <v>13.039893617021276</v>
      </c>
      <c r="DP72" s="3">
        <f>HAVERQ!BV152/HAVERQ!AG152</f>
        <v>8.968410326086957</v>
      </c>
      <c r="DQ72" s="3">
        <f>HAVERQ!BW152/HAVERQ!AH152</f>
        <v>16.973719676549866</v>
      </c>
      <c r="DR72" s="3">
        <f>HAVERQ!BX152/HAVERQ!AI152</f>
        <v>9.7388513513513519</v>
      </c>
      <c r="DS72" s="3">
        <f>HAVERQ!BY152/HAVERQ!AJ152</f>
        <v>11.28921568627451</v>
      </c>
      <c r="DT72" s="3">
        <f>HAVERQ!BZ152/HAVERQ!AK152</f>
        <v>7.8039419087136928</v>
      </c>
      <c r="DU72" s="3">
        <f>(HAVERQ!CA152+HAVERQ!CB152)/HAVERQ!AL152</f>
        <v>9.7195253505933117</v>
      </c>
      <c r="FP72" s="8">
        <v>44075</v>
      </c>
      <c r="FQ72" s="2">
        <f>100*((AVERAGE(HAVERM!AS494:AS496)/AVERAGE(HAVERM!AS491:AS493))-1)</f>
        <v>-0.64302741714951095</v>
      </c>
      <c r="FR72" s="2">
        <f>100*((AVERAGE(HAVERM!AT494:AT496)/AVERAGE(HAVERM!AT491:AT493))-1)</f>
        <v>-0.1857807135717704</v>
      </c>
      <c r="FS72" s="2">
        <f>100*((AVERAGE(HAVERM!AU494:AU496)/AVERAGE(HAVERM!AU491:AU493))-1)</f>
        <v>-2.6975801409665046</v>
      </c>
      <c r="FT72" s="2">
        <f>100*((AVERAGE(HAVERM!AV494:AV496)/AVERAGE(HAVERM!AV491:AV493))-1)</f>
        <v>-1.5549511818465644</v>
      </c>
      <c r="FU72" s="2">
        <f>100*((AVERAGE(HAVERM!AW494:AW496)/AVERAGE(HAVERM!AW491:AW493))-1)</f>
        <v>-0.62299048370715315</v>
      </c>
      <c r="FV72" s="2">
        <f>100*((AVERAGE(HAVERM!AX494:AX496)/AVERAGE(HAVERM!AX491:AX493))-1)</f>
        <v>-0.13910093930327161</v>
      </c>
      <c r="FW72" s="2">
        <f>100*((AVERAGE(HAVERM!AY494:AY496)/AVERAGE(HAVERM!AY491:AY493))-1)</f>
        <v>-0.1592029042224663</v>
      </c>
      <c r="FX72" s="2">
        <f>100*((AVERAGE(HAVERM!AZ494:AZ496)/AVERAGE(HAVERM!AZ491:AZ493))-1)</f>
        <v>-1.1908459170545282</v>
      </c>
      <c r="FY72" s="2">
        <f>100*((AVERAGE(HAVERM!BA494:BA496)/AVERAGE(HAVERM!BA491:BA493))-1)</f>
        <v>1.2343488229382693E-2</v>
      </c>
      <c r="FZ72" s="2">
        <f>100*((AVERAGE(HAVERM!BB494:BB496)/AVERAGE(HAVERM!BB491:BB493))-1)</f>
        <v>-2.6897023038694567</v>
      </c>
      <c r="GA72" s="2">
        <f>100*((AVERAGE(HAVERM!BC494:BC496)/AVERAGE(HAVERM!BC491:BC493))-1)</f>
        <v>-0.91895182205390391</v>
      </c>
      <c r="GB72" s="2">
        <f>100*((AVERAGE(HAVERM!BD494:BD496)/AVERAGE(HAVERM!BD491:BD493))-1)</f>
        <v>-0.96157016849097721</v>
      </c>
      <c r="GC72" s="2">
        <f>100*((AVERAGE(HAVERM!BE494:BE496)/AVERAGE(HAVERM!BE491:BE493))-1)</f>
        <v>-0.60834974145920206</v>
      </c>
      <c r="GD72" s="2">
        <f>100*((AVERAGE(HAVERM!BF494:BF496)/AVERAGE(HAVERM!BF491:BF493))-1)</f>
        <v>-0.7351202892233677</v>
      </c>
      <c r="GE72" s="2">
        <f>100*((AVERAGE(HAVERM!BG494:BG496)/AVERAGE(HAVERM!BG491:BG493))-1)</f>
        <v>-0.14964305248443832</v>
      </c>
      <c r="GF72" s="2">
        <f>100*((AVERAGE(HAVERM!BH494:BH496)/AVERAGE(HAVERM!BH491:BH493))-1)</f>
        <v>1.4004100104877626</v>
      </c>
      <c r="GG72" s="2">
        <f>100*((AVERAGE(HAVERM!BI494:BI496)/AVERAGE(HAVERM!BI491:BI493))-1)</f>
        <v>5.5934454988659787E-2</v>
      </c>
      <c r="GH72" s="2">
        <f>100*((AVERAGE(HAVERM!BJ494:BJ496)/AVERAGE(HAVERM!BJ491:BJ493))-1)</f>
        <v>0.58902806371501359</v>
      </c>
      <c r="GI72" s="2">
        <f>100*((AVERAGE(HAVERM!BK494:BK496)/AVERAGE(HAVERM!BK491:BK493))-1)</f>
        <v>-5.585223578058784</v>
      </c>
      <c r="GJ72" s="2">
        <f>100*(((AVERAGE(HAVERM!BL494:BL496)+(AVERAGE(HAVERM!BM494:BM496)))/(AVERAGE(HAVERM!BL491:BL493)+AVERAGE(HAVERM!BM491:BM493))-1))</f>
        <v>-1.0627906088786387</v>
      </c>
      <c r="GL72" s="8">
        <v>44075</v>
      </c>
      <c r="GM72" s="2">
        <f t="shared" si="56"/>
        <v>-0.1857807135717704</v>
      </c>
      <c r="GN72" s="2">
        <f t="shared" si="57"/>
        <v>-0.67808386494788708</v>
      </c>
      <c r="GO72" s="2">
        <f t="shared" si="58"/>
        <v>-1.5549511818465644</v>
      </c>
      <c r="GP72" s="2">
        <f t="shared" si="59"/>
        <v>-0.1592029042224663</v>
      </c>
      <c r="GQ72" s="2">
        <f t="shared" si="60"/>
        <v>-1.6453199721575218</v>
      </c>
      <c r="GR72" s="2">
        <f t="shared" si="61"/>
        <v>-0.4309994802295547</v>
      </c>
      <c r="GS72" s="2">
        <f t="shared" si="62"/>
        <v>-0.96157016849097721</v>
      </c>
      <c r="GT72" s="2">
        <f t="shared" si="63"/>
        <v>-0.44489005158411254</v>
      </c>
      <c r="GU72" s="2">
        <f t="shared" si="64"/>
        <v>6.5750015031285081E-2</v>
      </c>
      <c r="GW72" s="8">
        <v>44075</v>
      </c>
      <c r="GX72">
        <f>HAVERM!AT496</f>
        <v>184190</v>
      </c>
      <c r="GY72">
        <f>HAVERM!AU496+HAVERM!AW496+HAVERM!AX496</f>
        <v>329921</v>
      </c>
      <c r="GZ72">
        <f>HAVERM!AV496</f>
        <v>2327138</v>
      </c>
      <c r="HA72">
        <f>HAVERM!AY496</f>
        <v>1235467</v>
      </c>
      <c r="HB72">
        <f>HAVERM!AZ496+HAVERM!BB496</f>
        <v>6205621</v>
      </c>
      <c r="HC72">
        <f>HAVERM!BA496+HAVERM!BC496</f>
        <v>2506653</v>
      </c>
      <c r="HD72">
        <f>HAVERM!BD496</f>
        <v>1059466</v>
      </c>
      <c r="HE72">
        <f>HAVERM!BE496+HAVERM!BF496+HAVERM!BG496</f>
        <v>4859876</v>
      </c>
      <c r="HF72">
        <f>HAVERM!BH496+HAVERM!BI496+HAVERM!BJ496+HAVERM!BK496+HAVERM!BL496+HAVERM!BM496</f>
        <v>9488128</v>
      </c>
    </row>
    <row r="73" spans="5:214" x14ac:dyDescent="0.25">
      <c r="E73" s="8">
        <v>42826</v>
      </c>
      <c r="F73" s="7">
        <f>HAVERQ!P157</f>
        <v>1623</v>
      </c>
      <c r="G73" s="7">
        <f>HAVERQ!O157</f>
        <v>1662</v>
      </c>
      <c r="H73" s="7">
        <f>HAVERQ!N157</f>
        <v>1012</v>
      </c>
      <c r="I73" s="7">
        <f>HAVERQ!M157</f>
        <v>245</v>
      </c>
      <c r="J73" s="7">
        <f>HAVERQ!L157</f>
        <v>156</v>
      </c>
      <c r="K73" s="7">
        <f>HAVERQ!E157-F73-G73-H73-I73-J73</f>
        <v>521</v>
      </c>
      <c r="M73" s="8">
        <v>42826</v>
      </c>
      <c r="N73" s="7">
        <f t="shared" si="98"/>
        <v>31.097911477294499</v>
      </c>
      <c r="O73" s="7">
        <f t="shared" si="99"/>
        <v>31.845181069170341</v>
      </c>
      <c r="P73" s="7">
        <f t="shared" si="100"/>
        <v>19.390687871239702</v>
      </c>
      <c r="Q73" s="7">
        <f t="shared" si="101"/>
        <v>4.6943858976815482</v>
      </c>
      <c r="R73" s="7">
        <f t="shared" si="102"/>
        <v>2.9890783675033528</v>
      </c>
      <c r="S73" s="7">
        <f t="shared" si="102"/>
        <v>9.9827553171105574</v>
      </c>
      <c r="U73" s="8">
        <v>42826</v>
      </c>
      <c r="V73" s="7">
        <f t="shared" si="103"/>
        <v>413.75</v>
      </c>
      <c r="W73" s="7">
        <f t="shared" si="104"/>
        <v>222.25</v>
      </c>
      <c r="X73" s="7">
        <f t="shared" si="105"/>
        <v>-167</v>
      </c>
      <c r="Y73" s="7">
        <f t="shared" si="106"/>
        <v>19.25</v>
      </c>
      <c r="Z73" s="7">
        <f t="shared" si="107"/>
        <v>-60.25</v>
      </c>
      <c r="AA73" s="7">
        <f t="shared" si="108"/>
        <v>-266.75</v>
      </c>
      <c r="AB73" s="7">
        <f t="shared" si="109"/>
        <v>161.25</v>
      </c>
      <c r="AD73" s="7"/>
      <c r="AE73" s="7"/>
      <c r="AF73" s="7"/>
      <c r="AG73" s="7"/>
      <c r="AH73" s="7"/>
      <c r="AI73" s="7"/>
      <c r="AJ73" s="7"/>
      <c r="AK73" s="7"/>
      <c r="AL73" s="7"/>
      <c r="AM73" s="7"/>
      <c r="AN73" s="7"/>
      <c r="AO73" s="7"/>
      <c r="AP73" s="7"/>
      <c r="AQ73" s="7"/>
      <c r="AR73" s="7"/>
      <c r="AS73" s="7"/>
      <c r="AT73" s="7"/>
      <c r="AU73" s="7"/>
      <c r="AV73" s="7"/>
      <c r="AW73" s="7"/>
      <c r="AY73" s="7"/>
      <c r="BU73" s="8">
        <v>40634</v>
      </c>
      <c r="BV73" s="7">
        <f>HAVERQ!T133</f>
        <v>404</v>
      </c>
      <c r="BW73" s="7">
        <f>HAVERQ!U133+HAVERQ!W133+HAVERQ!X133</f>
        <v>372</v>
      </c>
      <c r="BX73" s="7">
        <f>HAVERQ!V133</f>
        <v>2564</v>
      </c>
      <c r="BY73" s="7">
        <f>HAVERQ!Y133</f>
        <v>2062</v>
      </c>
      <c r="BZ73" s="7">
        <f>HAVERQ!Z133+HAVERQ!AB133</f>
        <v>6796</v>
      </c>
      <c r="CA73" s="7">
        <f>HAVERQ!AA133+HAVERQ!AC133</f>
        <v>2723</v>
      </c>
      <c r="CB73" s="7">
        <f>HAVERQ!AD133+HAVERQ!AE133+HAVERQ!AF133+HAVERQ!AG133</f>
        <v>6473</v>
      </c>
      <c r="CC73" s="7">
        <f>HAVERQ!AH133+HAVERQ!AI133+HAVERQ!AJ133+HAVERQ!AK133+HAVERQ!AL133+HAVERQ!AM133</f>
        <v>10163</v>
      </c>
      <c r="CD73" s="7">
        <f>HAVERQ!S133-SUM('Chart Data'!BV73:CC73)</f>
        <v>0</v>
      </c>
      <c r="DB73" s="8">
        <v>42461</v>
      </c>
      <c r="DC73" s="3">
        <f>HAVERQ!BI153/HAVERQ!T153</f>
        <v>9.5948051948051951</v>
      </c>
      <c r="DD73" s="3">
        <f>HAVERQ!BJ153/HAVERQ!U153</f>
        <v>200.04838709677421</v>
      </c>
      <c r="DE73" s="3">
        <f>HAVERQ!BK153/HAVERQ!V153</f>
        <v>18.643314500941621</v>
      </c>
      <c r="DF73" s="3">
        <f>HAVERQ!BL153/HAVERQ!W153</f>
        <v>59.127659574468083</v>
      </c>
      <c r="DG73" s="3">
        <f>HAVERQ!BM153/HAVERQ!X153</f>
        <v>30.969849246231156</v>
      </c>
      <c r="DH73" s="3">
        <f>HAVERQ!BN153/HAVERQ!Y153</f>
        <v>14.33497096918267</v>
      </c>
      <c r="DI73" s="3">
        <f>HAVERQ!BO153/HAVERQ!Z153</f>
        <v>11.699285430726478</v>
      </c>
      <c r="DJ73" s="3">
        <f>HAVERQ!BP153/HAVERQ!AA153</f>
        <v>11.353146853146853</v>
      </c>
      <c r="DK73" s="3">
        <f>HAVERQ!BQ153/HAVERQ!AB153</f>
        <v>6.77008547008547</v>
      </c>
      <c r="DL73" s="3">
        <f>HAVERQ!BR153/HAVERQ!AC153</f>
        <v>16.219957835558677</v>
      </c>
      <c r="DM73" s="3">
        <f>HAVERQ!BS153/HAVERQ!AD153</f>
        <v>42.669642857142854</v>
      </c>
      <c r="DN73" s="3">
        <f>HAVERQ!BT153/HAVERQ!AE153</f>
        <v>118.67297762478485</v>
      </c>
      <c r="DO73" s="3">
        <f>HAVERQ!BU153/HAVERQ!AF153</f>
        <v>13.2753143613501</v>
      </c>
      <c r="DP73" s="3">
        <f>HAVERQ!BV153/HAVERQ!AG153</f>
        <v>8.9177664974619297</v>
      </c>
      <c r="DQ73" s="3">
        <f>HAVERQ!BW153/HAVERQ!AH153</f>
        <v>17.029054054054054</v>
      </c>
      <c r="DR73" s="3">
        <f>HAVERQ!BX153/HAVERQ!AI153</f>
        <v>9.7043918918918912</v>
      </c>
      <c r="DS73" s="3">
        <f>HAVERQ!BY153/HAVERQ!AJ153</f>
        <v>11.316686114352391</v>
      </c>
      <c r="DT73" s="3">
        <f>HAVERQ!BZ153/HAVERQ!AK153</f>
        <v>7.6797927461139892</v>
      </c>
      <c r="DU73" s="3">
        <f>(HAVERQ!CA153+HAVERQ!CB153)/HAVERQ!AL153</f>
        <v>9.9880434782608702</v>
      </c>
      <c r="FP73" s="8">
        <v>44105</v>
      </c>
      <c r="FQ73" s="2">
        <f>100*((AVERAGE(HAVERM!AS495:AS497)/AVERAGE(HAVERM!AS492:AS494))-1)</f>
        <v>-0.55283613553024358</v>
      </c>
      <c r="FR73" s="2">
        <f>100*((AVERAGE(HAVERM!AT495:AT497)/AVERAGE(HAVERM!AT492:AT494))-1)</f>
        <v>2.7003956351467906E-2</v>
      </c>
      <c r="FS73" s="2">
        <f>100*((AVERAGE(HAVERM!AU495:AU497)/AVERAGE(HAVERM!AU492:AU494))-1)</f>
        <v>-3.3726890895260708</v>
      </c>
      <c r="FT73" s="2">
        <f>100*((AVERAGE(HAVERM!AV495:AV497)/AVERAGE(HAVERM!AV492:AV494))-1)</f>
        <v>-1.8928545257552831</v>
      </c>
      <c r="FU73" s="2">
        <f>100*((AVERAGE(HAVERM!AW495:AW497)/AVERAGE(HAVERM!AW492:AW494))-1)</f>
        <v>-0.67190628300407562</v>
      </c>
      <c r="FV73" s="2">
        <f>100*((AVERAGE(HAVERM!AX495:AX497)/AVERAGE(HAVERM!AX492:AX494))-1)</f>
        <v>0.11838879550569725</v>
      </c>
      <c r="FW73" s="2">
        <f>100*((AVERAGE(HAVERM!AY495:AY497)/AVERAGE(HAVERM!AY492:AY494))-1)</f>
        <v>-0.22841541544581512</v>
      </c>
      <c r="FX73" s="2">
        <f>100*((AVERAGE(HAVERM!AZ495:AZ497)/AVERAGE(HAVERM!AZ492:AZ494))-1)</f>
        <v>-1.3348305956376705</v>
      </c>
      <c r="FY73" s="2">
        <f>100*((AVERAGE(HAVERM!BA495:BA497)/AVERAGE(HAVERM!BA492:BA494))-1)</f>
        <v>0.15337706222029457</v>
      </c>
      <c r="FZ73" s="2">
        <f>100*((AVERAGE(HAVERM!BB495:BB497)/AVERAGE(HAVERM!BB492:BB494))-1)</f>
        <v>-2.8784266755460308</v>
      </c>
      <c r="GA73" s="2">
        <f>100*((AVERAGE(HAVERM!BC495:BC497)/AVERAGE(HAVERM!BC492:BC494))-1)</f>
        <v>-0.74275681057915932</v>
      </c>
      <c r="GB73" s="2">
        <f>100*((AVERAGE(HAVERM!BD495:BD497)/AVERAGE(HAVERM!BD492:BD494))-1)</f>
        <v>-0.81260437313687151</v>
      </c>
      <c r="GC73" s="2">
        <f>100*((AVERAGE(HAVERM!BE495:BE497)/AVERAGE(HAVERM!BE492:BE494))-1)</f>
        <v>-0.32887616135869324</v>
      </c>
      <c r="GD73" s="2">
        <f>100*((AVERAGE(HAVERM!BF495:BF497)/AVERAGE(HAVERM!BF492:BF494))-1)</f>
        <v>-0.62888845898653178</v>
      </c>
      <c r="GE73" s="2">
        <f>100*((AVERAGE(HAVERM!BG495:BG497)/AVERAGE(HAVERM!BG492:BG494))-1)</f>
        <v>-0.16510995775387283</v>
      </c>
      <c r="GF73" s="2">
        <f>100*((AVERAGE(HAVERM!BH495:BH497)/AVERAGE(HAVERM!BH492:BH494))-1)</f>
        <v>1.8778000870036005</v>
      </c>
      <c r="GG73" s="2">
        <f>100*((AVERAGE(HAVERM!BI495:BI497)/AVERAGE(HAVERM!BI492:BI494))-1)</f>
        <v>1.4619554956230463</v>
      </c>
      <c r="GH73" s="2">
        <f>100*((AVERAGE(HAVERM!BJ495:BJ497)/AVERAGE(HAVERM!BJ492:BJ494))-1)</f>
        <v>0.49520614371341143</v>
      </c>
      <c r="GI73" s="2">
        <f>100*((AVERAGE(HAVERM!BK495:BK497)/AVERAGE(HAVERM!BK492:BK494))-1)</f>
        <v>-7.5591830656236425</v>
      </c>
      <c r="GJ73" s="2">
        <f>100*(((AVERAGE(HAVERM!BL495:BL497)+(AVERAGE(HAVERM!BM495:BM497)))/(AVERAGE(HAVERM!BL492:BL494)+AVERAGE(HAVERM!BM492:BM494))-1))</f>
        <v>-0.94091186479521305</v>
      </c>
      <c r="GL73" s="8">
        <v>44105</v>
      </c>
      <c r="GM73" s="2">
        <f t="shared" si="56"/>
        <v>2.7003956351467906E-2</v>
      </c>
      <c r="GN73" s="2">
        <f t="shared" si="57"/>
        <v>-0.65561965434792757</v>
      </c>
      <c r="GO73" s="2">
        <f t="shared" si="58"/>
        <v>-1.8928545257552831</v>
      </c>
      <c r="GP73" s="2">
        <f t="shared" si="59"/>
        <v>-0.22841541544581512</v>
      </c>
      <c r="GQ73" s="2">
        <f t="shared" si="60"/>
        <v>-1.8007893255526541</v>
      </c>
      <c r="GR73" s="2">
        <f t="shared" si="61"/>
        <v>-0.27264282199637169</v>
      </c>
      <c r="GS73" s="2">
        <f t="shared" si="62"/>
        <v>-0.81260437313687151</v>
      </c>
      <c r="GT73" s="2">
        <f t="shared" si="63"/>
        <v>-0.38146012639133087</v>
      </c>
      <c r="GU73" s="2">
        <f t="shared" si="64"/>
        <v>0.43583316325019883</v>
      </c>
      <c r="GW73" s="8">
        <v>44105</v>
      </c>
      <c r="GX73">
        <f>HAVERM!AT497</f>
        <v>184320</v>
      </c>
      <c r="GY73">
        <f>HAVERM!AU497+HAVERM!AW497+HAVERM!AX497</f>
        <v>330187</v>
      </c>
      <c r="GZ73">
        <f>HAVERM!AV497</f>
        <v>2317047</v>
      </c>
      <c r="HA73">
        <f>HAVERM!AY497</f>
        <v>1239660</v>
      </c>
      <c r="HB73">
        <f>HAVERM!AZ497+HAVERM!BB497</f>
        <v>6171613</v>
      </c>
      <c r="HC73">
        <f>HAVERM!BA497+HAVERM!BC497</f>
        <v>2505896</v>
      </c>
      <c r="HD73">
        <f>HAVERM!BD497</f>
        <v>1057477</v>
      </c>
      <c r="HE73">
        <f>HAVERM!BE497+HAVERM!BF497+HAVERM!BG497</f>
        <v>4874861</v>
      </c>
      <c r="HF73">
        <f>HAVERM!BH497+HAVERM!BI497+HAVERM!BJ497+HAVERM!BK497+HAVERM!BL497+HAVERM!BM497</f>
        <v>9483920</v>
      </c>
    </row>
    <row r="74" spans="5:214" x14ac:dyDescent="0.25">
      <c r="E74" s="8">
        <v>42917</v>
      </c>
      <c r="F74" s="7">
        <f>HAVERQ!P158</f>
        <v>1629</v>
      </c>
      <c r="G74" s="7">
        <f>HAVERQ!O158</f>
        <v>1650</v>
      </c>
      <c r="H74" s="7">
        <f>HAVERQ!N158</f>
        <v>1017</v>
      </c>
      <c r="I74" s="7">
        <f>HAVERQ!M158</f>
        <v>245</v>
      </c>
      <c r="J74" s="7">
        <f>HAVERQ!L158</f>
        <v>156</v>
      </c>
      <c r="K74" s="7">
        <f>HAVERQ!E158-F74-G74-H74-I74-J74</f>
        <v>519</v>
      </c>
      <c r="M74" s="8">
        <v>42917</v>
      </c>
      <c r="N74" s="7">
        <f t="shared" si="98"/>
        <v>31.230828220858896</v>
      </c>
      <c r="O74" s="7">
        <f t="shared" si="99"/>
        <v>31.633435582822084</v>
      </c>
      <c r="P74" s="7">
        <f t="shared" si="100"/>
        <v>19.497699386503069</v>
      </c>
      <c r="Q74" s="7">
        <f t="shared" si="101"/>
        <v>4.6970858895705518</v>
      </c>
      <c r="R74" s="7">
        <f t="shared" si="102"/>
        <v>2.9907975460122702</v>
      </c>
      <c r="S74" s="7">
        <f t="shared" si="102"/>
        <v>9.9501533742331283</v>
      </c>
      <c r="U74" s="8">
        <v>42917</v>
      </c>
      <c r="V74" s="7">
        <f t="shared" si="103"/>
        <v>419.75</v>
      </c>
      <c r="W74" s="7">
        <f t="shared" si="104"/>
        <v>210.25</v>
      </c>
      <c r="X74" s="7">
        <f t="shared" si="105"/>
        <v>-162</v>
      </c>
      <c r="Y74" s="7">
        <f t="shared" si="106"/>
        <v>19.25</v>
      </c>
      <c r="Z74" s="7">
        <f t="shared" si="107"/>
        <v>-60.25</v>
      </c>
      <c r="AA74" s="7">
        <f t="shared" si="108"/>
        <v>-268.75</v>
      </c>
      <c r="AB74" s="7">
        <f t="shared" si="109"/>
        <v>158.25</v>
      </c>
      <c r="AD74" s="7"/>
      <c r="AE74" s="7"/>
      <c r="AF74" s="7"/>
      <c r="AG74" s="7"/>
      <c r="AH74" s="7"/>
      <c r="AI74" s="7"/>
      <c r="AJ74" s="7"/>
      <c r="AK74" s="7"/>
      <c r="AL74" s="7"/>
      <c r="AM74" s="7"/>
      <c r="AN74" s="7"/>
      <c r="AO74" s="7"/>
      <c r="AP74" s="7"/>
      <c r="AQ74" s="7"/>
      <c r="AR74" s="7"/>
      <c r="AS74" s="7"/>
      <c r="AT74" s="7"/>
      <c r="AU74" s="7"/>
      <c r="AV74" s="7"/>
      <c r="AW74" s="7"/>
      <c r="AY74" s="7"/>
      <c r="BU74" s="8">
        <v>40725</v>
      </c>
      <c r="BV74" s="7">
        <f>HAVERQ!T134</f>
        <v>434</v>
      </c>
      <c r="BW74" s="7">
        <f>HAVERQ!U134+HAVERQ!W134+HAVERQ!X134</f>
        <v>373</v>
      </c>
      <c r="BX74" s="7">
        <f>HAVERQ!V134</f>
        <v>2566</v>
      </c>
      <c r="BY74" s="7">
        <f>HAVERQ!Y134</f>
        <v>2087</v>
      </c>
      <c r="BZ74" s="7">
        <f>HAVERQ!Z134+HAVERQ!AB134</f>
        <v>6831</v>
      </c>
      <c r="CA74" s="7">
        <f>HAVERQ!AA134+HAVERQ!AC134</f>
        <v>2721</v>
      </c>
      <c r="CB74" s="7">
        <f>HAVERQ!AD134+HAVERQ!AE134+HAVERQ!AF134+HAVERQ!AG134</f>
        <v>6585</v>
      </c>
      <c r="CC74" s="7">
        <f>HAVERQ!AH134+HAVERQ!AI134+HAVERQ!AJ134+HAVERQ!AK134+HAVERQ!AL134+HAVERQ!AM134</f>
        <v>10185</v>
      </c>
      <c r="CD74" s="7">
        <f>HAVERQ!S134-SUM('Chart Data'!BV74:CC74)</f>
        <v>3</v>
      </c>
      <c r="DB74" s="8">
        <v>42552</v>
      </c>
      <c r="DC74" s="3">
        <f>HAVERQ!BI154/HAVERQ!T154</f>
        <v>9.2747524752475243</v>
      </c>
      <c r="DD74" s="3">
        <f>HAVERQ!BJ154/HAVERQ!U154</f>
        <v>212.29032258064515</v>
      </c>
      <c r="DE74" s="3">
        <f>HAVERQ!BK154/HAVERQ!V154</f>
        <v>18.520182787509519</v>
      </c>
      <c r="DF74" s="3">
        <f>HAVERQ!BL154/HAVERQ!W154</f>
        <v>58.620437956204377</v>
      </c>
      <c r="DG74" s="3">
        <f>HAVERQ!BM154/HAVERQ!X154</f>
        <v>29.806763285024154</v>
      </c>
      <c r="DH74" s="3">
        <f>HAVERQ!BN154/HAVERQ!Y154</f>
        <v>14.439709882139619</v>
      </c>
      <c r="DI74" s="3">
        <f>HAVERQ!BO154/HAVERQ!Z154</f>
        <v>11.834433113377324</v>
      </c>
      <c r="DJ74" s="3">
        <f>HAVERQ!BP154/HAVERQ!AA154</f>
        <v>11.318940702360392</v>
      </c>
      <c r="DK74" s="3">
        <f>HAVERQ!BQ154/HAVERQ!AB154</f>
        <v>6.783066554338669</v>
      </c>
      <c r="DL74" s="3">
        <f>HAVERQ!BR154/HAVERQ!AC154</f>
        <v>16.904728299223713</v>
      </c>
      <c r="DM74" s="3">
        <f>HAVERQ!BS154/HAVERQ!AD154</f>
        <v>43.928822495606326</v>
      </c>
      <c r="DN74" s="3">
        <f>HAVERQ!BT154/HAVERQ!AE154</f>
        <v>123.41831238779174</v>
      </c>
      <c r="DO74" s="3">
        <f>HAVERQ!BU154/HAVERQ!AF154</f>
        <v>13.006878480183426</v>
      </c>
      <c r="DP74" s="3">
        <f>HAVERQ!BV154/HAVERQ!AG154</f>
        <v>8.9738805970149258</v>
      </c>
      <c r="DQ74" s="3">
        <f>HAVERQ!BW154/HAVERQ!AH154</f>
        <v>17.235932203389829</v>
      </c>
      <c r="DR74" s="3">
        <f>HAVERQ!BX154/HAVERQ!AI154</f>
        <v>9.7053058465697877</v>
      </c>
      <c r="DS74" s="3">
        <f>HAVERQ!BY154/HAVERQ!AJ154</f>
        <v>11.376550432951088</v>
      </c>
      <c r="DT74" s="3">
        <f>HAVERQ!BZ154/HAVERQ!AK154</f>
        <v>7.347567030784508</v>
      </c>
      <c r="DU74" s="3">
        <f>(HAVERQ!CA154+HAVERQ!CB154)/HAVERQ!AL154</f>
        <v>10.083695652173914</v>
      </c>
      <c r="FP74" s="8">
        <v>44136</v>
      </c>
      <c r="FQ74" s="2">
        <f>100*((AVERAGE(HAVERM!AS496:AS498)/AVERAGE(HAVERM!AS493:AS495))-1)</f>
        <v>-0.57553160840596584</v>
      </c>
      <c r="FR74" s="2">
        <f>100*((AVERAGE(HAVERM!AT496:AT498)/AVERAGE(HAVERM!AT493:AT495))-1)</f>
        <v>0.21102635379846024</v>
      </c>
      <c r="FS74" s="2">
        <f>100*((AVERAGE(HAVERM!AU496:AU498)/AVERAGE(HAVERM!AU493:AU495))-1)</f>
        <v>-3.0100602546460187</v>
      </c>
      <c r="FT74" s="2">
        <f>100*((AVERAGE(HAVERM!AV496:AV498)/AVERAGE(HAVERM!AV493:AV495))-1)</f>
        <v>-1.8851458383881248</v>
      </c>
      <c r="FU74" s="2">
        <f>100*((AVERAGE(HAVERM!AW496:AW498)/AVERAGE(HAVERM!AW493:AW495))-1)</f>
        <v>-0.56038779094872426</v>
      </c>
      <c r="FV74" s="2">
        <f>100*((AVERAGE(HAVERM!AX496:AX498)/AVERAGE(HAVERM!AX493:AX495))-1)</f>
        <v>0.46451507159566141</v>
      </c>
      <c r="FW74" s="2">
        <f>100*((AVERAGE(HAVERM!AY496:AY498)/AVERAGE(HAVERM!AY493:AY495))-1)</f>
        <v>0.13864601616064842</v>
      </c>
      <c r="FX74" s="2">
        <f>100*((AVERAGE(HAVERM!AZ496:AZ498)/AVERAGE(HAVERM!AZ493:AZ495))-1)</f>
        <v>-1.4452637436052185</v>
      </c>
      <c r="FY74" s="2">
        <f>100*((AVERAGE(HAVERM!BA496:BA498)/AVERAGE(HAVERM!BA493:BA495))-1)</f>
        <v>0.15868149916138385</v>
      </c>
      <c r="FZ74" s="2">
        <f>100*((AVERAGE(HAVERM!BB496:BB498)/AVERAGE(HAVERM!BB493:BB495))-1)</f>
        <v>-3.7723447470726534</v>
      </c>
      <c r="GA74" s="2">
        <f>100*((AVERAGE(HAVERM!BC496:BC498)/AVERAGE(HAVERM!BC493:BC495))-1)</f>
        <v>-0.53452650231228249</v>
      </c>
      <c r="GB74" s="2">
        <f>100*((AVERAGE(HAVERM!BD496:BD498)/AVERAGE(HAVERM!BD493:BD495))-1)</f>
        <v>-0.61689319494294681</v>
      </c>
      <c r="GC74" s="2">
        <f>100*((AVERAGE(HAVERM!BE496:BE498)/AVERAGE(HAVERM!BE493:BE495))-1)</f>
        <v>-6.6881876983093669E-2</v>
      </c>
      <c r="GD74" s="2">
        <f>100*((AVERAGE(HAVERM!BF496:BF498)/AVERAGE(HAVERM!BF493:BF495))-1)</f>
        <v>-0.53022772424339282</v>
      </c>
      <c r="GE74" s="2">
        <f>100*((AVERAGE(HAVERM!BG496:BG498)/AVERAGE(HAVERM!BG493:BG495))-1)</f>
        <v>-0.18354257243552441</v>
      </c>
      <c r="GF74" s="2">
        <f>100*((AVERAGE(HAVERM!BH496:BH498)/AVERAGE(HAVERM!BH493:BH495))-1)</f>
        <v>1.6056869249318595</v>
      </c>
      <c r="GG74" s="2">
        <f>100*((AVERAGE(HAVERM!BI496:BI498)/AVERAGE(HAVERM!BI493:BI495))-1)</f>
        <v>1.598879437196965</v>
      </c>
      <c r="GH74" s="2">
        <f>100*((AVERAGE(HAVERM!BJ496:BJ498)/AVERAGE(HAVERM!BJ493:BJ495))-1)</f>
        <v>0.53444311171579884</v>
      </c>
      <c r="GI74" s="2">
        <f>100*((AVERAGE(HAVERM!BK496:BK498)/AVERAGE(HAVERM!BK493:BK495))-1)</f>
        <v>-7.6101744230563151</v>
      </c>
      <c r="GJ74" s="2">
        <f>100*(((AVERAGE(HAVERM!BL496:BL498)+(AVERAGE(HAVERM!BM496:BM498)))/(AVERAGE(HAVERM!BL493:BL495)+AVERAGE(HAVERM!BM493:BM495))-1))</f>
        <v>-1.1805204766982769</v>
      </c>
      <c r="GL74" s="8">
        <v>44136</v>
      </c>
      <c r="GM74" s="2">
        <f t="shared" si="56"/>
        <v>0.21102635379846024</v>
      </c>
      <c r="GN74" s="2">
        <f t="shared" si="57"/>
        <v>-0.37582834558109735</v>
      </c>
      <c r="GO74" s="2">
        <f t="shared" si="58"/>
        <v>-1.8851458383881248</v>
      </c>
      <c r="GP74" s="2">
        <f t="shared" si="59"/>
        <v>0.13864601616064842</v>
      </c>
      <c r="GQ74" s="2">
        <f t="shared" si="60"/>
        <v>-2.1449799633479261</v>
      </c>
      <c r="GR74" s="2">
        <f t="shared" si="61"/>
        <v>-0.17024022064213717</v>
      </c>
      <c r="GS74" s="2">
        <f t="shared" si="62"/>
        <v>-0.61689319494294681</v>
      </c>
      <c r="GT74" s="2">
        <f t="shared" si="63"/>
        <v>-0.3243302610428378</v>
      </c>
      <c r="GU74" s="2">
        <f t="shared" si="64"/>
        <v>0.4469744416931043</v>
      </c>
      <c r="GW74" s="8">
        <v>44136</v>
      </c>
      <c r="GX74">
        <f>HAVERM!AT498</f>
        <v>183769</v>
      </c>
      <c r="GY74">
        <f>HAVERM!AU498+HAVERM!AW498+HAVERM!AX498</f>
        <v>330757</v>
      </c>
      <c r="GZ74">
        <f>HAVERM!AV498</f>
        <v>2307118</v>
      </c>
      <c r="HA74">
        <f>HAVERM!AY498</f>
        <v>1245963</v>
      </c>
      <c r="HB74">
        <f>HAVERM!AZ498+HAVERM!BB498</f>
        <v>6071324</v>
      </c>
      <c r="HC74">
        <f>HAVERM!BA498+HAVERM!BC498</f>
        <v>2510444</v>
      </c>
      <c r="HD74">
        <f>HAVERM!BD498</f>
        <v>1055973</v>
      </c>
      <c r="HE74">
        <f>HAVERM!BE498+HAVERM!BF498+HAVERM!BG498</f>
        <v>4894983</v>
      </c>
      <c r="HF74">
        <f>HAVERM!BH498+HAVERM!BI498+HAVERM!BJ498+HAVERM!BK498+HAVERM!BL498+HAVERM!BM498</f>
        <v>9489106</v>
      </c>
    </row>
    <row r="75" spans="5:214" x14ac:dyDescent="0.25">
      <c r="E75" s="8">
        <v>43009</v>
      </c>
      <c r="F75" s="7">
        <f>HAVERQ!P159</f>
        <v>1639</v>
      </c>
      <c r="G75" s="7">
        <f>HAVERQ!O159</f>
        <v>1644</v>
      </c>
      <c r="H75" s="7">
        <f>HAVERQ!N159</f>
        <v>1017</v>
      </c>
      <c r="I75" s="7">
        <f>HAVERQ!M159</f>
        <v>246</v>
      </c>
      <c r="J75" s="7">
        <f>HAVERQ!L159</f>
        <v>156</v>
      </c>
      <c r="K75" s="7">
        <f>HAVERQ!E159-F75-G75-H75-I75-J75</f>
        <v>520</v>
      </c>
      <c r="M75" s="8">
        <v>43009</v>
      </c>
      <c r="N75" s="7">
        <f t="shared" si="98"/>
        <v>31.386441976254311</v>
      </c>
      <c r="O75" s="7">
        <f t="shared" si="99"/>
        <v>31.482190731520493</v>
      </c>
      <c r="P75" s="7">
        <f t="shared" si="100"/>
        <v>19.475296821141324</v>
      </c>
      <c r="Q75" s="7">
        <f t="shared" si="101"/>
        <v>4.7108387590961316</v>
      </c>
      <c r="R75" s="7">
        <f t="shared" si="102"/>
        <v>2.9873611643048639</v>
      </c>
      <c r="S75" s="7">
        <f t="shared" si="102"/>
        <v>9.9578705476828802</v>
      </c>
      <c r="U75" s="8">
        <v>43009</v>
      </c>
      <c r="V75" s="7">
        <f t="shared" si="103"/>
        <v>429.75</v>
      </c>
      <c r="W75" s="7">
        <f t="shared" si="104"/>
        <v>204.25</v>
      </c>
      <c r="X75" s="7">
        <f t="shared" si="105"/>
        <v>-162</v>
      </c>
      <c r="Y75" s="7">
        <f t="shared" si="106"/>
        <v>20.25</v>
      </c>
      <c r="Z75" s="7">
        <f t="shared" si="107"/>
        <v>-60.25</v>
      </c>
      <c r="AA75" s="7">
        <f t="shared" si="108"/>
        <v>-267.75</v>
      </c>
      <c r="AB75" s="7">
        <f t="shared" si="109"/>
        <v>164.25</v>
      </c>
      <c r="AD75" s="7"/>
      <c r="AE75" s="7"/>
      <c r="AF75" s="7"/>
      <c r="AG75" s="7"/>
      <c r="AH75" s="7"/>
      <c r="AI75" s="7"/>
      <c r="AJ75" s="7"/>
      <c r="AK75" s="7"/>
      <c r="AL75" s="7"/>
      <c r="AM75" s="7"/>
      <c r="AN75" s="7"/>
      <c r="AO75" s="7"/>
      <c r="AP75" s="7"/>
      <c r="AQ75" s="7"/>
      <c r="AR75" s="7"/>
      <c r="AS75" s="7"/>
      <c r="AT75" s="7"/>
      <c r="AU75" s="7"/>
      <c r="AV75" s="7"/>
      <c r="AW75" s="7"/>
      <c r="AY75" s="7"/>
      <c r="BU75" s="8">
        <v>40817</v>
      </c>
      <c r="BV75" s="7">
        <f>HAVERQ!T135</f>
        <v>434</v>
      </c>
      <c r="BW75" s="7">
        <f>HAVERQ!U135+HAVERQ!W135+HAVERQ!X135</f>
        <v>376</v>
      </c>
      <c r="BX75" s="7">
        <f>HAVERQ!V135</f>
        <v>2539</v>
      </c>
      <c r="BY75" s="7">
        <f>HAVERQ!Y135</f>
        <v>2095</v>
      </c>
      <c r="BZ75" s="7">
        <f>HAVERQ!Z135+HAVERQ!AB135</f>
        <v>6830</v>
      </c>
      <c r="CA75" s="7">
        <f>HAVERQ!AA135+HAVERQ!AC135</f>
        <v>2721</v>
      </c>
      <c r="CB75" s="7">
        <f>HAVERQ!AD135+HAVERQ!AE135+HAVERQ!AF135+HAVERQ!AG135</f>
        <v>6646</v>
      </c>
      <c r="CC75" s="7">
        <f>HAVERQ!AH135+HAVERQ!AI135+HAVERQ!AJ135+HAVERQ!AK135+HAVERQ!AL135+HAVERQ!AM135</f>
        <v>10161</v>
      </c>
      <c r="CD75" s="7">
        <f>HAVERQ!S135-SUM('Chart Data'!BV75:CC75)</f>
        <v>1</v>
      </c>
      <c r="DB75" s="8">
        <v>42644</v>
      </c>
      <c r="DC75" s="3">
        <f>HAVERQ!BI155/HAVERQ!T155</f>
        <v>9.1162227602905563</v>
      </c>
      <c r="DD75" s="3">
        <f>HAVERQ!BJ155/HAVERQ!U155</f>
        <v>199.32786885245901</v>
      </c>
      <c r="DE75" s="3">
        <f>HAVERQ!BK155/HAVERQ!V155</f>
        <v>18.444570994684891</v>
      </c>
      <c r="DF75" s="3">
        <f>HAVERQ!BL155/HAVERQ!W155</f>
        <v>55.510344827586209</v>
      </c>
      <c r="DG75" s="3">
        <f>HAVERQ!BM155/HAVERQ!X155</f>
        <v>29.549295774647888</v>
      </c>
      <c r="DH75" s="3">
        <f>HAVERQ!BN155/HAVERQ!Y155</f>
        <v>14.157777777777778</v>
      </c>
      <c r="DI75" s="3">
        <f>HAVERQ!BO155/HAVERQ!Z155</f>
        <v>12.099378881987578</v>
      </c>
      <c r="DJ75" s="3">
        <f>HAVERQ!BP155/HAVERQ!AA155</f>
        <v>11.379930394431554</v>
      </c>
      <c r="DK75" s="3">
        <f>HAVERQ!BQ155/HAVERQ!AB155</f>
        <v>6.9278176445757707</v>
      </c>
      <c r="DL75" s="3">
        <f>HAVERQ!BR155/HAVERQ!AC155</f>
        <v>16.863224005582694</v>
      </c>
      <c r="DM75" s="3">
        <f>HAVERQ!BS155/HAVERQ!AD155</f>
        <v>45.878679750223014</v>
      </c>
      <c r="DN75" s="3">
        <f>HAVERQ!BT155/HAVERQ!AE155</f>
        <v>124.3001808318264</v>
      </c>
      <c r="DO75" s="3">
        <f>HAVERQ!BU155/HAVERQ!AF155</f>
        <v>13.072060268588274</v>
      </c>
      <c r="DP75" s="3">
        <f>HAVERQ!BV155/HAVERQ!AG155</f>
        <v>8.9795095733960366</v>
      </c>
      <c r="DQ75" s="3">
        <f>HAVERQ!BW155/HAVERQ!AH155</f>
        <v>17.406802721088436</v>
      </c>
      <c r="DR75" s="3">
        <f>HAVERQ!BX155/HAVERQ!AI155</f>
        <v>9.6379252273492764</v>
      </c>
      <c r="DS75" s="3">
        <f>HAVERQ!BY155/HAVERQ!AJ155</f>
        <v>11.49848237216904</v>
      </c>
      <c r="DT75" s="3">
        <f>HAVERQ!BZ155/HAVERQ!AK155</f>
        <v>7.2978515625</v>
      </c>
      <c r="DU75" s="3">
        <f>(HAVERQ!CA155+HAVERQ!CB155)/HAVERQ!AL155</f>
        <v>10.208971553610503</v>
      </c>
      <c r="FP75" s="8">
        <v>44166</v>
      </c>
      <c r="FQ75" s="2">
        <f>100*((AVERAGE(HAVERM!AS497:AS499)/AVERAGE(HAVERM!AS494:AS496))-1)</f>
        <v>-0.47305365793542942</v>
      </c>
      <c r="FR75" s="2">
        <f>100*((AVERAGE(HAVERM!AT497:AT499)/AVERAGE(HAVERM!AT494:AT496))-1)</f>
        <v>0.43756054553567569</v>
      </c>
      <c r="FS75" s="2">
        <f>100*((AVERAGE(HAVERM!AU497:AU499)/AVERAGE(HAVERM!AU494:AU496))-1)</f>
        <v>-1.999972945918882</v>
      </c>
      <c r="FT75" s="2">
        <f>100*((AVERAGE(HAVERM!AV497:AV499)/AVERAGE(HAVERM!AV494:AV496))-1)</f>
        <v>-1.5907095965943863</v>
      </c>
      <c r="FU75" s="2">
        <f>100*((AVERAGE(HAVERM!AW497:AW499)/AVERAGE(HAVERM!AW494:AW496))-1)</f>
        <v>-0.35511086229118582</v>
      </c>
      <c r="FV75" s="2">
        <f>100*((AVERAGE(HAVERM!AX497:AX499)/AVERAGE(HAVERM!AX494:AX496))-1)</f>
        <v>0.84135488304273309</v>
      </c>
      <c r="FW75" s="2">
        <f>100*((AVERAGE(HAVERM!AY497:AY499)/AVERAGE(HAVERM!AY494:AY496))-1)</f>
        <v>0.49383374578189088</v>
      </c>
      <c r="FX75" s="2">
        <f>100*((AVERAGE(HAVERM!AZ497:AZ499)/AVERAGE(HAVERM!AZ494:AZ496))-1)</f>
        <v>-1.2692267298016646</v>
      </c>
      <c r="FY75" s="2">
        <f>100*((AVERAGE(HAVERM!BA497:BA499)/AVERAGE(HAVERM!BA494:BA496))-1)</f>
        <v>0.32381883106198384</v>
      </c>
      <c r="FZ75" s="2">
        <f>100*((AVERAGE(HAVERM!BB497:BB499)/AVERAGE(HAVERM!BB494:BB496))-1)</f>
        <v>-4.9827609418268253</v>
      </c>
      <c r="GA75" s="2">
        <f>100*((AVERAGE(HAVERM!BC497:BC499)/AVERAGE(HAVERM!BC494:BC496))-1)</f>
        <v>-0.22541253662706762</v>
      </c>
      <c r="GB75" s="2">
        <f>100*((AVERAGE(HAVERM!BD497:BD499)/AVERAGE(HAVERM!BD494:BD496))-1)</f>
        <v>-0.47317145492055124</v>
      </c>
      <c r="GC75" s="2">
        <f>100*((AVERAGE(HAVERM!BE497:BE499)/AVERAGE(HAVERM!BE494:BE496))-1)</f>
        <v>0.17378396623806136</v>
      </c>
      <c r="GD75" s="2">
        <f>100*((AVERAGE(HAVERM!BF497:BF499)/AVERAGE(HAVERM!BF494:BF496))-1)</f>
        <v>-7.621978741035873E-2</v>
      </c>
      <c r="GE75" s="2">
        <f>100*((AVERAGE(HAVERM!BG497:BG499)/AVERAGE(HAVERM!BG494:BG496))-1)</f>
        <v>0.76751487713377919</v>
      </c>
      <c r="GF75" s="2">
        <f>100*((AVERAGE(HAVERM!BH497:BH499)/AVERAGE(HAVERM!BH494:BH496))-1)</f>
        <v>1.0695640565019149</v>
      </c>
      <c r="GG75" s="2">
        <f>100*((AVERAGE(HAVERM!BI497:BI499)/AVERAGE(HAVERM!BI494:BI496))-1)</f>
        <v>0.89128580113690958</v>
      </c>
      <c r="GH75" s="2">
        <f>100*((AVERAGE(HAVERM!BJ497:BJ499)/AVERAGE(HAVERM!BJ494:BJ496))-1)</f>
        <v>0.72693695144454562</v>
      </c>
      <c r="GI75" s="2">
        <f>100*((AVERAGE(HAVERM!BK497:BK499)/AVERAGE(HAVERM!BK494:BK496))-1)</f>
        <v>-5.8625822280246931</v>
      </c>
      <c r="GJ75" s="2">
        <f>100*(((AVERAGE(HAVERM!BL497:BL499)+(AVERAGE(HAVERM!BM497:BM499)))/(AVERAGE(HAVERM!BL494:BL496)+AVERAGE(HAVERM!BM494:BM496))-1))</f>
        <v>-1.1884834012719447</v>
      </c>
      <c r="GL75" s="8">
        <v>44166</v>
      </c>
      <c r="GM75" s="2">
        <f t="shared" si="56"/>
        <v>0.43756054553567569</v>
      </c>
      <c r="GN75" s="2">
        <f t="shared" si="57"/>
        <v>4.7375641461155915E-2</v>
      </c>
      <c r="GO75" s="2">
        <f t="shared" si="58"/>
        <v>-1.5907095965943863</v>
      </c>
      <c r="GP75" s="2">
        <f t="shared" si="59"/>
        <v>0.49383374578189088</v>
      </c>
      <c r="GQ75" s="2">
        <f t="shared" si="60"/>
        <v>-2.3832654178990498</v>
      </c>
      <c r="GR75" s="2">
        <f t="shared" si="61"/>
        <v>6.3638665211218637E-2</v>
      </c>
      <c r="GS75" s="2">
        <f t="shared" si="62"/>
        <v>-0.47317145492055124</v>
      </c>
      <c r="GT75" s="2">
        <f t="shared" si="63"/>
        <v>0.34902387870086038</v>
      </c>
      <c r="GU75" s="2">
        <f t="shared" si="64"/>
        <v>0.33656074847723261</v>
      </c>
      <c r="GW75" s="8">
        <v>44166</v>
      </c>
      <c r="GX75">
        <f>HAVERM!AT499</f>
        <v>185561</v>
      </c>
      <c r="GY75">
        <f>HAVERM!AU499+HAVERM!AW499+HAVERM!AX499</f>
        <v>331597</v>
      </c>
      <c r="GZ75">
        <f>HAVERM!AV499</f>
        <v>2301006</v>
      </c>
      <c r="HA75">
        <f>HAVERM!AY499</f>
        <v>1244686</v>
      </c>
      <c r="HB75">
        <f>HAVERM!AZ499+HAVERM!BB499</f>
        <v>6054005</v>
      </c>
      <c r="HC75">
        <f>HAVERM!BA499+HAVERM!BC499</f>
        <v>2516893</v>
      </c>
      <c r="HD75">
        <f>HAVERM!BD499</f>
        <v>1055110</v>
      </c>
      <c r="HE75">
        <f>HAVERM!BE499+HAVERM!BF499+HAVERM!BG499</f>
        <v>4920363</v>
      </c>
      <c r="HF75">
        <f>HAVERM!BH499+HAVERM!BI499+HAVERM!BJ499+HAVERM!BK499+HAVERM!BL499+HAVERM!BM499</f>
        <v>9515327</v>
      </c>
    </row>
    <row r="76" spans="5:214" x14ac:dyDescent="0.25">
      <c r="E76" s="8">
        <v>43101</v>
      </c>
      <c r="F76" s="7">
        <f>HAVERQ!P160</f>
        <v>1642</v>
      </c>
      <c r="G76" s="7">
        <f>HAVERQ!O160</f>
        <v>1644</v>
      </c>
      <c r="H76" s="7">
        <f>HAVERQ!N160</f>
        <v>1022</v>
      </c>
      <c r="I76" s="7">
        <f>HAVERQ!M160</f>
        <v>246</v>
      </c>
      <c r="J76" s="7">
        <f>HAVERQ!L160</f>
        <v>155</v>
      </c>
      <c r="K76" s="7">
        <f>HAVERQ!E160-F76-G76-H76-I76-J76</f>
        <v>521</v>
      </c>
      <c r="M76" s="8">
        <v>43101</v>
      </c>
      <c r="N76" s="7">
        <f t="shared" si="98"/>
        <v>31.395793499043979</v>
      </c>
      <c r="O76" s="7">
        <f t="shared" si="99"/>
        <v>31.434034416826002</v>
      </c>
      <c r="P76" s="7">
        <f t="shared" si="100"/>
        <v>19.541108986615679</v>
      </c>
      <c r="Q76" s="7">
        <f t="shared" si="101"/>
        <v>4.7036328871892925</v>
      </c>
      <c r="R76" s="7">
        <f t="shared" si="102"/>
        <v>2.9636711281070744</v>
      </c>
      <c r="S76" s="7">
        <f t="shared" si="102"/>
        <v>9.9617590822179736</v>
      </c>
      <c r="U76" s="8">
        <v>43101</v>
      </c>
      <c r="V76" s="7">
        <f t="shared" si="103"/>
        <v>432.75</v>
      </c>
      <c r="W76" s="7">
        <f t="shared" si="104"/>
        <v>204.25</v>
      </c>
      <c r="X76" s="7">
        <f t="shared" si="105"/>
        <v>-157</v>
      </c>
      <c r="Y76" s="7">
        <f t="shared" si="106"/>
        <v>20.25</v>
      </c>
      <c r="Z76" s="7">
        <f t="shared" si="107"/>
        <v>-61.25</v>
      </c>
      <c r="AA76" s="7">
        <f t="shared" si="108"/>
        <v>-266.75</v>
      </c>
      <c r="AB76" s="7">
        <f t="shared" si="109"/>
        <v>172.25</v>
      </c>
      <c r="AD76" s="7"/>
      <c r="AE76" s="7"/>
      <c r="AF76" s="7"/>
      <c r="AG76" s="7"/>
      <c r="AH76" s="7"/>
      <c r="AI76" s="7"/>
      <c r="AJ76" s="7"/>
      <c r="AK76" s="7"/>
      <c r="AL76" s="7"/>
      <c r="AM76" s="7"/>
      <c r="AN76" s="7"/>
      <c r="AO76" s="7"/>
      <c r="AP76" s="7"/>
      <c r="AQ76" s="7"/>
      <c r="AR76" s="7"/>
      <c r="AS76" s="7"/>
      <c r="AT76" s="7"/>
      <c r="AU76" s="7"/>
      <c r="AV76" s="7"/>
      <c r="AW76" s="7"/>
      <c r="AY76" s="7"/>
      <c r="BU76" s="8">
        <v>40909</v>
      </c>
      <c r="BV76" s="7">
        <f>HAVERQ!T136</f>
        <v>429</v>
      </c>
      <c r="BW76" s="7">
        <f>HAVERQ!U136+HAVERQ!W136+HAVERQ!X136</f>
        <v>386</v>
      </c>
      <c r="BX76" s="7">
        <f>HAVERQ!V136</f>
        <v>2580</v>
      </c>
      <c r="BY76" s="7">
        <f>HAVERQ!Y136</f>
        <v>2090</v>
      </c>
      <c r="BZ76" s="7">
        <f>HAVERQ!Z136+HAVERQ!AB136</f>
        <v>6965</v>
      </c>
      <c r="CA76" s="7">
        <f>HAVERQ!AA136+HAVERQ!AC136</f>
        <v>2744</v>
      </c>
      <c r="CB76" s="7">
        <f>HAVERQ!AD136+HAVERQ!AE136+HAVERQ!AF136+HAVERQ!AG136</f>
        <v>6721</v>
      </c>
      <c r="CC76" s="7">
        <f>HAVERQ!AH136+HAVERQ!AI136+HAVERQ!AJ136+HAVERQ!AK136+HAVERQ!AL136+HAVERQ!AM136</f>
        <v>10231</v>
      </c>
      <c r="CD76" s="7">
        <f>HAVERQ!S136-SUM('Chart Data'!BV76:CC76)</f>
        <v>1</v>
      </c>
      <c r="DB76" s="8">
        <v>42736</v>
      </c>
      <c r="DC76" s="3">
        <f>HAVERQ!BI156/HAVERQ!T156</f>
        <v>9.4560570071258905</v>
      </c>
      <c r="DD76" s="3">
        <f>HAVERQ!BJ156/HAVERQ!U156</f>
        <v>212.67857142857142</v>
      </c>
      <c r="DE76" s="3">
        <f>HAVERQ!BK156/HAVERQ!V156</f>
        <v>18.397130992827481</v>
      </c>
      <c r="DF76" s="3">
        <f>HAVERQ!BL156/HAVERQ!W156</f>
        <v>53.131944444444443</v>
      </c>
      <c r="DG76" s="3">
        <f>HAVERQ!BM156/HAVERQ!X156</f>
        <v>29.736111111111111</v>
      </c>
      <c r="DH76" s="3">
        <f>HAVERQ!BN156/HAVERQ!Y156</f>
        <v>14.26331615120275</v>
      </c>
      <c r="DI76" s="3">
        <f>HAVERQ!BO156/HAVERQ!Z156</f>
        <v>12.126099120703437</v>
      </c>
      <c r="DJ76" s="3">
        <f>HAVERQ!BP156/HAVERQ!AA156</f>
        <v>11.410508083140877</v>
      </c>
      <c r="DK76" s="3">
        <f>HAVERQ!BQ156/HAVERQ!AB156</f>
        <v>7.1293721028234298</v>
      </c>
      <c r="DL76" s="3">
        <f>HAVERQ!BR156/HAVERQ!AC156</f>
        <v>16.307587149692413</v>
      </c>
      <c r="DM76" s="3">
        <f>HAVERQ!BS156/HAVERQ!AD156</f>
        <v>45.953363228699551</v>
      </c>
      <c r="DN76" s="3">
        <f>HAVERQ!BT156/HAVERQ!AE156</f>
        <v>117.52061855670104</v>
      </c>
      <c r="DO76" s="3">
        <f>HAVERQ!BU156/HAVERQ!AF156</f>
        <v>13.270991109647678</v>
      </c>
      <c r="DP76" s="3">
        <f>HAVERQ!BV156/HAVERQ!AG156</f>
        <v>9.1843425894948147</v>
      </c>
      <c r="DQ76" s="3">
        <f>HAVERQ!BW156/HAVERQ!AH156</f>
        <v>17.521828103683493</v>
      </c>
      <c r="DR76" s="3">
        <f>HAVERQ!BX156/HAVERQ!AI156</f>
        <v>9.8007480448826936</v>
      </c>
      <c r="DS76" s="3">
        <f>HAVERQ!BY156/HAVERQ!AJ156</f>
        <v>11.731656668204892</v>
      </c>
      <c r="DT76" s="3">
        <f>HAVERQ!BZ156/HAVERQ!AK156</f>
        <v>7.6791707798617965</v>
      </c>
      <c r="DU76" s="3">
        <f>(HAVERQ!CA156+HAVERQ!CB156)/HAVERQ!AL156</f>
        <v>10.424507658643327</v>
      </c>
      <c r="FP76" s="8">
        <v>44197</v>
      </c>
      <c r="FQ76" s="2">
        <f>100*((AVERAGE(HAVERM!AS498:AS500)/AVERAGE(HAVERM!AS495:AS497))-1)</f>
        <v>-0.28888882087274581</v>
      </c>
      <c r="FR76" s="2">
        <f>100*((AVERAGE(HAVERM!AT498:AT500)/AVERAGE(HAVERM!AT495:AT497))-1)</f>
        <v>0.34715176112478652</v>
      </c>
      <c r="FS76" s="2">
        <f>100*((AVERAGE(HAVERM!AU498:AU500)/AVERAGE(HAVERM!AU495:AU497))-1)</f>
        <v>-0.83580904398778966</v>
      </c>
      <c r="FT76" s="2">
        <f>100*((AVERAGE(HAVERM!AV498:AV500)/AVERAGE(HAVERM!AV495:AV497))-1)</f>
        <v>-1.0708239675347175</v>
      </c>
      <c r="FU76" s="2">
        <f>100*((AVERAGE(HAVERM!AW498:AW500)/AVERAGE(HAVERM!AW495:AW497))-1)</f>
        <v>-0.19895629484669719</v>
      </c>
      <c r="FV76" s="2">
        <f>100*((AVERAGE(HAVERM!AX498:AX500)/AVERAGE(HAVERM!AX495:AX497))-1)</f>
        <v>0.99916519320479846</v>
      </c>
      <c r="FW76" s="2">
        <f>100*((AVERAGE(HAVERM!AY498:AY500)/AVERAGE(HAVERM!AY495:AY497))-1)</f>
        <v>1.1271743752907071</v>
      </c>
      <c r="FX76" s="2">
        <f>100*((AVERAGE(HAVERM!AZ498:AZ500)/AVERAGE(HAVERM!AZ495:AZ497))-1)</f>
        <v>-1.1168400007533497</v>
      </c>
      <c r="FY76" s="2">
        <f>100*((AVERAGE(HAVERM!BA498:BA500)/AVERAGE(HAVERM!BA495:BA497))-1)</f>
        <v>0.43624075564943077</v>
      </c>
      <c r="FZ76" s="2">
        <f>100*((AVERAGE(HAVERM!BB498:BB500)/AVERAGE(HAVERM!BB495:BB497))-1)</f>
        <v>-5.3625150624108553</v>
      </c>
      <c r="GA76" s="2">
        <f>100*((AVERAGE(HAVERM!BC498:BC500)/AVERAGE(HAVERM!BC495:BC497))-1)</f>
        <v>6.5145371939623331E-2</v>
      </c>
      <c r="GB76" s="2">
        <f>100*((AVERAGE(HAVERM!BD498:BD500)/AVERAGE(HAVERM!BD495:BD497))-1)</f>
        <v>-0.448512202697815</v>
      </c>
      <c r="GC76" s="2">
        <f>100*((AVERAGE(HAVERM!BE498:BE500)/AVERAGE(HAVERM!BE495:BE497))-1)</f>
        <v>0.29181596403120569</v>
      </c>
      <c r="GD76" s="2">
        <f>100*((AVERAGE(HAVERM!BF498:BF500)/AVERAGE(HAVERM!BF495:BF497))-1)</f>
        <v>0.35204440348155508</v>
      </c>
      <c r="GE76" s="2">
        <f>100*((AVERAGE(HAVERM!BG498:BG500)/AVERAGE(HAVERM!BG495:BG497))-1)</f>
        <v>1.5307860480402447</v>
      </c>
      <c r="GF76" s="2">
        <f>100*((AVERAGE(HAVERM!BH498:BH500)/AVERAGE(HAVERM!BH495:BH497))-1)</f>
        <v>0.94742188655096982</v>
      </c>
      <c r="GG76" s="2">
        <f>100*((AVERAGE(HAVERM!BI498:BI500)/AVERAGE(HAVERM!BI495:BI497))-1)</f>
        <v>0.16533990324030245</v>
      </c>
      <c r="GH76" s="2">
        <f>100*((AVERAGE(HAVERM!BJ498:BJ500)/AVERAGE(HAVERM!BJ495:BJ497))-1)</f>
        <v>0.97720812411554725</v>
      </c>
      <c r="GI76" s="2">
        <f>100*((AVERAGE(HAVERM!BK498:BK500)/AVERAGE(HAVERM!BK495:BK497))-1)</f>
        <v>-3.8272955458433677</v>
      </c>
      <c r="GJ76" s="2">
        <f>100*(((AVERAGE(HAVERM!BL498:BL500)+(AVERAGE(HAVERM!BM498:BM500)))/(AVERAGE(HAVERM!BL495:BL497)+AVERAGE(HAVERM!BM495:BM497))-1))</f>
        <v>-1.215477579762525</v>
      </c>
      <c r="GL76" s="8">
        <v>44197</v>
      </c>
      <c r="GM76" s="2">
        <f t="shared" si="56"/>
        <v>0.34715176112478652</v>
      </c>
      <c r="GN76" s="2">
        <f t="shared" si="57"/>
        <v>0.35768549319308285</v>
      </c>
      <c r="GO76" s="2">
        <f t="shared" si="58"/>
        <v>-1.0708239675347175</v>
      </c>
      <c r="GP76" s="2">
        <f t="shared" si="59"/>
        <v>1.1271743752907071</v>
      </c>
      <c r="GQ76" s="2">
        <f t="shared" si="60"/>
        <v>-2.3843991982618773</v>
      </c>
      <c r="GR76" s="2">
        <f t="shared" si="61"/>
        <v>0.26065453663837168</v>
      </c>
      <c r="GS76" s="2">
        <f t="shared" si="62"/>
        <v>-0.448512202697815</v>
      </c>
      <c r="GT76" s="2">
        <f t="shared" si="63"/>
        <v>0.9109285301549308</v>
      </c>
      <c r="GU76" s="2">
        <f t="shared" si="64"/>
        <v>0.31132059645055943</v>
      </c>
      <c r="GW76" s="8">
        <v>44197</v>
      </c>
      <c r="GX76">
        <f>HAVERM!AT500</f>
        <v>184506</v>
      </c>
      <c r="GY76">
        <f>HAVERM!AU500+HAVERM!AW500+HAVERM!AX500</f>
        <v>331724</v>
      </c>
      <c r="GZ76">
        <f>HAVERM!AV500</f>
        <v>2305677</v>
      </c>
      <c r="HA76">
        <f>HAVERM!AY500</f>
        <v>1261782</v>
      </c>
      <c r="HB76">
        <f>HAVERM!AZ500+HAVERM!BB500</f>
        <v>6051714</v>
      </c>
      <c r="HC76">
        <f>HAVERM!BA500+HAVERM!BC500</f>
        <v>2515641</v>
      </c>
      <c r="HD76">
        <f>HAVERM!BD500</f>
        <v>1052282</v>
      </c>
      <c r="HE76">
        <f>HAVERM!BE500+HAVERM!BF500+HAVERM!BG500</f>
        <v>4941515</v>
      </c>
      <c r="HF76">
        <f>HAVERM!BH500+HAVERM!BI500+HAVERM!BJ500+HAVERM!BK500+HAVERM!BL500+HAVERM!BM500</f>
        <v>9517154</v>
      </c>
    </row>
    <row r="77" spans="5:214" x14ac:dyDescent="0.25">
      <c r="E77" s="8">
        <v>43191</v>
      </c>
      <c r="F77" s="7">
        <f>HAVERQ!P161</f>
        <v>1650</v>
      </c>
      <c r="G77" s="7">
        <f>HAVERQ!O161</f>
        <v>1644</v>
      </c>
      <c r="H77" s="7">
        <f>HAVERQ!N161</f>
        <v>1028</v>
      </c>
      <c r="I77" s="7">
        <f>HAVERQ!M161</f>
        <v>247</v>
      </c>
      <c r="J77" s="7">
        <f>HAVERQ!L161</f>
        <v>154</v>
      </c>
      <c r="K77" s="7">
        <f>HAVERQ!E161-F77-G77-H77-I77-J77</f>
        <v>521</v>
      </c>
      <c r="M77" s="8">
        <v>43191</v>
      </c>
      <c r="N77" s="7">
        <f t="shared" si="98"/>
        <v>31.464530892448511</v>
      </c>
      <c r="O77" s="7">
        <f t="shared" si="99"/>
        <v>31.350114416475972</v>
      </c>
      <c r="P77" s="7">
        <f t="shared" si="100"/>
        <v>19.60335621662853</v>
      </c>
      <c r="Q77" s="7">
        <f t="shared" si="101"/>
        <v>4.7101449275362324</v>
      </c>
      <c r="R77" s="7">
        <f t="shared" si="102"/>
        <v>2.9366895499618613</v>
      </c>
      <c r="S77" s="7">
        <f t="shared" si="102"/>
        <v>9.9351639969488943</v>
      </c>
      <c r="U77" s="8">
        <v>43191</v>
      </c>
      <c r="V77" s="7">
        <f t="shared" si="103"/>
        <v>440.75</v>
      </c>
      <c r="W77" s="7">
        <f t="shared" si="104"/>
        <v>204.25</v>
      </c>
      <c r="X77" s="7">
        <f t="shared" si="105"/>
        <v>-151</v>
      </c>
      <c r="Y77" s="7">
        <f t="shared" si="106"/>
        <v>21.25</v>
      </c>
      <c r="Z77" s="7">
        <f t="shared" si="107"/>
        <v>-62.25</v>
      </c>
      <c r="AA77" s="7">
        <f t="shared" si="108"/>
        <v>-266.75</v>
      </c>
      <c r="AB77" s="7">
        <f t="shared" si="109"/>
        <v>186.25</v>
      </c>
      <c r="AD77" s="7"/>
      <c r="AE77" s="7"/>
      <c r="AF77" s="7"/>
      <c r="AG77" s="7"/>
      <c r="AH77" s="7"/>
      <c r="AI77" s="7"/>
      <c r="AJ77" s="7"/>
      <c r="AK77" s="7"/>
      <c r="AL77" s="7"/>
      <c r="AM77" s="7"/>
      <c r="AN77" s="7"/>
      <c r="AO77" s="7"/>
      <c r="AP77" s="7"/>
      <c r="AQ77" s="7"/>
      <c r="AR77" s="7"/>
      <c r="AS77" s="7"/>
      <c r="AT77" s="7"/>
      <c r="AU77" s="7"/>
      <c r="AV77" s="7"/>
      <c r="AW77" s="7"/>
      <c r="AY77" s="7"/>
      <c r="BU77" s="8">
        <v>41000</v>
      </c>
      <c r="BV77" s="7">
        <f>HAVERQ!T137</f>
        <v>426</v>
      </c>
      <c r="BW77" s="7">
        <f>HAVERQ!U137+HAVERQ!W137+HAVERQ!X137</f>
        <v>395</v>
      </c>
      <c r="BX77" s="7">
        <f>HAVERQ!V137</f>
        <v>2603</v>
      </c>
      <c r="BY77" s="7">
        <f>HAVERQ!Y137</f>
        <v>2072</v>
      </c>
      <c r="BZ77" s="7">
        <f>HAVERQ!Z137+HAVERQ!AB137</f>
        <v>6921</v>
      </c>
      <c r="CA77" s="7">
        <f>HAVERQ!AA137+HAVERQ!AC137</f>
        <v>2737</v>
      </c>
      <c r="CB77" s="7">
        <f>HAVERQ!AD137+HAVERQ!AE137+HAVERQ!AF137+HAVERQ!AG137</f>
        <v>6807</v>
      </c>
      <c r="CC77" s="7">
        <f>HAVERQ!AH137+HAVERQ!AI137+HAVERQ!AJ137+HAVERQ!AK137+HAVERQ!AL137+HAVERQ!AM137</f>
        <v>10130</v>
      </c>
      <c r="CD77" s="7">
        <f>HAVERQ!S137-SUM('Chart Data'!BV77:CC77)</f>
        <v>2</v>
      </c>
      <c r="DB77" s="8">
        <v>42826</v>
      </c>
      <c r="DC77" s="3">
        <f>HAVERQ!BI157/HAVERQ!T157</f>
        <v>9.673218673218674</v>
      </c>
      <c r="DD77" s="3">
        <f>HAVERQ!BJ157/HAVERQ!U157</f>
        <v>195.69491525423729</v>
      </c>
      <c r="DE77" s="3">
        <f>HAVERQ!BK157/HAVERQ!V157</f>
        <v>18.311940298507462</v>
      </c>
      <c r="DF77" s="3">
        <f>HAVERQ!BL157/HAVERQ!W157</f>
        <v>52.312925170068027</v>
      </c>
      <c r="DG77" s="3">
        <f>HAVERQ!BM157/HAVERQ!X157</f>
        <v>27.720183486238533</v>
      </c>
      <c r="DH77" s="3">
        <f>HAVERQ!BN157/HAVERQ!Y157</f>
        <v>14.387166236003445</v>
      </c>
      <c r="DI77" s="3">
        <f>HAVERQ!BO157/HAVERQ!Z157</f>
        <v>12.187487547320183</v>
      </c>
      <c r="DJ77" s="3">
        <f>HAVERQ!BP157/HAVERQ!AA157</f>
        <v>11.427246376811594</v>
      </c>
      <c r="DK77" s="3">
        <f>HAVERQ!BQ157/HAVERQ!AB157</f>
        <v>7.0865945045795167</v>
      </c>
      <c r="DL77" s="3">
        <f>HAVERQ!BR157/HAVERQ!AC157</f>
        <v>16.101131071190952</v>
      </c>
      <c r="DM77" s="3">
        <f>HAVERQ!BS157/HAVERQ!AD157</f>
        <v>46.463392857142857</v>
      </c>
      <c r="DN77" s="3">
        <f>HAVERQ!BT157/HAVERQ!AE157</f>
        <v>123.37163375224416</v>
      </c>
      <c r="DO77" s="3">
        <f>HAVERQ!BU157/HAVERQ!AF157</f>
        <v>13.566555183946488</v>
      </c>
      <c r="DP77" s="3">
        <f>HAVERQ!BV157/HAVERQ!AG157</f>
        <v>9.2514247401944356</v>
      </c>
      <c r="DQ77" s="3">
        <f>HAVERQ!BW157/HAVERQ!AH157</f>
        <v>17.435776731674512</v>
      </c>
      <c r="DR77" s="3">
        <f>HAVERQ!BX157/HAVERQ!AI157</f>
        <v>9.8723477070499666</v>
      </c>
      <c r="DS77" s="3">
        <f>HAVERQ!BY157/HAVERQ!AJ157</f>
        <v>11.691972477064221</v>
      </c>
      <c r="DT77" s="3">
        <f>HAVERQ!BZ157/HAVERQ!AK157</f>
        <v>8.0434782608695645</v>
      </c>
      <c r="DU77" s="3">
        <f>(HAVERQ!CA157+HAVERQ!CB157)/HAVERQ!AL157</f>
        <v>10.737016574585635</v>
      </c>
      <c r="FP77" s="8">
        <v>44228</v>
      </c>
      <c r="FQ77" s="2">
        <f>100*((AVERAGE(HAVERM!AS499:AS501)/AVERAGE(HAVERM!AS496:AS498))-1)</f>
        <v>-6.4143798816251874E-3</v>
      </c>
      <c r="FR77" s="2">
        <f>100*((AVERAGE(HAVERM!AT499:AT501)/AVERAGE(HAVERM!AT496:AT498))-1)</f>
        <v>0.46552557674652828</v>
      </c>
      <c r="FS77" s="2">
        <f>100*((AVERAGE(HAVERM!AU499:AU501)/AVERAGE(HAVERM!AU496:AU498))-1)</f>
        <v>-0.30098077029038217</v>
      </c>
      <c r="FT77" s="2">
        <f>100*((AVERAGE(HAVERM!AV499:AV501)/AVERAGE(HAVERM!AV496:AV498))-1)</f>
        <v>-0.58632172989725451</v>
      </c>
      <c r="FU77" s="2">
        <f>100*((AVERAGE(HAVERM!AW499:AW501)/AVERAGE(HAVERM!AW496:AW498))-1)</f>
        <v>-0.3447881805566877</v>
      </c>
      <c r="FV77" s="2">
        <f>100*((AVERAGE(HAVERM!AX499:AX501)/AVERAGE(HAVERM!AX496:AX498))-1)</f>
        <v>0.95068947233767354</v>
      </c>
      <c r="FW77" s="2">
        <f>100*((AVERAGE(HAVERM!AY499:AY501)/AVERAGE(HAVERM!AY496:AY498))-1)</f>
        <v>1.2870422376239254</v>
      </c>
      <c r="FX77" s="2">
        <f>100*((AVERAGE(HAVERM!AZ499:AZ501)/AVERAGE(HAVERM!AZ496:AZ498))-1)</f>
        <v>-0.5697564543589051</v>
      </c>
      <c r="FY77" s="2">
        <f>100*((AVERAGE(HAVERM!BA499:BA501)/AVERAGE(HAVERM!BA496:BA498))-1)</f>
        <v>0.46739904871349047</v>
      </c>
      <c r="FZ77" s="2">
        <f>100*((AVERAGE(HAVERM!BB499:BB501)/AVERAGE(HAVERM!BB496:BB498))-1)</f>
        <v>-4.0640256824278076</v>
      </c>
      <c r="GA77" s="2">
        <f>100*((AVERAGE(HAVERM!BC499:BC501)/AVERAGE(HAVERM!BC496:BC498))-1)</f>
        <v>0.29472174774889393</v>
      </c>
      <c r="GB77" s="2">
        <f>100*((AVERAGE(HAVERM!BD499:BD501)/AVERAGE(HAVERM!BD496:BD498))-1)</f>
        <v>-0.47221546363032108</v>
      </c>
      <c r="GC77" s="2">
        <f>100*((AVERAGE(HAVERM!BE499:BE501)/AVERAGE(HAVERM!BE496:BE498))-1)</f>
        <v>0.35917822295568058</v>
      </c>
      <c r="GD77" s="2">
        <f>100*((AVERAGE(HAVERM!BF499:BF501)/AVERAGE(HAVERM!BF496:BF498))-1)</f>
        <v>0.80817528046097653</v>
      </c>
      <c r="GE77" s="2">
        <f>100*((AVERAGE(HAVERM!BG499:BG501)/AVERAGE(HAVERM!BG496:BG498))-1)</f>
        <v>1.7919354700647538</v>
      </c>
      <c r="GF77" s="2">
        <f>100*((AVERAGE(HAVERM!BH499:BH501)/AVERAGE(HAVERM!BH496:BH498))-1)</f>
        <v>0.86643533838501874</v>
      </c>
      <c r="GG77" s="2">
        <f>100*((AVERAGE(HAVERM!BI499:BI501)/AVERAGE(HAVERM!BI496:BI498))-1)</f>
        <v>-0.28480758650744065</v>
      </c>
      <c r="GH77" s="2">
        <f>100*((AVERAGE(HAVERM!BJ499:BJ501)/AVERAGE(HAVERM!BJ496:BJ498))-1)</f>
        <v>1.0795448739564506</v>
      </c>
      <c r="GI77" s="2">
        <f>100*((AVERAGE(HAVERM!BK499:BK501)/AVERAGE(HAVERM!BK496:BK498))-1)</f>
        <v>-2.6039473919751255</v>
      </c>
      <c r="GJ77" s="2">
        <f>100*(((AVERAGE(HAVERM!BL499:BL501)+(AVERAGE(HAVERM!BM499:BM501)))/(AVERAGE(HAVERM!BL496:BL498)+AVERAGE(HAVERM!BM496:BM498))-1))</f>
        <v>-0.95061394493429763</v>
      </c>
      <c r="GL77" s="8">
        <v>44228</v>
      </c>
      <c r="GM77" s="2">
        <f t="shared" si="56"/>
        <v>0.46552557674652828</v>
      </c>
      <c r="GN77" s="2">
        <f t="shared" si="57"/>
        <v>0.36685118558028584</v>
      </c>
      <c r="GO77" s="2">
        <f t="shared" si="58"/>
        <v>-0.58632172989725451</v>
      </c>
      <c r="GP77" s="2">
        <f t="shared" si="59"/>
        <v>1.2870422376239254</v>
      </c>
      <c r="GQ77" s="2">
        <f t="shared" si="60"/>
        <v>-1.6029545507025511</v>
      </c>
      <c r="GR77" s="2">
        <f t="shared" si="61"/>
        <v>0.38576401706076346</v>
      </c>
      <c r="GS77" s="2">
        <f t="shared" si="62"/>
        <v>-0.47221546363032108</v>
      </c>
      <c r="GT77" s="2">
        <f t="shared" si="63"/>
        <v>1.2406320831841011</v>
      </c>
      <c r="GU77" s="2">
        <f t="shared" si="64"/>
        <v>0.28606359390768166</v>
      </c>
      <c r="GW77" s="8">
        <v>44228</v>
      </c>
      <c r="GX77">
        <f>HAVERM!AT501</f>
        <v>184783</v>
      </c>
      <c r="GY77">
        <f>HAVERM!AU501+HAVERM!AW501+HAVERM!AX501</f>
        <v>331179</v>
      </c>
      <c r="GZ77">
        <f>HAVERM!AV501</f>
        <v>2303863</v>
      </c>
      <c r="HA77">
        <f>HAVERM!AY501</f>
        <v>1262514</v>
      </c>
      <c r="HB77">
        <f>HAVERM!AZ501+HAVERM!BB501</f>
        <v>6047117</v>
      </c>
      <c r="HC77">
        <f>HAVERM!BA501+HAVERM!BC501</f>
        <v>2519480</v>
      </c>
      <c r="HD77">
        <f>HAVERM!BD501</f>
        <v>1050541</v>
      </c>
      <c r="HE77">
        <f>HAVERM!BE501+HAVERM!BF501+HAVERM!BG501</f>
        <v>4949343</v>
      </c>
      <c r="HF77">
        <f>HAVERM!BH501+HAVERM!BI501+HAVERM!BJ501+HAVERM!BK501+HAVERM!BL501+HAVERM!BM501</f>
        <v>9510090</v>
      </c>
    </row>
    <row r="78" spans="5:214" x14ac:dyDescent="0.25">
      <c r="E78" s="8">
        <v>43282</v>
      </c>
      <c r="F78" s="7">
        <f>HAVERQ!P162</f>
        <v>1663</v>
      </c>
      <c r="G78" s="7">
        <f>HAVERQ!O162</f>
        <v>1636</v>
      </c>
      <c r="H78" s="7">
        <f>HAVERQ!N162</f>
        <v>1033</v>
      </c>
      <c r="I78" s="7">
        <f>HAVERQ!M162</f>
        <v>247</v>
      </c>
      <c r="J78" s="7">
        <f>HAVERQ!L162</f>
        <v>153</v>
      </c>
      <c r="K78" s="7">
        <f>HAVERQ!E162-F78-G78-H78-I78-J78</f>
        <v>523</v>
      </c>
      <c r="M78" s="8">
        <v>43282</v>
      </c>
      <c r="N78" s="7">
        <f t="shared" si="98"/>
        <v>31.64605137963844</v>
      </c>
      <c r="O78" s="7">
        <f t="shared" si="99"/>
        <v>31.132254995242626</v>
      </c>
      <c r="P78" s="7">
        <f t="shared" si="100"/>
        <v>19.657469077069457</v>
      </c>
      <c r="Q78" s="7">
        <f t="shared" si="101"/>
        <v>4.7002854424357752</v>
      </c>
      <c r="R78" s="7">
        <f t="shared" si="102"/>
        <v>2.9115128449096099</v>
      </c>
      <c r="S78" s="7">
        <f t="shared" si="102"/>
        <v>9.9524262607040921</v>
      </c>
      <c r="U78" s="8">
        <v>43282</v>
      </c>
      <c r="V78" s="7">
        <f t="shared" si="103"/>
        <v>453.75</v>
      </c>
      <c r="W78" s="7">
        <f t="shared" si="104"/>
        <v>196.25</v>
      </c>
      <c r="X78" s="7">
        <f t="shared" si="105"/>
        <v>-146</v>
      </c>
      <c r="Y78" s="7">
        <f t="shared" si="106"/>
        <v>21.25</v>
      </c>
      <c r="Z78" s="7">
        <f t="shared" si="107"/>
        <v>-63.25</v>
      </c>
      <c r="AA78" s="7">
        <f t="shared" si="108"/>
        <v>-264.75</v>
      </c>
      <c r="AB78" s="7">
        <f t="shared" si="109"/>
        <v>197.25</v>
      </c>
      <c r="AD78" s="7"/>
      <c r="AE78" s="7"/>
      <c r="AF78" s="7"/>
      <c r="AG78" s="7"/>
      <c r="AH78" s="7"/>
      <c r="AI78" s="7"/>
      <c r="AJ78" s="7"/>
      <c r="AK78" s="7"/>
      <c r="AL78" s="7"/>
      <c r="AM78" s="7"/>
      <c r="AN78" s="7"/>
      <c r="AO78" s="7"/>
      <c r="AP78" s="7"/>
      <c r="AQ78" s="7"/>
      <c r="AR78" s="7"/>
      <c r="AS78" s="7"/>
      <c r="AT78" s="7"/>
      <c r="AU78" s="7"/>
      <c r="AV78" s="7"/>
      <c r="AW78" s="7"/>
      <c r="AY78" s="7"/>
      <c r="BU78" s="8">
        <v>41091</v>
      </c>
      <c r="BV78" s="7">
        <f>HAVERQ!T138</f>
        <v>404</v>
      </c>
      <c r="BW78" s="7">
        <f>HAVERQ!U138+HAVERQ!W138+HAVERQ!X138</f>
        <v>398</v>
      </c>
      <c r="BX78" s="7">
        <f>HAVERQ!V138</f>
        <v>2587</v>
      </c>
      <c r="BY78" s="7">
        <f>HAVERQ!Y138</f>
        <v>2070</v>
      </c>
      <c r="BZ78" s="7">
        <f>HAVERQ!Z138+HAVERQ!AB138</f>
        <v>6877</v>
      </c>
      <c r="CA78" s="7">
        <f>HAVERQ!AA138+HAVERQ!AC138</f>
        <v>2751</v>
      </c>
      <c r="CB78" s="7">
        <f>HAVERQ!AD138+HAVERQ!AE138+HAVERQ!AF138+HAVERQ!AG138</f>
        <v>6801</v>
      </c>
      <c r="CC78" s="7">
        <f>HAVERQ!AH138+HAVERQ!AI138+HAVERQ!AJ138+HAVERQ!AK138+HAVERQ!AL138+HAVERQ!AM138</f>
        <v>10149</v>
      </c>
      <c r="CD78" s="7">
        <f>HAVERQ!S138-SUM('Chart Data'!BV78:CC78)</f>
        <v>-2</v>
      </c>
      <c r="DB78" s="8">
        <v>42917</v>
      </c>
      <c r="DC78" s="3">
        <f>HAVERQ!BI158/HAVERQ!T158</f>
        <v>9.3269230769230766</v>
      </c>
      <c r="DD78" s="3">
        <f>HAVERQ!BJ158/HAVERQ!U158</f>
        <v>201.40350877192984</v>
      </c>
      <c r="DE78" s="3">
        <f>HAVERQ!BK158/HAVERQ!V158</f>
        <v>18.546230969179355</v>
      </c>
      <c r="DF78" s="3">
        <f>HAVERQ!BL158/HAVERQ!W158</f>
        <v>53.388888888888886</v>
      </c>
      <c r="DG78" s="3">
        <f>HAVERQ!BM158/HAVERQ!X158</f>
        <v>28.280542986425338</v>
      </c>
      <c r="DH78" s="3">
        <f>HAVERQ!BN158/HAVERQ!Y158</f>
        <v>14.189868028948489</v>
      </c>
      <c r="DI78" s="3">
        <f>HAVERQ!BO158/HAVERQ!Z158</f>
        <v>12.437299035369774</v>
      </c>
      <c r="DJ78" s="3">
        <f>HAVERQ!BP158/HAVERQ!AA158</f>
        <v>11.656452563347083</v>
      </c>
      <c r="DK78" s="3">
        <f>HAVERQ!BQ158/HAVERQ!AB158</f>
        <v>7.1753138075313805</v>
      </c>
      <c r="DL78" s="3">
        <f>HAVERQ!BR158/HAVERQ!AC158</f>
        <v>16.377942165433758</v>
      </c>
      <c r="DM78" s="3">
        <f>HAVERQ!BS158/HAVERQ!AD158</f>
        <v>47.476491862567812</v>
      </c>
      <c r="DN78" s="3">
        <f>HAVERQ!BT158/HAVERQ!AE158</f>
        <v>120.65095986038395</v>
      </c>
      <c r="DO78" s="3">
        <f>HAVERQ!BU158/HAVERQ!AF158</f>
        <v>13.471404958677686</v>
      </c>
      <c r="DP78" s="3">
        <f>HAVERQ!BV158/HAVERQ!AG158</f>
        <v>8.972902383284362</v>
      </c>
      <c r="DQ78" s="3">
        <f>HAVERQ!BW158/HAVERQ!AH158</f>
        <v>17.495283018867923</v>
      </c>
      <c r="DR78" s="3">
        <f>HAVERQ!BX158/HAVERQ!AI158</f>
        <v>9.9163251366120218</v>
      </c>
      <c r="DS78" s="3">
        <f>HAVERQ!BY158/HAVERQ!AJ158</f>
        <v>11.640120036934441</v>
      </c>
      <c r="DT78" s="3">
        <f>HAVERQ!BZ158/HAVERQ!AK158</f>
        <v>7.6657060518731992</v>
      </c>
      <c r="DU78" s="3">
        <f>(HAVERQ!CA158+HAVERQ!CB158)/HAVERQ!AL158</f>
        <v>10.816777041942604</v>
      </c>
      <c r="FP78" s="8">
        <v>44256</v>
      </c>
      <c r="FQ78" s="2">
        <f>100*((AVERAGE(HAVERM!AS500:AS502)/AVERAGE(HAVERM!AS497:AS499))-1)</f>
        <v>0.16239591837625689</v>
      </c>
      <c r="FR78" s="2">
        <f>100*((AVERAGE(HAVERM!AT500:AT502)/AVERAGE(HAVERM!AT497:AT499))-1)</f>
        <v>0.16255757247358726</v>
      </c>
      <c r="FS78" s="2">
        <f>100*((AVERAGE(HAVERM!AU500:AU502)/AVERAGE(HAVERM!AU497:AU499))-1)</f>
        <v>-9.7311846509540167E-2</v>
      </c>
      <c r="FT78" s="2">
        <f>100*((AVERAGE(HAVERM!AV500:AV502)/AVERAGE(HAVERM!AV497:AV499))-1)</f>
        <v>-0.12185980678310893</v>
      </c>
      <c r="FU78" s="2">
        <f>100*((AVERAGE(HAVERM!AW500:AW502)/AVERAGE(HAVERM!AW497:AW499))-1)</f>
        <v>-0.65754874451634526</v>
      </c>
      <c r="FV78" s="2">
        <f>100*((AVERAGE(HAVERM!AX500:AX502)/AVERAGE(HAVERM!AX497:AX499))-1)</f>
        <v>0.79241526918296668</v>
      </c>
      <c r="FW78" s="2">
        <f>100*((AVERAGE(HAVERM!AY500:AY502)/AVERAGE(HAVERM!AY497:AY499))-1)</f>
        <v>1.662221547866416</v>
      </c>
      <c r="FX78" s="2">
        <f>100*((AVERAGE(HAVERM!AZ500:AZ502)/AVERAGE(HAVERM!AZ497:AZ499))-1)</f>
        <v>-0.34378984007809033</v>
      </c>
      <c r="FY78" s="2">
        <f>100*((AVERAGE(HAVERM!BA500:BA502)/AVERAGE(HAVERM!BA497:BA499))-1)</f>
        <v>0.35210753821079965</v>
      </c>
      <c r="FZ78" s="2">
        <f>100*((AVERAGE(HAVERM!BB500:BB502)/AVERAGE(HAVERM!BB497:BB499))-1)</f>
        <v>-2.3959315767909994</v>
      </c>
      <c r="GA78" s="2">
        <f>100*((AVERAGE(HAVERM!BC500:BC502)/AVERAGE(HAVERM!BC497:BC499))-1)</f>
        <v>0.42891135710172446</v>
      </c>
      <c r="GB78" s="2">
        <f>100*((AVERAGE(HAVERM!BD500:BD502)/AVERAGE(HAVERM!BD497:BD499))-1)</f>
        <v>-0.56050698108920383</v>
      </c>
      <c r="GC78" s="2">
        <f>100*((AVERAGE(HAVERM!BE500:BE502)/AVERAGE(HAVERM!BE497:BE499))-1)</f>
        <v>0.37061091686398928</v>
      </c>
      <c r="GD78" s="2">
        <f>100*((AVERAGE(HAVERM!BF500:BF502)/AVERAGE(HAVERM!BF497:BF499))-1)</f>
        <v>1.0346460468552143</v>
      </c>
      <c r="GE78" s="2">
        <f>100*((AVERAGE(HAVERM!BG500:BG502)/AVERAGE(HAVERM!BG497:BG499))-1)</f>
        <v>1.3517115657109446</v>
      </c>
      <c r="GF78" s="2">
        <f>100*((AVERAGE(HAVERM!BH500:BH502)/AVERAGE(HAVERM!BH497:BH499))-1)</f>
        <v>0.92052476145099149</v>
      </c>
      <c r="GG78" s="2">
        <f>100*((AVERAGE(HAVERM!BI500:BI502)/AVERAGE(HAVERM!BI497:BI499))-1)</f>
        <v>-0.42789789085533325</v>
      </c>
      <c r="GH78" s="2">
        <f>100*((AVERAGE(HAVERM!BJ500:BJ502)/AVERAGE(HAVERM!BJ497:BJ499))-1)</f>
        <v>1.1379355319497853</v>
      </c>
      <c r="GI78" s="2">
        <f>100*((AVERAGE(HAVERM!BK500:BK502)/AVERAGE(HAVERM!BK497:BK499))-1)</f>
        <v>-2.7086709764387429</v>
      </c>
      <c r="GJ78" s="2">
        <f>100*(((AVERAGE(HAVERM!BL500:BL502)+(AVERAGE(HAVERM!BM500:BM502)))/(AVERAGE(HAVERM!BL497:BL499)+AVERAGE(HAVERM!BM497:BM499))-1))</f>
        <v>-1.0376016690154866</v>
      </c>
      <c r="GL78" s="8">
        <v>44256</v>
      </c>
      <c r="GM78" s="2">
        <f t="shared" si="56"/>
        <v>0.16255757247358726</v>
      </c>
      <c r="GN78" s="2">
        <f t="shared" si="57"/>
        <v>0.21530596720940043</v>
      </c>
      <c r="GO78" s="2">
        <f t="shared" si="58"/>
        <v>-0.12185980678310893</v>
      </c>
      <c r="GP78" s="2">
        <f t="shared" si="59"/>
        <v>1.662221547866416</v>
      </c>
      <c r="GQ78" s="2">
        <f t="shared" si="60"/>
        <v>-0.94302643578364487</v>
      </c>
      <c r="GR78" s="2">
        <f t="shared" si="61"/>
        <v>0.38838570372110581</v>
      </c>
      <c r="GS78" s="2">
        <f t="shared" si="62"/>
        <v>-0.56050698108920383</v>
      </c>
      <c r="GT78" s="2">
        <f t="shared" si="63"/>
        <v>1.1296028708104533</v>
      </c>
      <c r="GU78" s="2">
        <f t="shared" si="64"/>
        <v>0.26512238176774616</v>
      </c>
      <c r="GW78" s="8">
        <v>44256</v>
      </c>
      <c r="GX78">
        <f>HAVERM!AT502</f>
        <v>185261</v>
      </c>
      <c r="GY78">
        <f>HAVERM!AU502+HAVERM!AW502+HAVERM!AX502</f>
        <v>331775</v>
      </c>
      <c r="GZ78">
        <f>HAVERM!AV502</f>
        <v>2307192</v>
      </c>
      <c r="HA78">
        <f>HAVERM!AY502</f>
        <v>1268019</v>
      </c>
      <c r="HB78">
        <f>HAVERM!AZ502+HAVERM!BB502</f>
        <v>6025566</v>
      </c>
      <c r="HC78">
        <f>HAVERM!BA502+HAVERM!BC502</f>
        <v>2527370</v>
      </c>
      <c r="HD78">
        <f>HAVERM!BD502</f>
        <v>1047977</v>
      </c>
      <c r="HE78">
        <f>HAVERM!BE502+HAVERM!BF502+HAVERM!BG502</f>
        <v>4965290</v>
      </c>
      <c r="HF78">
        <f>HAVERM!BH502+HAVERM!BI502+HAVERM!BJ502+HAVERM!BK502+HAVERM!BL502+HAVERM!BM502</f>
        <v>9536638</v>
      </c>
    </row>
    <row r="79" spans="5:214" x14ac:dyDescent="0.25">
      <c r="E79" s="8">
        <v>43374</v>
      </c>
      <c r="F79" s="7">
        <f>HAVERQ!P163</f>
        <v>1671</v>
      </c>
      <c r="G79" s="7">
        <f>HAVERQ!O163</f>
        <v>1637</v>
      </c>
      <c r="H79" s="7">
        <f>HAVERQ!N163</f>
        <v>1038</v>
      </c>
      <c r="I79" s="7">
        <f>HAVERQ!M163</f>
        <v>247</v>
      </c>
      <c r="J79" s="7">
        <f>HAVERQ!L163</f>
        <v>153</v>
      </c>
      <c r="K79" s="7">
        <f>HAVERQ!E163-F79-G79-H79-I79-J79</f>
        <v>523</v>
      </c>
      <c r="M79" s="8">
        <v>43374</v>
      </c>
      <c r="N79" s="7">
        <f t="shared" si="98"/>
        <v>31.713797684570128</v>
      </c>
      <c r="O79" s="7">
        <f t="shared" si="99"/>
        <v>31.068513949516035</v>
      </c>
      <c r="P79" s="7">
        <f t="shared" si="100"/>
        <v>19.700132852533688</v>
      </c>
      <c r="Q79" s="7">
        <f t="shared" si="101"/>
        <v>4.6877965458341242</v>
      </c>
      <c r="R79" s="7">
        <f t="shared" si="102"/>
        <v>2.9037768077434047</v>
      </c>
      <c r="S79" s="7">
        <f t="shared" si="102"/>
        <v>9.9259821598026203</v>
      </c>
      <c r="U79" s="8">
        <v>43374</v>
      </c>
      <c r="V79" s="7">
        <f t="shared" si="103"/>
        <v>461.75</v>
      </c>
      <c r="W79" s="7">
        <f t="shared" si="104"/>
        <v>197.25</v>
      </c>
      <c r="X79" s="7">
        <f t="shared" si="105"/>
        <v>-141</v>
      </c>
      <c r="Y79" s="7">
        <f t="shared" si="106"/>
        <v>21.25</v>
      </c>
      <c r="Z79" s="7">
        <f t="shared" si="107"/>
        <v>-63.25</v>
      </c>
      <c r="AA79" s="7">
        <f t="shared" si="108"/>
        <v>-264.75</v>
      </c>
      <c r="AB79" s="7">
        <f t="shared" si="109"/>
        <v>211.25</v>
      </c>
      <c r="AD79" s="7"/>
      <c r="AE79" s="7"/>
      <c r="AF79" s="7"/>
      <c r="AG79" s="7"/>
      <c r="AH79" s="7"/>
      <c r="AI79" s="7"/>
      <c r="AJ79" s="7"/>
      <c r="AK79" s="7"/>
      <c r="AL79" s="7"/>
      <c r="AM79" s="7"/>
      <c r="AN79" s="7"/>
      <c r="AO79" s="7"/>
      <c r="AP79" s="7"/>
      <c r="AQ79" s="7"/>
      <c r="AR79" s="7"/>
      <c r="AS79" s="7"/>
      <c r="AT79" s="7"/>
      <c r="AU79" s="7"/>
      <c r="AV79" s="7"/>
      <c r="AW79" s="7"/>
      <c r="AY79" s="7"/>
      <c r="BU79" s="8">
        <v>41183</v>
      </c>
      <c r="BV79" s="7">
        <f>HAVERQ!T139</f>
        <v>380</v>
      </c>
      <c r="BW79" s="7">
        <f>HAVERQ!U139+HAVERQ!W139+HAVERQ!X139</f>
        <v>387</v>
      </c>
      <c r="BX79" s="7">
        <f>HAVERQ!V139</f>
        <v>2547</v>
      </c>
      <c r="BY79" s="7">
        <f>HAVERQ!Y139</f>
        <v>2053</v>
      </c>
      <c r="BZ79" s="7">
        <f>HAVERQ!Z139+HAVERQ!AB139</f>
        <v>6866</v>
      </c>
      <c r="CA79" s="7">
        <f>HAVERQ!AA139+HAVERQ!AC139</f>
        <v>2781</v>
      </c>
      <c r="CB79" s="7">
        <f>HAVERQ!AD139+HAVERQ!AE139+HAVERQ!AF139+HAVERQ!AG139</f>
        <v>6789</v>
      </c>
      <c r="CC79" s="7">
        <f>HAVERQ!AH139+HAVERQ!AI139+HAVERQ!AJ139+HAVERQ!AK139+HAVERQ!AL139+HAVERQ!AM139</f>
        <v>10187</v>
      </c>
      <c r="CD79" s="7">
        <f>HAVERQ!S139-SUM('Chart Data'!BV79:CC79)</f>
        <v>0</v>
      </c>
      <c r="DB79" s="8">
        <v>43009</v>
      </c>
      <c r="DC79" s="3">
        <f>HAVERQ!BI159/HAVERQ!T159</f>
        <v>9.143198090692124</v>
      </c>
      <c r="DD79" s="3">
        <f>HAVERQ!BJ159/HAVERQ!U159</f>
        <v>190.74576271186442</v>
      </c>
      <c r="DE79" s="3">
        <f>HAVERQ!BK159/HAVERQ!V159</f>
        <v>19.051871063356799</v>
      </c>
      <c r="DF79" s="3">
        <f>HAVERQ!BL159/HAVERQ!W159</f>
        <v>52.916666666666664</v>
      </c>
      <c r="DG79" s="3">
        <f>HAVERQ!BM159/HAVERQ!X159</f>
        <v>27.32456140350877</v>
      </c>
      <c r="DH79" s="3">
        <f>HAVERQ!BN159/HAVERQ!Y159</f>
        <v>14.468669527896996</v>
      </c>
      <c r="DI79" s="3">
        <f>HAVERQ!BO159/HAVERQ!Z159</f>
        <v>12.369769769769769</v>
      </c>
      <c r="DJ79" s="3">
        <f>HAVERQ!BP159/HAVERQ!AA159</f>
        <v>11.67059516794343</v>
      </c>
      <c r="DK79" s="3">
        <f>HAVERQ!BQ159/HAVERQ!AB159</f>
        <v>6.9744463373083478</v>
      </c>
      <c r="DL79" s="3">
        <f>HAVERQ!BR159/HAVERQ!AC159</f>
        <v>16.992506811989102</v>
      </c>
      <c r="DM79" s="3">
        <f>HAVERQ!BS159/HAVERQ!AD159</f>
        <v>47.791741472172355</v>
      </c>
      <c r="DN79" s="3">
        <f>HAVERQ!BT159/HAVERQ!AE159</f>
        <v>118.5025466893039</v>
      </c>
      <c r="DO79" s="3">
        <f>HAVERQ!BU159/HAVERQ!AF159</f>
        <v>13.504296100462657</v>
      </c>
      <c r="DP79" s="3">
        <f>HAVERQ!BV159/HAVERQ!AG159</f>
        <v>9.0912106135986726</v>
      </c>
      <c r="DQ79" s="3">
        <f>HAVERQ!BW159/HAVERQ!AH159</f>
        <v>17.602564102564102</v>
      </c>
      <c r="DR79" s="3">
        <f>HAVERQ!BX159/HAVERQ!AI159</f>
        <v>10.032590051457976</v>
      </c>
      <c r="DS79" s="3">
        <f>HAVERQ!BY159/HAVERQ!AJ159</f>
        <v>11.449896812657647</v>
      </c>
      <c r="DT79" s="3">
        <f>HAVERQ!BZ159/HAVERQ!AK159</f>
        <v>7.8634577603143416</v>
      </c>
      <c r="DU79" s="3">
        <f>(HAVERQ!CA159+HAVERQ!CB159)/HAVERQ!AL159</f>
        <v>10.856201975850713</v>
      </c>
      <c r="FP79" s="8">
        <v>44287</v>
      </c>
      <c r="FQ79" s="2">
        <f>100*((AVERAGE(HAVERM!AS501:AS503)/AVERAGE(HAVERM!AS498:AS500))-1)</f>
        <v>0.35132864346802961</v>
      </c>
      <c r="FR79" s="2">
        <f>100*((AVERAGE(HAVERM!AT501:AT503)/AVERAGE(HAVERM!AT498:AT500))-1)</f>
        <v>0.44092475028709721</v>
      </c>
      <c r="FS79" s="2">
        <f>100*((AVERAGE(HAVERM!AU501:AU503)/AVERAGE(HAVERM!AU498:AU500))-1)</f>
        <v>-0.19328340178788039</v>
      </c>
      <c r="FT79" s="2">
        <f>100*((AVERAGE(HAVERM!AV501:AV503)/AVERAGE(HAVERM!AV498:AV500))-1)</f>
        <v>0.11274550713853415</v>
      </c>
      <c r="FU79" s="2">
        <f>100*((AVERAGE(HAVERM!AW501:AW503)/AVERAGE(HAVERM!AW498:AW500))-1)</f>
        <v>-1.0248700937939281</v>
      </c>
      <c r="FV79" s="2">
        <f>100*((AVERAGE(HAVERM!AX501:AX503)/AVERAGE(HAVERM!AX498:AX500))-1)</f>
        <v>0.78862640204850898</v>
      </c>
      <c r="FW79" s="2">
        <f>100*((AVERAGE(HAVERM!AY501:AY503)/AVERAGE(HAVERM!AY498:AY500))-1)</f>
        <v>1.366847251821568</v>
      </c>
      <c r="FX79" s="2">
        <f>100*((AVERAGE(HAVERM!AZ501:AZ503)/AVERAGE(HAVERM!AZ498:AZ500))-1)</f>
        <v>0.12647304122797021</v>
      </c>
      <c r="FY79" s="2">
        <f>100*((AVERAGE(HAVERM!BA501:BA503)/AVERAGE(HAVERM!BA498:BA500))-1)</f>
        <v>0.25546807176617392</v>
      </c>
      <c r="FZ79" s="2">
        <f>100*((AVERAGE(HAVERM!BB501:BB503)/AVERAGE(HAVERM!BB498:BB500))-1)</f>
        <v>-1.2604996496077825</v>
      </c>
      <c r="GA79" s="2">
        <f>100*((AVERAGE(HAVERM!BC501:BC503)/AVERAGE(HAVERM!BC498:BC500))-1)</f>
        <v>0.44808467034431754</v>
      </c>
      <c r="GB79" s="2">
        <f>100*((AVERAGE(HAVERM!BD501:BD503)/AVERAGE(HAVERM!BD498:BD500))-1)</f>
        <v>-0.62212232859628624</v>
      </c>
      <c r="GC79" s="2">
        <f>100*((AVERAGE(HAVERM!BE501:BE503)/AVERAGE(HAVERM!BE498:BE500))-1)</f>
        <v>0.54618301855888785</v>
      </c>
      <c r="GD79" s="2">
        <f>100*((AVERAGE(HAVERM!BF501:BF503)/AVERAGE(HAVERM!BF498:BF500))-1)</f>
        <v>1.2863220219358151</v>
      </c>
      <c r="GE79" s="2">
        <f>100*((AVERAGE(HAVERM!BG501:BG503)/AVERAGE(HAVERM!BG498:BG500))-1)</f>
        <v>1.0995113736271156</v>
      </c>
      <c r="GF79" s="2">
        <f>100*((AVERAGE(HAVERM!BH501:BH503)/AVERAGE(HAVERM!BH498:BH500))-1)</f>
        <v>1.0586820382360917</v>
      </c>
      <c r="GG79" s="2">
        <f>100*((AVERAGE(HAVERM!BI501:BI503)/AVERAGE(HAVERM!BI498:BI500))-1)</f>
        <v>-0.3638745561669765</v>
      </c>
      <c r="GH79" s="2">
        <f>100*((AVERAGE(HAVERM!BJ501:BJ503)/AVERAGE(HAVERM!BJ498:BJ500))-1)</f>
        <v>1.2637537721075232</v>
      </c>
      <c r="GI79" s="2">
        <f>100*((AVERAGE(HAVERM!BK501:BK503)/AVERAGE(HAVERM!BK498:BK500))-1)</f>
        <v>-2.9128712095524589</v>
      </c>
      <c r="GJ79" s="2">
        <f>100*(((AVERAGE(HAVERM!BL501:BL503)+(AVERAGE(HAVERM!BM501:BM503)))/(AVERAGE(HAVERM!BL498:BL500)+AVERAGE(HAVERM!BM498:BM500))-1))</f>
        <v>-0.48071371771549742</v>
      </c>
      <c r="GL79" s="8">
        <v>44287</v>
      </c>
      <c r="GM79" s="2">
        <f t="shared" si="56"/>
        <v>0.44092475028709721</v>
      </c>
      <c r="GN79" s="2">
        <f t="shared" si="57"/>
        <v>8.7317091817751269E-2</v>
      </c>
      <c r="GO79" s="2">
        <f t="shared" si="58"/>
        <v>0.11274550713853415</v>
      </c>
      <c r="GP79" s="2">
        <f t="shared" si="59"/>
        <v>1.366847251821568</v>
      </c>
      <c r="GQ79" s="2">
        <f t="shared" si="60"/>
        <v>-0.27497871903587878</v>
      </c>
      <c r="GR79" s="2">
        <f t="shared" si="61"/>
        <v>0.34642816139727195</v>
      </c>
      <c r="GS79" s="2">
        <f t="shared" si="62"/>
        <v>-0.62212232859628624</v>
      </c>
      <c r="GT79" s="2">
        <f t="shared" si="63"/>
        <v>1.1326799107208574</v>
      </c>
      <c r="GU79" s="2">
        <f t="shared" si="64"/>
        <v>0.38716990046872013</v>
      </c>
      <c r="GW79" s="8">
        <v>44287</v>
      </c>
      <c r="GX79">
        <f>HAVERM!AT503</f>
        <v>186234</v>
      </c>
      <c r="GY79">
        <f>HAVERM!AU503+HAVERM!AW503+HAVERM!AX503</f>
        <v>331992</v>
      </c>
      <c r="GZ79">
        <f>HAVERM!AV503</f>
        <v>2310541</v>
      </c>
      <c r="HA79">
        <f>HAVERM!AY503</f>
        <v>1273188</v>
      </c>
      <c r="HB79">
        <f>HAVERM!AZ503+HAVERM!BB503</f>
        <v>6054377</v>
      </c>
      <c r="HC79">
        <f>HAVERM!BA503+HAVERM!BC503</f>
        <v>2522259</v>
      </c>
      <c r="HD79">
        <f>HAVERM!BD503</f>
        <v>1045167</v>
      </c>
      <c r="HE79">
        <f>HAVERM!BE503+HAVERM!BF503+HAVERM!BG503</f>
        <v>5009376</v>
      </c>
      <c r="HF79">
        <f>HAVERM!BH503+HAVERM!BI503+HAVERM!BJ503+HAVERM!BK503+HAVERM!BL503+HAVERM!BM503</f>
        <v>9585286</v>
      </c>
    </row>
    <row r="80" spans="5:214" x14ac:dyDescent="0.25">
      <c r="E80" s="8">
        <v>43466</v>
      </c>
      <c r="F80" s="7">
        <f>HAVERQ!P164</f>
        <v>1682</v>
      </c>
      <c r="G80" s="7">
        <f>HAVERQ!O164</f>
        <v>1635</v>
      </c>
      <c r="H80" s="7">
        <f>HAVERQ!N164</f>
        <v>1049</v>
      </c>
      <c r="I80" s="7">
        <f>HAVERQ!M164</f>
        <v>249</v>
      </c>
      <c r="J80" s="7">
        <f>HAVERQ!L164</f>
        <v>153</v>
      </c>
      <c r="K80" s="7">
        <f>HAVERQ!E164-F80-G80-H80-I80-J80</f>
        <v>517</v>
      </c>
      <c r="M80" s="8">
        <v>43466</v>
      </c>
      <c r="N80" s="7">
        <f t="shared" si="98"/>
        <v>31.82592242194891</v>
      </c>
      <c r="O80" s="7">
        <f t="shared" si="99"/>
        <v>30.936613055818352</v>
      </c>
      <c r="P80" s="7">
        <f t="shared" si="100"/>
        <v>19.848628192999055</v>
      </c>
      <c r="Q80" s="7">
        <f t="shared" si="101"/>
        <v>4.7114474929044459</v>
      </c>
      <c r="R80" s="7">
        <f t="shared" si="102"/>
        <v>2.8949858088930935</v>
      </c>
      <c r="S80" s="7">
        <f t="shared" si="102"/>
        <v>9.7824030274361409</v>
      </c>
      <c r="U80" s="8">
        <v>43466</v>
      </c>
      <c r="V80" s="7">
        <f t="shared" si="103"/>
        <v>472.75</v>
      </c>
      <c r="W80" s="7">
        <f t="shared" si="104"/>
        <v>195.25</v>
      </c>
      <c r="X80" s="7">
        <f t="shared" si="105"/>
        <v>-130</v>
      </c>
      <c r="Y80" s="7">
        <f t="shared" si="106"/>
        <v>23.25</v>
      </c>
      <c r="Z80" s="7">
        <f t="shared" si="107"/>
        <v>-63.25</v>
      </c>
      <c r="AA80" s="7">
        <f t="shared" si="108"/>
        <v>-270.75</v>
      </c>
      <c r="AB80" s="7">
        <f t="shared" si="109"/>
        <v>227.25</v>
      </c>
      <c r="AD80" s="7"/>
      <c r="AE80" s="7"/>
      <c r="AF80" s="7"/>
      <c r="AG80" s="7"/>
      <c r="AH80" s="7"/>
      <c r="AI80" s="7"/>
      <c r="AJ80" s="7"/>
      <c r="AK80" s="7"/>
      <c r="AL80" s="7"/>
      <c r="AM80" s="7"/>
      <c r="AN80" s="7"/>
      <c r="AO80" s="7"/>
      <c r="AP80" s="7"/>
      <c r="AQ80" s="7"/>
      <c r="AR80" s="7"/>
      <c r="AS80" s="7"/>
      <c r="AT80" s="7"/>
      <c r="AU80" s="7"/>
      <c r="AV80" s="7"/>
      <c r="AW80" s="7"/>
      <c r="AY80" s="7"/>
      <c r="BU80" s="8">
        <v>41275</v>
      </c>
      <c r="BV80" s="7">
        <f>HAVERQ!T140</f>
        <v>373</v>
      </c>
      <c r="BW80" s="7">
        <f>HAVERQ!U140+HAVERQ!W140+HAVERQ!X140</f>
        <v>393</v>
      </c>
      <c r="BX80" s="7">
        <f>HAVERQ!V140</f>
        <v>2546</v>
      </c>
      <c r="BY80" s="7">
        <f>HAVERQ!Y140</f>
        <v>2049</v>
      </c>
      <c r="BZ80" s="7">
        <f>HAVERQ!Z140+HAVERQ!AB140</f>
        <v>6897</v>
      </c>
      <c r="CA80" s="7">
        <f>HAVERQ!AA140+HAVERQ!AC140</f>
        <v>2769</v>
      </c>
      <c r="CB80" s="7">
        <f>HAVERQ!AD140+HAVERQ!AE140+HAVERQ!AF140+HAVERQ!AG140</f>
        <v>6855</v>
      </c>
      <c r="CC80" s="7">
        <f>HAVERQ!AH140+HAVERQ!AI140+HAVERQ!AJ140+HAVERQ!AK140+HAVERQ!AL140+HAVERQ!AM140</f>
        <v>10293</v>
      </c>
      <c r="CD80" s="7">
        <f>HAVERQ!S140-SUM('Chart Data'!BV80:CC80)</f>
        <v>-2</v>
      </c>
      <c r="DB80" s="8">
        <v>43101</v>
      </c>
      <c r="DC80" s="3">
        <f>HAVERQ!BI160/HAVERQ!T160</f>
        <v>8.6174334140435835</v>
      </c>
      <c r="DD80" s="3">
        <f>HAVERQ!BJ160/HAVERQ!U160</f>
        <v>192.88709677419354</v>
      </c>
      <c r="DE80" s="3">
        <f>HAVERQ!BK160/HAVERQ!V160</f>
        <v>19.366097922848663</v>
      </c>
      <c r="DF80" s="3">
        <f>HAVERQ!BL160/HAVERQ!W160</f>
        <v>52.510204081632651</v>
      </c>
      <c r="DG80" s="3">
        <f>HAVERQ!BM160/HAVERQ!X160</f>
        <v>27.353982300884955</v>
      </c>
      <c r="DH80" s="3">
        <f>HAVERQ!BN160/HAVERQ!Y160</f>
        <v>14.29965457685665</v>
      </c>
      <c r="DI80" s="3">
        <f>HAVERQ!BO160/HAVERQ!Z160</f>
        <v>12.138427685537108</v>
      </c>
      <c r="DJ80" s="3">
        <f>HAVERQ!BP160/HAVERQ!AA160</f>
        <v>11.596460176991151</v>
      </c>
      <c r="DK80" s="3">
        <f>HAVERQ!BQ160/HAVERQ!AB160</f>
        <v>6.7329995828118481</v>
      </c>
      <c r="DL80" s="3">
        <f>HAVERQ!BR160/HAVERQ!AC160</f>
        <v>17.569877883310721</v>
      </c>
      <c r="DM80" s="3">
        <f>HAVERQ!BS160/HAVERQ!AD160</f>
        <v>46.674666666666667</v>
      </c>
      <c r="DN80" s="3">
        <f>HAVERQ!BT160/HAVERQ!AE160</f>
        <v>118.75465313028765</v>
      </c>
      <c r="DO80" s="3">
        <f>HAVERQ!BU160/HAVERQ!AF160</f>
        <v>13.4477858559154</v>
      </c>
      <c r="DP80" s="3">
        <f>HAVERQ!BV160/HAVERQ!AG160</f>
        <v>9.0623541180393463</v>
      </c>
      <c r="DQ80" s="3">
        <f>HAVERQ!BW160/HAVERQ!AH160</f>
        <v>17.492929292929293</v>
      </c>
      <c r="DR80" s="3">
        <f>HAVERQ!BX160/HAVERQ!AI160</f>
        <v>10.008503401360544</v>
      </c>
      <c r="DS80" s="3">
        <f>HAVERQ!BY160/HAVERQ!AJ160</f>
        <v>11.674017918676775</v>
      </c>
      <c r="DT80" s="3">
        <f>HAVERQ!BZ160/HAVERQ!AK160</f>
        <v>7.8417910447761194</v>
      </c>
      <c r="DU80" s="3">
        <f>(HAVERQ!CA160+HAVERQ!CB160)/HAVERQ!AL160</f>
        <v>10.67268862911796</v>
      </c>
      <c r="FP80" s="8">
        <v>44317</v>
      </c>
      <c r="FQ80" s="2">
        <f>100*((AVERAGE(HAVERM!AS502:AS504)/AVERAGE(HAVERM!AS499:AS501))-1)</f>
        <v>0.69607058444671743</v>
      </c>
      <c r="FR80" s="2">
        <f>100*((AVERAGE(HAVERM!AT502:AT504)/AVERAGE(HAVERM!AT499:AT501))-1)</f>
        <v>0.47165900693881824</v>
      </c>
      <c r="FS80" s="2">
        <f>100*((AVERAGE(HAVERM!AU502:AU504)/AVERAGE(HAVERM!AU499:AU501))-1)</f>
        <v>-0.15474422299747159</v>
      </c>
      <c r="FT80" s="2">
        <f>100*((AVERAGE(HAVERM!AV502:AV504)/AVERAGE(HAVERM!AV499:AV501))-1)</f>
        <v>0.32302802123016505</v>
      </c>
      <c r="FU80" s="2">
        <f>100*((AVERAGE(HAVERM!AW502:AW504)/AVERAGE(HAVERM!AW499:AW501))-1)</f>
        <v>-1.1214898155095243</v>
      </c>
      <c r="FV80" s="2">
        <f>100*((AVERAGE(HAVERM!AX502:AX504)/AVERAGE(HAVERM!AX499:AX501))-1)</f>
        <v>1.0021560035700761</v>
      </c>
      <c r="FW80" s="2">
        <f>100*((AVERAGE(HAVERM!AY502:AY504)/AVERAGE(HAVERM!AY499:AY501))-1)</f>
        <v>1.3185788629396455</v>
      </c>
      <c r="FX80" s="2">
        <f>100*((AVERAGE(HAVERM!AZ502:AZ504)/AVERAGE(HAVERM!AZ499:AZ501))-1)</f>
        <v>0.36241088145985145</v>
      </c>
      <c r="FY80" s="2">
        <f>100*((AVERAGE(HAVERM!BA502:BA504)/AVERAGE(HAVERM!BA499:BA501))-1)</f>
        <v>0.12785583382706189</v>
      </c>
      <c r="FZ80" s="2">
        <f>100*((AVERAGE(HAVERM!BB502:BB504)/AVERAGE(HAVERM!BB499:BB501))-1)</f>
        <v>0.81759963128047453</v>
      </c>
      <c r="GA80" s="2">
        <f>100*((AVERAGE(HAVERM!BC502:BC504)/AVERAGE(HAVERM!BC499:BC501))-1)</f>
        <v>0.53556755611137152</v>
      </c>
      <c r="GB80" s="2">
        <f>100*((AVERAGE(HAVERM!BD502:BD504)/AVERAGE(HAVERM!BD499:BD501))-1)</f>
        <v>-0.70023651546754495</v>
      </c>
      <c r="GC80" s="2">
        <f>100*((AVERAGE(HAVERM!BE502:BE504)/AVERAGE(HAVERM!BE499:BE501))-1)</f>
        <v>0.70902242039618812</v>
      </c>
      <c r="GD80" s="2">
        <f>100*((AVERAGE(HAVERM!BF502:BF504)/AVERAGE(HAVERM!BF499:BF501))-1)</f>
        <v>1.5853895030186527</v>
      </c>
      <c r="GE80" s="2">
        <f>100*((AVERAGE(HAVERM!BG502:BG504)/AVERAGE(HAVERM!BG499:BG501))-1)</f>
        <v>1.3432253245065029</v>
      </c>
      <c r="GF80" s="2">
        <f>100*((AVERAGE(HAVERM!BH502:BH504)/AVERAGE(HAVERM!BH499:BH501))-1)</f>
        <v>1.3088436508837953</v>
      </c>
      <c r="GG80" s="2">
        <f>100*((AVERAGE(HAVERM!BI502:BI504)/AVERAGE(HAVERM!BI499:BI501))-1)</f>
        <v>0.16127912527057475</v>
      </c>
      <c r="GH80" s="2">
        <f>100*((AVERAGE(HAVERM!BJ502:BJ504)/AVERAGE(HAVERM!BJ499:BJ501))-1)</f>
        <v>1.3071574968764654</v>
      </c>
      <c r="GI80" s="2">
        <f>100*((AVERAGE(HAVERM!BK502:BK504)/AVERAGE(HAVERM!BK499:BK501))-1)</f>
        <v>-1.3286480981775539</v>
      </c>
      <c r="GJ80" s="2">
        <f>100*(((AVERAGE(HAVERM!BL502:BL504)+(AVERAGE(HAVERM!BM502:BM504)))/(AVERAGE(HAVERM!BL499:BL501)+AVERAGE(HAVERM!BM499:BM501))-1))</f>
        <v>0.34121081782467755</v>
      </c>
      <c r="GL80" s="8">
        <v>44317</v>
      </c>
      <c r="GM80" s="2">
        <f t="shared" si="56"/>
        <v>0.47165900693881824</v>
      </c>
      <c r="GN80" s="2">
        <f t="shared" si="57"/>
        <v>0.18200100553040777</v>
      </c>
      <c r="GO80" s="2">
        <f t="shared" si="58"/>
        <v>0.32302802123016505</v>
      </c>
      <c r="GP80" s="2">
        <f t="shared" si="59"/>
        <v>1.3185788629396455</v>
      </c>
      <c r="GQ80" s="2">
        <f t="shared" si="60"/>
        <v>0.49363636624051299</v>
      </c>
      <c r="GR80" s="2">
        <f t="shared" si="61"/>
        <v>0.32043107970933793</v>
      </c>
      <c r="GS80" s="2">
        <f t="shared" si="62"/>
        <v>-0.70023651546754495</v>
      </c>
      <c r="GT80" s="2">
        <f t="shared" si="63"/>
        <v>1.3934907864787016</v>
      </c>
      <c r="GU80" s="2">
        <f t="shared" si="64"/>
        <v>0.74720318642631511</v>
      </c>
      <c r="GW80" s="8">
        <v>44317</v>
      </c>
      <c r="GX80">
        <f>HAVERM!AT504</f>
        <v>185972</v>
      </c>
      <c r="GY80">
        <f>HAVERM!AU504+HAVERM!AW504+HAVERM!AX504</f>
        <v>332543</v>
      </c>
      <c r="GZ80">
        <f>HAVERM!AV504</f>
        <v>2315136</v>
      </c>
      <c r="HA80">
        <f>HAVERM!AY504</f>
        <v>1277472</v>
      </c>
      <c r="HB80">
        <f>HAVERM!AZ504+HAVERM!BB504</f>
        <v>6162502</v>
      </c>
      <c r="HC80">
        <f>HAVERM!BA504+HAVERM!BC504</f>
        <v>2526584</v>
      </c>
      <c r="HD80">
        <f>HAVERM!BD504</f>
        <v>1042676</v>
      </c>
      <c r="HE80">
        <f>HAVERM!BE504+HAVERM!BF504+HAVERM!BG504</f>
        <v>5042948</v>
      </c>
      <c r="HF80">
        <f>HAVERM!BH504+HAVERM!BI504+HAVERM!BJ504+HAVERM!BK504+HAVERM!BL504+HAVERM!BM504</f>
        <v>9633918</v>
      </c>
    </row>
    <row r="81" spans="5:214" x14ac:dyDescent="0.25">
      <c r="E81" s="8">
        <v>43556</v>
      </c>
      <c r="F81" s="7">
        <f>HAVERQ!P165</f>
        <v>1695</v>
      </c>
      <c r="G81" s="7">
        <f>HAVERQ!O165</f>
        <v>1636</v>
      </c>
      <c r="H81" s="7">
        <f>HAVERQ!N165</f>
        <v>1053</v>
      </c>
      <c r="I81" s="7">
        <f>HAVERQ!M165</f>
        <v>249</v>
      </c>
      <c r="J81" s="7">
        <f>HAVERQ!L165</f>
        <v>153</v>
      </c>
      <c r="K81" s="7">
        <f>HAVERQ!E165-F81-G81-H81-I81-J81</f>
        <v>519</v>
      </c>
      <c r="M81" s="8">
        <v>43556</v>
      </c>
      <c r="N81" s="7">
        <f t="shared" si="98"/>
        <v>31.950989632422242</v>
      </c>
      <c r="O81" s="7">
        <f t="shared" si="99"/>
        <v>30.838831291234687</v>
      </c>
      <c r="P81" s="7">
        <f t="shared" si="100"/>
        <v>19.849198868991515</v>
      </c>
      <c r="Q81" s="7">
        <f t="shared" si="101"/>
        <v>4.6936852026390197</v>
      </c>
      <c r="R81" s="7">
        <f t="shared" si="102"/>
        <v>2.8840716305372287</v>
      </c>
      <c r="S81" s="7">
        <f t="shared" si="102"/>
        <v>9.7832233741753072</v>
      </c>
      <c r="U81" s="8">
        <v>43556</v>
      </c>
      <c r="V81" s="7">
        <f t="shared" si="103"/>
        <v>485.75</v>
      </c>
      <c r="W81" s="7">
        <f t="shared" si="104"/>
        <v>196.25</v>
      </c>
      <c r="X81" s="7">
        <f t="shared" si="105"/>
        <v>-126</v>
      </c>
      <c r="Y81" s="7">
        <f t="shared" si="106"/>
        <v>23.25</v>
      </c>
      <c r="Z81" s="7">
        <f t="shared" si="107"/>
        <v>-63.25</v>
      </c>
      <c r="AA81" s="7">
        <f t="shared" si="108"/>
        <v>-268.75</v>
      </c>
      <c r="AB81" s="7">
        <f t="shared" si="109"/>
        <v>247.25</v>
      </c>
      <c r="AD81" s="7"/>
      <c r="AE81" s="7"/>
      <c r="AF81" s="7"/>
      <c r="AG81" s="7"/>
      <c r="AH81" s="7"/>
      <c r="AI81" s="7"/>
      <c r="AJ81" s="7"/>
      <c r="AK81" s="7"/>
      <c r="AL81" s="7"/>
      <c r="AM81" s="7"/>
      <c r="AN81" s="7"/>
      <c r="AO81" s="7"/>
      <c r="AP81" s="7"/>
      <c r="AQ81" s="7"/>
      <c r="AR81" s="7"/>
      <c r="AS81" s="7"/>
      <c r="AT81" s="7"/>
      <c r="AU81" s="7"/>
      <c r="AV81" s="7"/>
      <c r="AW81" s="7"/>
      <c r="AY81" s="7"/>
      <c r="BU81" s="8">
        <v>41365</v>
      </c>
      <c r="BV81" s="7">
        <f>HAVERQ!T141</f>
        <v>380</v>
      </c>
      <c r="BW81" s="7">
        <f>HAVERQ!U141+HAVERQ!W141+HAVERQ!X141</f>
        <v>380</v>
      </c>
      <c r="BX81" s="7">
        <f>HAVERQ!V141</f>
        <v>2560</v>
      </c>
      <c r="BY81" s="7">
        <f>HAVERQ!Y141</f>
        <v>2045</v>
      </c>
      <c r="BZ81" s="7">
        <f>HAVERQ!Z141+HAVERQ!AB141</f>
        <v>6939</v>
      </c>
      <c r="CA81" s="7">
        <f>HAVERQ!AA141+HAVERQ!AC141</f>
        <v>2758</v>
      </c>
      <c r="CB81" s="7">
        <f>HAVERQ!AD141+HAVERQ!AE141+HAVERQ!AF141+HAVERQ!AG141</f>
        <v>6885</v>
      </c>
      <c r="CC81" s="7">
        <f>HAVERQ!AH141+HAVERQ!AI141+HAVERQ!AJ141+HAVERQ!AK141+HAVERQ!AL141+HAVERQ!AM141</f>
        <v>10291</v>
      </c>
      <c r="CD81" s="7">
        <f>HAVERQ!S141-SUM('Chart Data'!BV81:CC81)</f>
        <v>-2</v>
      </c>
      <c r="DB81" s="8">
        <v>43191</v>
      </c>
      <c r="DC81" s="3">
        <f>HAVERQ!BI161/HAVERQ!T161</f>
        <v>8.359413202933986</v>
      </c>
      <c r="DD81" s="3">
        <f>HAVERQ!BJ161/HAVERQ!U161</f>
        <v>201.65079365079364</v>
      </c>
      <c r="DE81" s="3">
        <f>HAVERQ!BK161/HAVERQ!V161</f>
        <v>19.260036832412524</v>
      </c>
      <c r="DF81" s="3">
        <f>HAVERQ!BL161/HAVERQ!W161</f>
        <v>47.32</v>
      </c>
      <c r="DG81" s="3">
        <f>HAVERQ!BM161/HAVERQ!X161</f>
        <v>27.744493392070485</v>
      </c>
      <c r="DH81" s="3">
        <f>HAVERQ!BN161/HAVERQ!Y161</f>
        <v>14.175681523150152</v>
      </c>
      <c r="DI81" s="3">
        <f>HAVERQ!BO161/HAVERQ!Z161</f>
        <v>12.119591346153847</v>
      </c>
      <c r="DJ81" s="3">
        <f>HAVERQ!BP161/HAVERQ!AA161</f>
        <v>11.598147075854083</v>
      </c>
      <c r="DK81" s="3">
        <f>HAVERQ!BQ161/HAVERQ!AB161</f>
        <v>6.810677618069815</v>
      </c>
      <c r="DL81" s="3">
        <f>HAVERQ!BR161/HAVERQ!AC161</f>
        <v>18.021724372029873</v>
      </c>
      <c r="DM81" s="3">
        <f>HAVERQ!BS161/HAVERQ!AD161</f>
        <v>46.552655265526553</v>
      </c>
      <c r="DN81" s="3">
        <f>HAVERQ!BT161/HAVERQ!AE161</f>
        <v>123.52380952380952</v>
      </c>
      <c r="DO81" s="3">
        <f>HAVERQ!BU161/HAVERQ!AF161</f>
        <v>13.506437768240342</v>
      </c>
      <c r="DP81" s="3">
        <f>HAVERQ!BV161/HAVERQ!AG161</f>
        <v>9.1833000665335991</v>
      </c>
      <c r="DQ81" s="3">
        <f>HAVERQ!BW161/HAVERQ!AH161</f>
        <v>17.325067024128685</v>
      </c>
      <c r="DR81" s="3">
        <f>HAVERQ!BX161/HAVERQ!AI161</f>
        <v>10.201362862010221</v>
      </c>
      <c r="DS81" s="3">
        <f>HAVERQ!BY161/HAVERQ!AJ161</f>
        <v>11.682825484764543</v>
      </c>
      <c r="DT81" s="3">
        <f>HAVERQ!BZ161/HAVERQ!AK161</f>
        <v>7.8807157057654074</v>
      </c>
      <c r="DU81" s="3">
        <f>(HAVERQ!CA161+HAVERQ!CB161)/HAVERQ!AL161</f>
        <v>10.890928725701944</v>
      </c>
      <c r="FP81" s="8">
        <v>44348</v>
      </c>
      <c r="FQ81" s="2">
        <f>100*((AVERAGE(HAVERM!AS503:AS505)/AVERAGE(HAVERM!AS500:AS502))-1)</f>
        <v>1.1920772962315862</v>
      </c>
      <c r="FR81" s="2">
        <f>100*((AVERAGE(HAVERM!AT503:AT505)/AVERAGE(HAVERM!AT500:AT502))-1)</f>
        <v>0.50563519971147386</v>
      </c>
      <c r="FS81" s="2">
        <f>100*((AVERAGE(HAVERM!AU503:AU505)/AVERAGE(HAVERM!AU500:AU502))-1)</f>
        <v>-0.22313718446468345</v>
      </c>
      <c r="FT81" s="2">
        <f>100*((AVERAGE(HAVERM!AV503:AV505)/AVERAGE(HAVERM!AV500:AV502))-1)</f>
        <v>0.41020817345531757</v>
      </c>
      <c r="FU81" s="2">
        <f>100*((AVERAGE(HAVERM!AW503:AW505)/AVERAGE(HAVERM!AW500:AW502))-1)</f>
        <v>-1.1383514619036972</v>
      </c>
      <c r="FV81" s="2">
        <f>100*((AVERAGE(HAVERM!AX503:AX505)/AVERAGE(HAVERM!AX500:AX502))-1)</f>
        <v>1.1586661780872198</v>
      </c>
      <c r="FW81" s="2">
        <f>100*((AVERAGE(HAVERM!AY503:AY505)/AVERAGE(HAVERM!AY500:AY502))-1)</f>
        <v>1.0124686372308345</v>
      </c>
      <c r="FX81" s="2">
        <f>100*((AVERAGE(HAVERM!AZ503:AZ505)/AVERAGE(HAVERM!AZ500:AZ502))-1)</f>
        <v>0.77469480076843844</v>
      </c>
      <c r="FY81" s="2">
        <f>100*((AVERAGE(HAVERM!BA503:BA505)/AVERAGE(HAVERM!BA500:BA502))-1)</f>
        <v>-0.1544529117921134</v>
      </c>
      <c r="FZ81" s="2">
        <f>100*((AVERAGE(HAVERM!BB503:BB505)/AVERAGE(HAVERM!BB500:BB502))-1)</f>
        <v>4.9071133545562695</v>
      </c>
      <c r="GA81" s="2">
        <f>100*((AVERAGE(HAVERM!BC503:BC505)/AVERAGE(HAVERM!BC500:BC502))-1)</f>
        <v>0.6234376630895655</v>
      </c>
      <c r="GB81" s="2">
        <f>100*((AVERAGE(HAVERM!BD503:BD505)/AVERAGE(HAVERM!BD500:BD502))-1)</f>
        <v>-0.71838898057636769</v>
      </c>
      <c r="GC81" s="2">
        <f>100*((AVERAGE(HAVERM!BE503:BE505)/AVERAGE(HAVERM!BE500:BE502))-1)</f>
        <v>0.85250875988873709</v>
      </c>
      <c r="GD81" s="2">
        <f>100*((AVERAGE(HAVERM!BF503:BF505)/AVERAGE(HAVERM!BF500:BF502))-1)</f>
        <v>1.7983478096441852</v>
      </c>
      <c r="GE81" s="2">
        <f>100*((AVERAGE(HAVERM!BG503:BG505)/AVERAGE(HAVERM!BG500:BG502))-1)</f>
        <v>1.9302868542675045</v>
      </c>
      <c r="GF81" s="2">
        <f>100*((AVERAGE(HAVERM!BH503:BH505)/AVERAGE(HAVERM!BH500:BH502))-1)</f>
        <v>1.3658160004904829</v>
      </c>
      <c r="GG81" s="2">
        <f>100*((AVERAGE(HAVERM!BI503:BI505)/AVERAGE(HAVERM!BI500:BI502))-1)</f>
        <v>0.69509382795953645</v>
      </c>
      <c r="GH81" s="2">
        <f>100*((AVERAGE(HAVERM!BJ503:BJ505)/AVERAGE(HAVERM!BJ500:BJ502))-1)</f>
        <v>1.1255182065543323</v>
      </c>
      <c r="GI81" s="2">
        <f>100*((AVERAGE(HAVERM!BK503:BK505)/AVERAGE(HAVERM!BK500:BK502))-1)</f>
        <v>2.6548946801565609</v>
      </c>
      <c r="GJ81" s="2">
        <f>100*(((AVERAGE(HAVERM!BL503:BL505)+(AVERAGE(HAVERM!BM503:BM505)))/(AVERAGE(HAVERM!BL500:BL502)+AVERAGE(HAVERM!BM500:BM502))-1))</f>
        <v>1.4585436817635022</v>
      </c>
      <c r="GL81" s="8">
        <v>44348</v>
      </c>
      <c r="GM81" s="2">
        <f t="shared" ref="GM81:GM128" si="110">100*((AVERAGE(GX79:GX81)/AVERAGE(GX76:GX78))-1)</f>
        <v>0.50563519971147386</v>
      </c>
      <c r="GN81" s="2">
        <f t="shared" ref="GN81:GN128" si="111">100*((AVERAGE(GY79:GY81)/AVERAGE(GY76:GY78))-1)</f>
        <v>0.25525848566070319</v>
      </c>
      <c r="GO81" s="2">
        <f t="shared" ref="GO81:GO128" si="112">100*((AVERAGE(GZ79:GZ81)/AVERAGE(GZ76:GZ78))-1)</f>
        <v>0.41020817345531757</v>
      </c>
      <c r="GP81" s="2">
        <f t="shared" ref="GP81:GP128" si="113">100*((AVERAGE(HA79:HA81)/AVERAGE(HA76:HA78))-1)</f>
        <v>1.0124686372308345</v>
      </c>
      <c r="GQ81" s="2">
        <f t="shared" ref="GQ81:GQ128" si="114">100*((AVERAGE(HB79:HB81)/AVERAGE(HB76:HB78))-1)</f>
        <v>1.963684640101393</v>
      </c>
      <c r="GR81" s="2">
        <f t="shared" ref="GR81:GR128" si="115">100*((AVERAGE(HC79:HC81)/AVERAGE(HC76:HC78))-1)</f>
        <v>0.21313083215570572</v>
      </c>
      <c r="GS81" s="2">
        <f t="shared" ref="GS81:GS128" si="116">100*((AVERAGE(HD79:HD81)/AVERAGE(HD76:HD78))-1)</f>
        <v>-0.71838898057636769</v>
      </c>
      <c r="GT81" s="2">
        <f t="shared" ref="GT81:GT128" si="117">100*((AVERAGE(HE79:HE81)/AVERAGE(HE76:HE78))-1)</f>
        <v>1.7807913599137581</v>
      </c>
      <c r="GU81" s="2">
        <f t="shared" ref="GU81:GU128" si="118">100*((AVERAGE(HF79:HF81)/AVERAGE(HF76:HF78))-1)</f>
        <v>1.1253477380980481</v>
      </c>
      <c r="GW81" s="8">
        <v>44348</v>
      </c>
      <c r="GX81">
        <f>HAVERM!AT505</f>
        <v>185148</v>
      </c>
      <c r="GY81">
        <f>HAVERM!AU505+HAVERM!AW505+HAVERM!AX505</f>
        <v>332682</v>
      </c>
      <c r="GZ81">
        <f>HAVERM!AV505</f>
        <v>2319428</v>
      </c>
      <c r="HA81">
        <f>HAVERM!AY505</f>
        <v>1280051</v>
      </c>
      <c r="HB81">
        <f>HAVERM!AZ505+HAVERM!BB505</f>
        <v>6263424</v>
      </c>
      <c r="HC81">
        <f>HAVERM!BA505+HAVERM!BC505</f>
        <v>2529766</v>
      </c>
      <c r="HD81">
        <f>HAVERM!BD505</f>
        <v>1040322</v>
      </c>
      <c r="HE81">
        <f>HAVERM!BE505+HAVERM!BF505+HAVERM!BG505</f>
        <v>5068381</v>
      </c>
      <c r="HF81">
        <f>HAVERM!BH505+HAVERM!BI505+HAVERM!BJ505+HAVERM!BK505+HAVERM!BL505+HAVERM!BM505</f>
        <v>9666121</v>
      </c>
    </row>
    <row r="82" spans="5:214" x14ac:dyDescent="0.25">
      <c r="E82" s="8">
        <v>43647</v>
      </c>
      <c r="F82" s="7">
        <f>HAVERQ!P166</f>
        <v>1711</v>
      </c>
      <c r="G82" s="7">
        <f>HAVERQ!O166</f>
        <v>1630</v>
      </c>
      <c r="H82" s="7">
        <f>HAVERQ!N166</f>
        <v>1057</v>
      </c>
      <c r="I82" s="7">
        <f>HAVERQ!M166</f>
        <v>252</v>
      </c>
      <c r="J82" s="7">
        <f>HAVERQ!L166</f>
        <v>154</v>
      </c>
      <c r="K82" s="7">
        <f>HAVERQ!E166-F82-G82-H82-I82-J82</f>
        <v>525</v>
      </c>
      <c r="M82" s="8">
        <v>43647</v>
      </c>
      <c r="N82" s="7">
        <f t="shared" si="98"/>
        <v>32.107337211484335</v>
      </c>
      <c r="O82" s="7">
        <f t="shared" si="99"/>
        <v>30.587352223681741</v>
      </c>
      <c r="P82" s="7">
        <f t="shared" si="100"/>
        <v>19.834865828485647</v>
      </c>
      <c r="Q82" s="7">
        <f t="shared" si="101"/>
        <v>4.7288421842747228</v>
      </c>
      <c r="R82" s="7">
        <f t="shared" si="102"/>
        <v>2.8898480015012198</v>
      </c>
      <c r="S82" s="7">
        <f t="shared" si="102"/>
        <v>9.8517545505723412</v>
      </c>
      <c r="U82" s="8">
        <v>43647</v>
      </c>
      <c r="V82" s="7">
        <f t="shared" si="103"/>
        <v>501.75</v>
      </c>
      <c r="W82" s="7">
        <f t="shared" si="104"/>
        <v>190.25</v>
      </c>
      <c r="X82" s="7">
        <f t="shared" si="105"/>
        <v>-122</v>
      </c>
      <c r="Y82" s="7">
        <f t="shared" si="106"/>
        <v>26.25</v>
      </c>
      <c r="Z82" s="7">
        <f t="shared" si="107"/>
        <v>-62.25</v>
      </c>
      <c r="AA82" s="7">
        <f t="shared" si="108"/>
        <v>-262.75</v>
      </c>
      <c r="AB82" s="7">
        <f t="shared" si="109"/>
        <v>271.25</v>
      </c>
      <c r="AD82" s="7"/>
      <c r="AE82" s="7"/>
      <c r="AF82" s="7"/>
      <c r="AG82" s="7"/>
      <c r="AH82" s="7"/>
      <c r="AI82" s="7"/>
      <c r="AJ82" s="7"/>
      <c r="AK82" s="7"/>
      <c r="AL82" s="7"/>
      <c r="AM82" s="7"/>
      <c r="AN82" s="7"/>
      <c r="AO82" s="7"/>
      <c r="AP82" s="7"/>
      <c r="AQ82" s="7"/>
      <c r="AR82" s="7"/>
      <c r="AS82" s="7"/>
      <c r="AT82" s="7"/>
      <c r="AU82" s="7"/>
      <c r="AV82" s="7"/>
      <c r="AW82" s="7"/>
      <c r="AY82" s="7"/>
      <c r="BU82" s="8">
        <v>41456</v>
      </c>
      <c r="BV82" s="7">
        <f>HAVERQ!T142</f>
        <v>374</v>
      </c>
      <c r="BW82" s="7">
        <f>HAVERQ!U142+HAVERQ!W142+HAVERQ!X142</f>
        <v>382</v>
      </c>
      <c r="BX82" s="7">
        <f>HAVERQ!V142</f>
        <v>2575</v>
      </c>
      <c r="BY82" s="7">
        <f>HAVERQ!Y142</f>
        <v>2073</v>
      </c>
      <c r="BZ82" s="7">
        <f>HAVERQ!Z142+HAVERQ!AB142</f>
        <v>6963</v>
      </c>
      <c r="CA82" s="7">
        <f>HAVERQ!AA142+HAVERQ!AC142</f>
        <v>2782</v>
      </c>
      <c r="CB82" s="7">
        <f>HAVERQ!AD142+HAVERQ!AE142+HAVERQ!AF142+HAVERQ!AG142</f>
        <v>6938</v>
      </c>
      <c r="CC82" s="7">
        <f>HAVERQ!AH142+HAVERQ!AI142+HAVERQ!AJ142+HAVERQ!AK142+HAVERQ!AL142+HAVERQ!AM142</f>
        <v>10379</v>
      </c>
      <c r="CD82" s="7">
        <f>HAVERQ!S142-SUM('Chart Data'!BV82:CC82)</f>
        <v>-2</v>
      </c>
      <c r="DB82" s="8">
        <v>43282</v>
      </c>
      <c r="DC82" s="3">
        <f>HAVERQ!BI162/HAVERQ!T162</f>
        <v>8.3819951338199505</v>
      </c>
      <c r="DD82" s="3">
        <f>HAVERQ!BJ162/HAVERQ!U162</f>
        <v>202.65573770491804</v>
      </c>
      <c r="DE82" s="3">
        <f>HAVERQ!BK162/HAVERQ!V162</f>
        <v>19.321111111111112</v>
      </c>
      <c r="DF82" s="3">
        <f>HAVERQ!BL162/HAVERQ!W162</f>
        <v>46.675324675324674</v>
      </c>
      <c r="DG82" s="3">
        <f>HAVERQ!BM162/HAVERQ!X162</f>
        <v>28.29955947136564</v>
      </c>
      <c r="DH82" s="3">
        <f>HAVERQ!BN162/HAVERQ!Y162</f>
        <v>14.139595002154245</v>
      </c>
      <c r="DI82" s="3">
        <f>HAVERQ!BO162/HAVERQ!Z162</f>
        <v>12.125350420504606</v>
      </c>
      <c r="DJ82" s="3">
        <f>HAVERQ!BP162/HAVERQ!AA162</f>
        <v>11.774712643678161</v>
      </c>
      <c r="DK82" s="3">
        <f>HAVERQ!BQ162/HAVERQ!AB162</f>
        <v>6.9178025609252378</v>
      </c>
      <c r="DL82" s="3">
        <f>HAVERQ!BR162/HAVERQ!AC162</f>
        <v>18.644520547945206</v>
      </c>
      <c r="DM82" s="3">
        <f>HAVERQ!BS162/HAVERQ!AD162</f>
        <v>45.139679715302492</v>
      </c>
      <c r="DN82" s="3">
        <f>HAVERQ!BT162/HAVERQ!AE162</f>
        <v>120.43781942078364</v>
      </c>
      <c r="DO82" s="3">
        <f>HAVERQ!BU162/HAVERQ!AF162</f>
        <v>13.167693804735647</v>
      </c>
      <c r="DP82" s="3">
        <f>HAVERQ!BV162/HAVERQ!AG162</f>
        <v>9.1129776021080371</v>
      </c>
      <c r="DQ82" s="3">
        <f>HAVERQ!BW162/HAVERQ!AH162</f>
        <v>17.579264214046823</v>
      </c>
      <c r="DR82" s="3">
        <f>HAVERQ!BX162/HAVERQ!AI162</f>
        <v>10.339468302658487</v>
      </c>
      <c r="DS82" s="3">
        <f>HAVERQ!BY162/HAVERQ!AJ162</f>
        <v>11.592601102941176</v>
      </c>
      <c r="DT82" s="3">
        <f>HAVERQ!BZ162/HAVERQ!AK162</f>
        <v>7.8730000000000002</v>
      </c>
      <c r="DU82" s="3">
        <f>(HAVERQ!CA162+HAVERQ!CB162)/HAVERQ!AL162</f>
        <v>11.06434023991276</v>
      </c>
      <c r="FP82" s="8">
        <v>44378</v>
      </c>
      <c r="FQ82" s="2">
        <f>100*((AVERAGE(HAVERM!AS504:AS506)/AVERAGE(HAVERM!AS501:AS503))-1)</f>
        <v>1.5743922097137153</v>
      </c>
      <c r="FR82" s="2">
        <f>100*((AVERAGE(HAVERM!AT504:AT506)/AVERAGE(HAVERM!AT501:AT503))-1)</f>
        <v>0.28133415306734744</v>
      </c>
      <c r="FS82" s="2">
        <f>100*((AVERAGE(HAVERM!AU504:AU506)/AVERAGE(HAVERM!AU501:AU503))-1)</f>
        <v>4.7722792820836801E-2</v>
      </c>
      <c r="FT82" s="2">
        <f>100*((AVERAGE(HAVERM!AV504:AV506)/AVERAGE(HAVERM!AV501:AV503))-1)</f>
        <v>0.54142137160275716</v>
      </c>
      <c r="FU82" s="2">
        <f>100*((AVERAGE(HAVERM!AW504:AW506)/AVERAGE(HAVERM!AW501:AW503))-1)</f>
        <v>-1.0982189437814815</v>
      </c>
      <c r="FV82" s="2">
        <f>100*((AVERAGE(HAVERM!AX504:AX506)/AVERAGE(HAVERM!AX501:AX503))-1)</f>
        <v>1.2582487529839703</v>
      </c>
      <c r="FW82" s="2">
        <f>100*((AVERAGE(HAVERM!AY504:AY506)/AVERAGE(HAVERM!AY501:AY503))-1)</f>
        <v>0.97670149834858666</v>
      </c>
      <c r="FX82" s="2">
        <f>100*((AVERAGE(HAVERM!AZ504:AZ506)/AVERAGE(HAVERM!AZ501:AZ503))-1)</f>
        <v>0.77223931616530184</v>
      </c>
      <c r="FY82" s="2">
        <f>100*((AVERAGE(HAVERM!BA504:BA506)/AVERAGE(HAVERM!BA501:BA503))-1)</f>
        <v>-0.22171843437570615</v>
      </c>
      <c r="FZ82" s="2">
        <f>100*((AVERAGE(HAVERM!BB504:BB506)/AVERAGE(HAVERM!BB501:BB503))-1)</f>
        <v>9.8443308849841991</v>
      </c>
      <c r="GA82" s="2">
        <f>100*((AVERAGE(HAVERM!BC504:BC506)/AVERAGE(HAVERM!BC501:BC503))-1)</f>
        <v>0.9839824416414622</v>
      </c>
      <c r="GB82" s="2">
        <f>100*((AVERAGE(HAVERM!BD504:BD506)/AVERAGE(HAVERM!BD501:BD503))-1)</f>
        <v>-0.7293669690188409</v>
      </c>
      <c r="GC82" s="2">
        <f>100*((AVERAGE(HAVERM!BE504:BE506)/AVERAGE(HAVERM!BE501:BE503))-1)</f>
        <v>0.85539300147239317</v>
      </c>
      <c r="GD82" s="2">
        <f>100*((AVERAGE(HAVERM!BF504:BF506)/AVERAGE(HAVERM!BF501:BF503))-1)</f>
        <v>1.882212972152586</v>
      </c>
      <c r="GE82" s="2">
        <f>100*((AVERAGE(HAVERM!BG504:BG506)/AVERAGE(HAVERM!BG501:BG503))-1)</f>
        <v>2.1058239417425018</v>
      </c>
      <c r="GF82" s="2">
        <f>100*((AVERAGE(HAVERM!BH504:BH506)/AVERAGE(HAVERM!BH501:BH503))-1)</f>
        <v>1.0831382067618467</v>
      </c>
      <c r="GG82" s="2">
        <f>100*((AVERAGE(HAVERM!BI504:BI506)/AVERAGE(HAVERM!BI501:BI503))-1)</f>
        <v>0.82332439282777337</v>
      </c>
      <c r="GH82" s="2">
        <f>100*((AVERAGE(HAVERM!BJ504:BJ506)/AVERAGE(HAVERM!BJ501:BJ503))-1)</f>
        <v>0.74713963691492857</v>
      </c>
      <c r="GI82" s="2">
        <f>100*((AVERAGE(HAVERM!BK504:BK506)/AVERAGE(HAVERM!BK501:BK503))-1)</f>
        <v>7.5278302848321266</v>
      </c>
      <c r="GJ82" s="2">
        <f>100*(((AVERAGE(HAVERM!BL504:BL506)+(AVERAGE(HAVERM!BM504:BM506)))/(AVERAGE(HAVERM!BL501:BL503)+AVERAGE(HAVERM!BM501:BM503))-1))</f>
        <v>1.937506362214414</v>
      </c>
      <c r="GL82" s="8">
        <v>44378</v>
      </c>
      <c r="GM82" s="2">
        <f t="shared" si="110"/>
        <v>0.28133415306734744</v>
      </c>
      <c r="GN82" s="2">
        <f t="shared" si="111"/>
        <v>0.3650449371121578</v>
      </c>
      <c r="GO82" s="2">
        <f t="shared" si="112"/>
        <v>0.54142137160275716</v>
      </c>
      <c r="GP82" s="2">
        <f t="shared" si="113"/>
        <v>0.97670149834858666</v>
      </c>
      <c r="GQ82" s="2">
        <f t="shared" si="114"/>
        <v>3.3721574265214604</v>
      </c>
      <c r="GR82" s="2">
        <f t="shared" si="115"/>
        <v>0.34823121189033746</v>
      </c>
      <c r="GS82" s="2">
        <f t="shared" si="116"/>
        <v>-0.7293669690188409</v>
      </c>
      <c r="GT82" s="2">
        <f t="shared" si="117"/>
        <v>1.9019956366951973</v>
      </c>
      <c r="GU82" s="2">
        <f t="shared" si="118"/>
        <v>1.2388300732180335</v>
      </c>
      <c r="GW82" s="8">
        <v>44378</v>
      </c>
      <c r="GX82">
        <f>HAVERM!AT506</f>
        <v>186723</v>
      </c>
      <c r="GY82">
        <f>HAVERM!AU506+HAVERM!AW506+HAVERM!AX506</f>
        <v>333353</v>
      </c>
      <c r="GZ82">
        <f>HAVERM!AV506</f>
        <v>2324507</v>
      </c>
      <c r="HA82">
        <f>HAVERM!AY506</f>
        <v>1283349</v>
      </c>
      <c r="HB82">
        <f>HAVERM!AZ506+HAVERM!BB506</f>
        <v>6312407</v>
      </c>
      <c r="HC82">
        <f>HAVERM!BA506+HAVERM!BC506</f>
        <v>2539117</v>
      </c>
      <c r="HD82">
        <f>HAVERM!BD506</f>
        <v>1037758</v>
      </c>
      <c r="HE82">
        <f>HAVERM!BE506+HAVERM!BF506+HAVERM!BG506</f>
        <v>5096534</v>
      </c>
      <c r="HF82">
        <f>HAVERM!BH506+HAVERM!BI506+HAVERM!BJ506+HAVERM!BK506+HAVERM!BL506+HAVERM!BM506</f>
        <v>9686677</v>
      </c>
    </row>
    <row r="83" spans="5:214" x14ac:dyDescent="0.25">
      <c r="E83" s="8">
        <v>43739</v>
      </c>
      <c r="F83" s="7">
        <f>HAVERQ!P167</f>
        <v>1727</v>
      </c>
      <c r="G83" s="7">
        <f>HAVERQ!O167</f>
        <v>1624</v>
      </c>
      <c r="H83" s="7">
        <f>HAVERQ!N167</f>
        <v>1065</v>
      </c>
      <c r="I83" s="7">
        <f>HAVERQ!M167</f>
        <v>253</v>
      </c>
      <c r="J83" s="7">
        <f>HAVERQ!L167</f>
        <v>154</v>
      </c>
      <c r="K83" s="7">
        <f>HAVERQ!E167-F83-G83-H83-I83-J83</f>
        <v>521</v>
      </c>
      <c r="M83" s="8">
        <v>43739</v>
      </c>
      <c r="N83" s="7">
        <f t="shared" si="98"/>
        <v>32.316616766467064</v>
      </c>
      <c r="O83" s="7">
        <f t="shared" si="99"/>
        <v>30.389221556886227</v>
      </c>
      <c r="P83" s="7">
        <f t="shared" si="100"/>
        <v>19.928892215568865</v>
      </c>
      <c r="Q83" s="7">
        <f t="shared" si="101"/>
        <v>4.7342814371257491</v>
      </c>
      <c r="R83" s="7">
        <f t="shared" si="102"/>
        <v>2.8817365269461082</v>
      </c>
      <c r="S83" s="7">
        <f t="shared" si="102"/>
        <v>9.7492514970059876</v>
      </c>
      <c r="U83" s="8">
        <v>43739</v>
      </c>
      <c r="V83" s="7">
        <f t="shared" si="103"/>
        <v>517.75</v>
      </c>
      <c r="W83" s="7">
        <f t="shared" si="104"/>
        <v>184.25</v>
      </c>
      <c r="X83" s="7">
        <f t="shared" si="105"/>
        <v>-114</v>
      </c>
      <c r="Y83" s="7">
        <f t="shared" si="106"/>
        <v>27.25</v>
      </c>
      <c r="Z83" s="7">
        <f t="shared" si="107"/>
        <v>-62.25</v>
      </c>
      <c r="AA83" s="7">
        <f t="shared" si="108"/>
        <v>-266.75</v>
      </c>
      <c r="AB83" s="7">
        <f t="shared" si="109"/>
        <v>286.25</v>
      </c>
      <c r="AD83" s="7"/>
      <c r="AE83" s="7"/>
      <c r="AF83" s="7"/>
      <c r="AG83" s="7"/>
      <c r="AH83" s="7"/>
      <c r="AI83" s="7"/>
      <c r="AJ83" s="7"/>
      <c r="AK83" s="7"/>
      <c r="AL83" s="7"/>
      <c r="AM83" s="7"/>
      <c r="AN83" s="7"/>
      <c r="AO83" s="7"/>
      <c r="AP83" s="7"/>
      <c r="AQ83" s="7"/>
      <c r="AR83" s="7"/>
      <c r="AS83" s="7"/>
      <c r="AT83" s="7"/>
      <c r="AU83" s="7"/>
      <c r="AV83" s="7"/>
      <c r="AW83" s="7"/>
      <c r="AY83" s="7"/>
      <c r="BU83" s="8">
        <v>41548</v>
      </c>
      <c r="BV83" s="7">
        <f>HAVERQ!T143</f>
        <v>414</v>
      </c>
      <c r="BW83" s="7">
        <f>HAVERQ!U143+HAVERQ!W143+HAVERQ!X143</f>
        <v>392</v>
      </c>
      <c r="BX83" s="7">
        <f>HAVERQ!V143</f>
        <v>2576</v>
      </c>
      <c r="BY83" s="7">
        <f>HAVERQ!Y143</f>
        <v>2113</v>
      </c>
      <c r="BZ83" s="7">
        <f>HAVERQ!Z143+HAVERQ!AB143</f>
        <v>7036</v>
      </c>
      <c r="CA83" s="7">
        <f>HAVERQ!AA143+HAVERQ!AC143</f>
        <v>2814</v>
      </c>
      <c r="CB83" s="7">
        <f>HAVERQ!AD143+HAVERQ!AE143+HAVERQ!AF143+HAVERQ!AG143</f>
        <v>7066</v>
      </c>
      <c r="CC83" s="7">
        <f>HAVERQ!AH143+HAVERQ!AI143+HAVERQ!AJ143+HAVERQ!AK143+HAVERQ!AL143+HAVERQ!AM143</f>
        <v>10424</v>
      </c>
      <c r="CD83" s="7">
        <f>HAVERQ!S143-SUM('Chart Data'!BV83:CC83)</f>
        <v>1</v>
      </c>
      <c r="DB83" s="8">
        <v>43374</v>
      </c>
      <c r="DC83" s="3">
        <f>HAVERQ!BI163/HAVERQ!T163</f>
        <v>9.5078947368421058</v>
      </c>
      <c r="DD83" s="3">
        <f>HAVERQ!BJ163/HAVERQ!U163</f>
        <v>209.69491525423729</v>
      </c>
      <c r="DE83" s="3">
        <f>HAVERQ!BK163/HAVERQ!V163</f>
        <v>18.970928065598212</v>
      </c>
      <c r="DF83" s="3">
        <f>HAVERQ!BL163/HAVERQ!W163</f>
        <v>48.587837837837839</v>
      </c>
      <c r="DG83" s="3">
        <f>HAVERQ!BM163/HAVERQ!X163</f>
        <v>28.3125</v>
      </c>
      <c r="DH83" s="3">
        <f>HAVERQ!BN163/HAVERQ!Y163</f>
        <v>13.845663265306122</v>
      </c>
      <c r="DI83" s="3">
        <f>HAVERQ!BO163/HAVERQ!Z163</f>
        <v>12.13538338658147</v>
      </c>
      <c r="DJ83" s="3">
        <f>HAVERQ!BP163/HAVERQ!AA163</f>
        <v>11.563676633444075</v>
      </c>
      <c r="DK83" s="3">
        <f>HAVERQ!BQ163/HAVERQ!AB163</f>
        <v>6.9356153219233905</v>
      </c>
      <c r="DL83" s="3">
        <f>HAVERQ!BR163/HAVERQ!AC163</f>
        <v>18.903989181879648</v>
      </c>
      <c r="DM83" s="3">
        <f>HAVERQ!BS163/HAVERQ!AD163</f>
        <v>44.833481745325024</v>
      </c>
      <c r="DN83" s="3">
        <f>HAVERQ!BT163/HAVERQ!AE163</f>
        <v>120.15736040609137</v>
      </c>
      <c r="DO83" s="3">
        <f>HAVERQ!BU163/HAVERQ!AF163</f>
        <v>13.088931541906589</v>
      </c>
      <c r="DP83" s="3">
        <f>HAVERQ!BV163/HAVERQ!AG163</f>
        <v>9.1777999335327358</v>
      </c>
      <c r="DQ83" s="3">
        <f>HAVERQ!BW163/HAVERQ!AH163</f>
        <v>17.610631229235882</v>
      </c>
      <c r="DR83" s="3">
        <f>HAVERQ!BX163/HAVERQ!AI163</f>
        <v>10.457414319647098</v>
      </c>
      <c r="DS83" s="3">
        <f>HAVERQ!BY163/HAVERQ!AJ163</f>
        <v>11.409613615455381</v>
      </c>
      <c r="DT83" s="3">
        <f>HAVERQ!BZ163/HAVERQ!AK163</f>
        <v>7.8536345776031435</v>
      </c>
      <c r="DU83" s="3">
        <f>(HAVERQ!CA163+HAVERQ!CB163)/HAVERQ!AL163</f>
        <v>10.778251599147122</v>
      </c>
      <c r="FP83" s="8">
        <v>44409</v>
      </c>
      <c r="FQ83" s="2">
        <f>100*((AVERAGE(HAVERM!AS505:AS507)/AVERAGE(HAVERM!AS502:AS504))-1)</f>
        <v>1.6477940707882333</v>
      </c>
      <c r="FR83" s="2">
        <f>100*((AVERAGE(HAVERM!AT505:AT507)/AVERAGE(HAVERM!AT502:AT504))-1)</f>
        <v>0.39392466280514515</v>
      </c>
      <c r="FS83" s="2">
        <f>100*((AVERAGE(HAVERM!AU505:AU507)/AVERAGE(HAVERM!AU502:AU504))-1)</f>
        <v>0.29543834886633924</v>
      </c>
      <c r="FT83" s="2">
        <f>100*((AVERAGE(HAVERM!AV505:AV507)/AVERAGE(HAVERM!AV502:AV504))-1)</f>
        <v>0.58792398933253942</v>
      </c>
      <c r="FU83" s="2">
        <f>100*((AVERAGE(HAVERM!AW505:AW507)/AVERAGE(HAVERM!AW502:AW504))-1)</f>
        <v>-1.0102850932418028</v>
      </c>
      <c r="FV83" s="2">
        <f>100*((AVERAGE(HAVERM!AX505:AX507)/AVERAGE(HAVERM!AX502:AX504))-1)</f>
        <v>1.1987643254427915</v>
      </c>
      <c r="FW83" s="2">
        <f>100*((AVERAGE(HAVERM!AY505:AY507)/AVERAGE(HAVERM!AY502:AY504))-1)</f>
        <v>0.82175013924972173</v>
      </c>
      <c r="FX83" s="2">
        <f>100*((AVERAGE(HAVERM!AZ505:AZ507)/AVERAGE(HAVERM!AZ502:AZ504))-1)</f>
        <v>0.62048776484968649</v>
      </c>
      <c r="FY83" s="2">
        <f>100*((AVERAGE(HAVERM!BA505:BA507)/AVERAGE(HAVERM!BA502:BA504))-1)</f>
        <v>-3.8896736182880698E-2</v>
      </c>
      <c r="FZ83" s="2">
        <f>100*((AVERAGE(HAVERM!BB505:BB507)/AVERAGE(HAVERM!BB502:BB504))-1)</f>
        <v>11.409405513574299</v>
      </c>
      <c r="GA83" s="2">
        <f>100*((AVERAGE(HAVERM!BC505:BC507)/AVERAGE(HAVERM!BC502:BC504))-1)</f>
        <v>1.3114860152681374</v>
      </c>
      <c r="GB83" s="2">
        <f>100*((AVERAGE(HAVERM!BD505:BD507)/AVERAGE(HAVERM!BD502:BD504))-1)</f>
        <v>-0.62532288205318087</v>
      </c>
      <c r="GC83" s="2">
        <f>100*((AVERAGE(HAVERM!BE505:BE507)/AVERAGE(HAVERM!BE502:BE504))-1)</f>
        <v>0.84966258689109786</v>
      </c>
      <c r="GD83" s="2">
        <f>100*((AVERAGE(HAVERM!BF505:BF507)/AVERAGE(HAVERM!BF502:BF504))-1)</f>
        <v>1.756771316935235</v>
      </c>
      <c r="GE83" s="2">
        <f>100*((AVERAGE(HAVERM!BG505:BG507)/AVERAGE(HAVERM!BG502:BG504))-1)</f>
        <v>2.1085189198309262</v>
      </c>
      <c r="GF83" s="2">
        <f>100*((AVERAGE(HAVERM!BH505:BH507)/AVERAGE(HAVERM!BH502:BH504))-1)</f>
        <v>0.71636163516290985</v>
      </c>
      <c r="GG83" s="2">
        <f>100*((AVERAGE(HAVERM!BI505:BI507)/AVERAGE(HAVERM!BI502:BI504))-1)</f>
        <v>0.80750704750205404</v>
      </c>
      <c r="GH83" s="2">
        <f>100*((AVERAGE(HAVERM!BJ505:BJ507)/AVERAGE(HAVERM!BJ502:BJ504))-1)</f>
        <v>0.47121529489706493</v>
      </c>
      <c r="GI83" s="2">
        <f>100*((AVERAGE(HAVERM!BK505:BK507)/AVERAGE(HAVERM!BK502:BK504))-1)</f>
        <v>9.7185638574564628</v>
      </c>
      <c r="GJ83" s="2">
        <f>100*(((AVERAGE(HAVERM!BL505:BL507)+(AVERAGE(HAVERM!BM505:BM507)))/(AVERAGE(HAVERM!BL502:BL504)+AVERAGE(HAVERM!BM502:BM504))-1))</f>
        <v>1.896674275351673</v>
      </c>
      <c r="GL83" s="8">
        <v>44409</v>
      </c>
      <c r="GM83" s="2">
        <f t="shared" si="110"/>
        <v>0.39392466280514515</v>
      </c>
      <c r="GN83" s="2">
        <f t="shared" si="111"/>
        <v>0.398570725978864</v>
      </c>
      <c r="GO83" s="2">
        <f t="shared" si="112"/>
        <v>0.58792398933253942</v>
      </c>
      <c r="GP83" s="2">
        <f t="shared" si="113"/>
        <v>0.82175013924972173</v>
      </c>
      <c r="GQ83" s="2">
        <f t="shared" si="114"/>
        <v>3.7408307932407014</v>
      </c>
      <c r="GR83" s="2">
        <f t="shared" si="115"/>
        <v>0.6002999123704722</v>
      </c>
      <c r="GS83" s="2">
        <f t="shared" si="116"/>
        <v>-0.62532288205318087</v>
      </c>
      <c r="GT83" s="2">
        <f t="shared" si="117"/>
        <v>1.8487823698225325</v>
      </c>
      <c r="GU83" s="2">
        <f t="shared" si="118"/>
        <v>1.1717062571146464</v>
      </c>
      <c r="GW83" s="8">
        <v>44409</v>
      </c>
      <c r="GX83">
        <f>HAVERM!AT507</f>
        <v>187792</v>
      </c>
      <c r="GY83">
        <f>HAVERM!AU507+HAVERM!AW507+HAVERM!AX507</f>
        <v>334246</v>
      </c>
      <c r="GZ83">
        <f>HAVERM!AV507</f>
        <v>2329694</v>
      </c>
      <c r="HA83">
        <f>HAVERM!AY507</f>
        <v>1286659</v>
      </c>
      <c r="HB83">
        <f>HAVERM!AZ507+HAVERM!BB507</f>
        <v>6349033</v>
      </c>
      <c r="HC83">
        <f>HAVERM!BA507+HAVERM!BC507</f>
        <v>2552810</v>
      </c>
      <c r="HD83">
        <f>HAVERM!BD507</f>
        <v>1038131</v>
      </c>
      <c r="HE83">
        <f>HAVERM!BE507+HAVERM!BF507+HAVERM!BG507</f>
        <v>5130342</v>
      </c>
      <c r="HF83">
        <f>HAVERM!BH507+HAVERM!BI507+HAVERM!BJ507+HAVERM!BK507+HAVERM!BL507+HAVERM!BM507</f>
        <v>9739978</v>
      </c>
    </row>
    <row r="84" spans="5:214" x14ac:dyDescent="0.25">
      <c r="E84" s="8">
        <v>43831</v>
      </c>
      <c r="F84" s="7">
        <f>HAVERQ!P168</f>
        <v>1744</v>
      </c>
      <c r="G84" s="7">
        <f>HAVERQ!O168</f>
        <v>1622</v>
      </c>
      <c r="H84" s="7">
        <f>HAVERQ!N168</f>
        <v>1067</v>
      </c>
      <c r="I84" s="7">
        <f>HAVERQ!M168</f>
        <v>258</v>
      </c>
      <c r="J84" s="7">
        <f>HAVERQ!L168</f>
        <v>155</v>
      </c>
      <c r="K84" s="7">
        <f>HAVERQ!E168-F84-G84-H84-I84-J84</f>
        <v>523</v>
      </c>
      <c r="M84" s="8">
        <v>43831</v>
      </c>
      <c r="N84" s="7">
        <f t="shared" si="98"/>
        <v>32.48277146582231</v>
      </c>
      <c r="O84" s="7">
        <f t="shared" si="99"/>
        <v>30.210467498603094</v>
      </c>
      <c r="P84" s="7">
        <f t="shared" si="100"/>
        <v>19.87334699199106</v>
      </c>
      <c r="Q84" s="7">
        <f t="shared" si="101"/>
        <v>4.8053641273980254</v>
      </c>
      <c r="R84" s="7">
        <f t="shared" si="102"/>
        <v>2.8869435649096666</v>
      </c>
      <c r="S84" s="7">
        <f t="shared" si="102"/>
        <v>9.7411063512758425</v>
      </c>
      <c r="U84" s="8">
        <v>43831</v>
      </c>
      <c r="V84" s="7">
        <f t="shared" si="103"/>
        <v>534.75</v>
      </c>
      <c r="W84" s="7">
        <f t="shared" si="104"/>
        <v>182.25</v>
      </c>
      <c r="X84" s="7">
        <f t="shared" si="105"/>
        <v>-112</v>
      </c>
      <c r="Y84" s="7">
        <f t="shared" si="106"/>
        <v>32.25</v>
      </c>
      <c r="Z84" s="7">
        <f t="shared" si="107"/>
        <v>-61.25</v>
      </c>
      <c r="AA84" s="7">
        <f t="shared" si="108"/>
        <v>-264.75</v>
      </c>
      <c r="AB84" s="7">
        <f t="shared" si="109"/>
        <v>311.25</v>
      </c>
      <c r="AD84" s="7"/>
      <c r="AE84" s="7"/>
      <c r="AF84" s="7"/>
      <c r="AG84" s="7"/>
      <c r="AH84" s="7"/>
      <c r="AI84" s="7"/>
      <c r="AJ84" s="7"/>
      <c r="AK84" s="7"/>
      <c r="AL84" s="7"/>
      <c r="AM84" s="7"/>
      <c r="AN84" s="7"/>
      <c r="AO84" s="7"/>
      <c r="AP84" s="7"/>
      <c r="AQ84" s="7"/>
      <c r="AR84" s="7"/>
      <c r="AS84" s="7"/>
      <c r="AT84" s="7"/>
      <c r="AU84" s="7"/>
      <c r="AV84" s="7"/>
      <c r="AW84" s="7"/>
      <c r="AY84" s="7"/>
      <c r="BU84" s="8">
        <v>41640</v>
      </c>
      <c r="BV84" s="7">
        <f>HAVERQ!T144</f>
        <v>447</v>
      </c>
      <c r="BW84" s="7">
        <f>HAVERQ!U144+HAVERQ!W144+HAVERQ!X144</f>
        <v>383</v>
      </c>
      <c r="BX84" s="7">
        <f>HAVERQ!V144</f>
        <v>2580</v>
      </c>
      <c r="BY84" s="7">
        <f>HAVERQ!Y144</f>
        <v>2120</v>
      </c>
      <c r="BZ84" s="7">
        <f>HAVERQ!Z144+HAVERQ!AB144</f>
        <v>7026</v>
      </c>
      <c r="CA84" s="7">
        <f>HAVERQ!AA144+HAVERQ!AC144</f>
        <v>2860</v>
      </c>
      <c r="CB84" s="7">
        <f>HAVERQ!AD144+HAVERQ!AE144+HAVERQ!AF144+HAVERQ!AG144</f>
        <v>7169</v>
      </c>
      <c r="CC84" s="7">
        <f>HAVERQ!AH144+HAVERQ!AI144+HAVERQ!AJ144+HAVERQ!AK144+HAVERQ!AL144+HAVERQ!AM144</f>
        <v>10546</v>
      </c>
      <c r="CD84" s="7">
        <f>HAVERQ!S144-SUM('Chart Data'!BV84:CC84)</f>
        <v>3</v>
      </c>
      <c r="DB84" s="8">
        <v>43466</v>
      </c>
      <c r="DC84" s="3">
        <f>HAVERQ!BI164/HAVERQ!T164</f>
        <v>9.7364341085271313</v>
      </c>
      <c r="DD84" s="3">
        <f>HAVERQ!BJ164/HAVERQ!U164</f>
        <v>198.93548387096774</v>
      </c>
      <c r="DE84" s="3">
        <f>HAVERQ!BK164/HAVERQ!V164</f>
        <v>19.155268022181147</v>
      </c>
      <c r="DF84" s="3">
        <f>HAVERQ!BL164/HAVERQ!W164</f>
        <v>52.141843971631204</v>
      </c>
      <c r="DG84" s="3">
        <f>HAVERQ!BM164/HAVERQ!X164</f>
        <v>27.385964912280702</v>
      </c>
      <c r="DH84" s="3">
        <f>HAVERQ!BN164/HAVERQ!Y164</f>
        <v>13.970351545955104</v>
      </c>
      <c r="DI84" s="3">
        <f>HAVERQ!BO164/HAVERQ!Z164</f>
        <v>12.170673554540036</v>
      </c>
      <c r="DJ84" s="3">
        <f>HAVERQ!BP164/HAVERQ!AA164</f>
        <v>11.777091521617068</v>
      </c>
      <c r="DK84" s="3">
        <f>HAVERQ!BQ164/HAVERQ!AB164</f>
        <v>6.8755068937550687</v>
      </c>
      <c r="DL84" s="3">
        <f>HAVERQ!BR164/HAVERQ!AC164</f>
        <v>19.036265950302216</v>
      </c>
      <c r="DM84" s="3">
        <f>HAVERQ!BS164/HAVERQ!AD164</f>
        <v>43.757950530035338</v>
      </c>
      <c r="DN84" s="3">
        <f>HAVERQ!BT164/HAVERQ!AE164</f>
        <v>123.10017271157167</v>
      </c>
      <c r="DO84" s="3">
        <f>HAVERQ!BU164/HAVERQ!AF164</f>
        <v>12.891194968553458</v>
      </c>
      <c r="DP84" s="3">
        <f>HAVERQ!BV164/HAVERQ!AG164</f>
        <v>9.278606965174129</v>
      </c>
      <c r="DQ84" s="3">
        <f>HAVERQ!BW164/HAVERQ!AH164</f>
        <v>17.924503311258277</v>
      </c>
      <c r="DR84" s="3">
        <f>HAVERQ!BX164/HAVERQ!AI164</f>
        <v>10.703791469194313</v>
      </c>
      <c r="DS84" s="3">
        <f>HAVERQ!BY164/HAVERQ!AJ164</f>
        <v>11.303106441297397</v>
      </c>
      <c r="DT84" s="3">
        <f>HAVERQ!BZ164/HAVERQ!AK164</f>
        <v>8.0058195926285158</v>
      </c>
      <c r="DU84" s="3">
        <f>(HAVERQ!CA164+HAVERQ!CB164)/HAVERQ!AL164</f>
        <v>10.512578616352201</v>
      </c>
      <c r="FP84" s="8">
        <v>44440</v>
      </c>
      <c r="FQ84" s="2">
        <f>100*((AVERAGE(HAVERM!AS506:AS508)/AVERAGE(HAVERM!AS503:AS505))-1)</f>
        <v>1.4950851164964085</v>
      </c>
      <c r="FR84" s="2">
        <f>100*((AVERAGE(HAVERM!AT506:AT508)/AVERAGE(HAVERM!AT503:AT505))-1)</f>
        <v>1.0130007140883635</v>
      </c>
      <c r="FS84" s="2">
        <f>100*((AVERAGE(HAVERM!AU506:AU508)/AVERAGE(HAVERM!AU503:AU505))-1)</f>
        <v>0.56151380243854021</v>
      </c>
      <c r="FT84" s="2">
        <f>100*((AVERAGE(HAVERM!AV506:AV508)/AVERAGE(HAVERM!AV503:AV505))-1)</f>
        <v>0.60403694400588126</v>
      </c>
      <c r="FU84" s="2">
        <f>100*((AVERAGE(HAVERM!AW506:AW508)/AVERAGE(HAVERM!AW503:AW505))-1)</f>
        <v>-0.90799635471060514</v>
      </c>
      <c r="FV84" s="2">
        <f>100*((AVERAGE(HAVERM!AX506:AX508)/AVERAGE(HAVERM!AX503:AX505))-1)</f>
        <v>1.2451912976070512</v>
      </c>
      <c r="FW84" s="2">
        <f>100*((AVERAGE(HAVERM!AY506:AY508)/AVERAGE(HAVERM!AY503:AY505))-1)</f>
        <v>0.74991300570572683</v>
      </c>
      <c r="FX84" s="2">
        <f>100*((AVERAGE(HAVERM!AZ506:AZ508)/AVERAGE(HAVERM!AZ503:AZ505))-1)</f>
        <v>0.43230350487062363</v>
      </c>
      <c r="FY84" s="2">
        <f>100*((AVERAGE(HAVERM!BA506:BA508)/AVERAGE(HAVERM!BA503:BA505))-1)</f>
        <v>0.45071793232676072</v>
      </c>
      <c r="FZ84" s="2">
        <f>100*((AVERAGE(HAVERM!BB506:BB508)/AVERAGE(HAVERM!BB503:BB505))-1)</f>
        <v>9.1607406959228079</v>
      </c>
      <c r="GA84" s="2">
        <f>100*((AVERAGE(HAVERM!BC506:BC508)/AVERAGE(HAVERM!BC503:BC505))-1)</f>
        <v>1.6368582466686599</v>
      </c>
      <c r="GB84" s="2">
        <f>100*((AVERAGE(HAVERM!BD506:BD508)/AVERAGE(HAVERM!BD503:BD505))-1)</f>
        <v>-0.48351030076737578</v>
      </c>
      <c r="GC84" s="2">
        <f>100*((AVERAGE(HAVERM!BE506:BE508)/AVERAGE(HAVERM!BE503:BE505))-1)</f>
        <v>0.84374518210288407</v>
      </c>
      <c r="GD84" s="2">
        <f>100*((AVERAGE(HAVERM!BF506:BF508)/AVERAGE(HAVERM!BF503:BF505))-1)</f>
        <v>1.6887951713182803</v>
      </c>
      <c r="GE84" s="2">
        <f>100*((AVERAGE(HAVERM!BG506:BG508)/AVERAGE(HAVERM!BG503:BG505))-1)</f>
        <v>1.8793566242636395</v>
      </c>
      <c r="GF84" s="2">
        <f>100*((AVERAGE(HAVERM!BH506:BH508)/AVERAGE(HAVERM!BH503:BH505))-1)</f>
        <v>0.51718670007203649</v>
      </c>
      <c r="GG84" s="2">
        <f>100*((AVERAGE(HAVERM!BI506:BI508)/AVERAGE(HAVERM!BI503:BI505))-1)</f>
        <v>0.93751521779319447</v>
      </c>
      <c r="GH84" s="2">
        <f>100*((AVERAGE(HAVERM!BJ506:BJ508)/AVERAGE(HAVERM!BJ503:BJ505))-1)</f>
        <v>0.43944674430653752</v>
      </c>
      <c r="GI84" s="2">
        <f>100*((AVERAGE(HAVERM!BK506:BK508)/AVERAGE(HAVERM!BK503:BK505))-1)</f>
        <v>8.6731007760778347</v>
      </c>
      <c r="GJ84" s="2">
        <f>100*(((AVERAGE(HAVERM!BL506:BL508)+(AVERAGE(HAVERM!BM506:BM508)))/(AVERAGE(HAVERM!BL503:BL505)+AVERAGE(HAVERM!BM503:BM505))-1))</f>
        <v>1.6050563949684626</v>
      </c>
      <c r="GL84" s="8">
        <v>44440</v>
      </c>
      <c r="GM84" s="2">
        <f t="shared" si="110"/>
        <v>1.0130007140883635</v>
      </c>
      <c r="GN84" s="2">
        <f t="shared" si="111"/>
        <v>0.49698310397836565</v>
      </c>
      <c r="GO84" s="2">
        <f t="shared" si="112"/>
        <v>0.60403694400588126</v>
      </c>
      <c r="GP84" s="2">
        <f t="shared" si="113"/>
        <v>0.74991300570572683</v>
      </c>
      <c r="GQ84" s="2">
        <f t="shared" si="114"/>
        <v>3.0161680790623313</v>
      </c>
      <c r="GR84" s="2">
        <f t="shared" si="115"/>
        <v>1.0135105267998545</v>
      </c>
      <c r="GS84" s="2">
        <f t="shared" si="116"/>
        <v>-0.48351030076737578</v>
      </c>
      <c r="GT84" s="2">
        <f t="shared" si="117"/>
        <v>1.7088951870960933</v>
      </c>
      <c r="GU84" s="2">
        <f t="shared" si="118"/>
        <v>1.107444697264115</v>
      </c>
      <c r="GW84" s="8">
        <v>44440</v>
      </c>
      <c r="GX84">
        <f>HAVERM!AT508</f>
        <v>188485</v>
      </c>
      <c r="GY84">
        <f>HAVERM!AU508+HAVERM!AW508+HAVERM!AX508</f>
        <v>334574</v>
      </c>
      <c r="GZ84">
        <f>HAVERM!AV508</f>
        <v>2332855</v>
      </c>
      <c r="HA84">
        <f>HAVERM!AY508</f>
        <v>1289430</v>
      </c>
      <c r="HB84">
        <f>HAVERM!AZ508+HAVERM!BB508</f>
        <v>6376260</v>
      </c>
      <c r="HC84">
        <f>HAVERM!BA508+HAVERM!BC508</f>
        <v>2563492</v>
      </c>
      <c r="HD84">
        <f>HAVERM!BD508</f>
        <v>1037151</v>
      </c>
      <c r="HE84">
        <f>HAVERM!BE508+HAVERM!BF508+HAVERM!BG508</f>
        <v>5152226</v>
      </c>
      <c r="HF84">
        <f>HAVERM!BH508+HAVERM!BI508+HAVERM!BJ508+HAVERM!BK508+HAVERM!BL508+HAVERM!BM508</f>
        <v>9778559</v>
      </c>
    </row>
    <row r="85" spans="5:214" x14ac:dyDescent="0.25">
      <c r="E85" s="8">
        <v>43922</v>
      </c>
      <c r="F85" s="7">
        <f>HAVERQ!P169</f>
        <v>1783</v>
      </c>
      <c r="G85" s="7">
        <f>HAVERQ!O169</f>
        <v>1618</v>
      </c>
      <c r="H85" s="7">
        <f>HAVERQ!N169</f>
        <v>1071</v>
      </c>
      <c r="I85" s="7">
        <f>HAVERQ!M169</f>
        <v>261</v>
      </c>
      <c r="J85" s="7">
        <f>HAVERQ!L169</f>
        <v>157</v>
      </c>
      <c r="K85" s="7">
        <f>HAVERQ!E169-F85-G85-H85-I85-J85</f>
        <v>523</v>
      </c>
      <c r="M85" s="8">
        <v>43922</v>
      </c>
      <c r="N85" s="7">
        <f t="shared" si="98"/>
        <v>32.939220395344542</v>
      </c>
      <c r="O85" s="7">
        <f t="shared" si="99"/>
        <v>29.891003140587475</v>
      </c>
      <c r="P85" s="7">
        <f t="shared" si="100"/>
        <v>19.785701089968594</v>
      </c>
      <c r="Q85" s="7">
        <f t="shared" si="101"/>
        <v>4.8217254757066321</v>
      </c>
      <c r="R85" s="7">
        <f t="shared" si="102"/>
        <v>2.9004249030112694</v>
      </c>
      <c r="S85" s="7">
        <f t="shared" si="102"/>
        <v>9.6619249953814901</v>
      </c>
      <c r="U85" s="8">
        <v>43922</v>
      </c>
      <c r="V85" s="7">
        <f t="shared" si="103"/>
        <v>573.75</v>
      </c>
      <c r="W85" s="7">
        <f t="shared" si="104"/>
        <v>178.25</v>
      </c>
      <c r="X85" s="7">
        <f t="shared" si="105"/>
        <v>-108</v>
      </c>
      <c r="Y85" s="7">
        <f t="shared" si="106"/>
        <v>35.25</v>
      </c>
      <c r="Z85" s="7">
        <f t="shared" si="107"/>
        <v>-59.25</v>
      </c>
      <c r="AA85" s="7">
        <f t="shared" si="108"/>
        <v>-264.75</v>
      </c>
      <c r="AB85" s="7">
        <f t="shared" si="109"/>
        <v>355.25</v>
      </c>
      <c r="AD85" s="7"/>
      <c r="AE85" s="7"/>
      <c r="AF85" s="7"/>
      <c r="AG85" s="7"/>
      <c r="AH85" s="7"/>
      <c r="AI85" s="7"/>
      <c r="AJ85" s="7"/>
      <c r="AK85" s="7"/>
      <c r="AL85" s="7"/>
      <c r="AM85" s="7"/>
      <c r="AN85" s="7"/>
      <c r="AO85" s="7"/>
      <c r="AP85" s="7"/>
      <c r="AQ85" s="7"/>
      <c r="AR85" s="7"/>
      <c r="AS85" s="7"/>
      <c r="AT85" s="7"/>
      <c r="AU85" s="7"/>
      <c r="AV85" s="7"/>
      <c r="AW85" s="7"/>
      <c r="AY85" s="7"/>
      <c r="BU85" s="8">
        <v>41730</v>
      </c>
      <c r="BV85" s="7">
        <f>HAVERQ!T145</f>
        <v>437</v>
      </c>
      <c r="BW85" s="7">
        <f>HAVERQ!U145+HAVERQ!W145+HAVERQ!X145</f>
        <v>378</v>
      </c>
      <c r="BX85" s="7">
        <f>HAVERQ!V145</f>
        <v>2621</v>
      </c>
      <c r="BY85" s="7">
        <f>HAVERQ!Y145</f>
        <v>2125</v>
      </c>
      <c r="BZ85" s="7">
        <f>HAVERQ!Z145+HAVERQ!AB145</f>
        <v>7129</v>
      </c>
      <c r="CA85" s="7">
        <f>HAVERQ!AA145+HAVERQ!AC145</f>
        <v>2866</v>
      </c>
      <c r="CB85" s="7">
        <f>HAVERQ!AD145+HAVERQ!AE145+HAVERQ!AF145+HAVERQ!AG145</f>
        <v>7326</v>
      </c>
      <c r="CC85" s="7">
        <f>HAVERQ!AH145+HAVERQ!AI145+HAVERQ!AJ145+HAVERQ!AK145+HAVERQ!AL145+HAVERQ!AM145</f>
        <v>10564</v>
      </c>
      <c r="CD85" s="7">
        <f>HAVERQ!S145-SUM('Chart Data'!BV85:CC85)</f>
        <v>0</v>
      </c>
      <c r="DB85" s="8">
        <v>43556</v>
      </c>
      <c r="DC85" s="3">
        <f>HAVERQ!BI165/HAVERQ!T165</f>
        <v>9.9371859296482405</v>
      </c>
      <c r="DD85" s="3">
        <f>HAVERQ!BJ165/HAVERQ!U165</f>
        <v>206.9</v>
      </c>
      <c r="DE85" s="3">
        <f>HAVERQ!BK165/HAVERQ!V165</f>
        <v>19.107846783190777</v>
      </c>
      <c r="DF85" s="3">
        <f>HAVERQ!BL165/HAVERQ!W165</f>
        <v>56.276595744680854</v>
      </c>
      <c r="DG85" s="3">
        <f>HAVERQ!BM165/HAVERQ!X165</f>
        <v>28.260089686098656</v>
      </c>
      <c r="DH85" s="3">
        <f>HAVERQ!BN165/HAVERQ!Y165</f>
        <v>14.064985036340316</v>
      </c>
      <c r="DI85" s="3">
        <f>HAVERQ!BO165/HAVERQ!Z165</f>
        <v>12.101853697428743</v>
      </c>
      <c r="DJ85" s="3">
        <f>HAVERQ!BP165/HAVERQ!AA165</f>
        <v>11.567254685777288</v>
      </c>
      <c r="DK85" s="3">
        <f>HAVERQ!BQ165/HAVERQ!AB165</f>
        <v>6.5656847133757958</v>
      </c>
      <c r="DL85" s="3">
        <f>HAVERQ!BR165/HAVERQ!AC165</f>
        <v>19.446452476572958</v>
      </c>
      <c r="DM85" s="3">
        <f>HAVERQ!BS165/HAVERQ!AD165</f>
        <v>43.884581497797356</v>
      </c>
      <c r="DN85" s="3">
        <f>HAVERQ!BT165/HAVERQ!AE165</f>
        <v>121.45346869712353</v>
      </c>
      <c r="DO85" s="3">
        <f>HAVERQ!BU165/HAVERQ!AF165</f>
        <v>12.911380597014926</v>
      </c>
      <c r="DP85" s="3">
        <f>HAVERQ!BV165/HAVERQ!AG165</f>
        <v>9.2387267904509276</v>
      </c>
      <c r="DQ85" s="3">
        <f>HAVERQ!BW165/HAVERQ!AH165</f>
        <v>18.082064857710126</v>
      </c>
      <c r="DR85" s="3">
        <f>HAVERQ!BX165/HAVERQ!AI165</f>
        <v>10.761483497788364</v>
      </c>
      <c r="DS85" s="3">
        <f>HAVERQ!BY165/HAVERQ!AJ165</f>
        <v>11.271862256456728</v>
      </c>
      <c r="DT85" s="3">
        <f>HAVERQ!BZ165/HAVERQ!AK165</f>
        <v>8.0370009737098353</v>
      </c>
      <c r="DU85" s="3">
        <f>(HAVERQ!CA165+HAVERQ!CB165)/HAVERQ!AL165</f>
        <v>10.543730242360379</v>
      </c>
      <c r="FP85" s="8">
        <v>44470</v>
      </c>
      <c r="FQ85" s="2">
        <f>100*((AVERAGE(HAVERM!AS507:AS509)/AVERAGE(HAVERM!AS504:AS506))-1)</f>
        <v>1.2423438469287618</v>
      </c>
      <c r="FR85" s="2">
        <f>100*((AVERAGE(HAVERM!AT507:AT509)/AVERAGE(HAVERM!AT504:AT506))-1)</f>
        <v>1.4866189949501951</v>
      </c>
      <c r="FS85" s="2">
        <f>100*((AVERAGE(HAVERM!AU507:AU509)/AVERAGE(HAVERM!AU504:AU506))-1)</f>
        <v>0.51916988123383856</v>
      </c>
      <c r="FT85" s="2">
        <f>100*((AVERAGE(HAVERM!AV507:AV509)/AVERAGE(HAVERM!AV504:AV506))-1)</f>
        <v>0.57273449286550093</v>
      </c>
      <c r="FU85" s="2">
        <f>100*((AVERAGE(HAVERM!AW507:AW509)/AVERAGE(HAVERM!AW504:AW506))-1)</f>
        <v>-0.92912849549958709</v>
      </c>
      <c r="FV85" s="2">
        <f>100*((AVERAGE(HAVERM!AX507:AX509)/AVERAGE(HAVERM!AX504:AX506))-1)</f>
        <v>1.2225917935915875</v>
      </c>
      <c r="FW85" s="2">
        <f>100*((AVERAGE(HAVERM!AY507:AY509)/AVERAGE(HAVERM!AY504:AY506))-1)</f>
        <v>0.59317259205722284</v>
      </c>
      <c r="FX85" s="2">
        <f>100*((AVERAGE(HAVERM!AZ507:AZ509)/AVERAGE(HAVERM!AZ504:AZ506))-1)</f>
        <v>0.40143499101212843</v>
      </c>
      <c r="FY85" s="2">
        <f>100*((AVERAGE(HAVERM!BA507:BA509)/AVERAGE(HAVERM!BA504:BA506))-1)</f>
        <v>0.70580719588353436</v>
      </c>
      <c r="FZ85" s="2">
        <f>100*((AVERAGE(HAVERM!BB507:BB509)/AVERAGE(HAVERM!BB504:BB506))-1)</f>
        <v>5.8109101551170772</v>
      </c>
      <c r="GA85" s="2">
        <f>100*((AVERAGE(HAVERM!BC507:BC509)/AVERAGE(HAVERM!BC504:BC506))-1)</f>
        <v>1.7334962905642515</v>
      </c>
      <c r="GB85" s="2">
        <f>100*((AVERAGE(HAVERM!BD507:BD509)/AVERAGE(HAVERM!BD504:BD506))-1)</f>
        <v>-0.25753375143715562</v>
      </c>
      <c r="GC85" s="2">
        <f>100*((AVERAGE(HAVERM!BE507:BE509)/AVERAGE(HAVERM!BE504:BE506))-1)</f>
        <v>0.76582474090709507</v>
      </c>
      <c r="GD85" s="2">
        <f>100*((AVERAGE(HAVERM!BF507:BF509)/AVERAGE(HAVERM!BF504:BF506))-1)</f>
        <v>1.5990678595909635</v>
      </c>
      <c r="GE85" s="2">
        <f>100*((AVERAGE(HAVERM!BG507:BG509)/AVERAGE(HAVERM!BG504:BG506))-1)</f>
        <v>1.6797533193352754</v>
      </c>
      <c r="GF85" s="2">
        <f>100*((AVERAGE(HAVERM!BH507:BH509)/AVERAGE(HAVERM!BH504:BH506))-1)</f>
        <v>0.62138545640972875</v>
      </c>
      <c r="GG85" s="2">
        <f>100*((AVERAGE(HAVERM!BI507:BI509)/AVERAGE(HAVERM!BI504:BI506))-1)</f>
        <v>1.2605187161363274</v>
      </c>
      <c r="GH85" s="2">
        <f>100*((AVERAGE(HAVERM!BJ507:BJ509)/AVERAGE(HAVERM!BJ504:BJ506))-1)</f>
        <v>0.22312273880427114</v>
      </c>
      <c r="GI85" s="2">
        <f>100*((AVERAGE(HAVERM!BK507:BK509)/AVERAGE(HAVERM!BK504:BK506))-1)</f>
        <v>6.1575749105835076</v>
      </c>
      <c r="GJ85" s="2">
        <f>100*(((AVERAGE(HAVERM!BL507:BL509)+(AVERAGE(HAVERM!BM507:BM509)))/(AVERAGE(HAVERM!BL504:BL506)+AVERAGE(HAVERM!BM504:BM506))-1))</f>
        <v>1.2709680467476669</v>
      </c>
      <c r="GL85" s="8">
        <v>44470</v>
      </c>
      <c r="GM85" s="2">
        <f t="shared" si="110"/>
        <v>1.4866189949501951</v>
      </c>
      <c r="GN85" s="2">
        <f t="shared" si="111"/>
        <v>0.47527584224766883</v>
      </c>
      <c r="GO85" s="2">
        <f t="shared" si="112"/>
        <v>0.57273449286550093</v>
      </c>
      <c r="GP85" s="2">
        <f t="shared" si="113"/>
        <v>0.59317259205722284</v>
      </c>
      <c r="GQ85" s="2">
        <f t="shared" si="114"/>
        <v>2.0487681588324813</v>
      </c>
      <c r="GR85" s="2">
        <f t="shared" si="115"/>
        <v>1.1946862516814205</v>
      </c>
      <c r="GS85" s="2">
        <f t="shared" si="116"/>
        <v>-0.25753375143715562</v>
      </c>
      <c r="GT85" s="2">
        <f t="shared" si="117"/>
        <v>1.5674260085062564</v>
      </c>
      <c r="GU85" s="2">
        <f t="shared" si="118"/>
        <v>0.99294449222879777</v>
      </c>
      <c r="GW85" s="8">
        <v>44470</v>
      </c>
      <c r="GX85">
        <f>HAVERM!AT509</f>
        <v>189859</v>
      </c>
      <c r="GY85">
        <f>HAVERM!AU509+HAVERM!AW509+HAVERM!AX509</f>
        <v>334504</v>
      </c>
      <c r="GZ85">
        <f>HAVERM!AV509</f>
        <v>2336379</v>
      </c>
      <c r="HA85">
        <f>HAVERM!AY509</f>
        <v>1287566</v>
      </c>
      <c r="HB85">
        <f>HAVERM!AZ509+HAVERM!BB509</f>
        <v>6396945</v>
      </c>
      <c r="HC85">
        <f>HAVERM!BA509+HAVERM!BC509</f>
        <v>2569907</v>
      </c>
      <c r="HD85">
        <f>HAVERM!BD509</f>
        <v>1037437</v>
      </c>
      <c r="HE85">
        <f>HAVERM!BE509+HAVERM!BF509+HAVERM!BG509</f>
        <v>5163667</v>
      </c>
      <c r="HF85">
        <f>HAVERM!BH509+HAVERM!BI509+HAVERM!BJ509+HAVERM!BK509+HAVERM!BL509+HAVERM!BM509</f>
        <v>9756001</v>
      </c>
    </row>
    <row r="86" spans="5:214" x14ac:dyDescent="0.25">
      <c r="E86" s="8">
        <v>44013</v>
      </c>
      <c r="F86" s="7">
        <f>HAVERQ!P170</f>
        <v>1778</v>
      </c>
      <c r="G86" s="7">
        <f>HAVERQ!O170</f>
        <v>1623</v>
      </c>
      <c r="H86" s="7">
        <f>HAVERQ!N170</f>
        <v>1081</v>
      </c>
      <c r="I86" s="7">
        <f>HAVERQ!M170</f>
        <v>263</v>
      </c>
      <c r="J86" s="7">
        <f>HAVERQ!L170</f>
        <v>157</v>
      </c>
      <c r="K86" s="7">
        <f>HAVERQ!E170-F86-G86-H86-I86-J86</f>
        <v>518</v>
      </c>
      <c r="M86" s="8">
        <v>44013</v>
      </c>
      <c r="N86" s="7">
        <f t="shared" si="98"/>
        <v>32.804428044280442</v>
      </c>
      <c r="O86" s="7">
        <f t="shared" si="99"/>
        <v>29.944649446494466</v>
      </c>
      <c r="P86" s="7">
        <f t="shared" si="100"/>
        <v>19.944649446494463</v>
      </c>
      <c r="Q86" s="7">
        <f t="shared" si="101"/>
        <v>4.8523985239852401</v>
      </c>
      <c r="R86" s="7">
        <f t="shared" si="102"/>
        <v>2.896678966789668</v>
      </c>
      <c r="S86" s="7">
        <f t="shared" si="102"/>
        <v>9.5571955719557184</v>
      </c>
      <c r="U86" s="8">
        <v>44013</v>
      </c>
      <c r="V86" s="7">
        <f t="shared" si="103"/>
        <v>568.75</v>
      </c>
      <c r="W86" s="7">
        <f t="shared" si="104"/>
        <v>183.25</v>
      </c>
      <c r="X86" s="7">
        <f t="shared" si="105"/>
        <v>-98</v>
      </c>
      <c r="Y86" s="7">
        <f t="shared" si="106"/>
        <v>37.25</v>
      </c>
      <c r="Z86" s="7">
        <f t="shared" si="107"/>
        <v>-59.25</v>
      </c>
      <c r="AA86" s="7">
        <f t="shared" si="108"/>
        <v>-269.75</v>
      </c>
      <c r="AB86" s="7">
        <f t="shared" si="109"/>
        <v>362.25</v>
      </c>
      <c r="AD86" s="7"/>
      <c r="AE86" s="7"/>
      <c r="AF86" s="7"/>
      <c r="AG86" s="7"/>
      <c r="AH86" s="7"/>
      <c r="AI86" s="7"/>
      <c r="AJ86" s="7"/>
      <c r="AK86" s="7"/>
      <c r="AL86" s="7"/>
      <c r="AM86" s="7"/>
      <c r="AN86" s="7"/>
      <c r="AO86" s="7"/>
      <c r="AP86" s="7"/>
      <c r="AQ86" s="7"/>
      <c r="AR86" s="7"/>
      <c r="AS86" s="7"/>
      <c r="AT86" s="7"/>
      <c r="AU86" s="7"/>
      <c r="AV86" s="7"/>
      <c r="AW86" s="7"/>
      <c r="AY86" s="7"/>
      <c r="BU86" s="8">
        <v>41821</v>
      </c>
      <c r="BV86" s="7">
        <f>HAVERQ!T146</f>
        <v>444</v>
      </c>
      <c r="BW86" s="7">
        <f>HAVERQ!U146+HAVERQ!W146+HAVERQ!X146</f>
        <v>384</v>
      </c>
      <c r="BX86" s="7">
        <f>HAVERQ!V146</f>
        <v>2640</v>
      </c>
      <c r="BY86" s="7">
        <f>HAVERQ!Y146</f>
        <v>2134</v>
      </c>
      <c r="BZ86" s="7">
        <f>HAVERQ!Z146+HAVERQ!AB146</f>
        <v>7158</v>
      </c>
      <c r="CA86" s="7">
        <f>HAVERQ!AA146+HAVERQ!AC146</f>
        <v>2895</v>
      </c>
      <c r="CB86" s="7">
        <f>HAVERQ!AD146+HAVERQ!AE146+HAVERQ!AF146+HAVERQ!AG146</f>
        <v>7322</v>
      </c>
      <c r="CC86" s="7">
        <f>HAVERQ!AH146+HAVERQ!AI146+HAVERQ!AJ146+HAVERQ!AK146+HAVERQ!AL146+HAVERQ!AM146</f>
        <v>10598</v>
      </c>
      <c r="CD86" s="7">
        <f>HAVERQ!S146-SUM('Chart Data'!BV86:CC86)</f>
        <v>0</v>
      </c>
      <c r="DB86" s="8">
        <v>43647</v>
      </c>
      <c r="DC86" s="3">
        <f>HAVERQ!BI166/HAVERQ!T166</f>
        <v>10.436724565756824</v>
      </c>
      <c r="DD86" s="3">
        <f>HAVERQ!BJ166/HAVERQ!U166</f>
        <v>207.04918032786884</v>
      </c>
      <c r="DE86" s="3">
        <f>HAVERQ!BK166/HAVERQ!V166</f>
        <v>19.385300668151448</v>
      </c>
      <c r="DF86" s="3">
        <f>HAVERQ!BL166/HAVERQ!W166</f>
        <v>60.251798561151077</v>
      </c>
      <c r="DG86" s="3">
        <f>HAVERQ!BM166/HAVERQ!X166</f>
        <v>28.981818181818181</v>
      </c>
      <c r="DH86" s="3">
        <f>HAVERQ!BN166/HAVERQ!Y166</f>
        <v>14.370450606585788</v>
      </c>
      <c r="DI86" s="3">
        <f>HAVERQ!BO166/HAVERQ!Z166</f>
        <v>11.986602679464108</v>
      </c>
      <c r="DJ86" s="3">
        <f>HAVERQ!BP166/HAVERQ!AA166</f>
        <v>11.622296173044925</v>
      </c>
      <c r="DK86" s="3">
        <f>HAVERQ!BQ166/HAVERQ!AB166</f>
        <v>6.6512370311252988</v>
      </c>
      <c r="DL86" s="3">
        <f>HAVERQ!BR166/HAVERQ!AC166</f>
        <v>19.825249169435217</v>
      </c>
      <c r="DM86" s="3">
        <f>HAVERQ!BS166/HAVERQ!AD166</f>
        <v>44.01049868766404</v>
      </c>
      <c r="DN86" s="3">
        <f>HAVERQ!BT166/HAVERQ!AE166</f>
        <v>117.51143790849673</v>
      </c>
      <c r="DO86" s="3">
        <f>HAVERQ!BU166/HAVERQ!AF166</f>
        <v>13.199375975039002</v>
      </c>
      <c r="DP86" s="3">
        <f>HAVERQ!BV166/HAVERQ!AG166</f>
        <v>9.2059593975114602</v>
      </c>
      <c r="DQ86" s="3">
        <f>HAVERQ!BW166/HAVERQ!AH166</f>
        <v>17.9251968503937</v>
      </c>
      <c r="DR86" s="3">
        <f>HAVERQ!BX166/HAVERQ!AI166</f>
        <v>10.791723202170964</v>
      </c>
      <c r="DS86" s="3">
        <f>HAVERQ!BY166/HAVERQ!AJ166</f>
        <v>11.352436823104693</v>
      </c>
      <c r="DT86" s="3">
        <f>HAVERQ!BZ166/HAVERQ!AK166</f>
        <v>7.8383060635226176</v>
      </c>
      <c r="DU86" s="3">
        <f>(HAVERQ!CA166+HAVERQ!CB166)/HAVERQ!AL166</f>
        <v>10.410123966942148</v>
      </c>
      <c r="FP86" s="8">
        <v>44501</v>
      </c>
      <c r="FQ86" s="2">
        <f>100*((AVERAGE(HAVERM!AS508:AS510)/AVERAGE(HAVERM!AS505:AS507))-1)</f>
        <v>0.99641425306062903</v>
      </c>
      <c r="FR86" s="2">
        <f>100*((AVERAGE(HAVERM!AT508:AT510)/AVERAGE(HAVERM!AT505:AT507))-1)</f>
        <v>1.76088110166297</v>
      </c>
      <c r="FS86" s="2">
        <f>100*((AVERAGE(HAVERM!AU508:AU510)/AVERAGE(HAVERM!AU505:AU507))-1)</f>
        <v>0.34216807627036605</v>
      </c>
      <c r="FT86" s="2">
        <f>100*((AVERAGE(HAVERM!AV508:AV510)/AVERAGE(HAVERM!AV505:AV507))-1)</f>
        <v>0.54154013641964927</v>
      </c>
      <c r="FU86" s="2">
        <f>100*((AVERAGE(HAVERM!AW508:AW510)/AVERAGE(HAVERM!AW505:AW507))-1)</f>
        <v>-1.2140707689114905</v>
      </c>
      <c r="FV86" s="2">
        <f>100*((AVERAGE(HAVERM!AX508:AX510)/AVERAGE(HAVERM!AX505:AX507))-1)</f>
        <v>1.1964224113149013</v>
      </c>
      <c r="FW86" s="2">
        <f>100*((AVERAGE(HAVERM!AY508:AY510)/AVERAGE(HAVERM!AY505:AY507))-1)</f>
        <v>0.45209696786465692</v>
      </c>
      <c r="FX86" s="2">
        <f>100*((AVERAGE(HAVERM!AZ508:AZ510)/AVERAGE(HAVERM!AZ505:AZ507))-1)</f>
        <v>0.44746374742687944</v>
      </c>
      <c r="FY86" s="2">
        <f>100*((AVERAGE(HAVERM!BA508:BA510)/AVERAGE(HAVERM!BA505:BA507))-1)</f>
        <v>0.82078475617399782</v>
      </c>
      <c r="FZ86" s="2">
        <f>100*((AVERAGE(HAVERM!BB508:BB510)/AVERAGE(HAVERM!BB505:BB507))-1)</f>
        <v>3.6538807352232361</v>
      </c>
      <c r="GA86" s="2">
        <f>100*((AVERAGE(HAVERM!BC508:BC510)/AVERAGE(HAVERM!BC505:BC507))-1)</f>
        <v>1.75908629131456</v>
      </c>
      <c r="GB86" s="2">
        <f>100*((AVERAGE(HAVERM!BD508:BD510)/AVERAGE(HAVERM!BD505:BD507))-1)</f>
        <v>-8.8440737806261271E-2</v>
      </c>
      <c r="GC86" s="2">
        <f>100*((AVERAGE(HAVERM!BE508:BE510)/AVERAGE(HAVERM!BE505:BE507))-1)</f>
        <v>0.66379818305282168</v>
      </c>
      <c r="GD86" s="2">
        <f>100*((AVERAGE(HAVERM!BF508:BF510)/AVERAGE(HAVERM!BF505:BF507))-1)</f>
        <v>1.5448357949241487</v>
      </c>
      <c r="GE86" s="2">
        <f>100*((AVERAGE(HAVERM!BG508:BG510)/AVERAGE(HAVERM!BG505:BG507))-1)</f>
        <v>1.4555819361619315</v>
      </c>
      <c r="GF86" s="2">
        <f>100*((AVERAGE(HAVERM!BH508:BH510)/AVERAGE(HAVERM!BH505:BH507))-1)</f>
        <v>0.63099745058605716</v>
      </c>
      <c r="GG86" s="2">
        <f>100*((AVERAGE(HAVERM!BI508:BI510)/AVERAGE(HAVERM!BI505:BI507))-1)</f>
        <v>1.0548777458803338</v>
      </c>
      <c r="GH86" s="2">
        <f>100*((AVERAGE(HAVERM!BJ508:BJ510)/AVERAGE(HAVERM!BJ505:BJ507))-1)</f>
        <v>-2.3654697042341244E-2</v>
      </c>
      <c r="GI86" s="2">
        <f>100*((AVERAGE(HAVERM!BK508:BK510)/AVERAGE(HAVERM!BK505:BK507))-1)</f>
        <v>4.2334962310514923</v>
      </c>
      <c r="GJ86" s="2">
        <f>100*(((AVERAGE(HAVERM!BL508:BL510)+(AVERAGE(HAVERM!BM508:BM510)))/(AVERAGE(HAVERM!BL505:BL507)+AVERAGE(HAVERM!BM505:BM507))-1))</f>
        <v>0.99961382805358046</v>
      </c>
      <c r="GL86" s="8">
        <v>44501</v>
      </c>
      <c r="GM86" s="2">
        <f t="shared" si="110"/>
        <v>1.76088110166297</v>
      </c>
      <c r="GN86" s="2">
        <f t="shared" si="111"/>
        <v>0.35270089104961766</v>
      </c>
      <c r="GO86" s="2">
        <f t="shared" si="112"/>
        <v>0.54154013641964927</v>
      </c>
      <c r="GP86" s="2">
        <f t="shared" si="113"/>
        <v>0.45209696786465692</v>
      </c>
      <c r="GQ86" s="2">
        <f t="shared" si="114"/>
        <v>1.4433657224696583</v>
      </c>
      <c r="GR86" s="2">
        <f t="shared" si="115"/>
        <v>1.2680647200038031</v>
      </c>
      <c r="GS86" s="2">
        <f t="shared" si="116"/>
        <v>-8.8440737806261271E-2</v>
      </c>
      <c r="GT86" s="2">
        <f t="shared" si="117"/>
        <v>1.4273575135089311</v>
      </c>
      <c r="GU86" s="2">
        <f t="shared" si="118"/>
        <v>0.71264082877482426</v>
      </c>
      <c r="GW86" s="8">
        <v>44501</v>
      </c>
      <c r="GX86">
        <f>HAVERM!AT510</f>
        <v>191174</v>
      </c>
      <c r="GY86">
        <f>HAVERM!AU510+HAVERM!AW510+HAVERM!AX510</f>
        <v>334731</v>
      </c>
      <c r="GZ86">
        <f>HAVERM!AV510</f>
        <v>2342160</v>
      </c>
      <c r="HA86">
        <f>HAVERM!AY510</f>
        <v>1290469</v>
      </c>
      <c r="HB86">
        <f>HAVERM!AZ510+HAVERM!BB510</f>
        <v>6424814</v>
      </c>
      <c r="HC86">
        <f>HAVERM!BA510+HAVERM!BC510</f>
        <v>2584942</v>
      </c>
      <c r="HD86">
        <f>HAVERM!BD510</f>
        <v>1038867</v>
      </c>
      <c r="HE86">
        <f>HAVERM!BE510+HAVERM!BF510+HAVERM!BG510</f>
        <v>5197682</v>
      </c>
      <c r="HF86">
        <f>HAVERM!BH510+HAVERM!BI510+HAVERM!BJ510+HAVERM!BK510+HAVERM!BL510+HAVERM!BM510</f>
        <v>9765543</v>
      </c>
    </row>
    <row r="87" spans="5:214" x14ac:dyDescent="0.25">
      <c r="E87" s="8">
        <v>44105</v>
      </c>
      <c r="F87" s="7">
        <f>HAVERQ!P171</f>
        <v>1792</v>
      </c>
      <c r="G87" s="7">
        <f>HAVERQ!O171</f>
        <v>1623</v>
      </c>
      <c r="H87" s="7">
        <f>HAVERQ!N171</f>
        <v>1096</v>
      </c>
      <c r="I87" s="7">
        <f>HAVERQ!M171</f>
        <v>264</v>
      </c>
      <c r="J87" s="7">
        <f>HAVERQ!L171</f>
        <v>159</v>
      </c>
      <c r="K87" s="7">
        <f>HAVERQ!E171-F87-G87-H87-I87-J87</f>
        <v>516</v>
      </c>
      <c r="M87" s="8">
        <v>44105</v>
      </c>
      <c r="N87" s="7">
        <f t="shared" si="98"/>
        <v>32.88073394495413</v>
      </c>
      <c r="O87" s="7">
        <f t="shared" si="99"/>
        <v>29.779816513761471</v>
      </c>
      <c r="P87" s="7">
        <f t="shared" si="100"/>
        <v>20.110091743119266</v>
      </c>
      <c r="Q87" s="7">
        <f t="shared" si="101"/>
        <v>4.8440366972477067</v>
      </c>
      <c r="R87" s="7">
        <f t="shared" si="102"/>
        <v>2.9174311926605507</v>
      </c>
      <c r="S87" s="7">
        <f t="shared" si="102"/>
        <v>9.4678899082568808</v>
      </c>
      <c r="U87" s="8">
        <v>44105</v>
      </c>
      <c r="V87" s="7">
        <f t="shared" si="103"/>
        <v>582.75</v>
      </c>
      <c r="W87" s="7">
        <f t="shared" si="104"/>
        <v>183.25</v>
      </c>
      <c r="X87" s="7">
        <f t="shared" si="105"/>
        <v>-83</v>
      </c>
      <c r="Y87" s="7">
        <f t="shared" si="106"/>
        <v>38.25</v>
      </c>
      <c r="Z87" s="7">
        <f t="shared" si="107"/>
        <v>-57.25</v>
      </c>
      <c r="AA87" s="7">
        <f t="shared" si="108"/>
        <v>-271.75</v>
      </c>
      <c r="AB87" s="7">
        <f t="shared" si="109"/>
        <v>392.25</v>
      </c>
      <c r="AD87" s="7"/>
      <c r="AE87" s="7"/>
      <c r="AF87" s="7"/>
      <c r="AG87" s="7"/>
      <c r="AH87" s="7"/>
      <c r="AI87" s="7"/>
      <c r="AJ87" s="7"/>
      <c r="AK87" s="7"/>
      <c r="AL87" s="7"/>
      <c r="AM87" s="7"/>
      <c r="AN87" s="7"/>
      <c r="AO87" s="7"/>
      <c r="AP87" s="7"/>
      <c r="AQ87" s="7"/>
      <c r="AR87" s="7"/>
      <c r="AS87" s="7"/>
      <c r="AT87" s="7"/>
      <c r="AU87" s="7"/>
      <c r="AV87" s="7"/>
      <c r="AW87" s="7"/>
      <c r="AY87" s="7"/>
      <c r="BU87" s="8">
        <v>41913</v>
      </c>
      <c r="BV87" s="7">
        <f>HAVERQ!T147</f>
        <v>420</v>
      </c>
      <c r="BW87" s="7">
        <f>HAVERQ!U147+HAVERQ!W147+HAVERQ!X147</f>
        <v>389</v>
      </c>
      <c r="BX87" s="7">
        <f>HAVERQ!V147</f>
        <v>2631</v>
      </c>
      <c r="BY87" s="7">
        <f>HAVERQ!Y147</f>
        <v>2153</v>
      </c>
      <c r="BZ87" s="7">
        <f>HAVERQ!Z147+HAVERQ!AB147</f>
        <v>7183</v>
      </c>
      <c r="CA87" s="7">
        <f>HAVERQ!AA147+HAVERQ!AC147</f>
        <v>2925</v>
      </c>
      <c r="CB87" s="7">
        <f>HAVERQ!AD147+HAVERQ!AE147+HAVERQ!AF147+HAVERQ!AG147</f>
        <v>7413</v>
      </c>
      <c r="CC87" s="7">
        <f>HAVERQ!AH147+HAVERQ!AI147+HAVERQ!AJ147+HAVERQ!AK147+HAVERQ!AL147+HAVERQ!AM147</f>
        <v>10570</v>
      </c>
      <c r="CD87" s="7">
        <f>HAVERQ!S147-SUM('Chart Data'!BV87:CC87)</f>
        <v>2</v>
      </c>
      <c r="DB87" s="8">
        <v>43739</v>
      </c>
      <c r="DC87" s="3">
        <f>HAVERQ!BI167/HAVERQ!T167</f>
        <v>10.945679012345678</v>
      </c>
      <c r="DD87" s="3">
        <f>HAVERQ!BJ167/HAVERQ!U167</f>
        <v>210.09677419354838</v>
      </c>
      <c r="DE87" s="3">
        <f>HAVERQ!BK167/HAVERQ!V167</f>
        <v>19.833644859813084</v>
      </c>
      <c r="DF87" s="3">
        <f>HAVERQ!BL167/HAVERQ!W167</f>
        <v>63.938356164383563</v>
      </c>
      <c r="DG87" s="3">
        <f>HAVERQ!BM167/HAVERQ!X167</f>
        <v>29.141552511415526</v>
      </c>
      <c r="DH87" s="3">
        <f>HAVERQ!BN167/HAVERQ!Y167</f>
        <v>14.228387096774194</v>
      </c>
      <c r="DI87" s="3">
        <f>HAVERQ!BO167/HAVERQ!Z167</f>
        <v>11.852142426071213</v>
      </c>
      <c r="DJ87" s="3">
        <f>HAVERQ!BP167/HAVERQ!AA167</f>
        <v>11.322812846068659</v>
      </c>
      <c r="DK87" s="3">
        <f>HAVERQ!BQ167/HAVERQ!AB167</f>
        <v>6.9307324840764331</v>
      </c>
      <c r="DL87" s="3">
        <f>HAVERQ!BR167/HAVERQ!AC167</f>
        <v>19.671232876712327</v>
      </c>
      <c r="DM87" s="3">
        <f>HAVERQ!BS167/HAVERQ!AD167</f>
        <v>44.346595932802828</v>
      </c>
      <c r="DN87" s="3">
        <f>HAVERQ!BT167/HAVERQ!AE167</f>
        <v>113.55608214849921</v>
      </c>
      <c r="DO87" s="3">
        <f>HAVERQ!BU167/HAVERQ!AF167</f>
        <v>13.245674740484429</v>
      </c>
      <c r="DP87" s="3">
        <f>HAVERQ!BV167/HAVERQ!AG167</f>
        <v>9.1425287356321832</v>
      </c>
      <c r="DQ87" s="3">
        <f>HAVERQ!BW167/HAVERQ!AH167</f>
        <v>17.589960886571056</v>
      </c>
      <c r="DR87" s="3">
        <f>HAVERQ!BX167/HAVERQ!AI167</f>
        <v>10.888813788442041</v>
      </c>
      <c r="DS87" s="3">
        <f>HAVERQ!BY167/HAVERQ!AJ167</f>
        <v>11.030398558883135</v>
      </c>
      <c r="DT87" s="3">
        <f>HAVERQ!BZ167/HAVERQ!AK167</f>
        <v>7.7876190476190477</v>
      </c>
      <c r="DU87" s="3">
        <f>(HAVERQ!CA167+HAVERQ!CB167)/HAVERQ!AL167</f>
        <v>10.53414882772681</v>
      </c>
      <c r="FP87" s="8">
        <v>44531</v>
      </c>
      <c r="FQ87" s="2">
        <f>100*((AVERAGE(HAVERM!AS509:AS511)/AVERAGE(HAVERM!AS506:AS508))-1)</f>
        <v>0.79583751280973836</v>
      </c>
      <c r="FR87" s="2">
        <f>100*((AVERAGE(HAVERM!AT509:AT511)/AVERAGE(HAVERM!AT506:AT508))-1)</f>
        <v>1.6770870337477817</v>
      </c>
      <c r="FS87" s="2">
        <f>100*((AVERAGE(HAVERM!AU509:AU511)/AVERAGE(HAVERM!AU506:AU508))-1)</f>
        <v>0.21687941504524577</v>
      </c>
      <c r="FT87" s="2">
        <f>100*((AVERAGE(HAVERM!AV509:AV511)/AVERAGE(HAVERM!AV506:AV508))-1)</f>
        <v>0.63222621945495661</v>
      </c>
      <c r="FU87" s="2">
        <f>100*((AVERAGE(HAVERM!AW509:AW511)/AVERAGE(HAVERM!AW506:AW508))-1)</f>
        <v>-1.3640696534779839</v>
      </c>
      <c r="FV87" s="2">
        <f>100*((AVERAGE(HAVERM!AX509:AX511)/AVERAGE(HAVERM!AX506:AX508))-1)</f>
        <v>1.0969608174612011</v>
      </c>
      <c r="FW87" s="2">
        <f>100*((AVERAGE(HAVERM!AY509:AY511)/AVERAGE(HAVERM!AY506:AY508))-1)</f>
        <v>0.3668927963086821</v>
      </c>
      <c r="FX87" s="2">
        <f>100*((AVERAGE(HAVERM!AZ509:AZ511)/AVERAGE(HAVERM!AZ506:AZ508))-1)</f>
        <v>0.45099243822694923</v>
      </c>
      <c r="FY87" s="2">
        <f>100*((AVERAGE(HAVERM!BA509:BA511)/AVERAGE(HAVERM!BA506:BA508))-1)</f>
        <v>0.84680011637940922</v>
      </c>
      <c r="FZ87" s="2">
        <f>100*((AVERAGE(HAVERM!BB509:BB511)/AVERAGE(HAVERM!BB506:BB508))-1)</f>
        <v>2.7982455684998131</v>
      </c>
      <c r="GA87" s="2">
        <f>100*((AVERAGE(HAVERM!BC509:BC511)/AVERAGE(HAVERM!BC506:BC508))-1)</f>
        <v>1.7050595792663215</v>
      </c>
      <c r="GB87" s="2">
        <f>100*((AVERAGE(HAVERM!BD509:BD511)/AVERAGE(HAVERM!BD506:BD508))-1)</f>
        <v>9.2289209261675609E-2</v>
      </c>
      <c r="GC87" s="2">
        <f>100*((AVERAGE(HAVERM!BE509:BE511)/AVERAGE(HAVERM!BE506:BE508))-1)</f>
        <v>0.6173992942684503</v>
      </c>
      <c r="GD87" s="2">
        <f>100*((AVERAGE(HAVERM!BF509:BF511)/AVERAGE(HAVERM!BF506:BF508))-1)</f>
        <v>1.4553688197185943</v>
      </c>
      <c r="GE87" s="2">
        <f>100*((AVERAGE(HAVERM!BG509:BG511)/AVERAGE(HAVERM!BG506:BG508))-1)</f>
        <v>1.0817478908864864</v>
      </c>
      <c r="GF87" s="2">
        <f>100*((AVERAGE(HAVERM!BH509:BH511)/AVERAGE(HAVERM!BH506:BH508))-1)</f>
        <v>0.58513178423502676</v>
      </c>
      <c r="GG87" s="2">
        <f>100*((AVERAGE(HAVERM!BI509:BI511)/AVERAGE(HAVERM!BI506:BI508))-1)</f>
        <v>0.64389126837551824</v>
      </c>
      <c r="GH87" s="2">
        <f>100*((AVERAGE(HAVERM!BJ509:BJ511)/AVERAGE(HAVERM!BJ506:BJ508))-1)</f>
        <v>-0.34882145648054141</v>
      </c>
      <c r="GI87" s="2">
        <f>100*((AVERAGE(HAVERM!BK509:BK511)/AVERAGE(HAVERM!BK506:BK508))-1)</f>
        <v>3.2332278389201052</v>
      </c>
      <c r="GJ87" s="2">
        <f>100*(((AVERAGE(HAVERM!BL509:BL511)+(AVERAGE(HAVERM!BM509:BM511)))/(AVERAGE(HAVERM!BL506:BL508)+AVERAGE(HAVERM!BM506:BM508))-1))</f>
        <v>0.80917884671012352</v>
      </c>
      <c r="GL87" s="8">
        <v>44531</v>
      </c>
      <c r="GM87" s="2">
        <f t="shared" si="110"/>
        <v>1.6770870337477817</v>
      </c>
      <c r="GN87" s="2">
        <f t="shared" si="111"/>
        <v>0.23778329689583266</v>
      </c>
      <c r="GO87" s="2">
        <f t="shared" si="112"/>
        <v>0.63222621945495661</v>
      </c>
      <c r="GP87" s="2">
        <f t="shared" si="113"/>
        <v>0.3668927963086821</v>
      </c>
      <c r="GQ87" s="2">
        <f t="shared" si="114"/>
        <v>1.1872915320653155</v>
      </c>
      <c r="GR87" s="2">
        <f t="shared" si="115"/>
        <v>1.2565347500900881</v>
      </c>
      <c r="GS87" s="2">
        <f t="shared" si="116"/>
        <v>9.2289209261675609E-2</v>
      </c>
      <c r="GT87" s="2">
        <f t="shared" si="117"/>
        <v>1.2043681093993674</v>
      </c>
      <c r="GU87" s="2">
        <f t="shared" si="118"/>
        <v>0.37775446534991097</v>
      </c>
      <c r="GW87" s="8">
        <v>44531</v>
      </c>
      <c r="GX87">
        <f>HAVERM!AT511</f>
        <v>191409</v>
      </c>
      <c r="GY87">
        <f>HAVERM!AU511+HAVERM!AW511+HAVERM!AX511</f>
        <v>335321</v>
      </c>
      <c r="GZ87">
        <f>HAVERM!AV511</f>
        <v>2352691</v>
      </c>
      <c r="HA87">
        <f>HAVERM!AY511</f>
        <v>1295563</v>
      </c>
      <c r="HB87">
        <f>HAVERM!AZ511+HAVERM!BB511</f>
        <v>6441974</v>
      </c>
      <c r="HC87">
        <f>HAVERM!BA511+HAVERM!BC511</f>
        <v>2596763</v>
      </c>
      <c r="HD87">
        <f>HAVERM!BD511</f>
        <v>1039609</v>
      </c>
      <c r="HE87">
        <f>HAVERM!BE511+HAVERM!BF511+HAVERM!BG511</f>
        <v>5202974</v>
      </c>
      <c r="HF87">
        <f>HAVERM!BH511+HAVERM!BI511+HAVERM!BJ511+HAVERM!BK511+HAVERM!BL511+HAVERM!BM511</f>
        <v>9793994</v>
      </c>
    </row>
    <row r="88" spans="5:214" x14ac:dyDescent="0.25">
      <c r="E88" s="8">
        <v>44197</v>
      </c>
      <c r="F88" s="7">
        <f>HAVERQ!P172</f>
        <v>1835</v>
      </c>
      <c r="G88" s="7">
        <f>HAVERQ!O172</f>
        <v>1621</v>
      </c>
      <c r="H88" s="7">
        <f>HAVERQ!N172</f>
        <v>1126</v>
      </c>
      <c r="I88" s="7">
        <f>HAVERQ!M172</f>
        <v>268</v>
      </c>
      <c r="J88" s="7">
        <f>HAVERQ!L172</f>
        <v>160</v>
      </c>
      <c r="K88" s="7">
        <f>HAVERQ!E172-F88-G88-H88-I88-J88</f>
        <v>520</v>
      </c>
      <c r="M88" s="8">
        <v>44197</v>
      </c>
      <c r="N88" s="7">
        <f t="shared" si="98"/>
        <v>33.182640144665463</v>
      </c>
      <c r="O88" s="7">
        <f t="shared" si="99"/>
        <v>29.312839059674502</v>
      </c>
      <c r="P88" s="7">
        <f t="shared" si="100"/>
        <v>20.361663652802893</v>
      </c>
      <c r="Q88" s="7">
        <f t="shared" si="101"/>
        <v>4.8462929475587702</v>
      </c>
      <c r="R88" s="7">
        <f t="shared" si="102"/>
        <v>2.8933092224231465</v>
      </c>
      <c r="S88" s="7">
        <f t="shared" si="102"/>
        <v>9.4032549728752262</v>
      </c>
      <c r="U88" s="8">
        <v>44197</v>
      </c>
      <c r="V88" s="7">
        <f t="shared" si="103"/>
        <v>625.75</v>
      </c>
      <c r="W88" s="7">
        <f t="shared" si="104"/>
        <v>181.25</v>
      </c>
      <c r="X88" s="7">
        <f t="shared" si="105"/>
        <v>-53</v>
      </c>
      <c r="Y88" s="7">
        <f t="shared" si="106"/>
        <v>42.25</v>
      </c>
      <c r="Z88" s="7">
        <f t="shared" si="107"/>
        <v>-56.25</v>
      </c>
      <c r="AA88" s="7">
        <f t="shared" si="108"/>
        <v>-267.75</v>
      </c>
      <c r="AB88" s="7">
        <f t="shared" si="109"/>
        <v>472.25</v>
      </c>
      <c r="AD88" s="7"/>
      <c r="AE88" s="7"/>
      <c r="AF88" s="7"/>
      <c r="AG88" s="7"/>
      <c r="AH88" s="7"/>
      <c r="AI88" s="7"/>
      <c r="AJ88" s="7"/>
      <c r="AK88" s="7"/>
      <c r="AL88" s="7"/>
      <c r="AM88" s="7"/>
      <c r="AN88" s="7"/>
      <c r="AO88" s="7"/>
      <c r="AP88" s="7"/>
      <c r="AQ88" s="7"/>
      <c r="AR88" s="7"/>
      <c r="AS88" s="7"/>
      <c r="AT88" s="7"/>
      <c r="AU88" s="7"/>
      <c r="AV88" s="7"/>
      <c r="AW88" s="7"/>
      <c r="AY88" s="7"/>
      <c r="BU88" s="8">
        <v>42005</v>
      </c>
      <c r="BV88" s="7">
        <f>HAVERQ!T148</f>
        <v>390</v>
      </c>
      <c r="BW88" s="7">
        <f>HAVERQ!U148+HAVERQ!W148+HAVERQ!X148</f>
        <v>402</v>
      </c>
      <c r="BX88" s="7">
        <f>HAVERQ!V148</f>
        <v>2650</v>
      </c>
      <c r="BY88" s="7">
        <f>HAVERQ!Y148</f>
        <v>2141</v>
      </c>
      <c r="BZ88" s="7">
        <f>HAVERQ!Z148+HAVERQ!AB148</f>
        <v>7241</v>
      </c>
      <c r="CA88" s="7">
        <f>HAVERQ!AA148+HAVERQ!AC148</f>
        <v>2932</v>
      </c>
      <c r="CB88" s="7">
        <f>HAVERQ!AD148+HAVERQ!AE148+HAVERQ!AF148+HAVERQ!AG148</f>
        <v>7435</v>
      </c>
      <c r="CC88" s="7">
        <f>HAVERQ!AH148+HAVERQ!AI148+HAVERQ!AJ148+HAVERQ!AK148+HAVERQ!AL148+HAVERQ!AM148</f>
        <v>10615</v>
      </c>
      <c r="CD88" s="7">
        <f>HAVERQ!S148-SUM('Chart Data'!BV88:CC88)</f>
        <v>0</v>
      </c>
      <c r="DB88" s="8">
        <v>43831</v>
      </c>
      <c r="DC88" s="3">
        <f>HAVERQ!BI168/HAVERQ!T168</f>
        <v>10.950520833333334</v>
      </c>
      <c r="DD88" s="3">
        <f>HAVERQ!BJ168/HAVERQ!U168</f>
        <v>191.80882352941177</v>
      </c>
      <c r="DE88" s="3">
        <f>HAVERQ!BK168/HAVERQ!V168</f>
        <v>20.218609865470853</v>
      </c>
      <c r="DF88" s="3">
        <f>HAVERQ!BL168/HAVERQ!W168</f>
        <v>62.571428571428569</v>
      </c>
      <c r="DG88" s="3">
        <f>HAVERQ!BM168/HAVERQ!X168</f>
        <v>29.525114155251142</v>
      </c>
      <c r="DH88" s="3">
        <f>HAVERQ!BN168/HAVERQ!Y168</f>
        <v>14.383776711731356</v>
      </c>
      <c r="DI88" s="3">
        <f>HAVERQ!BO168/HAVERQ!Z168</f>
        <v>11.017415957877683</v>
      </c>
      <c r="DJ88" s="3">
        <f>HAVERQ!BP168/HAVERQ!AA168</f>
        <v>10.172586015538291</v>
      </c>
      <c r="DK88" s="3">
        <f>HAVERQ!BQ168/HAVERQ!AB168</f>
        <v>6.5017864231838027</v>
      </c>
      <c r="DL88" s="3">
        <f>HAVERQ!BR168/HAVERQ!AC168</f>
        <v>20.000643500643502</v>
      </c>
      <c r="DM88" s="3">
        <f>HAVERQ!BS168/HAVERQ!AD168</f>
        <v>43.450307827616534</v>
      </c>
      <c r="DN88" s="3">
        <f>HAVERQ!BT168/HAVERQ!AE168</f>
        <v>112.53510140405616</v>
      </c>
      <c r="DO88" s="3">
        <f>HAVERQ!BU168/HAVERQ!AF168</f>
        <v>13.045341614906832</v>
      </c>
      <c r="DP88" s="3">
        <f>HAVERQ!BV168/HAVERQ!AG168</f>
        <v>8.9805729338162656</v>
      </c>
      <c r="DQ88" s="3">
        <f>HAVERQ!BW168/HAVERQ!AH168</f>
        <v>17.060155239327297</v>
      </c>
      <c r="DR88" s="3">
        <f>HAVERQ!BX168/HAVERQ!AI168</f>
        <v>10.193711967545639</v>
      </c>
      <c r="DS88" s="3">
        <f>HAVERQ!BY168/HAVERQ!AJ168</f>
        <v>10.351011235955056</v>
      </c>
      <c r="DT88" s="3">
        <f>HAVERQ!BZ168/HAVERQ!AK168</f>
        <v>7.4137596899224807</v>
      </c>
      <c r="DU88" s="3">
        <f>(HAVERQ!CA168+HAVERQ!CB168)/HAVERQ!AL168</f>
        <v>10.029001074113856</v>
      </c>
      <c r="FP88" s="8">
        <v>44562</v>
      </c>
      <c r="FQ88" s="2">
        <f>100*((AVERAGE(HAVERM!AS510:AS512)/AVERAGE(HAVERM!AS507:AS509))-1)</f>
        <v>0.74169458267907551</v>
      </c>
      <c r="FR88" s="2">
        <f>100*((AVERAGE(HAVERM!AT510:AT512)/AVERAGE(HAVERM!AT507:AT509))-1)</f>
        <v>1.3419037121822353</v>
      </c>
      <c r="FS88" s="2">
        <f>100*((AVERAGE(HAVERM!AU510:AU512)/AVERAGE(HAVERM!AU507:AU509))-1)</f>
        <v>6.3959286131831661E-2</v>
      </c>
      <c r="FT88" s="2">
        <f>100*((AVERAGE(HAVERM!AV510:AV512)/AVERAGE(HAVERM!AV507:AV509))-1)</f>
        <v>0.64988523956810429</v>
      </c>
      <c r="FU88" s="2">
        <f>100*((AVERAGE(HAVERM!AW510:AW512)/AVERAGE(HAVERM!AW507:AW509))-1)</f>
        <v>-1.2070970024768757</v>
      </c>
      <c r="FV88" s="2">
        <f>100*((AVERAGE(HAVERM!AX510:AX512)/AVERAGE(HAVERM!AX507:AX509))-1)</f>
        <v>1.0271324045661556</v>
      </c>
      <c r="FW88" s="2">
        <f>100*((AVERAGE(HAVERM!AY510:AY512)/AVERAGE(HAVERM!AY507:AY509))-1)</f>
        <v>0.47178125376101665</v>
      </c>
      <c r="FX88" s="2">
        <f>100*((AVERAGE(HAVERM!AZ510:AZ512)/AVERAGE(HAVERM!AZ507:AZ509))-1)</f>
        <v>0.38921416814163834</v>
      </c>
      <c r="FY88" s="2">
        <f>100*((AVERAGE(HAVERM!BA510:BA512)/AVERAGE(HAVERM!BA507:BA509))-1)</f>
        <v>0.91041792798445265</v>
      </c>
      <c r="FZ88" s="2">
        <f>100*((AVERAGE(HAVERM!BB510:BB512)/AVERAGE(HAVERM!BB507:BB509))-1)</f>
        <v>2.2473614693789612</v>
      </c>
      <c r="GA88" s="2">
        <f>100*((AVERAGE(HAVERM!BC510:BC512)/AVERAGE(HAVERM!BC507:BC509))-1)</f>
        <v>1.6946542748037086</v>
      </c>
      <c r="GB88" s="2">
        <f>100*((AVERAGE(HAVERM!BD510:BD512)/AVERAGE(HAVERM!BD507:BD509))-1)</f>
        <v>0.18964127503959816</v>
      </c>
      <c r="GC88" s="2">
        <f>100*((AVERAGE(HAVERM!BE510:BE512)/AVERAGE(HAVERM!BE507:BE509))-1)</f>
        <v>0.74043020166087992</v>
      </c>
      <c r="GD88" s="2">
        <f>100*((AVERAGE(HAVERM!BF510:BF512)/AVERAGE(HAVERM!BF507:BF509))-1)</f>
        <v>1.4228219778353868</v>
      </c>
      <c r="GE88" s="2">
        <f>100*((AVERAGE(HAVERM!BG510:BG512)/AVERAGE(HAVERM!BG507:BG509))-1)</f>
        <v>1.0332347640142014</v>
      </c>
      <c r="GF88" s="2">
        <f>100*((AVERAGE(HAVERM!BH510:BH512)/AVERAGE(HAVERM!BH507:BH509))-1)</f>
        <v>0.38196418818843281</v>
      </c>
      <c r="GG88" s="2">
        <f>100*((AVERAGE(HAVERM!BI510:BI512)/AVERAGE(HAVERM!BI507:BI509))-1)</f>
        <v>0.40032254391628719</v>
      </c>
      <c r="GH88" s="2">
        <f>100*((AVERAGE(HAVERM!BJ510:BJ512)/AVERAGE(HAVERM!BJ507:BJ509))-1)</f>
        <v>-0.12630412627931964</v>
      </c>
      <c r="GI88" s="2">
        <f>100*((AVERAGE(HAVERM!BK510:BK512)/AVERAGE(HAVERM!BK507:BK509))-1)</f>
        <v>2.7538083286505088</v>
      </c>
      <c r="GJ88" s="2">
        <f>100*(((AVERAGE(HAVERM!BL510:BL512)+(AVERAGE(HAVERM!BM510:BM512)))/(AVERAGE(HAVERM!BL507:BL509)+AVERAGE(HAVERM!BM507:BM509))-1))</f>
        <v>0.8110720157093354</v>
      </c>
      <c r="GL88" s="8">
        <v>44562</v>
      </c>
      <c r="GM88" s="2">
        <f t="shared" si="110"/>
        <v>1.3419037121822353</v>
      </c>
      <c r="GN88" s="2">
        <f t="shared" si="111"/>
        <v>0.22674629531438395</v>
      </c>
      <c r="GO88" s="2">
        <f t="shared" si="112"/>
        <v>0.64988523956810429</v>
      </c>
      <c r="GP88" s="2">
        <f t="shared" si="113"/>
        <v>0.47178125376101665</v>
      </c>
      <c r="GQ88" s="2">
        <f t="shared" si="114"/>
        <v>0.97593179208417258</v>
      </c>
      <c r="GR88" s="2">
        <f t="shared" si="115"/>
        <v>1.2854711600998714</v>
      </c>
      <c r="GS88" s="2">
        <f t="shared" si="116"/>
        <v>0.18964127503959816</v>
      </c>
      <c r="GT88" s="2">
        <f t="shared" si="117"/>
        <v>1.1773872403210373</v>
      </c>
      <c r="GU88" s="2">
        <f t="shared" si="118"/>
        <v>0.33834521999969169</v>
      </c>
      <c r="GW88" s="8">
        <v>44562</v>
      </c>
      <c r="GX88">
        <f>HAVERM!AT512</f>
        <v>191150</v>
      </c>
      <c r="GY88">
        <f>HAVERM!AU512+HAVERM!AW512+HAVERM!AX512</f>
        <v>335547</v>
      </c>
      <c r="GZ88">
        <f>HAVERM!AV512</f>
        <v>2349562</v>
      </c>
      <c r="HA88">
        <f>HAVERM!AY512</f>
        <v>1295851</v>
      </c>
      <c r="HB88">
        <f>HAVERM!AZ512+HAVERM!BB512</f>
        <v>6442070</v>
      </c>
      <c r="HC88">
        <f>HAVERM!BA512+HAVERM!BC512</f>
        <v>2603308</v>
      </c>
      <c r="HD88">
        <f>HAVERM!BD512</f>
        <v>1040146</v>
      </c>
      <c r="HE88">
        <f>HAVERM!BE512+HAVERM!BF512+HAVERM!BG512</f>
        <v>5227441</v>
      </c>
      <c r="HF88">
        <f>HAVERM!BH512+HAVERM!BI512+HAVERM!BJ512+HAVERM!BK512+HAVERM!BL512+HAVERM!BM512</f>
        <v>9814050</v>
      </c>
    </row>
    <row r="89" spans="5:214" x14ac:dyDescent="0.25">
      <c r="E89" s="8">
        <v>44287</v>
      </c>
      <c r="F89" s="7">
        <f>HAVERQ!P173</f>
        <v>1847</v>
      </c>
      <c r="G89" s="7">
        <f>HAVERQ!O173</f>
        <v>1625</v>
      </c>
      <c r="H89" s="7">
        <f>HAVERQ!N173</f>
        <v>1119</v>
      </c>
      <c r="I89" s="7">
        <f>HAVERQ!M173</f>
        <v>269</v>
      </c>
      <c r="J89" s="7">
        <f>HAVERQ!L173</f>
        <v>160</v>
      </c>
      <c r="K89" s="7">
        <f>HAVERQ!E173-F89-G89-H89-I89-J89</f>
        <v>521</v>
      </c>
      <c r="M89" s="8">
        <v>44287</v>
      </c>
      <c r="N89" s="7">
        <f t="shared" si="98"/>
        <v>33.333333333333329</v>
      </c>
      <c r="O89" s="7">
        <f t="shared" si="99"/>
        <v>29.326836311135175</v>
      </c>
      <c r="P89" s="7">
        <f t="shared" si="100"/>
        <v>20.194910665944775</v>
      </c>
      <c r="Q89" s="7">
        <f t="shared" si="101"/>
        <v>4.8547193647356073</v>
      </c>
      <c r="R89" s="7">
        <f t="shared" si="102"/>
        <v>2.8875654214040787</v>
      </c>
      <c r="S89" s="7">
        <f t="shared" si="102"/>
        <v>9.4026349034470318</v>
      </c>
      <c r="U89" s="8">
        <v>44287</v>
      </c>
      <c r="V89" s="7">
        <f t="shared" si="103"/>
        <v>637.75</v>
      </c>
      <c r="W89" s="7">
        <f t="shared" si="104"/>
        <v>185.25</v>
      </c>
      <c r="X89" s="7">
        <f t="shared" si="105"/>
        <v>-60</v>
      </c>
      <c r="Y89" s="7">
        <f t="shared" si="106"/>
        <v>43.25</v>
      </c>
      <c r="Z89" s="7">
        <f t="shared" si="107"/>
        <v>-56.25</v>
      </c>
      <c r="AA89" s="7">
        <f t="shared" si="108"/>
        <v>-266.75</v>
      </c>
      <c r="AB89" s="7">
        <f t="shared" si="109"/>
        <v>483.25</v>
      </c>
      <c r="AD89" s="7"/>
      <c r="AE89" s="7"/>
      <c r="AF89" s="7"/>
      <c r="AG89" s="7"/>
      <c r="AH89" s="7"/>
      <c r="AI89" s="7"/>
      <c r="AJ89" s="7"/>
      <c r="AK89" s="7"/>
      <c r="AL89" s="7"/>
      <c r="AM89" s="7"/>
      <c r="AN89" s="7"/>
      <c r="AO89" s="7"/>
      <c r="AP89" s="7"/>
      <c r="AQ89" s="7"/>
      <c r="AR89" s="7"/>
      <c r="AS89" s="7"/>
      <c r="AT89" s="7"/>
      <c r="AU89" s="7"/>
      <c r="AV89" s="7"/>
      <c r="AW89" s="7"/>
      <c r="AY89" s="7"/>
      <c r="BU89" s="8">
        <v>42095</v>
      </c>
      <c r="BV89" s="7">
        <f>HAVERQ!T149</f>
        <v>388</v>
      </c>
      <c r="BW89" s="7">
        <f>HAVERQ!U149+HAVERQ!W149+HAVERQ!X149</f>
        <v>407</v>
      </c>
      <c r="BX89" s="7">
        <f>HAVERQ!V149</f>
        <v>2641</v>
      </c>
      <c r="BY89" s="7">
        <f>HAVERQ!Y149</f>
        <v>2121</v>
      </c>
      <c r="BZ89" s="7">
        <f>HAVERQ!Z149+HAVERQ!AB149</f>
        <v>7251</v>
      </c>
      <c r="CA89" s="7">
        <f>HAVERQ!AA149+HAVERQ!AC149</f>
        <v>2995</v>
      </c>
      <c r="CB89" s="7">
        <f>HAVERQ!AD149+HAVERQ!AE149+HAVERQ!AF149+HAVERQ!AG149</f>
        <v>7446</v>
      </c>
      <c r="CC89" s="7">
        <f>HAVERQ!AH149+HAVERQ!AI149+HAVERQ!AJ149+HAVERQ!AK149+HAVERQ!AL149+HAVERQ!AM149</f>
        <v>10642</v>
      </c>
      <c r="CD89" s="7">
        <f>HAVERQ!S149-SUM('Chart Data'!BV89:CC89)</f>
        <v>1</v>
      </c>
      <c r="DB89" s="8">
        <v>43922</v>
      </c>
      <c r="DC89" s="3">
        <f>HAVERQ!BI169/HAVERQ!T169</f>
        <v>10.209549071618037</v>
      </c>
      <c r="DD89" s="3">
        <f>HAVERQ!BJ169/HAVERQ!U169</f>
        <v>215.21311475409837</v>
      </c>
      <c r="DE89" s="3">
        <f>HAVERQ!BK169/HAVERQ!V169</f>
        <v>17.133689839572192</v>
      </c>
      <c r="DF89" s="3">
        <f>HAVERQ!BL169/HAVERQ!W169</f>
        <v>61.171232876712331</v>
      </c>
      <c r="DG89" s="3">
        <f>HAVERQ!BM169/HAVERQ!X169</f>
        <v>28.197247706422019</v>
      </c>
      <c r="DH89" s="3">
        <f>HAVERQ!BN169/HAVERQ!Y169</f>
        <v>9.4143233743409489</v>
      </c>
      <c r="DI89" s="3">
        <f>HAVERQ!BO169/HAVERQ!Z169</f>
        <v>8.313906752411576</v>
      </c>
      <c r="DJ89" s="3">
        <f>HAVERQ!BP169/HAVERQ!AA169</f>
        <v>5.8085460599334073</v>
      </c>
      <c r="DK89" s="3">
        <f>HAVERQ!BQ169/HAVERQ!AB169</f>
        <v>1.1291009799744354</v>
      </c>
      <c r="DL89" s="3">
        <f>HAVERQ!BR169/HAVERQ!AC169</f>
        <v>19.324377457404982</v>
      </c>
      <c r="DM89" s="3">
        <f>HAVERQ!BS169/HAVERQ!AD169</f>
        <v>41.984056687333926</v>
      </c>
      <c r="DN89" s="3">
        <f>HAVERQ!BT169/HAVERQ!AE169</f>
        <v>113.35143769968052</v>
      </c>
      <c r="DO89" s="3">
        <f>HAVERQ!BU169/HAVERQ!AF169</f>
        <v>11.611128877518388</v>
      </c>
      <c r="DP89" s="3">
        <f>HAVERQ!BV169/HAVERQ!AG169</f>
        <v>6.8794398907103824</v>
      </c>
      <c r="DQ89" s="3">
        <f>HAVERQ!BW169/HAVERQ!AH169</f>
        <v>16.706598334401026</v>
      </c>
      <c r="DR89" s="3">
        <f>HAVERQ!BX169/HAVERQ!AI169</f>
        <v>6.2746288798920382</v>
      </c>
      <c r="DS89" s="3">
        <f>HAVERQ!BY169/HAVERQ!AJ169</f>
        <v>6.2242761692650337</v>
      </c>
      <c r="DT89" s="3">
        <f>HAVERQ!BZ169/HAVERQ!AK169</f>
        <v>4.087309644670051</v>
      </c>
      <c r="DU89" s="3">
        <f>(HAVERQ!CA169+HAVERQ!CB169)/HAVERQ!AL169</f>
        <v>6.348663101604278</v>
      </c>
      <c r="FP89" s="8">
        <v>44593</v>
      </c>
      <c r="FQ89" s="2">
        <f>100*((AVERAGE(HAVERM!AS511:AS513)/AVERAGE(HAVERM!AS508:AS510))-1)</f>
        <v>0.76690166455779529</v>
      </c>
      <c r="FR89" s="2">
        <f>100*((AVERAGE(HAVERM!AT511:AT513)/AVERAGE(HAVERM!AT508:AT510))-1)</f>
        <v>0.75467325001141727</v>
      </c>
      <c r="FS89" s="2">
        <f>100*((AVERAGE(HAVERM!AU511:AU513)/AVERAGE(HAVERM!AU508:AU510))-1)</f>
        <v>-6.8750257812277837E-4</v>
      </c>
      <c r="FT89" s="2">
        <f>100*((AVERAGE(HAVERM!AV511:AV513)/AVERAGE(HAVERM!AV508:AV510))-1)</f>
        <v>0.62523943170216256</v>
      </c>
      <c r="FU89" s="2">
        <f>100*((AVERAGE(HAVERM!AW511:AW513)/AVERAGE(HAVERM!AW508:AW510))-1)</f>
        <v>-0.73800487937110137</v>
      </c>
      <c r="FV89" s="2">
        <f>100*((AVERAGE(HAVERM!AX511:AX513)/AVERAGE(HAVERM!AX508:AX510))-1)</f>
        <v>1.0013582252523356</v>
      </c>
      <c r="FW89" s="2">
        <f>100*((AVERAGE(HAVERM!AY511:AY513)/AVERAGE(HAVERM!AY508:AY510))-1)</f>
        <v>0.57463997734950034</v>
      </c>
      <c r="FX89" s="2">
        <f>100*((AVERAGE(HAVERM!AZ511:AZ513)/AVERAGE(HAVERM!AZ508:AZ510))-1)</f>
        <v>0.40384587944048977</v>
      </c>
      <c r="FY89" s="2">
        <f>100*((AVERAGE(HAVERM!BA511:BA513)/AVERAGE(HAVERM!BA508:BA510))-1)</f>
        <v>0.78530561615741679</v>
      </c>
      <c r="FZ89" s="2">
        <f>100*((AVERAGE(HAVERM!BB511:BB513)/AVERAGE(HAVERM!BB508:BB510))-1)</f>
        <v>1.9949376080378611</v>
      </c>
      <c r="GA89" s="2">
        <f>100*((AVERAGE(HAVERM!BC511:BC513)/AVERAGE(HAVERM!BC508:BC510))-1)</f>
        <v>1.6803422354361608</v>
      </c>
      <c r="GB89" s="2">
        <f>100*((AVERAGE(HAVERM!BD511:BD513)/AVERAGE(HAVERM!BD508:BD510))-1)</f>
        <v>0.25727045998737985</v>
      </c>
      <c r="GC89" s="2">
        <f>100*((AVERAGE(HAVERM!BE511:BE513)/AVERAGE(HAVERM!BE508:BE510))-1)</f>
        <v>0.87902282936433984</v>
      </c>
      <c r="GD89" s="2">
        <f>100*((AVERAGE(HAVERM!BF511:BF513)/AVERAGE(HAVERM!BF508:BF510))-1)</f>
        <v>1.4674264062972897</v>
      </c>
      <c r="GE89" s="2">
        <f>100*((AVERAGE(HAVERM!BG511:BG513)/AVERAGE(HAVERM!BG508:BG510))-1)</f>
        <v>0.81787879358272697</v>
      </c>
      <c r="GF89" s="2">
        <f>100*((AVERAGE(HAVERM!BH511:BH513)/AVERAGE(HAVERM!BH508:BH510))-1)</f>
        <v>0.31883812783457532</v>
      </c>
      <c r="GG89" s="2">
        <f>100*((AVERAGE(HAVERM!BI511:BI513)/AVERAGE(HAVERM!BI508:BI510))-1)</f>
        <v>0.67872574008798203</v>
      </c>
      <c r="GH89" s="2">
        <f>100*((AVERAGE(HAVERM!BJ511:BJ513)/AVERAGE(HAVERM!BJ508:BJ510))-1)</f>
        <v>0.11043678077942154</v>
      </c>
      <c r="GI89" s="2">
        <f>100*((AVERAGE(HAVERM!BK511:BK513)/AVERAGE(HAVERM!BK508:BK510))-1)</f>
        <v>2.5053508130581381</v>
      </c>
      <c r="GJ89" s="2">
        <f>100*(((AVERAGE(HAVERM!BL511:BL513)+(AVERAGE(HAVERM!BM511:BM513)))/(AVERAGE(HAVERM!BL508:BL510)+AVERAGE(HAVERM!BM508:BM510))-1))</f>
        <v>0.87210685913554631</v>
      </c>
      <c r="GL89" s="8">
        <v>44593</v>
      </c>
      <c r="GM89" s="2">
        <f t="shared" si="110"/>
        <v>0.75467325001141727</v>
      </c>
      <c r="GN89" s="2">
        <f t="shared" si="111"/>
        <v>0.34478670743141038</v>
      </c>
      <c r="GO89" s="2">
        <f t="shared" si="112"/>
        <v>0.62523943170216256</v>
      </c>
      <c r="GP89" s="2">
        <f t="shared" si="113"/>
        <v>0.57463997734950034</v>
      </c>
      <c r="GQ89" s="2">
        <f t="shared" si="114"/>
        <v>0.90880210088342128</v>
      </c>
      <c r="GR89" s="2">
        <f t="shared" si="115"/>
        <v>1.2140303207645253</v>
      </c>
      <c r="GS89" s="2">
        <f t="shared" si="116"/>
        <v>0.25727045998737985</v>
      </c>
      <c r="GT89" s="2">
        <f t="shared" si="117"/>
        <v>1.1044778524614607</v>
      </c>
      <c r="GU89" s="2">
        <f t="shared" si="118"/>
        <v>0.50552382017223785</v>
      </c>
      <c r="GW89" s="8">
        <v>44593</v>
      </c>
      <c r="GX89">
        <f>HAVERM!AT513</f>
        <v>191257</v>
      </c>
      <c r="GY89">
        <f>HAVERM!AU513+HAVERM!AW513+HAVERM!AX513</f>
        <v>336402</v>
      </c>
      <c r="GZ89">
        <f>HAVERM!AV513</f>
        <v>2352979</v>
      </c>
      <c r="HA89">
        <f>HAVERM!AY513</f>
        <v>1298275</v>
      </c>
      <c r="HB89">
        <f>HAVERM!AZ513+HAVERM!BB513</f>
        <v>6488447</v>
      </c>
      <c r="HC89">
        <f>HAVERM!BA513+HAVERM!BC513</f>
        <v>2611973</v>
      </c>
      <c r="HD89">
        <f>HAVERM!BD513</f>
        <v>1041710</v>
      </c>
      <c r="HE89">
        <f>HAVERM!BE513+HAVERM!BF513+HAVERM!BG513</f>
        <v>5254504</v>
      </c>
      <c r="HF89">
        <f>HAVERM!BH513+HAVERM!BI513+HAVERM!BJ513+HAVERM!BK513+HAVERM!BL513+HAVERM!BM513</f>
        <v>9840178</v>
      </c>
    </row>
    <row r="90" spans="5:214" x14ac:dyDescent="0.25">
      <c r="E90" s="8">
        <v>44378</v>
      </c>
      <c r="F90" s="7">
        <f>HAVERQ!P174</f>
        <v>1850</v>
      </c>
      <c r="G90" s="7">
        <f>HAVERQ!O174</f>
        <v>1628</v>
      </c>
      <c r="H90" s="7">
        <f>HAVERQ!N174</f>
        <v>1127</v>
      </c>
      <c r="I90" s="7">
        <f>HAVERQ!M174</f>
        <v>271</v>
      </c>
      <c r="J90" s="7">
        <f>HAVERQ!L174</f>
        <v>160</v>
      </c>
      <c r="K90" s="7">
        <f>HAVERQ!E174-F90-G90-H90-I90-J90</f>
        <v>522</v>
      </c>
      <c r="M90" s="8">
        <v>44378</v>
      </c>
      <c r="N90" s="7">
        <f t="shared" si="98"/>
        <v>33.285354444044621</v>
      </c>
      <c r="O90" s="7">
        <f t="shared" si="99"/>
        <v>29.291111910759266</v>
      </c>
      <c r="P90" s="7">
        <f t="shared" si="100"/>
        <v>20.277078085642316</v>
      </c>
      <c r="Q90" s="7">
        <f t="shared" si="101"/>
        <v>4.8758546239654557</v>
      </c>
      <c r="R90" s="7">
        <f t="shared" si="102"/>
        <v>2.878733357322778</v>
      </c>
      <c r="S90" s="7">
        <f t="shared" si="102"/>
        <v>9.391867578265563</v>
      </c>
      <c r="U90" s="8">
        <v>44378</v>
      </c>
      <c r="V90" s="7">
        <f t="shared" si="103"/>
        <v>640.75</v>
      </c>
      <c r="W90" s="7">
        <f t="shared" si="104"/>
        <v>188.25</v>
      </c>
      <c r="X90" s="7">
        <f t="shared" si="105"/>
        <v>-52</v>
      </c>
      <c r="Y90" s="7">
        <f t="shared" si="106"/>
        <v>45.25</v>
      </c>
      <c r="Z90" s="7">
        <f t="shared" si="107"/>
        <v>-56.25</v>
      </c>
      <c r="AA90" s="7">
        <f t="shared" si="108"/>
        <v>-265.75</v>
      </c>
      <c r="AB90" s="7">
        <f t="shared" si="109"/>
        <v>500.25</v>
      </c>
      <c r="AD90" s="7"/>
      <c r="AE90" s="7"/>
      <c r="AF90" s="7"/>
      <c r="AG90" s="7"/>
      <c r="AH90" s="7"/>
      <c r="AI90" s="7"/>
      <c r="AJ90" s="7"/>
      <c r="AK90" s="7"/>
      <c r="AL90" s="7"/>
      <c r="AM90" s="7"/>
      <c r="AN90" s="7"/>
      <c r="AO90" s="7"/>
      <c r="AP90" s="7"/>
      <c r="AQ90" s="7"/>
      <c r="AR90" s="7"/>
      <c r="AS90" s="7"/>
      <c r="AT90" s="7"/>
      <c r="AU90" s="7"/>
      <c r="AV90" s="7"/>
      <c r="AW90" s="7"/>
      <c r="AY90" s="7"/>
      <c r="BU90" s="8">
        <v>42186</v>
      </c>
      <c r="BV90" s="7">
        <f>HAVERQ!T150</f>
        <v>428</v>
      </c>
      <c r="BW90" s="7">
        <f>HAVERQ!U150+HAVERQ!W150+HAVERQ!X150</f>
        <v>402</v>
      </c>
      <c r="BX90" s="7">
        <f>HAVERQ!V150</f>
        <v>2620</v>
      </c>
      <c r="BY90" s="7">
        <f>HAVERQ!Y150</f>
        <v>2183</v>
      </c>
      <c r="BZ90" s="7">
        <f>HAVERQ!Z150+HAVERQ!AB150</f>
        <v>7291</v>
      </c>
      <c r="CA90" s="7">
        <f>HAVERQ!AA150+HAVERQ!AC150</f>
        <v>2996</v>
      </c>
      <c r="CB90" s="7">
        <f>HAVERQ!AD150+HAVERQ!AE150+HAVERQ!AF150+HAVERQ!AG150</f>
        <v>7541</v>
      </c>
      <c r="CC90" s="7">
        <f>HAVERQ!AH150+HAVERQ!AI150+HAVERQ!AJ150+HAVERQ!AK150+HAVERQ!AL150+HAVERQ!AM150</f>
        <v>10621</v>
      </c>
      <c r="CD90" s="7">
        <f>HAVERQ!S150-SUM('Chart Data'!BV90:CC90)</f>
        <v>1</v>
      </c>
      <c r="DB90" s="8">
        <v>44013</v>
      </c>
      <c r="DC90" s="3">
        <f>HAVERQ!BI170/HAVERQ!T170</f>
        <v>9.1846522781774578</v>
      </c>
      <c r="DD90" s="3">
        <f>HAVERQ!BJ170/HAVERQ!U170</f>
        <v>234.5185185185185</v>
      </c>
      <c r="DE90" s="3">
        <f>HAVERQ!BK170/HAVERQ!V170</f>
        <v>21.846303501945524</v>
      </c>
      <c r="DF90" s="3">
        <f>HAVERQ!BL170/HAVERQ!W170</f>
        <v>64.377622377622373</v>
      </c>
      <c r="DG90" s="3">
        <f>HAVERQ!BM170/HAVERQ!X170</f>
        <v>28.878923766816143</v>
      </c>
      <c r="DH90" s="3">
        <f>HAVERQ!BN170/HAVERQ!Y170</f>
        <v>13.92580494633691</v>
      </c>
      <c r="DI90" s="3">
        <f>HAVERQ!BO170/HAVERQ!Z170</f>
        <v>11.063197026022305</v>
      </c>
      <c r="DJ90" s="3">
        <f>HAVERQ!BP170/HAVERQ!AA170</f>
        <v>7.8358543417366944</v>
      </c>
      <c r="DK90" s="3">
        <f>HAVERQ!BQ170/HAVERQ!AB170</f>
        <v>5.9190371991247268</v>
      </c>
      <c r="DL90" s="3">
        <f>HAVERQ!BR170/HAVERQ!AC170</f>
        <v>20.678312458800264</v>
      </c>
      <c r="DM90" s="3">
        <f>HAVERQ!BS170/HAVERQ!AD170</f>
        <v>43.611659192825115</v>
      </c>
      <c r="DN90" s="3">
        <f>HAVERQ!BT170/HAVERQ!AE170</f>
        <v>115.79315960912052</v>
      </c>
      <c r="DO90" s="3">
        <f>HAVERQ!BU170/HAVERQ!AF170</f>
        <v>12.66816431322208</v>
      </c>
      <c r="DP90" s="3">
        <f>HAVERQ!BV170/HAVERQ!AG170</f>
        <v>7.9197130167406904</v>
      </c>
      <c r="DQ90" s="3">
        <f>HAVERQ!BW170/HAVERQ!AH170</f>
        <v>16.419437340153454</v>
      </c>
      <c r="DR90" s="3">
        <f>HAVERQ!BX170/HAVERQ!AI170</f>
        <v>9.2103658536585371</v>
      </c>
      <c r="DS90" s="3">
        <f>HAVERQ!BY170/HAVERQ!AJ170</f>
        <v>7.2620596814000447</v>
      </c>
      <c r="DT90" s="3">
        <f>HAVERQ!BZ170/HAVERQ!AK170</f>
        <v>5.911922663802363</v>
      </c>
      <c r="DU90" s="3">
        <f>(HAVERQ!CA170+HAVERQ!CB170)/HAVERQ!AL170</f>
        <v>9.8008998875140616</v>
      </c>
      <c r="FP90" s="8">
        <v>44621</v>
      </c>
      <c r="FQ90" s="2">
        <f>100*((AVERAGE(HAVERM!AS512:AS514)/AVERAGE(HAVERM!AS509:AS511))-1)</f>
        <v>0.81439823519484644</v>
      </c>
      <c r="FR90" s="2">
        <f>100*((AVERAGE(HAVERM!AT512:AT514)/AVERAGE(HAVERM!AT509:AT511))-1)</f>
        <v>0.1594921406884886</v>
      </c>
      <c r="FS90" s="2">
        <f>100*((AVERAGE(HAVERM!AU512:AU514)/AVERAGE(HAVERM!AU509:AU511))-1)</f>
        <v>-0.23083740390362761</v>
      </c>
      <c r="FT90" s="2">
        <f>100*((AVERAGE(HAVERM!AV512:AV514)/AVERAGE(HAVERM!AV509:AV511))-1)</f>
        <v>0.36771660150498597</v>
      </c>
      <c r="FU90" s="2">
        <f>100*((AVERAGE(HAVERM!AW512:AW514)/AVERAGE(HAVERM!AW509:AW511))-1)</f>
        <v>-0.34028883716498148</v>
      </c>
      <c r="FV90" s="2">
        <f>100*((AVERAGE(HAVERM!AX512:AX514)/AVERAGE(HAVERM!AX509:AX511))-1)</f>
        <v>0.99817564423116956</v>
      </c>
      <c r="FW90" s="2">
        <f>100*((AVERAGE(HAVERM!AY512:AY514)/AVERAGE(HAVERM!AY509:AY511))-1)</f>
        <v>0.48448496720621126</v>
      </c>
      <c r="FX90" s="2">
        <f>100*((AVERAGE(HAVERM!AZ512:AZ514)/AVERAGE(HAVERM!AZ509:AZ511))-1)</f>
        <v>0.36988057016129616</v>
      </c>
      <c r="FY90" s="2">
        <f>100*((AVERAGE(HAVERM!BA512:BA514)/AVERAGE(HAVERM!BA509:BA511))-1)</f>
        <v>0.49945644980675663</v>
      </c>
      <c r="FZ90" s="2">
        <f>100*((AVERAGE(HAVERM!BB512:BB514)/AVERAGE(HAVERM!BB509:BB511))-1)</f>
        <v>2.0584933333941402</v>
      </c>
      <c r="GA90" s="2">
        <f>100*((AVERAGE(HAVERM!BC512:BC514)/AVERAGE(HAVERM!BC509:BC511))-1)</f>
        <v>1.7560813402973219</v>
      </c>
      <c r="GB90" s="2">
        <f>100*((AVERAGE(HAVERM!BD512:BD514)/AVERAGE(HAVERM!BD509:BD511))-1)</f>
        <v>0.27523233158308624</v>
      </c>
      <c r="GC90" s="2">
        <f>100*((AVERAGE(HAVERM!BE512:BE514)/AVERAGE(HAVERM!BE509:BE511))-1)</f>
        <v>0.93829665430134046</v>
      </c>
      <c r="GD90" s="2">
        <f>100*((AVERAGE(HAVERM!BF512:BF514)/AVERAGE(HAVERM!BF509:BF511))-1)</f>
        <v>1.5099008398357094</v>
      </c>
      <c r="GE90" s="2">
        <f>100*((AVERAGE(HAVERM!BG512:BG514)/AVERAGE(HAVERM!BG509:BG511))-1)</f>
        <v>0.98299064016338367</v>
      </c>
      <c r="GF90" s="2">
        <f>100*((AVERAGE(HAVERM!BH512:BH514)/AVERAGE(HAVERM!BH509:BH511))-1)</f>
        <v>0.33540543840762105</v>
      </c>
      <c r="GG90" s="2">
        <f>100*((AVERAGE(HAVERM!BI512:BI514)/AVERAGE(HAVERM!BI509:BI511))-1)</f>
        <v>1.0702846692379309</v>
      </c>
      <c r="GH90" s="2">
        <f>100*((AVERAGE(HAVERM!BJ512:BJ514)/AVERAGE(HAVERM!BJ509:BJ511))-1)</f>
        <v>0.29476781532360441</v>
      </c>
      <c r="GI90" s="2">
        <f>100*((AVERAGE(HAVERM!BK512:BK514)/AVERAGE(HAVERM!BK509:BK511))-1)</f>
        <v>2.378243079129061</v>
      </c>
      <c r="GJ90" s="2">
        <f>100*(((AVERAGE(HAVERM!BL512:BL514)+(AVERAGE(HAVERM!BM512:BM514)))/(AVERAGE(HAVERM!BL509:BL511)+AVERAGE(HAVERM!BM509:BM511))-1))</f>
        <v>0.8858108856526492</v>
      </c>
      <c r="GL90" s="8">
        <v>44621</v>
      </c>
      <c r="GM90" s="2">
        <f t="shared" si="110"/>
        <v>0.1594921406884886</v>
      </c>
      <c r="GN90" s="2">
        <f t="shared" si="111"/>
        <v>0.42854753741952134</v>
      </c>
      <c r="GO90" s="2">
        <f t="shared" si="112"/>
        <v>0.36771660150498597</v>
      </c>
      <c r="GP90" s="2">
        <f t="shared" si="113"/>
        <v>0.48448496720621126</v>
      </c>
      <c r="GQ90" s="2">
        <f t="shared" si="114"/>
        <v>0.908006771065617</v>
      </c>
      <c r="GR90" s="2">
        <f t="shared" si="115"/>
        <v>1.1020288425168889</v>
      </c>
      <c r="GS90" s="2">
        <f t="shared" si="116"/>
        <v>0.27523233158308624</v>
      </c>
      <c r="GT90" s="2">
        <f t="shared" si="117"/>
        <v>1.2078906355258656</v>
      </c>
      <c r="GU90" s="2">
        <f t="shared" si="118"/>
        <v>0.70195880423549184</v>
      </c>
      <c r="GW90" s="8">
        <v>44621</v>
      </c>
      <c r="GX90">
        <f>HAVERM!AT514</f>
        <v>190948</v>
      </c>
      <c r="GY90">
        <f>HAVERM!AU514+HAVERM!AW514+HAVERM!AX514</f>
        <v>336912</v>
      </c>
      <c r="GZ90">
        <f>HAVERM!AV514</f>
        <v>2354544</v>
      </c>
      <c r="HA90">
        <f>HAVERM!AY514</f>
        <v>1298239</v>
      </c>
      <c r="HB90">
        <f>HAVERM!AZ514+HAVERM!BB514</f>
        <v>6508132</v>
      </c>
      <c r="HC90">
        <f>HAVERM!BA514+HAVERM!BC514</f>
        <v>2621756</v>
      </c>
      <c r="HD90">
        <f>HAVERM!BD514</f>
        <v>1042633</v>
      </c>
      <c r="HE90">
        <f>HAVERM!BE514+HAVERM!BF514+HAVERM!BG514</f>
        <v>5270378</v>
      </c>
      <c r="HF90">
        <f>HAVERM!BH514+HAVERM!BI514+HAVERM!BJ514+HAVERM!BK514+HAVERM!BL514+HAVERM!BM514</f>
        <v>9867093</v>
      </c>
    </row>
    <row r="91" spans="5:214" x14ac:dyDescent="0.25">
      <c r="E91" s="8">
        <v>44470</v>
      </c>
      <c r="F91" s="7">
        <f>HAVERQ!P175</f>
        <v>1862</v>
      </c>
      <c r="G91" s="7">
        <f>HAVERQ!O175</f>
        <v>1630</v>
      </c>
      <c r="H91" s="7">
        <f>HAVERQ!N175</f>
        <v>1132</v>
      </c>
      <c r="I91" s="7">
        <f>HAVERQ!M175</f>
        <v>270</v>
      </c>
      <c r="J91" s="7">
        <f>HAVERQ!L175</f>
        <v>159</v>
      </c>
      <c r="K91" s="7">
        <f>HAVERQ!E175-F91-G91-H91-I91-J91</f>
        <v>524</v>
      </c>
      <c r="M91" s="8">
        <v>44470</v>
      </c>
      <c r="N91" s="7">
        <f t="shared" si="98"/>
        <v>33.387125694818003</v>
      </c>
      <c r="O91" s="7">
        <f t="shared" si="99"/>
        <v>29.227183073336921</v>
      </c>
      <c r="P91" s="7">
        <f t="shared" si="100"/>
        <v>20.297651066881837</v>
      </c>
      <c r="Q91" s="7">
        <f t="shared" si="101"/>
        <v>4.8413125336202265</v>
      </c>
      <c r="R91" s="7">
        <f t="shared" si="102"/>
        <v>2.850995158687466</v>
      </c>
      <c r="S91" s="7">
        <f t="shared" si="102"/>
        <v>9.3957324726555491</v>
      </c>
      <c r="U91" s="8">
        <v>44470</v>
      </c>
      <c r="V91" s="7">
        <f t="shared" si="103"/>
        <v>652.75</v>
      </c>
      <c r="W91" s="7">
        <f t="shared" si="104"/>
        <v>190.25</v>
      </c>
      <c r="X91" s="7">
        <f t="shared" si="105"/>
        <v>-47</v>
      </c>
      <c r="Y91" s="7">
        <f t="shared" si="106"/>
        <v>44.25</v>
      </c>
      <c r="Z91" s="7">
        <f t="shared" si="107"/>
        <v>-57.25</v>
      </c>
      <c r="AA91" s="7">
        <f t="shared" si="108"/>
        <v>-263.75</v>
      </c>
      <c r="AB91" s="7">
        <f t="shared" si="109"/>
        <v>519.25</v>
      </c>
      <c r="AD91" s="7"/>
      <c r="AE91" s="7"/>
      <c r="AF91" s="7"/>
      <c r="AG91" s="7"/>
      <c r="AH91" s="7"/>
      <c r="AI91" s="7"/>
      <c r="AJ91" s="7"/>
      <c r="AK91" s="7"/>
      <c r="AL91" s="7"/>
      <c r="AM91" s="7"/>
      <c r="AN91" s="7"/>
      <c r="AO91" s="7"/>
      <c r="AP91" s="7"/>
      <c r="AQ91" s="7"/>
      <c r="AR91" s="7"/>
      <c r="AS91" s="7"/>
      <c r="AT91" s="7"/>
      <c r="AU91" s="7"/>
      <c r="AV91" s="7"/>
      <c r="AW91" s="7"/>
      <c r="AY91" s="7"/>
      <c r="BU91" s="8">
        <v>42278</v>
      </c>
      <c r="BV91" s="7">
        <f>HAVERQ!T151</f>
        <v>417</v>
      </c>
      <c r="BW91" s="7">
        <f>HAVERQ!U151+HAVERQ!W151+HAVERQ!X151</f>
        <v>399</v>
      </c>
      <c r="BX91" s="7">
        <f>HAVERQ!V151</f>
        <v>2626</v>
      </c>
      <c r="BY91" s="7">
        <f>HAVERQ!Y151</f>
        <v>2183</v>
      </c>
      <c r="BZ91" s="7">
        <f>HAVERQ!Z151+HAVERQ!AB151</f>
        <v>7301</v>
      </c>
      <c r="CA91" s="7">
        <f>HAVERQ!AA151+HAVERQ!AC151</f>
        <v>3033</v>
      </c>
      <c r="CB91" s="7">
        <f>HAVERQ!AD151+HAVERQ!AE151+HAVERQ!AF151+HAVERQ!AG151</f>
        <v>7556</v>
      </c>
      <c r="CC91" s="7">
        <f>HAVERQ!AH151+HAVERQ!AI151+HAVERQ!AJ151+HAVERQ!AK151+HAVERQ!AL151+HAVERQ!AM151</f>
        <v>10640</v>
      </c>
      <c r="CD91" s="7">
        <f>HAVERQ!S151-SUM('Chart Data'!BV91:CC91)</f>
        <v>2</v>
      </c>
      <c r="DB91" s="8">
        <v>44105</v>
      </c>
      <c r="DC91" s="3">
        <f>HAVERQ!BI171/HAVERQ!T171</f>
        <v>10.378947368421052</v>
      </c>
      <c r="DD91" s="3">
        <f>HAVERQ!BJ171/HAVERQ!U171</f>
        <v>226.15094339622641</v>
      </c>
      <c r="DE91" s="3">
        <f>HAVERQ!BK171/HAVERQ!V171</f>
        <v>22.705790297339593</v>
      </c>
      <c r="DF91" s="3">
        <f>HAVERQ!BL171/HAVERQ!W171</f>
        <v>59.465753424657535</v>
      </c>
      <c r="DG91" s="3">
        <f>HAVERQ!BM171/HAVERQ!X171</f>
        <v>29.663677130044842</v>
      </c>
      <c r="DH91" s="3">
        <f>HAVERQ!BN171/HAVERQ!Y171</f>
        <v>14.345868152274837</v>
      </c>
      <c r="DI91" s="3">
        <f>HAVERQ!BO171/HAVERQ!Z171</f>
        <v>10.957151728420618</v>
      </c>
      <c r="DJ91" s="3">
        <f>HAVERQ!BP171/HAVERQ!AA171</f>
        <v>7.9190421892816421</v>
      </c>
      <c r="DK91" s="3">
        <f>HAVERQ!BQ171/HAVERQ!AB171</f>
        <v>4.2382687927107066</v>
      </c>
      <c r="DL91" s="3">
        <f>HAVERQ!BR171/HAVERQ!AC171</f>
        <v>21.056291390728475</v>
      </c>
      <c r="DM91" s="3">
        <f>HAVERQ!BS171/HAVERQ!AD171</f>
        <v>44.498687664041995</v>
      </c>
      <c r="DN91" s="3">
        <f>HAVERQ!BT171/HAVERQ!AE171</f>
        <v>110.48372093023256</v>
      </c>
      <c r="DO91" s="3">
        <f>HAVERQ!BU171/HAVERQ!AF171</f>
        <v>13.040445859872612</v>
      </c>
      <c r="DP91" s="3">
        <f>HAVERQ!BV171/HAVERQ!AG171</f>
        <v>8.2089041095890405</v>
      </c>
      <c r="DQ91" s="3">
        <f>HAVERQ!BW171/HAVERQ!AH171</f>
        <v>16.335853812224322</v>
      </c>
      <c r="DR91" s="3">
        <f>HAVERQ!BX171/HAVERQ!AI171</f>
        <v>10.051718271520926</v>
      </c>
      <c r="DS91" s="3">
        <f>HAVERQ!BY171/HAVERQ!AJ171</f>
        <v>7.6741448245224344</v>
      </c>
      <c r="DT91" s="3">
        <f>HAVERQ!BZ171/HAVERQ!AK171</f>
        <v>6.5016357688113411</v>
      </c>
      <c r="DU91" s="3">
        <f>(HAVERQ!CA171+HAVERQ!CB171)/HAVERQ!AL171</f>
        <v>10.046432616081541</v>
      </c>
      <c r="FP91" s="8">
        <v>44652</v>
      </c>
      <c r="FQ91" s="2">
        <f>100*((AVERAGE(HAVERM!AS513:AS515)/AVERAGE(HAVERM!AS510:AS512))-1)</f>
        <v>0.81114636325452238</v>
      </c>
      <c r="FR91" s="2">
        <f>100*((AVERAGE(HAVERM!AT513:AT515)/AVERAGE(HAVERM!AT510:AT512))-1)</f>
        <v>5.5949370177410529E-2</v>
      </c>
      <c r="FS91" s="2">
        <f>100*((AVERAGE(HAVERM!AU513:AU515)/AVERAGE(HAVERM!AU510:AU512))-1)</f>
        <v>-0.39107066763804932</v>
      </c>
      <c r="FT91" s="2">
        <f>100*((AVERAGE(HAVERM!AV513:AV515)/AVERAGE(HAVERM!AV510:AV512))-1)</f>
        <v>0.24886388688456496</v>
      </c>
      <c r="FU91" s="2">
        <f>100*((AVERAGE(HAVERM!AW513:AW515)/AVERAGE(HAVERM!AW510:AW512))-1)</f>
        <v>-3.2064073569992857E-2</v>
      </c>
      <c r="FV91" s="2">
        <f>100*((AVERAGE(HAVERM!AX513:AX515)/AVERAGE(HAVERM!AX510:AX512))-1)</f>
        <v>0.914562086154036</v>
      </c>
      <c r="FW91" s="2">
        <f>100*((AVERAGE(HAVERM!AY513:AY515)/AVERAGE(HAVERM!AY510:AY512))-1)</f>
        <v>0.37373614815283673</v>
      </c>
      <c r="FX91" s="2">
        <f>100*((AVERAGE(HAVERM!AZ513:AZ515)/AVERAGE(HAVERM!AZ510:AZ512))-1)</f>
        <v>0.41636090519556745</v>
      </c>
      <c r="FY91" s="2">
        <f>100*((AVERAGE(HAVERM!BA513:BA515)/AVERAGE(HAVERM!BA510:BA512))-1)</f>
        <v>0.25296111782273645</v>
      </c>
      <c r="FZ91" s="2">
        <f>100*((AVERAGE(HAVERM!BB513:BB515)/AVERAGE(HAVERM!BB510:BB512))-1)</f>
        <v>2.5784551978345283</v>
      </c>
      <c r="GA91" s="2">
        <f>100*((AVERAGE(HAVERM!BC513:BC515)/AVERAGE(HAVERM!BC510:BC512))-1)</f>
        <v>1.8326732021702652</v>
      </c>
      <c r="GB91" s="2">
        <f>100*((AVERAGE(HAVERM!BD513:BD515)/AVERAGE(HAVERM!BD510:BD512))-1)</f>
        <v>0.29083357970283163</v>
      </c>
      <c r="GC91" s="2">
        <f>100*((AVERAGE(HAVERM!BE513:BE515)/AVERAGE(HAVERM!BE510:BE512))-1)</f>
        <v>0.92424298058799703</v>
      </c>
      <c r="GD91" s="2">
        <f>100*((AVERAGE(HAVERM!BF513:BF515)/AVERAGE(HAVERM!BF510:BF512))-1)</f>
        <v>1.5485341977301781</v>
      </c>
      <c r="GE91" s="2">
        <f>100*((AVERAGE(HAVERM!BG513:BG515)/AVERAGE(HAVERM!BG510:BG512))-1)</f>
        <v>0.73092661231919376</v>
      </c>
      <c r="GF91" s="2">
        <f>100*((AVERAGE(HAVERM!BH513:BH515)/AVERAGE(HAVERM!BH510:BH512))-1)</f>
        <v>0.24776300190423317</v>
      </c>
      <c r="GG91" s="2">
        <f>100*((AVERAGE(HAVERM!BI513:BI515)/AVERAGE(HAVERM!BI510:BI512))-1)</f>
        <v>1.0740841938389867</v>
      </c>
      <c r="GH91" s="2">
        <f>100*((AVERAGE(HAVERM!BJ513:BJ515)/AVERAGE(HAVERM!BJ510:BJ512))-1)</f>
        <v>0.27822048176311398</v>
      </c>
      <c r="GI91" s="2">
        <f>100*((AVERAGE(HAVERM!BK513:BK515)/AVERAGE(HAVERM!BK510:BK512))-1)</f>
        <v>2.3882381761034965</v>
      </c>
      <c r="GJ91" s="2">
        <f>100*(((AVERAGE(HAVERM!BL513:BL515)+(AVERAGE(HAVERM!BM513:BM515)))/(AVERAGE(HAVERM!BL510:BL512)+AVERAGE(HAVERM!BM510:BM512))-1))</f>
        <v>0.86944037762519688</v>
      </c>
      <c r="GL91" s="8">
        <v>44652</v>
      </c>
      <c r="GM91" s="2">
        <f t="shared" si="110"/>
        <v>5.5949370177410529E-2</v>
      </c>
      <c r="GN91" s="2">
        <f t="shared" si="111"/>
        <v>0.44968222919870016</v>
      </c>
      <c r="GO91" s="2">
        <f t="shared" si="112"/>
        <v>0.24886388688456496</v>
      </c>
      <c r="GP91" s="2">
        <f t="shared" si="113"/>
        <v>0.37373614815283673</v>
      </c>
      <c r="GQ91" s="2">
        <f t="shared" si="114"/>
        <v>1.1076470705828401</v>
      </c>
      <c r="GR91" s="2">
        <f t="shared" si="115"/>
        <v>1.0114947784929829</v>
      </c>
      <c r="GS91" s="2">
        <f t="shared" si="116"/>
        <v>0.29083357970283163</v>
      </c>
      <c r="GT91" s="2">
        <f t="shared" si="117"/>
        <v>1.102104754020905</v>
      </c>
      <c r="GU91" s="2">
        <f t="shared" si="118"/>
        <v>0.68335542404134308</v>
      </c>
      <c r="GW91" s="8">
        <v>44652</v>
      </c>
      <c r="GX91">
        <f>HAVERM!AT515</f>
        <v>191849</v>
      </c>
      <c r="GY91">
        <f>HAVERM!AU515+HAVERM!AW515+HAVERM!AX515</f>
        <v>336807</v>
      </c>
      <c r="GZ91">
        <f>HAVERM!AV515</f>
        <v>2354421</v>
      </c>
      <c r="HA91">
        <f>HAVERM!AY515</f>
        <v>1299877</v>
      </c>
      <c r="HB91">
        <f>HAVERM!AZ515+HAVERM!BB515</f>
        <v>6526153</v>
      </c>
      <c r="HC91">
        <f>HAVERM!BA515+HAVERM!BC515</f>
        <v>2630029</v>
      </c>
      <c r="HD91">
        <f>HAVERM!BD515</f>
        <v>1043349</v>
      </c>
      <c r="HE91">
        <f>HAVERM!BE515+HAVERM!BF515+HAVERM!BG515</f>
        <v>5275453</v>
      </c>
      <c r="HF91">
        <f>HAVERM!BH515+HAVERM!BI515+HAVERM!BJ515+HAVERM!BK515+HAVERM!BL515+HAVERM!BM515</f>
        <v>9867042</v>
      </c>
    </row>
    <row r="92" spans="5:214" x14ac:dyDescent="0.25">
      <c r="E92" s="8">
        <v>44562</v>
      </c>
      <c r="F92" s="7">
        <f>HAVERQ!P176</f>
        <v>1874</v>
      </c>
      <c r="G92" s="7">
        <f>HAVERQ!O176</f>
        <v>1632</v>
      </c>
      <c r="H92" s="7">
        <f>HAVERQ!N176</f>
        <v>1143</v>
      </c>
      <c r="I92" s="7">
        <f>HAVERQ!M176</f>
        <v>272</v>
      </c>
      <c r="J92" s="7">
        <f>HAVERQ!L176</f>
        <v>159</v>
      </c>
      <c r="K92" s="7">
        <f>HAVERQ!E176-F92-G92-H92-I92-J92</f>
        <v>516</v>
      </c>
      <c r="M92" s="8">
        <v>44562</v>
      </c>
      <c r="N92" s="7">
        <f t="shared" si="98"/>
        <v>33.488205861329526</v>
      </c>
      <c r="O92" s="7">
        <f t="shared" si="99"/>
        <v>29.163688348820589</v>
      </c>
      <c r="P92" s="7">
        <f t="shared" si="100"/>
        <v>20.425303788420301</v>
      </c>
      <c r="Q92" s="7">
        <f t="shared" si="101"/>
        <v>4.8606147248034315</v>
      </c>
      <c r="R92" s="7">
        <f t="shared" si="102"/>
        <v>2.8413152251608289</v>
      </c>
      <c r="S92" s="7">
        <f t="shared" si="102"/>
        <v>9.2208720514653333</v>
      </c>
      <c r="U92" s="8">
        <v>44562</v>
      </c>
      <c r="V92" s="7">
        <f t="shared" si="103"/>
        <v>664.75</v>
      </c>
      <c r="W92" s="7">
        <f t="shared" si="104"/>
        <v>192.25</v>
      </c>
      <c r="X92" s="7">
        <f t="shared" si="105"/>
        <v>-36</v>
      </c>
      <c r="Y92" s="7">
        <f t="shared" si="106"/>
        <v>46.25</v>
      </c>
      <c r="Z92" s="7">
        <f t="shared" si="107"/>
        <v>-57.25</v>
      </c>
      <c r="AA92" s="7">
        <f t="shared" si="108"/>
        <v>-271.75</v>
      </c>
      <c r="AB92" s="7">
        <f t="shared" si="109"/>
        <v>538.25</v>
      </c>
      <c r="AD92" s="7"/>
      <c r="AE92" s="7"/>
      <c r="AF92" s="7"/>
      <c r="AG92" s="7"/>
      <c r="AH92" s="7"/>
      <c r="AI92" s="7"/>
      <c r="AJ92" s="7"/>
      <c r="AK92" s="7"/>
      <c r="AL92" s="7"/>
      <c r="AM92" s="7"/>
      <c r="AN92" s="7"/>
      <c r="AO92" s="7"/>
      <c r="AP92" s="7"/>
      <c r="AQ92" s="7"/>
      <c r="AR92" s="7"/>
      <c r="AS92" s="7"/>
      <c r="AT92" s="7"/>
      <c r="AU92" s="7"/>
      <c r="AV92" s="7"/>
      <c r="AW92" s="7"/>
      <c r="AY92" s="7"/>
      <c r="BU92" s="8">
        <v>42370</v>
      </c>
      <c r="BV92" s="7">
        <f>HAVERQ!T152</f>
        <v>402</v>
      </c>
      <c r="BW92" s="7">
        <f>HAVERQ!U152+HAVERQ!W152+HAVERQ!X152</f>
        <v>410</v>
      </c>
      <c r="BX92" s="7">
        <f>HAVERQ!V152</f>
        <v>2636</v>
      </c>
      <c r="BY92" s="7">
        <f>HAVERQ!Y152</f>
        <v>2229</v>
      </c>
      <c r="BZ92" s="7">
        <f>HAVERQ!Z152+HAVERQ!AB152</f>
        <v>7297</v>
      </c>
      <c r="CA92" s="7">
        <f>HAVERQ!AA152+HAVERQ!AC152</f>
        <v>3077</v>
      </c>
      <c r="CB92" s="7">
        <f>HAVERQ!AD152+HAVERQ!AE152+HAVERQ!AF152+HAVERQ!AG152</f>
        <v>7627</v>
      </c>
      <c r="CC92" s="7">
        <f>HAVERQ!AH152+HAVERQ!AI152+HAVERQ!AJ152+HAVERQ!AK152+HAVERQ!AL152+HAVERQ!AM152</f>
        <v>10690</v>
      </c>
      <c r="CD92" s="7">
        <f>HAVERQ!S152-SUM('Chart Data'!BV92:CC92)</f>
        <v>1</v>
      </c>
      <c r="DB92" s="8">
        <v>44197</v>
      </c>
      <c r="DC92" s="3">
        <f>HAVERQ!BI172/HAVERQ!T172</f>
        <v>10.821333333333333</v>
      </c>
      <c r="DD92" s="3">
        <f>HAVERQ!BJ172/HAVERQ!U172</f>
        <v>214.20754716981133</v>
      </c>
      <c r="DE92" s="3">
        <f>HAVERQ!BK172/HAVERQ!V172</f>
        <v>22.216003153330707</v>
      </c>
      <c r="DF92" s="3">
        <f>HAVERQ!BL172/HAVERQ!W172</f>
        <v>54.806896551724137</v>
      </c>
      <c r="DG92" s="3">
        <f>HAVERQ!BM172/HAVERQ!X172</f>
        <v>30.779816513761467</v>
      </c>
      <c r="DH92" s="3">
        <f>HAVERQ!BN172/HAVERQ!Y172</f>
        <v>14.58268079226163</v>
      </c>
      <c r="DI92" s="3">
        <f>HAVERQ!BO172/HAVERQ!Z172</f>
        <v>10.488043252235393</v>
      </c>
      <c r="DJ92" s="3">
        <f>HAVERQ!BP172/HAVERQ!AA172</f>
        <v>7.3616438356164382</v>
      </c>
      <c r="DK92" s="3">
        <f>HAVERQ!BQ172/HAVERQ!AB172</f>
        <v>3.2912751677852348</v>
      </c>
      <c r="DL92" s="3">
        <f>HAVERQ!BR172/HAVERQ!AC172</f>
        <v>21.012524719841792</v>
      </c>
      <c r="DM92" s="3">
        <f>HAVERQ!BS172/HAVERQ!AD172</f>
        <v>44.397402597402596</v>
      </c>
      <c r="DN92" s="3">
        <f>HAVERQ!BT172/HAVERQ!AE172</f>
        <v>113.80533751962324</v>
      </c>
      <c r="DO92" s="3">
        <f>HAVERQ!BU172/HAVERQ!AF172</f>
        <v>13.150997150997151</v>
      </c>
      <c r="DP92" s="3">
        <f>HAVERQ!BV172/HAVERQ!AG172</f>
        <v>8.0620102214650764</v>
      </c>
      <c r="DQ92" s="3">
        <f>HAVERQ!BW172/HAVERQ!AH172</f>
        <v>16.494723774053384</v>
      </c>
      <c r="DR92" s="3">
        <f>HAVERQ!BX172/HAVERQ!AI172</f>
        <v>8.8282208588957047</v>
      </c>
      <c r="DS92" s="3">
        <f>HAVERQ!BY172/HAVERQ!AJ172</f>
        <v>8.2390542907180393</v>
      </c>
      <c r="DT92" s="3">
        <f>HAVERQ!BZ172/HAVERQ!AK172</f>
        <v>6.3881431767337808</v>
      </c>
      <c r="DU92" s="3">
        <f>(HAVERQ!CA172+HAVERQ!CB172)/HAVERQ!AL172</f>
        <v>8.9314917127071816</v>
      </c>
      <c r="FP92" s="8">
        <v>44682</v>
      </c>
      <c r="FQ92" s="2">
        <f>100*((AVERAGE(HAVERM!AS514:AS516)/AVERAGE(HAVERM!AS511:AS513))-1)</f>
        <v>0.69851754585217307</v>
      </c>
      <c r="FR92" s="2">
        <f>100*((AVERAGE(HAVERM!AT514:AT516)/AVERAGE(HAVERM!AT511:AT513))-1)</f>
        <v>0.13941751362804844</v>
      </c>
      <c r="FS92" s="2">
        <f>100*((AVERAGE(HAVERM!AU514:AU516)/AVERAGE(HAVERM!AU511:AU513))-1)</f>
        <v>-0.60844396471712026</v>
      </c>
      <c r="FT92" s="2">
        <f>100*((AVERAGE(HAVERM!AV514:AV516)/AVERAGE(HAVERM!AV511:AV513))-1)</f>
        <v>0.15506222899543953</v>
      </c>
      <c r="FU92" s="2">
        <f>100*((AVERAGE(HAVERM!AW514:AW516)/AVERAGE(HAVERM!AW511:AW513))-1)</f>
        <v>0.16180677403718757</v>
      </c>
      <c r="FV92" s="2">
        <f>100*((AVERAGE(HAVERM!AX514:AX516)/AVERAGE(HAVERM!AX511:AX513))-1)</f>
        <v>0.81037134695671753</v>
      </c>
      <c r="FW92" s="2">
        <f>100*((AVERAGE(HAVERM!AY514:AY516)/AVERAGE(HAVERM!AY511:AY513))-1)</f>
        <v>0.28472713371172631</v>
      </c>
      <c r="FX92" s="2">
        <f>100*((AVERAGE(HAVERM!AZ514:AZ516)/AVERAGE(HAVERM!AZ511:AZ513))-1)</f>
        <v>0.16411094185422304</v>
      </c>
      <c r="FY92" s="2">
        <f>100*((AVERAGE(HAVERM!BA514:BA516)/AVERAGE(HAVERM!BA511:BA513))-1)</f>
        <v>0.24158511020484497</v>
      </c>
      <c r="FZ92" s="2">
        <f>100*((AVERAGE(HAVERM!BB514:BB516)/AVERAGE(HAVERM!BB511:BB513))-1)</f>
        <v>2.8005804014888724</v>
      </c>
      <c r="GA92" s="2">
        <f>100*((AVERAGE(HAVERM!BC514:BC516)/AVERAGE(HAVERM!BC511:BC513))-1)</f>
        <v>1.8681495243172197</v>
      </c>
      <c r="GB92" s="2">
        <f>100*((AVERAGE(HAVERM!BD514:BD516)/AVERAGE(HAVERM!BD511:BD513))-1)</f>
        <v>0.33449037551276373</v>
      </c>
      <c r="GC92" s="2">
        <f>100*((AVERAGE(HAVERM!BE514:BE516)/AVERAGE(HAVERM!BE511:BE513))-1)</f>
        <v>0.83255306105642912</v>
      </c>
      <c r="GD92" s="2">
        <f>100*((AVERAGE(HAVERM!BF514:BF516)/AVERAGE(HAVERM!BF511:BF513))-1)</f>
        <v>1.4666110761226925</v>
      </c>
      <c r="GE92" s="2">
        <f>100*((AVERAGE(HAVERM!BG514:BG516)/AVERAGE(HAVERM!BG511:BG513))-1)</f>
        <v>0.43795724822224269</v>
      </c>
      <c r="GF92" s="2">
        <f>100*((AVERAGE(HAVERM!BH514:BH516)/AVERAGE(HAVERM!BH511:BH513))-1)</f>
        <v>-0.1037795204088976</v>
      </c>
      <c r="GG92" s="2">
        <f>100*((AVERAGE(HAVERM!BI514:BI516)/AVERAGE(HAVERM!BI511:BI513))-1)</f>
        <v>0.77675949223015017</v>
      </c>
      <c r="GH92" s="2">
        <f>100*((AVERAGE(HAVERM!BJ514:BJ516)/AVERAGE(HAVERM!BJ511:BJ513))-1)</f>
        <v>0.27400944160373975</v>
      </c>
      <c r="GI92" s="2">
        <f>100*((AVERAGE(HAVERM!BK514:BK516)/AVERAGE(HAVERM!BK511:BK513))-1)</f>
        <v>2.4477658317948903</v>
      </c>
      <c r="GJ92" s="2">
        <f>100*(((AVERAGE(HAVERM!BL514:BL516)+(AVERAGE(HAVERM!BM514:BM516)))/(AVERAGE(HAVERM!BL511:BL513)+AVERAGE(HAVERM!BM511:BM513))-1))</f>
        <v>0.79452498625109946</v>
      </c>
      <c r="GL92" s="8">
        <v>44682</v>
      </c>
      <c r="GM92" s="2">
        <f t="shared" si="110"/>
        <v>0.13941751362804844</v>
      </c>
      <c r="GN92" s="2">
        <f t="shared" si="111"/>
        <v>0.41686935975457917</v>
      </c>
      <c r="GO92" s="2">
        <f t="shared" si="112"/>
        <v>0.15506222899543953</v>
      </c>
      <c r="GP92" s="2">
        <f t="shared" si="113"/>
        <v>0.28472713371172631</v>
      </c>
      <c r="GQ92" s="2">
        <f t="shared" si="114"/>
        <v>1.009839158010184</v>
      </c>
      <c r="GR92" s="2">
        <f t="shared" si="115"/>
        <v>1.024302986516723</v>
      </c>
      <c r="GS92" s="2">
        <f t="shared" si="116"/>
        <v>0.33449037551276373</v>
      </c>
      <c r="GT92" s="2">
        <f t="shared" si="117"/>
        <v>0.91830885451178457</v>
      </c>
      <c r="GU92" s="2">
        <f t="shared" si="118"/>
        <v>0.53419184356868765</v>
      </c>
      <c r="GW92" s="8">
        <v>44682</v>
      </c>
      <c r="GX92">
        <f>HAVERM!AT516</f>
        <v>191819</v>
      </c>
      <c r="GY92">
        <f>HAVERM!AU516+HAVERM!AW516+HAVERM!AX516</f>
        <v>337750</v>
      </c>
      <c r="GZ92">
        <f>HAVERM!AV516</f>
        <v>2357207</v>
      </c>
      <c r="HA92">
        <f>HAVERM!AY516</f>
        <v>1302648</v>
      </c>
      <c r="HB92">
        <f>HAVERM!AZ516+HAVERM!BB516</f>
        <v>6533837</v>
      </c>
      <c r="HC92">
        <f>HAVERM!BA516+HAVERM!BC516</f>
        <v>2640278</v>
      </c>
      <c r="HD92">
        <f>HAVERM!BD516</f>
        <v>1045924</v>
      </c>
      <c r="HE92">
        <f>HAVERM!BE516+HAVERM!BF516+HAVERM!BG516</f>
        <v>5283124</v>
      </c>
      <c r="HF92">
        <f>HAVERM!BH516+HAVERM!BI516+HAVERM!BJ516+HAVERM!BK516+HAVERM!BL516+HAVERM!BM516</f>
        <v>9871397</v>
      </c>
    </row>
    <row r="93" spans="5:214" x14ac:dyDescent="0.25">
      <c r="E93" s="8">
        <v>44652</v>
      </c>
      <c r="F93" s="7">
        <f>HAVERQ!P177</f>
        <v>1884</v>
      </c>
      <c r="G93" s="7">
        <f>HAVERQ!O177</f>
        <v>1632</v>
      </c>
      <c r="H93" s="7">
        <f>HAVERQ!N177</f>
        <v>1143</v>
      </c>
      <c r="I93" s="7">
        <f>HAVERQ!M177</f>
        <v>272</v>
      </c>
      <c r="J93" s="7">
        <f>HAVERQ!L177</f>
        <v>157</v>
      </c>
      <c r="K93" s="7">
        <f>HAVERQ!E177-F93-G93-H93-I93-J93</f>
        <v>521</v>
      </c>
      <c r="M93" s="8">
        <v>44652</v>
      </c>
      <c r="N93" s="7">
        <f t="shared" si="98"/>
        <v>33.588875022285613</v>
      </c>
      <c r="O93" s="7">
        <f t="shared" si="99"/>
        <v>29.096095560706008</v>
      </c>
      <c r="P93" s="7">
        <f t="shared" si="100"/>
        <v>20.377963986450347</v>
      </c>
      <c r="Q93" s="7">
        <f t="shared" si="101"/>
        <v>4.849349260117668</v>
      </c>
      <c r="R93" s="7">
        <f t="shared" si="102"/>
        <v>2.7990729185238012</v>
      </c>
      <c r="S93" s="7">
        <f t="shared" si="102"/>
        <v>9.2886432519165627</v>
      </c>
      <c r="U93" s="8">
        <v>44652</v>
      </c>
      <c r="V93" s="7">
        <f t="shared" si="103"/>
        <v>674.75</v>
      </c>
      <c r="W93" s="7">
        <f t="shared" si="104"/>
        <v>192.25</v>
      </c>
      <c r="X93" s="7">
        <f t="shared" si="105"/>
        <v>-36</v>
      </c>
      <c r="Y93" s="7">
        <f t="shared" si="106"/>
        <v>46.25</v>
      </c>
      <c r="Z93" s="7">
        <f t="shared" si="107"/>
        <v>-59.25</v>
      </c>
      <c r="AA93" s="7">
        <f t="shared" si="108"/>
        <v>-266.75</v>
      </c>
      <c r="AB93" s="7">
        <f t="shared" si="109"/>
        <v>551.25</v>
      </c>
      <c r="AD93" s="7"/>
      <c r="AE93" s="7"/>
      <c r="AF93" s="7"/>
      <c r="AG93" s="7"/>
      <c r="AH93" s="7"/>
      <c r="AI93" s="7"/>
      <c r="AJ93" s="7"/>
      <c r="AK93" s="7"/>
      <c r="AL93" s="7"/>
      <c r="AM93" s="7"/>
      <c r="AN93" s="7"/>
      <c r="AO93" s="7"/>
      <c r="AP93" s="7"/>
      <c r="AQ93" s="7"/>
      <c r="AR93" s="7"/>
      <c r="AS93" s="7"/>
      <c r="AT93" s="7"/>
      <c r="AU93" s="7"/>
      <c r="AV93" s="7"/>
      <c r="AW93" s="7"/>
      <c r="AY93" s="7"/>
      <c r="BU93" s="8">
        <v>42461</v>
      </c>
      <c r="BV93" s="7">
        <f>HAVERQ!T153</f>
        <v>385</v>
      </c>
      <c r="BW93" s="7">
        <f>HAVERQ!U153+HAVERQ!W153+HAVERQ!X153</f>
        <v>402</v>
      </c>
      <c r="BX93" s="7">
        <f>HAVERQ!V153</f>
        <v>2655</v>
      </c>
      <c r="BY93" s="7">
        <f>HAVERQ!Y153</f>
        <v>2239</v>
      </c>
      <c r="BZ93" s="7">
        <f>HAVERQ!Z153+HAVERQ!AB153</f>
        <v>7378</v>
      </c>
      <c r="CA93" s="7">
        <f>HAVERQ!AA153+HAVERQ!AC153</f>
        <v>3139</v>
      </c>
      <c r="CB93" s="7">
        <f>HAVERQ!AD153+HAVERQ!AE153+HAVERQ!AF153+HAVERQ!AG153</f>
        <v>7678</v>
      </c>
      <c r="CC93" s="7">
        <f>HAVERQ!AH153+HAVERQ!AI153+HAVERQ!AJ153+HAVERQ!AK153+HAVERQ!AL153+HAVERQ!AM153</f>
        <v>10686</v>
      </c>
      <c r="CD93" s="7">
        <f>HAVERQ!S153-SUM('Chart Data'!BV93:CC93)</f>
        <v>0</v>
      </c>
      <c r="DB93" s="8">
        <v>44287</v>
      </c>
      <c r="DC93" s="3">
        <f>HAVERQ!BI173/HAVERQ!T173</f>
        <v>10.786096256684491</v>
      </c>
      <c r="DD93" s="3">
        <f>HAVERQ!BJ173/HAVERQ!U173</f>
        <v>176.94444444444446</v>
      </c>
      <c r="DE93" s="3">
        <f>HAVERQ!BK173/HAVERQ!V173</f>
        <v>22.057783018867923</v>
      </c>
      <c r="DF93" s="3">
        <f>HAVERQ!BL173/HAVERQ!W173</f>
        <v>49.687074829931973</v>
      </c>
      <c r="DG93" s="3">
        <f>HAVERQ!BM173/HAVERQ!X173</f>
        <v>29.413043478260871</v>
      </c>
      <c r="DH93" s="3">
        <f>HAVERQ!BN173/HAVERQ!Y173</f>
        <v>14.556001784917447</v>
      </c>
      <c r="DI93" s="3">
        <f>HAVERQ!BO173/HAVERQ!Z173</f>
        <v>12.207294068329491</v>
      </c>
      <c r="DJ93" s="3">
        <f>HAVERQ!BP173/HAVERQ!AA173</f>
        <v>8.1038100496962997</v>
      </c>
      <c r="DK93" s="3">
        <f>HAVERQ!BQ173/HAVERQ!AB173</f>
        <v>5.6687763713080166</v>
      </c>
      <c r="DL93" s="3">
        <f>HAVERQ!BR173/HAVERQ!AC173</f>
        <v>22.19799331103679</v>
      </c>
      <c r="DM93" s="3">
        <f>HAVERQ!BS173/HAVERQ!AD173</f>
        <v>43.815834767641995</v>
      </c>
      <c r="DN93" s="3">
        <f>HAVERQ!BT173/HAVERQ!AE173</f>
        <v>114.62401263823065</v>
      </c>
      <c r="DO93" s="3">
        <f>HAVERQ!BU173/HAVERQ!AF173</f>
        <v>13.644030322173089</v>
      </c>
      <c r="DP93" s="3">
        <f>HAVERQ!BV173/HAVERQ!AG173</f>
        <v>8.2927236315086787</v>
      </c>
      <c r="DQ93" s="3">
        <f>HAVERQ!BW173/HAVERQ!AH173</f>
        <v>16.716501240694789</v>
      </c>
      <c r="DR93" s="3">
        <f>HAVERQ!BX173/HAVERQ!AI173</f>
        <v>11.059483344663494</v>
      </c>
      <c r="DS93" s="3">
        <f>HAVERQ!BY173/HAVERQ!AJ173</f>
        <v>9.6169284467713787</v>
      </c>
      <c r="DT93" s="3">
        <f>HAVERQ!BZ173/HAVERQ!AK173</f>
        <v>6.7528675703858188</v>
      </c>
      <c r="DU93" s="3">
        <f>(HAVERQ!CA173+HAVERQ!CB173)/HAVERQ!AL173</f>
        <v>9.8910675381263609</v>
      </c>
      <c r="FP93" s="8">
        <v>44713</v>
      </c>
      <c r="FQ93" s="2">
        <f>100*((AVERAGE(HAVERM!AS515:AS517)/AVERAGE(HAVERM!AS512:AS514))-1)</f>
        <v>0.52743091285727406</v>
      </c>
      <c r="FR93" s="2">
        <f>100*((AVERAGE(HAVERM!AT515:AT517)/AVERAGE(HAVERM!AT512:AT514))-1)</f>
        <v>0.33190606168951309</v>
      </c>
      <c r="FS93" s="2">
        <f>100*((AVERAGE(HAVERM!AU515:AU517)/AVERAGE(HAVERM!AU512:AU514))-1)</f>
        <v>-0.6982461214287139</v>
      </c>
      <c r="FT93" s="2">
        <f>100*((AVERAGE(HAVERM!AV515:AV517)/AVERAGE(HAVERM!AV512:AV514))-1)</f>
        <v>0.16852567313558886</v>
      </c>
      <c r="FU93" s="2">
        <f>100*((AVERAGE(HAVERM!AW515:AW517)/AVERAGE(HAVERM!AW512:AW514))-1)</f>
        <v>0.34554816504364094</v>
      </c>
      <c r="FV93" s="2">
        <f>100*((AVERAGE(HAVERM!AX515:AX517)/AVERAGE(HAVERM!AX512:AX514))-1)</f>
        <v>0.69887801083443613</v>
      </c>
      <c r="FW93" s="2">
        <f>100*((AVERAGE(HAVERM!AY515:AY517)/AVERAGE(HAVERM!AY512:AY514))-1)</f>
        <v>0.34989010537296306</v>
      </c>
      <c r="FX93" s="2">
        <f>100*((AVERAGE(HAVERM!AZ515:AZ517)/AVERAGE(HAVERM!AZ512:AZ514))-1)</f>
        <v>-8.2879619667730609E-2</v>
      </c>
      <c r="FY93" s="2">
        <f>100*((AVERAGE(HAVERM!BA515:BA517)/AVERAGE(HAVERM!BA512:BA514))-1)</f>
        <v>0.33025569845837044</v>
      </c>
      <c r="FZ93" s="2">
        <f>100*((AVERAGE(HAVERM!BB515:BB517)/AVERAGE(HAVERM!BB512:BB514))-1)</f>
        <v>2.5828025548870093</v>
      </c>
      <c r="GA93" s="2">
        <f>100*((AVERAGE(HAVERM!BC515:BC517)/AVERAGE(HAVERM!BC512:BC514))-1)</f>
        <v>1.7795785633080374</v>
      </c>
      <c r="GB93" s="2">
        <f>100*((AVERAGE(HAVERM!BD515:BD517)/AVERAGE(HAVERM!BD512:BD514))-1)</f>
        <v>0.41638808778010628</v>
      </c>
      <c r="GC93" s="2">
        <f>100*((AVERAGE(HAVERM!BE515:BE517)/AVERAGE(HAVERM!BE512:BE514))-1)</f>
        <v>0.72354301154158307</v>
      </c>
      <c r="GD93" s="2">
        <f>100*((AVERAGE(HAVERM!BF515:BF517)/AVERAGE(HAVERM!BF512:BF514))-1)</f>
        <v>1.3480854231827433</v>
      </c>
      <c r="GE93" s="2">
        <f>100*((AVERAGE(HAVERM!BG515:BG517)/AVERAGE(HAVERM!BG512:BG514))-1)</f>
        <v>-0.15281236079863758</v>
      </c>
      <c r="GF93" s="2">
        <f>100*((AVERAGE(HAVERM!BH515:BH517)/AVERAGE(HAVERM!BH512:BH514))-1)</f>
        <v>-0.71043772923423676</v>
      </c>
      <c r="GG93" s="2">
        <f>100*((AVERAGE(HAVERM!BI515:BI517)/AVERAGE(HAVERM!BI512:BI514))-1)</f>
        <v>0.28005268196664712</v>
      </c>
      <c r="GH93" s="2">
        <f>100*((AVERAGE(HAVERM!BJ515:BJ517)/AVERAGE(HAVERM!BJ512:BJ514))-1)</f>
        <v>0.40578721198332168</v>
      </c>
      <c r="GI93" s="2">
        <f>100*((AVERAGE(HAVERM!BK515:BK517)/AVERAGE(HAVERM!BK512:BK514))-1)</f>
        <v>2.4943608649282467</v>
      </c>
      <c r="GJ93" s="2">
        <f>100*(((AVERAGE(HAVERM!BL515:BL517)+(AVERAGE(HAVERM!BM515:BM517)))/(AVERAGE(HAVERM!BL512:BL514)+AVERAGE(HAVERM!BM512:BM514))-1))</f>
        <v>0.66754361933283324</v>
      </c>
      <c r="GL93" s="8">
        <v>44713</v>
      </c>
      <c r="GM93" s="2">
        <f t="shared" si="110"/>
        <v>0.33190606168951309</v>
      </c>
      <c r="GN93" s="2">
        <f t="shared" si="111"/>
        <v>0.395198149199949</v>
      </c>
      <c r="GO93" s="2">
        <f t="shared" si="112"/>
        <v>0.16852567313558886</v>
      </c>
      <c r="GP93" s="2">
        <f t="shared" si="113"/>
        <v>0.34989010537296306</v>
      </c>
      <c r="GQ93" s="2">
        <f t="shared" si="114"/>
        <v>0.7763039499298463</v>
      </c>
      <c r="GR93" s="2">
        <f t="shared" si="115"/>
        <v>1.0297259027869821</v>
      </c>
      <c r="GS93" s="2">
        <f t="shared" si="116"/>
        <v>0.41638808778010628</v>
      </c>
      <c r="GT93" s="2">
        <f t="shared" si="117"/>
        <v>0.57359159026892925</v>
      </c>
      <c r="GU93" s="2">
        <f t="shared" si="118"/>
        <v>0.33485967650295212</v>
      </c>
      <c r="GW93" s="8">
        <v>44713</v>
      </c>
      <c r="GX93">
        <f>HAVERM!AT517</f>
        <v>191590</v>
      </c>
      <c r="GY93">
        <f>HAVERM!AU517+HAVERM!AW517+HAVERM!AX517</f>
        <v>338291</v>
      </c>
      <c r="GZ93">
        <f>HAVERM!AV517</f>
        <v>2357350</v>
      </c>
      <c r="HA93">
        <f>HAVERM!AY517</f>
        <v>1303459</v>
      </c>
      <c r="HB93">
        <f>HAVERM!AZ517+HAVERM!BB517</f>
        <v>6529562</v>
      </c>
      <c r="HC93">
        <f>HAVERM!BA517+HAVERM!BC517</f>
        <v>2647430</v>
      </c>
      <c r="HD93">
        <f>HAVERM!BD517</f>
        <v>1048226</v>
      </c>
      <c r="HE93">
        <f>HAVERM!BE517+HAVERM!BF517+HAVERM!BG517</f>
        <v>5284100</v>
      </c>
      <c r="HF93">
        <f>HAVERM!BH517+HAVERM!BI517+HAVERM!BJ517+HAVERM!BK517+HAVERM!BL517+HAVERM!BM517</f>
        <v>9881737</v>
      </c>
    </row>
    <row r="94" spans="5:214" x14ac:dyDescent="0.25">
      <c r="E94" s="8">
        <v>44743</v>
      </c>
      <c r="F94" s="7">
        <f>HAVERQ!P178</f>
        <v>1899</v>
      </c>
      <c r="G94" s="7">
        <f>HAVERQ!O178</f>
        <v>1624</v>
      </c>
      <c r="H94" s="7">
        <f>HAVERQ!N178</f>
        <v>1148</v>
      </c>
      <c r="I94" s="7">
        <f>HAVERQ!M178</f>
        <v>274</v>
      </c>
      <c r="J94" s="7">
        <f>HAVERQ!L178</f>
        <v>156</v>
      </c>
      <c r="K94" s="7">
        <f>HAVERQ!E178-F94-G94-H94-I94-J94</f>
        <v>524</v>
      </c>
      <c r="M94" s="8">
        <v>44743</v>
      </c>
      <c r="N94" s="7">
        <f t="shared" si="98"/>
        <v>33.76</v>
      </c>
      <c r="O94" s="7">
        <f t="shared" si="99"/>
        <v>28.871111111111109</v>
      </c>
      <c r="P94" s="7">
        <f t="shared" si="100"/>
        <v>20.408888888888889</v>
      </c>
      <c r="Q94" s="7">
        <f t="shared" si="101"/>
        <v>4.8711111111111105</v>
      </c>
      <c r="R94" s="7">
        <f t="shared" si="102"/>
        <v>2.7733333333333334</v>
      </c>
      <c r="S94" s="7">
        <f t="shared" si="102"/>
        <v>9.3155555555555569</v>
      </c>
      <c r="U94" s="8">
        <v>44743</v>
      </c>
      <c r="V94" s="7">
        <f t="shared" si="103"/>
        <v>689.75</v>
      </c>
      <c r="W94" s="7">
        <f t="shared" si="104"/>
        <v>184.25</v>
      </c>
      <c r="X94" s="7">
        <f t="shared" si="105"/>
        <v>-31</v>
      </c>
      <c r="Y94" s="7">
        <f t="shared" si="106"/>
        <v>48.25</v>
      </c>
      <c r="Z94" s="7">
        <f t="shared" si="107"/>
        <v>-60.25</v>
      </c>
      <c r="AA94" s="7">
        <f t="shared" si="108"/>
        <v>-263.75</v>
      </c>
      <c r="AB94" s="7">
        <f t="shared" si="109"/>
        <v>567.25</v>
      </c>
      <c r="AD94" s="7"/>
      <c r="AE94" s="7"/>
      <c r="AF94" s="7"/>
      <c r="AG94" s="7"/>
      <c r="AH94" s="7"/>
      <c r="AI94" s="7"/>
      <c r="AJ94" s="7"/>
      <c r="AK94" s="7"/>
      <c r="AL94" s="7"/>
      <c r="AM94" s="7"/>
      <c r="AN94" s="7"/>
      <c r="AO94" s="7"/>
      <c r="AP94" s="7"/>
      <c r="AQ94" s="7"/>
      <c r="AR94" s="7"/>
      <c r="AS94" s="7"/>
      <c r="AT94" s="7"/>
      <c r="AU94" s="7"/>
      <c r="AV94" s="7"/>
      <c r="AW94" s="7"/>
      <c r="AY94" s="7"/>
      <c r="BU94" s="8">
        <v>42552</v>
      </c>
      <c r="BV94" s="7">
        <f>HAVERQ!T154</f>
        <v>404</v>
      </c>
      <c r="BW94" s="7">
        <f>HAVERQ!U154+HAVERQ!W154+HAVERQ!X154</f>
        <v>406</v>
      </c>
      <c r="BX94" s="7">
        <f>HAVERQ!V154</f>
        <v>2626</v>
      </c>
      <c r="BY94" s="7">
        <f>HAVERQ!Y154</f>
        <v>2206</v>
      </c>
      <c r="BZ94" s="7">
        <f>HAVERQ!Z154+HAVERQ!AB154</f>
        <v>7375</v>
      </c>
      <c r="CA94" s="7">
        <f>HAVERQ!AA154+HAVERQ!AC154</f>
        <v>3154</v>
      </c>
      <c r="CB94" s="7">
        <f>HAVERQ!AD154+HAVERQ!AE154+HAVERQ!AF154+HAVERQ!AG154</f>
        <v>7696</v>
      </c>
      <c r="CC94" s="7">
        <f>HAVERQ!AH154+HAVERQ!AI154+HAVERQ!AJ154+HAVERQ!AK154+HAVERQ!AL154+HAVERQ!AM154</f>
        <v>10726</v>
      </c>
      <c r="CD94" s="7">
        <f>HAVERQ!S154-SUM('Chart Data'!BV94:CC94)</f>
        <v>2</v>
      </c>
      <c r="DB94" s="8">
        <v>44378</v>
      </c>
      <c r="DC94" s="3">
        <f>HAVERQ!BI174/HAVERQ!T174</f>
        <v>10.749318801089919</v>
      </c>
      <c r="DD94" s="3">
        <f>HAVERQ!BJ174/HAVERQ!U174</f>
        <v>207.92307692307693</v>
      </c>
      <c r="DE94" s="3">
        <f>HAVERQ!BK174/HAVERQ!V174</f>
        <v>21.620023649980293</v>
      </c>
      <c r="DF94" s="3">
        <f>HAVERQ!BL174/HAVERQ!W174</f>
        <v>41.239726027397261</v>
      </c>
      <c r="DG94" s="3">
        <f>HAVERQ!BM174/HAVERQ!X174</f>
        <v>28.812765957446807</v>
      </c>
      <c r="DH94" s="3">
        <f>HAVERQ!BN174/HAVERQ!Y174</f>
        <v>14.36179775280899</v>
      </c>
      <c r="DI94" s="3">
        <f>HAVERQ!BO174/HAVERQ!Z174</f>
        <v>12.062823968484345</v>
      </c>
      <c r="DJ94" s="3">
        <f>HAVERQ!BP174/HAVERQ!AA174</f>
        <v>9.0423775454045128</v>
      </c>
      <c r="DK94" s="3">
        <f>HAVERQ!BQ174/HAVERQ!AB174</f>
        <v>6.8555194805194803</v>
      </c>
      <c r="DL94" s="3">
        <f>HAVERQ!BR174/HAVERQ!AC174</f>
        <v>22.086757990867579</v>
      </c>
      <c r="DM94" s="3">
        <f>HAVERQ!BS174/HAVERQ!AD174</f>
        <v>43.31782945736434</v>
      </c>
      <c r="DN94" s="3">
        <f>HAVERQ!BT174/HAVERQ!AE174</f>
        <v>113.47417840375587</v>
      </c>
      <c r="DO94" s="3">
        <f>HAVERQ!BU174/HAVERQ!AF174</f>
        <v>13.860910518053375</v>
      </c>
      <c r="DP94" s="3">
        <f>HAVERQ!BV174/HAVERQ!AG174</f>
        <v>8.6046901172529306</v>
      </c>
      <c r="DQ94" s="3">
        <f>HAVERQ!BW174/HAVERQ!AH174</f>
        <v>16.911910669975185</v>
      </c>
      <c r="DR94" s="3">
        <f>HAVERQ!BX174/HAVERQ!AI174</f>
        <v>11.138247282608695</v>
      </c>
      <c r="DS94" s="3">
        <f>HAVERQ!BY174/HAVERQ!AJ174</f>
        <v>10.100891498151773</v>
      </c>
      <c r="DT94" s="3">
        <f>HAVERQ!BZ174/HAVERQ!AK174</f>
        <v>7.4509202453987733</v>
      </c>
      <c r="DU94" s="3">
        <f>(HAVERQ!CA174+HAVERQ!CB174)/HAVERQ!AL174</f>
        <v>9.6561479869423295</v>
      </c>
      <c r="FP94" s="8">
        <v>44743</v>
      </c>
      <c r="FQ94" s="2">
        <f>100*((AVERAGE(HAVERM!AS516:AS518)/AVERAGE(HAVERM!AS513:AS515))-1)</f>
        <v>0.41571234813360114</v>
      </c>
      <c r="FR94" s="2">
        <f>100*((AVERAGE(HAVERM!AT516:AT518)/AVERAGE(HAVERM!AT513:AT515))-1)</f>
        <v>0.32070153678922519</v>
      </c>
      <c r="FS94" s="2">
        <f>100*((AVERAGE(HAVERM!AU516:AU518)/AVERAGE(HAVERM!AU513:AU515))-1)</f>
        <v>-0.53336461301740634</v>
      </c>
      <c r="FT94" s="2">
        <f>100*((AVERAGE(HAVERM!AV516:AV518)/AVERAGE(HAVERM!AV513:AV515))-1)</f>
        <v>0.1787468153245042</v>
      </c>
      <c r="FU94" s="2">
        <f>100*((AVERAGE(HAVERM!AW516:AW518)/AVERAGE(HAVERM!AW513:AW515))-1)</f>
        <v>0.5350275873599708</v>
      </c>
      <c r="FV94" s="2">
        <f>100*((AVERAGE(HAVERM!AX516:AX518)/AVERAGE(HAVERM!AX513:AX515))-1)</f>
        <v>0.75630589925592684</v>
      </c>
      <c r="FW94" s="2">
        <f>100*((AVERAGE(HAVERM!AY516:AY518)/AVERAGE(HAVERM!AY513:AY515))-1)</f>
        <v>0.38245648344839012</v>
      </c>
      <c r="FX94" s="2">
        <f>100*((AVERAGE(HAVERM!AZ516:AZ518)/AVERAGE(HAVERM!AZ513:AZ515))-1)</f>
        <v>-0.29304934090242929</v>
      </c>
      <c r="FY94" s="2">
        <f>100*((AVERAGE(HAVERM!BA516:BA518)/AVERAGE(HAVERM!BA513:BA515))-1)</f>
        <v>0.44502186781507636</v>
      </c>
      <c r="FZ94" s="2">
        <f>100*((AVERAGE(HAVERM!BB516:BB518)/AVERAGE(HAVERM!BB513:BB515))-1)</f>
        <v>1.8463388171083173</v>
      </c>
      <c r="GA94" s="2">
        <f>100*((AVERAGE(HAVERM!BC516:BC518)/AVERAGE(HAVERM!BC513:BC515))-1)</f>
        <v>1.6221857831050457</v>
      </c>
      <c r="GB94" s="2">
        <f>100*((AVERAGE(HAVERM!BD516:BD518)/AVERAGE(HAVERM!BD513:BD515))-1)</f>
        <v>0.5961904177265609</v>
      </c>
      <c r="GC94" s="2">
        <f>100*((AVERAGE(HAVERM!BE516:BE518)/AVERAGE(HAVERM!BE513:BE515))-1)</f>
        <v>0.53603615212149958</v>
      </c>
      <c r="GD94" s="2">
        <f>100*((AVERAGE(HAVERM!BF516:BF518)/AVERAGE(HAVERM!BF513:BF515))-1)</f>
        <v>1.2277581930362214</v>
      </c>
      <c r="GE94" s="2">
        <f>100*((AVERAGE(HAVERM!BG516:BG518)/AVERAGE(HAVERM!BG513:BG515))-1)</f>
        <v>-0.30626459041953602</v>
      </c>
      <c r="GF94" s="2">
        <f>100*((AVERAGE(HAVERM!BH516:BH518)/AVERAGE(HAVERM!BH513:BH515))-1)</f>
        <v>-0.76309383662194197</v>
      </c>
      <c r="GG94" s="2">
        <f>100*((AVERAGE(HAVERM!BI516:BI518)/AVERAGE(HAVERM!BI513:BI515))-1)</f>
        <v>0.1196411344099424</v>
      </c>
      <c r="GH94" s="2">
        <f>100*((AVERAGE(HAVERM!BJ516:BJ518)/AVERAGE(HAVERM!BJ513:BJ515))-1)</f>
        <v>0.48711397765301978</v>
      </c>
      <c r="GI94" s="2">
        <f>100*((AVERAGE(HAVERM!BK516:BK518)/AVERAGE(HAVERM!BK513:BK515))-1)</f>
        <v>2.4762584485048977</v>
      </c>
      <c r="GJ94" s="2">
        <f>100*(((AVERAGE(HAVERM!BL516:BL518)+(AVERAGE(HAVERM!BM516:BM518)))/(AVERAGE(HAVERM!BL513:BL515)+AVERAGE(HAVERM!BM513:BM515))-1))</f>
        <v>0.48094443410435783</v>
      </c>
      <c r="GL94" s="8">
        <v>44743</v>
      </c>
      <c r="GM94" s="2">
        <f t="shared" si="110"/>
        <v>0.32070153678922519</v>
      </c>
      <c r="GN94" s="2">
        <f t="shared" si="111"/>
        <v>0.50706796512496322</v>
      </c>
      <c r="GO94" s="2">
        <f t="shared" si="112"/>
        <v>0.1787468153245042</v>
      </c>
      <c r="GP94" s="2">
        <f t="shared" si="113"/>
        <v>0.38245648344839012</v>
      </c>
      <c r="GQ94" s="2">
        <f t="shared" si="114"/>
        <v>0.40092749313980214</v>
      </c>
      <c r="GR94" s="2">
        <f t="shared" si="115"/>
        <v>1.0148582904000891</v>
      </c>
      <c r="GS94" s="2">
        <f t="shared" si="116"/>
        <v>0.5961904177265609</v>
      </c>
      <c r="GT94" s="2">
        <f t="shared" si="117"/>
        <v>0.43308575419445106</v>
      </c>
      <c r="GU94" s="2">
        <f t="shared" si="118"/>
        <v>0.29748112830212392</v>
      </c>
      <c r="GW94" s="8">
        <v>44743</v>
      </c>
      <c r="GX94">
        <f>HAVERM!AT518</f>
        <v>192486</v>
      </c>
      <c r="GY94">
        <f>HAVERM!AU518+HAVERM!AW518+HAVERM!AX518</f>
        <v>339202</v>
      </c>
      <c r="GZ94">
        <f>HAVERM!AV518</f>
        <v>2360010</v>
      </c>
      <c r="HA94">
        <f>HAVERM!AY518</f>
        <v>1305186</v>
      </c>
      <c r="HB94">
        <f>HAVERM!AZ518+HAVERM!BB518</f>
        <v>6537605</v>
      </c>
      <c r="HC94">
        <f>HAVERM!BA518+HAVERM!BC518</f>
        <v>2655856</v>
      </c>
      <c r="HD94">
        <f>HAVERM!BD518</f>
        <v>1052189</v>
      </c>
      <c r="HE94">
        <f>HAVERM!BE518+HAVERM!BF518+HAVERM!BG518</f>
        <v>5301540</v>
      </c>
      <c r="HF94">
        <f>HAVERM!BH518+HAVERM!BI518+HAVERM!BJ518+HAVERM!BK518+HAVERM!BL518+HAVERM!BM518</f>
        <v>9909157</v>
      </c>
    </row>
    <row r="95" spans="5:214" x14ac:dyDescent="0.25">
      <c r="E95" s="8">
        <v>44835</v>
      </c>
      <c r="F95" s="7">
        <f>HAVERQ!P179</f>
        <v>1916</v>
      </c>
      <c r="G95" s="7">
        <f>HAVERQ!O179</f>
        <v>1628</v>
      </c>
      <c r="H95" s="7">
        <f>HAVERQ!N179</f>
        <v>1153</v>
      </c>
      <c r="I95" s="7">
        <f>HAVERQ!M179</f>
        <v>276</v>
      </c>
      <c r="J95" s="7">
        <f>HAVERQ!L179</f>
        <v>154</v>
      </c>
      <c r="K95" s="7">
        <f>HAVERQ!E179-F95-G95-H95-I95-J95</f>
        <v>526</v>
      </c>
      <c r="M95" s="8">
        <v>44835</v>
      </c>
      <c r="N95" s="7">
        <f t="shared" si="98"/>
        <v>33.89350787192641</v>
      </c>
      <c r="O95" s="7">
        <f t="shared" si="99"/>
        <v>28.798867857774635</v>
      </c>
      <c r="P95" s="7">
        <f t="shared" si="100"/>
        <v>20.396249778878474</v>
      </c>
      <c r="Q95" s="7">
        <f t="shared" si="101"/>
        <v>4.8823633468954544</v>
      </c>
      <c r="R95" s="7">
        <f t="shared" si="102"/>
        <v>2.7242172297894922</v>
      </c>
      <c r="S95" s="7">
        <f t="shared" si="102"/>
        <v>9.304793914735539</v>
      </c>
      <c r="U95" s="8">
        <v>44835</v>
      </c>
      <c r="V95" s="7">
        <f t="shared" si="103"/>
        <v>706.75</v>
      </c>
      <c r="W95" s="7">
        <f t="shared" si="104"/>
        <v>188.25</v>
      </c>
      <c r="X95" s="7">
        <f t="shared" si="105"/>
        <v>-26</v>
      </c>
      <c r="Y95" s="7">
        <f t="shared" si="106"/>
        <v>50.25</v>
      </c>
      <c r="Z95" s="7">
        <f t="shared" si="107"/>
        <v>-62.25</v>
      </c>
      <c r="AA95" s="7">
        <f t="shared" si="108"/>
        <v>-261.75</v>
      </c>
      <c r="AB95" s="7">
        <f t="shared" si="109"/>
        <v>595.25</v>
      </c>
      <c r="AD95" s="7"/>
      <c r="AE95" s="7"/>
      <c r="AF95" s="7"/>
      <c r="AG95" s="7"/>
      <c r="AH95" s="7"/>
      <c r="AI95" s="7"/>
      <c r="AJ95" s="7"/>
      <c r="AK95" s="7"/>
      <c r="AL95" s="7"/>
      <c r="AM95" s="7"/>
      <c r="AN95" s="7"/>
      <c r="AO95" s="7"/>
      <c r="AP95" s="7"/>
      <c r="AQ95" s="7"/>
      <c r="AR95" s="7"/>
      <c r="AS95" s="7"/>
      <c r="AT95" s="7"/>
      <c r="AU95" s="7"/>
      <c r="AV95" s="7"/>
      <c r="AW95" s="7"/>
      <c r="AY95" s="7"/>
      <c r="BU95" s="8">
        <v>42644</v>
      </c>
      <c r="BV95" s="7">
        <f>HAVERQ!T155</f>
        <v>413</v>
      </c>
      <c r="BW95" s="7">
        <f>HAVERQ!U155+HAVERQ!W155+HAVERQ!X155</f>
        <v>419</v>
      </c>
      <c r="BX95" s="7">
        <f>HAVERQ!V155</f>
        <v>2634</v>
      </c>
      <c r="BY95" s="7">
        <f>HAVERQ!Y155</f>
        <v>2250</v>
      </c>
      <c r="BZ95" s="7">
        <f>HAVERQ!Z155+HAVERQ!AB155</f>
        <v>7360</v>
      </c>
      <c r="CA95" s="7">
        <f>HAVERQ!AA155+HAVERQ!AC155</f>
        <v>3157</v>
      </c>
      <c r="CB95" s="7">
        <f>HAVERQ!AD155+HAVERQ!AE155+HAVERQ!AF155+HAVERQ!AG155</f>
        <v>7704</v>
      </c>
      <c r="CC95" s="7">
        <f>HAVERQ!AH155+HAVERQ!AI155+HAVERQ!AJ155+HAVERQ!AK155+HAVERQ!AL155+HAVERQ!AM155</f>
        <v>10731</v>
      </c>
      <c r="CD95" s="7">
        <f>HAVERQ!S155-SUM('Chart Data'!BV95:CC95)</f>
        <v>1</v>
      </c>
      <c r="DB95" s="8">
        <v>44470</v>
      </c>
      <c r="DC95" s="3">
        <f>HAVERQ!BI175/HAVERQ!T175</f>
        <v>11.21551724137931</v>
      </c>
      <c r="DD95" s="3">
        <f>HAVERQ!BJ175/HAVERQ!U175</f>
        <v>202.25490196078431</v>
      </c>
      <c r="DE95" s="3">
        <f>HAVERQ!BK175/HAVERQ!V175</f>
        <v>21.092440266353311</v>
      </c>
      <c r="DF95" s="3">
        <f>HAVERQ!BL175/HAVERQ!W175</f>
        <v>40.928571428571431</v>
      </c>
      <c r="DG95" s="3">
        <f>HAVERQ!BM175/HAVERQ!X175</f>
        <v>29.653679653679653</v>
      </c>
      <c r="DH95" s="3">
        <f>HAVERQ!BN175/HAVERQ!Y175</f>
        <v>14.69050832208727</v>
      </c>
      <c r="DI95" s="3">
        <f>HAVERQ!BO175/HAVERQ!Z175</f>
        <v>12.25483193277311</v>
      </c>
      <c r="DJ95" s="3">
        <f>HAVERQ!BP175/HAVERQ!AA175</f>
        <v>9.755482456140351</v>
      </c>
      <c r="DK95" s="3">
        <f>HAVERQ!BQ175/HAVERQ!AB175</f>
        <v>6.3563126252505011</v>
      </c>
      <c r="DL95" s="3">
        <f>HAVERQ!BR175/HAVERQ!AC175</f>
        <v>22.242327365728901</v>
      </c>
      <c r="DM95" s="3">
        <f>HAVERQ!BS175/HAVERQ!AD175</f>
        <v>44.747156605424323</v>
      </c>
      <c r="DN95" s="3">
        <f>HAVERQ!BT175/HAVERQ!AE175</f>
        <v>117.61326860841424</v>
      </c>
      <c r="DO95" s="3">
        <f>HAVERQ!BU175/HAVERQ!AF175</f>
        <v>13.918329177057357</v>
      </c>
      <c r="DP95" s="3">
        <f>HAVERQ!BV175/HAVERQ!AG175</f>
        <v>9.0161876445325397</v>
      </c>
      <c r="DQ95" s="3">
        <f>HAVERQ!BW175/HAVERQ!AH175</f>
        <v>16.986402966625462</v>
      </c>
      <c r="DR95" s="3">
        <f>HAVERQ!BX175/HAVERQ!AI175</f>
        <v>10.953644608666442</v>
      </c>
      <c r="DS95" s="3">
        <f>HAVERQ!BY175/HAVERQ!AJ175</f>
        <v>10.491174547831772</v>
      </c>
      <c r="DT95" s="3">
        <f>HAVERQ!BZ175/HAVERQ!AK175</f>
        <v>7.7163120567375882</v>
      </c>
      <c r="DU95" s="3">
        <f>(HAVERQ!CA175+HAVERQ!CB175)/HAVERQ!AL175</f>
        <v>10.720218579234972</v>
      </c>
      <c r="FP95" s="8">
        <v>44774</v>
      </c>
      <c r="FQ95" s="2">
        <f>100*((AVERAGE(HAVERM!AS517:AS519)/AVERAGE(HAVERM!AS514:AS516))-1)</f>
        <v>0.40954124415168991</v>
      </c>
      <c r="FR95" s="2">
        <f>100*((AVERAGE(HAVERM!AT517:AT519)/AVERAGE(HAVERM!AT514:AT516))-1)</f>
        <v>0.36285101702702161</v>
      </c>
      <c r="FS95" s="2">
        <f>100*((AVERAGE(HAVERM!AU517:AU519)/AVERAGE(HAVERM!AU514:AU516))-1)</f>
        <v>-0.23380001106746429</v>
      </c>
      <c r="FT95" s="2">
        <f>100*((AVERAGE(HAVERM!AV517:AV519)/AVERAGE(HAVERM!AV514:AV516))-1)</f>
        <v>0.18612623638372128</v>
      </c>
      <c r="FU95" s="2">
        <f>100*((AVERAGE(HAVERM!AW517:AW519)/AVERAGE(HAVERM!AW514:AW516))-1)</f>
        <v>0.77364560896475698</v>
      </c>
      <c r="FV95" s="2">
        <f>100*((AVERAGE(HAVERM!AX517:AX519)/AVERAGE(HAVERM!AX514:AX516))-1)</f>
        <v>0.74596545681229198</v>
      </c>
      <c r="FW95" s="2">
        <f>100*((AVERAGE(HAVERM!AY517:AY519)/AVERAGE(HAVERM!AY514:AY516))-1)</f>
        <v>0.39869112819950203</v>
      </c>
      <c r="FX95" s="2">
        <f>100*((AVERAGE(HAVERM!AZ517:AZ519)/AVERAGE(HAVERM!AZ514:AZ516))-1)</f>
        <v>-0.2890946622269186</v>
      </c>
      <c r="FY95" s="2">
        <f>100*((AVERAGE(HAVERM!BA517:BA519)/AVERAGE(HAVERM!BA514:BA516))-1)</f>
        <v>0.38760825253341125</v>
      </c>
      <c r="FZ95" s="2">
        <f>100*((AVERAGE(HAVERM!BB517:BB519)/AVERAGE(HAVERM!BB514:BB516))-1)</f>
        <v>1.1609090038188219</v>
      </c>
      <c r="GA95" s="2">
        <f>100*((AVERAGE(HAVERM!BC517:BC519)/AVERAGE(HAVERM!BC514:BC516))-1)</f>
        <v>1.5176307026376623</v>
      </c>
      <c r="GB95" s="2">
        <f>100*((AVERAGE(HAVERM!BD517:BD519)/AVERAGE(HAVERM!BD514:BD516))-1)</f>
        <v>0.77926987591581121</v>
      </c>
      <c r="GC95" s="2">
        <f>100*((AVERAGE(HAVERM!BE517:BE519)/AVERAGE(HAVERM!BE514:BE516))-1)</f>
        <v>0.43631898017810755</v>
      </c>
      <c r="GD95" s="2">
        <f>100*((AVERAGE(HAVERM!BF517:BF519)/AVERAGE(HAVERM!BF514:BF516))-1)</f>
        <v>1.1842494220054789</v>
      </c>
      <c r="GE95" s="2">
        <f>100*((AVERAGE(HAVERM!BG517:BG519)/AVERAGE(HAVERM!BG514:BG516))-1)</f>
        <v>-0.22379159788123992</v>
      </c>
      <c r="GF95" s="2">
        <f>100*((AVERAGE(HAVERM!BH517:BH519)/AVERAGE(HAVERM!BH514:BH516))-1)</f>
        <v>-0.34437307911983073</v>
      </c>
      <c r="GG95" s="2">
        <f>100*((AVERAGE(HAVERM!BI517:BI519)/AVERAGE(HAVERM!BI514:BI516))-1)</f>
        <v>8.0149981213839538E-2</v>
      </c>
      <c r="GH95" s="2">
        <f>100*((AVERAGE(HAVERM!BJ517:BJ519)/AVERAGE(HAVERM!BJ514:BJ516))-1)</f>
        <v>0.69372833954488566</v>
      </c>
      <c r="GI95" s="2">
        <f>100*((AVERAGE(HAVERM!BK517:BK519)/AVERAGE(HAVERM!BK514:BK516))-1)</f>
        <v>2.2147659488423788</v>
      </c>
      <c r="GJ95" s="2">
        <f>100*(((AVERAGE(HAVERM!BL517:BL519)+(AVERAGE(HAVERM!BM517:BM519)))/(AVERAGE(HAVERM!BL514:BL516)+AVERAGE(HAVERM!BM514:BM516))-1))</f>
        <v>0.30667060580968908</v>
      </c>
      <c r="GL95" s="8">
        <v>44774</v>
      </c>
      <c r="GM95" s="2">
        <f t="shared" si="110"/>
        <v>0.36285101702702161</v>
      </c>
      <c r="GN95" s="2">
        <f t="shared" si="111"/>
        <v>0.6139585098505318</v>
      </c>
      <c r="GO95" s="2">
        <f t="shared" si="112"/>
        <v>0.18612623638372128</v>
      </c>
      <c r="GP95" s="2">
        <f t="shared" si="113"/>
        <v>0.39869112819950203</v>
      </c>
      <c r="GQ95" s="2">
        <f t="shared" si="114"/>
        <v>0.18428441932241135</v>
      </c>
      <c r="GR95" s="2">
        <f t="shared" si="115"/>
        <v>0.93592765288366131</v>
      </c>
      <c r="GS95" s="2">
        <f t="shared" si="116"/>
        <v>0.77926987591581121</v>
      </c>
      <c r="GT95" s="2">
        <f t="shared" si="117"/>
        <v>0.44703519594313512</v>
      </c>
      <c r="GU95" s="2">
        <f t="shared" si="118"/>
        <v>0.4076400315994988</v>
      </c>
      <c r="GW95" s="8">
        <v>44774</v>
      </c>
      <c r="GX95">
        <f>HAVERM!AT519</f>
        <v>192625</v>
      </c>
      <c r="GY95">
        <f>HAVERM!AU519+HAVERM!AW519+HAVERM!AX519</f>
        <v>340186</v>
      </c>
      <c r="GZ95">
        <f>HAVERM!AV519</f>
        <v>2361964</v>
      </c>
      <c r="HA95">
        <f>HAVERM!AY519</f>
        <v>1307671</v>
      </c>
      <c r="HB95">
        <f>HAVERM!AZ519+HAVERM!BB519</f>
        <v>6537016</v>
      </c>
      <c r="HC95">
        <f>HAVERM!BA519+HAVERM!BC519</f>
        <v>2662641</v>
      </c>
      <c r="HD95">
        <f>HAVERM!BD519</f>
        <v>1055897</v>
      </c>
      <c r="HE95">
        <f>HAVERM!BE519+HAVERM!BF519+HAVERM!BG519</f>
        <v>5314076</v>
      </c>
      <c r="HF95">
        <f>HAVERM!BH519+HAVERM!BI519+HAVERM!BJ519+HAVERM!BK519+HAVERM!BL519+HAVERM!BM519</f>
        <v>9935322</v>
      </c>
    </row>
    <row r="96" spans="5:214" x14ac:dyDescent="0.25">
      <c r="E96" s="8">
        <v>44927</v>
      </c>
      <c r="F96" s="7">
        <f>HAVERQ!P180</f>
        <v>1938</v>
      </c>
      <c r="G96" s="7">
        <f>HAVERQ!O180</f>
        <v>1634</v>
      </c>
      <c r="H96" s="7">
        <f>HAVERQ!N180</f>
        <v>1159</v>
      </c>
      <c r="I96" s="7">
        <f>HAVERQ!M180</f>
        <v>280</v>
      </c>
      <c r="J96" s="7">
        <f>HAVERQ!L180</f>
        <v>153</v>
      </c>
      <c r="K96" s="7">
        <f>HAVERQ!E180-F96-G96-H96-I96-J96</f>
        <v>525</v>
      </c>
      <c r="M96" s="8">
        <v>44927</v>
      </c>
      <c r="N96" s="7">
        <f t="shared" si="98"/>
        <v>34.065740903497975</v>
      </c>
      <c r="O96" s="7">
        <f t="shared" si="99"/>
        <v>28.722095271576727</v>
      </c>
      <c r="P96" s="7">
        <f t="shared" si="100"/>
        <v>20.372648971699771</v>
      </c>
      <c r="Q96" s="7">
        <f t="shared" si="101"/>
        <v>4.9217788715064161</v>
      </c>
      <c r="R96" s="7">
        <f t="shared" si="102"/>
        <v>2.6894005976445774</v>
      </c>
      <c r="S96" s="7">
        <f t="shared" si="102"/>
        <v>9.2283353840745299</v>
      </c>
      <c r="U96" s="8">
        <v>44927</v>
      </c>
      <c r="V96" s="7">
        <f t="shared" si="103"/>
        <v>728.75</v>
      </c>
      <c r="W96" s="7">
        <f t="shared" si="104"/>
        <v>194.25</v>
      </c>
      <c r="X96" s="7">
        <f t="shared" si="105"/>
        <v>-20</v>
      </c>
      <c r="Y96" s="7">
        <f t="shared" si="106"/>
        <v>54.25</v>
      </c>
      <c r="Z96" s="7">
        <f t="shared" si="107"/>
        <v>-63.25</v>
      </c>
      <c r="AA96" s="7">
        <f t="shared" si="108"/>
        <v>-262.75</v>
      </c>
      <c r="AB96" s="7">
        <f t="shared" si="109"/>
        <v>631.25</v>
      </c>
      <c r="AD96" s="7"/>
      <c r="AE96" s="7"/>
      <c r="AF96" s="7"/>
      <c r="AG96" s="7"/>
      <c r="AH96" s="7"/>
      <c r="AI96" s="7"/>
      <c r="AJ96" s="7"/>
      <c r="AK96" s="7"/>
      <c r="AL96" s="7"/>
      <c r="AM96" s="7"/>
      <c r="AN96" s="7"/>
      <c r="AO96" s="7"/>
      <c r="AP96" s="7"/>
      <c r="AQ96" s="7"/>
      <c r="AR96" s="7"/>
      <c r="AS96" s="7"/>
      <c r="AT96" s="7"/>
      <c r="AU96" s="7"/>
      <c r="AV96" s="7"/>
      <c r="AW96" s="7"/>
      <c r="AY96" s="7"/>
      <c r="BU96" s="8">
        <v>42736</v>
      </c>
      <c r="BV96" s="7">
        <f>HAVERQ!T156</f>
        <v>421</v>
      </c>
      <c r="BW96" s="7">
        <f>HAVERQ!U156+HAVERQ!W156+HAVERQ!X156</f>
        <v>416</v>
      </c>
      <c r="BX96" s="7">
        <f>HAVERQ!V156</f>
        <v>2649</v>
      </c>
      <c r="BY96" s="7">
        <f>HAVERQ!Y156</f>
        <v>2328</v>
      </c>
      <c r="BZ96" s="7">
        <f>HAVERQ!Z156+HAVERQ!AB156</f>
        <v>7377</v>
      </c>
      <c r="CA96" s="7">
        <f>HAVERQ!AA156+HAVERQ!AC156</f>
        <v>3195</v>
      </c>
      <c r="CB96" s="7">
        <f>HAVERQ!AD156+HAVERQ!AE156+HAVERQ!AF156+HAVERQ!AG156</f>
        <v>7723</v>
      </c>
      <c r="CC96" s="7">
        <f>HAVERQ!AH156+HAVERQ!AI156+HAVERQ!AJ156+HAVERQ!AK156+HAVERQ!AL156+HAVERQ!AM156</f>
        <v>10734</v>
      </c>
      <c r="CD96" s="7">
        <f>HAVERQ!S156-SUM('Chart Data'!BV96:CC96)</f>
        <v>3</v>
      </c>
      <c r="DB96" s="8">
        <v>44562</v>
      </c>
      <c r="DC96" s="3">
        <f>HAVERQ!BI176/HAVERQ!T176</f>
        <v>11.956521739130435</v>
      </c>
      <c r="DD96" s="3">
        <f>HAVERQ!BJ176/HAVERQ!U176</f>
        <v>202.90196078431373</v>
      </c>
      <c r="DE96" s="3">
        <f>HAVERQ!BK176/HAVERQ!V176</f>
        <v>20.030627871362942</v>
      </c>
      <c r="DF96" s="3">
        <f>HAVERQ!BL176/HAVERQ!W176</f>
        <v>45.961240310077521</v>
      </c>
      <c r="DG96" s="3">
        <f>HAVERQ!BM176/HAVERQ!X176</f>
        <v>28.552301255230127</v>
      </c>
      <c r="DH96" s="3">
        <f>HAVERQ!BN176/HAVERQ!Y176</f>
        <v>14.915742793791575</v>
      </c>
      <c r="DI96" s="3">
        <f>HAVERQ!BO176/HAVERQ!Z176</f>
        <v>12.091932457786116</v>
      </c>
      <c r="DJ96" s="3">
        <f>HAVERQ!BP176/HAVERQ!AA176</f>
        <v>10.705979155238618</v>
      </c>
      <c r="DK96" s="3">
        <f>HAVERQ!BQ176/HAVERQ!AB176</f>
        <v>6.4910086004691161</v>
      </c>
      <c r="DL96" s="3">
        <f>HAVERQ!BR176/HAVERQ!AC176</f>
        <v>22.613823715916297</v>
      </c>
      <c r="DM96" s="3">
        <f>HAVERQ!BS176/HAVERQ!AD176</f>
        <v>45.615798922800721</v>
      </c>
      <c r="DN96" s="3">
        <f>HAVERQ!BT176/HAVERQ!AE176</f>
        <v>115.64069952305246</v>
      </c>
      <c r="DO96" s="3">
        <f>HAVERQ!BU176/HAVERQ!AF176</f>
        <v>13.924534066605561</v>
      </c>
      <c r="DP96" s="3">
        <f>HAVERQ!BV176/HAVERQ!AG176</f>
        <v>8.9879518072289155</v>
      </c>
      <c r="DQ96" s="3">
        <f>HAVERQ!BW176/HAVERQ!AH176</f>
        <v>17.133699633699635</v>
      </c>
      <c r="DR96" s="3">
        <f>HAVERQ!BX176/HAVERQ!AI176</f>
        <v>11.01786304995038</v>
      </c>
      <c r="DS96" s="3">
        <f>HAVERQ!BY176/HAVERQ!AJ176</f>
        <v>10.148549155478563</v>
      </c>
      <c r="DT96" s="3">
        <f>HAVERQ!BZ176/HAVERQ!AK176</f>
        <v>7.7401415571284122</v>
      </c>
      <c r="DU96" s="3">
        <f>(HAVERQ!CA176+HAVERQ!CB176)/HAVERQ!AL176</f>
        <v>10.464480874316941</v>
      </c>
      <c r="FP96" s="8">
        <v>44805</v>
      </c>
      <c r="FQ96" s="2">
        <f>100*((AVERAGE(HAVERM!AS518:AS520)/AVERAGE(HAVERM!AS515:AS517))-1)</f>
        <v>0.52875296170238339</v>
      </c>
      <c r="FR96" s="2">
        <f>100*((AVERAGE(HAVERM!AT518:AT520)/AVERAGE(HAVERM!AT515:AT517))-1)</f>
        <v>0.41059837499000107</v>
      </c>
      <c r="FS96" s="2">
        <f>100*((AVERAGE(HAVERM!AU518:AU520)/AVERAGE(HAVERM!AU515:AU517))-1)</f>
        <v>0.16296018917252297</v>
      </c>
      <c r="FT96" s="2">
        <f>100*((AVERAGE(HAVERM!AV518:AV520)/AVERAGE(HAVERM!AV515:AV517))-1)</f>
        <v>0.25094150809352733</v>
      </c>
      <c r="FU96" s="2">
        <f>100*((AVERAGE(HAVERM!AW518:AW520)/AVERAGE(HAVERM!AW515:AW517))-1)</f>
        <v>1.0684633183612346</v>
      </c>
      <c r="FV96" s="2">
        <f>100*((AVERAGE(HAVERM!AX518:AX520)/AVERAGE(HAVERM!AX515:AX517))-1)</f>
        <v>0.75909812948338207</v>
      </c>
      <c r="FW96" s="2">
        <f>100*((AVERAGE(HAVERM!AY518:AY520)/AVERAGE(HAVERM!AY515:AY517))-1)</f>
        <v>0.47102087463746223</v>
      </c>
      <c r="FX96" s="2">
        <f>100*((AVERAGE(HAVERM!AZ518:AZ520)/AVERAGE(HAVERM!AZ515:AZ517))-1)</f>
        <v>-0.16819114743847896</v>
      </c>
      <c r="FY96" s="2">
        <f>100*((AVERAGE(HAVERM!BA518:BA520)/AVERAGE(HAVERM!BA515:BA517))-1)</f>
        <v>0.32415400892005231</v>
      </c>
      <c r="FZ96" s="2">
        <f>100*((AVERAGE(HAVERM!BB518:BB520)/AVERAGE(HAVERM!BB515:BB517))-1)</f>
        <v>0.65215561430289615</v>
      </c>
      <c r="GA96" s="2">
        <f>100*((AVERAGE(HAVERM!BC518:BC520)/AVERAGE(HAVERM!BC515:BC517))-1)</f>
        <v>1.5041267827459848</v>
      </c>
      <c r="GB96" s="2">
        <f>100*((AVERAGE(HAVERM!BD518:BD520)/AVERAGE(HAVERM!BD515:BD517))-1)</f>
        <v>0.96204014726377629</v>
      </c>
      <c r="GC96" s="2">
        <f>100*((AVERAGE(HAVERM!BE518:BE520)/AVERAGE(HAVERM!BE515:BE517))-1)</f>
        <v>0.43461523946106695</v>
      </c>
      <c r="GD96" s="2">
        <f>100*((AVERAGE(HAVERM!BF518:BF520)/AVERAGE(HAVERM!BF515:BF517))-1)</f>
        <v>1.2676341951801007</v>
      </c>
      <c r="GE96" s="2">
        <f>100*((AVERAGE(HAVERM!BG518:BG520)/AVERAGE(HAVERM!BG515:BG517))-1)</f>
        <v>0.12799870217852227</v>
      </c>
      <c r="GF96" s="2">
        <f>100*((AVERAGE(HAVERM!BH518:BH520)/AVERAGE(HAVERM!BH515:BH517))-1)</f>
        <v>0.43419297815541213</v>
      </c>
      <c r="GG96" s="2">
        <f>100*((AVERAGE(HAVERM!BI518:BI520)/AVERAGE(HAVERM!BI515:BI517))-1)</f>
        <v>0.27446608321490817</v>
      </c>
      <c r="GH96" s="2">
        <f>100*((AVERAGE(HAVERM!BJ518:BJ520)/AVERAGE(HAVERM!BJ515:BJ517))-1)</f>
        <v>0.958705464449916</v>
      </c>
      <c r="GI96" s="2">
        <f>100*((AVERAGE(HAVERM!BK518:BK520)/AVERAGE(HAVERM!BK515:BK517))-1)</f>
        <v>1.8246584179037795</v>
      </c>
      <c r="GJ96" s="2">
        <f>100*(((AVERAGE(HAVERM!BL518:BL520)+(AVERAGE(HAVERM!BM518:BM520)))/(AVERAGE(HAVERM!BL515:BL517)+AVERAGE(HAVERM!BM515:BM517))-1))</f>
        <v>0.23874913526797936</v>
      </c>
      <c r="GL96" s="8">
        <v>44805</v>
      </c>
      <c r="GM96" s="2">
        <f t="shared" si="110"/>
        <v>0.41059837499000107</v>
      </c>
      <c r="GN96" s="2">
        <f t="shared" si="111"/>
        <v>0.76398432933668659</v>
      </c>
      <c r="GO96" s="2">
        <f t="shared" si="112"/>
        <v>0.25094150809352733</v>
      </c>
      <c r="GP96" s="2">
        <f t="shared" si="113"/>
        <v>0.47102087463746223</v>
      </c>
      <c r="GQ96" s="2">
        <f t="shared" si="114"/>
        <v>0.10095687742117665</v>
      </c>
      <c r="GR96" s="2">
        <f t="shared" si="115"/>
        <v>0.89785755702671555</v>
      </c>
      <c r="GS96" s="2">
        <f t="shared" si="116"/>
        <v>0.96204014726377629</v>
      </c>
      <c r="GT96" s="2">
        <f t="shared" si="117"/>
        <v>0.65345648339609763</v>
      </c>
      <c r="GU96" s="2">
        <f t="shared" si="118"/>
        <v>0.66858819474941988</v>
      </c>
      <c r="GW96" s="8">
        <v>44805</v>
      </c>
      <c r="GX96">
        <f>HAVERM!AT520</f>
        <v>192509</v>
      </c>
      <c r="GY96">
        <f>HAVERM!AU520+HAVERM!AW520+HAVERM!AX520</f>
        <v>341198</v>
      </c>
      <c r="GZ96">
        <f>HAVERM!AV520</f>
        <v>2364743</v>
      </c>
      <c r="HA96">
        <f>HAVERM!AY520</f>
        <v>1311525</v>
      </c>
      <c r="HB96">
        <f>HAVERM!AZ520+HAVERM!BB520</f>
        <v>6534708</v>
      </c>
      <c r="HC96">
        <f>HAVERM!BA520+HAVERM!BC520</f>
        <v>2670330</v>
      </c>
      <c r="HD96">
        <f>HAVERM!BD520</f>
        <v>1059597</v>
      </c>
      <c r="HE96">
        <f>HAVERM!BE520+HAVERM!BF520+HAVERM!BG520</f>
        <v>5330586</v>
      </c>
      <c r="HF96">
        <f>HAVERM!BH520+HAVERM!BI520+HAVERM!BJ520+HAVERM!BK520+HAVERM!BL520+HAVERM!BM520</f>
        <v>9973734</v>
      </c>
    </row>
    <row r="97" spans="5:214" x14ac:dyDescent="0.25">
      <c r="E97" s="8">
        <v>45017</v>
      </c>
      <c r="F97" s="7">
        <f>HAVERQ!P181</f>
        <v>1963</v>
      </c>
      <c r="G97" s="7">
        <f>HAVERQ!O181</f>
        <v>1637</v>
      </c>
      <c r="H97" s="7">
        <f>HAVERQ!N181</f>
        <v>1175</v>
      </c>
      <c r="I97" s="7">
        <f>HAVERQ!M181</f>
        <v>280</v>
      </c>
      <c r="J97" s="7">
        <f>HAVERQ!L181</f>
        <v>151</v>
      </c>
      <c r="K97" s="7">
        <f>HAVERQ!E181-F97-G97-H97-I97-J97</f>
        <v>522</v>
      </c>
      <c r="M97" s="8">
        <v>45017</v>
      </c>
      <c r="N97" s="7">
        <f t="shared" si="98"/>
        <v>34.270251396648042</v>
      </c>
      <c r="O97" s="7">
        <f t="shared" si="99"/>
        <v>28.578910614525139</v>
      </c>
      <c r="P97" s="7">
        <f t="shared" si="100"/>
        <v>20.51326815642458</v>
      </c>
      <c r="Q97" s="7">
        <f t="shared" si="101"/>
        <v>4.8882681564245809</v>
      </c>
      <c r="R97" s="7">
        <f t="shared" si="102"/>
        <v>2.636173184357542</v>
      </c>
      <c r="S97" s="7">
        <f t="shared" si="102"/>
        <v>9.1131284916201114</v>
      </c>
      <c r="U97" s="8">
        <v>45017</v>
      </c>
      <c r="V97" s="7">
        <f t="shared" si="103"/>
        <v>753.75</v>
      </c>
      <c r="W97" s="7">
        <f t="shared" si="104"/>
        <v>197.25</v>
      </c>
      <c r="X97" s="7">
        <f t="shared" si="105"/>
        <v>-4</v>
      </c>
      <c r="Y97" s="7">
        <f t="shared" si="106"/>
        <v>54.25</v>
      </c>
      <c r="Z97" s="7">
        <f t="shared" si="107"/>
        <v>-65.25</v>
      </c>
      <c r="AA97" s="7">
        <f t="shared" si="108"/>
        <v>-265.75</v>
      </c>
      <c r="AB97" s="7">
        <f t="shared" si="109"/>
        <v>670.25</v>
      </c>
      <c r="AD97" s="7"/>
      <c r="AE97" s="7"/>
      <c r="AF97" s="7"/>
      <c r="AG97" s="7"/>
      <c r="AH97" s="7"/>
      <c r="AI97" s="7"/>
      <c r="AJ97" s="7"/>
      <c r="AK97" s="7"/>
      <c r="AL97" s="7"/>
      <c r="AM97" s="7"/>
      <c r="AN97" s="7"/>
      <c r="AO97" s="7"/>
      <c r="AP97" s="7"/>
      <c r="AQ97" s="7"/>
      <c r="AR97" s="7"/>
      <c r="AS97" s="7"/>
      <c r="AT97" s="7"/>
      <c r="AU97" s="7"/>
      <c r="AV97" s="7"/>
      <c r="AW97" s="7"/>
      <c r="AY97" s="7"/>
      <c r="BU97" s="8">
        <v>42826</v>
      </c>
      <c r="BV97" s="7">
        <f>HAVERQ!T157</f>
        <v>407</v>
      </c>
      <c r="BW97" s="7">
        <f>HAVERQ!U157+HAVERQ!W157+HAVERQ!X157</f>
        <v>424</v>
      </c>
      <c r="BX97" s="7">
        <f>HAVERQ!V157</f>
        <v>2680</v>
      </c>
      <c r="BY97" s="7">
        <f>HAVERQ!Y157</f>
        <v>2322</v>
      </c>
      <c r="BZ97" s="7">
        <f>HAVERQ!Z157+HAVERQ!AB157</f>
        <v>7421</v>
      </c>
      <c r="CA97" s="7">
        <f>HAVERQ!AA157+HAVERQ!AC157</f>
        <v>3228</v>
      </c>
      <c r="CB97" s="7">
        <f>HAVERQ!AD157+HAVERQ!AE157+HAVERQ!AF157+HAVERQ!AG157</f>
        <v>7650</v>
      </c>
      <c r="CC97" s="7">
        <f>HAVERQ!AH157+HAVERQ!AI157+HAVERQ!AJ157+HAVERQ!AK157+HAVERQ!AL157+HAVERQ!AM157</f>
        <v>10726</v>
      </c>
      <c r="CD97" s="7">
        <f>HAVERQ!S157-SUM('Chart Data'!BV97:CC97)</f>
        <v>-2</v>
      </c>
      <c r="DB97" s="8">
        <v>44652</v>
      </c>
      <c r="DC97" s="3">
        <f>HAVERQ!BI177/HAVERQ!T177</f>
        <v>11.385869565217391</v>
      </c>
      <c r="DD97" s="3">
        <f>HAVERQ!BJ177/HAVERQ!U177</f>
        <v>205.35294117647058</v>
      </c>
      <c r="DE97" s="3">
        <f>HAVERQ!BK177/HAVERQ!V177</f>
        <v>19.68874425727412</v>
      </c>
      <c r="DF97" s="3">
        <f>HAVERQ!BL177/HAVERQ!W177</f>
        <v>47.221374045801525</v>
      </c>
      <c r="DG97" s="3">
        <f>HAVERQ!BM177/HAVERQ!X177</f>
        <v>28.805907172995781</v>
      </c>
      <c r="DH97" s="3">
        <f>HAVERQ!BN177/HAVERQ!Y177</f>
        <v>15.248778320746334</v>
      </c>
      <c r="DI97" s="3">
        <f>HAVERQ!BO177/HAVERQ!Z177</f>
        <v>12.093664491685962</v>
      </c>
      <c r="DJ97" s="3">
        <f>HAVERQ!BP177/HAVERQ!AA177</f>
        <v>10.986977753662506</v>
      </c>
      <c r="DK97" s="3">
        <f>HAVERQ!BQ177/HAVERQ!AB177</f>
        <v>6.5055876685934493</v>
      </c>
      <c r="DL97" s="3">
        <f>HAVERQ!BR177/HAVERQ!AC177</f>
        <v>21.715174129353233</v>
      </c>
      <c r="DM97" s="3">
        <f>HAVERQ!BS177/HAVERQ!AD177</f>
        <v>46.100548446069467</v>
      </c>
      <c r="DN97" s="3">
        <f>HAVERQ!BT177/HAVERQ!AE177</f>
        <v>112.31901840490798</v>
      </c>
      <c r="DO97" s="3">
        <f>HAVERQ!BU177/HAVERQ!AF177</f>
        <v>14.339159766942656</v>
      </c>
      <c r="DP97" s="3">
        <f>HAVERQ!BV177/HAVERQ!AG177</f>
        <v>8.9754464285714288</v>
      </c>
      <c r="DQ97" s="3">
        <f>HAVERQ!BW177/HAVERQ!AH177</f>
        <v>17.452088452088454</v>
      </c>
      <c r="DR97" s="3">
        <f>HAVERQ!BX177/HAVERQ!AI177</f>
        <v>11.109584560026169</v>
      </c>
      <c r="DS97" s="3">
        <f>HAVERQ!BY177/HAVERQ!AJ177</f>
        <v>9.7871009490940466</v>
      </c>
      <c r="DT97" s="3">
        <f>HAVERQ!BZ177/HAVERQ!AK177</f>
        <v>7.6300294406280669</v>
      </c>
      <c r="DU97" s="3">
        <f>(HAVERQ!CA177+HAVERQ!CB177)/HAVERQ!AL177</f>
        <v>10.118716577540107</v>
      </c>
      <c r="FP97" s="8">
        <v>44835</v>
      </c>
      <c r="FQ97" s="2">
        <f>100*((AVERAGE(HAVERM!AS519:AS521)/AVERAGE(HAVERM!AS516:AS518))-1)</f>
        <v>0.56621271240113735</v>
      </c>
      <c r="FR97" s="2">
        <f>100*((AVERAGE(HAVERM!AT519:AT521)/AVERAGE(HAVERM!AT516:AT518))-1)</f>
        <v>0.18041483256496793</v>
      </c>
      <c r="FS97" s="2">
        <f>100*((AVERAGE(HAVERM!AU519:AU521)/AVERAGE(HAVERM!AU516:AU518))-1)</f>
        <v>0.38291850495297819</v>
      </c>
      <c r="FT97" s="2">
        <f>100*((AVERAGE(HAVERM!AV519:AV521)/AVERAGE(HAVERM!AV516:AV518))-1)</f>
        <v>0.27581900065403175</v>
      </c>
      <c r="FU97" s="2">
        <f>100*((AVERAGE(HAVERM!AW519:AW521)/AVERAGE(HAVERM!AW516:AW518))-1)</f>
        <v>1.3433479162495043</v>
      </c>
      <c r="FV97" s="2">
        <f>100*((AVERAGE(HAVERM!AX519:AX521)/AVERAGE(HAVERM!AX516:AX518))-1)</f>
        <v>0.68852459016393031</v>
      </c>
      <c r="FW97" s="2">
        <f>100*((AVERAGE(HAVERM!AY519:AY521)/AVERAGE(HAVERM!AY516:AY518))-1)</f>
        <v>0.57883671716745244</v>
      </c>
      <c r="FX97" s="2">
        <f>100*((AVERAGE(HAVERM!AZ519:AZ521)/AVERAGE(HAVERM!AZ516:AZ518))-1)</f>
        <v>-0.14609228792705764</v>
      </c>
      <c r="FY97" s="2">
        <f>100*((AVERAGE(HAVERM!BA519:BA521)/AVERAGE(HAVERM!BA516:BA518))-1)</f>
        <v>0.20602877090194482</v>
      </c>
      <c r="FZ97" s="2">
        <f>100*((AVERAGE(HAVERM!BB519:BB521)/AVERAGE(HAVERM!BB516:BB518))-1)</f>
        <v>0.350572923385295</v>
      </c>
      <c r="GA97" s="2">
        <f>100*((AVERAGE(HAVERM!BC519:BC521)/AVERAGE(HAVERM!BC516:BC518))-1)</f>
        <v>1.5091491195983853</v>
      </c>
      <c r="GB97" s="2">
        <f>100*((AVERAGE(HAVERM!BD519:BD521)/AVERAGE(HAVERM!BD516:BD518))-1)</f>
        <v>1.057737262259395</v>
      </c>
      <c r="GC97" s="2">
        <f>100*((AVERAGE(HAVERM!BE519:BE521)/AVERAGE(HAVERM!BE516:BE518))-1)</f>
        <v>0.56650175740695641</v>
      </c>
      <c r="GD97" s="2">
        <f>100*((AVERAGE(HAVERM!BF519:BF521)/AVERAGE(HAVERM!BF516:BF518))-1)</f>
        <v>1.4512028247619879</v>
      </c>
      <c r="GE97" s="2">
        <f>100*((AVERAGE(HAVERM!BG519:BG521)/AVERAGE(HAVERM!BG516:BG518))-1)</f>
        <v>0.26285453149186289</v>
      </c>
      <c r="GF97" s="2">
        <f>100*((AVERAGE(HAVERM!BH519:BH521)/AVERAGE(HAVERM!BH516:BH518))-1)</f>
        <v>0.69637995851699053</v>
      </c>
      <c r="GG97" s="2">
        <f>100*((AVERAGE(HAVERM!BI519:BI521)/AVERAGE(HAVERM!BI516:BI518))-1)</f>
        <v>0.39739689687592339</v>
      </c>
      <c r="GH97" s="2">
        <f>100*((AVERAGE(HAVERM!BJ519:BJ521)/AVERAGE(HAVERM!BJ516:BJ518))-1)</f>
        <v>1.0183257053254291</v>
      </c>
      <c r="GI97" s="2">
        <f>100*((AVERAGE(HAVERM!BK519:BK521)/AVERAGE(HAVERM!BK516:BK518))-1)</f>
        <v>1.2475281779237068</v>
      </c>
      <c r="GJ97" s="2">
        <f>100*(((AVERAGE(HAVERM!BL519:BL521)+(AVERAGE(HAVERM!BM519:BM521)))/(AVERAGE(HAVERM!BL516:BL518)+AVERAGE(HAVERM!BM516:BM518))-1))</f>
        <v>0.2553278480132537</v>
      </c>
      <c r="GL97" s="8">
        <v>44835</v>
      </c>
      <c r="GM97" s="2">
        <f t="shared" si="110"/>
        <v>0.18041483256496793</v>
      </c>
      <c r="GN97" s="2">
        <f t="shared" si="111"/>
        <v>0.8351695111416868</v>
      </c>
      <c r="GO97" s="2">
        <f t="shared" si="112"/>
        <v>0.27581900065403175</v>
      </c>
      <c r="GP97" s="2">
        <f t="shared" si="113"/>
        <v>0.57883671716745244</v>
      </c>
      <c r="GQ97" s="2">
        <f t="shared" si="114"/>
        <v>1.733584667398258E-2</v>
      </c>
      <c r="GR97" s="2">
        <f t="shared" si="115"/>
        <v>0.84063022592881786</v>
      </c>
      <c r="GS97" s="2">
        <f t="shared" si="116"/>
        <v>1.057737262259395</v>
      </c>
      <c r="GT97" s="2">
        <f t="shared" si="117"/>
        <v>0.81059873346152056</v>
      </c>
      <c r="GU97" s="2">
        <f t="shared" si="118"/>
        <v>0.73843251015237588</v>
      </c>
      <c r="GW97" s="8">
        <v>44835</v>
      </c>
      <c r="GX97">
        <f>HAVERM!AT521</f>
        <v>191800</v>
      </c>
      <c r="GY97">
        <f>HAVERM!AU521+HAVERM!AW521+HAVERM!AX521</f>
        <v>342338</v>
      </c>
      <c r="GZ97">
        <f>HAVERM!AV521</f>
        <v>2367373</v>
      </c>
      <c r="HA97">
        <f>HAVERM!AY521</f>
        <v>1314737</v>
      </c>
      <c r="HB97">
        <f>HAVERM!AZ521+HAVERM!BB521</f>
        <v>6532678</v>
      </c>
      <c r="HC97">
        <f>HAVERM!BA521+HAVERM!BC521</f>
        <v>2677369</v>
      </c>
      <c r="HD97">
        <f>HAVERM!BD521</f>
        <v>1064125</v>
      </c>
      <c r="HE97">
        <f>HAVERM!BE521+HAVERM!BF521+HAVERM!BG521</f>
        <v>5352734</v>
      </c>
      <c r="HF97">
        <f>HAVERM!BH521+HAVERM!BI521+HAVERM!BJ521+HAVERM!BK521+HAVERM!BL521+HAVERM!BM521</f>
        <v>9972271</v>
      </c>
    </row>
    <row r="98" spans="5:214" x14ac:dyDescent="0.25">
      <c r="E98" s="8">
        <v>45108</v>
      </c>
      <c r="F98" s="7">
        <f>HAVERQ!P182</f>
        <v>1983</v>
      </c>
      <c r="G98" s="7">
        <f>HAVERQ!O182</f>
        <v>1657</v>
      </c>
      <c r="H98" s="7">
        <f>HAVERQ!N182</f>
        <v>1184</v>
      </c>
      <c r="I98" s="7">
        <f>HAVERQ!M182</f>
        <v>281</v>
      </c>
      <c r="J98" s="7">
        <f>HAVERQ!L182</f>
        <v>150</v>
      </c>
      <c r="K98" s="7">
        <f>HAVERQ!E182-F98-G98-H98-I98-J98</f>
        <v>522</v>
      </c>
      <c r="M98" s="8">
        <v>45108</v>
      </c>
      <c r="N98" s="7">
        <f t="shared" si="98"/>
        <v>34.325774623507009</v>
      </c>
      <c r="O98" s="7">
        <f t="shared" si="99"/>
        <v>28.68270728751947</v>
      </c>
      <c r="P98" s="7">
        <f t="shared" si="100"/>
        <v>20.495066643586636</v>
      </c>
      <c r="Q98" s="7">
        <f t="shared" si="101"/>
        <v>4.8641163233512206</v>
      </c>
      <c r="R98" s="7">
        <f t="shared" si="102"/>
        <v>2.5965033754543883</v>
      </c>
      <c r="S98" s="7">
        <f t="shared" si="102"/>
        <v>9.0358317465812696</v>
      </c>
      <c r="U98" s="8">
        <v>45108</v>
      </c>
      <c r="V98" s="7">
        <f t="shared" si="103"/>
        <v>773.75</v>
      </c>
      <c r="W98" s="7">
        <f t="shared" si="104"/>
        <v>217.25</v>
      </c>
      <c r="X98" s="7">
        <f t="shared" si="105"/>
        <v>5</v>
      </c>
      <c r="Y98" s="7">
        <f t="shared" si="106"/>
        <v>55.25</v>
      </c>
      <c r="Z98" s="7">
        <f t="shared" si="107"/>
        <v>-66.25</v>
      </c>
      <c r="AA98" s="7">
        <f t="shared" si="108"/>
        <v>-265.75</v>
      </c>
      <c r="AB98" s="7">
        <f t="shared" si="109"/>
        <v>719.25</v>
      </c>
      <c r="AD98" s="7"/>
      <c r="AE98" s="7"/>
      <c r="AF98" s="7"/>
      <c r="AG98" s="7"/>
      <c r="AH98" s="7"/>
      <c r="AI98" s="7"/>
      <c r="AJ98" s="7"/>
      <c r="AK98" s="7"/>
      <c r="AL98" s="7"/>
      <c r="AM98" s="7"/>
      <c r="AN98" s="7"/>
      <c r="AO98" s="7"/>
      <c r="AP98" s="7"/>
      <c r="AQ98" s="7"/>
      <c r="AR98" s="7"/>
      <c r="AS98" s="7"/>
      <c r="AT98" s="7"/>
      <c r="AU98" s="7"/>
      <c r="AV98" s="7"/>
      <c r="AW98" s="7"/>
      <c r="AY98" s="7"/>
      <c r="BU98" s="8">
        <v>42917</v>
      </c>
      <c r="BV98" s="7">
        <f>HAVERQ!T158</f>
        <v>416</v>
      </c>
      <c r="BW98" s="7">
        <f>HAVERQ!U158+HAVERQ!W158+HAVERQ!X158</f>
        <v>422</v>
      </c>
      <c r="BX98" s="7">
        <f>HAVERQ!V158</f>
        <v>2693</v>
      </c>
      <c r="BY98" s="7">
        <f>HAVERQ!Y158</f>
        <v>2349</v>
      </c>
      <c r="BZ98" s="7">
        <f>HAVERQ!Z158+HAVERQ!AB158</f>
        <v>7366</v>
      </c>
      <c r="CA98" s="7">
        <f>HAVERQ!AA158+HAVERQ!AC158</f>
        <v>3184</v>
      </c>
      <c r="CB98" s="7">
        <f>HAVERQ!AD158+HAVERQ!AE158+HAVERQ!AF158+HAVERQ!AG158</f>
        <v>7767</v>
      </c>
      <c r="CC98" s="7">
        <f>HAVERQ!AH158+HAVERQ!AI158+HAVERQ!AJ158+HAVERQ!AK158+HAVERQ!AL158+HAVERQ!AM158</f>
        <v>10762</v>
      </c>
      <c r="CD98" s="7">
        <f>HAVERQ!S158-SUM('Chart Data'!BV98:CC98)</f>
        <v>1</v>
      </c>
      <c r="DB98" s="8">
        <v>44743</v>
      </c>
      <c r="DC98" s="3">
        <f>HAVERQ!BI178/HAVERQ!T178</f>
        <v>11.566298342541437</v>
      </c>
      <c r="DD98" s="3">
        <f>HAVERQ!BJ178/HAVERQ!U178</f>
        <v>195.57692307692307</v>
      </c>
      <c r="DE98" s="3">
        <f>HAVERQ!BK178/HAVERQ!V178</f>
        <v>19.280855941918226</v>
      </c>
      <c r="DF98" s="3">
        <f>HAVERQ!BL178/HAVERQ!W178</f>
        <v>51.121951219512198</v>
      </c>
      <c r="DG98" s="3">
        <f>HAVERQ!BM178/HAVERQ!X178</f>
        <v>27.858333333333334</v>
      </c>
      <c r="DH98" s="3">
        <f>HAVERQ!BN178/HAVERQ!Y178</f>
        <v>15.782825988187188</v>
      </c>
      <c r="DI98" s="3">
        <f>HAVERQ!BO178/HAVERQ!Z178</f>
        <v>11.972415245314803</v>
      </c>
      <c r="DJ98" s="3">
        <f>HAVERQ!BP178/HAVERQ!AA178</f>
        <v>11.210974960042622</v>
      </c>
      <c r="DK98" s="3">
        <f>HAVERQ!BQ178/HAVERQ!AB178</f>
        <v>6.0419475655430714</v>
      </c>
      <c r="DL98" s="3">
        <f>HAVERQ!BR178/HAVERQ!AC178</f>
        <v>21.224137931034484</v>
      </c>
      <c r="DM98" s="3">
        <f>HAVERQ!BS178/HAVERQ!AD178</f>
        <v>45.896044158233671</v>
      </c>
      <c r="DN98" s="3">
        <f>HAVERQ!BT178/HAVERQ!AE178</f>
        <v>110.9441087613293</v>
      </c>
      <c r="DO98" s="3">
        <f>HAVERQ!BU178/HAVERQ!AF178</f>
        <v>14.5</v>
      </c>
      <c r="DP98" s="3">
        <f>HAVERQ!BV178/HAVERQ!AG178</f>
        <v>9.0495524296675196</v>
      </c>
      <c r="DQ98" s="3">
        <f>HAVERQ!BW178/HAVERQ!AH178</f>
        <v>17.681929181929181</v>
      </c>
      <c r="DR98" s="3">
        <f>HAVERQ!BX178/HAVERQ!AI178</f>
        <v>11.419076105018279</v>
      </c>
      <c r="DS98" s="3">
        <f>HAVERQ!BY178/HAVERQ!AJ178</f>
        <v>9.7710350763933729</v>
      </c>
      <c r="DT98" s="3">
        <f>HAVERQ!BZ178/HAVERQ!AK178</f>
        <v>7.56989247311828</v>
      </c>
      <c r="DU98" s="3">
        <f>(HAVERQ!CA178+HAVERQ!CB178)/HAVERQ!AL178</f>
        <v>10.101694915254237</v>
      </c>
      <c r="FP98" s="8">
        <v>44866</v>
      </c>
      <c r="FQ98" s="2">
        <f>100*((AVERAGE(HAVERM!AS520:AS522)/AVERAGE(HAVERM!AS517:AS519))-1)</f>
        <v>0.59772523941372668</v>
      </c>
      <c r="FR98" s="2">
        <f>100*((AVERAGE(HAVERM!AT520:AT522)/AVERAGE(HAVERM!AT517:AT519))-1)</f>
        <v>-7.1614233372230274E-2</v>
      </c>
      <c r="FS98" s="2">
        <f>100*((AVERAGE(HAVERM!AU520:AU522)/AVERAGE(HAVERM!AU517:AU519))-1)</f>
        <v>0.58794980239895711</v>
      </c>
      <c r="FT98" s="2">
        <f>100*((AVERAGE(HAVERM!AV520:AV522)/AVERAGE(HAVERM!AV517:AV519))-1)</f>
        <v>0.31570810998338139</v>
      </c>
      <c r="FU98" s="2">
        <f>100*((AVERAGE(HAVERM!AW520:AW522)/AVERAGE(HAVERM!AW517:AW519))-1)</f>
        <v>1.4955053671800389</v>
      </c>
      <c r="FV98" s="2">
        <f>100*((AVERAGE(HAVERM!AX520:AX522)/AVERAGE(HAVERM!AX517:AX519))-1)</f>
        <v>0.68453673911275104</v>
      </c>
      <c r="FW98" s="2">
        <f>100*((AVERAGE(HAVERM!AY520:AY522)/AVERAGE(HAVERM!AY517:AY519))-1)</f>
        <v>0.70032653136262724</v>
      </c>
      <c r="FX98" s="2">
        <f>100*((AVERAGE(HAVERM!AZ520:AZ522)/AVERAGE(HAVERM!AZ517:AZ519))-1)</f>
        <v>-0.19524924697511548</v>
      </c>
      <c r="FY98" s="2">
        <f>100*((AVERAGE(HAVERM!BA520:BA522)/AVERAGE(HAVERM!BA517:BA519))-1)</f>
        <v>0.19777586742102393</v>
      </c>
      <c r="FZ98" s="2">
        <f>100*((AVERAGE(HAVERM!BB520:BB522)/AVERAGE(HAVERM!BB517:BB519))-1)</f>
        <v>0.21287364880473447</v>
      </c>
      <c r="GA98" s="2">
        <f>100*((AVERAGE(HAVERM!BC520:BC522)/AVERAGE(HAVERM!BC517:BC519))-1)</f>
        <v>1.4319473872259181</v>
      </c>
      <c r="GB98" s="2">
        <f>100*((AVERAGE(HAVERM!BD520:BD522)/AVERAGE(HAVERM!BD517:BD519))-1)</f>
        <v>1.1359460028032675</v>
      </c>
      <c r="GC98" s="2">
        <f>100*((AVERAGE(HAVERM!BE520:BE522)/AVERAGE(HAVERM!BE517:BE519))-1)</f>
        <v>0.66149825665922091</v>
      </c>
      <c r="GD98" s="2">
        <f>100*((AVERAGE(HAVERM!BF520:BF522)/AVERAGE(HAVERM!BF517:BF519))-1)</f>
        <v>1.6040981752633465</v>
      </c>
      <c r="GE98" s="2">
        <f>100*((AVERAGE(HAVERM!BG520:BG522)/AVERAGE(HAVERM!BG517:BG519))-1)</f>
        <v>0.36759036849811633</v>
      </c>
      <c r="GF98" s="2">
        <f>100*((AVERAGE(HAVERM!BH520:BH522)/AVERAGE(HAVERM!BH517:BH519))-1)</f>
        <v>0.69651826242935755</v>
      </c>
      <c r="GG98" s="2">
        <f>100*((AVERAGE(HAVERM!BI520:BI522)/AVERAGE(HAVERM!BI517:BI519))-1)</f>
        <v>0.65336071254340489</v>
      </c>
      <c r="GH98" s="2">
        <f>100*((AVERAGE(HAVERM!BJ520:BJ522)/AVERAGE(HAVERM!BJ517:BJ519))-1)</f>
        <v>1.0009988612523113</v>
      </c>
      <c r="GI98" s="2">
        <f>100*((AVERAGE(HAVERM!BK520:BK522)/AVERAGE(HAVERM!BK517:BK519))-1)</f>
        <v>0.88458224844623068</v>
      </c>
      <c r="GJ98" s="2">
        <f>100*(((AVERAGE(HAVERM!BL520:BL522)+(AVERAGE(HAVERM!BM520:BM522)))/(AVERAGE(HAVERM!BL517:BL519)+AVERAGE(HAVERM!BM517:BM519))-1))</f>
        <v>0.32699327968142011</v>
      </c>
      <c r="GL98" s="8">
        <v>44866</v>
      </c>
      <c r="GM98" s="2">
        <f t="shared" si="110"/>
        <v>-7.1614233372230274E-2</v>
      </c>
      <c r="GN98" s="2">
        <f t="shared" si="111"/>
        <v>0.90647443840345954</v>
      </c>
      <c r="GO98" s="2">
        <f t="shared" si="112"/>
        <v>0.31570810998338139</v>
      </c>
      <c r="GP98" s="2">
        <f t="shared" si="113"/>
        <v>0.70032653136262724</v>
      </c>
      <c r="GQ98" s="2">
        <f t="shared" si="114"/>
        <v>-6.0711532839707871E-2</v>
      </c>
      <c r="GR98" s="2">
        <f t="shared" si="115"/>
        <v>0.80008265202529127</v>
      </c>
      <c r="GS98" s="2">
        <f t="shared" si="116"/>
        <v>1.1359460028032675</v>
      </c>
      <c r="GT98" s="2">
        <f t="shared" si="117"/>
        <v>0.93678402809207473</v>
      </c>
      <c r="GU98" s="2">
        <f t="shared" si="118"/>
        <v>0.79528117537732701</v>
      </c>
      <c r="GW98" s="8">
        <v>44866</v>
      </c>
      <c r="GX98">
        <f>HAVERM!AT522</f>
        <v>191979</v>
      </c>
      <c r="GY98">
        <f>HAVERM!AU522+HAVERM!AW522+HAVERM!AX522</f>
        <v>343368</v>
      </c>
      <c r="GZ98">
        <f>HAVERM!AV522</f>
        <v>2369558</v>
      </c>
      <c r="HA98">
        <f>HAVERM!AY522</f>
        <v>1317481</v>
      </c>
      <c r="HB98">
        <f>HAVERM!AZ522+HAVERM!BB522</f>
        <v>6524895</v>
      </c>
      <c r="HC98">
        <f>HAVERM!BA522+HAVERM!BC522</f>
        <v>2681962</v>
      </c>
      <c r="HD98">
        <f>HAVERM!BD522</f>
        <v>1068444</v>
      </c>
      <c r="HE98">
        <f>HAVERM!BE522+HAVERM!BF522+HAVERM!BG522</f>
        <v>5365342</v>
      </c>
      <c r="HF98">
        <f>HAVERM!BH522+HAVERM!BI522+HAVERM!BJ522+HAVERM!BK522+HAVERM!BL522+HAVERM!BM522</f>
        <v>10016618</v>
      </c>
    </row>
    <row r="99" spans="5:214" x14ac:dyDescent="0.25">
      <c r="E99" s="8">
        <v>45200</v>
      </c>
      <c r="F99" s="7">
        <f>HAVERQ!P183</f>
        <v>2004</v>
      </c>
      <c r="G99" s="7">
        <f>HAVERQ!O183</f>
        <v>1656</v>
      </c>
      <c r="H99" s="7">
        <f>HAVERQ!N183</f>
        <v>1195</v>
      </c>
      <c r="I99" s="7">
        <f>HAVERQ!M183</f>
        <v>281</v>
      </c>
      <c r="J99" s="7">
        <f>HAVERQ!L183</f>
        <v>149</v>
      </c>
      <c r="K99" s="7">
        <f>HAVERQ!E183-F99-G99-H99-I99-J99</f>
        <v>524</v>
      </c>
      <c r="M99" s="8">
        <v>45200</v>
      </c>
      <c r="N99" s="7">
        <f t="shared" si="98"/>
        <v>34.498192459975904</v>
      </c>
      <c r="O99" s="7">
        <f t="shared" si="99"/>
        <v>28.507488380099844</v>
      </c>
      <c r="P99" s="7">
        <f t="shared" si="100"/>
        <v>20.571526940953692</v>
      </c>
      <c r="Q99" s="7">
        <f t="shared" si="101"/>
        <v>4.8373213978309524</v>
      </c>
      <c r="R99" s="7">
        <f t="shared" si="102"/>
        <v>2.5649853675331382</v>
      </c>
      <c r="S99" s="7">
        <f t="shared" si="102"/>
        <v>9.0204854536064722</v>
      </c>
      <c r="U99" s="8">
        <v>45200</v>
      </c>
      <c r="V99" s="7">
        <f t="shared" si="103"/>
        <v>794.75</v>
      </c>
      <c r="W99" s="7">
        <f t="shared" si="104"/>
        <v>216.25</v>
      </c>
      <c r="X99" s="7">
        <f t="shared" si="105"/>
        <v>16</v>
      </c>
      <c r="Y99" s="7">
        <f t="shared" si="106"/>
        <v>55.25</v>
      </c>
      <c r="Z99" s="7">
        <f t="shared" si="107"/>
        <v>-67.25</v>
      </c>
      <c r="AA99" s="7">
        <f t="shared" si="108"/>
        <v>-263.75</v>
      </c>
      <c r="AB99" s="7">
        <f t="shared" si="109"/>
        <v>751.25</v>
      </c>
      <c r="AD99" s="7"/>
      <c r="AE99" s="7"/>
      <c r="AF99" s="7"/>
      <c r="AG99" s="7"/>
      <c r="AH99" s="7"/>
      <c r="AI99" s="7"/>
      <c r="AJ99" s="7"/>
      <c r="AK99" s="7"/>
      <c r="AL99" s="7"/>
      <c r="AM99" s="7"/>
      <c r="AN99" s="7"/>
      <c r="AO99" s="7"/>
      <c r="AP99" s="7"/>
      <c r="AQ99" s="7"/>
      <c r="AR99" s="7"/>
      <c r="AS99" s="7"/>
      <c r="AT99" s="7"/>
      <c r="AU99" s="7"/>
      <c r="AV99" s="7"/>
      <c r="AW99" s="7"/>
      <c r="AY99" s="7"/>
      <c r="BU99" s="8">
        <v>43009</v>
      </c>
      <c r="BV99" s="7">
        <f>HAVERQ!T159</f>
        <v>419</v>
      </c>
      <c r="BW99" s="7">
        <f>HAVERQ!U159+HAVERQ!W159+HAVERQ!X159</f>
        <v>431</v>
      </c>
      <c r="BX99" s="7">
        <f>HAVERQ!V159</f>
        <v>2699</v>
      </c>
      <c r="BY99" s="7">
        <f>HAVERQ!Y159</f>
        <v>2330</v>
      </c>
      <c r="BZ99" s="7">
        <f>HAVERQ!Z159+HAVERQ!AB159</f>
        <v>7343</v>
      </c>
      <c r="CA99" s="7">
        <f>HAVERQ!AA159+HAVERQ!AC159</f>
        <v>3165</v>
      </c>
      <c r="CB99" s="7">
        <f>HAVERQ!AD159+HAVERQ!AE159+HAVERQ!AF159+HAVERQ!AG159</f>
        <v>7744</v>
      </c>
      <c r="CC99" s="7">
        <f>HAVERQ!AH159+HAVERQ!AI159+HAVERQ!AJ159+HAVERQ!AK159+HAVERQ!AL159+HAVERQ!AM159</f>
        <v>10743</v>
      </c>
      <c r="CD99" s="7">
        <f>HAVERQ!S159-SUM('Chart Data'!BV99:CC99)</f>
        <v>0</v>
      </c>
      <c r="DB99" s="8">
        <v>44835</v>
      </c>
      <c r="DC99" s="3">
        <f>HAVERQ!BI179/HAVERQ!T179</f>
        <v>11.945714285714285</v>
      </c>
      <c r="DD99" s="3">
        <f>HAVERQ!BJ179/HAVERQ!U179</f>
        <v>181.90566037735849</v>
      </c>
      <c r="DE99" s="3">
        <f>HAVERQ!BK179/HAVERQ!V179</f>
        <v>19.323159099580312</v>
      </c>
      <c r="DF99" s="3">
        <f>HAVERQ!BL179/HAVERQ!W179</f>
        <v>53.454545454545453</v>
      </c>
      <c r="DG99" s="3">
        <f>HAVERQ!BM179/HAVERQ!X179</f>
        <v>27.580912863070541</v>
      </c>
      <c r="DH99" s="3">
        <f>HAVERQ!BN179/HAVERQ!Y179</f>
        <v>15.982471910112359</v>
      </c>
      <c r="DI99" s="3">
        <f>HAVERQ!BO179/HAVERQ!Z179</f>
        <v>12.143369175627241</v>
      </c>
      <c r="DJ99" s="3">
        <f>HAVERQ!BP179/HAVERQ!AA179</f>
        <v>11.047619047619047</v>
      </c>
      <c r="DK99" s="3">
        <f>HAVERQ!BQ179/HAVERQ!AB179</f>
        <v>5.9130114264651681</v>
      </c>
      <c r="DL99" s="3">
        <f>HAVERQ!BR179/HAVERQ!AC179</f>
        <v>21.133620689655171</v>
      </c>
      <c r="DM99" s="3">
        <f>HAVERQ!BS179/HAVERQ!AD179</f>
        <v>43.930294906166218</v>
      </c>
      <c r="DN99" s="3">
        <f>HAVERQ!BT179/HAVERQ!AE179</f>
        <v>107.70234604105572</v>
      </c>
      <c r="DO99" s="3">
        <f>HAVERQ!BU179/HAVERQ!AF179</f>
        <v>14.386221294363256</v>
      </c>
      <c r="DP99" s="3">
        <f>HAVERQ!BV179/HAVERQ!AG179</f>
        <v>9.380767989674089</v>
      </c>
      <c r="DQ99" s="3">
        <f>HAVERQ!BW179/HAVERQ!AH179</f>
        <v>17.625304136253042</v>
      </c>
      <c r="DR99" s="3">
        <f>HAVERQ!BX179/HAVERQ!AI179</f>
        <v>11.494821249582358</v>
      </c>
      <c r="DS99" s="3">
        <f>HAVERQ!BY179/HAVERQ!AJ179</f>
        <v>9.7499465697798673</v>
      </c>
      <c r="DT99" s="3">
        <f>HAVERQ!BZ179/HAVERQ!AK179</f>
        <v>7.5792031098153547</v>
      </c>
      <c r="DU99" s="3">
        <f>(HAVERQ!CA179+HAVERQ!CB179)/HAVERQ!AL179</f>
        <v>10.035751840168244</v>
      </c>
      <c r="FP99" s="8">
        <v>44896</v>
      </c>
      <c r="FQ99" s="2">
        <f>100*((AVERAGE(HAVERM!AS521:AS523)/AVERAGE(HAVERM!AS518:AS520))-1)</f>
        <v>0.53512268930029361</v>
      </c>
      <c r="FR99" s="2">
        <f>100*((AVERAGE(HAVERM!AT521:AT523)/AVERAGE(HAVERM!AT518:AT520))-1)</f>
        <v>-0.36373394273051529</v>
      </c>
      <c r="FS99" s="2">
        <f>100*((AVERAGE(HAVERM!AU521:AU523)/AVERAGE(HAVERM!AU518:AU520))-1)</f>
        <v>0.74078176707605969</v>
      </c>
      <c r="FT99" s="2">
        <f>100*((AVERAGE(HAVERM!AV521:AV523)/AVERAGE(HAVERM!AV518:AV520))-1)</f>
        <v>0.3994233154788196</v>
      </c>
      <c r="FU99" s="2">
        <f>100*((AVERAGE(HAVERM!AW521:AW523)/AVERAGE(HAVERM!AW518:AW520))-1)</f>
        <v>1.6709312504208373</v>
      </c>
      <c r="FV99" s="2">
        <f>100*((AVERAGE(HAVERM!AX521:AX523)/AVERAGE(HAVERM!AX518:AX520))-1)</f>
        <v>0.69881407090708336</v>
      </c>
      <c r="FW99" s="2">
        <f>100*((AVERAGE(HAVERM!AY521:AY523)/AVERAGE(HAVERM!AY518:AY520))-1)</f>
        <v>0.78990781223642337</v>
      </c>
      <c r="FX99" s="2">
        <f>100*((AVERAGE(HAVERM!AZ521:AZ523)/AVERAGE(HAVERM!AZ518:AZ520))-1)</f>
        <v>-0.31748213335390796</v>
      </c>
      <c r="FY99" s="2">
        <f>100*((AVERAGE(HAVERM!BA521:BA523)/AVERAGE(HAVERM!BA518:BA520))-1)</f>
        <v>0.15161779965526812</v>
      </c>
      <c r="FZ99" s="2">
        <f>100*((AVERAGE(HAVERM!BB521:BB523)/AVERAGE(HAVERM!BB518:BB520))-1)</f>
        <v>0.23437710134792678</v>
      </c>
      <c r="GA99" s="2">
        <f>100*((AVERAGE(HAVERM!BC521:BC523)/AVERAGE(HAVERM!BC518:BC520))-1)</f>
        <v>1.2537645437812994</v>
      </c>
      <c r="GB99" s="2">
        <f>100*((AVERAGE(HAVERM!BD521:BD523)/AVERAGE(HAVERM!BD518:BD520))-1)</f>
        <v>1.1673200885315982</v>
      </c>
      <c r="GC99" s="2">
        <f>100*((AVERAGE(HAVERM!BE521:BE523)/AVERAGE(HAVERM!BE518:BE520))-1)</f>
        <v>0.65699289347425083</v>
      </c>
      <c r="GD99" s="2">
        <f>100*((AVERAGE(HAVERM!BF521:BF523)/AVERAGE(HAVERM!BF518:BF520))-1)</f>
        <v>1.6131070078480025</v>
      </c>
      <c r="GE99" s="2">
        <f>100*((AVERAGE(HAVERM!BG521:BG523)/AVERAGE(HAVERM!BG518:BG520))-1)</f>
        <v>0.15345750404027747</v>
      </c>
      <c r="GF99" s="2">
        <f>100*((AVERAGE(HAVERM!BH521:BH523)/AVERAGE(HAVERM!BH518:BH520))-1)</f>
        <v>0.50446557730048358</v>
      </c>
      <c r="GG99" s="2">
        <f>100*((AVERAGE(HAVERM!BI521:BI523)/AVERAGE(HAVERM!BI518:BI520))-1)</f>
        <v>0.74620104626292871</v>
      </c>
      <c r="GH99" s="2">
        <f>100*((AVERAGE(HAVERM!BJ521:BJ523)/AVERAGE(HAVERM!BJ518:BJ520))-1)</f>
        <v>0.79904524533875865</v>
      </c>
      <c r="GI99" s="2">
        <f>100*((AVERAGE(HAVERM!BK521:BK523)/AVERAGE(HAVERM!BK518:BK520))-1)</f>
        <v>0.66171610789600432</v>
      </c>
      <c r="GJ99" s="2">
        <f>100*(((AVERAGE(HAVERM!BL521:BL523)+(AVERAGE(HAVERM!BM521:BM523)))/(AVERAGE(HAVERM!BL518:BL520)+AVERAGE(HAVERM!BM518:BM520))-1))</f>
        <v>0.41289107167743477</v>
      </c>
      <c r="GL99" s="8">
        <v>44896</v>
      </c>
      <c r="GM99" s="2">
        <f t="shared" si="110"/>
        <v>-0.36373394273051529</v>
      </c>
      <c r="GN99" s="2">
        <f t="shared" si="111"/>
        <v>0.98766786924375793</v>
      </c>
      <c r="GO99" s="2">
        <f t="shared" si="112"/>
        <v>0.3994233154788196</v>
      </c>
      <c r="GP99" s="2">
        <f t="shared" si="113"/>
        <v>0.78990781223642337</v>
      </c>
      <c r="GQ99" s="2">
        <f t="shared" si="114"/>
        <v>-0.13542533760334541</v>
      </c>
      <c r="GR99" s="2">
        <f t="shared" si="115"/>
        <v>0.69070215189288575</v>
      </c>
      <c r="GS99" s="2">
        <f t="shared" si="116"/>
        <v>1.1673200885315982</v>
      </c>
      <c r="GT99" s="2">
        <f t="shared" si="117"/>
        <v>0.83954787478548454</v>
      </c>
      <c r="GU99" s="2">
        <f t="shared" si="118"/>
        <v>0.70509590900029728</v>
      </c>
      <c r="GW99" s="8">
        <v>44896</v>
      </c>
      <c r="GX99">
        <f>HAVERM!AT523</f>
        <v>191740</v>
      </c>
      <c r="GY99">
        <f>HAVERM!AU523+HAVERM!AW523+HAVERM!AX523</f>
        <v>344960</v>
      </c>
      <c r="GZ99">
        <f>HAVERM!AV523</f>
        <v>2378092</v>
      </c>
      <c r="HA99">
        <f>HAVERM!AY523</f>
        <v>1323163</v>
      </c>
      <c r="HB99">
        <f>HAVERM!AZ523+HAVERM!BB523</f>
        <v>6525200</v>
      </c>
      <c r="HC99">
        <f>HAVERM!BA523+HAVERM!BC523</f>
        <v>2684675</v>
      </c>
      <c r="HD99">
        <f>HAVERM!BD523</f>
        <v>1072091</v>
      </c>
      <c r="HE99">
        <f>HAVERM!BE523+HAVERM!BF523+HAVERM!BG523</f>
        <v>5362002</v>
      </c>
      <c r="HF99">
        <f>HAVERM!BH523+HAVERM!BI523+HAVERM!BJ523+HAVERM!BK523+HAVERM!BL523+HAVERM!BM523</f>
        <v>10039571</v>
      </c>
    </row>
    <row r="100" spans="5:214" x14ac:dyDescent="0.25">
      <c r="E100" s="8">
        <v>45292</v>
      </c>
      <c r="F100" s="7">
        <f>HAVERQ!P184</f>
        <v>2017</v>
      </c>
      <c r="G100" s="7">
        <f>HAVERQ!O184</f>
        <v>1655</v>
      </c>
      <c r="H100" s="7">
        <f>HAVERQ!N184</f>
        <v>1208</v>
      </c>
      <c r="I100" s="7">
        <f>HAVERQ!M184</f>
        <v>282</v>
      </c>
      <c r="J100" s="7">
        <f>HAVERQ!L184</f>
        <v>149</v>
      </c>
      <c r="K100" s="7">
        <f>HAVERQ!E184-F100-G100-H100-I100-J100</f>
        <v>525</v>
      </c>
      <c r="M100" s="8">
        <v>45292</v>
      </c>
      <c r="N100" s="7">
        <f t="shared" si="98"/>
        <v>34.56134338588074</v>
      </c>
      <c r="O100" s="7">
        <f t="shared" si="99"/>
        <v>28.358464701850583</v>
      </c>
      <c r="P100" s="7">
        <f t="shared" si="100"/>
        <v>20.699108978752569</v>
      </c>
      <c r="Q100" s="7">
        <f t="shared" si="101"/>
        <v>4.8320767649074714</v>
      </c>
      <c r="R100" s="7">
        <f t="shared" si="102"/>
        <v>2.5531185743660041</v>
      </c>
      <c r="S100" s="7">
        <f t="shared" si="102"/>
        <v>8.9958875942426317</v>
      </c>
      <c r="U100" s="8">
        <v>45292</v>
      </c>
      <c r="V100" s="7">
        <f t="shared" si="103"/>
        <v>807.75</v>
      </c>
      <c r="W100" s="7">
        <f t="shared" si="104"/>
        <v>215.25</v>
      </c>
      <c r="X100" s="7">
        <f t="shared" si="105"/>
        <v>29</v>
      </c>
      <c r="Y100" s="7">
        <f t="shared" si="106"/>
        <v>56.25</v>
      </c>
      <c r="Z100" s="7">
        <f t="shared" si="107"/>
        <v>-67.25</v>
      </c>
      <c r="AA100" s="7">
        <f t="shared" si="108"/>
        <v>-262.75</v>
      </c>
      <c r="AB100" s="7">
        <f t="shared" si="109"/>
        <v>778.25</v>
      </c>
      <c r="AD100" s="7"/>
      <c r="AE100" s="7"/>
      <c r="AF100" s="7"/>
      <c r="AG100" s="7"/>
      <c r="AH100" s="7"/>
      <c r="AI100" s="7"/>
      <c r="AJ100" s="7"/>
      <c r="AK100" s="7"/>
      <c r="AL100" s="7"/>
      <c r="AM100" s="7"/>
      <c r="AN100" s="7"/>
      <c r="AO100" s="7"/>
      <c r="AP100" s="7"/>
      <c r="AQ100" s="7"/>
      <c r="AR100" s="7"/>
      <c r="AS100" s="7"/>
      <c r="AT100" s="7"/>
      <c r="AU100" s="7"/>
      <c r="AV100" s="7"/>
      <c r="AW100" s="7"/>
      <c r="AY100" s="7"/>
      <c r="BU100" s="8">
        <v>43101</v>
      </c>
      <c r="BV100" s="7">
        <f>HAVERQ!T160</f>
        <v>413</v>
      </c>
      <c r="BW100" s="7">
        <f>HAVERQ!U160+HAVERQ!W160+HAVERQ!X160</f>
        <v>435</v>
      </c>
      <c r="BX100" s="7">
        <f>HAVERQ!V160</f>
        <v>2696</v>
      </c>
      <c r="BY100" s="7">
        <f>HAVERQ!Y160</f>
        <v>2316</v>
      </c>
      <c r="BZ100" s="7">
        <f>HAVERQ!Z160+HAVERQ!AB160</f>
        <v>7396</v>
      </c>
      <c r="CA100" s="7">
        <f>HAVERQ!AA160+HAVERQ!AC160</f>
        <v>3169</v>
      </c>
      <c r="CB100" s="7">
        <f>HAVERQ!AD160+HAVERQ!AE160+HAVERQ!AF160+HAVERQ!AG160</f>
        <v>7741</v>
      </c>
      <c r="CC100" s="7">
        <f>HAVERQ!AH160+HAVERQ!AI160+HAVERQ!AJ160+HAVERQ!AK160+HAVERQ!AL160+HAVERQ!AM160</f>
        <v>10783</v>
      </c>
      <c r="CD100" s="7">
        <f>HAVERQ!S160-SUM('Chart Data'!BV100:CC100)</f>
        <v>-3</v>
      </c>
      <c r="DB100" s="8">
        <v>44927</v>
      </c>
      <c r="DC100" s="3">
        <f>HAVERQ!BI180/HAVERQ!T180</f>
        <v>11.370572207084468</v>
      </c>
      <c r="DD100" s="3">
        <f>HAVERQ!BJ180/HAVERQ!U180</f>
        <v>156.80701754385964</v>
      </c>
      <c r="DE100" s="3">
        <f>HAVERQ!BK180/HAVERQ!V180</f>
        <v>19.589360887868352</v>
      </c>
      <c r="DF100" s="3">
        <f>HAVERQ!BL180/HAVERQ!W180</f>
        <v>55.570247933884296</v>
      </c>
      <c r="DG100" s="3">
        <f>HAVERQ!BM180/HAVERQ!X180</f>
        <v>26.609561752988046</v>
      </c>
      <c r="DH100" s="3">
        <f>HAVERQ!BN180/HAVERQ!Y180</f>
        <v>15.575287865367581</v>
      </c>
      <c r="DI100" s="3">
        <f>HAVERQ!BO180/HAVERQ!Z180</f>
        <v>11.952251308900523</v>
      </c>
      <c r="DJ100" s="3">
        <f>HAVERQ!BP180/HAVERQ!AA180</f>
        <v>10.705168776371307</v>
      </c>
      <c r="DK100" s="3">
        <f>HAVERQ!BQ180/HAVERQ!AB180</f>
        <v>5.8640237124861061</v>
      </c>
      <c r="DL100" s="3">
        <f>HAVERQ!BR180/HAVERQ!AC180</f>
        <v>20.938405797101449</v>
      </c>
      <c r="DM100" s="3">
        <f>HAVERQ!BS180/HAVERQ!AD180</f>
        <v>44.161403508771933</v>
      </c>
      <c r="DN100" s="3">
        <f>HAVERQ!BT180/HAVERQ!AE180</f>
        <v>104.35369318181819</v>
      </c>
      <c r="DO100" s="3">
        <f>HAVERQ!BU180/HAVERQ!AF180</f>
        <v>13.970166715413864</v>
      </c>
      <c r="DP100" s="3">
        <f>HAVERQ!BV180/HAVERQ!AG180</f>
        <v>9.6876208897485494</v>
      </c>
      <c r="DQ100" s="3">
        <f>HAVERQ!BW180/HAVERQ!AH180</f>
        <v>17.265784726398074</v>
      </c>
      <c r="DR100" s="3">
        <f>HAVERQ!BX180/HAVERQ!AI180</f>
        <v>11.554157005631003</v>
      </c>
      <c r="DS100" s="3">
        <f>HAVERQ!BY180/HAVERQ!AJ180</f>
        <v>9.5752045311516678</v>
      </c>
      <c r="DT100" s="3">
        <f>HAVERQ!BZ180/HAVERQ!AK180</f>
        <v>7.4840579710144928</v>
      </c>
      <c r="DU100" s="3">
        <f>(HAVERQ!CA180+HAVERQ!CB180)/HAVERQ!AL180</f>
        <v>10.340042372881356</v>
      </c>
      <c r="FP100" s="8">
        <v>44927</v>
      </c>
      <c r="FQ100" s="2">
        <f>100*((AVERAGE(HAVERM!AS522:AS524)/AVERAGE(HAVERM!AS519:AS521))-1)</f>
        <v>0.50059264795379033</v>
      </c>
      <c r="FR100" s="2">
        <f>100*((AVERAGE(HAVERM!AT522:AT524)/AVERAGE(HAVERM!AT519:AT521))-1)</f>
        <v>-0.26866158000742324</v>
      </c>
      <c r="FS100" s="2">
        <f>100*((AVERAGE(HAVERM!AU522:AU524)/AVERAGE(HAVERM!AU519:AU521))-1)</f>
        <v>0.83478453160847899</v>
      </c>
      <c r="FT100" s="2">
        <f>100*((AVERAGE(HAVERM!AV522:AV524)/AVERAGE(HAVERM!AV519:AV521))-1)</f>
        <v>0.29533075465739689</v>
      </c>
      <c r="FU100" s="2">
        <f>100*((AVERAGE(HAVERM!AW522:AW524)/AVERAGE(HAVERM!AW519:AW521))-1)</f>
        <v>1.7632579246136038</v>
      </c>
      <c r="FV100" s="2">
        <f>100*((AVERAGE(HAVERM!AX522:AX524)/AVERAGE(HAVERM!AX519:AX521))-1)</f>
        <v>0.68088742787537626</v>
      </c>
      <c r="FW100" s="2">
        <f>100*((AVERAGE(HAVERM!AY522:AY524)/AVERAGE(HAVERM!AY519:AY521))-1)</f>
        <v>0.67891344361992179</v>
      </c>
      <c r="FX100" s="2">
        <f>100*((AVERAGE(HAVERM!AZ522:AZ524)/AVERAGE(HAVERM!AZ519:AZ521))-1)</f>
        <v>-0.35569430332461627</v>
      </c>
      <c r="FY100" s="2">
        <f>100*((AVERAGE(HAVERM!BA522:BA524)/AVERAGE(HAVERM!BA519:BA521))-1)</f>
        <v>0.12036081306605606</v>
      </c>
      <c r="FZ100" s="2">
        <f>100*((AVERAGE(HAVERM!BB522:BB524)/AVERAGE(HAVERM!BB519:BB521))-1)</f>
        <v>0.33295536590403074</v>
      </c>
      <c r="GA100" s="2">
        <f>100*((AVERAGE(HAVERM!BC522:BC524)/AVERAGE(HAVERM!BC519:BC521))-1)</f>
        <v>0.98115888697751785</v>
      </c>
      <c r="GB100" s="2">
        <f>100*((AVERAGE(HAVERM!BD522:BD524)/AVERAGE(HAVERM!BD519:BD521))-1)</f>
        <v>1.1418978185751216</v>
      </c>
      <c r="GC100" s="2">
        <f>100*((AVERAGE(HAVERM!BE522:BE524)/AVERAGE(HAVERM!BE519:BE521))-1)</f>
        <v>0.46330309618412002</v>
      </c>
      <c r="GD100" s="2">
        <f>100*((AVERAGE(HAVERM!BF522:BF524)/AVERAGE(HAVERM!BF519:BF521))-1)</f>
        <v>1.3657387225060047</v>
      </c>
      <c r="GE100" s="2">
        <f>100*((AVERAGE(HAVERM!BG522:BG524)/AVERAGE(HAVERM!BG519:BG521))-1)</f>
        <v>-0.10461573258757628</v>
      </c>
      <c r="GF100" s="2">
        <f>100*((AVERAGE(HAVERM!BH522:BH524)/AVERAGE(HAVERM!BH519:BH521))-1)</f>
        <v>0.43064624203714708</v>
      </c>
      <c r="GG100" s="2">
        <f>100*((AVERAGE(HAVERM!BI522:BI524)/AVERAGE(HAVERM!BI519:BI521))-1)</f>
        <v>0.74354779768299739</v>
      </c>
      <c r="GH100" s="2">
        <f>100*((AVERAGE(HAVERM!BJ522:BJ524)/AVERAGE(HAVERM!BJ519:BJ521))-1)</f>
        <v>1.0468969866606281</v>
      </c>
      <c r="GI100" s="2">
        <f>100*((AVERAGE(HAVERM!BK522:BK524)/AVERAGE(HAVERM!BK519:BK521))-1)</f>
        <v>0.80049983082133291</v>
      </c>
      <c r="GJ100" s="2">
        <f>100*(((AVERAGE(HAVERM!BL522:BL524)+(AVERAGE(HAVERM!BM522:BM524)))/(AVERAGE(HAVERM!BL519:BL521)+AVERAGE(HAVERM!BM519:BM521))-1))</f>
        <v>0.45998260056814289</v>
      </c>
      <c r="GL100" s="8">
        <v>44927</v>
      </c>
      <c r="GM100" s="2">
        <f t="shared" si="110"/>
        <v>-0.26866158000742324</v>
      </c>
      <c r="GN100" s="2">
        <f t="shared" si="111"/>
        <v>1.0183428704277242</v>
      </c>
      <c r="GO100" s="2">
        <f t="shared" si="112"/>
        <v>0.29533075465739689</v>
      </c>
      <c r="GP100" s="2">
        <f t="shared" si="113"/>
        <v>0.67891344361992179</v>
      </c>
      <c r="GQ100" s="2">
        <f t="shared" si="114"/>
        <v>-0.12833852315413674</v>
      </c>
      <c r="GR100" s="2">
        <f t="shared" si="115"/>
        <v>0.54233653003492588</v>
      </c>
      <c r="GS100" s="2">
        <f t="shared" si="116"/>
        <v>1.1418978185751216</v>
      </c>
      <c r="GT100" s="2">
        <f t="shared" si="117"/>
        <v>0.59317153866791372</v>
      </c>
      <c r="GU100" s="2">
        <f t="shared" si="118"/>
        <v>0.8065906845435622</v>
      </c>
      <c r="GW100" s="8">
        <v>44927</v>
      </c>
      <c r="GX100">
        <f>HAVERM!AT524</f>
        <v>191665</v>
      </c>
      <c r="GY100">
        <f>HAVERM!AU524+HAVERM!AW524+HAVERM!AX524</f>
        <v>345819</v>
      </c>
      <c r="GZ100">
        <f>HAVERM!AV524</f>
        <v>2367381</v>
      </c>
      <c r="HA100">
        <f>HAVERM!AY524</f>
        <v>1319997</v>
      </c>
      <c r="HB100">
        <f>HAVERM!AZ524+HAVERM!BB524</f>
        <v>6529147</v>
      </c>
      <c r="HC100">
        <f>HAVERM!BA524+HAVERM!BC524</f>
        <v>2687146</v>
      </c>
      <c r="HD100">
        <f>HAVERM!BD524</f>
        <v>1075392</v>
      </c>
      <c r="HE100">
        <f>HAVERM!BE524+HAVERM!BF524+HAVERM!BG524</f>
        <v>5364944</v>
      </c>
      <c r="HF100">
        <f>HAVERM!BH524+HAVERM!BI524+HAVERM!BJ524+HAVERM!BK524+HAVERM!BL524+HAVERM!BM524</f>
        <v>10066158</v>
      </c>
    </row>
    <row r="101" spans="5:214" x14ac:dyDescent="0.25">
      <c r="E101" s="8">
        <v>45383</v>
      </c>
      <c r="F101" s="7">
        <f>HAVERQ!P185</f>
        <v>2028</v>
      </c>
      <c r="G101" s="7">
        <f>HAVERQ!O185</f>
        <v>1654</v>
      </c>
      <c r="H101" s="7">
        <f>HAVERQ!N185</f>
        <v>1216</v>
      </c>
      <c r="I101" s="7">
        <f>HAVERQ!M185</f>
        <v>282</v>
      </c>
      <c r="J101" s="7">
        <f>HAVERQ!L185</f>
        <v>147</v>
      </c>
      <c r="K101" s="7">
        <f>HAVERQ!E185-F101-G101-H101-I101-J101</f>
        <v>533</v>
      </c>
      <c r="M101" s="8">
        <v>45383</v>
      </c>
      <c r="N101" s="7">
        <f t="shared" si="98"/>
        <v>34.607508532423211</v>
      </c>
      <c r="O101" s="7">
        <f t="shared" si="99"/>
        <v>28.225255972696246</v>
      </c>
      <c r="P101" s="7">
        <f t="shared" si="100"/>
        <v>20.750853242320819</v>
      </c>
      <c r="Q101" s="7">
        <f t="shared" si="101"/>
        <v>4.8122866894197953</v>
      </c>
      <c r="R101" s="7">
        <f t="shared" si="102"/>
        <v>2.5085324232081914</v>
      </c>
      <c r="S101" s="7">
        <f t="shared" si="102"/>
        <v>9.0955631399317411</v>
      </c>
      <c r="U101" s="8">
        <v>45383</v>
      </c>
      <c r="V101" s="7">
        <f t="shared" si="103"/>
        <v>818.75</v>
      </c>
      <c r="W101" s="7">
        <f t="shared" si="104"/>
        <v>214.25</v>
      </c>
      <c r="X101" s="7">
        <f t="shared" si="105"/>
        <v>37</v>
      </c>
      <c r="Y101" s="7">
        <f t="shared" si="106"/>
        <v>56.25</v>
      </c>
      <c r="Z101" s="7">
        <f t="shared" si="107"/>
        <v>-69.25</v>
      </c>
      <c r="AA101" s="7">
        <f t="shared" si="108"/>
        <v>-254.75</v>
      </c>
      <c r="AB101" s="7">
        <f t="shared" si="109"/>
        <v>802.25</v>
      </c>
      <c r="AD101" s="7"/>
      <c r="AE101" s="7"/>
      <c r="AF101" s="7"/>
      <c r="AG101" s="7"/>
      <c r="AH101" s="7"/>
      <c r="AI101" s="7"/>
      <c r="AJ101" s="7"/>
      <c r="AK101" s="7"/>
      <c r="AL101" s="7"/>
      <c r="AM101" s="7"/>
      <c r="AN101" s="7"/>
      <c r="AO101" s="7"/>
      <c r="AP101" s="7"/>
      <c r="AQ101" s="7"/>
      <c r="AR101" s="7"/>
      <c r="AS101" s="7"/>
      <c r="AT101" s="7"/>
      <c r="AU101" s="7"/>
      <c r="AV101" s="7"/>
      <c r="AW101" s="7"/>
      <c r="AY101" s="7"/>
      <c r="BU101" s="8">
        <v>43191</v>
      </c>
      <c r="BV101" s="7">
        <f>HAVERQ!T161</f>
        <v>409</v>
      </c>
      <c r="BW101" s="7">
        <f>HAVERQ!U161+HAVERQ!W161+HAVERQ!X161</f>
        <v>440</v>
      </c>
      <c r="BX101" s="7">
        <f>HAVERQ!V161</f>
        <v>2715</v>
      </c>
      <c r="BY101" s="7">
        <f>HAVERQ!Y161</f>
        <v>2311</v>
      </c>
      <c r="BZ101" s="7">
        <f>HAVERQ!Z161+HAVERQ!AB161</f>
        <v>7427</v>
      </c>
      <c r="CA101" s="7">
        <f>HAVERQ!AA161+HAVERQ!AC161</f>
        <v>3200</v>
      </c>
      <c r="CB101" s="7">
        <f>HAVERQ!AD161+HAVERQ!AE161+HAVERQ!AF161+HAVERQ!AG161</f>
        <v>7713</v>
      </c>
      <c r="CC101" s="7">
        <f>HAVERQ!AH161+HAVERQ!AI161+HAVERQ!AJ161+HAVERQ!AK161+HAVERQ!AL161+HAVERQ!AM161</f>
        <v>10757</v>
      </c>
      <c r="CD101" s="7">
        <f>HAVERQ!S161-SUM('Chart Data'!BV101:CC101)</f>
        <v>0</v>
      </c>
      <c r="DB101" s="8">
        <v>45017</v>
      </c>
      <c r="DC101" s="3">
        <f>HAVERQ!BI181/HAVERQ!T181</f>
        <v>12.366863905325443</v>
      </c>
      <c r="DD101" s="3">
        <f>HAVERQ!BJ181/HAVERQ!U181</f>
        <v>172.38461538461539</v>
      </c>
      <c r="DE101" s="3">
        <f>HAVERQ!BK181/HAVERQ!V181</f>
        <v>20.181148176881305</v>
      </c>
      <c r="DF101" s="3">
        <f>HAVERQ!BL181/HAVERQ!W181</f>
        <v>50.953125</v>
      </c>
      <c r="DG101" s="3">
        <f>HAVERQ!BM181/HAVERQ!X181</f>
        <v>26.271999999999998</v>
      </c>
      <c r="DH101" s="3">
        <f>HAVERQ!BN181/HAVERQ!Y181</f>
        <v>15.661354581673306</v>
      </c>
      <c r="DI101" s="3">
        <f>HAVERQ!BO181/HAVERQ!Z181</f>
        <v>12.103521425540942</v>
      </c>
      <c r="DJ101" s="3">
        <f>HAVERQ!BP181/HAVERQ!AA181</f>
        <v>10.836491608012993</v>
      </c>
      <c r="DK101" s="3">
        <f>HAVERQ!BQ181/HAVERQ!AB181</f>
        <v>5.8157991878922113</v>
      </c>
      <c r="DL101" s="3">
        <f>HAVERQ!BR181/HAVERQ!AC181</f>
        <v>21.079683698296837</v>
      </c>
      <c r="DM101" s="3">
        <f>HAVERQ!BS181/HAVERQ!AD181</f>
        <v>43.860403863037753</v>
      </c>
      <c r="DN101" s="3">
        <f>HAVERQ!BT181/HAVERQ!AE181</f>
        <v>106.83988355167395</v>
      </c>
      <c r="DO101" s="3">
        <f>HAVERQ!BU181/HAVERQ!AF181</f>
        <v>14.014522821576763</v>
      </c>
      <c r="DP101" s="3">
        <f>HAVERQ!BV181/HAVERQ!AG181</f>
        <v>9.7054487179487179</v>
      </c>
      <c r="DQ101" s="3">
        <f>HAVERQ!BW181/HAVERQ!AH181</f>
        <v>17.179380214541119</v>
      </c>
      <c r="DR101" s="3">
        <f>HAVERQ!BX181/HAVERQ!AI181</f>
        <v>11.501980198019801</v>
      </c>
      <c r="DS101" s="3">
        <f>HAVERQ!BY181/HAVERQ!AJ181</f>
        <v>9.6188481675392676</v>
      </c>
      <c r="DT101" s="3">
        <f>HAVERQ!BZ181/HAVERQ!AK181</f>
        <v>7.4228571428571426</v>
      </c>
      <c r="DU101" s="3">
        <f>(HAVERQ!CA181+HAVERQ!CB181)/HAVERQ!AL181</f>
        <v>10.714761376248612</v>
      </c>
      <c r="FP101" s="8">
        <v>44958</v>
      </c>
      <c r="FQ101" s="2">
        <f>100*((AVERAGE(HAVERM!AS523:AS525)/AVERAGE(HAVERM!AS520:AS522))-1)</f>
        <v>0.44495830196575881</v>
      </c>
      <c r="FR101" s="2">
        <f>100*((AVERAGE(HAVERM!AT523:AT525)/AVERAGE(HAVERM!AT520:AT522))-1)</f>
        <v>-0.19972652562607607</v>
      </c>
      <c r="FS101" s="2">
        <f>100*((AVERAGE(HAVERM!AU523:AU525)/AVERAGE(HAVERM!AU520:AU522))-1)</f>
        <v>0.79888060215882462</v>
      </c>
      <c r="FT101" s="2">
        <f>100*((AVERAGE(HAVERM!AV523:AV525)/AVERAGE(HAVERM!AV520:AV522))-1)</f>
        <v>0.17286065229127345</v>
      </c>
      <c r="FU101" s="2">
        <f>100*((AVERAGE(HAVERM!AW523:AW525)/AVERAGE(HAVERM!AW520:AW522))-1)</f>
        <v>1.9776213896330663</v>
      </c>
      <c r="FV101" s="2">
        <f>100*((AVERAGE(HAVERM!AX523:AX525)/AVERAGE(HAVERM!AX520:AX522))-1)</f>
        <v>0.6736941267074581</v>
      </c>
      <c r="FW101" s="2">
        <f>100*((AVERAGE(HAVERM!AY523:AY525)/AVERAGE(HAVERM!AY520:AY522))-1)</f>
        <v>0.52346210186615671</v>
      </c>
      <c r="FX101" s="2">
        <f>100*((AVERAGE(HAVERM!AZ523:AZ525)/AVERAGE(HAVERM!AZ520:AZ522))-1)</f>
        <v>-0.25140277088947505</v>
      </c>
      <c r="FY101" s="2">
        <f>100*((AVERAGE(HAVERM!BA523:BA525)/AVERAGE(HAVERM!BA520:BA522))-1)</f>
        <v>8.4205735093312306E-2</v>
      </c>
      <c r="FZ101" s="2">
        <f>100*((AVERAGE(HAVERM!BB523:BB525)/AVERAGE(HAVERM!BB520:BB522))-1)</f>
        <v>0.62747480187690385</v>
      </c>
      <c r="GA101" s="2">
        <f>100*((AVERAGE(HAVERM!BC523:BC525)/AVERAGE(HAVERM!BC520:BC522))-1)</f>
        <v>0.72306004121989176</v>
      </c>
      <c r="GB101" s="2">
        <f>100*((AVERAGE(HAVERM!BD523:BD525)/AVERAGE(HAVERM!BD520:BD522))-1)</f>
        <v>1.0693366197121579</v>
      </c>
      <c r="GC101" s="2">
        <f>100*((AVERAGE(HAVERM!BE523:BE525)/AVERAGE(HAVERM!BE520:BE522))-1)</f>
        <v>0.26731828302977156</v>
      </c>
      <c r="GD101" s="2">
        <f>100*((AVERAGE(HAVERM!BF523:BF525)/AVERAGE(HAVERM!BF520:BF522))-1)</f>
        <v>1.0743498979433053</v>
      </c>
      <c r="GE101" s="2">
        <f>100*((AVERAGE(HAVERM!BG523:BG525)/AVERAGE(HAVERM!BG520:BG522))-1)</f>
        <v>-0.48899246935273366</v>
      </c>
      <c r="GF101" s="2">
        <f>100*((AVERAGE(HAVERM!BH523:BH525)/AVERAGE(HAVERM!BH520:BH522))-1)</f>
        <v>0.36160212476668008</v>
      </c>
      <c r="GG101" s="2">
        <f>100*((AVERAGE(HAVERM!BI523:BI525)/AVERAGE(HAVERM!BI520:BI522))-1)</f>
        <v>0.51312280600424032</v>
      </c>
      <c r="GH101" s="2">
        <f>100*((AVERAGE(HAVERM!BJ523:BJ525)/AVERAGE(HAVERM!BJ520:BJ522))-1)</f>
        <v>1.1900787577161287</v>
      </c>
      <c r="GI101" s="2">
        <f>100*((AVERAGE(HAVERM!BK523:BK525)/AVERAGE(HAVERM!BK520:BK522))-1)</f>
        <v>0.97514861197998126</v>
      </c>
      <c r="GJ101" s="2">
        <f>100*(((AVERAGE(HAVERM!BL523:BL525)+(AVERAGE(HAVERM!BM523:BM525)))/(AVERAGE(HAVERM!BL520:BL522)+AVERAGE(HAVERM!BM520:BM522))-1))</f>
        <v>0.51230472000518557</v>
      </c>
      <c r="GL101" s="8">
        <v>44958</v>
      </c>
      <c r="GM101" s="2">
        <f t="shared" si="110"/>
        <v>-0.19972652562607607</v>
      </c>
      <c r="GN101" s="2">
        <f t="shared" si="111"/>
        <v>1.0724468889010019</v>
      </c>
      <c r="GO101" s="2">
        <f t="shared" si="112"/>
        <v>0.17286065229127345</v>
      </c>
      <c r="GP101" s="2">
        <f t="shared" si="113"/>
        <v>0.52346210186615671</v>
      </c>
      <c r="GQ101" s="2">
        <f t="shared" si="114"/>
        <v>3.9112342253577737E-2</v>
      </c>
      <c r="GR101" s="2">
        <f t="shared" si="115"/>
        <v>0.39793709846529524</v>
      </c>
      <c r="GS101" s="2">
        <f t="shared" si="116"/>
        <v>1.0693366197121579</v>
      </c>
      <c r="GT101" s="2">
        <f t="shared" si="117"/>
        <v>0.26716868982596953</v>
      </c>
      <c r="GU101" s="2">
        <f t="shared" si="118"/>
        <v>0.79670928676705</v>
      </c>
      <c r="GW101" s="8">
        <v>44958</v>
      </c>
      <c r="GX101">
        <f>HAVERM!AT525</f>
        <v>191732</v>
      </c>
      <c r="GY101">
        <f>HAVERM!AU525+HAVERM!AW525+HAVERM!AX525</f>
        <v>347138</v>
      </c>
      <c r="GZ101">
        <f>HAVERM!AV525</f>
        <v>2368477</v>
      </c>
      <c r="HA101">
        <f>HAVERM!AY525</f>
        <v>1321227</v>
      </c>
      <c r="HB101">
        <f>HAVERM!AZ525+HAVERM!BB525</f>
        <v>6545597</v>
      </c>
      <c r="HC101">
        <f>HAVERM!BA525+HAVERM!BC525</f>
        <v>2689793</v>
      </c>
      <c r="HD101">
        <f>HAVERM!BD525</f>
        <v>1078818</v>
      </c>
      <c r="HE101">
        <f>HAVERM!BE525+HAVERM!BF525+HAVERM!BG525</f>
        <v>5364593</v>
      </c>
      <c r="HF101">
        <f>HAVERM!BH525+HAVERM!BI525+HAVERM!BJ525+HAVERM!BK525+HAVERM!BL525+HAVERM!BM525</f>
        <v>10095609</v>
      </c>
    </row>
    <row r="102" spans="5:214" x14ac:dyDescent="0.25">
      <c r="E102" s="8">
        <v>45474</v>
      </c>
      <c r="F102" s="7">
        <f>HAVERQ!P186</f>
        <v>2041</v>
      </c>
      <c r="G102" s="7">
        <f>HAVERQ!O186</f>
        <v>1660</v>
      </c>
      <c r="H102" s="7">
        <f>HAVERQ!N186</f>
        <v>1222</v>
      </c>
      <c r="I102" s="7">
        <f>HAVERQ!M186</f>
        <v>282</v>
      </c>
      <c r="J102" s="7">
        <f>HAVERQ!L186</f>
        <v>148</v>
      </c>
      <c r="K102" s="7">
        <f>HAVERQ!E186-F102-G102-H102-I102-J102</f>
        <v>526</v>
      </c>
      <c r="M102" s="8">
        <v>45474</v>
      </c>
      <c r="N102" s="7">
        <f t="shared" si="98"/>
        <v>34.716788569484606</v>
      </c>
      <c r="O102" s="7">
        <f t="shared" si="99"/>
        <v>28.236094573907128</v>
      </c>
      <c r="P102" s="7">
        <f t="shared" si="100"/>
        <v>20.785847933321993</v>
      </c>
      <c r="Q102" s="7">
        <f t="shared" si="101"/>
        <v>4.7967341384589215</v>
      </c>
      <c r="R102" s="7">
        <f t="shared" si="102"/>
        <v>2.517434937914611</v>
      </c>
      <c r="S102" s="7">
        <f t="shared" si="102"/>
        <v>8.9470998469127405</v>
      </c>
      <c r="U102" s="8">
        <v>45474</v>
      </c>
      <c r="V102" s="7">
        <f t="shared" si="103"/>
        <v>831.75</v>
      </c>
      <c r="W102" s="7">
        <f t="shared" si="104"/>
        <v>220.25</v>
      </c>
      <c r="X102" s="7">
        <f t="shared" si="105"/>
        <v>43</v>
      </c>
      <c r="Y102" s="7">
        <f t="shared" si="106"/>
        <v>56.25</v>
      </c>
      <c r="Z102" s="7">
        <f t="shared" si="107"/>
        <v>-68.25</v>
      </c>
      <c r="AA102" s="7">
        <f t="shared" si="108"/>
        <v>-261.75</v>
      </c>
      <c r="AB102" s="7">
        <f t="shared" si="109"/>
        <v>821.25</v>
      </c>
      <c r="AD102" s="7"/>
      <c r="AE102" s="7"/>
      <c r="AF102" s="7"/>
      <c r="AG102" s="7"/>
      <c r="AH102" s="7"/>
      <c r="AI102" s="7"/>
      <c r="AJ102" s="7"/>
      <c r="AK102" s="7"/>
      <c r="AL102" s="7"/>
      <c r="AM102" s="7"/>
      <c r="AN102" s="7"/>
      <c r="AO102" s="7"/>
      <c r="AP102" s="7"/>
      <c r="AQ102" s="7"/>
      <c r="AR102" s="7"/>
      <c r="AS102" s="7"/>
      <c r="AT102" s="7"/>
      <c r="AU102" s="7"/>
      <c r="AV102" s="7"/>
      <c r="AW102" s="7"/>
      <c r="AY102" s="7"/>
      <c r="BU102" s="8">
        <v>43282</v>
      </c>
      <c r="BV102" s="7">
        <f>HAVERQ!T162</f>
        <v>411</v>
      </c>
      <c r="BW102" s="7">
        <f>HAVERQ!U162+HAVERQ!W162+HAVERQ!X162</f>
        <v>442</v>
      </c>
      <c r="BX102" s="7">
        <f>HAVERQ!V162</f>
        <v>2700</v>
      </c>
      <c r="BY102" s="7">
        <f>HAVERQ!Y162</f>
        <v>2321</v>
      </c>
      <c r="BZ102" s="7">
        <f>HAVERQ!Z162+HAVERQ!AB162</f>
        <v>7415</v>
      </c>
      <c r="CA102" s="7">
        <f>HAVERQ!AA162+HAVERQ!AC162</f>
        <v>3200</v>
      </c>
      <c r="CB102" s="7">
        <f>HAVERQ!AD162+HAVERQ!AE162+HAVERQ!AF162+HAVERQ!AG162</f>
        <v>7830</v>
      </c>
      <c r="CC102" s="7">
        <f>HAVERQ!AH162+HAVERQ!AI162+HAVERQ!AJ162+HAVERQ!AK162+HAVERQ!AL162+HAVERQ!AM162</f>
        <v>10755</v>
      </c>
      <c r="CD102" s="7">
        <f>HAVERQ!S162-SUM('Chart Data'!BV102:CC102)</f>
        <v>1</v>
      </c>
      <c r="DB102" s="8">
        <v>45108</v>
      </c>
      <c r="DC102" s="3">
        <f>HAVERQ!BI182/HAVERQ!T182</f>
        <v>11.14095744680851</v>
      </c>
      <c r="DD102" s="3">
        <f>HAVERQ!BJ182/HAVERQ!U182</f>
        <v>176.58823529411765</v>
      </c>
      <c r="DE102" s="3">
        <f>HAVERQ!BK182/HAVERQ!V182</f>
        <v>20.032704886494805</v>
      </c>
      <c r="DF102" s="3">
        <f>HAVERQ!BL182/HAVERQ!W182</f>
        <v>52.444444444444443</v>
      </c>
      <c r="DG102" s="3">
        <f>HAVERQ!BM182/HAVERQ!X182</f>
        <v>26.896694214876032</v>
      </c>
      <c r="DH102" s="3">
        <f>HAVERQ!BN182/HAVERQ!Y182</f>
        <v>15.795818505338078</v>
      </c>
      <c r="DI102" s="3">
        <f>HAVERQ!BO182/HAVERQ!Z182</f>
        <v>11.990958788898233</v>
      </c>
      <c r="DJ102" s="3">
        <f>HAVERQ!BP182/HAVERQ!AA182</f>
        <v>10.688311688311689</v>
      </c>
      <c r="DK102" s="3">
        <f>HAVERQ!BQ182/HAVERQ!AB182</f>
        <v>5.7834204630321135</v>
      </c>
      <c r="DL102" s="3">
        <f>HAVERQ!BR182/HAVERQ!AC182</f>
        <v>21.448427672955976</v>
      </c>
      <c r="DM102" s="3">
        <f>HAVERQ!BS182/HAVERQ!AD182</f>
        <v>43.53315649867374</v>
      </c>
      <c r="DN102" s="3">
        <f>HAVERQ!BT182/HAVERQ!AE182</f>
        <v>105.21120689655173</v>
      </c>
      <c r="DO102" s="3">
        <f>HAVERQ!BU182/HAVERQ!AF182</f>
        <v>13.741494620529224</v>
      </c>
      <c r="DP102" s="3">
        <f>HAVERQ!BV182/HAVERQ!AG182</f>
        <v>9.9027732463295273</v>
      </c>
      <c r="DQ102" s="3">
        <f>HAVERQ!BW182/HAVERQ!AH182</f>
        <v>17.322003577817533</v>
      </c>
      <c r="DR102" s="3">
        <f>HAVERQ!BX182/HAVERQ!AI182</f>
        <v>11.668210387032749</v>
      </c>
      <c r="DS102" s="3">
        <f>HAVERQ!BY182/HAVERQ!AJ182</f>
        <v>9.6377021982579834</v>
      </c>
      <c r="DT102" s="3">
        <f>HAVERQ!BZ182/HAVERQ!AK182</f>
        <v>7.1402042711234914</v>
      </c>
      <c r="DU102" s="3">
        <f>(HAVERQ!CA182+HAVERQ!CB182)/HAVERQ!AL182</f>
        <v>10.868362831858407</v>
      </c>
      <c r="FP102" s="8">
        <v>44986</v>
      </c>
      <c r="FQ102" s="2">
        <f>100*((AVERAGE(HAVERM!AS524:AS526)/AVERAGE(HAVERM!AS521:AS523))-1)</f>
        <v>0.4322169727462466</v>
      </c>
      <c r="FR102" s="2">
        <f>100*((AVERAGE(HAVERM!AT524:AT526)/AVERAGE(HAVERM!AT521:AT523))-1)</f>
        <v>-3.9268903372424724E-2</v>
      </c>
      <c r="FS102" s="2">
        <f>100*((AVERAGE(HAVERM!AU524:AU526)/AVERAGE(HAVERM!AU521:AU523))-1)</f>
        <v>0.72433888613998576</v>
      </c>
      <c r="FT102" s="2">
        <f>100*((AVERAGE(HAVERM!AV524:AV526)/AVERAGE(HAVERM!AV521:AV523))-1)</f>
        <v>-0.16474999448351513</v>
      </c>
      <c r="FU102" s="2">
        <f>100*((AVERAGE(HAVERM!AW524:AW526)/AVERAGE(HAVERM!AW521:AW523))-1)</f>
        <v>2.0173321014759216</v>
      </c>
      <c r="FV102" s="2">
        <f>100*((AVERAGE(HAVERM!AX524:AX526)/AVERAGE(HAVERM!AX521:AX523))-1)</f>
        <v>0.62280188829690886</v>
      </c>
      <c r="FW102" s="2">
        <f>100*((AVERAGE(HAVERM!AY524:AY526)/AVERAGE(HAVERM!AY521:AY523))-1)</f>
        <v>0.22053501293555211</v>
      </c>
      <c r="FX102" s="2">
        <f>100*((AVERAGE(HAVERM!AZ524:AZ526)/AVERAGE(HAVERM!AZ521:AZ523))-1)</f>
        <v>-0.10808067366850915</v>
      </c>
      <c r="FY102" s="2">
        <f>100*((AVERAGE(HAVERM!BA524:BA526)/AVERAGE(HAVERM!BA521:BA523))-1)</f>
        <v>0.11405496216150279</v>
      </c>
      <c r="FZ102" s="2">
        <f>100*((AVERAGE(HAVERM!BB524:BB526)/AVERAGE(HAVERM!BB521:BB523))-1)</f>
        <v>0.93807678451576226</v>
      </c>
      <c r="GA102" s="2">
        <f>100*((AVERAGE(HAVERM!BC524:BC526)/AVERAGE(HAVERM!BC521:BC523))-1)</f>
        <v>0.4801715049881139</v>
      </c>
      <c r="GB102" s="2">
        <f>100*((AVERAGE(HAVERM!BD524:BD526)/AVERAGE(HAVERM!BD521:BD523))-1)</f>
        <v>0.97214681120618707</v>
      </c>
      <c r="GC102" s="2">
        <f>100*((AVERAGE(HAVERM!BE524:BE526)/AVERAGE(HAVERM!BE521:BE523))-1)</f>
        <v>0.10198977115765118</v>
      </c>
      <c r="GD102" s="2">
        <f>100*((AVERAGE(HAVERM!BF524:BF526)/AVERAGE(HAVERM!BF521:BF523))-1)</f>
        <v>0.83249881115556867</v>
      </c>
      <c r="GE102" s="2">
        <f>100*((AVERAGE(HAVERM!BG524:BG526)/AVERAGE(HAVERM!BG521:BG523))-1)</f>
        <v>-0.60548591687341613</v>
      </c>
      <c r="GF102" s="2">
        <f>100*((AVERAGE(HAVERM!BH524:BH526)/AVERAGE(HAVERM!BH521:BH523))-1)</f>
        <v>0.35967295895678042</v>
      </c>
      <c r="GG102" s="2">
        <f>100*((AVERAGE(HAVERM!BI524:BI526)/AVERAGE(HAVERM!BI521:BI523))-1)</f>
        <v>0.43513426658252641</v>
      </c>
      <c r="GH102" s="2">
        <f>100*((AVERAGE(HAVERM!BJ524:BJ526)/AVERAGE(HAVERM!BJ521:BJ523))-1)</f>
        <v>1.3959138236560475</v>
      </c>
      <c r="GI102" s="2">
        <f>100*((AVERAGE(HAVERM!BK524:BK526)/AVERAGE(HAVERM!BK521:BK523))-1)</f>
        <v>1.2907149802662277</v>
      </c>
      <c r="GJ102" s="2">
        <f>100*(((AVERAGE(HAVERM!BL524:BL526)+(AVERAGE(HAVERM!BM524:BM526)))/(AVERAGE(HAVERM!BL521:BL523)+AVERAGE(HAVERM!BM521:BM523))-1))</f>
        <v>0.53472155573375257</v>
      </c>
      <c r="GL102" s="8">
        <v>44986</v>
      </c>
      <c r="GM102" s="2">
        <f t="shared" si="110"/>
        <v>-3.9268903372424724E-2</v>
      </c>
      <c r="GN102" s="2">
        <f t="shared" si="111"/>
        <v>1.0457315949104817</v>
      </c>
      <c r="GO102" s="2">
        <f t="shared" si="112"/>
        <v>-0.16474999448351513</v>
      </c>
      <c r="GP102" s="2">
        <f t="shared" si="113"/>
        <v>0.22053501293555211</v>
      </c>
      <c r="GQ102" s="2">
        <f t="shared" si="114"/>
        <v>0.23832171266040536</v>
      </c>
      <c r="GR102" s="2">
        <f t="shared" si="115"/>
        <v>0.29413205310886426</v>
      </c>
      <c r="GS102" s="2">
        <f t="shared" si="116"/>
        <v>0.97214681120618707</v>
      </c>
      <c r="GT102" s="2">
        <f t="shared" si="117"/>
        <v>9.2822932824065951E-2</v>
      </c>
      <c r="GU102" s="2">
        <f t="shared" si="118"/>
        <v>0.87707794538913753</v>
      </c>
      <c r="GW102" s="8">
        <v>44986</v>
      </c>
      <c r="GX102">
        <f>HAVERM!AT526</f>
        <v>191896</v>
      </c>
      <c r="GY102">
        <f>HAVERM!AU526+HAVERM!AW526+HAVERM!AX526</f>
        <v>348487</v>
      </c>
      <c r="GZ102">
        <f>HAVERM!AV526</f>
        <v>2367443</v>
      </c>
      <c r="HA102">
        <f>HAVERM!AY526</f>
        <v>1322880</v>
      </c>
      <c r="HB102">
        <f>HAVERM!AZ526+HAVERM!BB526</f>
        <v>6554699</v>
      </c>
      <c r="HC102">
        <f>HAVERM!BA526+HAVERM!BC526</f>
        <v>2690727</v>
      </c>
      <c r="HD102">
        <f>HAVERM!BD526</f>
        <v>1081604</v>
      </c>
      <c r="HE102">
        <f>HAVERM!BE526+HAVERM!BF526+HAVERM!BG526</f>
        <v>5365467</v>
      </c>
      <c r="HF102">
        <f>HAVERM!BH526+HAVERM!BI526+HAVERM!BJ526+HAVERM!BK526+HAVERM!BL526+HAVERM!BM526</f>
        <v>10130066</v>
      </c>
    </row>
    <row r="103" spans="5:214" x14ac:dyDescent="0.25">
      <c r="E103" s="8">
        <v>45566</v>
      </c>
      <c r="F103" s="7">
        <f>HAVERQ!P187</f>
        <v>2052</v>
      </c>
      <c r="G103" s="7">
        <f>HAVERQ!O187</f>
        <v>1657</v>
      </c>
      <c r="H103" s="7">
        <f>HAVERQ!N187</f>
        <v>1231</v>
      </c>
      <c r="I103" s="7">
        <f>HAVERQ!M187</f>
        <v>282</v>
      </c>
      <c r="J103" s="7">
        <f>HAVERQ!L187</f>
        <v>147</v>
      </c>
      <c r="K103" s="7">
        <f>HAVERQ!E187-F103-G103-H103-I103-J103</f>
        <v>528</v>
      </c>
      <c r="M103" s="8">
        <v>45566</v>
      </c>
      <c r="N103" s="7">
        <f t="shared" ref="N103" si="119">100*(F103/SUM($F103:$K103))</f>
        <v>34.797354587078175</v>
      </c>
      <c r="O103" s="7">
        <f t="shared" ref="O103" si="120">100*(G103/SUM($F103:$K103))</f>
        <v>28.099033406817025</v>
      </c>
      <c r="P103" s="7">
        <f t="shared" ref="P103" si="121">100*(H103/SUM($F103:$K103))</f>
        <v>20.875021197218924</v>
      </c>
      <c r="Q103" s="7">
        <f t="shared" ref="Q103" si="122">100*(I103/SUM($F103:$K103))</f>
        <v>4.7820925894522635</v>
      </c>
      <c r="R103" s="7">
        <f t="shared" ref="R103" si="123">100*(J103/SUM($F103:$K103))</f>
        <v>2.492792945565542</v>
      </c>
      <c r="S103" s="7">
        <f t="shared" ref="S103" si="124">100*(K103/SUM($F103:$K103))</f>
        <v>8.9537052738680689</v>
      </c>
      <c r="U103" s="8">
        <v>45566</v>
      </c>
      <c r="V103" s="7">
        <f t="shared" si="103"/>
        <v>842.75</v>
      </c>
      <c r="W103" s="7">
        <f t="shared" si="104"/>
        <v>217.25</v>
      </c>
      <c r="X103" s="7">
        <f t="shared" si="105"/>
        <v>52</v>
      </c>
      <c r="Y103" s="7">
        <f t="shared" si="106"/>
        <v>56.25</v>
      </c>
      <c r="Z103" s="7">
        <f t="shared" si="107"/>
        <v>-69.25</v>
      </c>
      <c r="AA103" s="7">
        <f t="shared" si="108"/>
        <v>-259.75</v>
      </c>
      <c r="AB103" s="7">
        <f t="shared" si="109"/>
        <v>839.25</v>
      </c>
      <c r="AD103" s="7"/>
      <c r="AE103" s="7"/>
      <c r="AF103" s="7"/>
      <c r="AG103" s="7"/>
      <c r="AH103" s="7"/>
      <c r="AI103" s="7"/>
      <c r="AJ103" s="7"/>
      <c r="AK103" s="7"/>
      <c r="AL103" s="7"/>
      <c r="AM103" s="7"/>
      <c r="AN103" s="7"/>
      <c r="AO103" s="7"/>
      <c r="AP103" s="7"/>
      <c r="AQ103" s="7"/>
      <c r="AR103" s="7"/>
      <c r="AS103" s="7"/>
      <c r="AT103" s="7"/>
      <c r="AU103" s="7"/>
      <c r="AV103" s="7"/>
      <c r="AW103" s="7"/>
      <c r="AY103" s="7"/>
      <c r="BU103" s="8">
        <v>43374</v>
      </c>
      <c r="BV103" s="7">
        <f>HAVERQ!T163</f>
        <v>380</v>
      </c>
      <c r="BW103" s="7">
        <f>HAVERQ!U163+HAVERQ!W163+HAVERQ!X163</f>
        <v>431</v>
      </c>
      <c r="BX103" s="7">
        <f>HAVERQ!V163</f>
        <v>2683</v>
      </c>
      <c r="BY103" s="7">
        <f>HAVERQ!Y163</f>
        <v>2352</v>
      </c>
      <c r="BZ103" s="7">
        <f>HAVERQ!Z163+HAVERQ!AB163</f>
        <v>7462</v>
      </c>
      <c r="CA103" s="7">
        <f>HAVERQ!AA163+HAVERQ!AC163</f>
        <v>3285</v>
      </c>
      <c r="CB103" s="7">
        <f>HAVERQ!AD163+HAVERQ!AE163+HAVERQ!AF163+HAVERQ!AG163</f>
        <v>7849</v>
      </c>
      <c r="CC103" s="7">
        <f>HAVERQ!AH163+HAVERQ!AI163+HAVERQ!AJ163+HAVERQ!AK163+HAVERQ!AL163+HAVERQ!AM163</f>
        <v>10801</v>
      </c>
      <c r="CD103" s="7">
        <f>HAVERQ!S163-SUM('Chart Data'!BV103:CC103)</f>
        <v>1</v>
      </c>
      <c r="DB103" s="8">
        <v>45200</v>
      </c>
      <c r="DC103" s="3">
        <f>HAVERQ!BI183/HAVERQ!T183</f>
        <v>10.435323383084578</v>
      </c>
      <c r="DD103" s="3">
        <f>HAVERQ!BJ183/HAVERQ!U183</f>
        <v>172.62745098039215</v>
      </c>
      <c r="DE103" s="3">
        <f>HAVERQ!BK183/HAVERQ!V183</f>
        <v>19.895366795366794</v>
      </c>
      <c r="DF103" s="3">
        <f>HAVERQ!BL183/HAVERQ!W183</f>
        <v>48.916030534351144</v>
      </c>
      <c r="DG103" s="3">
        <f>HAVERQ!BM183/HAVERQ!X183</f>
        <v>27.012499999999999</v>
      </c>
      <c r="DH103" s="3">
        <f>HAVERQ!BN183/HAVERQ!Y183</f>
        <v>15.995933122458201</v>
      </c>
      <c r="DI103" s="3">
        <f>HAVERQ!BO183/HAVERQ!Z183</f>
        <v>11.900481877226063</v>
      </c>
      <c r="DJ103" s="3">
        <f>HAVERQ!BP183/HAVERQ!AA183</f>
        <v>10.531398416886544</v>
      </c>
      <c r="DK103" s="3">
        <f>HAVERQ!BQ183/HAVERQ!AB183</f>
        <v>5.8869499241274656</v>
      </c>
      <c r="DL103" s="3">
        <f>HAVERQ!BR183/HAVERQ!AC183</f>
        <v>20.732965009208105</v>
      </c>
      <c r="DM103" s="3">
        <f>HAVERQ!BS183/HAVERQ!AD183</f>
        <v>42.265236051502143</v>
      </c>
      <c r="DN103" s="3">
        <f>HAVERQ!BT183/HAVERQ!AE183</f>
        <v>106.128612716763</v>
      </c>
      <c r="DO103" s="3">
        <f>HAVERQ!BU183/HAVERQ!AF183</f>
        <v>13.914818101153505</v>
      </c>
      <c r="DP103" s="3">
        <f>HAVERQ!BV183/HAVERQ!AG183</f>
        <v>10.081000987816925</v>
      </c>
      <c r="DQ103" s="3">
        <f>HAVERQ!BW183/HAVERQ!AH183</f>
        <v>17.360568383658968</v>
      </c>
      <c r="DR103" s="3">
        <f>HAVERQ!BX183/HAVERQ!AI183</f>
        <v>11.392961876832844</v>
      </c>
      <c r="DS103" s="3">
        <f>HAVERQ!BY183/HAVERQ!AJ183</f>
        <v>9.5616157473856873</v>
      </c>
      <c r="DT103" s="3">
        <f>HAVERQ!BZ183/HAVERQ!AK183</f>
        <v>6.9954001839926399</v>
      </c>
      <c r="DU103" s="3">
        <f>(HAVERQ!CA183+HAVERQ!CB183)/HAVERQ!AL183</f>
        <v>10.845982142857142</v>
      </c>
      <c r="FP103" s="8">
        <v>45017</v>
      </c>
      <c r="FQ103" s="2">
        <f>100*((AVERAGE(HAVERM!AS525:AS527)/AVERAGE(HAVERM!AS522:AS524))-1)</f>
        <v>0.46388146808309383</v>
      </c>
      <c r="FR103" s="2">
        <f>100*((AVERAGE(HAVERM!AT525:AT527)/AVERAGE(HAVERM!AT522:AT524))-1)</f>
        <v>-7.108296372508871E-2</v>
      </c>
      <c r="FS103" s="2">
        <f>100*((AVERAGE(HAVERM!AU525:AU527)/AVERAGE(HAVERM!AU522:AU524))-1)</f>
        <v>0.78401271964692043</v>
      </c>
      <c r="FT103" s="2">
        <f>100*((AVERAGE(HAVERM!AV525:AV527)/AVERAGE(HAVERM!AV522:AV524))-1)</f>
        <v>-0.16789807381022426</v>
      </c>
      <c r="FU103" s="2">
        <f>100*((AVERAGE(HAVERM!AW525:AW527)/AVERAGE(HAVERM!AW522:AW524))-1)</f>
        <v>2.0884617916145487</v>
      </c>
      <c r="FV103" s="2">
        <f>100*((AVERAGE(HAVERM!AX525:AX527)/AVERAGE(HAVERM!AX522:AX524))-1)</f>
        <v>0.71187653049176181</v>
      </c>
      <c r="FW103" s="2">
        <f>100*((AVERAGE(HAVERM!AY525:AY527)/AVERAGE(HAVERM!AY522:AY524))-1)</f>
        <v>0.24786391899693783</v>
      </c>
      <c r="FX103" s="2">
        <f>100*((AVERAGE(HAVERM!AZ525:AZ527)/AVERAGE(HAVERM!AZ522:AZ524))-1)</f>
        <v>1.8814929944954706E-2</v>
      </c>
      <c r="FY103" s="2">
        <f>100*((AVERAGE(HAVERM!BA525:BA527)/AVERAGE(HAVERM!BA522:BA524))-1)</f>
        <v>0.19371549748439243</v>
      </c>
      <c r="FZ103" s="2">
        <f>100*((AVERAGE(HAVERM!BB525:BB527)/AVERAGE(HAVERM!BB522:BB524))-1)</f>
        <v>1.2241200919818729</v>
      </c>
      <c r="GA103" s="2">
        <f>100*((AVERAGE(HAVERM!BC525:BC527)/AVERAGE(HAVERM!BC522:BC524))-1)</f>
        <v>0.36166123582173082</v>
      </c>
      <c r="GB103" s="2">
        <f>100*((AVERAGE(HAVERM!BD525:BD527)/AVERAGE(HAVERM!BD522:BD524))-1)</f>
        <v>0.89289962116676502</v>
      </c>
      <c r="GC103" s="2">
        <f>100*((AVERAGE(HAVERM!BE525:BE527)/AVERAGE(HAVERM!BE522:BE524))-1)</f>
        <v>0.11924661214255394</v>
      </c>
      <c r="GD103" s="2">
        <f>100*((AVERAGE(HAVERM!BF525:BF527)/AVERAGE(HAVERM!BF522:BF524))-1)</f>
        <v>0.74599920929354635</v>
      </c>
      <c r="GE103" s="2">
        <f>100*((AVERAGE(HAVERM!BG525:BG527)/AVERAGE(HAVERM!BG522:BG524))-1)</f>
        <v>-0.65536103242750388</v>
      </c>
      <c r="GF103" s="2">
        <f>100*((AVERAGE(HAVERM!BH525:BH527)/AVERAGE(HAVERM!BH522:BH524))-1)</f>
        <v>0.39078895304611727</v>
      </c>
      <c r="GG103" s="2">
        <f>100*((AVERAGE(HAVERM!BI525:BI527)/AVERAGE(HAVERM!BI522:BI524))-1)</f>
        <v>0.4412078302231448</v>
      </c>
      <c r="GH103" s="2">
        <f>100*((AVERAGE(HAVERM!BJ525:BJ527)/AVERAGE(HAVERM!BJ522:BJ524))-1)</f>
        <v>1.3982743141518483</v>
      </c>
      <c r="GI103" s="2">
        <f>100*((AVERAGE(HAVERM!BK525:BK527)/AVERAGE(HAVERM!BK522:BK524))-1)</f>
        <v>1.3363111608154066</v>
      </c>
      <c r="GJ103" s="2">
        <f>100*(((AVERAGE(HAVERM!BL525:BL527)+(AVERAGE(HAVERM!BM525:BM527)))/(AVERAGE(HAVERM!BL522:BL524)+AVERAGE(HAVERM!BM522:BM524))-1))</f>
        <v>0.60299773070910945</v>
      </c>
      <c r="GL103" s="8">
        <v>45017</v>
      </c>
      <c r="GM103" s="2">
        <f t="shared" si="110"/>
        <v>-7.108296372508871E-2</v>
      </c>
      <c r="GN103" s="2">
        <f t="shared" si="111"/>
        <v>1.1265323015006601</v>
      </c>
      <c r="GO103" s="2">
        <f t="shared" si="112"/>
        <v>-0.16789807381022426</v>
      </c>
      <c r="GP103" s="2">
        <f t="shared" si="113"/>
        <v>0.24786391899693783</v>
      </c>
      <c r="GQ103" s="2">
        <f t="shared" si="114"/>
        <v>0.41858106662147065</v>
      </c>
      <c r="GR103" s="2">
        <f t="shared" si="115"/>
        <v>0.27640426865236378</v>
      </c>
      <c r="GS103" s="2">
        <f t="shared" si="116"/>
        <v>0.89289962116676502</v>
      </c>
      <c r="GT103" s="2">
        <f t="shared" si="117"/>
        <v>3.3817441000305593E-2</v>
      </c>
      <c r="GU103" s="2">
        <f t="shared" si="118"/>
        <v>0.89249685623766783</v>
      </c>
      <c r="GW103" s="8">
        <v>45017</v>
      </c>
      <c r="GX103">
        <f>HAVERM!AT527</f>
        <v>191347</v>
      </c>
      <c r="GY103">
        <f>HAVERM!AU527+HAVERM!AW527+HAVERM!AX527</f>
        <v>350172</v>
      </c>
      <c r="GZ103">
        <f>HAVERM!AV527</f>
        <v>2367165</v>
      </c>
      <c r="HA103">
        <f>HAVERM!AY527</f>
        <v>1326351</v>
      </c>
      <c r="HB103">
        <f>HAVERM!AZ527+HAVERM!BB527</f>
        <v>6560901</v>
      </c>
      <c r="HC103">
        <f>HAVERM!BA527+HAVERM!BC527</f>
        <v>2695524</v>
      </c>
      <c r="HD103">
        <f>HAVERM!BD527</f>
        <v>1084220</v>
      </c>
      <c r="HE103">
        <f>HAVERM!BE527+HAVERM!BF527+HAVERM!BG527</f>
        <v>5367670</v>
      </c>
      <c r="HF103">
        <f>HAVERM!BH527+HAVERM!BI527+HAVERM!BJ527+HAVERM!BK527+HAVERM!BL527+HAVERM!BM527</f>
        <v>10165513</v>
      </c>
    </row>
    <row r="104" spans="5:214" x14ac:dyDescent="0.25">
      <c r="E104" s="8">
        <v>45658</v>
      </c>
      <c r="F104" s="7">
        <f>HAVERQ!P188</f>
        <v>2061</v>
      </c>
      <c r="G104" s="7">
        <f>HAVERQ!O188</f>
        <v>1658</v>
      </c>
      <c r="H104" s="7">
        <f>HAVERQ!N188</f>
        <v>1235</v>
      </c>
      <c r="I104" s="7">
        <f>HAVERQ!M188</f>
        <v>283</v>
      </c>
      <c r="J104" s="7">
        <f>HAVERQ!L188</f>
        <v>147</v>
      </c>
      <c r="K104" s="7">
        <f>HAVERQ!E188-F104-G104-H104-I104-J104</f>
        <v>522</v>
      </c>
      <c r="M104" s="8">
        <v>45658</v>
      </c>
      <c r="N104" s="7">
        <f t="shared" ref="N104" si="125">100*(F104/SUM($F104:$K104))</f>
        <v>34.896715204876401</v>
      </c>
      <c r="O104" s="7">
        <f t="shared" ref="O104" si="126">100*(G104/SUM($F104:$K104))</f>
        <v>28.073145953267865</v>
      </c>
      <c r="P104" s="7">
        <f t="shared" ref="P104" si="127">100*(H104/SUM($F104:$K104))</f>
        <v>20.910938029122924</v>
      </c>
      <c r="Q104" s="7">
        <f t="shared" ref="Q104" si="128">100*(I104/SUM($F104:$K104))</f>
        <v>4.7917372163901115</v>
      </c>
      <c r="R104" s="7">
        <f t="shared" ref="R104" si="129">100*(J104/SUM($F104:$K104))</f>
        <v>2.4889942431425669</v>
      </c>
      <c r="S104" s="7">
        <f t="shared" ref="S104" si="130">100*(K104/SUM($F104:$K104))</f>
        <v>8.8384693532001357</v>
      </c>
      <c r="U104" s="8">
        <v>45658</v>
      </c>
      <c r="V104" s="7">
        <f t="shared" si="103"/>
        <v>851.75</v>
      </c>
      <c r="W104" s="7">
        <f t="shared" si="104"/>
        <v>218.25</v>
      </c>
      <c r="X104" s="7">
        <f t="shared" si="105"/>
        <v>56</v>
      </c>
      <c r="Y104" s="7">
        <f t="shared" si="106"/>
        <v>57.25</v>
      </c>
      <c r="Z104" s="7">
        <f t="shared" si="107"/>
        <v>-69.25</v>
      </c>
      <c r="AA104" s="7">
        <f t="shared" si="108"/>
        <v>-265.75</v>
      </c>
      <c r="AB104" s="7">
        <f t="shared" si="109"/>
        <v>848.25</v>
      </c>
      <c r="BU104" s="8">
        <v>43466</v>
      </c>
      <c r="BV104" s="7">
        <f>HAVERQ!T164</f>
        <v>387</v>
      </c>
      <c r="BW104" s="7">
        <f>HAVERQ!U164+HAVERQ!W164+HAVERQ!X164</f>
        <v>431</v>
      </c>
      <c r="BX104" s="7">
        <f>HAVERQ!V164</f>
        <v>2705</v>
      </c>
      <c r="BY104" s="7">
        <f>HAVERQ!Y164</f>
        <v>2361</v>
      </c>
      <c r="BZ104" s="7">
        <f>HAVERQ!Z164+HAVERQ!AB164</f>
        <v>7499</v>
      </c>
      <c r="CA104" s="7">
        <f>HAVERQ!AA164+HAVERQ!AC164</f>
        <v>3270</v>
      </c>
      <c r="CB104" s="7">
        <f>HAVERQ!AD164+HAVERQ!AE164+HAVERQ!AF164+HAVERQ!AG164</f>
        <v>7906</v>
      </c>
      <c r="CC104" s="7">
        <f>HAVERQ!AH164+HAVERQ!AI164+HAVERQ!AJ164+HAVERQ!AK164+HAVERQ!AL164+HAVERQ!AM164</f>
        <v>10881</v>
      </c>
      <c r="CD104" s="7">
        <f>HAVERQ!S164-SUM('Chart Data'!BV104:CC104)</f>
        <v>-2</v>
      </c>
      <c r="DB104" s="8">
        <v>45292</v>
      </c>
      <c r="DC104" s="3">
        <f>HAVERQ!BI184/HAVERQ!T184</f>
        <v>11.283018867924529</v>
      </c>
      <c r="DD104" s="3">
        <f>HAVERQ!BJ184/HAVERQ!U184</f>
        <v>175.72916666666666</v>
      </c>
      <c r="DE104" s="3">
        <f>HAVERQ!BK184/HAVERQ!V184</f>
        <v>20.183720930232557</v>
      </c>
      <c r="DF104" s="3">
        <f>HAVERQ!BL184/HAVERQ!W184</f>
        <v>49.832061068702288</v>
      </c>
      <c r="DG104" s="3">
        <f>HAVERQ!BM184/HAVERQ!X184</f>
        <v>25.780487804878049</v>
      </c>
      <c r="DH104" s="3">
        <f>HAVERQ!BN184/HAVERQ!Y184</f>
        <v>15.859318996415771</v>
      </c>
      <c r="DI104" s="3">
        <f>HAVERQ!BO184/HAVERQ!Z184</f>
        <v>12.019141775347077</v>
      </c>
      <c r="DJ104" s="3">
        <f>HAVERQ!BP184/HAVERQ!AA184</f>
        <v>10.907700421940929</v>
      </c>
      <c r="DK104" s="3">
        <f>HAVERQ!BQ184/HAVERQ!AB184</f>
        <v>5.8494179496808112</v>
      </c>
      <c r="DL104" s="3">
        <f>HAVERQ!BR184/HAVERQ!AC184</f>
        <v>21</v>
      </c>
      <c r="DM104" s="3">
        <f>HAVERQ!BS184/HAVERQ!AD184</f>
        <v>42.965487489214837</v>
      </c>
      <c r="DN104" s="3">
        <f>HAVERQ!BT184/HAVERQ!AE184</f>
        <v>105.01283880171184</v>
      </c>
      <c r="DO104" s="3">
        <f>HAVERQ!BU184/HAVERQ!AF184</f>
        <v>13.734217353704237</v>
      </c>
      <c r="DP104" s="3">
        <f>HAVERQ!BV184/HAVERQ!AG184</f>
        <v>10.393213572854291</v>
      </c>
      <c r="DQ104" s="3">
        <f>HAVERQ!BW184/HAVERQ!AH184</f>
        <v>17.324530516431924</v>
      </c>
      <c r="DR104" s="3">
        <f>HAVERQ!BX184/HAVERQ!AI184</f>
        <v>11.509286412512219</v>
      </c>
      <c r="DS104" s="3">
        <f>HAVERQ!BY184/HAVERQ!AJ184</f>
        <v>9.557117044770127</v>
      </c>
      <c r="DT104" s="3">
        <f>HAVERQ!BZ184/HAVERQ!AK184</f>
        <v>6.8912655971479504</v>
      </c>
      <c r="DU104" s="3">
        <f>(HAVERQ!CA184+HAVERQ!CB184)/HAVERQ!AL184</f>
        <v>10.074380165289256</v>
      </c>
      <c r="FP104" s="8">
        <v>45047</v>
      </c>
      <c r="FQ104" s="2">
        <f>100*((AVERAGE(HAVERM!AS526:AS528)/AVERAGE(HAVERM!AS523:AS525))-1)</f>
        <v>0.48651570758468932</v>
      </c>
      <c r="FR104" s="2">
        <f>100*((AVERAGE(HAVERM!AT526:AT528)/AVERAGE(HAVERM!AT523:AT525))-1)</f>
        <v>-0.13162081382349644</v>
      </c>
      <c r="FS104" s="2">
        <f>100*((AVERAGE(HAVERM!AU526:AU528)/AVERAGE(HAVERM!AU523:AU525))-1)</f>
        <v>0.94640891156136941</v>
      </c>
      <c r="FT104" s="2">
        <f>100*((AVERAGE(HAVERM!AV526:AV528)/AVERAGE(HAVERM!AV523:AV525))-1)</f>
        <v>-0.17632960591512647</v>
      </c>
      <c r="FU104" s="2">
        <f>100*((AVERAGE(HAVERM!AW526:AW528)/AVERAGE(HAVERM!AW523:AW525))-1)</f>
        <v>2.1189832801273178</v>
      </c>
      <c r="FV104" s="2">
        <f>100*((AVERAGE(HAVERM!AX526:AX528)/AVERAGE(HAVERM!AX523:AX525))-1)</f>
        <v>0.76771105650770277</v>
      </c>
      <c r="FW104" s="2">
        <f>100*((AVERAGE(HAVERM!AY526:AY528)/AVERAGE(HAVERM!AY523:AY525))-1)</f>
        <v>0.32920600334933603</v>
      </c>
      <c r="FX104" s="2">
        <f>100*((AVERAGE(HAVERM!AZ526:AZ528)/AVERAGE(HAVERM!AZ523:AZ525))-1)</f>
        <v>4.1282482629623196E-2</v>
      </c>
      <c r="FY104" s="2">
        <f>100*((AVERAGE(HAVERM!BA526:BA528)/AVERAGE(HAVERM!BA523:BA525))-1)</f>
        <v>0.28568208063795009</v>
      </c>
      <c r="FZ104" s="2">
        <f>100*((AVERAGE(HAVERM!BB526:BB528)/AVERAGE(HAVERM!BB523:BB525))-1)</f>
        <v>1.0440986399542274</v>
      </c>
      <c r="GA104" s="2">
        <f>100*((AVERAGE(HAVERM!BC526:BC528)/AVERAGE(HAVERM!BC523:BC525))-1)</f>
        <v>0.20295824035381216</v>
      </c>
      <c r="GB104" s="2">
        <f>100*((AVERAGE(HAVERM!BD526:BD528)/AVERAGE(HAVERM!BD523:BD525))-1)</f>
        <v>0.84223387712427655</v>
      </c>
      <c r="GC104" s="2">
        <f>100*((AVERAGE(HAVERM!BE526:BE528)/AVERAGE(HAVERM!BE523:BE525))-1)</f>
        <v>0.20111043394648309</v>
      </c>
      <c r="GD104" s="2">
        <f>100*((AVERAGE(HAVERM!BF526:BF528)/AVERAGE(HAVERM!BF523:BF525))-1)</f>
        <v>0.71026552888107108</v>
      </c>
      <c r="GE104" s="2">
        <f>100*((AVERAGE(HAVERM!BG526:BG528)/AVERAGE(HAVERM!BG523:BG525))-1)</f>
        <v>-0.54668130198600728</v>
      </c>
      <c r="GF104" s="2">
        <f>100*((AVERAGE(HAVERM!BH526:BH528)/AVERAGE(HAVERM!BH523:BH525))-1)</f>
        <v>0.46176196949672121</v>
      </c>
      <c r="GG104" s="2">
        <f>100*((AVERAGE(HAVERM!BI526:BI528)/AVERAGE(HAVERM!BI523:BI525))-1)</f>
        <v>0.52129876923168172</v>
      </c>
      <c r="GH104" s="2">
        <f>100*((AVERAGE(HAVERM!BJ526:BJ528)/AVERAGE(HAVERM!BJ523:BJ525))-1)</f>
        <v>1.493474538234052</v>
      </c>
      <c r="GI104" s="2">
        <f>100*((AVERAGE(HAVERM!BK526:BK528)/AVERAGE(HAVERM!BK523:BK525))-1)</f>
        <v>1.306178473543218</v>
      </c>
      <c r="GJ104" s="2">
        <f>100*(((AVERAGE(HAVERM!BL526:BL528)+(AVERAGE(HAVERM!BM526:BM528)))/(AVERAGE(HAVERM!BL523:BL525)+AVERAGE(HAVERM!BM523:BM525))-1))</f>
        <v>0.62415860971731796</v>
      </c>
      <c r="GL104" s="8">
        <v>45047</v>
      </c>
      <c r="GM104" s="2">
        <f t="shared" si="110"/>
        <v>-0.13162081382349644</v>
      </c>
      <c r="GN104" s="2">
        <f t="shared" si="111"/>
        <v>1.1913284010185876</v>
      </c>
      <c r="GO104" s="2">
        <f t="shared" si="112"/>
        <v>-0.17632960591512647</v>
      </c>
      <c r="GP104" s="2">
        <f t="shared" si="113"/>
        <v>0.32920600334933603</v>
      </c>
      <c r="GQ104" s="2">
        <f t="shared" si="114"/>
        <v>0.3747153563295802</v>
      </c>
      <c r="GR104" s="2">
        <f t="shared" si="115"/>
        <v>0.24492614010049873</v>
      </c>
      <c r="GS104" s="2">
        <f t="shared" si="116"/>
        <v>0.84223387712427655</v>
      </c>
      <c r="GT104" s="2">
        <f t="shared" si="117"/>
        <v>7.7407139242557932E-2</v>
      </c>
      <c r="GU104" s="2">
        <f t="shared" si="118"/>
        <v>0.96785447055358631</v>
      </c>
      <c r="GW104" s="8">
        <v>45047</v>
      </c>
      <c r="GX104">
        <f>HAVERM!AT528</f>
        <v>191137</v>
      </c>
      <c r="GY104">
        <f>HAVERM!AU528+HAVERM!AW528+HAVERM!AX528</f>
        <v>351623</v>
      </c>
      <c r="GZ104">
        <f>HAVERM!AV528</f>
        <v>2366798</v>
      </c>
      <c r="HA104">
        <f>HAVERM!AY528</f>
        <v>1328207</v>
      </c>
      <c r="HB104">
        <f>HAVERM!AZ528+HAVERM!BB528</f>
        <v>6557788</v>
      </c>
      <c r="HC104">
        <f>HAVERM!BA528+HAVERM!BC528</f>
        <v>2695108</v>
      </c>
      <c r="HD104">
        <f>HAVERM!BD528</f>
        <v>1087650</v>
      </c>
      <c r="HE104">
        <f>HAVERM!BE528+HAVERM!BF528+HAVERM!BG528</f>
        <v>5370858</v>
      </c>
      <c r="HF104">
        <f>HAVERM!BH528+HAVERM!BI528+HAVERM!BJ528+HAVERM!BK528+HAVERM!BL528+HAVERM!BM528</f>
        <v>10198064</v>
      </c>
    </row>
    <row r="105" spans="5:214" x14ac:dyDescent="0.25">
      <c r="E105" s="8"/>
      <c r="M105" s="8"/>
      <c r="U105" s="8"/>
      <c r="BU105" s="8">
        <v>43556</v>
      </c>
      <c r="BV105" s="7">
        <f>HAVERQ!T165</f>
        <v>398</v>
      </c>
      <c r="BW105" s="7">
        <f>HAVERQ!U165+HAVERQ!W165+HAVERQ!X165</f>
        <v>424</v>
      </c>
      <c r="BX105" s="7">
        <f>HAVERQ!V165</f>
        <v>2689</v>
      </c>
      <c r="BY105" s="7">
        <f>HAVERQ!Y165</f>
        <v>2339</v>
      </c>
      <c r="BZ105" s="7">
        <f>HAVERQ!Z165+HAVERQ!AB165</f>
        <v>7529</v>
      </c>
      <c r="CA105" s="7">
        <f>HAVERQ!AA165+HAVERQ!AC165</f>
        <v>3308</v>
      </c>
      <c r="CB105" s="7">
        <f>HAVERQ!AD165+HAVERQ!AE165+HAVERQ!AF165+HAVERQ!AG165</f>
        <v>7958</v>
      </c>
      <c r="CC105" s="7">
        <f>HAVERQ!AH165+HAVERQ!AI165+HAVERQ!AJ165+HAVERQ!AK165+HAVERQ!AL165+HAVERQ!AM165</f>
        <v>10900</v>
      </c>
      <c r="CD105" s="7">
        <f>HAVERQ!S165-SUM('Chart Data'!BV105:CC105)</f>
        <v>1</v>
      </c>
      <c r="DB105" s="8">
        <v>45383</v>
      </c>
      <c r="DC105" s="3">
        <f>HAVERQ!BI185/HAVERQ!T185</f>
        <v>12.028571428571428</v>
      </c>
      <c r="DD105" s="3">
        <f>HAVERQ!BJ185/HAVERQ!U185</f>
        <v>165.32</v>
      </c>
      <c r="DE105" s="3">
        <f>HAVERQ!BK185/HAVERQ!V185</f>
        <v>20.045419254658384</v>
      </c>
      <c r="DF105" s="3">
        <f>HAVERQ!BL185/HAVERQ!W185</f>
        <v>49.447761194029852</v>
      </c>
      <c r="DG105" s="3">
        <f>HAVERQ!BM185/HAVERQ!X185</f>
        <v>26.674897119341562</v>
      </c>
      <c r="DH105" s="3">
        <f>HAVERQ!BN185/HAVERQ!Y185</f>
        <v>16.467285382830628</v>
      </c>
      <c r="DI105" s="3">
        <f>HAVERQ!BO185/HAVERQ!Z185</f>
        <v>12.037803590285112</v>
      </c>
      <c r="DJ105" s="3">
        <f>HAVERQ!BP185/HAVERQ!AA185</f>
        <v>11.241214057507987</v>
      </c>
      <c r="DK105" s="3">
        <f>HAVERQ!BQ185/HAVERQ!AB185</f>
        <v>5.8589118198874299</v>
      </c>
      <c r="DL105" s="3">
        <f>HAVERQ!BR185/HAVERQ!AC185</f>
        <v>21.791044776119403</v>
      </c>
      <c r="DM105" s="3">
        <f>HAVERQ!BS185/HAVERQ!AD185</f>
        <v>42.241261722080139</v>
      </c>
      <c r="DN105" s="3">
        <f>HAVERQ!BT185/HAVERQ!AE185</f>
        <v>103.36044880785414</v>
      </c>
      <c r="DO105" s="3">
        <f>HAVERQ!BU185/HAVERQ!AF185</f>
        <v>13.847079037800688</v>
      </c>
      <c r="DP105" s="3">
        <f>HAVERQ!BV185/HAVERQ!AG185</f>
        <v>10.496668887408394</v>
      </c>
      <c r="DQ105" s="3">
        <f>HAVERQ!BW185/HAVERQ!AH185</f>
        <v>17.266006984866124</v>
      </c>
      <c r="DR105" s="3">
        <f>HAVERQ!BX185/HAVERQ!AI185</f>
        <v>11.604384816753926</v>
      </c>
      <c r="DS105" s="3">
        <f>HAVERQ!BY185/HAVERQ!AJ185</f>
        <v>9.483883725528969</v>
      </c>
      <c r="DT105" s="3">
        <f>HAVERQ!BZ185/HAVERQ!AK185</f>
        <v>6.8531781557743958</v>
      </c>
      <c r="DU105" s="3">
        <f>(HAVERQ!CA185+HAVERQ!CB185)/HAVERQ!AL185</f>
        <v>10.605405405405405</v>
      </c>
      <c r="FP105" s="8">
        <v>45078</v>
      </c>
      <c r="FQ105" s="2">
        <f>100*((AVERAGE(HAVERM!AS527:AS529)/AVERAGE(HAVERM!AS524:AS526))-1)</f>
        <v>0.49094982570865309</v>
      </c>
      <c r="FR105" s="2">
        <f>100*((AVERAGE(HAVERM!AT527:AT529)/AVERAGE(HAVERM!AT524:AT526))-1)</f>
        <v>-0.28420300612036486</v>
      </c>
      <c r="FS105" s="2">
        <f>100*((AVERAGE(HAVERM!AU527:AU529)/AVERAGE(HAVERM!AU524:AU526))-1)</f>
        <v>1.029570295975879</v>
      </c>
      <c r="FT105" s="2">
        <f>100*((AVERAGE(HAVERM!AV527:AV529)/AVERAGE(HAVERM!AV524:AV526))-1)</f>
        <v>-5.7240992603302399E-2</v>
      </c>
      <c r="FU105" s="2">
        <f>100*((AVERAGE(HAVERM!AW527:AW529)/AVERAGE(HAVERM!AW524:AW526))-1)</f>
        <v>2.2595147285563444</v>
      </c>
      <c r="FV105" s="2">
        <f>100*((AVERAGE(HAVERM!AX527:AX529)/AVERAGE(HAVERM!AX524:AX526))-1)</f>
        <v>0.84338355461712755</v>
      </c>
      <c r="FW105" s="2">
        <f>100*((AVERAGE(HAVERM!AY527:AY529)/AVERAGE(HAVERM!AY524:AY526))-1)</f>
        <v>0.50510783773582979</v>
      </c>
      <c r="FX105" s="2">
        <f>100*((AVERAGE(HAVERM!AZ527:AZ529)/AVERAGE(HAVERM!AZ524:AZ526))-1)</f>
        <v>4.4885539962424836E-2</v>
      </c>
      <c r="FY105" s="2">
        <f>100*((AVERAGE(HAVERM!BA527:BA529)/AVERAGE(HAVERM!BA524:BA526))-1)</f>
        <v>0.36005390789470848</v>
      </c>
      <c r="FZ105" s="2">
        <f>100*((AVERAGE(HAVERM!BB527:BB529)/AVERAGE(HAVERM!BB524:BB526))-1)</f>
        <v>0.65936842967304621</v>
      </c>
      <c r="GA105" s="2">
        <f>100*((AVERAGE(HAVERM!BC527:BC529)/AVERAGE(HAVERM!BC524:BC526))-1)</f>
        <v>6.3866164289727578E-2</v>
      </c>
      <c r="GB105" s="2">
        <f>100*((AVERAGE(HAVERM!BD527:BD529)/AVERAGE(HAVERM!BD524:BD526))-1)</f>
        <v>0.8132111425440236</v>
      </c>
      <c r="GC105" s="2">
        <f>100*((AVERAGE(HAVERM!BE527:BE529)/AVERAGE(HAVERM!BE524:BE526))-1)</f>
        <v>0.37808156238905433</v>
      </c>
      <c r="GD105" s="2">
        <f>100*((AVERAGE(HAVERM!BF527:BF529)/AVERAGE(HAVERM!BF524:BF526))-1)</f>
        <v>0.69614035827503251</v>
      </c>
      <c r="GE105" s="2">
        <f>100*((AVERAGE(HAVERM!BG527:BG529)/AVERAGE(HAVERM!BG524:BG526))-1)</f>
        <v>-0.50425674549097188</v>
      </c>
      <c r="GF105" s="2">
        <f>100*((AVERAGE(HAVERM!BH527:BH529)/AVERAGE(HAVERM!BH524:BH526))-1)</f>
        <v>0.4151286290454248</v>
      </c>
      <c r="GG105" s="2">
        <f>100*((AVERAGE(HAVERM!BI527:BI529)/AVERAGE(HAVERM!BI524:BI526))-1)</f>
        <v>0.49197037568253776</v>
      </c>
      <c r="GH105" s="2">
        <f>100*((AVERAGE(HAVERM!BJ527:BJ529)/AVERAGE(HAVERM!BJ524:BJ526))-1)</f>
        <v>1.6445366408083029</v>
      </c>
      <c r="GI105" s="2">
        <f>100*((AVERAGE(HAVERM!BK527:BK529)/AVERAGE(HAVERM!BK524:BK526))-1)</f>
        <v>1.1686094091417409</v>
      </c>
      <c r="GJ105" s="2">
        <f>100*(((AVERAGE(HAVERM!BL527:BL529)+(AVERAGE(HAVERM!BM527:BM529)))/(AVERAGE(HAVERM!BL524:BL526)+AVERAGE(HAVERM!BM524:BM526))-1))</f>
        <v>0.5914654269365327</v>
      </c>
      <c r="GL105" s="8">
        <v>45078</v>
      </c>
      <c r="GM105" s="2">
        <f t="shared" si="110"/>
        <v>-0.28420300612036486</v>
      </c>
      <c r="GN105" s="2">
        <f t="shared" si="111"/>
        <v>1.2884994296380903</v>
      </c>
      <c r="GO105" s="2">
        <f t="shared" si="112"/>
        <v>-5.7240992603302399E-2</v>
      </c>
      <c r="GP105" s="2">
        <f t="shared" si="113"/>
        <v>0.50510783773582979</v>
      </c>
      <c r="GQ105" s="2">
        <f t="shared" si="114"/>
        <v>0.24977275208470928</v>
      </c>
      <c r="GR105" s="2">
        <f t="shared" si="115"/>
        <v>0.21410157535028951</v>
      </c>
      <c r="GS105" s="2">
        <f t="shared" si="116"/>
        <v>0.8132111425440236</v>
      </c>
      <c r="GT105" s="2">
        <f t="shared" si="117"/>
        <v>0.1069275906983469</v>
      </c>
      <c r="GU105" s="2">
        <f t="shared" si="118"/>
        <v>1.0045843049511172</v>
      </c>
      <c r="GW105" s="8">
        <v>45078</v>
      </c>
      <c r="GX105">
        <f>HAVERM!AT529</f>
        <v>191174</v>
      </c>
      <c r="GY105">
        <f>HAVERM!AU529+HAVERM!AW529+HAVERM!AX529</f>
        <v>353068</v>
      </c>
      <c r="GZ105">
        <f>HAVERM!AV529</f>
        <v>2365272</v>
      </c>
      <c r="HA105">
        <f>HAVERM!AY529</f>
        <v>1329569</v>
      </c>
      <c r="HB105">
        <f>HAVERM!AZ529+HAVERM!BB529</f>
        <v>6559783</v>
      </c>
      <c r="HC105">
        <f>HAVERM!BA529+HAVERM!BC529</f>
        <v>2694307</v>
      </c>
      <c r="HD105">
        <f>HAVERM!BD529</f>
        <v>1090258</v>
      </c>
      <c r="HE105">
        <f>HAVERM!BE529+HAVERM!BF529+HAVERM!BG529</f>
        <v>5373686</v>
      </c>
      <c r="HF105">
        <f>HAVERM!BH529+HAVERM!BI529+HAVERM!BJ529+HAVERM!BK529+HAVERM!BL529+HAVERM!BM529</f>
        <v>10232563</v>
      </c>
    </row>
    <row r="106" spans="5:214" x14ac:dyDescent="0.25">
      <c r="BU106" s="8">
        <v>43647</v>
      </c>
      <c r="BV106" s="7">
        <f>HAVERQ!T166</f>
        <v>403</v>
      </c>
      <c r="BW106" s="7">
        <f>HAVERQ!U166+HAVERQ!W166+HAVERQ!X166</f>
        <v>420</v>
      </c>
      <c r="BX106" s="7">
        <f>HAVERQ!V166</f>
        <v>2694</v>
      </c>
      <c r="BY106" s="7">
        <f>HAVERQ!Y166</f>
        <v>2308</v>
      </c>
      <c r="BZ106" s="7">
        <f>HAVERQ!Z166+HAVERQ!AB166</f>
        <v>7507</v>
      </c>
      <c r="CA106" s="7">
        <f>HAVERQ!AA166+HAVERQ!AC166</f>
        <v>3308</v>
      </c>
      <c r="CB106" s="7">
        <f>HAVERQ!AD166+HAVERQ!AE166+HAVERQ!AF166+HAVERQ!AG166</f>
        <v>8014</v>
      </c>
      <c r="CC106" s="7">
        <f>HAVERQ!AH166+HAVERQ!AI166+HAVERQ!AJ166+HAVERQ!AK166+HAVERQ!AL166+HAVERQ!AM166</f>
        <v>10962</v>
      </c>
      <c r="CD106" s="7">
        <f>HAVERQ!S166-SUM('Chart Data'!BV106:CC106)</f>
        <v>-1</v>
      </c>
      <c r="DB106" s="8">
        <v>45474</v>
      </c>
      <c r="DC106" s="3">
        <f>HAVERQ!BI186/HAVERQ!T186</f>
        <v>11.791666666666666</v>
      </c>
      <c r="DD106" s="3">
        <f>HAVERQ!BJ186/HAVERQ!U186</f>
        <v>173.12765957446808</v>
      </c>
      <c r="DE106" s="3">
        <f>HAVERQ!BK186/HAVERQ!V186</f>
        <v>19.976438779451527</v>
      </c>
      <c r="DF106" s="3">
        <f>HAVERQ!BL186/HAVERQ!W186</f>
        <v>46.417266187050359</v>
      </c>
      <c r="DG106" s="3">
        <f>HAVERQ!BM186/HAVERQ!X186</f>
        <v>26.33877551020408</v>
      </c>
      <c r="DH106" s="3">
        <f>HAVERQ!BN186/HAVERQ!Y186</f>
        <v>16.043243243243243</v>
      </c>
      <c r="DI106" s="3">
        <f>HAVERQ!BO186/HAVERQ!Z186</f>
        <v>12.174744897959183</v>
      </c>
      <c r="DJ106" s="3">
        <f>HAVERQ!BP186/HAVERQ!AA186</f>
        <v>11.088877062267164</v>
      </c>
      <c r="DK106" s="3">
        <f>HAVERQ!BQ186/HAVERQ!AB186</f>
        <v>5.7756625606569614</v>
      </c>
      <c r="DL106" s="3">
        <f>HAVERQ!BR186/HAVERQ!AC186</f>
        <v>21.422982885085574</v>
      </c>
      <c r="DM106" s="3">
        <f>HAVERQ!BS186/HAVERQ!AD186</f>
        <v>41.638441998306519</v>
      </c>
      <c r="DN106" s="3">
        <f>HAVERQ!BT186/HAVERQ!AE186</f>
        <v>107.80994152046783</v>
      </c>
      <c r="DO106" s="3">
        <f>HAVERQ!BU186/HAVERQ!AF186</f>
        <v>13.827801418439716</v>
      </c>
      <c r="DP106" s="3">
        <f>HAVERQ!BV186/HAVERQ!AG186</f>
        <v>10.544201680672268</v>
      </c>
      <c r="DQ106" s="3">
        <f>HAVERQ!BW186/HAVERQ!AH186</f>
        <v>17.357931435212087</v>
      </c>
      <c r="DR106" s="3">
        <f>HAVERQ!BX186/HAVERQ!AI186</f>
        <v>11.672875816993464</v>
      </c>
      <c r="DS106" s="3">
        <f>HAVERQ!BY186/HAVERQ!AJ186</f>
        <v>9.509191539830006</v>
      </c>
      <c r="DT106" s="3">
        <f>HAVERQ!BZ186/HAVERQ!AK186</f>
        <v>6.8032638259292835</v>
      </c>
      <c r="DU106" s="3">
        <f>(HAVERQ!CA186+HAVERQ!CB186)/HAVERQ!AL186</f>
        <v>10.453463203463203</v>
      </c>
      <c r="FP106" s="8">
        <v>45108</v>
      </c>
      <c r="FQ106" s="2">
        <f>100*((AVERAGE(HAVERM!AS528:AS530)/AVERAGE(HAVERM!AS525:AS527))-1)</f>
        <v>0.40667390250266333</v>
      </c>
      <c r="FR106" s="2">
        <f>100*((AVERAGE(HAVERM!AT528:AT530)/AVERAGE(HAVERM!AT525:AT527))-1)</f>
        <v>-0.27009869994348845</v>
      </c>
      <c r="FS106" s="2">
        <f>100*((AVERAGE(HAVERM!AU528:AU530)/AVERAGE(HAVERM!AU525:AU527))-1)</f>
        <v>0.89011287909697145</v>
      </c>
      <c r="FT106" s="2">
        <f>100*((AVERAGE(HAVERM!AV528:AV530)/AVERAGE(HAVERM!AV525:AV527))-1)</f>
        <v>-0.11275382457058836</v>
      </c>
      <c r="FU106" s="2">
        <f>100*((AVERAGE(HAVERM!AW528:AW530)/AVERAGE(HAVERM!AW525:AW527))-1)</f>
        <v>2.3471499584147404</v>
      </c>
      <c r="FV106" s="2">
        <f>100*((AVERAGE(HAVERM!AX528:AX530)/AVERAGE(HAVERM!AX525:AX527))-1)</f>
        <v>0.73606997762225568</v>
      </c>
      <c r="FW106" s="2">
        <f>100*((AVERAGE(HAVERM!AY528:AY530)/AVERAGE(HAVERM!AY525:AY527))-1)</f>
        <v>0.42224347921573369</v>
      </c>
      <c r="FX106" s="2">
        <f>100*((AVERAGE(HAVERM!AZ528:AZ530)/AVERAGE(HAVERM!AZ525:AZ527))-1)</f>
        <v>3.1510225350839249E-2</v>
      </c>
      <c r="FY106" s="2">
        <f>100*((AVERAGE(HAVERM!BA528:BA530)/AVERAGE(HAVERM!BA525:BA527))-1)</f>
        <v>0.33771198543108838</v>
      </c>
      <c r="FZ106" s="2">
        <f>100*((AVERAGE(HAVERM!BB528:BB530)/AVERAGE(HAVERM!BB525:BB527))-1)</f>
        <v>0.23059667002465201</v>
      </c>
      <c r="GA106" s="2">
        <f>100*((AVERAGE(HAVERM!BC528:BC530)/AVERAGE(HAVERM!BC525:BC527))-1)</f>
        <v>-0.22901488420852267</v>
      </c>
      <c r="GB106" s="2">
        <f>100*((AVERAGE(HAVERM!BD528:BD530)/AVERAGE(HAVERM!BD525:BD527))-1)</f>
        <v>0.82887418704438165</v>
      </c>
      <c r="GC106" s="2">
        <f>100*((AVERAGE(HAVERM!BE528:BE530)/AVERAGE(HAVERM!BE525:BE527))-1)</f>
        <v>0.54193331037701853</v>
      </c>
      <c r="GD106" s="2">
        <f>100*((AVERAGE(HAVERM!BF528:BF530)/AVERAGE(HAVERM!BF525:BF527))-1)</f>
        <v>0.6162301806666548</v>
      </c>
      <c r="GE106" s="2">
        <f>100*((AVERAGE(HAVERM!BG528:BG530)/AVERAGE(HAVERM!BG525:BG527))-1)</f>
        <v>-0.47269254252140236</v>
      </c>
      <c r="GF106" s="2">
        <f>100*((AVERAGE(HAVERM!BH528:BH530)/AVERAGE(HAVERM!BH525:BH527))-1)</f>
        <v>0.27508105680427164</v>
      </c>
      <c r="GG106" s="2">
        <f>100*((AVERAGE(HAVERM!BI528:BI530)/AVERAGE(HAVERM!BI525:BI527))-1)</f>
        <v>0.41216536760420031</v>
      </c>
      <c r="GH106" s="2">
        <f>100*((AVERAGE(HAVERM!BJ528:BJ530)/AVERAGE(HAVERM!BJ525:BJ527))-1)</f>
        <v>1.583849790272418</v>
      </c>
      <c r="GI106" s="2">
        <f>100*((AVERAGE(HAVERM!BK528:BK530)/AVERAGE(HAVERM!BK525:BK527))-1)</f>
        <v>1.0704751326615192</v>
      </c>
      <c r="GJ106" s="2">
        <f>100*(((AVERAGE(HAVERM!BL528:BL530)+(AVERAGE(HAVERM!BM528:BM530)))/(AVERAGE(HAVERM!BL525:BL527)+AVERAGE(HAVERM!BM525:BM527))-1))</f>
        <v>0.44908953114437544</v>
      </c>
      <c r="GL106" s="8">
        <v>45108</v>
      </c>
      <c r="GM106" s="2">
        <f t="shared" si="110"/>
        <v>-0.27009869994348845</v>
      </c>
      <c r="GN106" s="2">
        <f t="shared" si="111"/>
        <v>1.235612647578832</v>
      </c>
      <c r="GO106" s="2">
        <f t="shared" si="112"/>
        <v>-0.11275382457058836</v>
      </c>
      <c r="GP106" s="2">
        <f t="shared" si="113"/>
        <v>0.42224347921573369</v>
      </c>
      <c r="GQ106" s="2">
        <f t="shared" si="114"/>
        <v>9.8071343265626609E-2</v>
      </c>
      <c r="GR106" s="2">
        <f t="shared" si="115"/>
        <v>5.8444456221384833E-2</v>
      </c>
      <c r="GS106" s="2">
        <f t="shared" si="116"/>
        <v>0.82887418704438165</v>
      </c>
      <c r="GT106" s="2">
        <f t="shared" si="117"/>
        <v>0.10072848780542376</v>
      </c>
      <c r="GU106" s="2">
        <f t="shared" si="118"/>
        <v>0.91949679624236946</v>
      </c>
      <c r="GW106" s="8">
        <v>45108</v>
      </c>
      <c r="GX106">
        <f>HAVERM!AT530</f>
        <v>191111</v>
      </c>
      <c r="GY106">
        <f>HAVERM!AU530+HAVERM!AW530+HAVERM!AX530</f>
        <v>354028</v>
      </c>
      <c r="GZ106">
        <f>HAVERM!AV530</f>
        <v>2363006</v>
      </c>
      <c r="HA106">
        <f>HAVERM!AY530</f>
        <v>1329447</v>
      </c>
      <c r="HB106">
        <f>HAVERM!AZ530+HAVERM!BB530</f>
        <v>6562908</v>
      </c>
      <c r="HC106">
        <f>HAVERM!BA530+HAVERM!BC530</f>
        <v>2691349</v>
      </c>
      <c r="HD106">
        <f>HAVERM!BD530</f>
        <v>1093628</v>
      </c>
      <c r="HE106">
        <f>HAVERM!BE530+HAVERM!BF530+HAVERM!BG530</f>
        <v>5369401</v>
      </c>
      <c r="HF106">
        <f>HAVERM!BH530+HAVERM!BI530+HAVERM!BJ530+HAVERM!BK530+HAVERM!BL530+HAVERM!BM530</f>
        <v>10240007</v>
      </c>
    </row>
    <row r="107" spans="5:214" x14ac:dyDescent="0.25">
      <c r="BU107" s="8">
        <v>43739</v>
      </c>
      <c r="BV107" s="7">
        <f>HAVERQ!T167</f>
        <v>405</v>
      </c>
      <c r="BW107" s="7">
        <f>HAVERQ!U167+HAVERQ!W167+HAVERQ!X167</f>
        <v>427</v>
      </c>
      <c r="BX107" s="7">
        <f>HAVERQ!V167</f>
        <v>2675</v>
      </c>
      <c r="BY107" s="7">
        <f>HAVERQ!Y167</f>
        <v>2325</v>
      </c>
      <c r="BZ107" s="7">
        <f>HAVERQ!Z167+HAVERQ!AB167</f>
        <v>7483</v>
      </c>
      <c r="CA107" s="7">
        <f>HAVERQ!AA167+HAVERQ!AC167</f>
        <v>3339</v>
      </c>
      <c r="CB107" s="7">
        <f>HAVERQ!AD167+HAVERQ!AE167+HAVERQ!AF167+HAVERQ!AG167</f>
        <v>7988</v>
      </c>
      <c r="CC107" s="7">
        <f>HAVERQ!AH167+HAVERQ!AI167+HAVERQ!AJ167+HAVERQ!AK167+HAVERQ!AL167+HAVERQ!AM167</f>
        <v>11018</v>
      </c>
      <c r="CD107" s="7">
        <f>HAVERQ!S167-SUM('Chart Data'!BV107:CC107)</f>
        <v>1</v>
      </c>
      <c r="DB107" s="8">
        <v>45566</v>
      </c>
      <c r="DC107" s="3">
        <f>HAVERQ!BI187/HAVERQ!T187</f>
        <v>11.886111111111111</v>
      </c>
      <c r="DD107" s="3">
        <f>HAVERQ!BJ187/HAVERQ!U187</f>
        <v>165.64583333333334</v>
      </c>
      <c r="DE107" s="3">
        <f>HAVERQ!BK187/HAVERQ!V187</f>
        <v>19.729190640583045</v>
      </c>
      <c r="DF107" s="3">
        <f>HAVERQ!BL187/HAVERQ!W187</f>
        <v>46.776978417266186</v>
      </c>
      <c r="DG107" s="3">
        <f>HAVERQ!BM187/HAVERQ!X187</f>
        <v>26.204000000000001</v>
      </c>
      <c r="DH107" s="3">
        <f>HAVERQ!BN187/HAVERQ!Y187</f>
        <v>16.028263795423957</v>
      </c>
      <c r="DI107" s="3">
        <f>HAVERQ!BO187/HAVERQ!Z187</f>
        <v>12.152437726208218</v>
      </c>
      <c r="DJ107" s="3">
        <f>HAVERQ!BP187/HAVERQ!AA187</f>
        <v>10.944736842105263</v>
      </c>
      <c r="DK107" s="3">
        <f>HAVERQ!BQ187/HAVERQ!AB187</f>
        <v>5.8288186606471033</v>
      </c>
      <c r="DL107" s="3">
        <f>HAVERQ!BR187/HAVERQ!AC187</f>
        <v>21.45995145631068</v>
      </c>
      <c r="DM107" s="3">
        <f>HAVERQ!BS187/HAVERQ!AD187</f>
        <v>40.741721854304636</v>
      </c>
      <c r="DN107" s="3">
        <f>HAVERQ!BT187/HAVERQ!AE187</f>
        <v>103.99859353023911</v>
      </c>
      <c r="DO107" s="3">
        <f>HAVERQ!BU187/HAVERQ!AF187</f>
        <v>13.997718197375926</v>
      </c>
      <c r="DP107" s="3">
        <f>HAVERQ!BV187/HAVERQ!AG187</f>
        <v>10.396308724832215</v>
      </c>
      <c r="DQ107" s="3">
        <f>HAVERQ!BW187/HAVERQ!AH187</f>
        <v>17.357432041642568</v>
      </c>
      <c r="DR107" s="3">
        <f>HAVERQ!BX187/HAVERQ!AI187</f>
        <v>11.619329388560157</v>
      </c>
      <c r="DS107" s="3">
        <f>HAVERQ!BY187/HAVERQ!AJ187</f>
        <v>9.555117333859199</v>
      </c>
      <c r="DT107" s="3">
        <f>HAVERQ!BZ187/HAVERQ!AK187</f>
        <v>6.580071174377224</v>
      </c>
      <c r="DU107" s="3">
        <f>(HAVERQ!CA187+HAVERQ!CB187)/HAVERQ!AL187</f>
        <v>10.372117400419286</v>
      </c>
      <c r="FP107" s="8">
        <v>45139</v>
      </c>
      <c r="FQ107" s="2">
        <f>100*((AVERAGE(HAVERM!AS529:AS531)/AVERAGE(HAVERM!AS526:AS528))-1)</f>
        <v>0.32056365006483123</v>
      </c>
      <c r="FR107" s="2">
        <f>100*((AVERAGE(HAVERM!AT529:AT531)/AVERAGE(HAVERM!AT526:AT528))-1)</f>
        <v>-0.20143459034088762</v>
      </c>
      <c r="FS107" s="2">
        <f>100*((AVERAGE(HAVERM!AU529:AU531)/AVERAGE(HAVERM!AU526:AU528))-1)</f>
        <v>0.62050792231458374</v>
      </c>
      <c r="FT107" s="2">
        <f>100*((AVERAGE(HAVERM!AV529:AV531)/AVERAGE(HAVERM!AV526:AV528))-1)</f>
        <v>-0.16008097551386546</v>
      </c>
      <c r="FU107" s="2">
        <f>100*((AVERAGE(HAVERM!AW529:AW531)/AVERAGE(HAVERM!AW526:AW528))-1)</f>
        <v>2.2509983105513776</v>
      </c>
      <c r="FV107" s="2">
        <f>100*((AVERAGE(HAVERM!AX529:AX531)/AVERAGE(HAVERM!AX526:AX528))-1)</f>
        <v>0.64595608108679592</v>
      </c>
      <c r="FW107" s="2">
        <f>100*((AVERAGE(HAVERM!AY529:AY531)/AVERAGE(HAVERM!AY526:AY528))-1)</f>
        <v>0.29946412741066464</v>
      </c>
      <c r="FX107" s="2">
        <f>100*((AVERAGE(HAVERM!AZ529:AZ531)/AVERAGE(HAVERM!AZ526:AZ528))-1)</f>
        <v>5.0747102479498096E-2</v>
      </c>
      <c r="FY107" s="2">
        <f>100*((AVERAGE(HAVERM!BA529:BA531)/AVERAGE(HAVERM!BA526:BA528))-1)</f>
        <v>0.24751648464176323</v>
      </c>
      <c r="FZ107" s="2">
        <f>100*((AVERAGE(HAVERM!BB529:BB531)/AVERAGE(HAVERM!BB526:BB528))-1)</f>
        <v>7.1162206702668485E-2</v>
      </c>
      <c r="GA107" s="2">
        <f>100*((AVERAGE(HAVERM!BC529:BC531)/AVERAGE(HAVERM!BC526:BC528))-1)</f>
        <v>-0.46992145864103163</v>
      </c>
      <c r="GB107" s="2">
        <f>100*((AVERAGE(HAVERM!BD529:BD531)/AVERAGE(HAVERM!BD526:BD528))-1)</f>
        <v>0.7878347882909198</v>
      </c>
      <c r="GC107" s="2">
        <f>100*((AVERAGE(HAVERM!BE529:BE531)/AVERAGE(HAVERM!BE526:BE528))-1)</f>
        <v>0.67239753047267925</v>
      </c>
      <c r="GD107" s="2">
        <f>100*((AVERAGE(HAVERM!BF529:BF531)/AVERAGE(HAVERM!BF526:BF528))-1)</f>
        <v>0.57865451951917279</v>
      </c>
      <c r="GE107" s="2">
        <f>100*((AVERAGE(HAVERM!BG529:BG531)/AVERAGE(HAVERM!BG526:BG528))-1)</f>
        <v>-0.57786036958801246</v>
      </c>
      <c r="GF107" s="2">
        <f>100*((AVERAGE(HAVERM!BH529:BH531)/AVERAGE(HAVERM!BH526:BH528))-1)</f>
        <v>9.5818167655692399E-2</v>
      </c>
      <c r="GG107" s="2">
        <f>100*((AVERAGE(HAVERM!BI529:BI531)/AVERAGE(HAVERM!BI526:BI528))-1)</f>
        <v>0.41002353544969949</v>
      </c>
      <c r="GH107" s="2">
        <f>100*((AVERAGE(HAVERM!BJ529:BJ531)/AVERAGE(HAVERM!BJ526:BJ528))-1)</f>
        <v>1.3743504276581664</v>
      </c>
      <c r="GI107" s="2">
        <f>100*((AVERAGE(HAVERM!BK529:BK531)/AVERAGE(HAVERM!BK526:BK528))-1)</f>
        <v>0.98786031851143541</v>
      </c>
      <c r="GJ107" s="2">
        <f>100*(((AVERAGE(HAVERM!BL529:BL531)+(AVERAGE(HAVERM!BM529:BM531)))/(AVERAGE(HAVERM!BL526:BL528)+AVERAGE(HAVERM!BM526:BM528))-1))</f>
        <v>0.35189458902022963</v>
      </c>
      <c r="GL107" s="8">
        <v>45139</v>
      </c>
      <c r="GM107" s="2">
        <f t="shared" si="110"/>
        <v>-0.20143459034088762</v>
      </c>
      <c r="GN107" s="2">
        <f t="shared" si="111"/>
        <v>1.1199849183362254</v>
      </c>
      <c r="GO107" s="2">
        <f t="shared" si="112"/>
        <v>-0.16008097551386546</v>
      </c>
      <c r="GP107" s="2">
        <f t="shared" si="113"/>
        <v>0.29946412741066464</v>
      </c>
      <c r="GQ107" s="2">
        <f t="shared" si="114"/>
        <v>5.7580321193273498E-2</v>
      </c>
      <c r="GR107" s="2">
        <f t="shared" si="115"/>
        <v>-0.10579903701840587</v>
      </c>
      <c r="GS107" s="2">
        <f t="shared" si="116"/>
        <v>0.7878347882909198</v>
      </c>
      <c r="GT107" s="2">
        <f t="shared" si="117"/>
        <v>4.6597133195835916E-2</v>
      </c>
      <c r="GU107" s="2">
        <f t="shared" si="118"/>
        <v>0.79505095537453219</v>
      </c>
      <c r="GW107" s="8">
        <v>45139</v>
      </c>
      <c r="GX107">
        <f>HAVERM!AT531</f>
        <v>190938</v>
      </c>
      <c r="GY107">
        <f>HAVERM!AU531+HAVERM!AW531+HAVERM!AX531</f>
        <v>354949</v>
      </c>
      <c r="GZ107">
        <f>HAVERM!AV531</f>
        <v>2361760</v>
      </c>
      <c r="HA107">
        <f>HAVERM!AY531</f>
        <v>1330333</v>
      </c>
      <c r="HB107">
        <f>HAVERM!AZ531+HAVERM!BB531</f>
        <v>6562025</v>
      </c>
      <c r="HC107">
        <f>HAVERM!BA531+HAVERM!BC531</f>
        <v>2687153</v>
      </c>
      <c r="HD107">
        <f>HAVERM!BD531</f>
        <v>1095220</v>
      </c>
      <c r="HE107">
        <f>HAVERM!BE531+HAVERM!BF531+HAVERM!BG531</f>
        <v>5368412</v>
      </c>
      <c r="HF107">
        <f>HAVERM!BH531+HAVERM!BI531+HAVERM!BJ531+HAVERM!BK531+HAVERM!BL531+HAVERM!BM531</f>
        <v>10263513</v>
      </c>
    </row>
    <row r="108" spans="5:214" x14ac:dyDescent="0.25">
      <c r="BU108" s="8">
        <v>43831</v>
      </c>
      <c r="BV108" s="7">
        <f>HAVERQ!T168</f>
        <v>384</v>
      </c>
      <c r="BW108" s="7">
        <f>HAVERQ!U168+HAVERQ!W168+HAVERQ!X168</f>
        <v>434</v>
      </c>
      <c r="BX108" s="7">
        <f>HAVERQ!V168</f>
        <v>2676</v>
      </c>
      <c r="BY108" s="7">
        <f>HAVERQ!Y168</f>
        <v>2293</v>
      </c>
      <c r="BZ108" s="7">
        <f>HAVERQ!Z168+HAVERQ!AB168</f>
        <v>7457</v>
      </c>
      <c r="CA108" s="7">
        <f>HAVERQ!AA168+HAVERQ!AC168</f>
        <v>3356</v>
      </c>
      <c r="CB108" s="7">
        <f>HAVERQ!AD168+HAVERQ!AE168+HAVERQ!AF168+HAVERQ!AG168</f>
        <v>8035</v>
      </c>
      <c r="CC108" s="7">
        <f>HAVERQ!AH168+HAVERQ!AI168+HAVERQ!AJ168+HAVERQ!AK168+HAVERQ!AL168+HAVERQ!AM168</f>
        <v>10975</v>
      </c>
      <c r="CD108" s="7">
        <f>HAVERQ!S168-SUM('Chart Data'!BV108:CC108)</f>
        <v>-1</v>
      </c>
      <c r="DB108" s="8">
        <v>45658</v>
      </c>
      <c r="DC108" s="3">
        <f>HAVERQ!BI188/HAVERQ!T188</f>
        <v>12.285714285714286</v>
      </c>
      <c r="DD108" s="3">
        <f>HAVERQ!BJ188/HAVERQ!U188</f>
        <v>155.07843137254903</v>
      </c>
      <c r="DE108" s="3">
        <f>HAVERQ!BK188/HAVERQ!V188</f>
        <v>20.027027027027028</v>
      </c>
      <c r="DF108" s="3">
        <f>HAVERQ!BL188/HAVERQ!W188</f>
        <v>47.611510791366904</v>
      </c>
      <c r="DG108" s="3">
        <f>HAVERQ!BM188/HAVERQ!X188</f>
        <v>27.463709677419356</v>
      </c>
      <c r="DH108" s="3">
        <f>HAVERQ!BN188/HAVERQ!Y188</f>
        <v>15.884837705646953</v>
      </c>
      <c r="DI108" s="3">
        <f>HAVERQ!BO188/HAVERQ!Z188</f>
        <v>12.319881053525913</v>
      </c>
      <c r="DJ108" s="3">
        <f>HAVERQ!BP188/HAVERQ!AA188</f>
        <v>11.233704292527822</v>
      </c>
      <c r="DK108" s="3">
        <f>HAVERQ!BQ188/HAVERQ!AB188</f>
        <v>5.8222559817698443</v>
      </c>
      <c r="DL108" s="3">
        <f>HAVERQ!BR188/HAVERQ!AC188</f>
        <v>22.167281672816728</v>
      </c>
      <c r="DM108" s="3">
        <f>HAVERQ!BS188/HAVERQ!AD188</f>
        <v>42.048801369863014</v>
      </c>
      <c r="DN108" s="3">
        <f>HAVERQ!BT188/HAVERQ!AE188</f>
        <v>101.00409276944066</v>
      </c>
      <c r="DO108" s="3">
        <f>HAVERQ!BU188/HAVERQ!AF188</f>
        <v>14.005135520684735</v>
      </c>
      <c r="DP108" s="3">
        <f>HAVERQ!BV188/HAVERQ!AG188</f>
        <v>10.58617267614952</v>
      </c>
      <c r="DQ108" s="3">
        <f>HAVERQ!BW188/HAVERQ!AH188</f>
        <v>17.363636363636363</v>
      </c>
      <c r="DR108" s="3">
        <f>HAVERQ!BX188/HAVERQ!AI188</f>
        <v>11.323235578472445</v>
      </c>
      <c r="DS108" s="3">
        <f>HAVERQ!BY188/HAVERQ!AJ188</f>
        <v>9.4392850204002325</v>
      </c>
      <c r="DT108" s="3">
        <f>HAVERQ!BZ188/HAVERQ!AK188</f>
        <v>6.4921739130434784</v>
      </c>
      <c r="DU108" s="3">
        <f>(HAVERQ!CA188+HAVERQ!CB188)/HAVERQ!AL188</f>
        <v>10.329268292682928</v>
      </c>
      <c r="FP108" s="8">
        <v>45170</v>
      </c>
      <c r="FQ108" s="2">
        <f>100*((AVERAGE(HAVERM!AS530:AS532)/AVERAGE(HAVERM!AS527:AS529))-1)</f>
        <v>0.23729134680650077</v>
      </c>
      <c r="FR108" s="2">
        <f>100*((AVERAGE(HAVERM!AT530:AT532)/AVERAGE(HAVERM!AT527:AT529))-1)</f>
        <v>-9.0123383618812003E-2</v>
      </c>
      <c r="FS108" s="2">
        <f>100*((AVERAGE(HAVERM!AU530:AU532)/AVERAGE(HAVERM!AU527:AU529))-1)</f>
        <v>0.44166807361134541</v>
      </c>
      <c r="FT108" s="2">
        <f>100*((AVERAGE(HAVERM!AV530:AV532)/AVERAGE(HAVERM!AV527:AV529))-1)</f>
        <v>-0.21991101858157558</v>
      </c>
      <c r="FU108" s="2">
        <f>100*((AVERAGE(HAVERM!AW530:AW532)/AVERAGE(HAVERM!AW527:AW529))-1)</f>
        <v>2.147056209449083</v>
      </c>
      <c r="FV108" s="2">
        <f>100*((AVERAGE(HAVERM!AX530:AX532)/AVERAGE(HAVERM!AX527:AX529))-1)</f>
        <v>0.49784369127607864</v>
      </c>
      <c r="FW108" s="2">
        <f>100*((AVERAGE(HAVERM!AY530:AY532)/AVERAGE(HAVERM!AY527:AY529))-1)</f>
        <v>0.21916972024236259</v>
      </c>
      <c r="FX108" s="2">
        <f>100*((AVERAGE(HAVERM!AZ530:AZ532)/AVERAGE(HAVERM!AZ527:AZ529))-1)</f>
        <v>6.0785629626280979E-2</v>
      </c>
      <c r="FY108" s="2">
        <f>100*((AVERAGE(HAVERM!BA530:BA532)/AVERAGE(HAVERM!BA527:BA529))-1)</f>
        <v>0.15094113587892366</v>
      </c>
      <c r="FZ108" s="2">
        <f>100*((AVERAGE(HAVERM!BB530:BB532)/AVERAGE(HAVERM!BB527:BB529))-1)</f>
        <v>3.7916234265256143E-2</v>
      </c>
      <c r="GA108" s="2">
        <f>100*((AVERAGE(HAVERM!BC530:BC532)/AVERAGE(HAVERM!BC527:BC529))-1)</f>
        <v>-0.7214105438859364</v>
      </c>
      <c r="GB108" s="2">
        <f>100*((AVERAGE(HAVERM!BD530:BD532)/AVERAGE(HAVERM!BD527:BD529))-1)</f>
        <v>0.75763428044515191</v>
      </c>
      <c r="GC108" s="2">
        <f>100*((AVERAGE(HAVERM!BE530:BE532)/AVERAGE(HAVERM!BE527:BE529))-1)</f>
        <v>0.72218073466416843</v>
      </c>
      <c r="GD108" s="2">
        <f>100*((AVERAGE(HAVERM!BF530:BF532)/AVERAGE(HAVERM!BF527:BF529))-1)</f>
        <v>0.52146777419794788</v>
      </c>
      <c r="GE108" s="2">
        <f>100*((AVERAGE(HAVERM!BG530:BG532)/AVERAGE(HAVERM!BG527:BG529))-1)</f>
        <v>-0.68945719416216855</v>
      </c>
      <c r="GF108" s="2">
        <f>100*((AVERAGE(HAVERM!BH530:BH532)/AVERAGE(HAVERM!BH527:BH529))-1)</f>
        <v>0.14691297048077256</v>
      </c>
      <c r="GG108" s="2">
        <f>100*((AVERAGE(HAVERM!BI530:BI532)/AVERAGE(HAVERM!BI527:BI529))-1)</f>
        <v>0.46933881178632397</v>
      </c>
      <c r="GH108" s="2">
        <f>100*((AVERAGE(HAVERM!BJ530:BJ532)/AVERAGE(HAVERM!BJ527:BJ529))-1)</f>
        <v>1.0032944242017727</v>
      </c>
      <c r="GI108" s="2">
        <f>100*((AVERAGE(HAVERM!BK530:BK532)/AVERAGE(HAVERM!BK527:BK529))-1)</f>
        <v>0.88628472222223031</v>
      </c>
      <c r="GJ108" s="2">
        <f>100*(((AVERAGE(HAVERM!BL530:BL532)+(AVERAGE(HAVERM!BM530:BM532)))/(AVERAGE(HAVERM!BL527:BL529)+AVERAGE(HAVERM!BM527:BM529))-1))</f>
        <v>0.38935560652171297</v>
      </c>
      <c r="GL108" s="8">
        <v>45170</v>
      </c>
      <c r="GM108" s="2">
        <f t="shared" si="110"/>
        <v>-9.0123383618812003E-2</v>
      </c>
      <c r="GN108" s="2">
        <f t="shared" si="111"/>
        <v>0.98249725319781156</v>
      </c>
      <c r="GO108" s="2">
        <f t="shared" si="112"/>
        <v>-0.21991101858157558</v>
      </c>
      <c r="GP108" s="2">
        <f t="shared" si="113"/>
        <v>0.21916972024236259</v>
      </c>
      <c r="GQ108" s="2">
        <f t="shared" si="114"/>
        <v>5.3129125066209149E-2</v>
      </c>
      <c r="GR108" s="2">
        <f t="shared" si="115"/>
        <v>-0.27828286645080746</v>
      </c>
      <c r="GS108" s="2">
        <f t="shared" si="116"/>
        <v>0.75763428044515191</v>
      </c>
      <c r="GT108" s="2">
        <f t="shared" si="117"/>
        <v>-2.5955464593507838E-2</v>
      </c>
      <c r="GU108" s="2">
        <f t="shared" si="118"/>
        <v>0.66402493909363258</v>
      </c>
      <c r="GW108" s="8">
        <v>45170</v>
      </c>
      <c r="GX108">
        <f>HAVERM!AT532</f>
        <v>191092</v>
      </c>
      <c r="GY108">
        <f>HAVERM!AU532+HAVERM!AW532+HAVERM!AX532</f>
        <v>356250</v>
      </c>
      <c r="GZ108">
        <f>HAVERM!AV532</f>
        <v>2358857</v>
      </c>
      <c r="HA108">
        <f>HAVERM!AY532</f>
        <v>1333079</v>
      </c>
      <c r="HB108">
        <f>HAVERM!AZ532+HAVERM!BB532</f>
        <v>6563994</v>
      </c>
      <c r="HC108">
        <f>HAVERM!BA532+HAVERM!BC532</f>
        <v>2683938</v>
      </c>
      <c r="HD108">
        <f>HAVERM!BD532</f>
        <v>1097995</v>
      </c>
      <c r="HE108">
        <f>HAVERM!BE532+HAVERM!BF532+HAVERM!BG532</f>
        <v>5370219</v>
      </c>
      <c r="HF108">
        <f>HAVERM!BH532+HAVERM!BI532+HAVERM!BJ532+HAVERM!BK532+HAVERM!BL532+HAVERM!BM532</f>
        <v>10295786</v>
      </c>
    </row>
    <row r="109" spans="5:214" x14ac:dyDescent="0.25">
      <c r="BU109" s="8">
        <v>43922</v>
      </c>
      <c r="BV109" s="7">
        <f>HAVERQ!T169</f>
        <v>377</v>
      </c>
      <c r="BW109" s="7">
        <f>HAVERQ!U169+HAVERQ!W169+HAVERQ!X169</f>
        <v>425</v>
      </c>
      <c r="BX109" s="7">
        <f>HAVERQ!V169</f>
        <v>2618</v>
      </c>
      <c r="BY109" s="7">
        <f>HAVERQ!Y169</f>
        <v>2276</v>
      </c>
      <c r="BZ109" s="7">
        <f>HAVERQ!Z169+HAVERQ!AB169</f>
        <v>7323</v>
      </c>
      <c r="CA109" s="7">
        <f>HAVERQ!AA169+HAVERQ!AC169</f>
        <v>3328</v>
      </c>
      <c r="CB109" s="7">
        <f>HAVERQ!AD169+HAVERQ!AE169+HAVERQ!AF169+HAVERQ!AG169</f>
        <v>7810</v>
      </c>
      <c r="CC109" s="7">
        <f>HAVERQ!AH169+HAVERQ!AI169+HAVERQ!AJ169+HAVERQ!AK169+HAVERQ!AL169+HAVERQ!AM169</f>
        <v>10977</v>
      </c>
      <c r="CD109" s="7">
        <f>HAVERQ!S169-SUM('Chart Data'!BV109:CC109)</f>
        <v>1</v>
      </c>
      <c r="FP109" s="8">
        <v>45200</v>
      </c>
      <c r="FQ109" s="2">
        <f>100*((AVERAGE(HAVERM!AS531:AS533)/AVERAGE(HAVERM!AS528:AS530))-1)</f>
        <v>0.23362620833928816</v>
      </c>
      <c r="FR109" s="2">
        <f>100*((AVERAGE(HAVERM!AT531:AT533)/AVERAGE(HAVERM!AT528:AT530))-1)</f>
        <v>1.4823288956478109E-2</v>
      </c>
      <c r="FS109" s="2">
        <f>100*((AVERAGE(HAVERM!AU531:AU533)/AVERAGE(HAVERM!AU528:AU530))-1)</f>
        <v>0.33025766838086223</v>
      </c>
      <c r="FT109" s="2">
        <f>100*((AVERAGE(HAVERM!AV531:AV533)/AVERAGE(HAVERM!AV528:AV530))-1)</f>
        <v>-0.25682600158194457</v>
      </c>
      <c r="FU109" s="2">
        <f>100*((AVERAGE(HAVERM!AW531:AW533)/AVERAGE(HAVERM!AW528:AW530))-1)</f>
        <v>2.0489027897205192</v>
      </c>
      <c r="FV109" s="2">
        <f>100*((AVERAGE(HAVERM!AX531:AX533)/AVERAGE(HAVERM!AX528:AX530))-1)</f>
        <v>0.45170638073213087</v>
      </c>
      <c r="FW109" s="2">
        <f>100*((AVERAGE(HAVERM!AY531:AY533)/AVERAGE(HAVERM!AY528:AY530))-1)</f>
        <v>0.28016993280788327</v>
      </c>
      <c r="FX109" s="2">
        <f>100*((AVERAGE(HAVERM!AZ531:AZ533)/AVERAGE(HAVERM!AZ528:AZ530))-1)</f>
        <v>6.959244157798139E-2</v>
      </c>
      <c r="FY109" s="2">
        <f>100*((AVERAGE(HAVERM!BA531:BA533)/AVERAGE(HAVERM!BA528:BA530))-1)</f>
        <v>4.7442669791242231E-2</v>
      </c>
      <c r="FZ109" s="2">
        <f>100*((AVERAGE(HAVERM!BB531:BB533)/AVERAGE(HAVERM!BB528:BB530))-1)</f>
        <v>1.3402058726219579E-2</v>
      </c>
      <c r="GA109" s="2">
        <f>100*((AVERAGE(HAVERM!BC531:BC533)/AVERAGE(HAVERM!BC528:BC530))-1)</f>
        <v>-0.82762042442589001</v>
      </c>
      <c r="GB109" s="2">
        <f>100*((AVERAGE(HAVERM!BD531:BD533)/AVERAGE(HAVERM!BD528:BD530))-1)</f>
        <v>0.68973717544298374</v>
      </c>
      <c r="GC109" s="2">
        <f>100*((AVERAGE(HAVERM!BE531:BE533)/AVERAGE(HAVERM!BE528:BE530))-1)</f>
        <v>0.69283568170479537</v>
      </c>
      <c r="GD109" s="2">
        <f>100*((AVERAGE(HAVERM!BF531:BF533)/AVERAGE(HAVERM!BF528:BF530))-1)</f>
        <v>0.53762841958864271</v>
      </c>
      <c r="GE109" s="2">
        <f>100*((AVERAGE(HAVERM!BG531:BG533)/AVERAGE(HAVERM!BG528:BG530))-1)</f>
        <v>-0.62757410740367225</v>
      </c>
      <c r="GF109" s="2">
        <f>100*((AVERAGE(HAVERM!BH531:BH533)/AVERAGE(HAVERM!BH528:BH530))-1)</f>
        <v>0.42264266400615647</v>
      </c>
      <c r="GG109" s="2">
        <f>100*((AVERAGE(HAVERM!BI531:BI533)/AVERAGE(HAVERM!BI528:BI530))-1)</f>
        <v>0.52543799603121943</v>
      </c>
      <c r="GH109" s="2">
        <f>100*((AVERAGE(HAVERM!BJ531:BJ533)/AVERAGE(HAVERM!BJ528:BJ530))-1)</f>
        <v>0.8642845203730154</v>
      </c>
      <c r="GI109" s="2">
        <f>100*((AVERAGE(HAVERM!BK531:BK533)/AVERAGE(HAVERM!BK528:BK530))-1)</f>
        <v>0.8269643038703034</v>
      </c>
      <c r="GJ109" s="2">
        <f>100*(((AVERAGE(HAVERM!BL531:BL533)+(AVERAGE(HAVERM!BM531:BM533)))/(AVERAGE(HAVERM!BL528:BL530)+AVERAGE(HAVERM!BM528:BM530))-1))</f>
        <v>0.54032147062872404</v>
      </c>
      <c r="GL109" s="8">
        <v>45200</v>
      </c>
      <c r="GM109" s="2">
        <f t="shared" si="110"/>
        <v>1.4823288956478109E-2</v>
      </c>
      <c r="GN109" s="2">
        <f t="shared" si="111"/>
        <v>0.91365130879865752</v>
      </c>
      <c r="GO109" s="2">
        <f t="shared" si="112"/>
        <v>-0.25682600158194457</v>
      </c>
      <c r="GP109" s="2">
        <f t="shared" si="113"/>
        <v>0.28016993280788327</v>
      </c>
      <c r="GQ109" s="2">
        <f t="shared" si="114"/>
        <v>5.0781284337642063E-2</v>
      </c>
      <c r="GR109" s="2">
        <f t="shared" si="115"/>
        <v>-0.38252571167775029</v>
      </c>
      <c r="GS109" s="2">
        <f t="shared" si="116"/>
        <v>0.68973717544298374</v>
      </c>
      <c r="GT109" s="2">
        <f t="shared" si="117"/>
        <v>8.7563908155230408E-3</v>
      </c>
      <c r="GU109" s="2">
        <f t="shared" si="118"/>
        <v>0.67078822041957142</v>
      </c>
      <c r="GW109" s="8">
        <v>45200</v>
      </c>
      <c r="GX109">
        <f>HAVERM!AT533</f>
        <v>191477</v>
      </c>
      <c r="GY109">
        <f>HAVERM!AU533+HAVERM!AW533+HAVERM!AX533</f>
        <v>357193</v>
      </c>
      <c r="GZ109">
        <f>HAVERM!AV533</f>
        <v>2356237</v>
      </c>
      <c r="HA109">
        <f>HAVERM!AY533</f>
        <v>1334982</v>
      </c>
      <c r="HB109">
        <f>HAVERM!AZ533+HAVERM!BB533</f>
        <v>6564454</v>
      </c>
      <c r="HC109">
        <f>HAVERM!BA533+HAVERM!BC533</f>
        <v>2678762</v>
      </c>
      <c r="HD109">
        <f>HAVERM!BD533</f>
        <v>1100886</v>
      </c>
      <c r="HE109">
        <f>HAVERM!BE533+HAVERM!BF533+HAVERM!BG533</f>
        <v>5376725</v>
      </c>
      <c r="HF109">
        <f>HAVERM!BH533+HAVERM!BI533+HAVERM!BJ533+HAVERM!BK533+HAVERM!BL533+HAVERM!BM533</f>
        <v>10317070</v>
      </c>
    </row>
    <row r="110" spans="5:214" x14ac:dyDescent="0.25">
      <c r="BU110" s="8">
        <v>44013</v>
      </c>
      <c r="BV110" s="7">
        <f>HAVERQ!T170</f>
        <v>417</v>
      </c>
      <c r="BW110" s="7">
        <f>HAVERQ!U170+HAVERQ!W170+HAVERQ!X170</f>
        <v>420</v>
      </c>
      <c r="BX110" s="7">
        <f>HAVERQ!V170</f>
        <v>2570</v>
      </c>
      <c r="BY110" s="7">
        <f>HAVERQ!Y170</f>
        <v>2143</v>
      </c>
      <c r="BZ110" s="7">
        <f>HAVERQ!Z170+HAVERQ!AB170</f>
        <v>7127</v>
      </c>
      <c r="CA110" s="7">
        <f>HAVERQ!AA170+HAVERQ!AC170</f>
        <v>3302</v>
      </c>
      <c r="CB110" s="7">
        <f>HAVERQ!AD170+HAVERQ!AE170+HAVERQ!AF170+HAVERQ!AG170</f>
        <v>7772</v>
      </c>
      <c r="CC110" s="7">
        <f>HAVERQ!AH170+HAVERQ!AI170+HAVERQ!AJ170+HAVERQ!AK170+HAVERQ!AL170+HAVERQ!AM170</f>
        <v>10843</v>
      </c>
      <c r="CD110" s="7">
        <f>HAVERQ!S170-SUM('Chart Data'!BV110:CC110)</f>
        <v>0</v>
      </c>
      <c r="DB110" s="7">
        <v>1999</v>
      </c>
      <c r="DC110" s="3">
        <f t="shared" ref="DC110:DU110" si="131">AVERAGE(DC4:DC7)</f>
        <v>7.2569350968887605</v>
      </c>
      <c r="DD110" s="3">
        <f t="shared" si="131"/>
        <v>605.69557416267946</v>
      </c>
      <c r="DE110" s="3">
        <f t="shared" si="131"/>
        <v>9.24493309361862</v>
      </c>
      <c r="DF110" s="3">
        <f t="shared" si="131"/>
        <v>89.128541852346999</v>
      </c>
      <c r="DG110" s="3">
        <f t="shared" si="131"/>
        <v>42.944999677737599</v>
      </c>
      <c r="DH110" s="3">
        <f t="shared" si="131"/>
        <v>17.710924273339927</v>
      </c>
      <c r="DI110" s="3">
        <f t="shared" si="131"/>
        <v>9.5269102046486509</v>
      </c>
      <c r="DJ110" s="3">
        <f t="shared" si="131"/>
        <v>13.263583636089328</v>
      </c>
      <c r="DK110" s="3">
        <f t="shared" si="131"/>
        <v>7.7147237097481689</v>
      </c>
      <c r="DL110" s="3">
        <f t="shared" si="131"/>
        <v>3.9189241970399133</v>
      </c>
      <c r="DM110" s="3">
        <f t="shared" si="131"/>
        <v>30.361432220506778</v>
      </c>
      <c r="DN110" s="3">
        <f t="shared" si="131"/>
        <v>164.367715388379</v>
      </c>
      <c r="DO110" s="3">
        <f t="shared" si="131"/>
        <v>14.213607625737357</v>
      </c>
      <c r="DP110" s="3">
        <f t="shared" si="131"/>
        <v>7.218508363661841</v>
      </c>
      <c r="DQ110" s="3">
        <f t="shared" si="131"/>
        <v>14.648387999247042</v>
      </c>
      <c r="DR110" s="3">
        <f t="shared" si="131"/>
        <v>14.307714419800728</v>
      </c>
      <c r="DS110" s="3">
        <f t="shared" si="131"/>
        <v>11.319911074368763</v>
      </c>
      <c r="DT110" s="3">
        <f t="shared" si="131"/>
        <v>9.1088071779866784</v>
      </c>
      <c r="DU110" s="3">
        <f t="shared" si="131"/>
        <v>11.344860290159463</v>
      </c>
      <c r="FP110" s="8">
        <v>45231</v>
      </c>
      <c r="FQ110" s="2">
        <f>100*((AVERAGE(HAVERM!AS532:AS534)/AVERAGE(HAVERM!AS529:AS531))-1)</f>
        <v>0.26043814125045195</v>
      </c>
      <c r="FR110" s="2">
        <f>100*((AVERAGE(HAVERM!AT532:AT534)/AVERAGE(HAVERM!AT529:AT531))-1)</f>
        <v>0.13188584547374482</v>
      </c>
      <c r="FS110" s="2">
        <f>100*((AVERAGE(HAVERM!AU532:AU534)/AVERAGE(HAVERM!AU529:AU531))-1)</f>
        <v>0.25650174703946149</v>
      </c>
      <c r="FT110" s="2">
        <f>100*((AVERAGE(HAVERM!AV532:AV534)/AVERAGE(HAVERM!AV529:AV531))-1)</f>
        <v>-0.28851749454656961</v>
      </c>
      <c r="FU110" s="2">
        <f>100*((AVERAGE(HAVERM!AW532:AW534)/AVERAGE(HAVERM!AW529:AW531))-1)</f>
        <v>2.1491849807393271</v>
      </c>
      <c r="FV110" s="2">
        <f>100*((AVERAGE(HAVERM!AX532:AX534)/AVERAGE(HAVERM!AX529:AX531))-1)</f>
        <v>0.44179174839422686</v>
      </c>
      <c r="FW110" s="2">
        <f>100*((AVERAGE(HAVERM!AY532:AY534)/AVERAGE(HAVERM!AY529:AY531))-1)</f>
        <v>0.39219431541335226</v>
      </c>
      <c r="FX110" s="2">
        <f>100*((AVERAGE(HAVERM!AZ532:AZ534)/AVERAGE(HAVERM!AZ529:AZ531))-1)</f>
        <v>4.5604935107634859E-2</v>
      </c>
      <c r="FY110" s="2">
        <f>100*((AVERAGE(HAVERM!BA532:BA534)/AVERAGE(HAVERM!BA529:BA531))-1)</f>
        <v>-2.3737157674807996E-2</v>
      </c>
      <c r="FZ110" s="2">
        <f>100*((AVERAGE(HAVERM!BB532:BB534)/AVERAGE(HAVERM!BB529:BB531))-1)</f>
        <v>-0.12973390663713058</v>
      </c>
      <c r="GA110" s="2">
        <f>100*((AVERAGE(HAVERM!BC532:BC534)/AVERAGE(HAVERM!BC529:BC531))-1)</f>
        <v>-0.83461411845966449</v>
      </c>
      <c r="GB110" s="2">
        <f>100*((AVERAGE(HAVERM!BD532:BD534)/AVERAGE(HAVERM!BD529:BD531))-1)</f>
        <v>0.64728008182717289</v>
      </c>
      <c r="GC110" s="2">
        <f>100*((AVERAGE(HAVERM!BE532:BE534)/AVERAGE(HAVERM!BE529:BE531))-1)</f>
        <v>0.66184273285585515</v>
      </c>
      <c r="GD110" s="2">
        <f>100*((AVERAGE(HAVERM!BF532:BF534)/AVERAGE(HAVERM!BF529:BF531))-1)</f>
        <v>0.51262200424291304</v>
      </c>
      <c r="GE110" s="2">
        <f>100*((AVERAGE(HAVERM!BG532:BG534)/AVERAGE(HAVERM!BG529:BG531))-1)</f>
        <v>-0.351332377769209</v>
      </c>
      <c r="GF110" s="2">
        <f>100*((AVERAGE(HAVERM!BH532:BH534)/AVERAGE(HAVERM!BH529:BH531))-1)</f>
        <v>0.69071161668035064</v>
      </c>
      <c r="GG110" s="2">
        <f>100*((AVERAGE(HAVERM!BI532:BI534)/AVERAGE(HAVERM!BI529:BI531))-1)</f>
        <v>0.55721943691575682</v>
      </c>
      <c r="GH110" s="2">
        <f>100*((AVERAGE(HAVERM!BJ532:BJ534)/AVERAGE(HAVERM!BJ529:BJ531))-1)</f>
        <v>0.87805266337681598</v>
      </c>
      <c r="GI110" s="2">
        <f>100*((AVERAGE(HAVERM!BK532:BK534)/AVERAGE(HAVERM!BK529:BK531))-1)</f>
        <v>0.80234810443304827</v>
      </c>
      <c r="GJ110" s="2">
        <f>100*(((AVERAGE(HAVERM!BL532:BL534)+(AVERAGE(HAVERM!BM532:BM534)))/(AVERAGE(HAVERM!BL529:BL531)+AVERAGE(HAVERM!BM529:BM531))-1))</f>
        <v>0.68130825035315201</v>
      </c>
      <c r="GL110" s="8">
        <v>45231</v>
      </c>
      <c r="GM110" s="2">
        <f t="shared" si="110"/>
        <v>0.13188584547374482</v>
      </c>
      <c r="GN110" s="2">
        <f t="shared" si="111"/>
        <v>0.92962162620227051</v>
      </c>
      <c r="GO110" s="2">
        <f t="shared" si="112"/>
        <v>-0.28851749454656961</v>
      </c>
      <c r="GP110" s="2">
        <f t="shared" si="113"/>
        <v>0.39219431541335226</v>
      </c>
      <c r="GQ110" s="2">
        <f t="shared" si="114"/>
        <v>-1.3091375054641308E-2</v>
      </c>
      <c r="GR110" s="2">
        <f t="shared" si="115"/>
        <v>-0.42161284876182092</v>
      </c>
      <c r="GS110" s="2">
        <f t="shared" si="116"/>
        <v>0.64728008182717289</v>
      </c>
      <c r="GT110" s="2">
        <f t="shared" si="117"/>
        <v>0.12435838527500298</v>
      </c>
      <c r="GU110" s="2">
        <f t="shared" si="118"/>
        <v>0.7336035629523785</v>
      </c>
      <c r="GW110" s="8">
        <v>45231</v>
      </c>
      <c r="GX110">
        <f>HAVERM!AT534</f>
        <v>191410</v>
      </c>
      <c r="GY110">
        <f>HAVERM!AU534+HAVERM!AW534+HAVERM!AX534</f>
        <v>358475</v>
      </c>
      <c r="GZ110">
        <f>HAVERM!AV534</f>
        <v>2354488</v>
      </c>
      <c r="HA110">
        <f>HAVERM!AY534</f>
        <v>1336934</v>
      </c>
      <c r="HB110">
        <f>HAVERM!AZ534+HAVERM!BB534</f>
        <v>6553691</v>
      </c>
      <c r="HC110">
        <f>HAVERM!BA534+HAVERM!BC534</f>
        <v>2676073</v>
      </c>
      <c r="HD110">
        <f>HAVERM!BD534</f>
        <v>1101450</v>
      </c>
      <c r="HE110">
        <f>HAVERM!BE534+HAVERM!BF534+HAVERM!BG534</f>
        <v>5384591</v>
      </c>
      <c r="HF110">
        <f>HAVERM!BH534+HAVERM!BI534+HAVERM!BJ534+HAVERM!BK534+HAVERM!BL534+HAVERM!BM534</f>
        <v>10348708</v>
      </c>
    </row>
    <row r="111" spans="5:214" x14ac:dyDescent="0.25">
      <c r="BU111" s="8">
        <v>44105</v>
      </c>
      <c r="BV111" s="7">
        <f>HAVERQ!T171</f>
        <v>380</v>
      </c>
      <c r="BW111" s="7">
        <f>HAVERQ!U171+HAVERQ!W171+HAVERQ!X171</f>
        <v>422</v>
      </c>
      <c r="BX111" s="7">
        <f>HAVERQ!V171</f>
        <v>2556</v>
      </c>
      <c r="BY111" s="7">
        <f>HAVERQ!Y171</f>
        <v>2154</v>
      </c>
      <c r="BZ111" s="7">
        <f>HAVERQ!Z171+HAVERQ!AB171</f>
        <v>7026</v>
      </c>
      <c r="CA111" s="7">
        <f>HAVERQ!AA171+HAVERQ!AC171</f>
        <v>3264</v>
      </c>
      <c r="CB111" s="7">
        <f>HAVERQ!AD171+HAVERQ!AE171+HAVERQ!AF171+HAVERQ!AG171</f>
        <v>7848</v>
      </c>
      <c r="CC111" s="7">
        <f>HAVERQ!AH171+HAVERQ!AI171+HAVERQ!AJ171+HAVERQ!AK171+HAVERQ!AL171+HAVERQ!AM171</f>
        <v>10874</v>
      </c>
      <c r="CD111" s="7">
        <f>HAVERQ!S171-SUM('Chart Data'!BV111:CC111)</f>
        <v>-2</v>
      </c>
      <c r="DB111" s="7">
        <v>2009</v>
      </c>
      <c r="DC111" s="3">
        <f t="shared" ref="DC111:DU111" si="132">AVERAGE(DC44:DC47)</f>
        <v>10.024247934114314</v>
      </c>
      <c r="DD111" s="3">
        <f t="shared" si="132"/>
        <v>312.22451253869815</v>
      </c>
      <c r="DE111" s="3">
        <f t="shared" si="132"/>
        <v>16.825007314870049</v>
      </c>
      <c r="DF111" s="3">
        <f t="shared" si="132"/>
        <v>66.404846121139968</v>
      </c>
      <c r="DG111" s="3">
        <f t="shared" si="132"/>
        <v>38.485568459883396</v>
      </c>
      <c r="DH111" s="3">
        <f t="shared" si="132"/>
        <v>11.374665727542641</v>
      </c>
      <c r="DI111" s="3">
        <f t="shared" si="132"/>
        <v>10.180142812108729</v>
      </c>
      <c r="DJ111" s="3">
        <f t="shared" si="132"/>
        <v>11.930376453152739</v>
      </c>
      <c r="DK111" s="3">
        <f t="shared" si="132"/>
        <v>6.9477259413011385</v>
      </c>
      <c r="DL111" s="3">
        <f t="shared" si="132"/>
        <v>10.71962676673818</v>
      </c>
      <c r="DM111" s="3">
        <f t="shared" si="132"/>
        <v>46.138554117848692</v>
      </c>
      <c r="DN111" s="3">
        <f t="shared" si="132"/>
        <v>112.15609578139821</v>
      </c>
      <c r="DO111" s="3">
        <f t="shared" si="132"/>
        <v>13.996916962652639</v>
      </c>
      <c r="DP111" s="3">
        <f t="shared" si="132"/>
        <v>7.6815792037206228</v>
      </c>
      <c r="DQ111" s="3">
        <f t="shared" si="132"/>
        <v>15.136897958042036</v>
      </c>
      <c r="DR111" s="3">
        <f t="shared" si="132"/>
        <v>10.111878390581708</v>
      </c>
      <c r="DS111" s="3">
        <f t="shared" si="132"/>
        <v>11.140654245509653</v>
      </c>
      <c r="DT111" s="3">
        <f t="shared" si="132"/>
        <v>9.2644638706268427</v>
      </c>
      <c r="DU111" s="3">
        <f t="shared" si="132"/>
        <v>9.8953709716045779</v>
      </c>
      <c r="FP111" s="8">
        <v>45261</v>
      </c>
      <c r="FQ111" s="2">
        <f>100*((AVERAGE(HAVERM!AS533:AS535)/AVERAGE(HAVERM!AS530:AS532))-1)</f>
        <v>0.3026646828235835</v>
      </c>
      <c r="FR111" s="2">
        <f>100*((AVERAGE(HAVERM!AT533:AT535)/AVERAGE(HAVERM!AT530:AT532))-1)</f>
        <v>0.23083325045669678</v>
      </c>
      <c r="FS111" s="2">
        <f>100*((AVERAGE(HAVERM!AU533:AU535)/AVERAGE(HAVERM!AU530:AU532))-1)</f>
        <v>5.7150925508797634E-2</v>
      </c>
      <c r="FT111" s="2">
        <f>100*((AVERAGE(HAVERM!AV533:AV535)/AVERAGE(HAVERM!AV530:AV532))-1)</f>
        <v>-0.14407881390638977</v>
      </c>
      <c r="FU111" s="2">
        <f>100*((AVERAGE(HAVERM!AW533:AW535)/AVERAGE(HAVERM!AW530:AW532))-1)</f>
        <v>2.0236171535114922</v>
      </c>
      <c r="FV111" s="2">
        <f>100*((AVERAGE(HAVERM!AX533:AX535)/AVERAGE(HAVERM!AX530:AX532))-1)</f>
        <v>0.49789977433924992</v>
      </c>
      <c r="FW111" s="2">
        <f>100*((AVERAGE(HAVERM!AY533:AY535)/AVERAGE(HAVERM!AY530:AY532))-1)</f>
        <v>0.49788885608033073</v>
      </c>
      <c r="FX111" s="2">
        <f>100*((AVERAGE(HAVERM!AZ533:AZ535)/AVERAGE(HAVERM!AZ530:AZ532))-1)</f>
        <v>-3.156917022782979E-2</v>
      </c>
      <c r="FY111" s="2">
        <f>100*((AVERAGE(HAVERM!BA533:BA535)/AVERAGE(HAVERM!BA530:BA532))-1)</f>
        <v>-8.8740895548811149E-2</v>
      </c>
      <c r="FZ111" s="2">
        <f>100*((AVERAGE(HAVERM!BB533:BB535)/AVERAGE(HAVERM!BB530:BB532))-1)</f>
        <v>-8.0219035748063661E-2</v>
      </c>
      <c r="GA111" s="2">
        <f>100*((AVERAGE(HAVERM!BC533:BC535)/AVERAGE(HAVERM!BC530:BC532))-1)</f>
        <v>-0.73283093740678096</v>
      </c>
      <c r="GB111" s="2">
        <f>100*((AVERAGE(HAVERM!BD533:BD535)/AVERAGE(HAVERM!BD530:BD532))-1)</f>
        <v>0.53263876613516281</v>
      </c>
      <c r="GC111" s="2">
        <f>100*((AVERAGE(HAVERM!BE533:BE535)/AVERAGE(HAVERM!BE530:BE532))-1)</f>
        <v>0.64359824832682655</v>
      </c>
      <c r="GD111" s="2">
        <f>100*((AVERAGE(HAVERM!BF533:BF535)/AVERAGE(HAVERM!BF530:BF532))-1)</f>
        <v>0.49620650741739603</v>
      </c>
      <c r="GE111" s="2">
        <f>100*((AVERAGE(HAVERM!BG533:BG535)/AVERAGE(HAVERM!BG530:BG532))-1)</f>
        <v>-1.5559686622557134E-2</v>
      </c>
      <c r="GF111" s="2">
        <f>100*((AVERAGE(HAVERM!BH533:BH535)/AVERAGE(HAVERM!BH530:BH532))-1)</f>
        <v>0.71213941843346618</v>
      </c>
      <c r="GG111" s="2">
        <f>100*((AVERAGE(HAVERM!BI533:BI535)/AVERAGE(HAVERM!BI530:BI532))-1)</f>
        <v>0.50576354637610343</v>
      </c>
      <c r="GH111" s="2">
        <f>100*((AVERAGE(HAVERM!BJ533:BJ535)/AVERAGE(HAVERM!BJ530:BJ532))-1)</f>
        <v>0.97427496047302053</v>
      </c>
      <c r="GI111" s="2">
        <f>100*((AVERAGE(HAVERM!BK533:BK535)/AVERAGE(HAVERM!BK530:BK532))-1)</f>
        <v>0.81133142891560706</v>
      </c>
      <c r="GJ111" s="2">
        <f>100*(((AVERAGE(HAVERM!BL533:BL535)+(AVERAGE(HAVERM!BM533:BM535)))/(AVERAGE(HAVERM!BL530:BL532)+AVERAGE(HAVERM!BM530:BM532))-1))</f>
        <v>0.68247798261378279</v>
      </c>
      <c r="GL111" s="8">
        <v>45261</v>
      </c>
      <c r="GM111" s="2">
        <f t="shared" si="110"/>
        <v>0.23083325045669678</v>
      </c>
      <c r="GN111" s="2">
        <f t="shared" si="111"/>
        <v>0.89727353887951722</v>
      </c>
      <c r="GO111" s="2">
        <f t="shared" si="112"/>
        <v>-0.14407881390638977</v>
      </c>
      <c r="GP111" s="2">
        <f t="shared" si="113"/>
        <v>0.49788885608033073</v>
      </c>
      <c r="GQ111" s="2">
        <f t="shared" si="114"/>
        <v>-4.7854309175920928E-2</v>
      </c>
      <c r="GR111" s="2">
        <f t="shared" si="115"/>
        <v>-0.40424486879901966</v>
      </c>
      <c r="GS111" s="2">
        <f t="shared" si="116"/>
        <v>0.53263876613516281</v>
      </c>
      <c r="GT111" s="2">
        <f t="shared" si="117"/>
        <v>0.27175262626744079</v>
      </c>
      <c r="GU111" s="2">
        <f t="shared" si="118"/>
        <v>0.76161456365282376</v>
      </c>
      <c r="GW111" s="8">
        <v>45261</v>
      </c>
      <c r="GX111">
        <f>HAVERM!AT535</f>
        <v>191577</v>
      </c>
      <c r="GY111">
        <f>HAVERM!AU535+HAVERM!AW535+HAVERM!AX535</f>
        <v>359117</v>
      </c>
      <c r="GZ111">
        <f>HAVERM!AV535</f>
        <v>2362692</v>
      </c>
      <c r="HA111">
        <f>HAVERM!AY535</f>
        <v>1340823</v>
      </c>
      <c r="HB111">
        <f>HAVERM!AZ535+HAVERM!BB535</f>
        <v>6561360</v>
      </c>
      <c r="HC111">
        <f>HAVERM!BA535+HAVERM!BC535</f>
        <v>2675013</v>
      </c>
      <c r="HD111">
        <f>HAVERM!BD535</f>
        <v>1102014</v>
      </c>
      <c r="HE111">
        <f>HAVERM!BE535+HAVERM!BF535+HAVERM!BG535</f>
        <v>5390490</v>
      </c>
      <c r="HF111">
        <f>HAVERM!BH535+HAVERM!BI535+HAVERM!BJ535+HAVERM!BK535+HAVERM!BL535+HAVERM!BM535</f>
        <v>10368100</v>
      </c>
    </row>
    <row r="112" spans="5:214" x14ac:dyDescent="0.25">
      <c r="BU112" s="8">
        <v>44197</v>
      </c>
      <c r="BV112" s="7">
        <f>HAVERQ!T172</f>
        <v>375</v>
      </c>
      <c r="BW112" s="7">
        <f>HAVERQ!U172+HAVERQ!W172+HAVERQ!X172</f>
        <v>416</v>
      </c>
      <c r="BX112" s="7">
        <f>HAVERQ!V172</f>
        <v>2537</v>
      </c>
      <c r="BY112" s="7">
        <f>HAVERQ!Y172</f>
        <v>2171</v>
      </c>
      <c r="BZ112" s="7">
        <f>HAVERQ!Z172+HAVERQ!AB172</f>
        <v>7044</v>
      </c>
      <c r="CA112" s="7">
        <f>HAVERQ!AA172+HAVERQ!AC172</f>
        <v>3342</v>
      </c>
      <c r="CB112" s="7">
        <f>HAVERQ!AD172+HAVERQ!AE172+HAVERQ!AF172+HAVERQ!AG172</f>
        <v>7886</v>
      </c>
      <c r="CC112" s="7">
        <f>HAVERQ!AH172+HAVERQ!AI172+HAVERQ!AJ172+HAVERQ!AK172+HAVERQ!AL172+HAVERQ!AM172</f>
        <v>10964</v>
      </c>
      <c r="CD112" s="7">
        <f>HAVERQ!S172-SUM('Chart Data'!BV112:CC112)</f>
        <v>-1</v>
      </c>
      <c r="DB112" s="7">
        <v>2019</v>
      </c>
      <c r="DC112" s="3">
        <f t="shared" ref="DC112:DU112" si="133">AVERAGE(DC84:DC87)</f>
        <v>10.264005904069469</v>
      </c>
      <c r="DD112" s="3">
        <f t="shared" si="133"/>
        <v>205.74535959809626</v>
      </c>
      <c r="DE112" s="3">
        <f t="shared" si="133"/>
        <v>19.370515083334112</v>
      </c>
      <c r="DF112" s="3">
        <f t="shared" si="133"/>
        <v>58.15214861046168</v>
      </c>
      <c r="DG112" s="3">
        <f t="shared" si="133"/>
        <v>28.442356322903265</v>
      </c>
      <c r="DH112" s="3">
        <f t="shared" si="133"/>
        <v>14.158543571413849</v>
      </c>
      <c r="DI112" s="3">
        <f t="shared" si="133"/>
        <v>12.027818089376025</v>
      </c>
      <c r="DJ112" s="3">
        <f t="shared" si="133"/>
        <v>11.572363806626985</v>
      </c>
      <c r="DK112" s="3">
        <f t="shared" si="133"/>
        <v>6.7557902805831489</v>
      </c>
      <c r="DL112" s="3">
        <f t="shared" si="133"/>
        <v>19.494800118255679</v>
      </c>
      <c r="DM112" s="3">
        <f t="shared" si="133"/>
        <v>43.999906662074892</v>
      </c>
      <c r="DN112" s="3">
        <f t="shared" si="133"/>
        <v>118.90529036642279</v>
      </c>
      <c r="DO112" s="3">
        <f t="shared" si="133"/>
        <v>13.061906570272953</v>
      </c>
      <c r="DP112" s="3">
        <f t="shared" si="133"/>
        <v>9.216455472192175</v>
      </c>
      <c r="DQ112" s="3">
        <f t="shared" si="133"/>
        <v>17.880431476483288</v>
      </c>
      <c r="DR112" s="3">
        <f t="shared" si="133"/>
        <v>10.786452989398921</v>
      </c>
      <c r="DS112" s="3">
        <f t="shared" si="133"/>
        <v>11.239451019935487</v>
      </c>
      <c r="DT112" s="3">
        <f t="shared" si="133"/>
        <v>7.9171864193700028</v>
      </c>
      <c r="DU112" s="3">
        <f t="shared" si="133"/>
        <v>10.500145413345384</v>
      </c>
      <c r="FP112" s="8">
        <v>45292</v>
      </c>
      <c r="FQ112" s="2">
        <f>100*((AVERAGE(HAVERM!AS534:AS536)/AVERAGE(HAVERM!AS531:AS533))-1)</f>
        <v>0.30396734189777064</v>
      </c>
      <c r="FR112" s="2">
        <f>100*((AVERAGE(HAVERM!AT534:AT536)/AVERAGE(HAVERM!AT531:AT533))-1)</f>
        <v>0.24114788485580796</v>
      </c>
      <c r="FS112" s="2">
        <f>100*((AVERAGE(HAVERM!AU534:AU536)/AVERAGE(HAVERM!AU531:AU533))-1)</f>
        <v>-0.17667725834513703</v>
      </c>
      <c r="FT112" s="2">
        <f>100*((AVERAGE(HAVERM!AV534:AV536)/AVERAGE(HAVERM!AV531:AV533))-1)</f>
        <v>-0.12796646645530929</v>
      </c>
      <c r="FU112" s="2">
        <f>100*((AVERAGE(HAVERM!AW534:AW536)/AVERAGE(HAVERM!AW531:AW533))-1)</f>
        <v>1.8309094051704999</v>
      </c>
      <c r="FV112" s="2">
        <f>100*((AVERAGE(HAVERM!AX534:AX536)/AVERAGE(HAVERM!AX531:AX533))-1)</f>
        <v>0.55965920062599483</v>
      </c>
      <c r="FW112" s="2">
        <f>100*((AVERAGE(HAVERM!AY534:AY536)/AVERAGE(HAVERM!AY531:AY533))-1)</f>
        <v>0.46826300759754691</v>
      </c>
      <c r="FX112" s="2">
        <f>100*((AVERAGE(HAVERM!AZ534:AZ536)/AVERAGE(HAVERM!AZ531:AZ533))-1)</f>
        <v>-0.16544475442807904</v>
      </c>
      <c r="FY112" s="2">
        <f>100*((AVERAGE(HAVERM!BA534:BA536)/AVERAGE(HAVERM!BA531:BA533))-1)</f>
        <v>-1.8530344289902079E-2</v>
      </c>
      <c r="FZ112" s="2">
        <f>100*((AVERAGE(HAVERM!BB534:BB536)/AVERAGE(HAVERM!BB531:BB533))-1)</f>
        <v>6.2812783456145382E-2</v>
      </c>
      <c r="GA112" s="2">
        <f>100*((AVERAGE(HAVERM!BC534:BC536)/AVERAGE(HAVERM!BC531:BC533))-1)</f>
        <v>-0.59862675449168234</v>
      </c>
      <c r="GB112" s="2">
        <f>100*((AVERAGE(HAVERM!BD534:BD536)/AVERAGE(HAVERM!BD531:BD533))-1)</f>
        <v>0.41161458012366481</v>
      </c>
      <c r="GC112" s="2">
        <f>100*((AVERAGE(HAVERM!BE534:BE536)/AVERAGE(HAVERM!BE531:BE533))-1)</f>
        <v>0.67297604717679871</v>
      </c>
      <c r="GD112" s="2">
        <f>100*((AVERAGE(HAVERM!BF534:BF536)/AVERAGE(HAVERM!BF531:BF533))-1)</f>
        <v>0.42250349909007667</v>
      </c>
      <c r="GE112" s="2">
        <f>100*((AVERAGE(HAVERM!BG534:BG536)/AVERAGE(HAVERM!BG531:BG533))-1)</f>
        <v>0.15748149924750265</v>
      </c>
      <c r="GF112" s="2">
        <f>100*((AVERAGE(HAVERM!BH534:BH536)/AVERAGE(HAVERM!BH531:BH533))-1)</f>
        <v>0.52496818424672131</v>
      </c>
      <c r="GG112" s="2">
        <f>100*((AVERAGE(HAVERM!BI534:BI536)/AVERAGE(HAVERM!BI531:BI533))-1)</f>
        <v>0.49625667155459574</v>
      </c>
      <c r="GH112" s="2">
        <f>100*((AVERAGE(HAVERM!BJ534:BJ536)/AVERAGE(HAVERM!BJ531:BJ533))-1)</f>
        <v>1.018674024776911</v>
      </c>
      <c r="GI112" s="2">
        <f>100*((AVERAGE(HAVERM!BK534:BK536)/AVERAGE(HAVERM!BK531:BK533))-1)</f>
        <v>0.87097706806098518</v>
      </c>
      <c r="GJ112" s="2">
        <f>100*(((AVERAGE(HAVERM!BL534:BL536)+(AVERAGE(HAVERM!BM534:BM536)))/(AVERAGE(HAVERM!BL531:BL533)+AVERAGE(HAVERM!BM531:BM533))-1))</f>
        <v>0.66803264765551429</v>
      </c>
      <c r="GL112" s="8">
        <v>45292</v>
      </c>
      <c r="GM112" s="2">
        <f t="shared" si="110"/>
        <v>0.24114788485580796</v>
      </c>
      <c r="GN112" s="2">
        <f t="shared" si="111"/>
        <v>0.84257463552701584</v>
      </c>
      <c r="GO112" s="2">
        <f t="shared" si="112"/>
        <v>-0.12796646645530929</v>
      </c>
      <c r="GP112" s="2">
        <f t="shared" si="113"/>
        <v>0.46826300759754691</v>
      </c>
      <c r="GQ112" s="2">
        <f t="shared" si="114"/>
        <v>-8.9058297380661955E-2</v>
      </c>
      <c r="GR112" s="2">
        <f t="shared" si="115"/>
        <v>-0.30229123438652028</v>
      </c>
      <c r="GS112" s="2">
        <f t="shared" si="116"/>
        <v>0.41161458012366481</v>
      </c>
      <c r="GT112" s="2">
        <f t="shared" si="117"/>
        <v>0.32115331488800081</v>
      </c>
      <c r="GU112" s="2">
        <f t="shared" si="118"/>
        <v>0.75247189849299012</v>
      </c>
      <c r="GW112" s="8">
        <v>45292</v>
      </c>
      <c r="GX112">
        <f>HAVERM!AT536</f>
        <v>191903</v>
      </c>
      <c r="GY112">
        <f>HAVERM!AU536+HAVERM!AW536+HAVERM!AX536</f>
        <v>359802</v>
      </c>
      <c r="GZ112">
        <f>HAVERM!AV536</f>
        <v>2350618</v>
      </c>
      <c r="HA112">
        <f>HAVERM!AY536</f>
        <v>1339360</v>
      </c>
      <c r="HB112">
        <f>HAVERM!AZ536+HAVERM!BB536</f>
        <v>6557886</v>
      </c>
      <c r="HC112">
        <f>HAVERM!BA536+HAVERM!BC536</f>
        <v>2674433</v>
      </c>
      <c r="HD112">
        <f>HAVERM!BD536</f>
        <v>1104196</v>
      </c>
      <c r="HE112">
        <f>HAVERM!BE536+HAVERM!BF536+HAVERM!BG536</f>
        <v>5392030</v>
      </c>
      <c r="HF112">
        <f>HAVERM!BH536+HAVERM!BI536+HAVERM!BJ536+HAVERM!BK536+HAVERM!BL536+HAVERM!BM536</f>
        <v>10391897</v>
      </c>
    </row>
    <row r="113" spans="73:214" x14ac:dyDescent="0.25">
      <c r="BU113" s="8">
        <v>44287</v>
      </c>
      <c r="BV113" s="7">
        <f>HAVERQ!T173</f>
        <v>374</v>
      </c>
      <c r="BW113" s="7">
        <f>HAVERQ!U173+HAVERQ!W173+HAVERQ!X173</f>
        <v>431</v>
      </c>
      <c r="BX113" s="7">
        <f>HAVERQ!V173</f>
        <v>2544</v>
      </c>
      <c r="BY113" s="7">
        <f>HAVERQ!Y173</f>
        <v>2241</v>
      </c>
      <c r="BZ113" s="7">
        <f>HAVERQ!Z173+HAVERQ!AB173</f>
        <v>7141</v>
      </c>
      <c r="CA113" s="7">
        <f>HAVERQ!AA173+HAVERQ!AC173</f>
        <v>3306</v>
      </c>
      <c r="CB113" s="7">
        <f>HAVERQ!AD173+HAVERQ!AE173+HAVERQ!AF173+HAVERQ!AG173</f>
        <v>7957</v>
      </c>
      <c r="CC113" s="7">
        <f>HAVERQ!AH173+HAVERQ!AI173+HAVERQ!AJ173+HAVERQ!AK173+HAVERQ!AL173+HAVERQ!AM173</f>
        <v>11078</v>
      </c>
      <c r="CD113" s="7">
        <f>HAVERQ!S173-SUM('Chart Data'!BV113:CC113)</f>
        <v>0</v>
      </c>
      <c r="DB113">
        <v>2024</v>
      </c>
      <c r="DC113" s="3">
        <f t="shared" ref="DC113:DU113" si="134">AVERAGE(DC104:DC107)</f>
        <v>11.747342018568434</v>
      </c>
      <c r="DD113" s="3">
        <f t="shared" si="134"/>
        <v>169.95566489361704</v>
      </c>
      <c r="DE113" s="3">
        <f t="shared" si="134"/>
        <v>19.983692401231377</v>
      </c>
      <c r="DF113" s="3">
        <f t="shared" si="134"/>
        <v>48.118516716762166</v>
      </c>
      <c r="DG113" s="3">
        <f t="shared" si="134"/>
        <v>26.249540108605927</v>
      </c>
      <c r="DH113" s="3">
        <f t="shared" si="134"/>
        <v>16.099527854478399</v>
      </c>
      <c r="DI113" s="3">
        <f t="shared" si="134"/>
        <v>12.096031997449899</v>
      </c>
      <c r="DJ113" s="3">
        <f t="shared" si="134"/>
        <v>11.045632095955336</v>
      </c>
      <c r="DK113" s="3">
        <f t="shared" si="134"/>
        <v>5.8282027477180769</v>
      </c>
      <c r="DL113" s="3">
        <f t="shared" si="134"/>
        <v>21.418494779378914</v>
      </c>
      <c r="DM113" s="3">
        <f t="shared" si="134"/>
        <v>41.896728265976535</v>
      </c>
      <c r="DN113" s="3">
        <f t="shared" si="134"/>
        <v>105.04545566506823</v>
      </c>
      <c r="DO113" s="3">
        <f t="shared" si="134"/>
        <v>13.851704001830141</v>
      </c>
      <c r="DP113" s="3">
        <f t="shared" si="134"/>
        <v>10.457598216441792</v>
      </c>
      <c r="DQ113" s="3">
        <f t="shared" si="134"/>
        <v>17.326475244538173</v>
      </c>
      <c r="DR113" s="3">
        <f t="shared" si="134"/>
        <v>11.601469108704944</v>
      </c>
      <c r="DS113" s="3">
        <f t="shared" si="134"/>
        <v>9.5263274109970748</v>
      </c>
      <c r="DT113" s="3">
        <f t="shared" si="134"/>
        <v>6.7819446883072132</v>
      </c>
      <c r="DU113" s="3">
        <f t="shared" si="134"/>
        <v>10.376341543644287</v>
      </c>
      <c r="FP113" s="8">
        <v>45323</v>
      </c>
      <c r="FQ113" s="2">
        <f>100*((AVERAGE(HAVERM!AS535:AS537)/AVERAGE(HAVERM!AS532:AS534))-1)</f>
        <v>0.27011117840174403</v>
      </c>
      <c r="FR113" s="2">
        <f>100*((AVERAGE(HAVERM!AT535:AT537)/AVERAGE(HAVERM!AT532:AT534))-1)</f>
        <v>0.21377088708820491</v>
      </c>
      <c r="FS113" s="2">
        <f>100*((AVERAGE(HAVERM!AU535:AU537)/AVERAGE(HAVERM!AU532:AU534))-1)</f>
        <v>-0.37470285660564651</v>
      </c>
      <c r="FT113" s="2">
        <f>100*((AVERAGE(HAVERM!AV535:AV537)/AVERAGE(HAVERM!AV532:AV534))-1)</f>
        <v>-0.14153594936731073</v>
      </c>
      <c r="FU113" s="2">
        <f>100*((AVERAGE(HAVERM!AW535:AW537)/AVERAGE(HAVERM!AW532:AW534))-1)</f>
        <v>1.3920246545211734</v>
      </c>
      <c r="FV113" s="2">
        <f>100*((AVERAGE(HAVERM!AX535:AX537)/AVERAGE(HAVERM!AX532:AX534))-1)</f>
        <v>0.511592120944937</v>
      </c>
      <c r="FW113" s="2">
        <f>100*((AVERAGE(HAVERM!AY535:AY537)/AVERAGE(HAVERM!AY532:AY534))-1)</f>
        <v>0.35717897275777677</v>
      </c>
      <c r="FX113" s="2">
        <f>100*((AVERAGE(HAVERM!AZ535:AZ537)/AVERAGE(HAVERM!AZ532:AZ534))-1)</f>
        <v>-0.25141503968461043</v>
      </c>
      <c r="FY113" s="2">
        <f>100*((AVERAGE(HAVERM!BA535:BA537)/AVERAGE(HAVERM!BA532:BA534))-1)</f>
        <v>8.9740948120775599E-2</v>
      </c>
      <c r="FZ113" s="2">
        <f>100*((AVERAGE(HAVERM!BB535:BB537)/AVERAGE(HAVERM!BB532:BB534))-1)</f>
        <v>0.46240039458491644</v>
      </c>
      <c r="GA113" s="2">
        <f>100*((AVERAGE(HAVERM!BC535:BC537)/AVERAGE(HAVERM!BC532:BC534))-1)</f>
        <v>-0.54915260795938003</v>
      </c>
      <c r="GB113" s="2">
        <f>100*((AVERAGE(HAVERM!BD535:BD537)/AVERAGE(HAVERM!BD532:BD534))-1)</f>
        <v>0.31808930679984027</v>
      </c>
      <c r="GC113" s="2">
        <f>100*((AVERAGE(HAVERM!BE535:BE537)/AVERAGE(HAVERM!BE532:BE534))-1)</f>
        <v>0.63486466333881886</v>
      </c>
      <c r="GD113" s="2">
        <f>100*((AVERAGE(HAVERM!BF535:BF537)/AVERAGE(HAVERM!BF532:BF534))-1)</f>
        <v>0.3166157728844432</v>
      </c>
      <c r="GE113" s="2">
        <f>100*((AVERAGE(HAVERM!BG535:BG537)/AVERAGE(HAVERM!BG532:BG534))-1)</f>
        <v>0.16701441756423741</v>
      </c>
      <c r="GF113" s="2">
        <f>100*((AVERAGE(HAVERM!BH535:BH537)/AVERAGE(HAVERM!BH532:BH534))-1)</f>
        <v>0.29493589815370314</v>
      </c>
      <c r="GG113" s="2">
        <f>100*((AVERAGE(HAVERM!BI535:BI537)/AVERAGE(HAVERM!BI532:BI534))-1)</f>
        <v>0.37181484066373116</v>
      </c>
      <c r="GH113" s="2">
        <f>100*((AVERAGE(HAVERM!BJ535:BJ537)/AVERAGE(HAVERM!BJ532:BJ534))-1)</f>
        <v>0.92342861060603632</v>
      </c>
      <c r="GI113" s="2">
        <f>100*((AVERAGE(HAVERM!BK535:BK537)/AVERAGE(HAVERM!BK532:BK534))-1)</f>
        <v>0.92895189724984117</v>
      </c>
      <c r="GJ113" s="2">
        <f>100*(((AVERAGE(HAVERM!BL535:BL537)+(AVERAGE(HAVERM!BM535:BM537)))/(AVERAGE(HAVERM!BL532:BL534)+AVERAGE(HAVERM!BM532:BM534))-1))</f>
        <v>0.62181952262430062</v>
      </c>
      <c r="GL113" s="8">
        <v>45323</v>
      </c>
      <c r="GM113" s="2">
        <f t="shared" si="110"/>
        <v>0.21377088708820491</v>
      </c>
      <c r="GN113" s="2">
        <f t="shared" si="111"/>
        <v>0.65658007422209064</v>
      </c>
      <c r="GO113" s="2">
        <f t="shared" si="112"/>
        <v>-0.14153594936731073</v>
      </c>
      <c r="GP113" s="2">
        <f t="shared" si="113"/>
        <v>0.35717897275777677</v>
      </c>
      <c r="GQ113" s="2">
        <f t="shared" si="114"/>
        <v>-1.2737436718646133E-2</v>
      </c>
      <c r="GR113" s="2">
        <f t="shared" si="115"/>
        <v>-0.22244688337386131</v>
      </c>
      <c r="GS113" s="2">
        <f t="shared" si="116"/>
        <v>0.31808930679984027</v>
      </c>
      <c r="GT113" s="2">
        <f t="shared" si="117"/>
        <v>0.27440042128663578</v>
      </c>
      <c r="GU113" s="2">
        <f t="shared" si="118"/>
        <v>0.64086232853093339</v>
      </c>
      <c r="GW113" s="8">
        <v>45323</v>
      </c>
      <c r="GX113">
        <f>HAVERM!AT537</f>
        <v>191726</v>
      </c>
      <c r="GY113">
        <f>HAVERM!AU537+HAVERM!AW537+HAVERM!AX537</f>
        <v>360037</v>
      </c>
      <c r="GZ113">
        <f>HAVERM!AV537</f>
        <v>2346266</v>
      </c>
      <c r="HA113">
        <f>HAVERM!AY537</f>
        <v>1339117</v>
      </c>
      <c r="HB113">
        <f>HAVERM!AZ537+HAVERM!BB537</f>
        <v>6560386</v>
      </c>
      <c r="HC113">
        <f>HAVERM!BA537+HAVERM!BC537</f>
        <v>2671445</v>
      </c>
      <c r="HD113">
        <f>HAVERM!BD537</f>
        <v>1104619</v>
      </c>
      <c r="HE113">
        <f>HAVERM!BE537+HAVERM!BF537+HAVERM!BG537</f>
        <v>5393280</v>
      </c>
      <c r="HF113">
        <f>HAVERM!BH537+HAVERM!BI537+HAVERM!BJ537+HAVERM!BK537+HAVERM!BL537+HAVERM!BM537</f>
        <v>10399988</v>
      </c>
    </row>
    <row r="114" spans="73:214" x14ac:dyDescent="0.25">
      <c r="BU114" s="8">
        <v>44378</v>
      </c>
      <c r="BV114" s="7">
        <f>HAVERQ!T174</f>
        <v>367</v>
      </c>
      <c r="BW114" s="7">
        <f>HAVERQ!U174+HAVERQ!W174+HAVERQ!X174</f>
        <v>433</v>
      </c>
      <c r="BX114" s="7">
        <f>HAVERQ!V174</f>
        <v>2537</v>
      </c>
      <c r="BY114" s="7">
        <f>HAVERQ!Y174</f>
        <v>2225</v>
      </c>
      <c r="BZ114" s="7">
        <f>HAVERQ!Z174+HAVERQ!AB174</f>
        <v>7287</v>
      </c>
      <c r="CA114" s="7">
        <f>HAVERQ!AA174+HAVERQ!AC174</f>
        <v>3350</v>
      </c>
      <c r="CB114" s="7">
        <f>HAVERQ!AD174+HAVERQ!AE174+HAVERQ!AF174+HAVERQ!AG174</f>
        <v>7970</v>
      </c>
      <c r="CC114" s="7">
        <f>HAVERQ!AH174+HAVERQ!AI174+HAVERQ!AJ174+HAVERQ!AK174+HAVERQ!AL174+HAVERQ!AM174</f>
        <v>11116</v>
      </c>
      <c r="CD114" s="7">
        <f>HAVERQ!S174-SUM('Chart Data'!BV114:CC114)</f>
        <v>1</v>
      </c>
      <c r="FP114" s="8">
        <v>45352</v>
      </c>
      <c r="FQ114" s="2">
        <f>100*((AVERAGE(HAVERM!AS536:AS538)/AVERAGE(HAVERM!AS533:AS535))-1)</f>
        <v>0.19602727857972457</v>
      </c>
      <c r="FR114" s="2">
        <f>100*((AVERAGE(HAVERM!AT536:AT538)/AVERAGE(HAVERM!AT533:AT535))-1)</f>
        <v>0.21602746212121549</v>
      </c>
      <c r="FS114" s="2">
        <f>100*((AVERAGE(HAVERM!AU536:AU538)/AVERAGE(HAVERM!AU533:AU535))-1)</f>
        <v>-0.45425833590924114</v>
      </c>
      <c r="FT114" s="2">
        <f>100*((AVERAGE(HAVERM!AV536:AV538)/AVERAGE(HAVERM!AV533:AV535))-1)</f>
        <v>-0.46574378408623662</v>
      </c>
      <c r="FU114" s="2">
        <f>100*((AVERAGE(HAVERM!AW536:AW538)/AVERAGE(HAVERM!AW533:AW535))-1)</f>
        <v>1.1680962011745066</v>
      </c>
      <c r="FV114" s="2">
        <f>100*((AVERAGE(HAVERM!AX536:AX538)/AVERAGE(HAVERM!AX533:AX535))-1)</f>
        <v>0.47418343905136773</v>
      </c>
      <c r="FW114" s="2">
        <f>100*((AVERAGE(HAVERM!AY536:AY538)/AVERAGE(HAVERM!AY533:AY535))-1)</f>
        <v>0.11827332901541698</v>
      </c>
      <c r="FX114" s="2">
        <f>100*((AVERAGE(HAVERM!AZ536:AZ538)/AVERAGE(HAVERM!AZ533:AZ535))-1)</f>
        <v>-0.26570008279309665</v>
      </c>
      <c r="FY114" s="2">
        <f>100*((AVERAGE(HAVERM!BA536:BA538)/AVERAGE(HAVERM!BA533:BA535))-1)</f>
        <v>0.21946986553911252</v>
      </c>
      <c r="FZ114" s="2">
        <f>100*((AVERAGE(HAVERM!BB536:BB538)/AVERAGE(HAVERM!BB533:BB535))-1)</f>
        <v>0.49099388983355752</v>
      </c>
      <c r="GA114" s="2">
        <f>100*((AVERAGE(HAVERM!BC536:BC538)/AVERAGE(HAVERM!BC533:BC535))-1)</f>
        <v>-0.53448627691052852</v>
      </c>
      <c r="GB114" s="2">
        <f>100*((AVERAGE(HAVERM!BD536:BD538)/AVERAGE(HAVERM!BD533:BD535))-1)</f>
        <v>0.31382874090215562</v>
      </c>
      <c r="GC114" s="2">
        <f>100*((AVERAGE(HAVERM!BE536:BE538)/AVERAGE(HAVERM!BE533:BE535))-1)</f>
        <v>0.67437407823325302</v>
      </c>
      <c r="GD114" s="2">
        <f>100*((AVERAGE(HAVERM!BF536:BF538)/AVERAGE(HAVERM!BF533:BF535))-1)</f>
        <v>0.20140245378277299</v>
      </c>
      <c r="GE114" s="2">
        <f>100*((AVERAGE(HAVERM!BG536:BG538)/AVERAGE(HAVERM!BG533:BG535))-1)</f>
        <v>8.4679332702175536E-2</v>
      </c>
      <c r="GF114" s="2">
        <f>100*((AVERAGE(HAVERM!BH536:BH538)/AVERAGE(HAVERM!BH533:BH535))-1)</f>
        <v>0.20129377777982072</v>
      </c>
      <c r="GG114" s="2">
        <f>100*((AVERAGE(HAVERM!BI536:BI538)/AVERAGE(HAVERM!BI533:BI535))-1)</f>
        <v>0.29368526787685312</v>
      </c>
      <c r="GH114" s="2">
        <f>100*((AVERAGE(HAVERM!BJ536:BJ538)/AVERAGE(HAVERM!BJ533:BJ535))-1)</f>
        <v>0.81351735361832045</v>
      </c>
      <c r="GI114" s="2">
        <f>100*((AVERAGE(HAVERM!BK536:BK538)/AVERAGE(HAVERM!BK533:BK535))-1)</f>
        <v>0.89948752362474238</v>
      </c>
      <c r="GJ114" s="2">
        <f>100*(((AVERAGE(HAVERM!BL536:BL538)+(AVERAGE(HAVERM!BM536:BM538)))/(AVERAGE(HAVERM!BL533:BL535)+AVERAGE(HAVERM!BM533:BM535))-1))</f>
        <v>0.65362116626048739</v>
      </c>
      <c r="GL114" s="8">
        <v>45352</v>
      </c>
      <c r="GM114" s="2">
        <f t="shared" si="110"/>
        <v>0.21602746212121549</v>
      </c>
      <c r="GN114" s="2">
        <f t="shared" si="111"/>
        <v>0.55759989207142535</v>
      </c>
      <c r="GO114" s="2">
        <f t="shared" si="112"/>
        <v>-0.46574378408623662</v>
      </c>
      <c r="GP114" s="2">
        <f t="shared" si="113"/>
        <v>0.11827332901541698</v>
      </c>
      <c r="GQ114" s="2">
        <f t="shared" si="114"/>
        <v>-1.2485070127521425E-2</v>
      </c>
      <c r="GR114" s="2">
        <f t="shared" si="115"/>
        <v>-0.14863295046183556</v>
      </c>
      <c r="GS114" s="2">
        <f t="shared" si="116"/>
        <v>0.31382874090215562</v>
      </c>
      <c r="GT114" s="2">
        <f t="shared" si="117"/>
        <v>0.18748367829579671</v>
      </c>
      <c r="GU114" s="2">
        <f t="shared" si="118"/>
        <v>0.55733608284469494</v>
      </c>
      <c r="GW114" s="8">
        <v>45352</v>
      </c>
      <c r="GX114">
        <f>HAVERM!AT538</f>
        <v>192076</v>
      </c>
      <c r="GY114">
        <f>HAVERM!AU538+HAVERM!AW538+HAVERM!AX538</f>
        <v>360939</v>
      </c>
      <c r="GZ114">
        <f>HAVERM!AV538</f>
        <v>2343589</v>
      </c>
      <c r="HA114">
        <f>HAVERM!AY538</f>
        <v>1339008</v>
      </c>
      <c r="HB114">
        <f>HAVERM!AZ538+HAVERM!BB538</f>
        <v>6558776</v>
      </c>
      <c r="HC114">
        <f>HAVERM!BA538+HAVERM!BC538</f>
        <v>2672035</v>
      </c>
      <c r="HD114">
        <f>HAVERM!BD538</f>
        <v>1105905</v>
      </c>
      <c r="HE114">
        <f>HAVERM!BE538+HAVERM!BF538+HAVERM!BG538</f>
        <v>5396778</v>
      </c>
      <c r="HF114">
        <f>HAVERM!BH538+HAVERM!BI538+HAVERM!BJ538+HAVERM!BK538+HAVERM!BL538+HAVERM!BM538</f>
        <v>10414956</v>
      </c>
    </row>
    <row r="115" spans="73:214" x14ac:dyDescent="0.25">
      <c r="BU115" s="8">
        <v>44470</v>
      </c>
      <c r="BV115" s="7">
        <f>HAVERQ!T175</f>
        <v>348</v>
      </c>
      <c r="BW115" s="7">
        <f>HAVERQ!U175+HAVERQ!W175+HAVERQ!X175</f>
        <v>422</v>
      </c>
      <c r="BX115" s="7">
        <f>HAVERQ!V175</f>
        <v>2553</v>
      </c>
      <c r="BY115" s="7">
        <f>HAVERQ!Y175</f>
        <v>2223</v>
      </c>
      <c r="BZ115" s="7">
        <f>HAVERQ!Z175+HAVERQ!AB175</f>
        <v>7255</v>
      </c>
      <c r="CA115" s="7">
        <f>HAVERQ!AA175+HAVERQ!AC175</f>
        <v>3388</v>
      </c>
      <c r="CB115" s="7">
        <f>HAVERQ!AD175+HAVERQ!AE175+HAVERQ!AF175+HAVERQ!AG175</f>
        <v>7996</v>
      </c>
      <c r="CC115" s="7">
        <f>HAVERQ!AH175+HAVERQ!AI175+HAVERQ!AJ175+HAVERQ!AK175+HAVERQ!AL175+HAVERQ!AM175</f>
        <v>11143</v>
      </c>
      <c r="CD115" s="7">
        <f>HAVERQ!S175-SUM('Chart Data'!BV115:CC115)</f>
        <v>0</v>
      </c>
      <c r="DB115" t="s">
        <v>1384</v>
      </c>
      <c r="DC115" s="2">
        <f>100*((DC111/DC110)^(1/10)-1)</f>
        <v>3.2832406580722839</v>
      </c>
      <c r="DD115" s="2">
        <f t="shared" ref="DD115:DU116" si="135">100*((DD111/DD110)^(1/10)-1)</f>
        <v>-6.4117644196699075</v>
      </c>
      <c r="DE115" s="2">
        <f t="shared" si="135"/>
        <v>6.1708144559151412</v>
      </c>
      <c r="DF115" s="2">
        <f t="shared" si="135"/>
        <v>-2.900208509832225</v>
      </c>
      <c r="DG115" s="2">
        <f t="shared" si="135"/>
        <v>-1.0903807189589831</v>
      </c>
      <c r="DH115" s="2">
        <f t="shared" si="135"/>
        <v>-4.3313288373556631</v>
      </c>
      <c r="DI115" s="2">
        <f t="shared" si="135"/>
        <v>0.66538987116921966</v>
      </c>
      <c r="DJ115" s="2">
        <f t="shared" si="135"/>
        <v>-1.0537528767364912</v>
      </c>
      <c r="DK115" s="2">
        <f t="shared" si="135"/>
        <v>-1.0416990366257428</v>
      </c>
      <c r="DL115" s="2">
        <f t="shared" si="135"/>
        <v>10.586287897756751</v>
      </c>
      <c r="DM115" s="2">
        <f t="shared" si="135"/>
        <v>4.2735531782969183</v>
      </c>
      <c r="DN115" s="2">
        <f t="shared" si="135"/>
        <v>-3.7500225552774324</v>
      </c>
      <c r="DO115" s="2">
        <f t="shared" si="135"/>
        <v>-0.15350906250581886</v>
      </c>
      <c r="DP115" s="2">
        <f t="shared" si="135"/>
        <v>0.62370516854741709</v>
      </c>
      <c r="DQ115" s="2">
        <f t="shared" si="135"/>
        <v>0.32858908727342317</v>
      </c>
      <c r="DR115" s="2">
        <f t="shared" si="135"/>
        <v>-3.4113363391682805</v>
      </c>
      <c r="DS115" s="2">
        <f t="shared" si="135"/>
        <v>-0.15949522045592968</v>
      </c>
      <c r="DT115" s="2">
        <f t="shared" si="135"/>
        <v>0.16958588174642575</v>
      </c>
      <c r="DU115" s="2">
        <f t="shared" si="135"/>
        <v>-1.3576766357507819</v>
      </c>
      <c r="FP115" s="8">
        <v>45383</v>
      </c>
      <c r="FQ115" s="2">
        <f>100*((AVERAGE(HAVERM!AS537:AS539)/AVERAGE(HAVERM!AS534:AS536))-1)</f>
        <v>0.14361376401188508</v>
      </c>
      <c r="FR115" s="2">
        <f>100*((AVERAGE(HAVERM!AT537:AT539)/AVERAGE(HAVERM!AT534:AT536))-1)</f>
        <v>0.25674476856443196</v>
      </c>
      <c r="FS115" s="2">
        <f>100*((AVERAGE(HAVERM!AU537:AU539)/AVERAGE(HAVERM!AU534:AU536))-1)</f>
        <v>-0.4098360655737654</v>
      </c>
      <c r="FT115" s="2">
        <f>100*((AVERAGE(HAVERM!AV537:AV539)/AVERAGE(HAVERM!AV534:AV536))-1)</f>
        <v>-0.5114039761747402</v>
      </c>
      <c r="FU115" s="2">
        <f>100*((AVERAGE(HAVERM!AW537:AW539)/AVERAGE(HAVERM!AW534:AW536))-1)</f>
        <v>1.0347837683830186</v>
      </c>
      <c r="FV115" s="2">
        <f>100*((AVERAGE(HAVERM!AX537:AX539)/AVERAGE(HAVERM!AX534:AX536))-1)</f>
        <v>0.40693033927003963</v>
      </c>
      <c r="FW115" s="2">
        <f>100*((AVERAGE(HAVERM!AY537:AY539)/AVERAGE(HAVERM!AY534:AY536))-1)</f>
        <v>2.6760485193721983E-2</v>
      </c>
      <c r="FX115" s="2">
        <f>100*((AVERAGE(HAVERM!AZ537:AZ539)/AVERAGE(HAVERM!AZ534:AZ536))-1)</f>
        <v>-0.1932278874181792</v>
      </c>
      <c r="FY115" s="2">
        <f>100*((AVERAGE(HAVERM!BA537:BA539)/AVERAGE(HAVERM!BA534:BA536))-1)</f>
        <v>0.30011587260045935</v>
      </c>
      <c r="FZ115" s="2">
        <f>100*((AVERAGE(HAVERM!BB537:BB539)/AVERAGE(HAVERM!BB534:BB536))-1)</f>
        <v>0.39772129237580778</v>
      </c>
      <c r="GA115" s="2">
        <f>100*((AVERAGE(HAVERM!BC537:BC539)/AVERAGE(HAVERM!BC534:BC536))-1)</f>
        <v>-0.54014874912718946</v>
      </c>
      <c r="GB115" s="2">
        <f>100*((AVERAGE(HAVERM!BD537:BD539)/AVERAGE(HAVERM!BD534:BD536))-1)</f>
        <v>0.36049654438485845</v>
      </c>
      <c r="GC115" s="2">
        <f>100*((AVERAGE(HAVERM!BE537:BE539)/AVERAGE(HAVERM!BE534:BE536))-1)</f>
        <v>0.71081937289936281</v>
      </c>
      <c r="GD115" s="2">
        <f>100*((AVERAGE(HAVERM!BF537:BF539)/AVERAGE(HAVERM!BF534:BF536))-1)</f>
        <v>0.10060807542582317</v>
      </c>
      <c r="GE115" s="2">
        <f>100*((AVERAGE(HAVERM!BG537:BG539)/AVERAGE(HAVERM!BG534:BG536))-1)</f>
        <v>7.2228100820614927E-2</v>
      </c>
      <c r="GF115" s="2">
        <f>100*((AVERAGE(HAVERM!BH537:BH539)/AVERAGE(HAVERM!BH534:BH536))-1)</f>
        <v>0.1687102860716827</v>
      </c>
      <c r="GG115" s="2">
        <f>100*((AVERAGE(HAVERM!BI537:BI539)/AVERAGE(HAVERM!BI534:BI536))-1)</f>
        <v>0.20685505297555196</v>
      </c>
      <c r="GH115" s="2">
        <f>100*((AVERAGE(HAVERM!BJ537:BJ539)/AVERAGE(HAVERM!BJ534:BJ536))-1)</f>
        <v>0.59905749984143775</v>
      </c>
      <c r="GI115" s="2">
        <f>100*((AVERAGE(HAVERM!BK537:BK539)/AVERAGE(HAVERM!BK534:BK536))-1)</f>
        <v>0.71674657991334101</v>
      </c>
      <c r="GJ115" s="2">
        <f>100*(((AVERAGE(HAVERM!BL537:BL539)+(AVERAGE(HAVERM!BM537:BM539)))/(AVERAGE(HAVERM!BL534:BL536)+AVERAGE(HAVERM!BM534:BM536))-1))</f>
        <v>0.66843492241299707</v>
      </c>
      <c r="GL115" s="8">
        <v>45383</v>
      </c>
      <c r="GM115" s="2">
        <f t="shared" si="110"/>
        <v>0.25674476856443196</v>
      </c>
      <c r="GN115" s="2">
        <f t="shared" si="111"/>
        <v>0.48654438394868382</v>
      </c>
      <c r="GO115" s="2">
        <f t="shared" si="112"/>
        <v>-0.5114039761747402</v>
      </c>
      <c r="GP115" s="2">
        <f t="shared" si="113"/>
        <v>2.6760485193721983E-2</v>
      </c>
      <c r="GQ115" s="2">
        <f t="shared" si="114"/>
        <v>4.8340519770873058E-3</v>
      </c>
      <c r="GR115" s="2">
        <f t="shared" si="115"/>
        <v>-0.10968761023431028</v>
      </c>
      <c r="GS115" s="2">
        <f t="shared" si="116"/>
        <v>0.36049654438485845</v>
      </c>
      <c r="GT115" s="2">
        <f t="shared" si="117"/>
        <v>0.13912813489065368</v>
      </c>
      <c r="GU115" s="2">
        <f t="shared" si="118"/>
        <v>0.42592901247415771</v>
      </c>
      <c r="GW115" s="8">
        <v>45383</v>
      </c>
      <c r="GX115">
        <f>HAVERM!AT539</f>
        <v>192564</v>
      </c>
      <c r="GY115">
        <f>HAVERM!AU539+HAVERM!AW539+HAVERM!AX539</f>
        <v>361660</v>
      </c>
      <c r="GZ115">
        <f>HAVERM!AV539</f>
        <v>2341798</v>
      </c>
      <c r="HA115">
        <f>HAVERM!AY539</f>
        <v>1340067</v>
      </c>
      <c r="HB115">
        <f>HAVERM!AZ539+HAVERM!BB539</f>
        <v>6554726</v>
      </c>
      <c r="HC115">
        <f>HAVERM!BA539+HAVERM!BC539</f>
        <v>2673236</v>
      </c>
      <c r="HD115">
        <f>HAVERM!BD539</f>
        <v>1109060</v>
      </c>
      <c r="HE115">
        <f>HAVERM!BE539+HAVERM!BF539+HAVERM!BG539</f>
        <v>5399546</v>
      </c>
      <c r="HF115">
        <f>HAVERM!BH539+HAVERM!BI539+HAVERM!BJ539+HAVERM!BK539+HAVERM!BL539+HAVERM!BM539</f>
        <v>10426262</v>
      </c>
    </row>
    <row r="116" spans="73:214" x14ac:dyDescent="0.25">
      <c r="BU116" s="8">
        <v>44562</v>
      </c>
      <c r="BV116" s="7">
        <f>HAVERQ!T176</f>
        <v>345</v>
      </c>
      <c r="BW116" s="7">
        <f>HAVERQ!U176+HAVERQ!W176+HAVERQ!X176</f>
        <v>419</v>
      </c>
      <c r="BX116" s="7">
        <f>HAVERQ!V176</f>
        <v>2612</v>
      </c>
      <c r="BY116" s="7">
        <f>HAVERQ!Y176</f>
        <v>2255</v>
      </c>
      <c r="BZ116" s="7">
        <f>HAVERQ!Z176+HAVERQ!AB176</f>
        <v>7355</v>
      </c>
      <c r="CA116" s="7">
        <f>HAVERQ!AA176+HAVERQ!AC176</f>
        <v>3400</v>
      </c>
      <c r="CB116" s="7">
        <f>HAVERQ!AD176+HAVERQ!AE176+HAVERQ!AF176+HAVERQ!AG176</f>
        <v>8087</v>
      </c>
      <c r="CC116" s="7">
        <f>HAVERQ!AH176+HAVERQ!AI176+HAVERQ!AJ176+HAVERQ!AK176+HAVERQ!AL176+HAVERQ!AM176</f>
        <v>11238</v>
      </c>
      <c r="CD116" s="7">
        <f>HAVERQ!S176-SUM('Chart Data'!BV116:CC116)</f>
        <v>1</v>
      </c>
      <c r="DB116" t="s">
        <v>1385</v>
      </c>
      <c r="DC116" s="2">
        <f t="shared" ref="DC116:DR116" si="136">100*((DC112/DC111)^(1/10)-1)</f>
        <v>0.23664206836424562</v>
      </c>
      <c r="DD116" s="2">
        <f t="shared" si="136"/>
        <v>-4.0850498833721609</v>
      </c>
      <c r="DE116" s="2">
        <f t="shared" si="136"/>
        <v>1.4188287557992618</v>
      </c>
      <c r="DF116" s="2">
        <f t="shared" si="136"/>
        <v>-1.3183053199696038</v>
      </c>
      <c r="DG116" s="2">
        <f t="shared" si="136"/>
        <v>-2.9787721089333918</v>
      </c>
      <c r="DH116" s="2">
        <f t="shared" si="136"/>
        <v>2.2134374465889062</v>
      </c>
      <c r="DI116" s="2">
        <f t="shared" si="136"/>
        <v>1.6818169608925126</v>
      </c>
      <c r="DJ116" s="2">
        <f t="shared" si="136"/>
        <v>-0.30421597890268881</v>
      </c>
      <c r="DK116" s="2">
        <f t="shared" si="136"/>
        <v>-0.27975242986504334</v>
      </c>
      <c r="DL116" s="2">
        <f t="shared" si="136"/>
        <v>6.163178377632228</v>
      </c>
      <c r="DM116" s="2">
        <f t="shared" si="136"/>
        <v>-0.47348951543076945</v>
      </c>
      <c r="DN116" s="2">
        <f t="shared" si="136"/>
        <v>0.58606753156908997</v>
      </c>
      <c r="DO116" s="2">
        <f t="shared" si="136"/>
        <v>-0.68898543408759672</v>
      </c>
      <c r="DP116" s="2">
        <f t="shared" si="136"/>
        <v>1.838347053584144</v>
      </c>
      <c r="DQ116" s="2">
        <f t="shared" si="136"/>
        <v>1.6796660405917763</v>
      </c>
      <c r="DR116" s="2">
        <f t="shared" si="136"/>
        <v>0.64789162476812656</v>
      </c>
      <c r="DS116" s="2">
        <f t="shared" si="135"/>
        <v>8.8329382001450796E-2</v>
      </c>
      <c r="DT116" s="2">
        <f t="shared" si="135"/>
        <v>-1.559217346565922</v>
      </c>
      <c r="DU116" s="2">
        <f t="shared" si="135"/>
        <v>0.59498340444954501</v>
      </c>
      <c r="FP116" s="8">
        <v>45413</v>
      </c>
      <c r="FQ116" s="2">
        <f>100*((AVERAGE(HAVERM!AS538:AS540)/AVERAGE(HAVERM!AS535:AS537))-1)</f>
        <v>0.16607565989059658</v>
      </c>
      <c r="FR116" s="2">
        <f>100*((AVERAGE(HAVERM!AT538:AT540)/AVERAGE(HAVERM!AT535:AT537))-1)</f>
        <v>0.47026630459348073</v>
      </c>
      <c r="FS116" s="2">
        <f>100*((AVERAGE(HAVERM!AU538:AU540)/AVERAGE(HAVERM!AU535:AU537))-1)</f>
        <v>-0.31747101644648001</v>
      </c>
      <c r="FT116" s="2">
        <f>100*((AVERAGE(HAVERM!AV538:AV540)/AVERAGE(HAVERM!AV535:AV537))-1)</f>
        <v>-0.47409362828589874</v>
      </c>
      <c r="FU116" s="2">
        <f>100*((AVERAGE(HAVERM!AW538:AW540)/AVERAGE(HAVERM!AW535:AW537))-1)</f>
        <v>1.0892061333937608</v>
      </c>
      <c r="FV116" s="2">
        <f>100*((AVERAGE(HAVERM!AX538:AX540)/AVERAGE(HAVERM!AX535:AX537))-1)</f>
        <v>0.52499829058689773</v>
      </c>
      <c r="FW116" s="2">
        <f>100*((AVERAGE(HAVERM!AY538:AY540)/AVERAGE(HAVERM!AY535:AY537))-1)</f>
        <v>4.771975219564073E-2</v>
      </c>
      <c r="FX116" s="2">
        <f>100*((AVERAGE(HAVERM!AZ538:AZ540)/AVERAGE(HAVERM!AZ535:AZ537))-1)</f>
        <v>-0.14062479434666653</v>
      </c>
      <c r="FY116" s="2">
        <f>100*((AVERAGE(HAVERM!BA538:BA540)/AVERAGE(HAVERM!BA535:BA537))-1)</f>
        <v>0.41466455700818194</v>
      </c>
      <c r="FZ116" s="2">
        <f>100*((AVERAGE(HAVERM!BB538:BB540)/AVERAGE(HAVERM!BB535:BB537))-1)</f>
        <v>0.16643666422446746</v>
      </c>
      <c r="GA116" s="2">
        <f>100*((AVERAGE(HAVERM!BC538:BC540)/AVERAGE(HAVERM!BC535:BC537))-1)</f>
        <v>-0.45250444069738771</v>
      </c>
      <c r="GB116" s="2">
        <f>100*((AVERAGE(HAVERM!BD538:BD540)/AVERAGE(HAVERM!BD535:BD537))-1)</f>
        <v>0.45774034237344718</v>
      </c>
      <c r="GC116" s="2">
        <f>100*((AVERAGE(HAVERM!BE538:BE540)/AVERAGE(HAVERM!BE535:BE537))-1)</f>
        <v>0.86577116047643621</v>
      </c>
      <c r="GD116" s="2">
        <f>100*((AVERAGE(HAVERM!BF538:BF540)/AVERAGE(HAVERM!BF535:BF537))-1)</f>
        <v>6.104314623236462E-2</v>
      </c>
      <c r="GE116" s="2">
        <f>100*((AVERAGE(HAVERM!BG538:BG540)/AVERAGE(HAVERM!BG535:BG537))-1)</f>
        <v>0.19796793667385959</v>
      </c>
      <c r="GF116" s="2">
        <f>100*((AVERAGE(HAVERM!BH538:BH540)/AVERAGE(HAVERM!BH535:BH537))-1)</f>
        <v>0.38018976432043772</v>
      </c>
      <c r="GG116" s="2">
        <f>100*((AVERAGE(HAVERM!BI538:BI540)/AVERAGE(HAVERM!BI535:BI537))-1)</f>
        <v>0.28393019193153624</v>
      </c>
      <c r="GH116" s="2">
        <f>100*((AVERAGE(HAVERM!BJ538:BJ540)/AVERAGE(HAVERM!BJ535:BJ537))-1)</f>
        <v>0.51467831935654296</v>
      </c>
      <c r="GI116" s="2">
        <f>100*((AVERAGE(HAVERM!BK538:BK540)/AVERAGE(HAVERM!BK535:BK537))-1)</f>
        <v>0.45471506501379988</v>
      </c>
      <c r="GJ116" s="2">
        <f>100*(((AVERAGE(HAVERM!BL538:BL540)+(AVERAGE(HAVERM!BM538:BM540)))/(AVERAGE(HAVERM!BL535:BL537)+AVERAGE(HAVERM!BM535:BM537))-1))</f>
        <v>0.75088154941576057</v>
      </c>
      <c r="GL116" s="8">
        <v>45413</v>
      </c>
      <c r="GM116" s="2">
        <f t="shared" si="110"/>
        <v>0.47026630459348073</v>
      </c>
      <c r="GN116" s="2">
        <f t="shared" si="111"/>
        <v>0.5822294885055479</v>
      </c>
      <c r="GO116" s="2">
        <f t="shared" si="112"/>
        <v>-0.47409362828589874</v>
      </c>
      <c r="GP116" s="2">
        <f t="shared" si="113"/>
        <v>4.771975219564073E-2</v>
      </c>
      <c r="GQ116" s="2">
        <f t="shared" si="114"/>
        <v>-3.7465131461800194E-2</v>
      </c>
      <c r="GR116" s="2">
        <f t="shared" si="115"/>
        <v>-7.6799447842001989E-3</v>
      </c>
      <c r="GS116" s="2">
        <f t="shared" si="116"/>
        <v>0.45774034237344718</v>
      </c>
      <c r="GT116" s="2">
        <f t="shared" si="117"/>
        <v>0.19234288257767851</v>
      </c>
      <c r="GU116" s="2">
        <f t="shared" si="118"/>
        <v>0.43499379091485046</v>
      </c>
      <c r="GW116" s="8">
        <v>45413</v>
      </c>
      <c r="GX116">
        <f>HAVERM!AT540</f>
        <v>193271</v>
      </c>
      <c r="GY116">
        <f>HAVERM!AU540+HAVERM!AW540+HAVERM!AX540</f>
        <v>362639</v>
      </c>
      <c r="GZ116">
        <f>HAVERM!AV540</f>
        <v>2340720</v>
      </c>
      <c r="HA116">
        <f>HAVERM!AY540</f>
        <v>1342143</v>
      </c>
      <c r="HB116">
        <f>HAVERM!AZ540+HAVERM!BB540</f>
        <v>6558757</v>
      </c>
      <c r="HC116">
        <f>HAVERM!BA540+HAVERM!BC540</f>
        <v>2675004</v>
      </c>
      <c r="HD116">
        <f>HAVERM!BD540</f>
        <v>1111019</v>
      </c>
      <c r="HE116">
        <f>HAVERM!BE540+HAVERM!BF540+HAVERM!BG540</f>
        <v>5410589</v>
      </c>
      <c r="HF116">
        <f>HAVERM!BH540+HAVERM!BI540+HAVERM!BJ540+HAVERM!BK540+HAVERM!BL540+HAVERM!BM540</f>
        <v>10454311</v>
      </c>
    </row>
    <row r="117" spans="73:214" x14ac:dyDescent="0.25">
      <c r="BU117" s="8">
        <v>44652</v>
      </c>
      <c r="BV117" s="7">
        <f>HAVERQ!T177</f>
        <v>368</v>
      </c>
      <c r="BW117" s="7">
        <f>HAVERQ!U177+HAVERQ!W177+HAVERQ!X177</f>
        <v>419</v>
      </c>
      <c r="BX117" s="7">
        <f>HAVERQ!V177</f>
        <v>2612</v>
      </c>
      <c r="BY117" s="7">
        <f>HAVERQ!Y177</f>
        <v>2251</v>
      </c>
      <c r="BZ117" s="7">
        <f>HAVERQ!Z177+HAVERQ!AB177</f>
        <v>7346</v>
      </c>
      <c r="CA117" s="7">
        <f>HAVERQ!AA177+HAVERQ!AC177</f>
        <v>3451</v>
      </c>
      <c r="CB117" s="7">
        <f>HAVERQ!AD177+HAVERQ!AE177+HAVERQ!AF177+HAVERQ!AG177</f>
        <v>8143</v>
      </c>
      <c r="CC117" s="7">
        <f>HAVERQ!AH177+HAVERQ!AI177+HAVERQ!AJ177+HAVERQ!AK177+HAVERQ!AL177+HAVERQ!AM177</f>
        <v>11331</v>
      </c>
      <c r="CD117" s="7">
        <f>HAVERQ!S177-SUM('Chart Data'!BV117:CC117)</f>
        <v>-1</v>
      </c>
      <c r="DB117" t="s">
        <v>1493</v>
      </c>
      <c r="DC117" s="2">
        <f>100*((DC113/DC112)^(1/5)-1)</f>
        <v>2.7364474360332292</v>
      </c>
      <c r="DD117" s="2">
        <f t="shared" ref="DD117:DU117" si="137">100*((DD113/DD112)^(1/5)-1)</f>
        <v>-3.7499155562610076</v>
      </c>
      <c r="DE117" s="2">
        <f t="shared" si="137"/>
        <v>0.62523633590707561</v>
      </c>
      <c r="DF117" s="2">
        <f t="shared" si="137"/>
        <v>-3.7170710486447378</v>
      </c>
      <c r="DG117" s="2">
        <f t="shared" si="137"/>
        <v>-1.5918142568047133</v>
      </c>
      <c r="DH117" s="2">
        <f t="shared" si="137"/>
        <v>2.6027288712371366</v>
      </c>
      <c r="DI117" s="2">
        <f t="shared" si="137"/>
        <v>0.11317046235581607</v>
      </c>
      <c r="DJ117" s="2">
        <f t="shared" si="137"/>
        <v>-0.9273683834262636</v>
      </c>
      <c r="DK117" s="2">
        <f t="shared" si="137"/>
        <v>-2.9106265624087913</v>
      </c>
      <c r="DL117" s="2">
        <f t="shared" si="137"/>
        <v>1.8999643391360843</v>
      </c>
      <c r="DM117" s="2">
        <f t="shared" si="137"/>
        <v>-0.97481305377129512</v>
      </c>
      <c r="DN117" s="2">
        <f t="shared" si="137"/>
        <v>-2.4482154974002301</v>
      </c>
      <c r="DO117" s="2">
        <f t="shared" si="137"/>
        <v>1.1810835352171756</v>
      </c>
      <c r="DP117" s="2">
        <f t="shared" si="137"/>
        <v>2.5589591382519705</v>
      </c>
      <c r="DQ117" s="2">
        <f t="shared" si="137"/>
        <v>-0.62744744751765946</v>
      </c>
      <c r="DR117" s="2">
        <f t="shared" si="137"/>
        <v>1.4674781353928745</v>
      </c>
      <c r="DS117" s="2">
        <f t="shared" si="137"/>
        <v>-3.2533176786629148</v>
      </c>
      <c r="DT117" s="2">
        <f t="shared" si="137"/>
        <v>-3.0480218725975283</v>
      </c>
      <c r="DU117" s="2">
        <f t="shared" si="137"/>
        <v>-0.2369337236723168</v>
      </c>
      <c r="FP117" s="8">
        <v>45444</v>
      </c>
      <c r="FQ117" s="2">
        <f>100*((AVERAGE(HAVERM!AS539:AS541)/AVERAGE(HAVERM!AS536:AS538))-1)</f>
        <v>0.2043636998212639</v>
      </c>
      <c r="FR117" s="2">
        <f>100*((AVERAGE(HAVERM!AT539:AT541)/AVERAGE(HAVERM!AT536:AT538))-1)</f>
        <v>0.62827316073337247</v>
      </c>
      <c r="FS117" s="2">
        <f>100*((AVERAGE(HAVERM!AU539:AU541)/AVERAGE(HAVERM!AU536:AU538))-1)</f>
        <v>-0.17348688385155908</v>
      </c>
      <c r="FT117" s="2">
        <f>100*((AVERAGE(HAVERM!AV539:AV541)/AVERAGE(HAVERM!AV536:AV538))-1)</f>
        <v>-0.2780495003673833</v>
      </c>
      <c r="FU117" s="2">
        <f>100*((AVERAGE(HAVERM!AW539:AW541)/AVERAGE(HAVERM!AW536:AW538))-1)</f>
        <v>0.99714885276700471</v>
      </c>
      <c r="FV117" s="2">
        <f>100*((AVERAGE(HAVERM!AX539:AX541)/AVERAGE(HAVERM!AX536:AX538))-1)</f>
        <v>0.58068953343335394</v>
      </c>
      <c r="FW117" s="2">
        <f>100*((AVERAGE(HAVERM!AY539:AY541)/AVERAGE(HAVERM!AY536:AY538))-1)</f>
        <v>0.20034922345697481</v>
      </c>
      <c r="FX117" s="2">
        <f>100*((AVERAGE(HAVERM!AZ539:AZ541)/AVERAGE(HAVERM!AZ536:AZ538))-1)</f>
        <v>-0.1084744537530935</v>
      </c>
      <c r="FY117" s="2">
        <f>100*((AVERAGE(HAVERM!BA539:BA541)/AVERAGE(HAVERM!BA536:BA538))-1)</f>
        <v>0.46395904107039421</v>
      </c>
      <c r="FZ117" s="2">
        <f>100*((AVERAGE(HAVERM!BB539:BB541)/AVERAGE(HAVERM!BB536:BB538))-1)</f>
        <v>-6.5127856105906545E-3</v>
      </c>
      <c r="GA117" s="2">
        <f>100*((AVERAGE(HAVERM!BC539:BC541)/AVERAGE(HAVERM!BC536:BC538))-1)</f>
        <v>-0.39785138709447221</v>
      </c>
      <c r="GB117" s="2">
        <f>100*((AVERAGE(HAVERM!BD539:BD541)/AVERAGE(HAVERM!BD536:BD538))-1)</f>
        <v>0.54420886228701004</v>
      </c>
      <c r="GC117" s="2">
        <f>100*((AVERAGE(HAVERM!BE539:BE541)/AVERAGE(HAVERM!BE536:BE538))-1)</f>
        <v>0.87387180107003637</v>
      </c>
      <c r="GD117" s="2">
        <f>100*((AVERAGE(HAVERM!BF539:BF541)/AVERAGE(HAVERM!BF536:BF538))-1)</f>
        <v>6.6355077231672333E-2</v>
      </c>
      <c r="GE117" s="2">
        <f>100*((AVERAGE(HAVERM!BG539:BG541)/AVERAGE(HAVERM!BG536:BG538))-1)</f>
        <v>0.22210858388687083</v>
      </c>
      <c r="GF117" s="2">
        <f>100*((AVERAGE(HAVERM!BH539:BH541)/AVERAGE(HAVERM!BH536:BH538))-1)</f>
        <v>0.61165932937985446</v>
      </c>
      <c r="GG117" s="2">
        <f>100*((AVERAGE(HAVERM!BI539:BI541)/AVERAGE(HAVERM!BI536:BI538))-1)</f>
        <v>0.3806583605203917</v>
      </c>
      <c r="GH117" s="2">
        <f>100*((AVERAGE(HAVERM!BJ539:BJ541)/AVERAGE(HAVERM!BJ536:BJ538))-1)</f>
        <v>0.47796402926409964</v>
      </c>
      <c r="GI117" s="2">
        <f>100*((AVERAGE(HAVERM!BK539:BK541)/AVERAGE(HAVERM!BK536:BK538))-1)</f>
        <v>0.25366312711969652</v>
      </c>
      <c r="GJ117" s="2">
        <f>100*(((AVERAGE(HAVERM!BL539:BL541)+(AVERAGE(HAVERM!BM539:BM541)))/(AVERAGE(HAVERM!BL536:BL538)+AVERAGE(HAVERM!BM536:BM538))-1))</f>
        <v>0.75113645938233997</v>
      </c>
      <c r="GL117" s="8">
        <v>45444</v>
      </c>
      <c r="GM117" s="2">
        <f t="shared" si="110"/>
        <v>0.62827316073337247</v>
      </c>
      <c r="GN117" s="2">
        <f t="shared" si="111"/>
        <v>0.60530469717186008</v>
      </c>
      <c r="GO117" s="2">
        <f t="shared" si="112"/>
        <v>-0.2780495003673833</v>
      </c>
      <c r="GP117" s="2">
        <f t="shared" si="113"/>
        <v>0.20034922345697481</v>
      </c>
      <c r="GQ117" s="2">
        <f t="shared" si="114"/>
        <v>-7.4182875398798309E-2</v>
      </c>
      <c r="GR117" s="2">
        <f t="shared" si="115"/>
        <v>4.4824632045781243E-2</v>
      </c>
      <c r="GS117" s="2">
        <f t="shared" si="116"/>
        <v>0.54420886228701004</v>
      </c>
      <c r="GT117" s="2">
        <f t="shared" si="117"/>
        <v>0.206697677085943</v>
      </c>
      <c r="GU117" s="2">
        <f t="shared" si="118"/>
        <v>0.47131652960323844</v>
      </c>
      <c r="GW117" s="8">
        <v>45444</v>
      </c>
      <c r="GX117">
        <f>HAVERM!AT541</f>
        <v>193487</v>
      </c>
      <c r="GY117">
        <f>HAVERM!AU541+HAVERM!AW541+HAVERM!AX541</f>
        <v>363021</v>
      </c>
      <c r="GZ117">
        <f>HAVERM!AV541</f>
        <v>2338379</v>
      </c>
      <c r="HA117">
        <f>HAVERM!AY541</f>
        <v>1343324</v>
      </c>
      <c r="HB117">
        <f>HAVERM!AZ541+HAVERM!BB541</f>
        <v>6548968</v>
      </c>
      <c r="HC117">
        <f>HAVERM!BA541+HAVERM!BC541</f>
        <v>2673267</v>
      </c>
      <c r="HD117">
        <f>HAVERM!BD541</f>
        <v>1112680</v>
      </c>
      <c r="HE117">
        <f>HAVERM!BE541+HAVERM!BF541+HAVERM!BG541</f>
        <v>5405401</v>
      </c>
      <c r="HF117">
        <f>HAVERM!BH541+HAVERM!BI541+HAVERM!BJ541+HAVERM!BK541+HAVERM!BL541+HAVERM!BM541</f>
        <v>10473351</v>
      </c>
    </row>
    <row r="118" spans="73:214" x14ac:dyDescent="0.25">
      <c r="BU118" s="8">
        <v>44743</v>
      </c>
      <c r="BV118" s="7">
        <f>HAVERQ!T178</f>
        <v>362</v>
      </c>
      <c r="BW118" s="7">
        <f>HAVERQ!U178+HAVERQ!W178+HAVERQ!X178</f>
        <v>415</v>
      </c>
      <c r="BX118" s="7">
        <f>HAVERQ!V178</f>
        <v>2617</v>
      </c>
      <c r="BY118" s="7">
        <f>HAVERQ!Y178</f>
        <v>2201</v>
      </c>
      <c r="BZ118" s="7">
        <f>HAVERQ!Z178+HAVERQ!AB178</f>
        <v>7419</v>
      </c>
      <c r="CA118" s="7">
        <f>HAVERQ!AA178+HAVERQ!AC178</f>
        <v>3501</v>
      </c>
      <c r="CB118" s="7">
        <f>HAVERQ!AD178+HAVERQ!AE178+HAVERQ!AF178+HAVERQ!AG178</f>
        <v>8153</v>
      </c>
      <c r="CC118" s="7">
        <f>HAVERQ!AH178+HAVERQ!AI178+HAVERQ!AJ178+HAVERQ!AK178+HAVERQ!AL178+HAVERQ!AM178</f>
        <v>11316</v>
      </c>
      <c r="CD118" s="7">
        <f>HAVERQ!S178-SUM('Chart Data'!BV118:CC118)</f>
        <v>1</v>
      </c>
      <c r="FP118" s="8">
        <v>45474</v>
      </c>
      <c r="FQ118" s="2">
        <f>100*((AVERAGE(HAVERM!AS540:AS542)/AVERAGE(HAVERM!AS537:AS539))-1)</f>
        <v>0.22756044779757012</v>
      </c>
      <c r="FR118" s="2">
        <f>100*((AVERAGE(HAVERM!AT540:AT542)/AVERAGE(HAVERM!AT537:AT539))-1)</f>
        <v>0.60898803885032216</v>
      </c>
      <c r="FS118" s="2">
        <f>100*((AVERAGE(HAVERM!AU540:AU542)/AVERAGE(HAVERM!AU537:AU539))-1)</f>
        <v>-0.12095657050956721</v>
      </c>
      <c r="FT118" s="2">
        <f>100*((AVERAGE(HAVERM!AV540:AV542)/AVERAGE(HAVERM!AV537:AV539))-1)</f>
        <v>-0.23101253716588666</v>
      </c>
      <c r="FU118" s="2">
        <f>100*((AVERAGE(HAVERM!AW540:AW542)/AVERAGE(HAVERM!AW537:AW539))-1)</f>
        <v>0.8057887189579338</v>
      </c>
      <c r="FV118" s="2">
        <f>100*((AVERAGE(HAVERM!AX540:AX542)/AVERAGE(HAVERM!AX537:AX539))-1)</f>
        <v>0.67934895586476696</v>
      </c>
      <c r="FW118" s="2">
        <f>100*((AVERAGE(HAVERM!AY540:AY542)/AVERAGE(HAVERM!AY537:AY539))-1)</f>
        <v>0.28453095322473754</v>
      </c>
      <c r="FX118" s="2">
        <f>100*((AVERAGE(HAVERM!AZ540:AZ542)/AVERAGE(HAVERM!AZ537:AZ539))-1)</f>
        <v>-0.13951170291145454</v>
      </c>
      <c r="FY118" s="2">
        <f>100*((AVERAGE(HAVERM!BA540:BA542)/AVERAGE(HAVERM!BA537:BA539))-1)</f>
        <v>0.40722633350072091</v>
      </c>
      <c r="FZ118" s="2">
        <f>100*((AVERAGE(HAVERM!BB540:BB542)/AVERAGE(HAVERM!BB537:BB539))-1)</f>
        <v>-0.23562695229121244</v>
      </c>
      <c r="GA118" s="2">
        <f>100*((AVERAGE(HAVERM!BC540:BC542)/AVERAGE(HAVERM!BC537:BC539))-1)</f>
        <v>-0.37642259819957724</v>
      </c>
      <c r="GB118" s="2">
        <f>100*((AVERAGE(HAVERM!BD540:BD542)/AVERAGE(HAVERM!BD537:BD539))-1)</f>
        <v>0.52259560234053648</v>
      </c>
      <c r="GC118" s="2">
        <f>100*((AVERAGE(HAVERM!BE540:BE542)/AVERAGE(HAVERM!BE537:BE539))-1)</f>
        <v>0.8269941822131921</v>
      </c>
      <c r="GD118" s="2">
        <f>100*((AVERAGE(HAVERM!BF540:BF542)/AVERAGE(HAVERM!BF537:BF539))-1)</f>
        <v>0.12464713362623225</v>
      </c>
      <c r="GE118" s="2">
        <f>100*((AVERAGE(HAVERM!BG540:BG542)/AVERAGE(HAVERM!BG537:BG539))-1)</f>
        <v>8.5440162878924752E-2</v>
      </c>
      <c r="GF118" s="2">
        <f>100*((AVERAGE(HAVERM!BH540:BH542)/AVERAGE(HAVERM!BH537:BH539))-1)</f>
        <v>1.2696453431835453</v>
      </c>
      <c r="GG118" s="2">
        <f>100*((AVERAGE(HAVERM!BI540:BI542)/AVERAGE(HAVERM!BI537:BI539))-1)</f>
        <v>0.47147606563366917</v>
      </c>
      <c r="GH118" s="2">
        <f>100*((AVERAGE(HAVERM!BJ540:BJ542)/AVERAGE(HAVERM!BJ537:BJ539))-1)</f>
        <v>0.53116271758257838</v>
      </c>
      <c r="GI118" s="2">
        <f>100*((AVERAGE(HAVERM!BK540:BK542)/AVERAGE(HAVERM!BK537:BK539))-1)</f>
        <v>0.21398477344962696</v>
      </c>
      <c r="GJ118" s="2">
        <f>100*(((AVERAGE(HAVERM!BL540:BL542)+(AVERAGE(HAVERM!BM540:BM542)))/(AVERAGE(HAVERM!BL537:BL539)+AVERAGE(HAVERM!BM537:BM539))-1))</f>
        <v>0.61016033282381699</v>
      </c>
      <c r="GL118" s="8">
        <v>45474</v>
      </c>
      <c r="GM118" s="2">
        <f t="shared" si="110"/>
        <v>0.60898803885032216</v>
      </c>
      <c r="GN118" s="2">
        <f t="shared" si="111"/>
        <v>0.60888424179501577</v>
      </c>
      <c r="GO118" s="2">
        <f t="shared" si="112"/>
        <v>-0.23101253716588666</v>
      </c>
      <c r="GP118" s="2">
        <f t="shared" si="113"/>
        <v>0.28453095322473754</v>
      </c>
      <c r="GQ118" s="2">
        <f t="shared" si="114"/>
        <v>-0.17185215245710816</v>
      </c>
      <c r="GR118" s="2">
        <f t="shared" si="115"/>
        <v>2.6681748486545587E-2</v>
      </c>
      <c r="GS118" s="2">
        <f t="shared" si="116"/>
        <v>0.52259560234053648</v>
      </c>
      <c r="GT118" s="2">
        <f t="shared" si="117"/>
        <v>0.16631660663224412</v>
      </c>
      <c r="GU118" s="2">
        <f t="shared" si="118"/>
        <v>0.60666031906706497</v>
      </c>
      <c r="GW118" s="8">
        <v>45474</v>
      </c>
      <c r="GX118">
        <f>HAVERM!AT542</f>
        <v>193118</v>
      </c>
      <c r="GY118">
        <f>HAVERM!AU542+HAVERM!AW542+HAVERM!AX542</f>
        <v>363568</v>
      </c>
      <c r="GZ118">
        <f>HAVERM!AV542</f>
        <v>2336310</v>
      </c>
      <c r="HA118">
        <f>HAVERM!AY542</f>
        <v>1344158</v>
      </c>
      <c r="HB118">
        <f>HAVERM!AZ542+HAVERM!BB542</f>
        <v>6532353</v>
      </c>
      <c r="HC118">
        <f>HAVERM!BA542+HAVERM!BC542</f>
        <v>2670584</v>
      </c>
      <c r="HD118">
        <f>HAVERM!BD542</f>
        <v>1113233</v>
      </c>
      <c r="HE118">
        <f>HAVERM!BE542+HAVERM!BF542+HAVERM!BG542</f>
        <v>5400540</v>
      </c>
      <c r="HF118">
        <f>HAVERM!BH542+HAVERM!BI542+HAVERM!BJ542+HAVERM!BK542+HAVERM!BL542+HAVERM!BM542</f>
        <v>10503072</v>
      </c>
    </row>
    <row r="119" spans="73:214" x14ac:dyDescent="0.25">
      <c r="BU119" s="8">
        <v>44835</v>
      </c>
      <c r="BV119" s="7">
        <f>HAVERQ!T179</f>
        <v>350</v>
      </c>
      <c r="BW119" s="7">
        <f>HAVERQ!U179+HAVERQ!W179+HAVERQ!X179</f>
        <v>415</v>
      </c>
      <c r="BX119" s="7">
        <f>HAVERQ!V179</f>
        <v>2621</v>
      </c>
      <c r="BY119" s="7">
        <f>HAVERQ!Y179</f>
        <v>2225</v>
      </c>
      <c r="BZ119" s="7">
        <f>HAVERQ!Z179+HAVERQ!AB179</f>
        <v>7456</v>
      </c>
      <c r="CA119" s="7">
        <f>HAVERQ!AA179+HAVERQ!AC179</f>
        <v>3514</v>
      </c>
      <c r="CB119" s="7">
        <f>HAVERQ!AD179+HAVERQ!AE179+HAVERQ!AF179+HAVERQ!AG179</f>
        <v>8253</v>
      </c>
      <c r="CC119" s="7">
        <f>HAVERQ!AH179+HAVERQ!AI179+HAVERQ!AJ179+HAVERQ!AK179+HAVERQ!AL179+HAVERQ!AM179</f>
        <v>11347</v>
      </c>
      <c r="CD119" s="7">
        <f>HAVERQ!S179-SUM('Chart Data'!BV119:CC119)</f>
        <v>0</v>
      </c>
      <c r="FP119" s="8">
        <v>45505</v>
      </c>
      <c r="FQ119" s="2">
        <f>100*((AVERAGE(HAVERM!AS541:AS543)/AVERAGE(HAVERM!AS538:AS540))-1)</f>
        <v>0.11811389223337354</v>
      </c>
      <c r="FR119" s="2">
        <f>100*((AVERAGE(HAVERM!AT541:AT543)/AVERAGE(HAVERM!AT538:AT540))-1)</f>
        <v>0.34226723492025712</v>
      </c>
      <c r="FS119" s="2">
        <f>100*((AVERAGE(HAVERM!AU541:AU543)/AVERAGE(HAVERM!AU538:AU540))-1)</f>
        <v>-0.15755059537897464</v>
      </c>
      <c r="FT119" s="2">
        <f>100*((AVERAGE(HAVERM!AV541:AV543)/AVERAGE(HAVERM!AV538:AV540))-1)</f>
        <v>-0.24223940796801458</v>
      </c>
      <c r="FU119" s="2">
        <f>100*((AVERAGE(HAVERM!AW541:AW543)/AVERAGE(HAVERM!AW538:AW540))-1)</f>
        <v>0.60762747325002753</v>
      </c>
      <c r="FV119" s="2">
        <f>100*((AVERAGE(HAVERM!AX541:AX543)/AVERAGE(HAVERM!AX538:AX540))-1)</f>
        <v>0.65398187365308669</v>
      </c>
      <c r="FW119" s="2">
        <f>100*((AVERAGE(HAVERM!AY541:AY543)/AVERAGE(HAVERM!AY538:AY540))-1)</f>
        <v>0.23938020768832224</v>
      </c>
      <c r="FX119" s="2">
        <f>100*((AVERAGE(HAVERM!AZ541:AZ543)/AVERAGE(HAVERM!AZ538:AZ540))-1)</f>
        <v>-0.26297860086157421</v>
      </c>
      <c r="FY119" s="2">
        <f>100*((AVERAGE(HAVERM!BA541:BA543)/AVERAGE(HAVERM!BA538:BA540))-1)</f>
        <v>0.24107636239005803</v>
      </c>
      <c r="FZ119" s="2">
        <f>100*((AVERAGE(HAVERM!BB541:BB543)/AVERAGE(HAVERM!BB538:BB540))-1)</f>
        <v>-0.59915186466558135</v>
      </c>
      <c r="GA119" s="2">
        <f>100*((AVERAGE(HAVERM!BC541:BC543)/AVERAGE(HAVERM!BC538:BC540))-1)</f>
        <v>-0.42923222666917393</v>
      </c>
      <c r="GB119" s="2">
        <f>100*((AVERAGE(HAVERM!BD541:BD543)/AVERAGE(HAVERM!BD538:BD540))-1)</f>
        <v>0.43779525096934169</v>
      </c>
      <c r="GC119" s="2">
        <f>100*((AVERAGE(HAVERM!BE541:BE543)/AVERAGE(HAVERM!BE538:BE540))-1)</f>
        <v>0.66488774636561665</v>
      </c>
      <c r="GD119" s="2">
        <f>100*((AVERAGE(HAVERM!BF541:BF543)/AVERAGE(HAVERM!BF538:BF540))-1)</f>
        <v>9.9658399577262635E-2</v>
      </c>
      <c r="GE119" s="2">
        <f>100*((AVERAGE(HAVERM!BG541:BG543)/AVERAGE(HAVERM!BG538:BG540))-1)</f>
        <v>-0.33766916902964184</v>
      </c>
      <c r="GF119" s="2">
        <f>100*((AVERAGE(HAVERM!BH541:BH543)/AVERAGE(HAVERM!BH538:BH540))-1)</f>
        <v>1.3525251840154295</v>
      </c>
      <c r="GG119" s="2">
        <f>100*((AVERAGE(HAVERM!BI541:BI543)/AVERAGE(HAVERM!BI538:BI540))-1)</f>
        <v>0.40677629630088141</v>
      </c>
      <c r="GH119" s="2">
        <f>100*((AVERAGE(HAVERM!BJ541:BJ543)/AVERAGE(HAVERM!BJ538:BJ540))-1)</f>
        <v>0.53154985064620686</v>
      </c>
      <c r="GI119" s="2">
        <f>100*((AVERAGE(HAVERM!BK541:BK543)/AVERAGE(HAVERM!BK538:BK540))-1)</f>
        <v>0.28571353195216975</v>
      </c>
      <c r="GJ119" s="2">
        <f>100*(((AVERAGE(HAVERM!BL541:BL543)+(AVERAGE(HAVERM!BM541:BM543)))/(AVERAGE(HAVERM!BL538:BL540)+AVERAGE(HAVERM!BM538:BM540))-1))</f>
        <v>0.28523204477499675</v>
      </c>
      <c r="GL119" s="8">
        <v>45505</v>
      </c>
      <c r="GM119" s="2">
        <f t="shared" si="110"/>
        <v>0.34226723492025712</v>
      </c>
      <c r="GN119" s="2">
        <f t="shared" si="111"/>
        <v>0.52910052910053462</v>
      </c>
      <c r="GO119" s="2">
        <f t="shared" si="112"/>
        <v>-0.24223940796801458</v>
      </c>
      <c r="GP119" s="2">
        <f t="shared" si="113"/>
        <v>0.23938020768832224</v>
      </c>
      <c r="GQ119" s="2">
        <f t="shared" si="114"/>
        <v>-0.37614897201181385</v>
      </c>
      <c r="GR119" s="2">
        <f t="shared" si="115"/>
        <v>-8.3937271477596553E-2</v>
      </c>
      <c r="GS119" s="2">
        <f t="shared" si="116"/>
        <v>0.43779525096934169</v>
      </c>
      <c r="GT119" s="2">
        <f t="shared" si="117"/>
        <v>-5.3859732572136831E-2</v>
      </c>
      <c r="GU119" s="2">
        <f t="shared" si="118"/>
        <v>0.58261357397091373</v>
      </c>
      <c r="GW119" s="8">
        <v>45505</v>
      </c>
      <c r="GX119">
        <f>HAVERM!AT543</f>
        <v>193284</v>
      </c>
      <c r="GY119">
        <f>HAVERM!AU543+HAVERM!AW543+HAVERM!AX543</f>
        <v>364391</v>
      </c>
      <c r="GZ119">
        <f>HAVERM!AV543</f>
        <v>2334398</v>
      </c>
      <c r="HA119">
        <f>HAVERM!AY543</f>
        <v>1343362</v>
      </c>
      <c r="HB119">
        <f>HAVERM!AZ543+HAVERM!BB543</f>
        <v>6516941</v>
      </c>
      <c r="HC119">
        <f>HAVERM!BA543+HAVERM!BC543</f>
        <v>2669692</v>
      </c>
      <c r="HD119">
        <f>HAVERM!BD543</f>
        <v>1114632</v>
      </c>
      <c r="HE119">
        <f>HAVERM!BE543+HAVERM!BF543+HAVERM!BG543</f>
        <v>5392243</v>
      </c>
      <c r="HF119">
        <f>HAVERM!BH543+HAVERM!BI543+HAVERM!BJ543+HAVERM!BK543+HAVERM!BL543+HAVERM!BM543</f>
        <v>10501438</v>
      </c>
    </row>
    <row r="120" spans="73:214" x14ac:dyDescent="0.25">
      <c r="BU120" s="8">
        <v>44927</v>
      </c>
      <c r="BV120" s="7">
        <f>HAVERQ!T180</f>
        <v>367</v>
      </c>
      <c r="BW120" s="7">
        <f>HAVERQ!U180+HAVERQ!W180+HAVERQ!X180</f>
        <v>429</v>
      </c>
      <c r="BX120" s="7">
        <f>HAVERQ!V180</f>
        <v>2613</v>
      </c>
      <c r="BY120" s="7">
        <f>HAVERQ!Y180</f>
        <v>2258</v>
      </c>
      <c r="BZ120" s="7">
        <f>HAVERQ!Z180+HAVERQ!AB180</f>
        <v>7474</v>
      </c>
      <c r="CA120" s="7">
        <f>HAVERQ!AA180+HAVERQ!AC180</f>
        <v>3552</v>
      </c>
      <c r="CB120" s="7">
        <f>HAVERQ!AD180+HAVERQ!AE180+HAVERQ!AF180+HAVERQ!AG180</f>
        <v>8365</v>
      </c>
      <c r="CC120" s="7">
        <f>HAVERQ!AH180+HAVERQ!AI180+HAVERQ!AJ180+HAVERQ!AK180+HAVERQ!AL180+HAVERQ!AM180</f>
        <v>11479</v>
      </c>
      <c r="CD120" s="7">
        <f>HAVERQ!S180-SUM('Chart Data'!BV120:CC120)</f>
        <v>0</v>
      </c>
      <c r="FP120" s="8">
        <v>45536</v>
      </c>
      <c r="FQ120" s="2">
        <f>100*((AVERAGE(HAVERM!AS542:AS544)/AVERAGE(HAVERM!AS539:AS541))-1)</f>
        <v>1.9760293326398504E-2</v>
      </c>
      <c r="FR120" s="2">
        <f>100*((AVERAGE(HAVERM!AT542:AT544)/AVERAGE(HAVERM!AT539:AT541))-1)</f>
        <v>0.12238444250347591</v>
      </c>
      <c r="FS120" s="2">
        <f>100*((AVERAGE(HAVERM!AU542:AU544)/AVERAGE(HAVERM!AU539:AU541))-1)</f>
        <v>-0.26169690494384223</v>
      </c>
      <c r="FT120" s="2">
        <f>100*((AVERAGE(HAVERM!AV542:AV544)/AVERAGE(HAVERM!AV539:AV541))-1)</f>
        <v>-0.20806458206124034</v>
      </c>
      <c r="FU120" s="2">
        <f>100*((AVERAGE(HAVERM!AW542:AW544)/AVERAGE(HAVERM!AW539:AW541))-1)</f>
        <v>0.60812200596793708</v>
      </c>
      <c r="FV120" s="2">
        <f>100*((AVERAGE(HAVERM!AX542:AX544)/AVERAGE(HAVERM!AX539:AX541))-1)</f>
        <v>0.76343587536011892</v>
      </c>
      <c r="FW120" s="2">
        <f>100*((AVERAGE(HAVERM!AY542:AY544)/AVERAGE(HAVERM!AY539:AY541))-1)</f>
        <v>0.13223090402416648</v>
      </c>
      <c r="FX120" s="2">
        <f>100*((AVERAGE(HAVERM!AZ542:AZ544)/AVERAGE(HAVERM!AZ539:AZ541))-1)</f>
        <v>-0.34678075266403319</v>
      </c>
      <c r="FY120" s="2">
        <f>100*((AVERAGE(HAVERM!BA542:BA544)/AVERAGE(HAVERM!BA539:BA541))-1)</f>
        <v>0.11973196860479707</v>
      </c>
      <c r="FZ120" s="2">
        <f>100*((AVERAGE(HAVERM!BB542:BB544)/AVERAGE(HAVERM!BB539:BB541))-1)</f>
        <v>-0.86872013613968901</v>
      </c>
      <c r="GA120" s="2">
        <f>100*((AVERAGE(HAVERM!BC542:BC544)/AVERAGE(HAVERM!BC539:BC541))-1)</f>
        <v>-0.41504331177785181</v>
      </c>
      <c r="GB120" s="2">
        <f>100*((AVERAGE(HAVERM!BD542:BD544)/AVERAGE(HAVERM!BD539:BD541))-1)</f>
        <v>0.35883182672373781</v>
      </c>
      <c r="GC120" s="2">
        <f>100*((AVERAGE(HAVERM!BE542:BE544)/AVERAGE(HAVERM!BE539:BE541))-1)</f>
        <v>0.59995813574125201</v>
      </c>
      <c r="GD120" s="2">
        <f>100*((AVERAGE(HAVERM!BF542:BF544)/AVERAGE(HAVERM!BF539:BF541))-1)</f>
        <v>3.3373129952174452E-2</v>
      </c>
      <c r="GE120" s="2">
        <f>100*((AVERAGE(HAVERM!BG542:BG544)/AVERAGE(HAVERM!BG539:BG541))-1)</f>
        <v>-0.51070733333468121</v>
      </c>
      <c r="GF120" s="2">
        <f>100*((AVERAGE(HAVERM!BH542:BH544)/AVERAGE(HAVERM!BH539:BH541))-1)</f>
        <v>0.91378112217697094</v>
      </c>
      <c r="GG120" s="2">
        <f>100*((AVERAGE(HAVERM!BI542:BI544)/AVERAGE(HAVERM!BI539:BI541))-1)</f>
        <v>0.28263037226625709</v>
      </c>
      <c r="GH120" s="2">
        <f>100*((AVERAGE(HAVERM!BJ542:BJ544)/AVERAGE(HAVERM!BJ539:BJ541))-1)</f>
        <v>0.55790718103789771</v>
      </c>
      <c r="GI120" s="2">
        <f>100*((AVERAGE(HAVERM!BK542:BK544)/AVERAGE(HAVERM!BK539:BK541))-1)</f>
        <v>0.41681542259250914</v>
      </c>
      <c r="GJ120" s="2">
        <f>100*(((AVERAGE(HAVERM!BL542:BL544)+(AVERAGE(HAVERM!BM542:BM544)))/(AVERAGE(HAVERM!BL539:BL541)+AVERAGE(HAVERM!BM539:BM541))-1))</f>
        <v>-5.1670351124422087E-2</v>
      </c>
      <c r="GL120" s="8">
        <v>45536</v>
      </c>
      <c r="GM120" s="2">
        <f t="shared" si="110"/>
        <v>0.12238444250347591</v>
      </c>
      <c r="GN120" s="2">
        <f t="shared" si="111"/>
        <v>0.57609535371372367</v>
      </c>
      <c r="GO120" s="2">
        <f t="shared" si="112"/>
        <v>-0.20806458206124034</v>
      </c>
      <c r="GP120" s="2">
        <f t="shared" si="113"/>
        <v>0.13223090402416648</v>
      </c>
      <c r="GQ120" s="2">
        <f t="shared" si="114"/>
        <v>-0.5224374112871244</v>
      </c>
      <c r="GR120" s="2">
        <f t="shared" si="115"/>
        <v>-0.13920077611351278</v>
      </c>
      <c r="GS120" s="2">
        <f t="shared" si="116"/>
        <v>0.35883182672373781</v>
      </c>
      <c r="GT120" s="2">
        <f t="shared" si="117"/>
        <v>-0.1690909261340523</v>
      </c>
      <c r="GU120" s="2">
        <f t="shared" si="118"/>
        <v>0.47747133660207552</v>
      </c>
      <c r="GW120" s="8">
        <v>45536</v>
      </c>
      <c r="GX120">
        <f>HAVERM!AT544</f>
        <v>193629</v>
      </c>
      <c r="GY120">
        <f>HAVERM!AU544+HAVERM!AW544+HAVERM!AX544</f>
        <v>365625</v>
      </c>
      <c r="GZ120">
        <f>HAVERM!AV544</f>
        <v>2335581</v>
      </c>
      <c r="HA120">
        <f>HAVERM!AY544</f>
        <v>1343337</v>
      </c>
      <c r="HB120">
        <f>HAVERM!AZ544+HAVERM!BB544</f>
        <v>6510433</v>
      </c>
      <c r="HC120">
        <f>HAVERM!BA544+HAVERM!BC544</f>
        <v>2670065</v>
      </c>
      <c r="HD120">
        <f>HAVERM!BD544</f>
        <v>1116853</v>
      </c>
      <c r="HE120">
        <f>HAVERM!BE544+HAVERM!BF544+HAVERM!BG544</f>
        <v>5395334</v>
      </c>
      <c r="HF120">
        <f>HAVERM!BH544+HAVERM!BI544+HAVERM!BJ544+HAVERM!BK544+HAVERM!BL544+HAVERM!BM544</f>
        <v>10499120</v>
      </c>
    </row>
    <row r="121" spans="73:214" x14ac:dyDescent="0.25">
      <c r="BU121" s="8">
        <v>45017</v>
      </c>
      <c r="BV121" s="7">
        <f>HAVERQ!T181</f>
        <v>338</v>
      </c>
      <c r="BW121" s="7">
        <f>HAVERQ!U181+HAVERQ!W181+HAVERQ!X181</f>
        <v>430</v>
      </c>
      <c r="BX121" s="7">
        <f>HAVERQ!V181</f>
        <v>2578</v>
      </c>
      <c r="BY121" s="7">
        <f>HAVERQ!Y181</f>
        <v>2259</v>
      </c>
      <c r="BZ121" s="7">
        <f>HAVERQ!Z181+HAVERQ!AB181</f>
        <v>7423</v>
      </c>
      <c r="CA121" s="7">
        <f>HAVERQ!AA181+HAVERQ!AC181</f>
        <v>3491</v>
      </c>
      <c r="CB121" s="7">
        <f>HAVERQ!AD181+HAVERQ!AE181+HAVERQ!AF181+HAVERQ!AG181</f>
        <v>8320</v>
      </c>
      <c r="CC121" s="7">
        <f>HAVERQ!AH181+HAVERQ!AI181+HAVERQ!AJ181+HAVERQ!AK181+HAVERQ!AL181+HAVERQ!AM181</f>
        <v>11491</v>
      </c>
      <c r="CD121" s="7">
        <f>HAVERQ!S181-SUM('Chart Data'!BV121:CC121)</f>
        <v>0</v>
      </c>
      <c r="FP121" s="8">
        <v>45566</v>
      </c>
      <c r="FQ121" s="2">
        <f>100*((AVERAGE(HAVERM!AS543:AS545)/AVERAGE(HAVERM!AS540:AS542))-1)</f>
        <v>-5.040102556482795E-2</v>
      </c>
      <c r="FR121" s="2">
        <f>100*((AVERAGE(HAVERM!AT543:AT545)/AVERAGE(HAVERM!AT540:AT542))-1)</f>
        <v>0.17745173105974121</v>
      </c>
      <c r="FS121" s="2">
        <f>100*((AVERAGE(HAVERM!AU543:AU545)/AVERAGE(HAVERM!AU540:AU542))-1)</f>
        <v>-0.30309590820524202</v>
      </c>
      <c r="FT121" s="2">
        <f>100*((AVERAGE(HAVERM!AV543:AV545)/AVERAGE(HAVERM!AV540:AV542))-1)</f>
        <v>-0.15193697188574662</v>
      </c>
      <c r="FU121" s="2">
        <f>100*((AVERAGE(HAVERM!AW543:AW545)/AVERAGE(HAVERM!AW540:AW542))-1)</f>
        <v>0.77434945122967225</v>
      </c>
      <c r="FV121" s="2">
        <f>100*((AVERAGE(HAVERM!AX543:AX545)/AVERAGE(HAVERM!AX540:AX542))-1)</f>
        <v>0.75256526306748395</v>
      </c>
      <c r="FW121" s="2">
        <f>100*((AVERAGE(HAVERM!AY543:AY545)/AVERAGE(HAVERM!AY540:AY542))-1)</f>
        <v>-2.2309768278672149E-2</v>
      </c>
      <c r="FX121" s="2">
        <f>100*((AVERAGE(HAVERM!AZ543:AZ545)/AVERAGE(HAVERM!AZ540:AZ542))-1)</f>
        <v>-0.34602930831726386</v>
      </c>
      <c r="FY121" s="2">
        <f>100*((AVERAGE(HAVERM!BA543:BA545)/AVERAGE(HAVERM!BA540:BA542))-1)</f>
        <v>0.16000313002351163</v>
      </c>
      <c r="FZ121" s="2">
        <f>100*((AVERAGE(HAVERM!BB543:BB545)/AVERAGE(HAVERM!BB540:BB542))-1)</f>
        <v>-1.0438224956648701</v>
      </c>
      <c r="GA121" s="2">
        <f>100*((AVERAGE(HAVERM!BC543:BC545)/AVERAGE(HAVERM!BC540:BC542))-1)</f>
        <v>-0.4091471777276201</v>
      </c>
      <c r="GB121" s="2">
        <f>100*((AVERAGE(HAVERM!BD543:BD545)/AVERAGE(HAVERM!BD540:BD542))-1)</f>
        <v>0.37162878955878664</v>
      </c>
      <c r="GC121" s="2">
        <f>100*((AVERAGE(HAVERM!BE543:BE545)/AVERAGE(HAVERM!BE540:BE542))-1)</f>
        <v>0.6043736429139912</v>
      </c>
      <c r="GD121" s="2">
        <f>100*((AVERAGE(HAVERM!BF543:BF545)/AVERAGE(HAVERM!BF540:BF542))-1)</f>
        <v>-5.3017808737687577E-2</v>
      </c>
      <c r="GE121" s="2">
        <f>100*((AVERAGE(HAVERM!BG543:BG545)/AVERAGE(HAVERM!BG540:BG542))-1)</f>
        <v>-0.58834711274845519</v>
      </c>
      <c r="GF121" s="2">
        <f>100*((AVERAGE(HAVERM!BH543:BH545)/AVERAGE(HAVERM!BH540:BH542))-1)</f>
        <v>-0.27257103394140447</v>
      </c>
      <c r="GG121" s="2">
        <f>100*((AVERAGE(HAVERM!BI543:BI545)/AVERAGE(HAVERM!BI540:BI542))-1)</f>
        <v>0.14419773404148462</v>
      </c>
      <c r="GH121" s="2">
        <f>100*((AVERAGE(HAVERM!BJ543:BJ545)/AVERAGE(HAVERM!BJ540:BJ542))-1)</f>
        <v>0.78200885952648402</v>
      </c>
      <c r="GI121" s="2">
        <f>100*((AVERAGE(HAVERM!BK543:BK545)/AVERAGE(HAVERM!BK540:BK542))-1)</f>
        <v>0.48996029214276593</v>
      </c>
      <c r="GJ121" s="2">
        <f>100*(((AVERAGE(HAVERM!BL543:BL545)+(AVERAGE(HAVERM!BM543:BM545)))/(AVERAGE(HAVERM!BL540:BL542)+AVERAGE(HAVERM!BM540:BM542))-1))</f>
        <v>-0.28182112042171026</v>
      </c>
      <c r="GL121" s="8">
        <v>45566</v>
      </c>
      <c r="GM121" s="2">
        <f t="shared" si="110"/>
        <v>0.17745173105974121</v>
      </c>
      <c r="GN121" s="2">
        <f t="shared" si="111"/>
        <v>0.61603263963101451</v>
      </c>
      <c r="GO121" s="2">
        <f t="shared" si="112"/>
        <v>-0.15193697188574662</v>
      </c>
      <c r="GP121" s="2">
        <f t="shared" si="113"/>
        <v>-2.2309768278672149E-2</v>
      </c>
      <c r="GQ121" s="2">
        <f t="shared" si="114"/>
        <v>-0.58066979163728938</v>
      </c>
      <c r="GR121" s="2">
        <f t="shared" si="115"/>
        <v>-0.11526583284022784</v>
      </c>
      <c r="GS121" s="2">
        <f t="shared" si="116"/>
        <v>0.37162878955878664</v>
      </c>
      <c r="GT121" s="2">
        <f t="shared" si="117"/>
        <v>-0.24332579164593193</v>
      </c>
      <c r="GU121" s="2">
        <f t="shared" si="118"/>
        <v>0.34399769346777909</v>
      </c>
      <c r="GW121" s="8">
        <v>45566</v>
      </c>
      <c r="GX121">
        <f>HAVERM!AT545</f>
        <v>193992</v>
      </c>
      <c r="GY121">
        <f>HAVERM!AU545+HAVERM!AW545+HAVERM!AX545</f>
        <v>365922</v>
      </c>
      <c r="GZ121">
        <f>HAVERM!AV545</f>
        <v>2334771</v>
      </c>
      <c r="HA121">
        <f>HAVERM!AY545</f>
        <v>1342027</v>
      </c>
      <c r="HB121">
        <f>HAVERM!AZ545+HAVERM!BB545</f>
        <v>6498660</v>
      </c>
      <c r="HC121">
        <f>HAVERM!BA545+HAVERM!BC545</f>
        <v>2669855</v>
      </c>
      <c r="HD121">
        <f>HAVERM!BD545</f>
        <v>1117848</v>
      </c>
      <c r="HE121">
        <f>HAVERM!BE545+HAVERM!BF545+HAVERM!BG545</f>
        <v>5389494</v>
      </c>
      <c r="HF121">
        <f>HAVERM!BH545+HAVERM!BI545+HAVERM!BJ545+HAVERM!BK545+HAVERM!BL545+HAVERM!BM545</f>
        <v>10538297</v>
      </c>
    </row>
    <row r="122" spans="73:214" x14ac:dyDescent="0.25">
      <c r="BU122" s="8">
        <v>45108</v>
      </c>
      <c r="BV122" s="7">
        <f>HAVERQ!T182</f>
        <v>376</v>
      </c>
      <c r="BW122" s="7">
        <f>HAVERQ!U182+HAVERQ!W182+HAVERQ!X182</f>
        <v>419</v>
      </c>
      <c r="BX122" s="7">
        <f>HAVERQ!V182</f>
        <v>2599</v>
      </c>
      <c r="BY122" s="7">
        <f>HAVERQ!Y182</f>
        <v>2248</v>
      </c>
      <c r="BZ122" s="7">
        <f>HAVERQ!Z182+HAVERQ!AB182</f>
        <v>7434</v>
      </c>
      <c r="CA122" s="7">
        <f>HAVERQ!AA182+HAVERQ!AC182</f>
        <v>3438</v>
      </c>
      <c r="CB122" s="7">
        <f>HAVERQ!AD182+HAVERQ!AE182+HAVERQ!AF182+HAVERQ!AG182</f>
        <v>8331</v>
      </c>
      <c r="CC122" s="7">
        <f>HAVERQ!AH182+HAVERQ!AI182+HAVERQ!AJ182+HAVERQ!AK182+HAVERQ!AL182+HAVERQ!AM182</f>
        <v>11569</v>
      </c>
      <c r="CD122" s="7">
        <f>HAVERQ!S182-SUM('Chart Data'!BV122:CC122)</f>
        <v>1</v>
      </c>
      <c r="FP122" s="8">
        <v>45597</v>
      </c>
      <c r="FQ122" s="2">
        <f>100*((AVERAGE(HAVERM!AS544:AS546)/AVERAGE(HAVERM!AS541:AS543))-1)</f>
        <v>-3.6693996190662048E-2</v>
      </c>
      <c r="FR122" s="2">
        <f>100*((AVERAGE(HAVERM!AT544:AT546)/AVERAGE(HAVERM!AT541:AT543))-1)</f>
        <v>0.38886752464695196</v>
      </c>
      <c r="FS122" s="2">
        <f>100*((AVERAGE(HAVERM!AU544:AU546)/AVERAGE(HAVERM!AU541:AU543))-1)</f>
        <v>-0.26886818009426161</v>
      </c>
      <c r="FT122" s="2">
        <f>100*((AVERAGE(HAVERM!AV544:AV546)/AVERAGE(HAVERM!AV541:AV543))-1)</f>
        <v>-7.5273712539181137E-2</v>
      </c>
      <c r="FU122" s="2">
        <f>100*((AVERAGE(HAVERM!AW544:AW546)/AVERAGE(HAVERM!AW541:AW543))-1)</f>
        <v>0.9865929123355377</v>
      </c>
      <c r="FV122" s="2">
        <f>100*((AVERAGE(HAVERM!AX544:AX546)/AVERAGE(HAVERM!AX541:AX543))-1)</f>
        <v>0.85164106139496987</v>
      </c>
      <c r="FW122" s="2">
        <f>100*((AVERAGE(HAVERM!AY544:AY546)/AVERAGE(HAVERM!AY541:AY543))-1)</f>
        <v>-7.5071126543235778E-2</v>
      </c>
      <c r="FX122" s="2">
        <f>100*((AVERAGE(HAVERM!AZ544:AZ546)/AVERAGE(HAVERM!AZ541:AZ543))-1)</f>
        <v>-0.19469224680001007</v>
      </c>
      <c r="FY122" s="2">
        <f>100*((AVERAGE(HAVERM!BA544:BA546)/AVERAGE(HAVERM!BA541:BA543))-1)</f>
        <v>0.27183840561391115</v>
      </c>
      <c r="FZ122" s="2">
        <f>100*((AVERAGE(HAVERM!BB544:BB546)/AVERAGE(HAVERM!BB541:BB543))-1)</f>
        <v>-1.2940445694561764</v>
      </c>
      <c r="GA122" s="2">
        <f>100*((AVERAGE(HAVERM!BC544:BC546)/AVERAGE(HAVERM!BC541:BC543))-1)</f>
        <v>-0.44425367861260501</v>
      </c>
      <c r="GB122" s="2">
        <f>100*((AVERAGE(HAVERM!BD544:BD546)/AVERAGE(HAVERM!BD541:BD543))-1)</f>
        <v>0.40445496169039252</v>
      </c>
      <c r="GC122" s="2">
        <f>100*((AVERAGE(HAVERM!BE544:BE546)/AVERAGE(HAVERM!BE541:BE543))-1)</f>
        <v>0.68680963158305186</v>
      </c>
      <c r="GD122" s="2">
        <f>100*((AVERAGE(HAVERM!BF544:BF546)/AVERAGE(HAVERM!BF541:BF543))-1)</f>
        <v>-6.7414817097199986E-2</v>
      </c>
      <c r="GE122" s="2">
        <f>100*((AVERAGE(HAVERM!BG544:BG546)/AVERAGE(HAVERM!BG541:BG543))-1)</f>
        <v>-0.5076225259995959</v>
      </c>
      <c r="GF122" s="2">
        <f>100*((AVERAGE(HAVERM!BH544:BH546)/AVERAGE(HAVERM!BH541:BH543))-1)</f>
        <v>-0.79201836222531075</v>
      </c>
      <c r="GG122" s="2">
        <f>100*((AVERAGE(HAVERM!BI544:BI546)/AVERAGE(HAVERM!BI541:BI543))-1)</f>
        <v>0.1210277379346314</v>
      </c>
      <c r="GH122" s="2">
        <f>100*((AVERAGE(HAVERM!BJ544:BJ546)/AVERAGE(HAVERM!BJ541:BJ543))-1)</f>
        <v>0.92060756268350641</v>
      </c>
      <c r="GI122" s="2">
        <f>100*((AVERAGE(HAVERM!BK544:BK546)/AVERAGE(HAVERM!BK541:BK543))-1)</f>
        <v>0.57258756122842147</v>
      </c>
      <c r="GJ122" s="2">
        <f>100*(((AVERAGE(HAVERM!BL544:BL546)+(AVERAGE(HAVERM!BM544:BM546)))/(AVERAGE(HAVERM!BL541:BL543)+AVERAGE(HAVERM!BM541:BM543))-1))</f>
        <v>-0.33884729235591493</v>
      </c>
      <c r="GL122" s="8">
        <v>45597</v>
      </c>
      <c r="GM122" s="2">
        <f t="shared" si="110"/>
        <v>0.38886752464695196</v>
      </c>
      <c r="GN122" s="2">
        <f t="shared" si="111"/>
        <v>0.74162679425837652</v>
      </c>
      <c r="GO122" s="2">
        <f t="shared" si="112"/>
        <v>-7.5273712539181137E-2</v>
      </c>
      <c r="GP122" s="2">
        <f t="shared" si="113"/>
        <v>-7.5071126543235778E-2</v>
      </c>
      <c r="GQ122" s="2">
        <f t="shared" si="114"/>
        <v>-0.56395306889968078</v>
      </c>
      <c r="GR122" s="2">
        <f t="shared" si="115"/>
        <v>-7.4174431958506926E-2</v>
      </c>
      <c r="GS122" s="2">
        <f t="shared" si="116"/>
        <v>0.40445496169039252</v>
      </c>
      <c r="GT122" s="2">
        <f t="shared" si="117"/>
        <v>-0.20510941226498103</v>
      </c>
      <c r="GU122" s="2">
        <f t="shared" si="118"/>
        <v>0.31964687816619097</v>
      </c>
      <c r="GW122" s="8">
        <v>45597</v>
      </c>
      <c r="GX122">
        <f>HAVERM!AT546</f>
        <v>194523</v>
      </c>
      <c r="GY122">
        <f>HAVERM!AU546+HAVERM!AW546+HAVERM!AX546</f>
        <v>367524</v>
      </c>
      <c r="GZ122">
        <f>HAVERM!AV546</f>
        <v>2333459</v>
      </c>
      <c r="HA122">
        <f>HAVERM!AY546</f>
        <v>1342454</v>
      </c>
      <c r="HB122">
        <f>HAVERM!AZ546+HAVERM!BB546</f>
        <v>6478644</v>
      </c>
      <c r="HC122">
        <f>HAVERM!BA546+HAVERM!BC546</f>
        <v>2667679</v>
      </c>
      <c r="HD122">
        <f>HAVERM!BD546</f>
        <v>1119355</v>
      </c>
      <c r="HE122">
        <f>HAVERM!BE546+HAVERM!BF546+HAVERM!BG546</f>
        <v>5380132</v>
      </c>
      <c r="HF122">
        <f>HAVERM!BH546+HAVERM!BI546+HAVERM!BJ546+HAVERM!BK546+HAVERM!BL546+HAVERM!BM546</f>
        <v>10541062</v>
      </c>
    </row>
    <row r="123" spans="73:214" x14ac:dyDescent="0.25">
      <c r="BU123" s="8">
        <v>45200</v>
      </c>
      <c r="BV123" s="7">
        <f>HAVERQ!T183</f>
        <v>402</v>
      </c>
      <c r="BW123" s="7">
        <f>HAVERQ!U183+HAVERQ!W183+HAVERQ!X183</f>
        <v>422</v>
      </c>
      <c r="BX123" s="7">
        <f>HAVERQ!V183</f>
        <v>2590</v>
      </c>
      <c r="BY123" s="7">
        <f>HAVERQ!Y183</f>
        <v>2213</v>
      </c>
      <c r="BZ123" s="7">
        <f>HAVERQ!Z183+HAVERQ!AB183</f>
        <v>7409</v>
      </c>
      <c r="CA123" s="7">
        <f>HAVERQ!AA183+HAVERQ!AC183</f>
        <v>3524</v>
      </c>
      <c r="CB123" s="7">
        <f>HAVERQ!AD183+HAVERQ!AE183+HAVERQ!AF183+HAVERQ!AG183</f>
        <v>8275</v>
      </c>
      <c r="CC123" s="7">
        <f>HAVERQ!AH183+HAVERQ!AI183+HAVERQ!AJ183+HAVERQ!AK183+HAVERQ!AL183+HAVERQ!AM183</f>
        <v>11671</v>
      </c>
      <c r="CD123" s="7">
        <f>HAVERQ!S183-SUM('Chart Data'!BV123:CC123)</f>
        <v>-3</v>
      </c>
      <c r="FP123" s="8">
        <v>45627</v>
      </c>
      <c r="FQ123" s="2">
        <f>100*((AVERAGE(HAVERM!AS545:AS547)/AVERAGE(HAVERM!AS542:AS544))-1)</f>
        <v>-4.0049369400385615E-2</v>
      </c>
      <c r="FR123" s="2">
        <f>100*((AVERAGE(HAVERM!AT545:AT547)/AVERAGE(HAVERM!AT542:AT544))-1)</f>
        <v>0.49583556740933066</v>
      </c>
      <c r="FS123" s="2">
        <f>100*((AVERAGE(HAVERM!AU545:AU547)/AVERAGE(HAVERM!AU542:AU544))-1)</f>
        <v>-0.24339973151449312</v>
      </c>
      <c r="FT123" s="2">
        <f>100*((AVERAGE(HAVERM!AV545:AV547)/AVERAGE(HAVERM!AV542:AV544))-1)</f>
        <v>-0.1263864508015522</v>
      </c>
      <c r="FU123" s="2">
        <f>100*((AVERAGE(HAVERM!AW545:AW547)/AVERAGE(HAVERM!AW542:AW544))-1)</f>
        <v>1.0293363832189151</v>
      </c>
      <c r="FV123" s="2">
        <f>100*((AVERAGE(HAVERM!AX545:AX547)/AVERAGE(HAVERM!AX542:AX544))-1)</f>
        <v>0.78410623883693464</v>
      </c>
      <c r="FW123" s="2">
        <f>100*((AVERAGE(HAVERM!AY545:AY547)/AVERAGE(HAVERM!AY542:AY544))-1)</f>
        <v>-0.14733839478801025</v>
      </c>
      <c r="FX123" s="2">
        <f>100*((AVERAGE(HAVERM!AZ545:AZ547)/AVERAGE(HAVERM!AZ542:AZ544))-1)</f>
        <v>-0.13753960417517419</v>
      </c>
      <c r="FY123" s="2">
        <f>100*((AVERAGE(HAVERM!BA545:BA547)/AVERAGE(HAVERM!BA542:BA544))-1)</f>
        <v>0.39801773264591667</v>
      </c>
      <c r="FZ123" s="2">
        <f>100*((AVERAGE(HAVERM!BB545:BB547)/AVERAGE(HAVERM!BB542:BB544))-1)</f>
        <v>-1.3659489910950451</v>
      </c>
      <c r="GA123" s="2">
        <f>100*((AVERAGE(HAVERM!BC545:BC547)/AVERAGE(HAVERM!BC542:BC544))-1)</f>
        <v>-0.57750997204621957</v>
      </c>
      <c r="GB123" s="2">
        <f>100*((AVERAGE(HAVERM!BD545:BD547)/AVERAGE(HAVERM!BD542:BD544))-1)</f>
        <v>0.3870281440767176</v>
      </c>
      <c r="GC123" s="2">
        <f>100*((AVERAGE(HAVERM!BE545:BE547)/AVERAGE(HAVERM!BE542:BE544))-1)</f>
        <v>0.68125951574968813</v>
      </c>
      <c r="GD123" s="2">
        <f>100*((AVERAGE(HAVERM!BF545:BF547)/AVERAGE(HAVERM!BF542:BF544))-1)</f>
        <v>-7.2474653923670918E-2</v>
      </c>
      <c r="GE123" s="2">
        <f>100*((AVERAGE(HAVERM!BG545:BG547)/AVERAGE(HAVERM!BG542:BG544))-1)</f>
        <v>-0.603102692674784</v>
      </c>
      <c r="GF123" s="2">
        <f>100*((AVERAGE(HAVERM!BH545:BH547)/AVERAGE(HAVERM!BH542:BH544))-1)</f>
        <v>-0.52870425872164617</v>
      </c>
      <c r="GG123" s="2">
        <f>100*((AVERAGE(HAVERM!BI545:BI547)/AVERAGE(HAVERM!BI542:BI544))-1)</f>
        <v>0.14126691396696422</v>
      </c>
      <c r="GH123" s="2">
        <f>100*((AVERAGE(HAVERM!BJ545:BJ547)/AVERAGE(HAVERM!BJ542:BJ544))-1)</f>
        <v>0.87994295038931192</v>
      </c>
      <c r="GI123" s="2">
        <f>100*((AVERAGE(HAVERM!BK545:BK547)/AVERAGE(HAVERM!BK542:BK544))-1)</f>
        <v>0.51738616007777072</v>
      </c>
      <c r="GJ123" s="2">
        <f>100*(((AVERAGE(HAVERM!BL545:BL547)+(AVERAGE(HAVERM!BM545:BM547)))/(AVERAGE(HAVERM!BL542:BL544)+AVERAGE(HAVERM!BM542:BM544))-1))</f>
        <v>-0.34693809450998536</v>
      </c>
      <c r="GL123" s="8">
        <v>45627</v>
      </c>
      <c r="GM123" s="2">
        <f t="shared" si="110"/>
        <v>0.49583556740933066</v>
      </c>
      <c r="GN123" s="2">
        <f t="shared" si="111"/>
        <v>0.72120660141332671</v>
      </c>
      <c r="GO123" s="2">
        <f t="shared" si="112"/>
        <v>-0.1263864508015522</v>
      </c>
      <c r="GP123" s="2">
        <f t="shared" si="113"/>
        <v>-0.14733839478801025</v>
      </c>
      <c r="GQ123" s="2">
        <f t="shared" si="114"/>
        <v>-0.54951687209131572</v>
      </c>
      <c r="GR123" s="2">
        <f t="shared" si="115"/>
        <v>-7.3018114959144675E-2</v>
      </c>
      <c r="GS123" s="2">
        <f t="shared" si="116"/>
        <v>0.3870281440767176</v>
      </c>
      <c r="GT123" s="2">
        <f t="shared" si="117"/>
        <v>-0.25141281101439539</v>
      </c>
      <c r="GU123" s="2">
        <f t="shared" si="118"/>
        <v>0.34453807386640722</v>
      </c>
      <c r="GW123" s="8">
        <v>45627</v>
      </c>
      <c r="GX123">
        <f>HAVERM!AT547</f>
        <v>194392</v>
      </c>
      <c r="GY123">
        <f>HAVERM!AU547+HAVERM!AW547+HAVERM!AX547</f>
        <v>368025</v>
      </c>
      <c r="GZ123">
        <f>HAVERM!AV547</f>
        <v>2329204</v>
      </c>
      <c r="HA123">
        <f>HAVERM!AY547</f>
        <v>1340437</v>
      </c>
      <c r="HB123">
        <f>HAVERM!AZ547+HAVERM!BB547</f>
        <v>6474939</v>
      </c>
      <c r="HC123">
        <f>HAVERM!BA547+HAVERM!BC547</f>
        <v>2666958</v>
      </c>
      <c r="HD123">
        <f>HAVERM!BD547</f>
        <v>1120460</v>
      </c>
      <c r="HE123">
        <f>HAVERM!BE547+HAVERM!BF547+HAVERM!BG547</f>
        <v>5377792</v>
      </c>
      <c r="HF123">
        <f>HAVERM!BH547+HAVERM!BI547+HAVERM!BJ547+HAVERM!BK547+HAVERM!BL547+HAVERM!BM547</f>
        <v>10532813</v>
      </c>
    </row>
    <row r="124" spans="73:214" x14ac:dyDescent="0.25">
      <c r="BU124" s="8">
        <v>45292</v>
      </c>
      <c r="BV124" s="7">
        <f>HAVERQ!T184</f>
        <v>371</v>
      </c>
      <c r="BW124" s="7">
        <f>HAVERQ!U184+HAVERQ!W184+HAVERQ!X184</f>
        <v>425</v>
      </c>
      <c r="BX124" s="7">
        <f>HAVERQ!V184</f>
        <v>2580</v>
      </c>
      <c r="BY124" s="7">
        <f>HAVERQ!Y184</f>
        <v>2232</v>
      </c>
      <c r="BZ124" s="7">
        <f>HAVERQ!Z184+HAVERQ!AB184</f>
        <v>7417</v>
      </c>
      <c r="CA124" s="7">
        <f>HAVERQ!AA184+HAVERQ!AC184</f>
        <v>3516</v>
      </c>
      <c r="CB124" s="7">
        <f>HAVERQ!AD184+HAVERQ!AE184+HAVERQ!AF184+HAVERQ!AG184</f>
        <v>8335</v>
      </c>
      <c r="CC124" s="7">
        <f>HAVERQ!AH184+HAVERQ!AI184+HAVERQ!AJ184+HAVERQ!AK184+HAVERQ!AL184+HAVERQ!AM184</f>
        <v>11914</v>
      </c>
      <c r="CD124" s="7">
        <f>HAVERQ!S184-SUM('Chart Data'!BV124:CC124)</f>
        <v>-1</v>
      </c>
      <c r="FP124" s="8">
        <v>45658</v>
      </c>
      <c r="FQ124" s="2">
        <f>100*((AVERAGE(HAVERM!AS546:AS548)/AVERAGE(HAVERM!AS543:AS545))-1)</f>
        <v>-8.6579718683643669E-2</v>
      </c>
      <c r="FR124" s="2">
        <f>100*((AVERAGE(HAVERM!AT546:AT548)/AVERAGE(HAVERM!AT543:AT545))-1)</f>
        <v>0.40471333522693609</v>
      </c>
      <c r="FS124" s="2">
        <f>100*((AVERAGE(HAVERM!AU546:AU548)/AVERAGE(HAVERM!AU543:AU545))-1)</f>
        <v>-0.17779587404994635</v>
      </c>
      <c r="FT124" s="2">
        <f>100*((AVERAGE(HAVERM!AV546:AV548)/AVERAGE(HAVERM!AV543:AV545))-1)</f>
        <v>-0.208401441878725</v>
      </c>
      <c r="FU124" s="2">
        <f>100*((AVERAGE(HAVERM!AW546:AW548)/AVERAGE(HAVERM!AW543:AW545))-1)</f>
        <v>1.001695085433485</v>
      </c>
      <c r="FV124" s="2">
        <f>100*((AVERAGE(HAVERM!AX546:AX548)/AVERAGE(HAVERM!AX543:AX545))-1)</f>
        <v>0.94941897067308822</v>
      </c>
      <c r="FW124" s="2">
        <f>100*((AVERAGE(HAVERM!AY546:AY548)/AVERAGE(HAVERM!AY543:AY545))-1)</f>
        <v>-7.0741966567100523E-2</v>
      </c>
      <c r="FX124" s="2">
        <f>100*((AVERAGE(HAVERM!AZ546:AZ548)/AVERAGE(HAVERM!AZ543:AZ545))-1)</f>
        <v>-0.13008454764309452</v>
      </c>
      <c r="FY124" s="2">
        <f>100*((AVERAGE(HAVERM!BA546:BA548)/AVERAGE(HAVERM!BA543:BA545))-1)</f>
        <v>0.44695550145170682</v>
      </c>
      <c r="FZ124" s="2">
        <f>100*((AVERAGE(HAVERM!BB546:BB548)/AVERAGE(HAVERM!BB543:BB545))-1)</f>
        <v>-1.3550204337950511</v>
      </c>
      <c r="GA124" s="2">
        <f>100*((AVERAGE(HAVERM!BC546:BC548)/AVERAGE(HAVERM!BC543:BC545))-1)</f>
        <v>-0.67635949579061272</v>
      </c>
      <c r="GB124" s="2">
        <f>100*((AVERAGE(HAVERM!BD546:BD548)/AVERAGE(HAVERM!BD543:BD545))-1)</f>
        <v>0.36156452642959191</v>
      </c>
      <c r="GC124" s="2">
        <f>100*((AVERAGE(HAVERM!BE546:BE548)/AVERAGE(HAVERM!BE543:BE545))-1)</f>
        <v>0.64555523978533369</v>
      </c>
      <c r="GD124" s="2">
        <f>100*((AVERAGE(HAVERM!BF546:BF548)/AVERAGE(HAVERM!BF543:BF545))-1)</f>
        <v>-0.10950497171335893</v>
      </c>
      <c r="GE124" s="2">
        <f>100*((AVERAGE(HAVERM!BG546:BG548)/AVERAGE(HAVERM!BG543:BG545))-1)</f>
        <v>-0.61628331311193163</v>
      </c>
      <c r="GF124" s="2">
        <f>100*((AVERAGE(HAVERM!BH546:BH548)/AVERAGE(HAVERM!BH543:BH545))-1)</f>
        <v>-1.1472951650604024E-2</v>
      </c>
      <c r="GG124" s="2">
        <f>100*((AVERAGE(HAVERM!BI546:BI548)/AVERAGE(HAVERM!BI543:BI545))-1)</f>
        <v>0.14052182647499301</v>
      </c>
      <c r="GH124" s="2">
        <f>100*((AVERAGE(HAVERM!BJ546:BJ548)/AVERAGE(HAVERM!BJ543:BJ545))-1)</f>
        <v>0.42317347298259644</v>
      </c>
      <c r="GI124" s="2">
        <f>100*((AVERAGE(HAVERM!BK546:BK548)/AVERAGE(HAVERM!BK543:BK545))-1)</f>
        <v>0.52133439375741109</v>
      </c>
      <c r="GJ124" s="2">
        <f>100*(((AVERAGE(HAVERM!BL546:BL548)+(AVERAGE(HAVERM!BM546:BM548)))/(AVERAGE(HAVERM!BL543:BL545)+AVERAGE(HAVERM!BM543:BM545))-1))</f>
        <v>-0.32216510911972085</v>
      </c>
      <c r="GL124" s="8">
        <v>45658</v>
      </c>
      <c r="GM124" s="2">
        <f t="shared" si="110"/>
        <v>0.40471333522693609</v>
      </c>
      <c r="GN124" s="2">
        <f t="shared" si="111"/>
        <v>0.8140059017937018</v>
      </c>
      <c r="GO124" s="2">
        <f t="shared" si="112"/>
        <v>-0.208401441878725</v>
      </c>
      <c r="GP124" s="2">
        <f t="shared" si="113"/>
        <v>-7.0741966567100523E-2</v>
      </c>
      <c r="GQ124" s="2">
        <f t="shared" si="114"/>
        <v>-0.54006358895001272</v>
      </c>
      <c r="GR124" s="2">
        <f t="shared" si="115"/>
        <v>-9.4736174486342861E-2</v>
      </c>
      <c r="GS124" s="2">
        <f t="shared" si="116"/>
        <v>0.36156452642959191</v>
      </c>
      <c r="GT124" s="2">
        <f t="shared" si="117"/>
        <v>-0.27694135730751412</v>
      </c>
      <c r="GU124" s="2">
        <f t="shared" si="118"/>
        <v>0.23097858181599928</v>
      </c>
      <c r="GW124" s="8">
        <v>45658</v>
      </c>
      <c r="GX124">
        <f>HAVERM!AT548</f>
        <v>194341</v>
      </c>
      <c r="GY124">
        <f>HAVERM!AU548+HAVERM!AW548+HAVERM!AX548</f>
        <v>369310</v>
      </c>
      <c r="GZ124">
        <f>HAVERM!AV548</f>
        <v>2327489</v>
      </c>
      <c r="HA124">
        <f>HAVERM!AY548</f>
        <v>1342985</v>
      </c>
      <c r="HB124">
        <f>HAVERM!AZ548+HAVERM!BB548</f>
        <v>6466998</v>
      </c>
      <c r="HC124">
        <f>HAVERM!BA548+HAVERM!BC548</f>
        <v>2667387</v>
      </c>
      <c r="HD124">
        <f>HAVERM!BD548</f>
        <v>1121628</v>
      </c>
      <c r="HE124">
        <f>HAVERM!BE548+HAVERM!BF548+HAVERM!BG548</f>
        <v>5374346</v>
      </c>
      <c r="HF124">
        <f>HAVERM!BH548+HAVERM!BI548+HAVERM!BJ548+HAVERM!BK548+HAVERM!BL548+HAVERM!BM548</f>
        <v>10537828</v>
      </c>
    </row>
    <row r="125" spans="73:214" x14ac:dyDescent="0.25">
      <c r="BU125" s="8">
        <v>45383</v>
      </c>
      <c r="BV125" s="7">
        <f>HAVERQ!T185</f>
        <v>350</v>
      </c>
      <c r="BW125" s="7">
        <f>HAVERQ!U185+HAVERQ!W185+HAVERQ!X185</f>
        <v>427</v>
      </c>
      <c r="BX125" s="7">
        <f>HAVERQ!V185</f>
        <v>2576</v>
      </c>
      <c r="BY125" s="7">
        <f>HAVERQ!Y185</f>
        <v>2155</v>
      </c>
      <c r="BZ125" s="7">
        <f>HAVERQ!Z185+HAVERQ!AB185</f>
        <v>7400</v>
      </c>
      <c r="CA125" s="7">
        <f>HAVERQ!AA185+HAVERQ!AC185</f>
        <v>3486</v>
      </c>
      <c r="CB125" s="7">
        <f>HAVERQ!AD185+HAVERQ!AE185+HAVERQ!AF185+HAVERQ!AG185</f>
        <v>8380</v>
      </c>
      <c r="CC125" s="7">
        <f>HAVERQ!AH185+HAVERQ!AI185+HAVERQ!AJ185+HAVERQ!AK185+HAVERQ!AL185+HAVERQ!AM185</f>
        <v>11937</v>
      </c>
      <c r="CD125" s="7">
        <f>HAVERQ!S185-SUM('Chart Data'!BV125:CC125)</f>
        <v>-1</v>
      </c>
      <c r="FP125" s="8">
        <v>45689</v>
      </c>
      <c r="FQ125" s="2">
        <f>100*((AVERAGE(HAVERM!AS547:AS549)/AVERAGE(HAVERM!AS544:AS546))-1)</f>
        <v>-0.13608025709069826</v>
      </c>
      <c r="FR125" s="2">
        <f>100*((AVERAGE(HAVERM!AT547:AT549)/AVERAGE(HAVERM!AT544:AT546))-1)</f>
        <v>0.14927578056287416</v>
      </c>
      <c r="FS125" s="2">
        <f>100*((AVERAGE(HAVERM!AU547:AU549)/AVERAGE(HAVERM!AU544:AU546))-1)</f>
        <v>-0.29471882873034483</v>
      </c>
      <c r="FT125" s="2">
        <f>100*((AVERAGE(HAVERM!AV547:AV549)/AVERAGE(HAVERM!AV544:AV546))-1)</f>
        <v>-0.32148211880644872</v>
      </c>
      <c r="FU125" s="2">
        <f>100*((AVERAGE(HAVERM!AW547:AW549)/AVERAGE(HAVERM!AW544:AW546))-1)</f>
        <v>0.88458347796926962</v>
      </c>
      <c r="FV125" s="2">
        <f>100*((AVERAGE(HAVERM!AX547:AX549)/AVERAGE(HAVERM!AX544:AX546))-1)</f>
        <v>0.92191580674578777</v>
      </c>
      <c r="FW125" s="2">
        <f>100*((AVERAGE(HAVERM!AY547:AY549)/AVERAGE(HAVERM!AY544:AY546))-1)</f>
        <v>-0.10571480637903141</v>
      </c>
      <c r="FX125" s="2">
        <f>100*((AVERAGE(HAVERM!AZ547:AZ549)/AVERAGE(HAVERM!AZ544:AZ546))-1)</f>
        <v>-0.26858201643669144</v>
      </c>
      <c r="FY125" s="2">
        <f>100*((AVERAGE(HAVERM!BA547:BA549)/AVERAGE(HAVERM!BA544:BA546))-1)</f>
        <v>0.48775624661512307</v>
      </c>
      <c r="FZ125" s="2">
        <f>100*((AVERAGE(HAVERM!BB547:BB549)/AVERAGE(HAVERM!BB544:BB546))-1)</f>
        <v>-1.1027501575951004</v>
      </c>
      <c r="GA125" s="2">
        <f>100*((AVERAGE(HAVERM!BC547:BC549)/AVERAGE(HAVERM!BC544:BC546))-1)</f>
        <v>-0.73822735161132025</v>
      </c>
      <c r="GB125" s="2">
        <f>100*((AVERAGE(HAVERM!BD547:BD549)/AVERAGE(HAVERM!BD544:BD546))-1)</f>
        <v>0.31171214791880786</v>
      </c>
      <c r="GC125" s="2">
        <f>100*((AVERAGE(HAVERM!BE547:BE549)/AVERAGE(HAVERM!BE544:BE546))-1)</f>
        <v>0.50382833848752195</v>
      </c>
      <c r="GD125" s="2">
        <f>100*((AVERAGE(HAVERM!BF547:BF549)/AVERAGE(HAVERM!BF544:BF546))-1)</f>
        <v>-7.8681009777259447E-2</v>
      </c>
      <c r="GE125" s="2">
        <f>100*((AVERAGE(HAVERM!BG547:BG549)/AVERAGE(HAVERM!BG544:BG546))-1)</f>
        <v>-0.54500735967707437</v>
      </c>
      <c r="GF125" s="2">
        <f>100*((AVERAGE(HAVERM!BH547:BH549)/AVERAGE(HAVERM!BH544:BH546))-1)</f>
        <v>0.21190489049158767</v>
      </c>
      <c r="GG125" s="2">
        <f>100*((AVERAGE(HAVERM!BI547:BI549)/AVERAGE(HAVERM!BI544:BI546))-1)</f>
        <v>5.3338818749848471E-2</v>
      </c>
      <c r="GH125" s="2">
        <f>100*((AVERAGE(HAVERM!BJ547:BJ549)/AVERAGE(HAVERM!BJ544:BJ546))-1)</f>
        <v>0.17745183219861627</v>
      </c>
      <c r="GI125" s="2">
        <f>100*((AVERAGE(HAVERM!BK547:BK549)/AVERAGE(HAVERM!BK544:BK546))-1)</f>
        <v>0.32544219281389619</v>
      </c>
      <c r="GJ125" s="2">
        <f>100*(((AVERAGE(HAVERM!BL547:BL549)+(AVERAGE(HAVERM!BM547:BM549)))/(AVERAGE(HAVERM!BL544:BL546)+AVERAGE(HAVERM!BM544:BM546))-1))</f>
        <v>-0.39800543020577228</v>
      </c>
      <c r="GL125" s="8">
        <v>45689</v>
      </c>
      <c r="GM125" s="2">
        <f t="shared" si="110"/>
        <v>0.14927578056287416</v>
      </c>
      <c r="GN125" s="2">
        <f t="shared" si="111"/>
        <v>0.74735845090989628</v>
      </c>
      <c r="GO125" s="2">
        <f t="shared" si="112"/>
        <v>-0.32148211880644872</v>
      </c>
      <c r="GP125" s="2">
        <f t="shared" si="113"/>
        <v>-0.10571480637903141</v>
      </c>
      <c r="GQ125" s="2">
        <f t="shared" si="114"/>
        <v>-0.54671304318197889</v>
      </c>
      <c r="GR125" s="2">
        <f t="shared" si="115"/>
        <v>-0.10244019462012366</v>
      </c>
      <c r="GS125" s="2">
        <f t="shared" si="116"/>
        <v>0.31171214791880786</v>
      </c>
      <c r="GT125" s="2">
        <f t="shared" si="117"/>
        <v>-0.2420358602805095</v>
      </c>
      <c r="GU125" s="2">
        <f t="shared" si="118"/>
        <v>0.11672189784694975</v>
      </c>
      <c r="GW125" s="8">
        <v>45689</v>
      </c>
      <c r="GX125">
        <f>HAVERM!AT549</f>
        <v>194280</v>
      </c>
      <c r="GY125">
        <f>HAVERM!AU549+HAVERM!AW549+HAVERM!AX549</f>
        <v>369950</v>
      </c>
      <c r="GZ125">
        <f>HAVERM!AV549</f>
        <v>2324602</v>
      </c>
      <c r="HA125">
        <f>HAVERM!AY549</f>
        <v>1340138</v>
      </c>
      <c r="HB125">
        <f>HAVERM!AZ549+HAVERM!BB549</f>
        <v>6439258</v>
      </c>
      <c r="HC125">
        <f>HAVERM!BA549+HAVERM!BC549</f>
        <v>2665051</v>
      </c>
      <c r="HD125">
        <f>HAVERM!BD549</f>
        <v>1122423</v>
      </c>
      <c r="HE125">
        <f>HAVERM!BE549+HAVERM!BF549+HAVERM!BG549</f>
        <v>5373697</v>
      </c>
      <c r="HF125">
        <f>HAVERM!BH549+HAVERM!BI549+HAVERM!BJ549+HAVERM!BK549+HAVERM!BL549+HAVERM!BM549</f>
        <v>10544697</v>
      </c>
    </row>
    <row r="126" spans="73:214" x14ac:dyDescent="0.25">
      <c r="BU126" s="8">
        <v>45474</v>
      </c>
      <c r="BV126" s="7">
        <f>HAVERQ!T186</f>
        <v>360</v>
      </c>
      <c r="BW126" s="7">
        <f>HAVERQ!U186+HAVERQ!W186+HAVERQ!X186</f>
        <v>431</v>
      </c>
      <c r="BX126" s="7">
        <f>HAVERQ!V186</f>
        <v>2589</v>
      </c>
      <c r="BY126" s="7">
        <f>HAVERQ!Y186</f>
        <v>2220</v>
      </c>
      <c r="BZ126" s="7">
        <f>HAVERQ!Z186+HAVERQ!AB186</f>
        <v>7383</v>
      </c>
      <c r="CA126" s="7">
        <f>HAVERQ!AA186+HAVERQ!AC186</f>
        <v>3515</v>
      </c>
      <c r="CB126" s="7">
        <f>HAVERQ!AD186+HAVERQ!AE186+HAVERQ!AF186+HAVERQ!AG186</f>
        <v>8365</v>
      </c>
      <c r="CC126" s="7">
        <f>HAVERQ!AH186+HAVERQ!AI186+HAVERQ!AJ186+HAVERQ!AK186+HAVERQ!AL186+HAVERQ!AM186</f>
        <v>11905</v>
      </c>
      <c r="CD126" s="7">
        <f>HAVERQ!S186-SUM('Chart Data'!BV126:CC126)</f>
        <v>-2</v>
      </c>
      <c r="FP126" s="8">
        <v>45717</v>
      </c>
      <c r="FQ126" s="2">
        <f>100*((AVERAGE(HAVERM!AS548:AS550)/AVERAGE(HAVERM!AS545:AS547))-1)</f>
        <v>-0.18116202215361366</v>
      </c>
      <c r="FR126" s="2">
        <f>100*((AVERAGE(HAVERM!AT548:AT550)/AVERAGE(HAVERM!AT545:AT547))-1)</f>
        <v>-1.6469179474598583E-2</v>
      </c>
      <c r="FS126" s="2">
        <f>100*((AVERAGE(HAVERM!AU548:AU550)/AVERAGE(HAVERM!AU545:AU547))-1)</f>
        <v>-0.40507017365004616</v>
      </c>
      <c r="FT126" s="2">
        <f>100*((AVERAGE(HAVERM!AV548:AV550)/AVERAGE(HAVERM!AV545:AV547))-1)</f>
        <v>-0.33991031569573504</v>
      </c>
      <c r="FU126" s="2">
        <f>100*((AVERAGE(HAVERM!AW548:AW550)/AVERAGE(HAVERM!AW545:AW547))-1)</f>
        <v>0.92060075137914144</v>
      </c>
      <c r="FV126" s="2">
        <f>100*((AVERAGE(HAVERM!AX548:AX550)/AVERAGE(HAVERM!AX545:AX547))-1)</f>
        <v>0.9594644606863989</v>
      </c>
      <c r="FW126" s="2">
        <f>100*((AVERAGE(HAVERM!AY548:AY550)/AVERAGE(HAVERM!AY545:AY547))-1)</f>
        <v>-0.10760467666669493</v>
      </c>
      <c r="FX126" s="2">
        <f>100*((AVERAGE(HAVERM!AZ548:AZ550)/AVERAGE(HAVERM!AZ545:AZ547))-1)</f>
        <v>-0.3403786716573598</v>
      </c>
      <c r="FY126" s="2">
        <f>100*((AVERAGE(HAVERM!BA548:BA550)/AVERAGE(HAVERM!BA545:BA547))-1)</f>
        <v>0.48225337862288775</v>
      </c>
      <c r="FZ126" s="2">
        <f>100*((AVERAGE(HAVERM!BB548:BB550)/AVERAGE(HAVERM!BB545:BB547))-1)</f>
        <v>-1.3651135484961774</v>
      </c>
      <c r="GA126" s="2">
        <f>100*((AVERAGE(HAVERM!BC548:BC550)/AVERAGE(HAVERM!BC545:BC547))-1)</f>
        <v>-0.78427242408285469</v>
      </c>
      <c r="GB126" s="2">
        <f>100*((AVERAGE(HAVERM!BD548:BD550)/AVERAGE(HAVERM!BD545:BD547))-1)</f>
        <v>0.31134750569072889</v>
      </c>
      <c r="GC126" s="2">
        <f>100*((AVERAGE(HAVERM!BE548:BE550)/AVERAGE(HAVERM!BE545:BE547))-1)</f>
        <v>0.3950152397634854</v>
      </c>
      <c r="GD126" s="2">
        <f>100*((AVERAGE(HAVERM!BF548:BF550)/AVERAGE(HAVERM!BF545:BF547))-1)</f>
        <v>-7.2309540886783541E-2</v>
      </c>
      <c r="GE126" s="2">
        <f>100*((AVERAGE(HAVERM!BG548:BG550)/AVERAGE(HAVERM!BG545:BG547))-1)</f>
        <v>-0.4243128432504073</v>
      </c>
      <c r="GF126" s="2">
        <f>100*((AVERAGE(HAVERM!BH548:BH550)/AVERAGE(HAVERM!BH545:BH547))-1)</f>
        <v>0.19256512340197762</v>
      </c>
      <c r="GG126" s="2">
        <f>100*((AVERAGE(HAVERM!BI548:BI550)/AVERAGE(HAVERM!BI545:BI547))-1)</f>
        <v>2.354039768674987E-2</v>
      </c>
      <c r="GH126" s="2">
        <f>100*((AVERAGE(HAVERM!BJ548:BJ550)/AVERAGE(HAVERM!BJ545:BJ547))-1)</f>
        <v>8.8319414768722737E-2</v>
      </c>
      <c r="GI126" s="2">
        <f>100*((AVERAGE(HAVERM!BK548:BK550)/AVERAGE(HAVERM!BK545:BK547))-1)</f>
        <v>0.2357318738019476</v>
      </c>
      <c r="GJ126" s="2">
        <f>100*(((AVERAGE(HAVERM!BL548:BL550)+(AVERAGE(HAVERM!BM548:BM550)))/(AVERAGE(HAVERM!BL545:BL547)+AVERAGE(HAVERM!BM545:BM547))-1))</f>
        <v>-0.48753426608726391</v>
      </c>
      <c r="GL126" s="8">
        <v>45717</v>
      </c>
      <c r="GM126" s="2">
        <f t="shared" si="110"/>
        <v>-1.6469179474598583E-2</v>
      </c>
      <c r="GN126" s="2">
        <f t="shared" si="111"/>
        <v>0.76515859246406581</v>
      </c>
      <c r="GO126" s="2">
        <f t="shared" si="112"/>
        <v>-0.33991031569573504</v>
      </c>
      <c r="GP126" s="2">
        <f t="shared" si="113"/>
        <v>-0.10760467666669493</v>
      </c>
      <c r="GQ126" s="2">
        <f t="shared" si="114"/>
        <v>-0.68122735254746436</v>
      </c>
      <c r="GR126" s="2">
        <f t="shared" si="115"/>
        <v>-0.126204136377428</v>
      </c>
      <c r="GS126" s="2">
        <f t="shared" si="116"/>
        <v>0.31134750569072889</v>
      </c>
      <c r="GT126" s="2">
        <f t="shared" si="117"/>
        <v>-0.19287913398911005</v>
      </c>
      <c r="GU126" s="2">
        <f t="shared" si="118"/>
        <v>5.6085991180876427E-2</v>
      </c>
      <c r="GW126" s="8">
        <v>45717</v>
      </c>
      <c r="GX126">
        <f>HAVERM!AT550</f>
        <v>194190</v>
      </c>
      <c r="GY126">
        <f>HAVERM!AU550+HAVERM!AW550+HAVERM!AX550</f>
        <v>370639</v>
      </c>
      <c r="GZ126">
        <f>HAVERM!AV550</f>
        <v>2321558</v>
      </c>
      <c r="HA126">
        <f>HAVERM!AY550</f>
        <v>1337464</v>
      </c>
      <c r="HB126">
        <f>HAVERM!AZ550+HAVERM!BB550</f>
        <v>6413473</v>
      </c>
      <c r="HC126">
        <f>HAVERM!BA550+HAVERM!BC550</f>
        <v>2661952</v>
      </c>
      <c r="HD126">
        <f>HAVERM!BD550</f>
        <v>1124066</v>
      </c>
      <c r="HE126">
        <f>HAVERM!BE550+HAVERM!BF550+HAVERM!BG550</f>
        <v>5368230</v>
      </c>
      <c r="HF126">
        <f>HAVERM!BH550+HAVERM!BI550+HAVERM!BJ550+HAVERM!BK550+HAVERM!BL550+HAVERM!BM550</f>
        <v>10547377</v>
      </c>
    </row>
    <row r="127" spans="73:214" x14ac:dyDescent="0.25">
      <c r="BU127" s="8">
        <v>45566</v>
      </c>
      <c r="BV127" s="7">
        <f>HAVERQ!T187</f>
        <v>360</v>
      </c>
      <c r="BW127" s="7">
        <f>HAVERQ!U187+HAVERQ!W187+HAVERQ!X187</f>
        <v>437</v>
      </c>
      <c r="BX127" s="7">
        <f>HAVERQ!V187</f>
        <v>2607</v>
      </c>
      <c r="BY127" s="7">
        <f>HAVERQ!Y187</f>
        <v>2229</v>
      </c>
      <c r="BZ127" s="7">
        <f>HAVERQ!Z187+HAVERQ!AB187</f>
        <v>7355</v>
      </c>
      <c r="CA127" s="7">
        <f>HAVERQ!AA187+HAVERQ!AC187</f>
        <v>3548</v>
      </c>
      <c r="CB127" s="7">
        <f>HAVERQ!AD187+HAVERQ!AE187+HAVERQ!AF187+HAVERQ!AG187</f>
        <v>8405</v>
      </c>
      <c r="CC127" s="7">
        <f>HAVERQ!AH187+HAVERQ!AI187+HAVERQ!AJ187+HAVERQ!AK187+HAVERQ!AL187+HAVERQ!AM187</f>
        <v>11967</v>
      </c>
      <c r="CD127" s="7">
        <f>HAVERQ!S187-SUM('Chart Data'!BV127:CC127)</f>
        <v>-2</v>
      </c>
      <c r="FP127" s="8">
        <v>45748</v>
      </c>
      <c r="FQ127" s="2">
        <f>100*((AVERAGE(HAVERM!AS549:AS551)/AVERAGE(HAVERM!AS546:AS548))-1)</f>
        <v>-0.25777311918693258</v>
      </c>
      <c r="FR127" s="2">
        <f>100*((AVERAGE(HAVERM!AT549:AT551)/AVERAGE(HAVERM!AT546:AT548))-1)</f>
        <v>-0.36707723538205173</v>
      </c>
      <c r="FS127" s="2">
        <f>100*((AVERAGE(HAVERM!AU549:AU551)/AVERAGE(HAVERM!AU546:AU548))-1)</f>
        <v>-0.73488422684195864</v>
      </c>
      <c r="FT127" s="2">
        <f>100*((AVERAGE(HAVERM!AV549:AV551)/AVERAGE(HAVERM!AV546:AV548))-1)</f>
        <v>-0.35162325511662873</v>
      </c>
      <c r="FU127" s="2">
        <f>100*((AVERAGE(HAVERM!AW549:AW551)/AVERAGE(HAVERM!AW546:AW548))-1)</f>
        <v>0.99760831301276554</v>
      </c>
      <c r="FV127" s="2">
        <f>100*((AVERAGE(HAVERM!AX549:AX551)/AVERAGE(HAVERM!AX546:AX548))-1)</f>
        <v>0.78376855278907698</v>
      </c>
      <c r="FW127" s="2">
        <f>100*((AVERAGE(HAVERM!AY549:AY551)/AVERAGE(HAVERM!AY546:AY548))-1)</f>
        <v>-0.65806795837726195</v>
      </c>
      <c r="FX127" s="2">
        <f>100*((AVERAGE(HAVERM!AZ549:AZ551)/AVERAGE(HAVERM!AZ546:AZ548))-1)</f>
        <v>-0.4325382000130662</v>
      </c>
      <c r="FY127" s="2">
        <f>100*((AVERAGE(HAVERM!BA549:BA551)/AVERAGE(HAVERM!BA546:BA548))-1)</f>
        <v>0.41824853176113397</v>
      </c>
      <c r="FZ127" s="2">
        <f>100*((AVERAGE(HAVERM!BB549:BB551)/AVERAGE(HAVERM!BB546:BB548))-1)</f>
        <v>-1.7371683922528969</v>
      </c>
      <c r="GA127" s="2">
        <f>100*((AVERAGE(HAVERM!BC549:BC551)/AVERAGE(HAVERM!BC546:BC548))-1)</f>
        <v>-0.95620306861864401</v>
      </c>
      <c r="GB127" s="2">
        <f>100*((AVERAGE(HAVERM!BD549:BD551)/AVERAGE(HAVERM!BD546:BD548))-1)</f>
        <v>0.25563426183337068</v>
      </c>
      <c r="GC127" s="2">
        <f>100*((AVERAGE(HAVERM!BE549:BE551)/AVERAGE(HAVERM!BE546:BE548))-1)</f>
        <v>7.4682333360587272E-2</v>
      </c>
      <c r="GD127" s="2">
        <f>100*((AVERAGE(HAVERM!BF549:BF551)/AVERAGE(HAVERM!BF546:BF548))-1)</f>
        <v>-0.24655759342800954</v>
      </c>
      <c r="GE127" s="2">
        <f>100*((AVERAGE(HAVERM!BG549:BG551)/AVERAGE(HAVERM!BG546:BG548))-1)</f>
        <v>-0.4264965793015163</v>
      </c>
      <c r="GF127" s="2">
        <f>100*((AVERAGE(HAVERM!BH549:BH551)/AVERAGE(HAVERM!BH546:BH548))-1)</f>
        <v>0.30716399175496623</v>
      </c>
      <c r="GG127" s="2">
        <f>100*((AVERAGE(HAVERM!BI549:BI551)/AVERAGE(HAVERM!BI546:BI548))-1)</f>
        <v>6.8055497603669579E-2</v>
      </c>
      <c r="GH127" s="2">
        <f>100*((AVERAGE(HAVERM!BJ549:BJ551)/AVERAGE(HAVERM!BJ546:BJ548))-1)</f>
        <v>0.2647325872687567</v>
      </c>
      <c r="GI127" s="2">
        <f>100*((AVERAGE(HAVERM!BK549:BK551)/AVERAGE(HAVERM!BK546:BK548))-1)</f>
        <v>-1.1734903828553023E-2</v>
      </c>
      <c r="GJ127" s="2">
        <f>100*(((AVERAGE(HAVERM!BL549:BL551)+(AVERAGE(HAVERM!BM549:BM551)))/(AVERAGE(HAVERM!BL546:BL548)+AVERAGE(HAVERM!BM546:BM548))-1))</f>
        <v>-0.88631591271026711</v>
      </c>
      <c r="GL127" s="8">
        <v>45748</v>
      </c>
      <c r="GM127" s="2">
        <f t="shared" si="110"/>
        <v>-0.36707723538205173</v>
      </c>
      <c r="GN127" s="2">
        <f t="shared" si="111"/>
        <v>0.6477749649502762</v>
      </c>
      <c r="GO127" s="2">
        <f t="shared" si="112"/>
        <v>-0.35162325511662873</v>
      </c>
      <c r="GP127" s="2">
        <f t="shared" si="113"/>
        <v>-0.65806795837726195</v>
      </c>
      <c r="GQ127" s="2">
        <f t="shared" si="114"/>
        <v>-0.8656126199314107</v>
      </c>
      <c r="GR127" s="2">
        <f t="shared" si="115"/>
        <v>-0.24068910565626656</v>
      </c>
      <c r="GS127" s="2">
        <f t="shared" si="116"/>
        <v>0.25563426183337068</v>
      </c>
      <c r="GT127" s="2">
        <f t="shared" si="117"/>
        <v>-0.30088140106754313</v>
      </c>
      <c r="GU127" s="2">
        <f t="shared" si="118"/>
        <v>0.12084764936579617</v>
      </c>
      <c r="GW127" s="8">
        <v>45748</v>
      </c>
      <c r="GX127">
        <f>HAVERM!AT551</f>
        <v>192645</v>
      </c>
      <c r="GY127">
        <f>HAVERM!AU551+HAVERM!AW551+HAVERM!AX551</f>
        <v>371427</v>
      </c>
      <c r="GZ127">
        <f>HAVERM!AV551</f>
        <v>2319413</v>
      </c>
      <c r="HA127">
        <f>HAVERM!AY551</f>
        <v>1321781</v>
      </c>
      <c r="HB127">
        <f>HAVERM!AZ551+HAVERM!BB551</f>
        <v>6399743</v>
      </c>
      <c r="HC127">
        <f>HAVERM!BA551+HAVERM!BC551</f>
        <v>2655761</v>
      </c>
      <c r="HD127">
        <f>HAVERM!BD551</f>
        <v>1123547</v>
      </c>
      <c r="HE127">
        <f>HAVERM!BE551+HAVERM!BF551+HAVERM!BG551</f>
        <v>5341804</v>
      </c>
      <c r="HF127">
        <f>HAVERM!BH551+HAVERM!BI551+HAVERM!BJ551+HAVERM!BK551+HAVERM!BL551+HAVERM!BM551</f>
        <v>10557831</v>
      </c>
    </row>
    <row r="128" spans="73:214" x14ac:dyDescent="0.25">
      <c r="BU128" s="8">
        <v>45658</v>
      </c>
      <c r="BV128" s="7">
        <f>HAVERQ!T188</f>
        <v>350</v>
      </c>
      <c r="BW128" s="7">
        <f>HAVERQ!U188+HAVERQ!W188+HAVERQ!X188</f>
        <v>438</v>
      </c>
      <c r="BX128" s="7">
        <f>HAVERQ!V188</f>
        <v>2590</v>
      </c>
      <c r="BY128" s="7">
        <f>HAVERQ!Y188</f>
        <v>2249</v>
      </c>
      <c r="BZ128" s="7">
        <f>HAVERQ!Z188+HAVERQ!AB188</f>
        <v>7341</v>
      </c>
      <c r="CA128" s="7">
        <f>HAVERQ!AA188+HAVERQ!AC188</f>
        <v>3513</v>
      </c>
      <c r="CB128" s="7">
        <f>HAVERQ!AD188+HAVERQ!AE188+HAVERQ!AF188+HAVERQ!AG188</f>
        <v>8429</v>
      </c>
      <c r="CC128" s="7">
        <f>HAVERQ!AH188+HAVERQ!AI188+HAVERQ!AJ188+HAVERQ!AK188+HAVERQ!AL188+HAVERQ!AM188</f>
        <v>12183</v>
      </c>
      <c r="CD128" s="7">
        <f>HAVERQ!S188-SUM('Chart Data'!BV128:CC128)</f>
        <v>1</v>
      </c>
      <c r="FP128" s="8">
        <v>45778</v>
      </c>
      <c r="FQ128" s="2">
        <f>100*((AVERAGE(HAVERM!AS550:AS552)/AVERAGE(HAVERM!AS547:AS549))-1)</f>
        <v>-0.42082582869835683</v>
      </c>
      <c r="FR128" s="2">
        <f>100*((AVERAGE(HAVERM!AT550:AT552)/AVERAGE(HAVERM!AT547:AT549))-1)</f>
        <v>-0.89380511240744198</v>
      </c>
      <c r="FS128" s="2">
        <f>100*((AVERAGE(HAVERM!AU550:AU552)/AVERAGE(HAVERM!AU547:AU549))-1)</f>
        <v>-0.92967818831942717</v>
      </c>
      <c r="FT128" s="2">
        <f>100*((AVERAGE(HAVERM!AV550:AV552)/AVERAGE(HAVERM!AV547:AV549))-1)</f>
        <v>-0.42959078509072768</v>
      </c>
      <c r="FU128" s="2">
        <f>100*((AVERAGE(HAVERM!AW550:AW552)/AVERAGE(HAVERM!AW547:AW549))-1)</f>
        <v>0.9427277578358817</v>
      </c>
      <c r="FV128" s="2">
        <f>100*((AVERAGE(HAVERM!AX550:AX552)/AVERAGE(HAVERM!AX547:AX549))-1)</f>
        <v>0.59868603233261819</v>
      </c>
      <c r="FW128" s="2">
        <f>100*((AVERAGE(HAVERM!AY550:AY552)/AVERAGE(HAVERM!AY547:AY549))-1)</f>
        <v>-1.350520434639968</v>
      </c>
      <c r="FX128" s="2">
        <f>100*((AVERAGE(HAVERM!AZ550:AZ552)/AVERAGE(HAVERM!AZ547:AZ549))-1)</f>
        <v>-0.61715835143678621</v>
      </c>
      <c r="FY128" s="2">
        <f>100*((AVERAGE(HAVERM!BA550:BA552)/AVERAGE(HAVERM!BA547:BA549))-1)</f>
        <v>0.17328293885565671</v>
      </c>
      <c r="FZ128" s="2">
        <f>100*((AVERAGE(HAVERM!BB550:BB552)/AVERAGE(HAVERM!BB547:BB549))-1)</f>
        <v>-2.1174100075458835</v>
      </c>
      <c r="GA128" s="2">
        <f>100*((AVERAGE(HAVERM!BC550:BC552)/AVERAGE(HAVERM!BC547:BC549))-1)</f>
        <v>-1.2342765569775871</v>
      </c>
      <c r="GB128" s="2">
        <f>100*((AVERAGE(HAVERM!BD550:BD552)/AVERAGE(HAVERM!BD547:BD549))-1)</f>
        <v>0.20692457239699369</v>
      </c>
      <c r="GC128" s="2">
        <f>100*((AVERAGE(HAVERM!BE550:BE552)/AVERAGE(HAVERM!BE547:BE549))-1)</f>
        <v>-0.37967138248269361</v>
      </c>
      <c r="GD128" s="2">
        <f>100*((AVERAGE(HAVERM!BF550:BF552)/AVERAGE(HAVERM!BF547:BF549))-1)</f>
        <v>-0.75272013729180687</v>
      </c>
      <c r="GE128" s="2">
        <f>100*((AVERAGE(HAVERM!BG550:BG552)/AVERAGE(HAVERM!BG547:BG549))-1)</f>
        <v>-0.32443369932283472</v>
      </c>
      <c r="GF128" s="2">
        <f>100*((AVERAGE(HAVERM!BH550:BH552)/AVERAGE(HAVERM!BH547:BH549))-1)</f>
        <v>0.43966566017268338</v>
      </c>
      <c r="GG128" s="2">
        <f>100*((AVERAGE(HAVERM!BI550:BI552)/AVERAGE(HAVERM!BI547:BI549))-1)</f>
        <v>0.18869367561629158</v>
      </c>
      <c r="GH128" s="2">
        <f>100*((AVERAGE(HAVERM!BJ550:BJ552)/AVERAGE(HAVERM!BJ547:BJ549))-1)</f>
        <v>0.14747604712375129</v>
      </c>
      <c r="GI128" s="2">
        <f>100*((AVERAGE(HAVERM!BK550:BK552)/AVERAGE(HAVERM!BK547:BK549))-1)</f>
        <v>0.19611278492668305</v>
      </c>
      <c r="GJ128" s="2">
        <f>100*(((AVERAGE(HAVERM!BL550:BL552)+(AVERAGE(HAVERM!BM550:BM552)))/(AVERAGE(HAVERM!BL547:BL549)+AVERAGE(HAVERM!BM547:BM549))-1))</f>
        <v>-1.4157510828130215</v>
      </c>
      <c r="GL128" s="8">
        <v>45778</v>
      </c>
      <c r="GM128" s="2">
        <f t="shared" si="110"/>
        <v>-0.89380511240744198</v>
      </c>
      <c r="GN128" s="2">
        <f t="shared" si="111"/>
        <v>0.50258063642152351</v>
      </c>
      <c r="GO128" s="2">
        <f t="shared" si="112"/>
        <v>-0.42959078509072768</v>
      </c>
      <c r="GP128" s="2">
        <f t="shared" si="113"/>
        <v>-1.350520434639968</v>
      </c>
      <c r="GQ128" s="2">
        <f t="shared" si="114"/>
        <v>-1.1145803961004397</v>
      </c>
      <c r="GR128" s="2">
        <f t="shared" si="115"/>
        <v>-0.50001275096270836</v>
      </c>
      <c r="GS128" s="2">
        <f t="shared" si="116"/>
        <v>0.20692457239699369</v>
      </c>
      <c r="GT128" s="2">
        <f t="shared" si="117"/>
        <v>-0.52437594704397572</v>
      </c>
      <c r="GU128" s="2">
        <f t="shared" si="118"/>
        <v>0.10715368597356001</v>
      </c>
      <c r="GW128" s="8">
        <v>45778</v>
      </c>
      <c r="GX128">
        <f>HAVERM!AT552</f>
        <v>190967</v>
      </c>
      <c r="GY128">
        <f>HAVERM!AU552+HAVERM!AW552+HAVERM!AX552</f>
        <v>370784</v>
      </c>
      <c r="GZ128">
        <f>HAVERM!AV552</f>
        <v>2310333</v>
      </c>
      <c r="HA128">
        <f>HAVERM!AY552</f>
        <v>1309976</v>
      </c>
      <c r="HB128">
        <f>HAVERM!AZ552+HAVERM!BB552</f>
        <v>6351960</v>
      </c>
      <c r="HC128">
        <f>HAVERM!BA552+HAVERM!BC552</f>
        <v>2641685</v>
      </c>
      <c r="HD128">
        <f>HAVERM!BD552</f>
        <v>1123860</v>
      </c>
      <c r="HE128">
        <f>HAVERM!BE552+HAVERM!BF552+HAVERM!BG552</f>
        <v>5331241</v>
      </c>
      <c r="HF128">
        <f>HAVERM!BH552+HAVERM!BI552+HAVERM!BJ552+HAVERM!BK552+HAVERM!BL552+HAVERM!BM552</f>
        <v>10544007</v>
      </c>
    </row>
    <row r="129" spans="73:205" x14ac:dyDescent="0.25">
      <c r="FP129" s="8">
        <v>45809</v>
      </c>
      <c r="FQ129" s="2"/>
      <c r="FR129" s="2"/>
      <c r="FS129" s="2"/>
      <c r="FT129" s="2"/>
      <c r="FU129" s="2"/>
      <c r="FV129" s="2"/>
      <c r="FW129" s="2"/>
      <c r="FX129" s="2"/>
      <c r="FY129" s="2"/>
      <c r="FZ129" s="2"/>
      <c r="GA129" s="2"/>
      <c r="GB129" s="2"/>
      <c r="GC129" s="2"/>
      <c r="GD129" s="2"/>
      <c r="GE129" s="2"/>
      <c r="GF129" s="2"/>
      <c r="GG129" s="2"/>
      <c r="GH129" s="2"/>
      <c r="GI129" s="2"/>
      <c r="GJ129" s="2"/>
      <c r="GL129" s="8">
        <v>45809</v>
      </c>
      <c r="GM129" s="2"/>
      <c r="GN129" s="2"/>
      <c r="GO129" s="2"/>
      <c r="GP129" s="2"/>
      <c r="GQ129" s="2"/>
      <c r="GR129" s="2"/>
      <c r="GS129" s="2"/>
      <c r="GT129" s="2"/>
      <c r="GU129" s="2"/>
      <c r="GW129" s="8">
        <v>45809</v>
      </c>
    </row>
    <row r="130" spans="73:205" x14ac:dyDescent="0.25">
      <c r="BU130" s="7">
        <v>1994</v>
      </c>
      <c r="BV130" s="7">
        <f t="shared" ref="BV130:CC130" si="138">AVERAGE(BV4:BV7)</f>
        <v>483.25</v>
      </c>
      <c r="BW130" s="7">
        <f t="shared" si="138"/>
        <v>356.5</v>
      </c>
      <c r="BX130" s="7">
        <f t="shared" si="138"/>
        <v>4136</v>
      </c>
      <c r="BY130" s="7">
        <f t="shared" si="138"/>
        <v>1877</v>
      </c>
      <c r="BZ130" s="7">
        <f t="shared" si="138"/>
        <v>6210.75</v>
      </c>
      <c r="CA130" s="7">
        <f t="shared" si="138"/>
        <v>2086.25</v>
      </c>
      <c r="CB130" s="7">
        <f t="shared" si="138"/>
        <v>4567.75</v>
      </c>
      <c r="CC130" s="7">
        <f t="shared" si="138"/>
        <v>8063.25</v>
      </c>
      <c r="CD130" s="7">
        <f>SUM(BV130:CC130)</f>
        <v>27780.75</v>
      </c>
    </row>
    <row r="131" spans="73:205" x14ac:dyDescent="0.25">
      <c r="BU131" s="7">
        <v>2004</v>
      </c>
      <c r="BV131" s="7">
        <f t="shared" ref="BV131:CC131" si="139">AVERAGE(BV44:BV47)</f>
        <v>365</v>
      </c>
      <c r="BW131" s="7">
        <f t="shared" si="139"/>
        <v>296.75</v>
      </c>
      <c r="BX131" s="7">
        <f t="shared" si="139"/>
        <v>3262.25</v>
      </c>
      <c r="BY131" s="7">
        <f t="shared" si="139"/>
        <v>2136</v>
      </c>
      <c r="BZ131" s="7">
        <f t="shared" si="139"/>
        <v>7048.75</v>
      </c>
      <c r="CA131" s="7">
        <f t="shared" si="139"/>
        <v>2613.25</v>
      </c>
      <c r="CB131" s="7">
        <f t="shared" si="139"/>
        <v>5858.25</v>
      </c>
      <c r="CC131" s="7">
        <f t="shared" si="139"/>
        <v>9491.5</v>
      </c>
      <c r="CD131" s="7">
        <f>SUM(BV131:CC131)</f>
        <v>31071.75</v>
      </c>
    </row>
    <row r="132" spans="73:205" x14ac:dyDescent="0.25">
      <c r="BU132" s="7">
        <v>2014</v>
      </c>
      <c r="BV132" s="7">
        <f t="shared" ref="BV132:CC132" si="140">AVERAGE(BV84:BV87)</f>
        <v>437</v>
      </c>
      <c r="BW132" s="7">
        <f t="shared" si="140"/>
        <v>383.5</v>
      </c>
      <c r="BX132" s="7">
        <f t="shared" si="140"/>
        <v>2618</v>
      </c>
      <c r="BY132" s="7">
        <f t="shared" si="140"/>
        <v>2133</v>
      </c>
      <c r="BZ132" s="7">
        <f t="shared" si="140"/>
        <v>7124</v>
      </c>
      <c r="CA132" s="7">
        <f t="shared" si="140"/>
        <v>2886.5</v>
      </c>
      <c r="CB132" s="7">
        <f t="shared" si="140"/>
        <v>7307.5</v>
      </c>
      <c r="CC132" s="7">
        <f t="shared" si="140"/>
        <v>10569.5</v>
      </c>
      <c r="CD132" s="7">
        <f>SUM(BV132:CC132)</f>
        <v>33459</v>
      </c>
    </row>
    <row r="133" spans="73:205" x14ac:dyDescent="0.25">
      <c r="BU133">
        <v>2024</v>
      </c>
      <c r="BV133" s="7">
        <f t="shared" ref="BV133:CC133" si="141">AVERAGE(BV124:BV127)</f>
        <v>360.25</v>
      </c>
      <c r="BW133" s="7">
        <f t="shared" si="141"/>
        <v>430</v>
      </c>
      <c r="BX133" s="7">
        <f t="shared" si="141"/>
        <v>2588</v>
      </c>
      <c r="BY133" s="7">
        <f t="shared" si="141"/>
        <v>2209</v>
      </c>
      <c r="BZ133" s="7">
        <f t="shared" si="141"/>
        <v>7388.75</v>
      </c>
      <c r="CA133" s="7">
        <f t="shared" si="141"/>
        <v>3516.25</v>
      </c>
      <c r="CB133" s="7">
        <f t="shared" si="141"/>
        <v>8371.25</v>
      </c>
      <c r="CC133" s="7">
        <f t="shared" si="141"/>
        <v>11930.75</v>
      </c>
      <c r="CD133" s="7">
        <f>SUM(BV133:CC133)</f>
        <v>36794.25</v>
      </c>
    </row>
    <row r="135" spans="73:205" x14ac:dyDescent="0.25">
      <c r="BU135" t="s">
        <v>3091</v>
      </c>
      <c r="BV135" s="7">
        <f>BV131-BV130</f>
        <v>-118.25</v>
      </c>
      <c r="BW135" s="7">
        <f t="shared" ref="BW135:CC135" si="142">BW131-BW130</f>
        <v>-59.75</v>
      </c>
      <c r="BX135" s="7">
        <f t="shared" si="142"/>
        <v>-873.75</v>
      </c>
      <c r="BY135" s="7">
        <f t="shared" si="142"/>
        <v>259</v>
      </c>
      <c r="BZ135" s="7">
        <f t="shared" si="142"/>
        <v>838</v>
      </c>
      <c r="CA135" s="7">
        <f t="shared" si="142"/>
        <v>527</v>
      </c>
      <c r="CB135" s="7">
        <f t="shared" si="142"/>
        <v>1290.5</v>
      </c>
      <c r="CC135" s="7">
        <f t="shared" si="142"/>
        <v>1428.25</v>
      </c>
      <c r="CD135" s="7">
        <f>SUM(BV135:CC135)</f>
        <v>3291</v>
      </c>
    </row>
    <row r="136" spans="73:205" x14ac:dyDescent="0.25">
      <c r="BU136" t="s">
        <v>3092</v>
      </c>
      <c r="BV136" s="7">
        <f>BV132-BV131</f>
        <v>72</v>
      </c>
      <c r="BW136" s="7">
        <f t="shared" ref="BW136:CC136" si="143">BW132-BW131</f>
        <v>86.75</v>
      </c>
      <c r="BX136" s="7">
        <f t="shared" si="143"/>
        <v>-644.25</v>
      </c>
      <c r="BY136" s="7">
        <f t="shared" si="143"/>
        <v>-3</v>
      </c>
      <c r="BZ136" s="7">
        <f t="shared" si="143"/>
        <v>75.25</v>
      </c>
      <c r="CA136" s="7">
        <f t="shared" si="143"/>
        <v>273.25</v>
      </c>
      <c r="CB136" s="7">
        <f t="shared" si="143"/>
        <v>1449.25</v>
      </c>
      <c r="CC136" s="7">
        <f t="shared" si="143"/>
        <v>1078</v>
      </c>
      <c r="CD136" s="7">
        <f>SUM(BV136:CC136)</f>
        <v>2387.25</v>
      </c>
    </row>
    <row r="137" spans="73:205" x14ac:dyDescent="0.25">
      <c r="BU137" t="s">
        <v>3093</v>
      </c>
      <c r="BV137" s="7">
        <f>BV133-BV132</f>
        <v>-76.75</v>
      </c>
      <c r="BW137" s="7">
        <f t="shared" ref="BW137:CC137" si="144">BW133-BW132</f>
        <v>46.5</v>
      </c>
      <c r="BX137" s="7">
        <f t="shared" si="144"/>
        <v>-30</v>
      </c>
      <c r="BY137" s="7">
        <f t="shared" si="144"/>
        <v>76</v>
      </c>
      <c r="BZ137" s="7">
        <f t="shared" si="144"/>
        <v>264.75</v>
      </c>
      <c r="CA137" s="7">
        <f t="shared" si="144"/>
        <v>629.75</v>
      </c>
      <c r="CB137" s="7">
        <f t="shared" si="144"/>
        <v>1063.75</v>
      </c>
      <c r="CC137" s="7">
        <f t="shared" si="144"/>
        <v>1361.25</v>
      </c>
      <c r="CD137" s="7">
        <f>SUM(BV137:CC137)</f>
        <v>3335.25</v>
      </c>
    </row>
    <row r="139" spans="73:205" x14ac:dyDescent="0.25">
      <c r="BU139" t="s">
        <v>3095</v>
      </c>
      <c r="BV139" s="7">
        <f t="shared" ref="BV139:CC139" si="145">BV133-BV130</f>
        <v>-123</v>
      </c>
      <c r="BW139" s="7">
        <f t="shared" si="145"/>
        <v>73.5</v>
      </c>
      <c r="BX139" s="7">
        <f t="shared" si="145"/>
        <v>-1548</v>
      </c>
      <c r="BY139" s="7">
        <f t="shared" si="145"/>
        <v>332</v>
      </c>
      <c r="BZ139" s="7">
        <f t="shared" si="145"/>
        <v>1178</v>
      </c>
      <c r="CA139" s="7">
        <f t="shared" si="145"/>
        <v>1430</v>
      </c>
      <c r="CB139" s="7">
        <f t="shared" si="145"/>
        <v>3803.5</v>
      </c>
      <c r="CC139" s="7">
        <f t="shared" si="145"/>
        <v>3867.5</v>
      </c>
      <c r="CD139" s="7">
        <f>CD133-CD130</f>
        <v>9013.5</v>
      </c>
    </row>
    <row r="141" spans="73:205" x14ac:dyDescent="0.25">
      <c r="CB141" s="7">
        <f>CB139+CC139</f>
        <v>7671</v>
      </c>
    </row>
    <row r="142" spans="73:205" x14ac:dyDescent="0.25">
      <c r="CB142">
        <f>CB141/CD139</f>
        <v>0.85105674821101684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7EED-97ED-40AF-B6C6-DD68DCC80A49}">
  <dimension ref="A2:BM562"/>
  <sheetViews>
    <sheetView workbookViewId="0">
      <pane xSplit="1" ySplit="7" topLeftCell="AL533" activePane="bottomRight" state="frozen"/>
      <selection pane="topRight" activeCell="B1" sqref="B1"/>
      <selection pane="bottomLeft" activeCell="A7" sqref="A7"/>
      <selection pane="bottomRight" activeCell="AX551" sqref="AX551"/>
    </sheetView>
  </sheetViews>
  <sheetFormatPr defaultRowHeight="15" x14ac:dyDescent="0.25"/>
  <cols>
    <col min="2" max="65" width="15.7109375" customWidth="1"/>
  </cols>
  <sheetData>
    <row r="2" spans="1:65" x14ac:dyDescent="0.25">
      <c r="A2" s="1" t="s">
        <v>2</v>
      </c>
      <c r="B2" t="s">
        <v>0</v>
      </c>
      <c r="C2" t="s">
        <v>1</v>
      </c>
      <c r="D2" s="6" t="s">
        <v>1231</v>
      </c>
      <c r="E2" t="s">
        <v>1300</v>
      </c>
      <c r="F2" t="s">
        <v>1301</v>
      </c>
      <c r="G2" t="s">
        <v>1302</v>
      </c>
      <c r="H2" t="s">
        <v>1303</v>
      </c>
      <c r="I2" t="s">
        <v>1304</v>
      </c>
      <c r="J2" t="s">
        <v>1305</v>
      </c>
      <c r="K2" t="s">
        <v>1306</v>
      </c>
      <c r="L2" t="s">
        <v>1307</v>
      </c>
      <c r="M2" t="s">
        <v>1308</v>
      </c>
      <c r="N2" t="s">
        <v>1309</v>
      </c>
      <c r="O2" t="s">
        <v>1310</v>
      </c>
      <c r="P2" t="s">
        <v>1311</v>
      </c>
      <c r="Q2" t="s">
        <v>1312</v>
      </c>
      <c r="R2" t="s">
        <v>1313</v>
      </c>
      <c r="S2" t="s">
        <v>1314</v>
      </c>
      <c r="T2" t="s">
        <v>1315</v>
      </c>
      <c r="U2" t="s">
        <v>1316</v>
      </c>
      <c r="V2" t="s">
        <v>1317</v>
      </c>
      <c r="W2" t="s">
        <v>1318</v>
      </c>
      <c r="X2" t="s">
        <v>1319</v>
      </c>
      <c r="Y2" t="s">
        <v>1320</v>
      </c>
      <c r="Z2" t="s">
        <v>1321</v>
      </c>
      <c r="AA2" t="s">
        <v>1322</v>
      </c>
      <c r="AB2" t="s">
        <v>1323</v>
      </c>
      <c r="AC2" t="s">
        <v>1324</v>
      </c>
      <c r="AD2" t="s">
        <v>1326</v>
      </c>
      <c r="AE2" t="s">
        <v>1327</v>
      </c>
      <c r="AF2" t="s">
        <v>1328</v>
      </c>
      <c r="AG2" t="s">
        <v>1329</v>
      </c>
      <c r="AH2" t="s">
        <v>1330</v>
      </c>
      <c r="AI2" t="s">
        <v>1331</v>
      </c>
      <c r="AJ2" t="s">
        <v>1332</v>
      </c>
      <c r="AK2" t="s">
        <v>1333</v>
      </c>
      <c r="AL2" t="s">
        <v>1334</v>
      </c>
      <c r="AM2" t="s">
        <v>1335</v>
      </c>
      <c r="AN2" t="s">
        <v>1336</v>
      </c>
      <c r="AO2" t="s">
        <v>1337</v>
      </c>
      <c r="AP2" t="s">
        <v>1338</v>
      </c>
      <c r="AQ2" t="s">
        <v>1325</v>
      </c>
      <c r="AR2" t="s">
        <v>1339</v>
      </c>
      <c r="AS2" t="s">
        <v>1291</v>
      </c>
      <c r="AT2" t="s">
        <v>1513</v>
      </c>
      <c r="AU2" t="s">
        <v>1514</v>
      </c>
      <c r="AV2" t="s">
        <v>1515</v>
      </c>
      <c r="AW2" t="s">
        <v>1516</v>
      </c>
      <c r="AX2" t="s">
        <v>1517</v>
      </c>
      <c r="AY2" t="s">
        <v>1518</v>
      </c>
      <c r="AZ2" t="s">
        <v>1519</v>
      </c>
      <c r="BA2" t="s">
        <v>1520</v>
      </c>
      <c r="BB2" t="s">
        <v>1521</v>
      </c>
      <c r="BC2" t="s">
        <v>1522</v>
      </c>
      <c r="BD2" t="s">
        <v>1523</v>
      </c>
      <c r="BE2" t="s">
        <v>1524</v>
      </c>
      <c r="BF2" t="s">
        <v>1525</v>
      </c>
      <c r="BG2" t="s">
        <v>1526</v>
      </c>
      <c r="BH2" t="s">
        <v>1527</v>
      </c>
      <c r="BI2" t="s">
        <v>1528</v>
      </c>
      <c r="BJ2" t="s">
        <v>1529</v>
      </c>
      <c r="BK2" t="s">
        <v>1530</v>
      </c>
      <c r="BL2" t="s">
        <v>1531</v>
      </c>
      <c r="BM2" t="s">
        <v>1532</v>
      </c>
    </row>
    <row r="3" spans="1:65" s="4" customFormat="1" ht="105" x14ac:dyDescent="0.25">
      <c r="A3" s="4" t="s">
        <v>8</v>
      </c>
      <c r="B3" s="4" t="s">
        <v>11</v>
      </c>
      <c r="C3" s="4" t="s">
        <v>11</v>
      </c>
      <c r="D3" s="4" t="s">
        <v>1236</v>
      </c>
      <c r="E3" s="4" t="s">
        <v>1340</v>
      </c>
      <c r="F3" s="4" t="s">
        <v>1341</v>
      </c>
      <c r="G3" s="4" t="s">
        <v>1342</v>
      </c>
      <c r="H3" s="4" t="s">
        <v>1343</v>
      </c>
      <c r="I3" s="4" t="s">
        <v>1344</v>
      </c>
      <c r="J3" s="4" t="s">
        <v>1345</v>
      </c>
      <c r="K3" s="4" t="s">
        <v>1346</v>
      </c>
      <c r="L3" s="4" t="s">
        <v>1347</v>
      </c>
      <c r="M3" s="4" t="s">
        <v>1348</v>
      </c>
      <c r="N3" s="4" t="s">
        <v>1349</v>
      </c>
      <c r="O3" s="4" t="s">
        <v>1350</v>
      </c>
      <c r="P3" s="4" t="s">
        <v>1351</v>
      </c>
      <c r="Q3" s="4" t="s">
        <v>1352</v>
      </c>
      <c r="R3" s="4" t="s">
        <v>1353</v>
      </c>
      <c r="S3" s="4" t="s">
        <v>1354</v>
      </c>
      <c r="T3" s="4" t="s">
        <v>1355</v>
      </c>
      <c r="U3" s="4" t="s">
        <v>1356</v>
      </c>
      <c r="V3" s="4" t="s">
        <v>1357</v>
      </c>
      <c r="W3" s="4" t="s">
        <v>1358</v>
      </c>
      <c r="X3" s="4" t="s">
        <v>1359</v>
      </c>
      <c r="Y3" s="4" t="s">
        <v>1360</v>
      </c>
      <c r="Z3" s="4" t="s">
        <v>1361</v>
      </c>
      <c r="AA3" s="4" t="s">
        <v>1362</v>
      </c>
      <c r="AB3" s="4" t="s">
        <v>1363</v>
      </c>
      <c r="AC3" s="4" t="s">
        <v>1364</v>
      </c>
      <c r="AD3" s="4" t="s">
        <v>1366</v>
      </c>
      <c r="AE3" s="4" t="s">
        <v>1367</v>
      </c>
      <c r="AF3" s="4" t="s">
        <v>1368</v>
      </c>
      <c r="AG3" s="4" t="s">
        <v>1369</v>
      </c>
      <c r="AH3" s="4" t="s">
        <v>1370</v>
      </c>
      <c r="AI3" s="4" t="s">
        <v>1371</v>
      </c>
      <c r="AJ3" s="4" t="s">
        <v>1372</v>
      </c>
      <c r="AK3" s="4" t="s">
        <v>1373</v>
      </c>
      <c r="AL3" s="4" t="s">
        <v>1374</v>
      </c>
      <c r="AM3" s="4" t="s">
        <v>1375</v>
      </c>
      <c r="AN3" s="4" t="s">
        <v>1376</v>
      </c>
      <c r="AO3" s="4" t="s">
        <v>1377</v>
      </c>
      <c r="AP3" s="4" t="s">
        <v>1378</v>
      </c>
      <c r="AQ3" s="4" t="s">
        <v>1365</v>
      </c>
      <c r="AR3" s="4" t="s">
        <v>1379</v>
      </c>
      <c r="AS3" s="4" t="s">
        <v>1293</v>
      </c>
      <c r="AT3" s="4" t="s">
        <v>1535</v>
      </c>
      <c r="AU3" s="4" t="s">
        <v>1536</v>
      </c>
      <c r="AV3" s="4" t="s">
        <v>1537</v>
      </c>
      <c r="AW3" s="4" t="s">
        <v>1538</v>
      </c>
      <c r="AX3" s="4" t="s">
        <v>1539</v>
      </c>
      <c r="AY3" s="4" t="s">
        <v>1540</v>
      </c>
      <c r="AZ3" s="4" t="s">
        <v>1541</v>
      </c>
      <c r="BA3" s="4" t="s">
        <v>1542</v>
      </c>
      <c r="BB3" s="4" t="s">
        <v>1543</v>
      </c>
      <c r="BC3" s="4" t="s">
        <v>1544</v>
      </c>
      <c r="BD3" s="4" t="s">
        <v>1545</v>
      </c>
      <c r="BE3" s="4" t="s">
        <v>1546</v>
      </c>
      <c r="BF3" s="4" t="s">
        <v>1547</v>
      </c>
      <c r="BG3" s="4" t="s">
        <v>1548</v>
      </c>
      <c r="BH3" s="4" t="s">
        <v>1549</v>
      </c>
      <c r="BI3" s="4" t="s">
        <v>1550</v>
      </c>
      <c r="BJ3" s="4" t="s">
        <v>1551</v>
      </c>
      <c r="BK3" s="4" t="s">
        <v>1552</v>
      </c>
      <c r="BL3" s="4" t="s">
        <v>1553</v>
      </c>
      <c r="BM3" s="4" t="s">
        <v>1554</v>
      </c>
    </row>
    <row r="4" spans="1:65" x14ac:dyDescent="0.25">
      <c r="A4" t="s">
        <v>7</v>
      </c>
      <c r="B4" t="s">
        <v>10</v>
      </c>
      <c r="C4" t="s">
        <v>12</v>
      </c>
      <c r="D4" t="s">
        <v>1235</v>
      </c>
      <c r="E4" t="s">
        <v>1380</v>
      </c>
      <c r="F4" t="s">
        <v>1380</v>
      </c>
      <c r="G4" t="s">
        <v>1380</v>
      </c>
      <c r="H4" t="s">
        <v>1380</v>
      </c>
      <c r="I4" t="s">
        <v>1380</v>
      </c>
      <c r="J4" t="s">
        <v>1380</v>
      </c>
      <c r="K4" t="s">
        <v>1380</v>
      </c>
      <c r="L4" t="s">
        <v>1380</v>
      </c>
      <c r="M4" t="s">
        <v>1380</v>
      </c>
      <c r="N4" t="s">
        <v>1380</v>
      </c>
      <c r="O4" t="s">
        <v>1380</v>
      </c>
      <c r="P4" t="s">
        <v>1380</v>
      </c>
      <c r="Q4" t="s">
        <v>1380</v>
      </c>
      <c r="R4" t="s">
        <v>1380</v>
      </c>
      <c r="S4" t="s">
        <v>1380</v>
      </c>
      <c r="T4" t="s">
        <v>1380</v>
      </c>
      <c r="U4" t="s">
        <v>1380</v>
      </c>
      <c r="V4" t="s">
        <v>1380</v>
      </c>
      <c r="W4" t="s">
        <v>1380</v>
      </c>
      <c r="X4" t="s">
        <v>1380</v>
      </c>
      <c r="Y4" t="s">
        <v>1380</v>
      </c>
      <c r="Z4" t="s">
        <v>1380</v>
      </c>
      <c r="AA4" t="s">
        <v>1380</v>
      </c>
      <c r="AB4" t="s">
        <v>1380</v>
      </c>
      <c r="AC4" t="s">
        <v>1380</v>
      </c>
      <c r="AD4" t="s">
        <v>1380</v>
      </c>
      <c r="AE4" t="s">
        <v>1380</v>
      </c>
      <c r="AF4" t="s">
        <v>1380</v>
      </c>
      <c r="AG4" t="s">
        <v>1380</v>
      </c>
      <c r="AH4" t="s">
        <v>1380</v>
      </c>
      <c r="AI4" t="s">
        <v>1380</v>
      </c>
      <c r="AJ4" t="s">
        <v>1380</v>
      </c>
      <c r="AK4" t="s">
        <v>1380</v>
      </c>
      <c r="AL4" t="s">
        <v>1380</v>
      </c>
      <c r="AM4" t="s">
        <v>1380</v>
      </c>
      <c r="AN4" t="s">
        <v>1380</v>
      </c>
      <c r="AO4" t="s">
        <v>1380</v>
      </c>
      <c r="AP4" t="s">
        <v>1380</v>
      </c>
      <c r="AQ4" t="s">
        <v>1380</v>
      </c>
      <c r="AR4" t="s">
        <v>1380</v>
      </c>
      <c r="AS4" t="s">
        <v>1534</v>
      </c>
      <c r="AT4" t="s">
        <v>1534</v>
      </c>
      <c r="AU4" t="s">
        <v>1534</v>
      </c>
      <c r="AV4" t="s">
        <v>1534</v>
      </c>
      <c r="AW4" t="s">
        <v>1534</v>
      </c>
      <c r="AX4" t="s">
        <v>1534</v>
      </c>
      <c r="AY4" t="s">
        <v>1534</v>
      </c>
      <c r="AZ4" t="s">
        <v>1534</v>
      </c>
      <c r="BA4" t="s">
        <v>1534</v>
      </c>
      <c r="BB4" t="s">
        <v>1534</v>
      </c>
      <c r="BC4" t="s">
        <v>1534</v>
      </c>
      <c r="BD4" t="s">
        <v>1534</v>
      </c>
      <c r="BE4" t="s">
        <v>1534</v>
      </c>
      <c r="BF4" t="s">
        <v>1534</v>
      </c>
      <c r="BG4" t="s">
        <v>1534</v>
      </c>
      <c r="BH4" t="s">
        <v>1534</v>
      </c>
      <c r="BI4" t="s">
        <v>1534</v>
      </c>
      <c r="BJ4" t="s">
        <v>1534</v>
      </c>
      <c r="BK4" t="s">
        <v>1534</v>
      </c>
      <c r="BL4" t="s">
        <v>1534</v>
      </c>
      <c r="BM4" t="s">
        <v>1534</v>
      </c>
    </row>
    <row r="5" spans="1:65" x14ac:dyDescent="0.25">
      <c r="A5" t="s">
        <v>6</v>
      </c>
      <c r="B5" t="s">
        <v>1500</v>
      </c>
      <c r="C5" t="s">
        <v>1507</v>
      </c>
      <c r="D5" t="s">
        <v>1234</v>
      </c>
      <c r="E5" t="s">
        <v>1507</v>
      </c>
      <c r="F5" t="s">
        <v>1507</v>
      </c>
      <c r="G5" t="s">
        <v>1507</v>
      </c>
      <c r="H5" t="s">
        <v>1507</v>
      </c>
      <c r="I5" t="s">
        <v>1507</v>
      </c>
      <c r="J5" t="s">
        <v>1507</v>
      </c>
      <c r="K5" t="s">
        <v>1507</v>
      </c>
      <c r="L5" t="s">
        <v>1507</v>
      </c>
      <c r="M5" t="s">
        <v>1507</v>
      </c>
      <c r="N5" t="s">
        <v>1507</v>
      </c>
      <c r="O5" t="s">
        <v>1507</v>
      </c>
      <c r="P5" t="s">
        <v>1507</v>
      </c>
      <c r="Q5" t="s">
        <v>1507</v>
      </c>
      <c r="R5" t="s">
        <v>1507</v>
      </c>
      <c r="S5" t="s">
        <v>1507</v>
      </c>
      <c r="T5" t="s">
        <v>1507</v>
      </c>
      <c r="U5" t="s">
        <v>1507</v>
      </c>
      <c r="V5" t="s">
        <v>1507</v>
      </c>
      <c r="W5" t="s">
        <v>1507</v>
      </c>
      <c r="X5" t="s">
        <v>1507</v>
      </c>
      <c r="Y5" t="s">
        <v>1507</v>
      </c>
      <c r="Z5" t="s">
        <v>1507</v>
      </c>
      <c r="AA5" t="s">
        <v>1507</v>
      </c>
      <c r="AB5" t="s">
        <v>1507</v>
      </c>
      <c r="AC5" t="s">
        <v>1507</v>
      </c>
      <c r="AD5" t="s">
        <v>1507</v>
      </c>
      <c r="AE5" t="s">
        <v>1507</v>
      </c>
      <c r="AF5" t="s">
        <v>1507</v>
      </c>
      <c r="AG5" t="s">
        <v>1507</v>
      </c>
      <c r="AH5" t="s">
        <v>1507</v>
      </c>
      <c r="AI5" t="s">
        <v>1507</v>
      </c>
      <c r="AJ5" t="s">
        <v>1507</v>
      </c>
      <c r="AK5" t="s">
        <v>1507</v>
      </c>
      <c r="AL5" t="s">
        <v>1507</v>
      </c>
      <c r="AM5" t="s">
        <v>1507</v>
      </c>
      <c r="AN5" t="s">
        <v>1507</v>
      </c>
      <c r="AO5" t="s">
        <v>1507</v>
      </c>
      <c r="AP5" t="s">
        <v>1507</v>
      </c>
      <c r="AQ5" t="s">
        <v>1507</v>
      </c>
      <c r="AR5" t="s">
        <v>1500</v>
      </c>
      <c r="AS5" t="s">
        <v>1533</v>
      </c>
      <c r="AT5" t="s">
        <v>1533</v>
      </c>
      <c r="AU5" t="s">
        <v>1533</v>
      </c>
      <c r="AV5" t="s">
        <v>1533</v>
      </c>
      <c r="AW5" t="s">
        <v>1533</v>
      </c>
      <c r="AX5" t="s">
        <v>1533</v>
      </c>
      <c r="AY5" t="s">
        <v>1533</v>
      </c>
      <c r="AZ5" t="s">
        <v>1533</v>
      </c>
      <c r="BA5" t="s">
        <v>1533</v>
      </c>
      <c r="BB5" t="s">
        <v>1533</v>
      </c>
      <c r="BC5" t="s">
        <v>1533</v>
      </c>
      <c r="BD5" t="s">
        <v>1533</v>
      </c>
      <c r="BE5" t="s">
        <v>1533</v>
      </c>
      <c r="BF5" t="s">
        <v>1533</v>
      </c>
      <c r="BG5" t="s">
        <v>1533</v>
      </c>
      <c r="BH5" t="s">
        <v>1533</v>
      </c>
      <c r="BI5" t="s">
        <v>1533</v>
      </c>
      <c r="BJ5" t="s">
        <v>1533</v>
      </c>
      <c r="BK5" t="s">
        <v>1533</v>
      </c>
      <c r="BL5" t="s">
        <v>1533</v>
      </c>
      <c r="BM5" t="s">
        <v>1533</v>
      </c>
    </row>
    <row r="6" spans="1:65" x14ac:dyDescent="0.25">
      <c r="A6" t="s">
        <v>5</v>
      </c>
      <c r="B6" t="s">
        <v>9</v>
      </c>
      <c r="C6" t="s">
        <v>9</v>
      </c>
      <c r="D6" t="s">
        <v>1233</v>
      </c>
      <c r="E6" t="s">
        <v>9</v>
      </c>
      <c r="F6" t="s">
        <v>9</v>
      </c>
      <c r="G6" t="s">
        <v>9</v>
      </c>
      <c r="H6" t="s">
        <v>9</v>
      </c>
      <c r="I6" t="s">
        <v>9</v>
      </c>
      <c r="J6" t="s">
        <v>9</v>
      </c>
      <c r="K6" t="s">
        <v>9</v>
      </c>
      <c r="L6" t="s">
        <v>9</v>
      </c>
      <c r="M6" t="s">
        <v>9</v>
      </c>
      <c r="N6" t="s">
        <v>9</v>
      </c>
      <c r="O6" t="s">
        <v>9</v>
      </c>
      <c r="P6" t="s">
        <v>9</v>
      </c>
      <c r="Q6" t="s">
        <v>9</v>
      </c>
      <c r="R6" t="s">
        <v>9</v>
      </c>
      <c r="S6" t="s">
        <v>9</v>
      </c>
      <c r="T6" t="s">
        <v>9</v>
      </c>
      <c r="U6" t="s">
        <v>9</v>
      </c>
      <c r="V6" t="s">
        <v>9</v>
      </c>
      <c r="W6" t="s">
        <v>9</v>
      </c>
      <c r="X6" t="s">
        <v>9</v>
      </c>
      <c r="Y6" t="s">
        <v>9</v>
      </c>
      <c r="Z6" t="s">
        <v>9</v>
      </c>
      <c r="AA6" t="s">
        <v>9</v>
      </c>
      <c r="AB6" t="s">
        <v>9</v>
      </c>
      <c r="AC6" t="s">
        <v>9</v>
      </c>
      <c r="AD6" t="s">
        <v>9</v>
      </c>
      <c r="AE6" t="s">
        <v>9</v>
      </c>
      <c r="AF6" t="s">
        <v>9</v>
      </c>
      <c r="AG6" t="s">
        <v>9</v>
      </c>
      <c r="AH6" t="s">
        <v>9</v>
      </c>
      <c r="AI6" t="s">
        <v>9</v>
      </c>
      <c r="AJ6" t="s">
        <v>9</v>
      </c>
      <c r="AK6" t="s">
        <v>9</v>
      </c>
      <c r="AL6" t="s">
        <v>9</v>
      </c>
      <c r="AM6" t="s">
        <v>9</v>
      </c>
      <c r="AN6" t="s">
        <v>9</v>
      </c>
      <c r="AO6" t="s">
        <v>9</v>
      </c>
      <c r="AP6" t="s">
        <v>9</v>
      </c>
      <c r="AQ6" t="s">
        <v>9</v>
      </c>
      <c r="AR6" t="s">
        <v>9</v>
      </c>
      <c r="AS6" t="s">
        <v>9</v>
      </c>
      <c r="AT6" t="s">
        <v>9</v>
      </c>
      <c r="AU6" t="s">
        <v>9</v>
      </c>
      <c r="AV6" t="s">
        <v>9</v>
      </c>
      <c r="AW6" t="s">
        <v>9</v>
      </c>
      <c r="AX6" t="s">
        <v>9</v>
      </c>
      <c r="AY6" t="s">
        <v>9</v>
      </c>
      <c r="AZ6" t="s">
        <v>9</v>
      </c>
      <c r="BA6" t="s">
        <v>9</v>
      </c>
      <c r="BB6" t="s">
        <v>9</v>
      </c>
      <c r="BC6" t="s">
        <v>9</v>
      </c>
      <c r="BD6" t="s">
        <v>9</v>
      </c>
      <c r="BE6" t="s">
        <v>9</v>
      </c>
      <c r="BF6" t="s">
        <v>9</v>
      </c>
      <c r="BG6" t="s">
        <v>9</v>
      </c>
      <c r="BH6" t="s">
        <v>9</v>
      </c>
      <c r="BI6" t="s">
        <v>9</v>
      </c>
      <c r="BJ6" t="s">
        <v>9</v>
      </c>
      <c r="BK6" t="s">
        <v>9</v>
      </c>
      <c r="BL6" t="s">
        <v>9</v>
      </c>
      <c r="BM6" t="s">
        <v>9</v>
      </c>
    </row>
    <row r="7" spans="1:65" x14ac:dyDescent="0.25">
      <c r="A7" t="s">
        <v>4</v>
      </c>
      <c r="B7" t="s">
        <v>1505</v>
      </c>
      <c r="C7" t="s">
        <v>1506</v>
      </c>
      <c r="D7" t="s">
        <v>1232</v>
      </c>
      <c r="E7" t="s">
        <v>1505</v>
      </c>
      <c r="F7" t="s">
        <v>1508</v>
      </c>
      <c r="G7" t="s">
        <v>1508</v>
      </c>
      <c r="H7" t="s">
        <v>1508</v>
      </c>
      <c r="I7" t="s">
        <v>1508</v>
      </c>
      <c r="J7" t="s">
        <v>1508</v>
      </c>
      <c r="K7" t="s">
        <v>1508</v>
      </c>
      <c r="L7" t="s">
        <v>1508</v>
      </c>
      <c r="M7" t="s">
        <v>1508</v>
      </c>
      <c r="N7" t="s">
        <v>1508</v>
      </c>
      <c r="O7" t="s">
        <v>1508</v>
      </c>
      <c r="P7" t="s">
        <v>1508</v>
      </c>
      <c r="Q7" t="s">
        <v>1508</v>
      </c>
      <c r="R7" t="s">
        <v>1508</v>
      </c>
      <c r="S7" t="s">
        <v>1508</v>
      </c>
      <c r="T7" t="s">
        <v>1508</v>
      </c>
      <c r="U7" t="s">
        <v>1508</v>
      </c>
      <c r="V7" t="s">
        <v>1508</v>
      </c>
      <c r="W7" t="s">
        <v>1508</v>
      </c>
      <c r="X7" t="s">
        <v>1508</v>
      </c>
      <c r="Y7" t="s">
        <v>1508</v>
      </c>
      <c r="Z7" t="s">
        <v>1508</v>
      </c>
      <c r="AA7" t="s">
        <v>1508</v>
      </c>
      <c r="AB7" t="s">
        <v>1508</v>
      </c>
      <c r="AC7" t="s">
        <v>1508</v>
      </c>
      <c r="AD7" t="s">
        <v>1508</v>
      </c>
      <c r="AE7" t="s">
        <v>1508</v>
      </c>
      <c r="AF7" t="s">
        <v>1508</v>
      </c>
      <c r="AG7" t="s">
        <v>1508</v>
      </c>
      <c r="AH7" t="s">
        <v>1508</v>
      </c>
      <c r="AI7" t="s">
        <v>1508</v>
      </c>
      <c r="AJ7" t="s">
        <v>1508</v>
      </c>
      <c r="AK7" t="s">
        <v>1508</v>
      </c>
      <c r="AL7" t="s">
        <v>1508</v>
      </c>
      <c r="AM7" t="s">
        <v>1508</v>
      </c>
      <c r="AN7" t="s">
        <v>1508</v>
      </c>
      <c r="AO7" t="s">
        <v>1505</v>
      </c>
      <c r="AP7" t="s">
        <v>1508</v>
      </c>
      <c r="AQ7" t="s">
        <v>1508</v>
      </c>
      <c r="AR7" t="s">
        <v>1508</v>
      </c>
      <c r="AS7" t="s">
        <v>1511</v>
      </c>
      <c r="AT7" t="s">
        <v>1511</v>
      </c>
      <c r="AU7" t="s">
        <v>1511</v>
      </c>
      <c r="AV7" t="s">
        <v>1511</v>
      </c>
      <c r="AW7" t="s">
        <v>1511</v>
      </c>
      <c r="AX7" t="s">
        <v>1511</v>
      </c>
      <c r="AY7" t="s">
        <v>1511</v>
      </c>
      <c r="AZ7" t="s">
        <v>1511</v>
      </c>
      <c r="BA7" t="s">
        <v>1511</v>
      </c>
      <c r="BB7" t="s">
        <v>1511</v>
      </c>
      <c r="BC7" t="s">
        <v>1511</v>
      </c>
      <c r="BD7" t="s">
        <v>1511</v>
      </c>
      <c r="BE7" t="s">
        <v>1511</v>
      </c>
      <c r="BF7" t="s">
        <v>1511</v>
      </c>
      <c r="BG7" t="s">
        <v>1511</v>
      </c>
      <c r="BH7" t="s">
        <v>1511</v>
      </c>
      <c r="BI7" t="s">
        <v>1511</v>
      </c>
      <c r="BJ7" t="s">
        <v>1511</v>
      </c>
      <c r="BK7" t="s">
        <v>1511</v>
      </c>
      <c r="BL7" t="s">
        <v>1511</v>
      </c>
      <c r="BM7" t="s">
        <v>1511</v>
      </c>
    </row>
    <row r="8" spans="1:65" x14ac:dyDescent="0.25">
      <c r="A8" t="s">
        <v>3</v>
      </c>
      <c r="B8" s="2">
        <v>5.7</v>
      </c>
      <c r="C8" s="3" t="e">
        <v>#N/A</v>
      </c>
      <c r="D8" s="9" t="e">
        <v>#N/A</v>
      </c>
      <c r="E8" s="2" t="e">
        <v>#N/A</v>
      </c>
      <c r="F8" s="7" t="e">
        <v>#N/A</v>
      </c>
      <c r="G8" s="7" t="e">
        <v>#N/A</v>
      </c>
      <c r="H8" s="7" t="e">
        <v>#N/A</v>
      </c>
      <c r="I8" s="7" t="e">
        <v>#N/A</v>
      </c>
      <c r="J8" s="7" t="e">
        <v>#N/A</v>
      </c>
      <c r="K8" s="7" t="e">
        <v>#N/A</v>
      </c>
      <c r="L8" s="7" t="e">
        <v>#N/A</v>
      </c>
      <c r="M8" s="7" t="e">
        <v>#N/A</v>
      </c>
      <c r="N8" s="7" t="e">
        <v>#N/A</v>
      </c>
      <c r="O8" s="7" t="e">
        <v>#N/A</v>
      </c>
      <c r="P8" s="7" t="e">
        <v>#N/A</v>
      </c>
      <c r="Q8" s="7" t="e">
        <v>#N/A</v>
      </c>
      <c r="R8" s="7" t="e">
        <v>#N/A</v>
      </c>
      <c r="S8" s="7" t="e">
        <v>#N/A</v>
      </c>
      <c r="T8" s="7" t="e">
        <v>#N/A</v>
      </c>
      <c r="U8" s="7" t="e">
        <v>#N/A</v>
      </c>
      <c r="V8" s="7" t="e">
        <v>#N/A</v>
      </c>
      <c r="W8" s="7" t="e">
        <v>#N/A</v>
      </c>
      <c r="X8" s="2" t="e">
        <v>#N/A</v>
      </c>
      <c r="Y8" s="2" t="e">
        <v>#N/A</v>
      </c>
      <c r="Z8" s="2" t="e">
        <v>#N/A</v>
      </c>
      <c r="AA8" s="2" t="e">
        <v>#N/A</v>
      </c>
      <c r="AB8" s="2" t="e">
        <v>#N/A</v>
      </c>
      <c r="AC8" s="2" t="e">
        <v>#N/A</v>
      </c>
      <c r="AD8" s="2" t="e">
        <v>#N/A</v>
      </c>
      <c r="AE8" s="2" t="e">
        <v>#N/A</v>
      </c>
      <c r="AF8" s="2" t="e">
        <v>#N/A</v>
      </c>
      <c r="AG8" s="2" t="e">
        <v>#N/A</v>
      </c>
      <c r="AH8" s="2" t="e">
        <v>#N/A</v>
      </c>
      <c r="AI8" s="2" t="e">
        <v>#N/A</v>
      </c>
      <c r="AJ8" s="2" t="e">
        <v>#N/A</v>
      </c>
      <c r="AK8" s="2" t="e">
        <v>#N/A</v>
      </c>
      <c r="AL8" s="2" t="e">
        <v>#N/A</v>
      </c>
      <c r="AM8" s="2" t="e">
        <v>#N/A</v>
      </c>
      <c r="AN8" s="2" t="e">
        <v>#N/A</v>
      </c>
      <c r="AO8" s="2" t="e">
        <v>#N/A</v>
      </c>
      <c r="AP8" s="2" t="e">
        <v>#N/A</v>
      </c>
      <c r="AQ8" s="2" t="e">
        <v>#N/A</v>
      </c>
      <c r="AR8" s="2" t="e">
        <v>#N/A</v>
      </c>
      <c r="AS8" t="e">
        <v>#N/A</v>
      </c>
      <c r="AT8" t="e">
        <v>#N/A</v>
      </c>
      <c r="AU8" t="e">
        <v>#N/A</v>
      </c>
      <c r="AV8" t="e">
        <v>#N/A</v>
      </c>
      <c r="AW8" t="e">
        <v>#N/A</v>
      </c>
      <c r="AX8" t="e">
        <v>#N/A</v>
      </c>
      <c r="AY8" t="e">
        <v>#N/A</v>
      </c>
      <c r="AZ8" t="e">
        <v>#N/A</v>
      </c>
      <c r="BA8" t="e">
        <v>#N/A</v>
      </c>
      <c r="BB8" t="e">
        <v>#N/A</v>
      </c>
      <c r="BC8" t="e">
        <v>#N/A</v>
      </c>
      <c r="BD8" t="e">
        <v>#N/A</v>
      </c>
      <c r="BE8" t="e">
        <v>#N/A</v>
      </c>
      <c r="BF8" t="e">
        <v>#N/A</v>
      </c>
      <c r="BG8" t="e">
        <v>#N/A</v>
      </c>
      <c r="BH8" t="e">
        <v>#N/A</v>
      </c>
      <c r="BI8" t="e">
        <v>#N/A</v>
      </c>
      <c r="BJ8" t="e">
        <v>#N/A</v>
      </c>
      <c r="BK8" t="e">
        <v>#N/A</v>
      </c>
      <c r="BL8" t="e">
        <v>#N/A</v>
      </c>
      <c r="BM8" t="e">
        <v>#N/A</v>
      </c>
    </row>
    <row r="9" spans="1:65" x14ac:dyDescent="0.25">
      <c r="A9" t="s">
        <v>13</v>
      </c>
      <c r="B9" s="2">
        <v>5.8</v>
      </c>
      <c r="C9" s="3" t="e">
        <v>#N/A</v>
      </c>
      <c r="D9" s="9" t="e">
        <v>#N/A</v>
      </c>
      <c r="E9" s="2" t="e">
        <v>#N/A</v>
      </c>
      <c r="F9" s="7" t="e">
        <v>#N/A</v>
      </c>
      <c r="G9" s="7" t="e">
        <v>#N/A</v>
      </c>
      <c r="H9" s="7" t="e">
        <v>#N/A</v>
      </c>
      <c r="I9" s="7" t="e">
        <v>#N/A</v>
      </c>
      <c r="J9" s="7" t="e">
        <v>#N/A</v>
      </c>
      <c r="K9" s="7" t="e">
        <v>#N/A</v>
      </c>
      <c r="L9" s="7" t="e">
        <v>#N/A</v>
      </c>
      <c r="M9" s="7" t="e">
        <v>#N/A</v>
      </c>
      <c r="N9" s="7" t="e">
        <v>#N/A</v>
      </c>
      <c r="O9" s="7" t="e">
        <v>#N/A</v>
      </c>
      <c r="P9" s="7" t="e">
        <v>#N/A</v>
      </c>
      <c r="Q9" s="7" t="e">
        <v>#N/A</v>
      </c>
      <c r="R9" s="7" t="e">
        <v>#N/A</v>
      </c>
      <c r="S9" s="7" t="e">
        <v>#N/A</v>
      </c>
      <c r="T9" s="7" t="e">
        <v>#N/A</v>
      </c>
      <c r="U9" s="7" t="e">
        <v>#N/A</v>
      </c>
      <c r="V9" s="7" t="e">
        <v>#N/A</v>
      </c>
      <c r="W9" s="7" t="e">
        <v>#N/A</v>
      </c>
      <c r="X9" s="2" t="e">
        <v>#N/A</v>
      </c>
      <c r="Y9" s="2" t="e">
        <v>#N/A</v>
      </c>
      <c r="Z9" s="2" t="e">
        <v>#N/A</v>
      </c>
      <c r="AA9" s="2" t="e">
        <v>#N/A</v>
      </c>
      <c r="AB9" s="2" t="e">
        <v>#N/A</v>
      </c>
      <c r="AC9" s="2" t="e">
        <v>#N/A</v>
      </c>
      <c r="AD9" s="2" t="e">
        <v>#N/A</v>
      </c>
      <c r="AE9" s="2" t="e">
        <v>#N/A</v>
      </c>
      <c r="AF9" s="2" t="e">
        <v>#N/A</v>
      </c>
      <c r="AG9" s="2" t="e">
        <v>#N/A</v>
      </c>
      <c r="AH9" s="2" t="e">
        <v>#N/A</v>
      </c>
      <c r="AI9" s="2" t="e">
        <v>#N/A</v>
      </c>
      <c r="AJ9" s="2" t="e">
        <v>#N/A</v>
      </c>
      <c r="AK9" s="2" t="e">
        <v>#N/A</v>
      </c>
      <c r="AL9" s="2" t="e">
        <v>#N/A</v>
      </c>
      <c r="AM9" s="2" t="e">
        <v>#N/A</v>
      </c>
      <c r="AN9" s="2" t="e">
        <v>#N/A</v>
      </c>
      <c r="AO9" s="2" t="e">
        <v>#N/A</v>
      </c>
      <c r="AP9" s="2" t="e">
        <v>#N/A</v>
      </c>
      <c r="AQ9" s="2" t="e">
        <v>#N/A</v>
      </c>
      <c r="AR9" s="2" t="e">
        <v>#N/A</v>
      </c>
      <c r="AS9" t="e">
        <v>#N/A</v>
      </c>
      <c r="AT9" t="e">
        <v>#N/A</v>
      </c>
      <c r="AU9" t="e">
        <v>#N/A</v>
      </c>
      <c r="AV9" t="e">
        <v>#N/A</v>
      </c>
      <c r="AW9" t="e">
        <v>#N/A</v>
      </c>
      <c r="AX9" t="e">
        <v>#N/A</v>
      </c>
      <c r="AY9" t="e">
        <v>#N/A</v>
      </c>
      <c r="AZ9" t="e">
        <v>#N/A</v>
      </c>
      <c r="BA9" t="e">
        <v>#N/A</v>
      </c>
      <c r="BB9" t="e">
        <v>#N/A</v>
      </c>
      <c r="BC9" t="e">
        <v>#N/A</v>
      </c>
      <c r="BD9" t="e">
        <v>#N/A</v>
      </c>
      <c r="BE9" t="e">
        <v>#N/A</v>
      </c>
      <c r="BF9" t="e">
        <v>#N/A</v>
      </c>
      <c r="BG9" t="e">
        <v>#N/A</v>
      </c>
      <c r="BH9" t="e">
        <v>#N/A</v>
      </c>
      <c r="BI9" t="e">
        <v>#N/A</v>
      </c>
      <c r="BJ9" t="e">
        <v>#N/A</v>
      </c>
      <c r="BK9" t="e">
        <v>#N/A</v>
      </c>
      <c r="BL9" t="e">
        <v>#N/A</v>
      </c>
      <c r="BM9" t="e">
        <v>#N/A</v>
      </c>
    </row>
    <row r="10" spans="1:65" x14ac:dyDescent="0.25">
      <c r="A10" t="s">
        <v>14</v>
      </c>
      <c r="B10" s="2">
        <v>6</v>
      </c>
      <c r="C10" s="3" t="e">
        <v>#N/A</v>
      </c>
      <c r="D10" s="9" t="e">
        <v>#N/A</v>
      </c>
      <c r="E10" s="2" t="e">
        <v>#N/A</v>
      </c>
      <c r="F10" s="7" t="e">
        <v>#N/A</v>
      </c>
      <c r="G10" s="7" t="e">
        <v>#N/A</v>
      </c>
      <c r="H10" s="7" t="e">
        <v>#N/A</v>
      </c>
      <c r="I10" s="7" t="e">
        <v>#N/A</v>
      </c>
      <c r="J10" s="7" t="e">
        <v>#N/A</v>
      </c>
      <c r="K10" s="7" t="e">
        <v>#N/A</v>
      </c>
      <c r="L10" s="7" t="e">
        <v>#N/A</v>
      </c>
      <c r="M10" s="7" t="e">
        <v>#N/A</v>
      </c>
      <c r="N10" s="7" t="e">
        <v>#N/A</v>
      </c>
      <c r="O10" s="7" t="e">
        <v>#N/A</v>
      </c>
      <c r="P10" s="7" t="e">
        <v>#N/A</v>
      </c>
      <c r="Q10" s="7" t="e">
        <v>#N/A</v>
      </c>
      <c r="R10" s="7" t="e">
        <v>#N/A</v>
      </c>
      <c r="S10" s="7" t="e">
        <v>#N/A</v>
      </c>
      <c r="T10" s="7" t="e">
        <v>#N/A</v>
      </c>
      <c r="U10" s="7" t="e">
        <v>#N/A</v>
      </c>
      <c r="V10" s="7" t="e">
        <v>#N/A</v>
      </c>
      <c r="W10" s="7" t="e">
        <v>#N/A</v>
      </c>
      <c r="X10" s="2" t="e">
        <v>#N/A</v>
      </c>
      <c r="Y10" s="2" t="e">
        <v>#N/A</v>
      </c>
      <c r="Z10" s="2" t="e">
        <v>#N/A</v>
      </c>
      <c r="AA10" s="2" t="e">
        <v>#N/A</v>
      </c>
      <c r="AB10" s="2" t="e">
        <v>#N/A</v>
      </c>
      <c r="AC10" s="2" t="e">
        <v>#N/A</v>
      </c>
      <c r="AD10" s="2" t="e">
        <v>#N/A</v>
      </c>
      <c r="AE10" s="2" t="e">
        <v>#N/A</v>
      </c>
      <c r="AF10" s="2" t="e">
        <v>#N/A</v>
      </c>
      <c r="AG10" s="2" t="e">
        <v>#N/A</v>
      </c>
      <c r="AH10" s="2" t="e">
        <v>#N/A</v>
      </c>
      <c r="AI10" s="2" t="e">
        <v>#N/A</v>
      </c>
      <c r="AJ10" s="2" t="e">
        <v>#N/A</v>
      </c>
      <c r="AK10" s="2" t="e">
        <v>#N/A</v>
      </c>
      <c r="AL10" s="2" t="e">
        <v>#N/A</v>
      </c>
      <c r="AM10" s="2" t="e">
        <v>#N/A</v>
      </c>
      <c r="AN10" s="2" t="e">
        <v>#N/A</v>
      </c>
      <c r="AO10" s="2" t="e">
        <v>#N/A</v>
      </c>
      <c r="AP10" s="2" t="e">
        <v>#N/A</v>
      </c>
      <c r="AQ10" s="2" t="e">
        <v>#N/A</v>
      </c>
      <c r="AR10" s="2" t="e">
        <v>#N/A</v>
      </c>
      <c r="AS10" t="e">
        <v>#N/A</v>
      </c>
      <c r="AT10" t="e">
        <v>#N/A</v>
      </c>
      <c r="AU10" t="e">
        <v>#N/A</v>
      </c>
      <c r="AV10" t="e">
        <v>#N/A</v>
      </c>
      <c r="AW10" t="e">
        <v>#N/A</v>
      </c>
      <c r="AX10" t="e">
        <v>#N/A</v>
      </c>
      <c r="AY10" t="e">
        <v>#N/A</v>
      </c>
      <c r="AZ10" t="e">
        <v>#N/A</v>
      </c>
      <c r="BA10" t="e">
        <v>#N/A</v>
      </c>
      <c r="BB10" t="e">
        <v>#N/A</v>
      </c>
      <c r="BC10" t="e">
        <v>#N/A</v>
      </c>
      <c r="BD10" t="e">
        <v>#N/A</v>
      </c>
      <c r="BE10" t="e">
        <v>#N/A</v>
      </c>
      <c r="BF10" t="e">
        <v>#N/A</v>
      </c>
      <c r="BG10" t="e">
        <v>#N/A</v>
      </c>
      <c r="BH10" t="e">
        <v>#N/A</v>
      </c>
      <c r="BI10" t="e">
        <v>#N/A</v>
      </c>
      <c r="BJ10" t="e">
        <v>#N/A</v>
      </c>
      <c r="BK10" t="e">
        <v>#N/A</v>
      </c>
      <c r="BL10" t="e">
        <v>#N/A</v>
      </c>
      <c r="BM10" t="e">
        <v>#N/A</v>
      </c>
    </row>
    <row r="11" spans="1:65" x14ac:dyDescent="0.25">
      <c r="A11" t="s">
        <v>15</v>
      </c>
      <c r="B11" s="2">
        <v>6.1</v>
      </c>
      <c r="C11" s="3" t="e">
        <v>#N/A</v>
      </c>
      <c r="D11" s="9" t="e">
        <v>#N/A</v>
      </c>
      <c r="E11" s="2" t="e">
        <v>#N/A</v>
      </c>
      <c r="F11" s="7" t="e">
        <v>#N/A</v>
      </c>
      <c r="G11" s="7" t="e">
        <v>#N/A</v>
      </c>
      <c r="H11" s="7" t="e">
        <v>#N/A</v>
      </c>
      <c r="I11" s="7" t="e">
        <v>#N/A</v>
      </c>
      <c r="J11" s="7" t="e">
        <v>#N/A</v>
      </c>
      <c r="K11" s="7" t="e">
        <v>#N/A</v>
      </c>
      <c r="L11" s="7" t="e">
        <v>#N/A</v>
      </c>
      <c r="M11" s="7" t="e">
        <v>#N/A</v>
      </c>
      <c r="N11" s="7" t="e">
        <v>#N/A</v>
      </c>
      <c r="O11" s="7" t="e">
        <v>#N/A</v>
      </c>
      <c r="P11" s="7" t="e">
        <v>#N/A</v>
      </c>
      <c r="Q11" s="7" t="e">
        <v>#N/A</v>
      </c>
      <c r="R11" s="7" t="e">
        <v>#N/A</v>
      </c>
      <c r="S11" s="7" t="e">
        <v>#N/A</v>
      </c>
      <c r="T11" s="7" t="e">
        <v>#N/A</v>
      </c>
      <c r="U11" s="7" t="e">
        <v>#N/A</v>
      </c>
      <c r="V11" s="7" t="e">
        <v>#N/A</v>
      </c>
      <c r="W11" s="7" t="e">
        <v>#N/A</v>
      </c>
      <c r="X11" s="2" t="e">
        <v>#N/A</v>
      </c>
      <c r="Y11" s="2" t="e">
        <v>#N/A</v>
      </c>
      <c r="Z11" s="2" t="e">
        <v>#N/A</v>
      </c>
      <c r="AA11" s="2" t="e">
        <v>#N/A</v>
      </c>
      <c r="AB11" s="2" t="e">
        <v>#N/A</v>
      </c>
      <c r="AC11" s="2" t="e">
        <v>#N/A</v>
      </c>
      <c r="AD11" s="2" t="e">
        <v>#N/A</v>
      </c>
      <c r="AE11" s="2" t="e">
        <v>#N/A</v>
      </c>
      <c r="AF11" s="2" t="e">
        <v>#N/A</v>
      </c>
      <c r="AG11" s="2" t="e">
        <v>#N/A</v>
      </c>
      <c r="AH11" s="2" t="e">
        <v>#N/A</v>
      </c>
      <c r="AI11" s="2" t="e">
        <v>#N/A</v>
      </c>
      <c r="AJ11" s="2" t="e">
        <v>#N/A</v>
      </c>
      <c r="AK11" s="2" t="e">
        <v>#N/A</v>
      </c>
      <c r="AL11" s="2" t="e">
        <v>#N/A</v>
      </c>
      <c r="AM11" s="2" t="e">
        <v>#N/A</v>
      </c>
      <c r="AN11" s="2" t="e">
        <v>#N/A</v>
      </c>
      <c r="AO11" s="2" t="e">
        <v>#N/A</v>
      </c>
      <c r="AP11" s="2" t="e">
        <v>#N/A</v>
      </c>
      <c r="AQ11" s="2" t="e">
        <v>#N/A</v>
      </c>
      <c r="AR11" s="2" t="e">
        <v>#N/A</v>
      </c>
      <c r="AS11" t="e">
        <v>#N/A</v>
      </c>
      <c r="AT11" t="e">
        <v>#N/A</v>
      </c>
      <c r="AU11" t="e">
        <v>#N/A</v>
      </c>
      <c r="AV11" t="e">
        <v>#N/A</v>
      </c>
      <c r="AW11" t="e">
        <v>#N/A</v>
      </c>
      <c r="AX11" t="e">
        <v>#N/A</v>
      </c>
      <c r="AY11" t="e">
        <v>#N/A</v>
      </c>
      <c r="AZ11" t="e">
        <v>#N/A</v>
      </c>
      <c r="BA11" t="e">
        <v>#N/A</v>
      </c>
      <c r="BB11" t="e">
        <v>#N/A</v>
      </c>
      <c r="BC11" t="e">
        <v>#N/A</v>
      </c>
      <c r="BD11" t="e">
        <v>#N/A</v>
      </c>
      <c r="BE11" t="e">
        <v>#N/A</v>
      </c>
      <c r="BF11" t="e">
        <v>#N/A</v>
      </c>
      <c r="BG11" t="e">
        <v>#N/A</v>
      </c>
      <c r="BH11" t="e">
        <v>#N/A</v>
      </c>
      <c r="BI11" t="e">
        <v>#N/A</v>
      </c>
      <c r="BJ11" t="e">
        <v>#N/A</v>
      </c>
      <c r="BK11" t="e">
        <v>#N/A</v>
      </c>
      <c r="BL11" t="e">
        <v>#N/A</v>
      </c>
      <c r="BM11" t="e">
        <v>#N/A</v>
      </c>
    </row>
    <row r="12" spans="1:65" x14ac:dyDescent="0.25">
      <c r="A12" t="s">
        <v>16</v>
      </c>
      <c r="B12" s="2">
        <v>6.3</v>
      </c>
      <c r="C12" s="3" t="e">
        <v>#N/A</v>
      </c>
      <c r="D12" s="9" t="e">
        <v>#N/A</v>
      </c>
      <c r="E12" s="2" t="e">
        <v>#N/A</v>
      </c>
      <c r="F12" s="7" t="e">
        <v>#N/A</v>
      </c>
      <c r="G12" s="7" t="e">
        <v>#N/A</v>
      </c>
      <c r="H12" s="7" t="e">
        <v>#N/A</v>
      </c>
      <c r="I12" s="7" t="e">
        <v>#N/A</v>
      </c>
      <c r="J12" s="7" t="e">
        <v>#N/A</v>
      </c>
      <c r="K12" s="7" t="e">
        <v>#N/A</v>
      </c>
      <c r="L12" s="7" t="e">
        <v>#N/A</v>
      </c>
      <c r="M12" s="7" t="e">
        <v>#N/A</v>
      </c>
      <c r="N12" s="7" t="e">
        <v>#N/A</v>
      </c>
      <c r="O12" s="7" t="e">
        <v>#N/A</v>
      </c>
      <c r="P12" s="7" t="e">
        <v>#N/A</v>
      </c>
      <c r="Q12" s="7" t="e">
        <v>#N/A</v>
      </c>
      <c r="R12" s="7" t="e">
        <v>#N/A</v>
      </c>
      <c r="S12" s="7" t="e">
        <v>#N/A</v>
      </c>
      <c r="T12" s="7" t="e">
        <v>#N/A</v>
      </c>
      <c r="U12" s="7" t="e">
        <v>#N/A</v>
      </c>
      <c r="V12" s="7" t="e">
        <v>#N/A</v>
      </c>
      <c r="W12" s="7" t="e">
        <v>#N/A</v>
      </c>
      <c r="X12" s="2" t="e">
        <v>#N/A</v>
      </c>
      <c r="Y12" s="2" t="e">
        <v>#N/A</v>
      </c>
      <c r="Z12" s="2" t="e">
        <v>#N/A</v>
      </c>
      <c r="AA12" s="2" t="e">
        <v>#N/A</v>
      </c>
      <c r="AB12" s="2" t="e">
        <v>#N/A</v>
      </c>
      <c r="AC12" s="2" t="e">
        <v>#N/A</v>
      </c>
      <c r="AD12" s="2" t="e">
        <v>#N/A</v>
      </c>
      <c r="AE12" s="2" t="e">
        <v>#N/A</v>
      </c>
      <c r="AF12" s="2" t="e">
        <v>#N/A</v>
      </c>
      <c r="AG12" s="2" t="e">
        <v>#N/A</v>
      </c>
      <c r="AH12" s="2" t="e">
        <v>#N/A</v>
      </c>
      <c r="AI12" s="2" t="e">
        <v>#N/A</v>
      </c>
      <c r="AJ12" s="2" t="e">
        <v>#N/A</v>
      </c>
      <c r="AK12" s="2" t="e">
        <v>#N/A</v>
      </c>
      <c r="AL12" s="2" t="e">
        <v>#N/A</v>
      </c>
      <c r="AM12" s="2" t="e">
        <v>#N/A</v>
      </c>
      <c r="AN12" s="2" t="e">
        <v>#N/A</v>
      </c>
      <c r="AO12" s="2" t="e">
        <v>#N/A</v>
      </c>
      <c r="AP12" s="2" t="e">
        <v>#N/A</v>
      </c>
      <c r="AQ12" s="2" t="e">
        <v>#N/A</v>
      </c>
      <c r="AR12" s="2" t="e">
        <v>#N/A</v>
      </c>
      <c r="AS12" t="e">
        <v>#N/A</v>
      </c>
      <c r="AT12" t="e">
        <v>#N/A</v>
      </c>
      <c r="AU12" t="e">
        <v>#N/A</v>
      </c>
      <c r="AV12" t="e">
        <v>#N/A</v>
      </c>
      <c r="AW12" t="e">
        <v>#N/A</v>
      </c>
      <c r="AX12" t="e">
        <v>#N/A</v>
      </c>
      <c r="AY12" t="e">
        <v>#N/A</v>
      </c>
      <c r="AZ12" t="e">
        <v>#N/A</v>
      </c>
      <c r="BA12" t="e">
        <v>#N/A</v>
      </c>
      <c r="BB12" t="e">
        <v>#N/A</v>
      </c>
      <c r="BC12" t="e">
        <v>#N/A</v>
      </c>
      <c r="BD12" t="e">
        <v>#N/A</v>
      </c>
      <c r="BE12" t="e">
        <v>#N/A</v>
      </c>
      <c r="BF12" t="e">
        <v>#N/A</v>
      </c>
      <c r="BG12" t="e">
        <v>#N/A</v>
      </c>
      <c r="BH12" t="e">
        <v>#N/A</v>
      </c>
      <c r="BI12" t="e">
        <v>#N/A</v>
      </c>
      <c r="BJ12" t="e">
        <v>#N/A</v>
      </c>
      <c r="BK12" t="e">
        <v>#N/A</v>
      </c>
      <c r="BL12" t="e">
        <v>#N/A</v>
      </c>
      <c r="BM12" t="e">
        <v>#N/A</v>
      </c>
    </row>
    <row r="13" spans="1:65" x14ac:dyDescent="0.25">
      <c r="A13" t="s">
        <v>17</v>
      </c>
      <c r="B13" s="2">
        <v>6.5</v>
      </c>
      <c r="C13" s="3" t="e">
        <v>#N/A</v>
      </c>
      <c r="D13" s="9" t="e">
        <v>#N/A</v>
      </c>
      <c r="E13" s="2" t="e">
        <v>#N/A</v>
      </c>
      <c r="F13" s="7" t="e">
        <v>#N/A</v>
      </c>
      <c r="G13" s="7" t="e">
        <v>#N/A</v>
      </c>
      <c r="H13" s="7" t="e">
        <v>#N/A</v>
      </c>
      <c r="I13" s="7" t="e">
        <v>#N/A</v>
      </c>
      <c r="J13" s="7" t="e">
        <v>#N/A</v>
      </c>
      <c r="K13" s="7" t="e">
        <v>#N/A</v>
      </c>
      <c r="L13" s="7" t="e">
        <v>#N/A</v>
      </c>
      <c r="M13" s="7" t="e">
        <v>#N/A</v>
      </c>
      <c r="N13" s="7" t="e">
        <v>#N/A</v>
      </c>
      <c r="O13" s="7" t="e">
        <v>#N/A</v>
      </c>
      <c r="P13" s="7" t="e">
        <v>#N/A</v>
      </c>
      <c r="Q13" s="7" t="e">
        <v>#N/A</v>
      </c>
      <c r="R13" s="7" t="e">
        <v>#N/A</v>
      </c>
      <c r="S13" s="7" t="e">
        <v>#N/A</v>
      </c>
      <c r="T13" s="7" t="e">
        <v>#N/A</v>
      </c>
      <c r="U13" s="7" t="e">
        <v>#N/A</v>
      </c>
      <c r="V13" s="7" t="e">
        <v>#N/A</v>
      </c>
      <c r="W13" s="7" t="e">
        <v>#N/A</v>
      </c>
      <c r="X13" s="2" t="e">
        <v>#N/A</v>
      </c>
      <c r="Y13" s="2" t="e">
        <v>#N/A</v>
      </c>
      <c r="Z13" s="2" t="e">
        <v>#N/A</v>
      </c>
      <c r="AA13" s="2" t="e">
        <v>#N/A</v>
      </c>
      <c r="AB13" s="2" t="e">
        <v>#N/A</v>
      </c>
      <c r="AC13" s="2" t="e">
        <v>#N/A</v>
      </c>
      <c r="AD13" s="2" t="e">
        <v>#N/A</v>
      </c>
      <c r="AE13" s="2" t="e">
        <v>#N/A</v>
      </c>
      <c r="AF13" s="2" t="e">
        <v>#N/A</v>
      </c>
      <c r="AG13" s="2" t="e">
        <v>#N/A</v>
      </c>
      <c r="AH13" s="2" t="e">
        <v>#N/A</v>
      </c>
      <c r="AI13" s="2" t="e">
        <v>#N/A</v>
      </c>
      <c r="AJ13" s="2" t="e">
        <v>#N/A</v>
      </c>
      <c r="AK13" s="2" t="e">
        <v>#N/A</v>
      </c>
      <c r="AL13" s="2" t="e">
        <v>#N/A</v>
      </c>
      <c r="AM13" s="2" t="e">
        <v>#N/A</v>
      </c>
      <c r="AN13" s="2" t="e">
        <v>#N/A</v>
      </c>
      <c r="AO13" s="2" t="e">
        <v>#N/A</v>
      </c>
      <c r="AP13" s="2" t="e">
        <v>#N/A</v>
      </c>
      <c r="AQ13" s="2" t="e">
        <v>#N/A</v>
      </c>
      <c r="AR13" s="2" t="e">
        <v>#N/A</v>
      </c>
      <c r="AS13" t="e">
        <v>#N/A</v>
      </c>
      <c r="AT13" t="e">
        <v>#N/A</v>
      </c>
      <c r="AU13" t="e">
        <v>#N/A</v>
      </c>
      <c r="AV13" t="e">
        <v>#N/A</v>
      </c>
      <c r="AW13" t="e">
        <v>#N/A</v>
      </c>
      <c r="AX13" t="e">
        <v>#N/A</v>
      </c>
      <c r="AY13" t="e">
        <v>#N/A</v>
      </c>
      <c r="AZ13" t="e">
        <v>#N/A</v>
      </c>
      <c r="BA13" t="e">
        <v>#N/A</v>
      </c>
      <c r="BB13" t="e">
        <v>#N/A</v>
      </c>
      <c r="BC13" t="e">
        <v>#N/A</v>
      </c>
      <c r="BD13" t="e">
        <v>#N/A</v>
      </c>
      <c r="BE13" t="e">
        <v>#N/A</v>
      </c>
      <c r="BF13" t="e">
        <v>#N/A</v>
      </c>
      <c r="BG13" t="e">
        <v>#N/A</v>
      </c>
      <c r="BH13" t="e">
        <v>#N/A</v>
      </c>
      <c r="BI13" t="e">
        <v>#N/A</v>
      </c>
      <c r="BJ13" t="e">
        <v>#N/A</v>
      </c>
      <c r="BK13" t="e">
        <v>#N/A</v>
      </c>
      <c r="BL13" t="e">
        <v>#N/A</v>
      </c>
      <c r="BM13" t="e">
        <v>#N/A</v>
      </c>
    </row>
    <row r="14" spans="1:65" x14ac:dyDescent="0.25">
      <c r="A14" t="s">
        <v>18</v>
      </c>
      <c r="B14" s="2">
        <v>6.8</v>
      </c>
      <c r="C14" s="3" t="e">
        <v>#N/A</v>
      </c>
      <c r="D14" s="9" t="e">
        <v>#N/A</v>
      </c>
      <c r="E14" s="2" t="e">
        <v>#N/A</v>
      </c>
      <c r="F14" s="7" t="e">
        <v>#N/A</v>
      </c>
      <c r="G14" s="7" t="e">
        <v>#N/A</v>
      </c>
      <c r="H14" s="7" t="e">
        <v>#N/A</v>
      </c>
      <c r="I14" s="7" t="e">
        <v>#N/A</v>
      </c>
      <c r="J14" s="7" t="e">
        <v>#N/A</v>
      </c>
      <c r="K14" s="7" t="e">
        <v>#N/A</v>
      </c>
      <c r="L14" s="7" t="e">
        <v>#N/A</v>
      </c>
      <c r="M14" s="7" t="e">
        <v>#N/A</v>
      </c>
      <c r="N14" s="7" t="e">
        <v>#N/A</v>
      </c>
      <c r="O14" s="7" t="e">
        <v>#N/A</v>
      </c>
      <c r="P14" s="7" t="e">
        <v>#N/A</v>
      </c>
      <c r="Q14" s="7" t="e">
        <v>#N/A</v>
      </c>
      <c r="R14" s="7" t="e">
        <v>#N/A</v>
      </c>
      <c r="S14" s="7" t="e">
        <v>#N/A</v>
      </c>
      <c r="T14" s="7" t="e">
        <v>#N/A</v>
      </c>
      <c r="U14" s="7" t="e">
        <v>#N/A</v>
      </c>
      <c r="V14" s="7" t="e">
        <v>#N/A</v>
      </c>
      <c r="W14" s="7" t="e">
        <v>#N/A</v>
      </c>
      <c r="X14" s="2" t="e">
        <v>#N/A</v>
      </c>
      <c r="Y14" s="2" t="e">
        <v>#N/A</v>
      </c>
      <c r="Z14" s="2" t="e">
        <v>#N/A</v>
      </c>
      <c r="AA14" s="2" t="e">
        <v>#N/A</v>
      </c>
      <c r="AB14" s="2" t="e">
        <v>#N/A</v>
      </c>
      <c r="AC14" s="2" t="e">
        <v>#N/A</v>
      </c>
      <c r="AD14" s="2" t="e">
        <v>#N/A</v>
      </c>
      <c r="AE14" s="2" t="e">
        <v>#N/A</v>
      </c>
      <c r="AF14" s="2" t="e">
        <v>#N/A</v>
      </c>
      <c r="AG14" s="2" t="e">
        <v>#N/A</v>
      </c>
      <c r="AH14" s="2" t="e">
        <v>#N/A</v>
      </c>
      <c r="AI14" s="2" t="e">
        <v>#N/A</v>
      </c>
      <c r="AJ14" s="2" t="e">
        <v>#N/A</v>
      </c>
      <c r="AK14" s="2" t="e">
        <v>#N/A</v>
      </c>
      <c r="AL14" s="2" t="e">
        <v>#N/A</v>
      </c>
      <c r="AM14" s="2" t="e">
        <v>#N/A</v>
      </c>
      <c r="AN14" s="2" t="e">
        <v>#N/A</v>
      </c>
      <c r="AO14" s="2" t="e">
        <v>#N/A</v>
      </c>
      <c r="AP14" s="2" t="e">
        <v>#N/A</v>
      </c>
      <c r="AQ14" s="2" t="e">
        <v>#N/A</v>
      </c>
      <c r="AR14" s="2" t="e">
        <v>#N/A</v>
      </c>
      <c r="AS14" t="e">
        <v>#N/A</v>
      </c>
      <c r="AT14" t="e">
        <v>#N/A</v>
      </c>
      <c r="AU14" t="e">
        <v>#N/A</v>
      </c>
      <c r="AV14" t="e">
        <v>#N/A</v>
      </c>
      <c r="AW14" t="e">
        <v>#N/A</v>
      </c>
      <c r="AX14" t="e">
        <v>#N/A</v>
      </c>
      <c r="AY14" t="e">
        <v>#N/A</v>
      </c>
      <c r="AZ14" t="e">
        <v>#N/A</v>
      </c>
      <c r="BA14" t="e">
        <v>#N/A</v>
      </c>
      <c r="BB14" t="e">
        <v>#N/A</v>
      </c>
      <c r="BC14" t="e">
        <v>#N/A</v>
      </c>
      <c r="BD14" t="e">
        <v>#N/A</v>
      </c>
      <c r="BE14" t="e">
        <v>#N/A</v>
      </c>
      <c r="BF14" t="e">
        <v>#N/A</v>
      </c>
      <c r="BG14" t="e">
        <v>#N/A</v>
      </c>
      <c r="BH14" t="e">
        <v>#N/A</v>
      </c>
      <c r="BI14" t="e">
        <v>#N/A</v>
      </c>
      <c r="BJ14" t="e">
        <v>#N/A</v>
      </c>
      <c r="BK14" t="e">
        <v>#N/A</v>
      </c>
      <c r="BL14" t="e">
        <v>#N/A</v>
      </c>
      <c r="BM14" t="e">
        <v>#N/A</v>
      </c>
    </row>
    <row r="15" spans="1:65" x14ac:dyDescent="0.25">
      <c r="A15" t="s">
        <v>19</v>
      </c>
      <c r="B15" s="2">
        <v>7.1</v>
      </c>
      <c r="C15" s="3" t="e">
        <v>#N/A</v>
      </c>
      <c r="D15" s="9" t="e">
        <v>#N/A</v>
      </c>
      <c r="E15" s="2" t="e">
        <v>#N/A</v>
      </c>
      <c r="F15" s="7" t="e">
        <v>#N/A</v>
      </c>
      <c r="G15" s="7" t="e">
        <v>#N/A</v>
      </c>
      <c r="H15" s="7" t="e">
        <v>#N/A</v>
      </c>
      <c r="I15" s="7" t="e">
        <v>#N/A</v>
      </c>
      <c r="J15" s="7" t="e">
        <v>#N/A</v>
      </c>
      <c r="K15" s="7" t="e">
        <v>#N/A</v>
      </c>
      <c r="L15" s="7" t="e">
        <v>#N/A</v>
      </c>
      <c r="M15" s="7" t="e">
        <v>#N/A</v>
      </c>
      <c r="N15" s="7" t="e">
        <v>#N/A</v>
      </c>
      <c r="O15" s="7" t="e">
        <v>#N/A</v>
      </c>
      <c r="P15" s="7" t="e">
        <v>#N/A</v>
      </c>
      <c r="Q15" s="7" t="e">
        <v>#N/A</v>
      </c>
      <c r="R15" s="7" t="e">
        <v>#N/A</v>
      </c>
      <c r="S15" s="7" t="e">
        <v>#N/A</v>
      </c>
      <c r="T15" s="7" t="e">
        <v>#N/A</v>
      </c>
      <c r="U15" s="7" t="e">
        <v>#N/A</v>
      </c>
      <c r="V15" s="7" t="e">
        <v>#N/A</v>
      </c>
      <c r="W15" s="7" t="e">
        <v>#N/A</v>
      </c>
      <c r="X15" s="2" t="e">
        <v>#N/A</v>
      </c>
      <c r="Y15" s="2" t="e">
        <v>#N/A</v>
      </c>
      <c r="Z15" s="2" t="e">
        <v>#N/A</v>
      </c>
      <c r="AA15" s="2" t="e">
        <v>#N/A</v>
      </c>
      <c r="AB15" s="2" t="e">
        <v>#N/A</v>
      </c>
      <c r="AC15" s="2" t="e">
        <v>#N/A</v>
      </c>
      <c r="AD15" s="2" t="e">
        <v>#N/A</v>
      </c>
      <c r="AE15" s="2" t="e">
        <v>#N/A</v>
      </c>
      <c r="AF15" s="2" t="e">
        <v>#N/A</v>
      </c>
      <c r="AG15" s="2" t="e">
        <v>#N/A</v>
      </c>
      <c r="AH15" s="2" t="e">
        <v>#N/A</v>
      </c>
      <c r="AI15" s="2" t="e">
        <v>#N/A</v>
      </c>
      <c r="AJ15" s="2" t="e">
        <v>#N/A</v>
      </c>
      <c r="AK15" s="2" t="e">
        <v>#N/A</v>
      </c>
      <c r="AL15" s="2" t="e">
        <v>#N/A</v>
      </c>
      <c r="AM15" s="2" t="e">
        <v>#N/A</v>
      </c>
      <c r="AN15" s="2" t="e">
        <v>#N/A</v>
      </c>
      <c r="AO15" s="2" t="e">
        <v>#N/A</v>
      </c>
      <c r="AP15" s="2" t="e">
        <v>#N/A</v>
      </c>
      <c r="AQ15" s="2" t="e">
        <v>#N/A</v>
      </c>
      <c r="AR15" s="2" t="e">
        <v>#N/A</v>
      </c>
      <c r="AS15" t="e">
        <v>#N/A</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e">
        <v>#N/A</v>
      </c>
      <c r="BJ15" t="e">
        <v>#N/A</v>
      </c>
      <c r="BK15" t="e">
        <v>#N/A</v>
      </c>
      <c r="BL15" t="e">
        <v>#N/A</v>
      </c>
      <c r="BM15" t="e">
        <v>#N/A</v>
      </c>
    </row>
    <row r="16" spans="1:65" x14ac:dyDescent="0.25">
      <c r="A16" t="s">
        <v>20</v>
      </c>
      <c r="B16" s="2">
        <v>7.4</v>
      </c>
      <c r="C16" s="3" t="e">
        <v>#N/A</v>
      </c>
      <c r="D16" s="9" t="e">
        <v>#N/A</v>
      </c>
      <c r="E16" s="2" t="e">
        <v>#N/A</v>
      </c>
      <c r="F16" s="7" t="e">
        <v>#N/A</v>
      </c>
      <c r="G16" s="7" t="e">
        <v>#N/A</v>
      </c>
      <c r="H16" s="7" t="e">
        <v>#N/A</v>
      </c>
      <c r="I16" s="7" t="e">
        <v>#N/A</v>
      </c>
      <c r="J16" s="7" t="e">
        <v>#N/A</v>
      </c>
      <c r="K16" s="7" t="e">
        <v>#N/A</v>
      </c>
      <c r="L16" s="7" t="e">
        <v>#N/A</v>
      </c>
      <c r="M16" s="7" t="e">
        <v>#N/A</v>
      </c>
      <c r="N16" s="7" t="e">
        <v>#N/A</v>
      </c>
      <c r="O16" s="7" t="e">
        <v>#N/A</v>
      </c>
      <c r="P16" s="7" t="e">
        <v>#N/A</v>
      </c>
      <c r="Q16" s="7" t="e">
        <v>#N/A</v>
      </c>
      <c r="R16" s="7" t="e">
        <v>#N/A</v>
      </c>
      <c r="S16" s="7" t="e">
        <v>#N/A</v>
      </c>
      <c r="T16" s="7" t="e">
        <v>#N/A</v>
      </c>
      <c r="U16" s="7" t="e">
        <v>#N/A</v>
      </c>
      <c r="V16" s="7" t="e">
        <v>#N/A</v>
      </c>
      <c r="W16" s="7" t="e">
        <v>#N/A</v>
      </c>
      <c r="X16" s="2" t="e">
        <v>#N/A</v>
      </c>
      <c r="Y16" s="2" t="e">
        <v>#N/A</v>
      </c>
      <c r="Z16" s="2" t="e">
        <v>#N/A</v>
      </c>
      <c r="AA16" s="2" t="e">
        <v>#N/A</v>
      </c>
      <c r="AB16" s="2" t="e">
        <v>#N/A</v>
      </c>
      <c r="AC16" s="2" t="e">
        <v>#N/A</v>
      </c>
      <c r="AD16" s="2" t="e">
        <v>#N/A</v>
      </c>
      <c r="AE16" s="2" t="e">
        <v>#N/A</v>
      </c>
      <c r="AF16" s="2" t="e">
        <v>#N/A</v>
      </c>
      <c r="AG16" s="2" t="e">
        <v>#N/A</v>
      </c>
      <c r="AH16" s="2" t="e">
        <v>#N/A</v>
      </c>
      <c r="AI16" s="2" t="e">
        <v>#N/A</v>
      </c>
      <c r="AJ16" s="2" t="e">
        <v>#N/A</v>
      </c>
      <c r="AK16" s="2" t="e">
        <v>#N/A</v>
      </c>
      <c r="AL16" s="2" t="e">
        <v>#N/A</v>
      </c>
      <c r="AM16" s="2" t="e">
        <v>#N/A</v>
      </c>
      <c r="AN16" s="2" t="e">
        <v>#N/A</v>
      </c>
      <c r="AO16" s="2" t="e">
        <v>#N/A</v>
      </c>
      <c r="AP16" s="2" t="e">
        <v>#N/A</v>
      </c>
      <c r="AQ16" s="2" t="e">
        <v>#N/A</v>
      </c>
      <c r="AR16" s="2" t="e">
        <v>#N/A</v>
      </c>
      <c r="AS16" t="e">
        <v>#N/A</v>
      </c>
      <c r="AT16" t="e">
        <v>#N/A</v>
      </c>
      <c r="AU16" t="e">
        <v>#N/A</v>
      </c>
      <c r="AV16" t="e">
        <v>#N/A</v>
      </c>
      <c r="AW16" t="e">
        <v>#N/A</v>
      </c>
      <c r="AX16" t="e">
        <v>#N/A</v>
      </c>
      <c r="AY16" t="e">
        <v>#N/A</v>
      </c>
      <c r="AZ16" t="e">
        <v>#N/A</v>
      </c>
      <c r="BA16" t="e">
        <v>#N/A</v>
      </c>
      <c r="BB16" t="e">
        <v>#N/A</v>
      </c>
      <c r="BC16" t="e">
        <v>#N/A</v>
      </c>
      <c r="BD16" t="e">
        <v>#N/A</v>
      </c>
      <c r="BE16" t="e">
        <v>#N/A</v>
      </c>
      <c r="BF16" t="e">
        <v>#N/A</v>
      </c>
      <c r="BG16" t="e">
        <v>#N/A</v>
      </c>
      <c r="BH16" t="e">
        <v>#N/A</v>
      </c>
      <c r="BI16" t="e">
        <v>#N/A</v>
      </c>
      <c r="BJ16" t="e">
        <v>#N/A</v>
      </c>
      <c r="BK16" t="e">
        <v>#N/A</v>
      </c>
      <c r="BL16" t="e">
        <v>#N/A</v>
      </c>
      <c r="BM16" t="e">
        <v>#N/A</v>
      </c>
    </row>
    <row r="17" spans="1:65" x14ac:dyDescent="0.25">
      <c r="A17" t="s">
        <v>21</v>
      </c>
      <c r="B17" s="2">
        <v>7.7</v>
      </c>
      <c r="C17" s="3" t="e">
        <v>#N/A</v>
      </c>
      <c r="D17" s="9" t="e">
        <v>#N/A</v>
      </c>
      <c r="E17" s="2" t="e">
        <v>#N/A</v>
      </c>
      <c r="F17" s="7" t="e">
        <v>#N/A</v>
      </c>
      <c r="G17" s="7" t="e">
        <v>#N/A</v>
      </c>
      <c r="H17" s="7" t="e">
        <v>#N/A</v>
      </c>
      <c r="I17" s="7" t="e">
        <v>#N/A</v>
      </c>
      <c r="J17" s="7" t="e">
        <v>#N/A</v>
      </c>
      <c r="K17" s="7" t="e">
        <v>#N/A</v>
      </c>
      <c r="L17" s="7" t="e">
        <v>#N/A</v>
      </c>
      <c r="M17" s="7" t="e">
        <v>#N/A</v>
      </c>
      <c r="N17" s="7" t="e">
        <v>#N/A</v>
      </c>
      <c r="O17" s="7" t="e">
        <v>#N/A</v>
      </c>
      <c r="P17" s="7" t="e">
        <v>#N/A</v>
      </c>
      <c r="Q17" s="7" t="e">
        <v>#N/A</v>
      </c>
      <c r="R17" s="7" t="e">
        <v>#N/A</v>
      </c>
      <c r="S17" s="7" t="e">
        <v>#N/A</v>
      </c>
      <c r="T17" s="7" t="e">
        <v>#N/A</v>
      </c>
      <c r="U17" s="7" t="e">
        <v>#N/A</v>
      </c>
      <c r="V17" s="7" t="e">
        <v>#N/A</v>
      </c>
      <c r="W17" s="7" t="e">
        <v>#N/A</v>
      </c>
      <c r="X17" s="2" t="e">
        <v>#N/A</v>
      </c>
      <c r="Y17" s="2" t="e">
        <v>#N/A</v>
      </c>
      <c r="Z17" s="2" t="e">
        <v>#N/A</v>
      </c>
      <c r="AA17" s="2" t="e">
        <v>#N/A</v>
      </c>
      <c r="AB17" s="2" t="e">
        <v>#N/A</v>
      </c>
      <c r="AC17" s="2" t="e">
        <v>#N/A</v>
      </c>
      <c r="AD17" s="2" t="e">
        <v>#N/A</v>
      </c>
      <c r="AE17" s="2" t="e">
        <v>#N/A</v>
      </c>
      <c r="AF17" s="2" t="e">
        <v>#N/A</v>
      </c>
      <c r="AG17" s="2" t="e">
        <v>#N/A</v>
      </c>
      <c r="AH17" s="2" t="e">
        <v>#N/A</v>
      </c>
      <c r="AI17" s="2" t="e">
        <v>#N/A</v>
      </c>
      <c r="AJ17" s="2" t="e">
        <v>#N/A</v>
      </c>
      <c r="AK17" s="2" t="e">
        <v>#N/A</v>
      </c>
      <c r="AL17" s="2" t="e">
        <v>#N/A</v>
      </c>
      <c r="AM17" s="2" t="e">
        <v>#N/A</v>
      </c>
      <c r="AN17" s="2" t="e">
        <v>#N/A</v>
      </c>
      <c r="AO17" s="2" t="e">
        <v>#N/A</v>
      </c>
      <c r="AP17" s="2" t="e">
        <v>#N/A</v>
      </c>
      <c r="AQ17" s="2" t="e">
        <v>#N/A</v>
      </c>
      <c r="AR17" s="2" t="e">
        <v>#N/A</v>
      </c>
      <c r="AS17" t="e">
        <v>#N/A</v>
      </c>
      <c r="AT17" t="e">
        <v>#N/A</v>
      </c>
      <c r="AU17" t="e">
        <v>#N/A</v>
      </c>
      <c r="AV17" t="e">
        <v>#N/A</v>
      </c>
      <c r="AW17" t="e">
        <v>#N/A</v>
      </c>
      <c r="AX17" t="e">
        <v>#N/A</v>
      </c>
      <c r="AY17" t="e">
        <v>#N/A</v>
      </c>
      <c r="AZ17" t="e">
        <v>#N/A</v>
      </c>
      <c r="BA17" t="e">
        <v>#N/A</v>
      </c>
      <c r="BB17" t="e">
        <v>#N/A</v>
      </c>
      <c r="BC17" t="e">
        <v>#N/A</v>
      </c>
      <c r="BD17" t="e">
        <v>#N/A</v>
      </c>
      <c r="BE17" t="e">
        <v>#N/A</v>
      </c>
      <c r="BF17" t="e">
        <v>#N/A</v>
      </c>
      <c r="BG17" t="e">
        <v>#N/A</v>
      </c>
      <c r="BH17" t="e">
        <v>#N/A</v>
      </c>
      <c r="BI17" t="e">
        <v>#N/A</v>
      </c>
      <c r="BJ17" t="e">
        <v>#N/A</v>
      </c>
      <c r="BK17" t="e">
        <v>#N/A</v>
      </c>
      <c r="BL17" t="e">
        <v>#N/A</v>
      </c>
      <c r="BM17" t="e">
        <v>#N/A</v>
      </c>
    </row>
    <row r="18" spans="1:65" x14ac:dyDescent="0.25">
      <c r="A18" t="s">
        <v>22</v>
      </c>
      <c r="B18" s="2">
        <v>8</v>
      </c>
      <c r="C18" s="3" t="e">
        <v>#N/A</v>
      </c>
      <c r="D18" s="9" t="e">
        <v>#N/A</v>
      </c>
      <c r="E18" s="2" t="e">
        <v>#N/A</v>
      </c>
      <c r="F18" s="7" t="e">
        <v>#N/A</v>
      </c>
      <c r="G18" s="7" t="e">
        <v>#N/A</v>
      </c>
      <c r="H18" s="7" t="e">
        <v>#N/A</v>
      </c>
      <c r="I18" s="7" t="e">
        <v>#N/A</v>
      </c>
      <c r="J18" s="7" t="e">
        <v>#N/A</v>
      </c>
      <c r="K18" s="7" t="e">
        <v>#N/A</v>
      </c>
      <c r="L18" s="7" t="e">
        <v>#N/A</v>
      </c>
      <c r="M18" s="7" t="e">
        <v>#N/A</v>
      </c>
      <c r="N18" s="7" t="e">
        <v>#N/A</v>
      </c>
      <c r="O18" s="7" t="e">
        <v>#N/A</v>
      </c>
      <c r="P18" s="7" t="e">
        <v>#N/A</v>
      </c>
      <c r="Q18" s="7" t="e">
        <v>#N/A</v>
      </c>
      <c r="R18" s="7" t="e">
        <v>#N/A</v>
      </c>
      <c r="S18" s="7" t="e">
        <v>#N/A</v>
      </c>
      <c r="T18" s="7" t="e">
        <v>#N/A</v>
      </c>
      <c r="U18" s="7" t="e">
        <v>#N/A</v>
      </c>
      <c r="V18" s="7" t="e">
        <v>#N/A</v>
      </c>
      <c r="W18" s="7" t="e">
        <v>#N/A</v>
      </c>
      <c r="X18" s="2" t="e">
        <v>#N/A</v>
      </c>
      <c r="Y18" s="2" t="e">
        <v>#N/A</v>
      </c>
      <c r="Z18" s="2" t="e">
        <v>#N/A</v>
      </c>
      <c r="AA18" s="2" t="e">
        <v>#N/A</v>
      </c>
      <c r="AB18" s="2" t="e">
        <v>#N/A</v>
      </c>
      <c r="AC18" s="2" t="e">
        <v>#N/A</v>
      </c>
      <c r="AD18" s="2" t="e">
        <v>#N/A</v>
      </c>
      <c r="AE18" s="2" t="e">
        <v>#N/A</v>
      </c>
      <c r="AF18" s="2" t="e">
        <v>#N/A</v>
      </c>
      <c r="AG18" s="2" t="e">
        <v>#N/A</v>
      </c>
      <c r="AH18" s="2" t="e">
        <v>#N/A</v>
      </c>
      <c r="AI18" s="2" t="e">
        <v>#N/A</v>
      </c>
      <c r="AJ18" s="2" t="e">
        <v>#N/A</v>
      </c>
      <c r="AK18" s="2" t="e">
        <v>#N/A</v>
      </c>
      <c r="AL18" s="2" t="e">
        <v>#N/A</v>
      </c>
      <c r="AM18" s="2" t="e">
        <v>#N/A</v>
      </c>
      <c r="AN18" s="2" t="e">
        <v>#N/A</v>
      </c>
      <c r="AO18" s="2" t="e">
        <v>#N/A</v>
      </c>
      <c r="AP18" s="2" t="e">
        <v>#N/A</v>
      </c>
      <c r="AQ18" s="2" t="e">
        <v>#N/A</v>
      </c>
      <c r="AR18" s="2" t="e">
        <v>#N/A</v>
      </c>
      <c r="AS18" t="e">
        <v>#N/A</v>
      </c>
      <c r="AT18" t="e">
        <v>#N/A</v>
      </c>
      <c r="AU18" t="e">
        <v>#N/A</v>
      </c>
      <c r="AV18" t="e">
        <v>#N/A</v>
      </c>
      <c r="AW18" t="e">
        <v>#N/A</v>
      </c>
      <c r="AX18" t="e">
        <v>#N/A</v>
      </c>
      <c r="AY18" t="e">
        <v>#N/A</v>
      </c>
      <c r="AZ18" t="e">
        <v>#N/A</v>
      </c>
      <c r="BA18" t="e">
        <v>#N/A</v>
      </c>
      <c r="BB18" t="e">
        <v>#N/A</v>
      </c>
      <c r="BC18" t="e">
        <v>#N/A</v>
      </c>
      <c r="BD18" t="e">
        <v>#N/A</v>
      </c>
      <c r="BE18" t="e">
        <v>#N/A</v>
      </c>
      <c r="BF18" t="e">
        <v>#N/A</v>
      </c>
      <c r="BG18" t="e">
        <v>#N/A</v>
      </c>
      <c r="BH18" t="e">
        <v>#N/A</v>
      </c>
      <c r="BI18" t="e">
        <v>#N/A</v>
      </c>
      <c r="BJ18" t="e">
        <v>#N/A</v>
      </c>
      <c r="BK18" t="e">
        <v>#N/A</v>
      </c>
      <c r="BL18" t="e">
        <v>#N/A</v>
      </c>
      <c r="BM18" t="e">
        <v>#N/A</v>
      </c>
    </row>
    <row r="19" spans="1:65" x14ac:dyDescent="0.25">
      <c r="A19" t="s">
        <v>23</v>
      </c>
      <c r="B19" s="2">
        <v>8.3000000000000007</v>
      </c>
      <c r="C19" s="3" t="e">
        <v>#N/A</v>
      </c>
      <c r="D19" s="9" t="e">
        <v>#N/A</v>
      </c>
      <c r="E19" s="2" t="e">
        <v>#N/A</v>
      </c>
      <c r="F19" s="7" t="e">
        <v>#N/A</v>
      </c>
      <c r="G19" s="7" t="e">
        <v>#N/A</v>
      </c>
      <c r="H19" s="7" t="e">
        <v>#N/A</v>
      </c>
      <c r="I19" s="7" t="e">
        <v>#N/A</v>
      </c>
      <c r="J19" s="7" t="e">
        <v>#N/A</v>
      </c>
      <c r="K19" s="7" t="e">
        <v>#N/A</v>
      </c>
      <c r="L19" s="7" t="e">
        <v>#N/A</v>
      </c>
      <c r="M19" s="7" t="e">
        <v>#N/A</v>
      </c>
      <c r="N19" s="7" t="e">
        <v>#N/A</v>
      </c>
      <c r="O19" s="7" t="e">
        <v>#N/A</v>
      </c>
      <c r="P19" s="7" t="e">
        <v>#N/A</v>
      </c>
      <c r="Q19" s="7" t="e">
        <v>#N/A</v>
      </c>
      <c r="R19" s="7" t="e">
        <v>#N/A</v>
      </c>
      <c r="S19" s="7" t="e">
        <v>#N/A</v>
      </c>
      <c r="T19" s="7" t="e">
        <v>#N/A</v>
      </c>
      <c r="U19" s="7" t="e">
        <v>#N/A</v>
      </c>
      <c r="V19" s="7" t="e">
        <v>#N/A</v>
      </c>
      <c r="W19" s="7" t="e">
        <v>#N/A</v>
      </c>
      <c r="X19" s="2" t="e">
        <v>#N/A</v>
      </c>
      <c r="Y19" s="2" t="e">
        <v>#N/A</v>
      </c>
      <c r="Z19" s="2" t="e">
        <v>#N/A</v>
      </c>
      <c r="AA19" s="2" t="e">
        <v>#N/A</v>
      </c>
      <c r="AB19" s="2" t="e">
        <v>#N/A</v>
      </c>
      <c r="AC19" s="2" t="e">
        <v>#N/A</v>
      </c>
      <c r="AD19" s="2" t="e">
        <v>#N/A</v>
      </c>
      <c r="AE19" s="2" t="e">
        <v>#N/A</v>
      </c>
      <c r="AF19" s="2" t="e">
        <v>#N/A</v>
      </c>
      <c r="AG19" s="2" t="e">
        <v>#N/A</v>
      </c>
      <c r="AH19" s="2" t="e">
        <v>#N/A</v>
      </c>
      <c r="AI19" s="2" t="e">
        <v>#N/A</v>
      </c>
      <c r="AJ19" s="2" t="e">
        <v>#N/A</v>
      </c>
      <c r="AK19" s="2" t="e">
        <v>#N/A</v>
      </c>
      <c r="AL19" s="2" t="e">
        <v>#N/A</v>
      </c>
      <c r="AM19" s="2" t="e">
        <v>#N/A</v>
      </c>
      <c r="AN19" s="2" t="e">
        <v>#N/A</v>
      </c>
      <c r="AO19" s="2" t="e">
        <v>#N/A</v>
      </c>
      <c r="AP19" s="2" t="e">
        <v>#N/A</v>
      </c>
      <c r="AQ19" s="2" t="e">
        <v>#N/A</v>
      </c>
      <c r="AR19" s="2" t="e">
        <v>#N/A</v>
      </c>
      <c r="AS19" t="e">
        <v>#N/A</v>
      </c>
      <c r="AT19" t="e">
        <v>#N/A</v>
      </c>
      <c r="AU19" t="e">
        <v>#N/A</v>
      </c>
      <c r="AV19" t="e">
        <v>#N/A</v>
      </c>
      <c r="AW19" t="e">
        <v>#N/A</v>
      </c>
      <c r="AX19" t="e">
        <v>#N/A</v>
      </c>
      <c r="AY19" t="e">
        <v>#N/A</v>
      </c>
      <c r="AZ19" t="e">
        <v>#N/A</v>
      </c>
      <c r="BA19" t="e">
        <v>#N/A</v>
      </c>
      <c r="BB19" t="e">
        <v>#N/A</v>
      </c>
      <c r="BC19" t="e">
        <v>#N/A</v>
      </c>
      <c r="BD19" t="e">
        <v>#N/A</v>
      </c>
      <c r="BE19" t="e">
        <v>#N/A</v>
      </c>
      <c r="BF19" t="e">
        <v>#N/A</v>
      </c>
      <c r="BG19" t="e">
        <v>#N/A</v>
      </c>
      <c r="BH19" t="e">
        <v>#N/A</v>
      </c>
      <c r="BI19" t="e">
        <v>#N/A</v>
      </c>
      <c r="BJ19" t="e">
        <v>#N/A</v>
      </c>
      <c r="BK19" t="e">
        <v>#N/A</v>
      </c>
      <c r="BL19" t="e">
        <v>#N/A</v>
      </c>
      <c r="BM19" t="e">
        <v>#N/A</v>
      </c>
    </row>
    <row r="20" spans="1:65" x14ac:dyDescent="0.25">
      <c r="A20" t="s">
        <v>24</v>
      </c>
      <c r="B20" s="2">
        <v>8.6</v>
      </c>
      <c r="C20" s="3" t="e">
        <v>#N/A</v>
      </c>
      <c r="D20" s="9" t="e">
        <v>#N/A</v>
      </c>
      <c r="E20" s="2" t="e">
        <v>#N/A</v>
      </c>
      <c r="F20" s="7" t="e">
        <v>#N/A</v>
      </c>
      <c r="G20" s="7" t="e">
        <v>#N/A</v>
      </c>
      <c r="H20" s="7" t="e">
        <v>#N/A</v>
      </c>
      <c r="I20" s="7" t="e">
        <v>#N/A</v>
      </c>
      <c r="J20" s="7" t="e">
        <v>#N/A</v>
      </c>
      <c r="K20" s="7" t="e">
        <v>#N/A</v>
      </c>
      <c r="L20" s="7" t="e">
        <v>#N/A</v>
      </c>
      <c r="M20" s="7" t="e">
        <v>#N/A</v>
      </c>
      <c r="N20" s="7" t="e">
        <v>#N/A</v>
      </c>
      <c r="O20" s="7" t="e">
        <v>#N/A</v>
      </c>
      <c r="P20" s="7" t="e">
        <v>#N/A</v>
      </c>
      <c r="Q20" s="7" t="e">
        <v>#N/A</v>
      </c>
      <c r="R20" s="7" t="e">
        <v>#N/A</v>
      </c>
      <c r="S20" s="7" t="e">
        <v>#N/A</v>
      </c>
      <c r="T20" s="7" t="e">
        <v>#N/A</v>
      </c>
      <c r="U20" s="7" t="e">
        <v>#N/A</v>
      </c>
      <c r="V20" s="7" t="e">
        <v>#N/A</v>
      </c>
      <c r="W20" s="7" t="e">
        <v>#N/A</v>
      </c>
      <c r="X20" s="2" t="e">
        <v>#N/A</v>
      </c>
      <c r="Y20" s="2" t="e">
        <v>#N/A</v>
      </c>
      <c r="Z20" s="2" t="e">
        <v>#N/A</v>
      </c>
      <c r="AA20" s="2" t="e">
        <v>#N/A</v>
      </c>
      <c r="AB20" s="2" t="e">
        <v>#N/A</v>
      </c>
      <c r="AC20" s="2" t="e">
        <v>#N/A</v>
      </c>
      <c r="AD20" s="2" t="e">
        <v>#N/A</v>
      </c>
      <c r="AE20" s="2" t="e">
        <v>#N/A</v>
      </c>
      <c r="AF20" s="2" t="e">
        <v>#N/A</v>
      </c>
      <c r="AG20" s="2" t="e">
        <v>#N/A</v>
      </c>
      <c r="AH20" s="2" t="e">
        <v>#N/A</v>
      </c>
      <c r="AI20" s="2" t="e">
        <v>#N/A</v>
      </c>
      <c r="AJ20" s="2" t="e">
        <v>#N/A</v>
      </c>
      <c r="AK20" s="2" t="e">
        <v>#N/A</v>
      </c>
      <c r="AL20" s="2" t="e">
        <v>#N/A</v>
      </c>
      <c r="AM20" s="2" t="e">
        <v>#N/A</v>
      </c>
      <c r="AN20" s="2" t="e">
        <v>#N/A</v>
      </c>
      <c r="AO20" s="2" t="e">
        <v>#N/A</v>
      </c>
      <c r="AP20" s="2" t="e">
        <v>#N/A</v>
      </c>
      <c r="AQ20" s="2" t="e">
        <v>#N/A</v>
      </c>
      <c r="AR20" s="2" t="e">
        <v>#N/A</v>
      </c>
      <c r="AS20" t="e">
        <v>#N/A</v>
      </c>
      <c r="AT20" t="e">
        <v>#N/A</v>
      </c>
      <c r="AU20" t="e">
        <v>#N/A</v>
      </c>
      <c r="AV20" t="e">
        <v>#N/A</v>
      </c>
      <c r="AW20" t="e">
        <v>#N/A</v>
      </c>
      <c r="AX20" t="e">
        <v>#N/A</v>
      </c>
      <c r="AY20" t="e">
        <v>#N/A</v>
      </c>
      <c r="AZ20" t="e">
        <v>#N/A</v>
      </c>
      <c r="BA20" t="e">
        <v>#N/A</v>
      </c>
      <c r="BB20" t="e">
        <v>#N/A</v>
      </c>
      <c r="BC20" t="e">
        <v>#N/A</v>
      </c>
      <c r="BD20" t="e">
        <v>#N/A</v>
      </c>
      <c r="BE20" t="e">
        <v>#N/A</v>
      </c>
      <c r="BF20" t="e">
        <v>#N/A</v>
      </c>
      <c r="BG20" t="e">
        <v>#N/A</v>
      </c>
      <c r="BH20" t="e">
        <v>#N/A</v>
      </c>
      <c r="BI20" t="e">
        <v>#N/A</v>
      </c>
      <c r="BJ20" t="e">
        <v>#N/A</v>
      </c>
      <c r="BK20" t="e">
        <v>#N/A</v>
      </c>
      <c r="BL20" t="e">
        <v>#N/A</v>
      </c>
      <c r="BM20" t="e">
        <v>#N/A</v>
      </c>
    </row>
    <row r="21" spans="1:65" x14ac:dyDescent="0.25">
      <c r="A21" t="s">
        <v>25</v>
      </c>
      <c r="B21" s="2">
        <v>8.9</v>
      </c>
      <c r="C21" s="3" t="e">
        <v>#N/A</v>
      </c>
      <c r="D21" s="9" t="e">
        <v>#N/A</v>
      </c>
      <c r="E21" s="2" t="e">
        <v>#N/A</v>
      </c>
      <c r="F21" s="7" t="e">
        <v>#N/A</v>
      </c>
      <c r="G21" s="7" t="e">
        <v>#N/A</v>
      </c>
      <c r="H21" s="7" t="e">
        <v>#N/A</v>
      </c>
      <c r="I21" s="7" t="e">
        <v>#N/A</v>
      </c>
      <c r="J21" s="7" t="e">
        <v>#N/A</v>
      </c>
      <c r="K21" s="7" t="e">
        <v>#N/A</v>
      </c>
      <c r="L21" s="7" t="e">
        <v>#N/A</v>
      </c>
      <c r="M21" s="7" t="e">
        <v>#N/A</v>
      </c>
      <c r="N21" s="7" t="e">
        <v>#N/A</v>
      </c>
      <c r="O21" s="7" t="e">
        <v>#N/A</v>
      </c>
      <c r="P21" s="7" t="e">
        <v>#N/A</v>
      </c>
      <c r="Q21" s="7" t="e">
        <v>#N/A</v>
      </c>
      <c r="R21" s="7" t="e">
        <v>#N/A</v>
      </c>
      <c r="S21" s="7" t="e">
        <v>#N/A</v>
      </c>
      <c r="T21" s="7" t="e">
        <v>#N/A</v>
      </c>
      <c r="U21" s="7" t="e">
        <v>#N/A</v>
      </c>
      <c r="V21" s="7" t="e">
        <v>#N/A</v>
      </c>
      <c r="W21" s="7" t="e">
        <v>#N/A</v>
      </c>
      <c r="X21" s="2" t="e">
        <v>#N/A</v>
      </c>
      <c r="Y21" s="2" t="e">
        <v>#N/A</v>
      </c>
      <c r="Z21" s="2" t="e">
        <v>#N/A</v>
      </c>
      <c r="AA21" s="2" t="e">
        <v>#N/A</v>
      </c>
      <c r="AB21" s="2" t="e">
        <v>#N/A</v>
      </c>
      <c r="AC21" s="2" t="e">
        <v>#N/A</v>
      </c>
      <c r="AD21" s="2" t="e">
        <v>#N/A</v>
      </c>
      <c r="AE21" s="2" t="e">
        <v>#N/A</v>
      </c>
      <c r="AF21" s="2" t="e">
        <v>#N/A</v>
      </c>
      <c r="AG21" s="2" t="e">
        <v>#N/A</v>
      </c>
      <c r="AH21" s="2" t="e">
        <v>#N/A</v>
      </c>
      <c r="AI21" s="2" t="e">
        <v>#N/A</v>
      </c>
      <c r="AJ21" s="2" t="e">
        <v>#N/A</v>
      </c>
      <c r="AK21" s="2" t="e">
        <v>#N/A</v>
      </c>
      <c r="AL21" s="2" t="e">
        <v>#N/A</v>
      </c>
      <c r="AM21" s="2" t="e">
        <v>#N/A</v>
      </c>
      <c r="AN21" s="2" t="e">
        <v>#N/A</v>
      </c>
      <c r="AO21" s="2" t="e">
        <v>#N/A</v>
      </c>
      <c r="AP21" s="2" t="e">
        <v>#N/A</v>
      </c>
      <c r="AQ21" s="2" t="e">
        <v>#N/A</v>
      </c>
      <c r="AR21" s="2" t="e">
        <v>#N/A</v>
      </c>
      <c r="AS21" t="e">
        <v>#N/A</v>
      </c>
      <c r="AT21" t="e">
        <v>#N/A</v>
      </c>
      <c r="AU21" t="e">
        <v>#N/A</v>
      </c>
      <c r="AV21" t="e">
        <v>#N/A</v>
      </c>
      <c r="AW21" t="e">
        <v>#N/A</v>
      </c>
      <c r="AX21" t="e">
        <v>#N/A</v>
      </c>
      <c r="AY21" t="e">
        <v>#N/A</v>
      </c>
      <c r="AZ21" t="e">
        <v>#N/A</v>
      </c>
      <c r="BA21" t="e">
        <v>#N/A</v>
      </c>
      <c r="BB21" t="e">
        <v>#N/A</v>
      </c>
      <c r="BC21" t="e">
        <v>#N/A</v>
      </c>
      <c r="BD21" t="e">
        <v>#N/A</v>
      </c>
      <c r="BE21" t="e">
        <v>#N/A</v>
      </c>
      <c r="BF21" t="e">
        <v>#N/A</v>
      </c>
      <c r="BG21" t="e">
        <v>#N/A</v>
      </c>
      <c r="BH21" t="e">
        <v>#N/A</v>
      </c>
      <c r="BI21" t="e">
        <v>#N/A</v>
      </c>
      <c r="BJ21" t="e">
        <v>#N/A</v>
      </c>
      <c r="BK21" t="e">
        <v>#N/A</v>
      </c>
      <c r="BL21" t="e">
        <v>#N/A</v>
      </c>
      <c r="BM21" t="e">
        <v>#N/A</v>
      </c>
    </row>
    <row r="22" spans="1:65" x14ac:dyDescent="0.25">
      <c r="A22" t="s">
        <v>26</v>
      </c>
      <c r="B22" s="2">
        <v>9.1</v>
      </c>
      <c r="C22" s="3" t="e">
        <v>#N/A</v>
      </c>
      <c r="D22" s="9" t="e">
        <v>#N/A</v>
      </c>
      <c r="E22" s="2" t="e">
        <v>#N/A</v>
      </c>
      <c r="F22" s="7" t="e">
        <v>#N/A</v>
      </c>
      <c r="G22" s="7" t="e">
        <v>#N/A</v>
      </c>
      <c r="H22" s="7" t="e">
        <v>#N/A</v>
      </c>
      <c r="I22" s="7" t="e">
        <v>#N/A</v>
      </c>
      <c r="J22" s="7" t="e">
        <v>#N/A</v>
      </c>
      <c r="K22" s="7" t="e">
        <v>#N/A</v>
      </c>
      <c r="L22" s="7" t="e">
        <v>#N/A</v>
      </c>
      <c r="M22" s="7" t="e">
        <v>#N/A</v>
      </c>
      <c r="N22" s="7" t="e">
        <v>#N/A</v>
      </c>
      <c r="O22" s="7" t="e">
        <v>#N/A</v>
      </c>
      <c r="P22" s="7" t="e">
        <v>#N/A</v>
      </c>
      <c r="Q22" s="7" t="e">
        <v>#N/A</v>
      </c>
      <c r="R22" s="7" t="e">
        <v>#N/A</v>
      </c>
      <c r="S22" s="7" t="e">
        <v>#N/A</v>
      </c>
      <c r="T22" s="7" t="e">
        <v>#N/A</v>
      </c>
      <c r="U22" s="7" t="e">
        <v>#N/A</v>
      </c>
      <c r="V22" s="7" t="e">
        <v>#N/A</v>
      </c>
      <c r="W22" s="7" t="e">
        <v>#N/A</v>
      </c>
      <c r="X22" s="2" t="e">
        <v>#N/A</v>
      </c>
      <c r="Y22" s="2" t="e">
        <v>#N/A</v>
      </c>
      <c r="Z22" s="2" t="e">
        <v>#N/A</v>
      </c>
      <c r="AA22" s="2" t="e">
        <v>#N/A</v>
      </c>
      <c r="AB22" s="2" t="e">
        <v>#N/A</v>
      </c>
      <c r="AC22" s="2" t="e">
        <v>#N/A</v>
      </c>
      <c r="AD22" s="2" t="e">
        <v>#N/A</v>
      </c>
      <c r="AE22" s="2" t="e">
        <v>#N/A</v>
      </c>
      <c r="AF22" s="2" t="e">
        <v>#N/A</v>
      </c>
      <c r="AG22" s="2" t="e">
        <v>#N/A</v>
      </c>
      <c r="AH22" s="2" t="e">
        <v>#N/A</v>
      </c>
      <c r="AI22" s="2" t="e">
        <v>#N/A</v>
      </c>
      <c r="AJ22" s="2" t="e">
        <v>#N/A</v>
      </c>
      <c r="AK22" s="2" t="e">
        <v>#N/A</v>
      </c>
      <c r="AL22" s="2" t="e">
        <v>#N/A</v>
      </c>
      <c r="AM22" s="2" t="e">
        <v>#N/A</v>
      </c>
      <c r="AN22" s="2" t="e">
        <v>#N/A</v>
      </c>
      <c r="AO22" s="2" t="e">
        <v>#N/A</v>
      </c>
      <c r="AP22" s="2" t="e">
        <v>#N/A</v>
      </c>
      <c r="AQ22" s="2" t="e">
        <v>#N/A</v>
      </c>
      <c r="AR22" s="2" t="e">
        <v>#N/A</v>
      </c>
      <c r="AS22" t="e">
        <v>#N/A</v>
      </c>
      <c r="AT22" t="e">
        <v>#N/A</v>
      </c>
      <c r="AU22" t="e">
        <v>#N/A</v>
      </c>
      <c r="AV22" t="e">
        <v>#N/A</v>
      </c>
      <c r="AW22" t="e">
        <v>#N/A</v>
      </c>
      <c r="AX22" t="e">
        <v>#N/A</v>
      </c>
      <c r="AY22" t="e">
        <v>#N/A</v>
      </c>
      <c r="AZ22" t="e">
        <v>#N/A</v>
      </c>
      <c r="BA22" t="e">
        <v>#N/A</v>
      </c>
      <c r="BB22" t="e">
        <v>#N/A</v>
      </c>
      <c r="BC22" t="e">
        <v>#N/A</v>
      </c>
      <c r="BD22" t="e">
        <v>#N/A</v>
      </c>
      <c r="BE22" t="e">
        <v>#N/A</v>
      </c>
      <c r="BF22" t="e">
        <v>#N/A</v>
      </c>
      <c r="BG22" t="e">
        <v>#N/A</v>
      </c>
      <c r="BH22" t="e">
        <v>#N/A</v>
      </c>
      <c r="BI22" t="e">
        <v>#N/A</v>
      </c>
      <c r="BJ22" t="e">
        <v>#N/A</v>
      </c>
      <c r="BK22" t="e">
        <v>#N/A</v>
      </c>
      <c r="BL22" t="e">
        <v>#N/A</v>
      </c>
      <c r="BM22" t="e">
        <v>#N/A</v>
      </c>
    </row>
    <row r="23" spans="1:65" x14ac:dyDescent="0.25">
      <c r="A23" t="s">
        <v>27</v>
      </c>
      <c r="B23" s="2">
        <v>9.4</v>
      </c>
      <c r="C23" s="3" t="e">
        <v>#N/A</v>
      </c>
      <c r="D23" s="9" t="e">
        <v>#N/A</v>
      </c>
      <c r="E23" s="2" t="e">
        <v>#N/A</v>
      </c>
      <c r="F23" s="7" t="e">
        <v>#N/A</v>
      </c>
      <c r="G23" s="7" t="e">
        <v>#N/A</v>
      </c>
      <c r="H23" s="7" t="e">
        <v>#N/A</v>
      </c>
      <c r="I23" s="7" t="e">
        <v>#N/A</v>
      </c>
      <c r="J23" s="7" t="e">
        <v>#N/A</v>
      </c>
      <c r="K23" s="7" t="e">
        <v>#N/A</v>
      </c>
      <c r="L23" s="7" t="e">
        <v>#N/A</v>
      </c>
      <c r="M23" s="7" t="e">
        <v>#N/A</v>
      </c>
      <c r="N23" s="7" t="e">
        <v>#N/A</v>
      </c>
      <c r="O23" s="7" t="e">
        <v>#N/A</v>
      </c>
      <c r="P23" s="7" t="e">
        <v>#N/A</v>
      </c>
      <c r="Q23" s="7" t="e">
        <v>#N/A</v>
      </c>
      <c r="R23" s="7" t="e">
        <v>#N/A</v>
      </c>
      <c r="S23" s="7" t="e">
        <v>#N/A</v>
      </c>
      <c r="T23" s="7" t="e">
        <v>#N/A</v>
      </c>
      <c r="U23" s="7" t="e">
        <v>#N/A</v>
      </c>
      <c r="V23" s="7" t="e">
        <v>#N/A</v>
      </c>
      <c r="W23" s="7" t="e">
        <v>#N/A</v>
      </c>
      <c r="X23" s="2" t="e">
        <v>#N/A</v>
      </c>
      <c r="Y23" s="2" t="e">
        <v>#N/A</v>
      </c>
      <c r="Z23" s="2" t="e">
        <v>#N/A</v>
      </c>
      <c r="AA23" s="2" t="e">
        <v>#N/A</v>
      </c>
      <c r="AB23" s="2" t="e">
        <v>#N/A</v>
      </c>
      <c r="AC23" s="2" t="e">
        <v>#N/A</v>
      </c>
      <c r="AD23" s="2" t="e">
        <v>#N/A</v>
      </c>
      <c r="AE23" s="2" t="e">
        <v>#N/A</v>
      </c>
      <c r="AF23" s="2" t="e">
        <v>#N/A</v>
      </c>
      <c r="AG23" s="2" t="e">
        <v>#N/A</v>
      </c>
      <c r="AH23" s="2" t="e">
        <v>#N/A</v>
      </c>
      <c r="AI23" s="2" t="e">
        <v>#N/A</v>
      </c>
      <c r="AJ23" s="2" t="e">
        <v>#N/A</v>
      </c>
      <c r="AK23" s="2" t="e">
        <v>#N/A</v>
      </c>
      <c r="AL23" s="2" t="e">
        <v>#N/A</v>
      </c>
      <c r="AM23" s="2" t="e">
        <v>#N/A</v>
      </c>
      <c r="AN23" s="2" t="e">
        <v>#N/A</v>
      </c>
      <c r="AO23" s="2" t="e">
        <v>#N/A</v>
      </c>
      <c r="AP23" s="2" t="e">
        <v>#N/A</v>
      </c>
      <c r="AQ23" s="2" t="e">
        <v>#N/A</v>
      </c>
      <c r="AR23" s="2" t="e">
        <v>#N/A</v>
      </c>
      <c r="AS23" t="e">
        <v>#N/A</v>
      </c>
      <c r="AT23" t="e">
        <v>#N/A</v>
      </c>
      <c r="AU23" t="e">
        <v>#N/A</v>
      </c>
      <c r="AV23" t="e">
        <v>#N/A</v>
      </c>
      <c r="AW23" t="e">
        <v>#N/A</v>
      </c>
      <c r="AX23" t="e">
        <v>#N/A</v>
      </c>
      <c r="AY23" t="e">
        <v>#N/A</v>
      </c>
      <c r="AZ23" t="e">
        <v>#N/A</v>
      </c>
      <c r="BA23" t="e">
        <v>#N/A</v>
      </c>
      <c r="BB23" t="e">
        <v>#N/A</v>
      </c>
      <c r="BC23" t="e">
        <v>#N/A</v>
      </c>
      <c r="BD23" t="e">
        <v>#N/A</v>
      </c>
      <c r="BE23" t="e">
        <v>#N/A</v>
      </c>
      <c r="BF23" t="e">
        <v>#N/A</v>
      </c>
      <c r="BG23" t="e">
        <v>#N/A</v>
      </c>
      <c r="BH23" t="e">
        <v>#N/A</v>
      </c>
      <c r="BI23" t="e">
        <v>#N/A</v>
      </c>
      <c r="BJ23" t="e">
        <v>#N/A</v>
      </c>
      <c r="BK23" t="e">
        <v>#N/A</v>
      </c>
      <c r="BL23" t="e">
        <v>#N/A</v>
      </c>
      <c r="BM23" t="e">
        <v>#N/A</v>
      </c>
    </row>
    <row r="24" spans="1:65" x14ac:dyDescent="0.25">
      <c r="A24" t="s">
        <v>28</v>
      </c>
      <c r="B24" s="2">
        <v>9.6</v>
      </c>
      <c r="C24" s="3" t="e">
        <v>#N/A</v>
      </c>
      <c r="D24" s="9" t="e">
        <v>#N/A</v>
      </c>
      <c r="E24" s="2" t="e">
        <v>#N/A</v>
      </c>
      <c r="F24" s="7" t="e">
        <v>#N/A</v>
      </c>
      <c r="G24" s="7" t="e">
        <v>#N/A</v>
      </c>
      <c r="H24" s="7" t="e">
        <v>#N/A</v>
      </c>
      <c r="I24" s="7" t="e">
        <v>#N/A</v>
      </c>
      <c r="J24" s="7" t="e">
        <v>#N/A</v>
      </c>
      <c r="K24" s="7" t="e">
        <v>#N/A</v>
      </c>
      <c r="L24" s="7" t="e">
        <v>#N/A</v>
      </c>
      <c r="M24" s="7" t="e">
        <v>#N/A</v>
      </c>
      <c r="N24" s="7" t="e">
        <v>#N/A</v>
      </c>
      <c r="O24" s="7" t="e">
        <v>#N/A</v>
      </c>
      <c r="P24" s="7" t="e">
        <v>#N/A</v>
      </c>
      <c r="Q24" s="7" t="e">
        <v>#N/A</v>
      </c>
      <c r="R24" s="7" t="e">
        <v>#N/A</v>
      </c>
      <c r="S24" s="7" t="e">
        <v>#N/A</v>
      </c>
      <c r="T24" s="7" t="e">
        <v>#N/A</v>
      </c>
      <c r="U24" s="7" t="e">
        <v>#N/A</v>
      </c>
      <c r="V24" s="7" t="e">
        <v>#N/A</v>
      </c>
      <c r="W24" s="7" t="e">
        <v>#N/A</v>
      </c>
      <c r="X24" s="2" t="e">
        <v>#N/A</v>
      </c>
      <c r="Y24" s="2" t="e">
        <v>#N/A</v>
      </c>
      <c r="Z24" s="2" t="e">
        <v>#N/A</v>
      </c>
      <c r="AA24" s="2" t="e">
        <v>#N/A</v>
      </c>
      <c r="AB24" s="2" t="e">
        <v>#N/A</v>
      </c>
      <c r="AC24" s="2" t="e">
        <v>#N/A</v>
      </c>
      <c r="AD24" s="2" t="e">
        <v>#N/A</v>
      </c>
      <c r="AE24" s="2" t="e">
        <v>#N/A</v>
      </c>
      <c r="AF24" s="2" t="e">
        <v>#N/A</v>
      </c>
      <c r="AG24" s="2" t="e">
        <v>#N/A</v>
      </c>
      <c r="AH24" s="2" t="e">
        <v>#N/A</v>
      </c>
      <c r="AI24" s="2" t="e">
        <v>#N/A</v>
      </c>
      <c r="AJ24" s="2" t="e">
        <v>#N/A</v>
      </c>
      <c r="AK24" s="2" t="e">
        <v>#N/A</v>
      </c>
      <c r="AL24" s="2" t="e">
        <v>#N/A</v>
      </c>
      <c r="AM24" s="2" t="e">
        <v>#N/A</v>
      </c>
      <c r="AN24" s="2" t="e">
        <v>#N/A</v>
      </c>
      <c r="AO24" s="2" t="e">
        <v>#N/A</v>
      </c>
      <c r="AP24" s="2" t="e">
        <v>#N/A</v>
      </c>
      <c r="AQ24" s="2" t="e">
        <v>#N/A</v>
      </c>
      <c r="AR24" s="2" t="e">
        <v>#N/A</v>
      </c>
      <c r="AS24" t="e">
        <v>#N/A</v>
      </c>
      <c r="AT24" t="e">
        <v>#N/A</v>
      </c>
      <c r="AU24" t="e">
        <v>#N/A</v>
      </c>
      <c r="AV24" t="e">
        <v>#N/A</v>
      </c>
      <c r="AW24" t="e">
        <v>#N/A</v>
      </c>
      <c r="AX24" t="e">
        <v>#N/A</v>
      </c>
      <c r="AY24" t="e">
        <v>#N/A</v>
      </c>
      <c r="AZ24" t="e">
        <v>#N/A</v>
      </c>
      <c r="BA24" t="e">
        <v>#N/A</v>
      </c>
      <c r="BB24" t="e">
        <v>#N/A</v>
      </c>
      <c r="BC24" t="e">
        <v>#N/A</v>
      </c>
      <c r="BD24" t="e">
        <v>#N/A</v>
      </c>
      <c r="BE24" t="e">
        <v>#N/A</v>
      </c>
      <c r="BF24" t="e">
        <v>#N/A</v>
      </c>
      <c r="BG24" t="e">
        <v>#N/A</v>
      </c>
      <c r="BH24" t="e">
        <v>#N/A</v>
      </c>
      <c r="BI24" t="e">
        <v>#N/A</v>
      </c>
      <c r="BJ24" t="e">
        <v>#N/A</v>
      </c>
      <c r="BK24" t="e">
        <v>#N/A</v>
      </c>
      <c r="BL24" t="e">
        <v>#N/A</v>
      </c>
      <c r="BM24" t="e">
        <v>#N/A</v>
      </c>
    </row>
    <row r="25" spans="1:65" x14ac:dyDescent="0.25">
      <c r="A25" t="s">
        <v>29</v>
      </c>
      <c r="B25" s="2">
        <v>9.6999999999999993</v>
      </c>
      <c r="C25" s="3" t="e">
        <v>#N/A</v>
      </c>
      <c r="D25" s="9" t="e">
        <v>#N/A</v>
      </c>
      <c r="E25" s="2" t="e">
        <v>#N/A</v>
      </c>
      <c r="F25" s="7" t="e">
        <v>#N/A</v>
      </c>
      <c r="G25" s="7" t="e">
        <v>#N/A</v>
      </c>
      <c r="H25" s="7" t="e">
        <v>#N/A</v>
      </c>
      <c r="I25" s="7" t="e">
        <v>#N/A</v>
      </c>
      <c r="J25" s="7" t="e">
        <v>#N/A</v>
      </c>
      <c r="K25" s="7" t="e">
        <v>#N/A</v>
      </c>
      <c r="L25" s="7" t="e">
        <v>#N/A</v>
      </c>
      <c r="M25" s="7" t="e">
        <v>#N/A</v>
      </c>
      <c r="N25" s="7" t="e">
        <v>#N/A</v>
      </c>
      <c r="O25" s="7" t="e">
        <v>#N/A</v>
      </c>
      <c r="P25" s="7" t="e">
        <v>#N/A</v>
      </c>
      <c r="Q25" s="7" t="e">
        <v>#N/A</v>
      </c>
      <c r="R25" s="7" t="e">
        <v>#N/A</v>
      </c>
      <c r="S25" s="7" t="e">
        <v>#N/A</v>
      </c>
      <c r="T25" s="7" t="e">
        <v>#N/A</v>
      </c>
      <c r="U25" s="7" t="e">
        <v>#N/A</v>
      </c>
      <c r="V25" s="7" t="e">
        <v>#N/A</v>
      </c>
      <c r="W25" s="7" t="e">
        <v>#N/A</v>
      </c>
      <c r="X25" s="2" t="e">
        <v>#N/A</v>
      </c>
      <c r="Y25" s="2" t="e">
        <v>#N/A</v>
      </c>
      <c r="Z25" s="2" t="e">
        <v>#N/A</v>
      </c>
      <c r="AA25" s="2" t="e">
        <v>#N/A</v>
      </c>
      <c r="AB25" s="2" t="e">
        <v>#N/A</v>
      </c>
      <c r="AC25" s="2" t="e">
        <v>#N/A</v>
      </c>
      <c r="AD25" s="2" t="e">
        <v>#N/A</v>
      </c>
      <c r="AE25" s="2" t="e">
        <v>#N/A</v>
      </c>
      <c r="AF25" s="2" t="e">
        <v>#N/A</v>
      </c>
      <c r="AG25" s="2" t="e">
        <v>#N/A</v>
      </c>
      <c r="AH25" s="2" t="e">
        <v>#N/A</v>
      </c>
      <c r="AI25" s="2" t="e">
        <v>#N/A</v>
      </c>
      <c r="AJ25" s="2" t="e">
        <v>#N/A</v>
      </c>
      <c r="AK25" s="2" t="e">
        <v>#N/A</v>
      </c>
      <c r="AL25" s="2" t="e">
        <v>#N/A</v>
      </c>
      <c r="AM25" s="2" t="e">
        <v>#N/A</v>
      </c>
      <c r="AN25" s="2" t="e">
        <v>#N/A</v>
      </c>
      <c r="AO25" s="2" t="e">
        <v>#N/A</v>
      </c>
      <c r="AP25" s="2" t="e">
        <v>#N/A</v>
      </c>
      <c r="AQ25" s="2" t="e">
        <v>#N/A</v>
      </c>
      <c r="AR25" s="2" t="e">
        <v>#N/A</v>
      </c>
      <c r="AS25" t="e">
        <v>#N/A</v>
      </c>
      <c r="AT25" t="e">
        <v>#N/A</v>
      </c>
      <c r="AU25" t="e">
        <v>#N/A</v>
      </c>
      <c r="AV25" t="e">
        <v>#N/A</v>
      </c>
      <c r="AW25" t="e">
        <v>#N/A</v>
      </c>
      <c r="AX25" t="e">
        <v>#N/A</v>
      </c>
      <c r="AY25" t="e">
        <v>#N/A</v>
      </c>
      <c r="AZ25" t="e">
        <v>#N/A</v>
      </c>
      <c r="BA25" t="e">
        <v>#N/A</v>
      </c>
      <c r="BB25" t="e">
        <v>#N/A</v>
      </c>
      <c r="BC25" t="e">
        <v>#N/A</v>
      </c>
      <c r="BD25" t="e">
        <v>#N/A</v>
      </c>
      <c r="BE25" t="e">
        <v>#N/A</v>
      </c>
      <c r="BF25" t="e">
        <v>#N/A</v>
      </c>
      <c r="BG25" t="e">
        <v>#N/A</v>
      </c>
      <c r="BH25" t="e">
        <v>#N/A</v>
      </c>
      <c r="BI25" t="e">
        <v>#N/A</v>
      </c>
      <c r="BJ25" t="e">
        <v>#N/A</v>
      </c>
      <c r="BK25" t="e">
        <v>#N/A</v>
      </c>
      <c r="BL25" t="e">
        <v>#N/A</v>
      </c>
      <c r="BM25" t="e">
        <v>#N/A</v>
      </c>
    </row>
    <row r="26" spans="1:65" x14ac:dyDescent="0.25">
      <c r="A26" t="s">
        <v>30</v>
      </c>
      <c r="B26" s="2">
        <v>9.8000000000000007</v>
      </c>
      <c r="C26" s="3" t="e">
        <v>#N/A</v>
      </c>
      <c r="D26" s="9" t="e">
        <v>#N/A</v>
      </c>
      <c r="E26" s="2" t="e">
        <v>#N/A</v>
      </c>
      <c r="F26" s="7" t="e">
        <v>#N/A</v>
      </c>
      <c r="G26" s="7" t="e">
        <v>#N/A</v>
      </c>
      <c r="H26" s="7" t="e">
        <v>#N/A</v>
      </c>
      <c r="I26" s="7" t="e">
        <v>#N/A</v>
      </c>
      <c r="J26" s="7" t="e">
        <v>#N/A</v>
      </c>
      <c r="K26" s="7" t="e">
        <v>#N/A</v>
      </c>
      <c r="L26" s="7" t="e">
        <v>#N/A</v>
      </c>
      <c r="M26" s="7" t="e">
        <v>#N/A</v>
      </c>
      <c r="N26" s="7" t="e">
        <v>#N/A</v>
      </c>
      <c r="O26" s="7" t="e">
        <v>#N/A</v>
      </c>
      <c r="P26" s="7" t="e">
        <v>#N/A</v>
      </c>
      <c r="Q26" s="7" t="e">
        <v>#N/A</v>
      </c>
      <c r="R26" s="7" t="e">
        <v>#N/A</v>
      </c>
      <c r="S26" s="7" t="e">
        <v>#N/A</v>
      </c>
      <c r="T26" s="7" t="e">
        <v>#N/A</v>
      </c>
      <c r="U26" s="7" t="e">
        <v>#N/A</v>
      </c>
      <c r="V26" s="7" t="e">
        <v>#N/A</v>
      </c>
      <c r="W26" s="7" t="e">
        <v>#N/A</v>
      </c>
      <c r="X26" s="2" t="e">
        <v>#N/A</v>
      </c>
      <c r="Y26" s="2" t="e">
        <v>#N/A</v>
      </c>
      <c r="Z26" s="2" t="e">
        <v>#N/A</v>
      </c>
      <c r="AA26" s="2" t="e">
        <v>#N/A</v>
      </c>
      <c r="AB26" s="2" t="e">
        <v>#N/A</v>
      </c>
      <c r="AC26" s="2" t="e">
        <v>#N/A</v>
      </c>
      <c r="AD26" s="2" t="e">
        <v>#N/A</v>
      </c>
      <c r="AE26" s="2" t="e">
        <v>#N/A</v>
      </c>
      <c r="AF26" s="2" t="e">
        <v>#N/A</v>
      </c>
      <c r="AG26" s="2" t="e">
        <v>#N/A</v>
      </c>
      <c r="AH26" s="2" t="e">
        <v>#N/A</v>
      </c>
      <c r="AI26" s="2" t="e">
        <v>#N/A</v>
      </c>
      <c r="AJ26" s="2" t="e">
        <v>#N/A</v>
      </c>
      <c r="AK26" s="2" t="e">
        <v>#N/A</v>
      </c>
      <c r="AL26" s="2" t="e">
        <v>#N/A</v>
      </c>
      <c r="AM26" s="2" t="e">
        <v>#N/A</v>
      </c>
      <c r="AN26" s="2" t="e">
        <v>#N/A</v>
      </c>
      <c r="AO26" s="2" t="e">
        <v>#N/A</v>
      </c>
      <c r="AP26" s="2" t="e">
        <v>#N/A</v>
      </c>
      <c r="AQ26" s="2" t="e">
        <v>#N/A</v>
      </c>
      <c r="AR26" s="2" t="e">
        <v>#N/A</v>
      </c>
      <c r="AS26" t="e">
        <v>#N/A</v>
      </c>
      <c r="AT26" t="e">
        <v>#N/A</v>
      </c>
      <c r="AU26" t="e">
        <v>#N/A</v>
      </c>
      <c r="AV26" t="e">
        <v>#N/A</v>
      </c>
      <c r="AW26" t="e">
        <v>#N/A</v>
      </c>
      <c r="AX26" t="e">
        <v>#N/A</v>
      </c>
      <c r="AY26" t="e">
        <v>#N/A</v>
      </c>
      <c r="AZ26" t="e">
        <v>#N/A</v>
      </c>
      <c r="BA26" t="e">
        <v>#N/A</v>
      </c>
      <c r="BB26" t="e">
        <v>#N/A</v>
      </c>
      <c r="BC26" t="e">
        <v>#N/A</v>
      </c>
      <c r="BD26" t="e">
        <v>#N/A</v>
      </c>
      <c r="BE26" t="e">
        <v>#N/A</v>
      </c>
      <c r="BF26" t="e">
        <v>#N/A</v>
      </c>
      <c r="BG26" t="e">
        <v>#N/A</v>
      </c>
      <c r="BH26" t="e">
        <v>#N/A</v>
      </c>
      <c r="BI26" t="e">
        <v>#N/A</v>
      </c>
      <c r="BJ26" t="e">
        <v>#N/A</v>
      </c>
      <c r="BK26" t="e">
        <v>#N/A</v>
      </c>
      <c r="BL26" t="e">
        <v>#N/A</v>
      </c>
      <c r="BM26" t="e">
        <v>#N/A</v>
      </c>
    </row>
    <row r="27" spans="1:65" x14ac:dyDescent="0.25">
      <c r="A27" t="s">
        <v>31</v>
      </c>
      <c r="B27" s="2">
        <v>9.9</v>
      </c>
      <c r="C27" s="3" t="e">
        <v>#N/A</v>
      </c>
      <c r="D27" s="9" t="e">
        <v>#N/A</v>
      </c>
      <c r="E27" s="2" t="e">
        <v>#N/A</v>
      </c>
      <c r="F27" s="7" t="e">
        <v>#N/A</v>
      </c>
      <c r="G27" s="7" t="e">
        <v>#N/A</v>
      </c>
      <c r="H27" s="7" t="e">
        <v>#N/A</v>
      </c>
      <c r="I27" s="7" t="e">
        <v>#N/A</v>
      </c>
      <c r="J27" s="7" t="e">
        <v>#N/A</v>
      </c>
      <c r="K27" s="7" t="e">
        <v>#N/A</v>
      </c>
      <c r="L27" s="7" t="e">
        <v>#N/A</v>
      </c>
      <c r="M27" s="7" t="e">
        <v>#N/A</v>
      </c>
      <c r="N27" s="7" t="e">
        <v>#N/A</v>
      </c>
      <c r="O27" s="7" t="e">
        <v>#N/A</v>
      </c>
      <c r="P27" s="7" t="e">
        <v>#N/A</v>
      </c>
      <c r="Q27" s="7" t="e">
        <v>#N/A</v>
      </c>
      <c r="R27" s="7" t="e">
        <v>#N/A</v>
      </c>
      <c r="S27" s="7" t="e">
        <v>#N/A</v>
      </c>
      <c r="T27" s="7" t="e">
        <v>#N/A</v>
      </c>
      <c r="U27" s="7" t="e">
        <v>#N/A</v>
      </c>
      <c r="V27" s="7" t="e">
        <v>#N/A</v>
      </c>
      <c r="W27" s="7" t="e">
        <v>#N/A</v>
      </c>
      <c r="X27" s="2" t="e">
        <v>#N/A</v>
      </c>
      <c r="Y27" s="2" t="e">
        <v>#N/A</v>
      </c>
      <c r="Z27" s="2" t="e">
        <v>#N/A</v>
      </c>
      <c r="AA27" s="2" t="e">
        <v>#N/A</v>
      </c>
      <c r="AB27" s="2" t="e">
        <v>#N/A</v>
      </c>
      <c r="AC27" s="2" t="e">
        <v>#N/A</v>
      </c>
      <c r="AD27" s="2" t="e">
        <v>#N/A</v>
      </c>
      <c r="AE27" s="2" t="e">
        <v>#N/A</v>
      </c>
      <c r="AF27" s="2" t="e">
        <v>#N/A</v>
      </c>
      <c r="AG27" s="2" t="e">
        <v>#N/A</v>
      </c>
      <c r="AH27" s="2" t="e">
        <v>#N/A</v>
      </c>
      <c r="AI27" s="2" t="e">
        <v>#N/A</v>
      </c>
      <c r="AJ27" s="2" t="e">
        <v>#N/A</v>
      </c>
      <c r="AK27" s="2" t="e">
        <v>#N/A</v>
      </c>
      <c r="AL27" s="2" t="e">
        <v>#N/A</v>
      </c>
      <c r="AM27" s="2" t="e">
        <v>#N/A</v>
      </c>
      <c r="AN27" s="2" t="e">
        <v>#N/A</v>
      </c>
      <c r="AO27" s="2" t="e">
        <v>#N/A</v>
      </c>
      <c r="AP27" s="2" t="e">
        <v>#N/A</v>
      </c>
      <c r="AQ27" s="2" t="e">
        <v>#N/A</v>
      </c>
      <c r="AR27" s="2" t="e">
        <v>#N/A</v>
      </c>
      <c r="AS27" t="e">
        <v>#N/A</v>
      </c>
      <c r="AT27" t="e">
        <v>#N/A</v>
      </c>
      <c r="AU27" t="e">
        <v>#N/A</v>
      </c>
      <c r="AV27" t="e">
        <v>#N/A</v>
      </c>
      <c r="AW27" t="e">
        <v>#N/A</v>
      </c>
      <c r="AX27" t="e">
        <v>#N/A</v>
      </c>
      <c r="AY27" t="e">
        <v>#N/A</v>
      </c>
      <c r="AZ27" t="e">
        <v>#N/A</v>
      </c>
      <c r="BA27" t="e">
        <v>#N/A</v>
      </c>
      <c r="BB27" t="e">
        <v>#N/A</v>
      </c>
      <c r="BC27" t="e">
        <v>#N/A</v>
      </c>
      <c r="BD27" t="e">
        <v>#N/A</v>
      </c>
      <c r="BE27" t="e">
        <v>#N/A</v>
      </c>
      <c r="BF27" t="e">
        <v>#N/A</v>
      </c>
      <c r="BG27" t="e">
        <v>#N/A</v>
      </c>
      <c r="BH27" t="e">
        <v>#N/A</v>
      </c>
      <c r="BI27" t="e">
        <v>#N/A</v>
      </c>
      <c r="BJ27" t="e">
        <v>#N/A</v>
      </c>
      <c r="BK27" t="e">
        <v>#N/A</v>
      </c>
      <c r="BL27" t="e">
        <v>#N/A</v>
      </c>
      <c r="BM27" t="e">
        <v>#N/A</v>
      </c>
    </row>
    <row r="28" spans="1:65" x14ac:dyDescent="0.25">
      <c r="A28" t="s">
        <v>32</v>
      </c>
      <c r="B28" s="2">
        <v>10</v>
      </c>
      <c r="C28" s="3" t="e">
        <v>#N/A</v>
      </c>
      <c r="D28" s="9" t="e">
        <v>#N/A</v>
      </c>
      <c r="E28" s="2" t="e">
        <v>#N/A</v>
      </c>
      <c r="F28" s="7" t="e">
        <v>#N/A</v>
      </c>
      <c r="G28" s="7" t="e">
        <v>#N/A</v>
      </c>
      <c r="H28" s="7" t="e">
        <v>#N/A</v>
      </c>
      <c r="I28" s="7" t="e">
        <v>#N/A</v>
      </c>
      <c r="J28" s="7" t="e">
        <v>#N/A</v>
      </c>
      <c r="K28" s="7" t="e">
        <v>#N/A</v>
      </c>
      <c r="L28" s="7" t="e">
        <v>#N/A</v>
      </c>
      <c r="M28" s="7" t="e">
        <v>#N/A</v>
      </c>
      <c r="N28" s="7" t="e">
        <v>#N/A</v>
      </c>
      <c r="O28" s="7" t="e">
        <v>#N/A</v>
      </c>
      <c r="P28" s="7" t="e">
        <v>#N/A</v>
      </c>
      <c r="Q28" s="7" t="e">
        <v>#N/A</v>
      </c>
      <c r="R28" s="7" t="e">
        <v>#N/A</v>
      </c>
      <c r="S28" s="7" t="e">
        <v>#N/A</v>
      </c>
      <c r="T28" s="7" t="e">
        <v>#N/A</v>
      </c>
      <c r="U28" s="7" t="e">
        <v>#N/A</v>
      </c>
      <c r="V28" s="7" t="e">
        <v>#N/A</v>
      </c>
      <c r="W28" s="7" t="e">
        <v>#N/A</v>
      </c>
      <c r="X28" s="2" t="e">
        <v>#N/A</v>
      </c>
      <c r="Y28" s="2" t="e">
        <v>#N/A</v>
      </c>
      <c r="Z28" s="2" t="e">
        <v>#N/A</v>
      </c>
      <c r="AA28" s="2" t="e">
        <v>#N/A</v>
      </c>
      <c r="AB28" s="2" t="e">
        <v>#N/A</v>
      </c>
      <c r="AC28" s="2" t="e">
        <v>#N/A</v>
      </c>
      <c r="AD28" s="2" t="e">
        <v>#N/A</v>
      </c>
      <c r="AE28" s="2" t="e">
        <v>#N/A</v>
      </c>
      <c r="AF28" s="2" t="e">
        <v>#N/A</v>
      </c>
      <c r="AG28" s="2" t="e">
        <v>#N/A</v>
      </c>
      <c r="AH28" s="2" t="e">
        <v>#N/A</v>
      </c>
      <c r="AI28" s="2" t="e">
        <v>#N/A</v>
      </c>
      <c r="AJ28" s="2" t="e">
        <v>#N/A</v>
      </c>
      <c r="AK28" s="2" t="e">
        <v>#N/A</v>
      </c>
      <c r="AL28" s="2" t="e">
        <v>#N/A</v>
      </c>
      <c r="AM28" s="2" t="e">
        <v>#N/A</v>
      </c>
      <c r="AN28" s="2" t="e">
        <v>#N/A</v>
      </c>
      <c r="AO28" s="2" t="e">
        <v>#N/A</v>
      </c>
      <c r="AP28" s="2" t="e">
        <v>#N/A</v>
      </c>
      <c r="AQ28" s="2" t="e">
        <v>#N/A</v>
      </c>
      <c r="AR28" s="2" t="e">
        <v>#N/A</v>
      </c>
      <c r="AS28" t="e">
        <v>#N/A</v>
      </c>
      <c r="AT28" t="e">
        <v>#N/A</v>
      </c>
      <c r="AU28" t="e">
        <v>#N/A</v>
      </c>
      <c r="AV28" t="e">
        <v>#N/A</v>
      </c>
      <c r="AW28" t="e">
        <v>#N/A</v>
      </c>
      <c r="AX28" t="e">
        <v>#N/A</v>
      </c>
      <c r="AY28" t="e">
        <v>#N/A</v>
      </c>
      <c r="AZ28" t="e">
        <v>#N/A</v>
      </c>
      <c r="BA28" t="e">
        <v>#N/A</v>
      </c>
      <c r="BB28" t="e">
        <v>#N/A</v>
      </c>
      <c r="BC28" t="e">
        <v>#N/A</v>
      </c>
      <c r="BD28" t="e">
        <v>#N/A</v>
      </c>
      <c r="BE28" t="e">
        <v>#N/A</v>
      </c>
      <c r="BF28" t="e">
        <v>#N/A</v>
      </c>
      <c r="BG28" t="e">
        <v>#N/A</v>
      </c>
      <c r="BH28" t="e">
        <v>#N/A</v>
      </c>
      <c r="BI28" t="e">
        <v>#N/A</v>
      </c>
      <c r="BJ28" t="e">
        <v>#N/A</v>
      </c>
      <c r="BK28" t="e">
        <v>#N/A</v>
      </c>
      <c r="BL28" t="e">
        <v>#N/A</v>
      </c>
      <c r="BM28" t="e">
        <v>#N/A</v>
      </c>
    </row>
    <row r="29" spans="1:65" x14ac:dyDescent="0.25">
      <c r="A29" t="s">
        <v>33</v>
      </c>
      <c r="B29" s="2">
        <v>10.1</v>
      </c>
      <c r="C29" s="3" t="e">
        <v>#N/A</v>
      </c>
      <c r="D29" s="9" t="e">
        <v>#N/A</v>
      </c>
      <c r="E29" s="2" t="e">
        <v>#N/A</v>
      </c>
      <c r="F29" s="7" t="e">
        <v>#N/A</v>
      </c>
      <c r="G29" s="7" t="e">
        <v>#N/A</v>
      </c>
      <c r="H29" s="7" t="e">
        <v>#N/A</v>
      </c>
      <c r="I29" s="7" t="e">
        <v>#N/A</v>
      </c>
      <c r="J29" s="7" t="e">
        <v>#N/A</v>
      </c>
      <c r="K29" s="7" t="e">
        <v>#N/A</v>
      </c>
      <c r="L29" s="7" t="e">
        <v>#N/A</v>
      </c>
      <c r="M29" s="7" t="e">
        <v>#N/A</v>
      </c>
      <c r="N29" s="7" t="e">
        <v>#N/A</v>
      </c>
      <c r="O29" s="7" t="e">
        <v>#N/A</v>
      </c>
      <c r="P29" s="7" t="e">
        <v>#N/A</v>
      </c>
      <c r="Q29" s="7" t="e">
        <v>#N/A</v>
      </c>
      <c r="R29" s="7" t="e">
        <v>#N/A</v>
      </c>
      <c r="S29" s="7" t="e">
        <v>#N/A</v>
      </c>
      <c r="T29" s="7" t="e">
        <v>#N/A</v>
      </c>
      <c r="U29" s="7" t="e">
        <v>#N/A</v>
      </c>
      <c r="V29" s="7" t="e">
        <v>#N/A</v>
      </c>
      <c r="W29" s="7" t="e">
        <v>#N/A</v>
      </c>
      <c r="X29" s="2" t="e">
        <v>#N/A</v>
      </c>
      <c r="Y29" s="2" t="e">
        <v>#N/A</v>
      </c>
      <c r="Z29" s="2" t="e">
        <v>#N/A</v>
      </c>
      <c r="AA29" s="2" t="e">
        <v>#N/A</v>
      </c>
      <c r="AB29" s="2" t="e">
        <v>#N/A</v>
      </c>
      <c r="AC29" s="2" t="e">
        <v>#N/A</v>
      </c>
      <c r="AD29" s="2" t="e">
        <v>#N/A</v>
      </c>
      <c r="AE29" s="2" t="e">
        <v>#N/A</v>
      </c>
      <c r="AF29" s="2" t="e">
        <v>#N/A</v>
      </c>
      <c r="AG29" s="2" t="e">
        <v>#N/A</v>
      </c>
      <c r="AH29" s="2" t="e">
        <v>#N/A</v>
      </c>
      <c r="AI29" s="2" t="e">
        <v>#N/A</v>
      </c>
      <c r="AJ29" s="2" t="e">
        <v>#N/A</v>
      </c>
      <c r="AK29" s="2" t="e">
        <v>#N/A</v>
      </c>
      <c r="AL29" s="2" t="e">
        <v>#N/A</v>
      </c>
      <c r="AM29" s="2" t="e">
        <v>#N/A</v>
      </c>
      <c r="AN29" s="2" t="e">
        <v>#N/A</v>
      </c>
      <c r="AO29" s="2" t="e">
        <v>#N/A</v>
      </c>
      <c r="AP29" s="2" t="e">
        <v>#N/A</v>
      </c>
      <c r="AQ29" s="2" t="e">
        <v>#N/A</v>
      </c>
      <c r="AR29" s="2" t="e">
        <v>#N/A</v>
      </c>
      <c r="AS29" t="e">
        <v>#N/A</v>
      </c>
      <c r="AT29" t="e">
        <v>#N/A</v>
      </c>
      <c r="AU29" t="e">
        <v>#N/A</v>
      </c>
      <c r="AV29" t="e">
        <v>#N/A</v>
      </c>
      <c r="AW29" t="e">
        <v>#N/A</v>
      </c>
      <c r="AX29" t="e">
        <v>#N/A</v>
      </c>
      <c r="AY29" t="e">
        <v>#N/A</v>
      </c>
      <c r="AZ29" t="e">
        <v>#N/A</v>
      </c>
      <c r="BA29" t="e">
        <v>#N/A</v>
      </c>
      <c r="BB29" t="e">
        <v>#N/A</v>
      </c>
      <c r="BC29" t="e">
        <v>#N/A</v>
      </c>
      <c r="BD29" t="e">
        <v>#N/A</v>
      </c>
      <c r="BE29" t="e">
        <v>#N/A</v>
      </c>
      <c r="BF29" t="e">
        <v>#N/A</v>
      </c>
      <c r="BG29" t="e">
        <v>#N/A</v>
      </c>
      <c r="BH29" t="e">
        <v>#N/A</v>
      </c>
      <c r="BI29" t="e">
        <v>#N/A</v>
      </c>
      <c r="BJ29" t="e">
        <v>#N/A</v>
      </c>
      <c r="BK29" t="e">
        <v>#N/A</v>
      </c>
      <c r="BL29" t="e">
        <v>#N/A</v>
      </c>
      <c r="BM29" t="e">
        <v>#N/A</v>
      </c>
    </row>
    <row r="30" spans="1:65" x14ac:dyDescent="0.25">
      <c r="A30" t="s">
        <v>34</v>
      </c>
      <c r="B30" s="2">
        <v>10.199999999999999</v>
      </c>
      <c r="C30" s="3" t="e">
        <v>#N/A</v>
      </c>
      <c r="D30" s="9" t="e">
        <v>#N/A</v>
      </c>
      <c r="E30" s="2" t="e">
        <v>#N/A</v>
      </c>
      <c r="F30" s="7" t="e">
        <v>#N/A</v>
      </c>
      <c r="G30" s="7" t="e">
        <v>#N/A</v>
      </c>
      <c r="H30" s="7" t="e">
        <v>#N/A</v>
      </c>
      <c r="I30" s="7" t="e">
        <v>#N/A</v>
      </c>
      <c r="J30" s="7" t="e">
        <v>#N/A</v>
      </c>
      <c r="K30" s="7" t="e">
        <v>#N/A</v>
      </c>
      <c r="L30" s="7" t="e">
        <v>#N/A</v>
      </c>
      <c r="M30" s="7" t="e">
        <v>#N/A</v>
      </c>
      <c r="N30" s="7" t="e">
        <v>#N/A</v>
      </c>
      <c r="O30" s="7" t="e">
        <v>#N/A</v>
      </c>
      <c r="P30" s="7" t="e">
        <v>#N/A</v>
      </c>
      <c r="Q30" s="7" t="e">
        <v>#N/A</v>
      </c>
      <c r="R30" s="7" t="e">
        <v>#N/A</v>
      </c>
      <c r="S30" s="7" t="e">
        <v>#N/A</v>
      </c>
      <c r="T30" s="7" t="e">
        <v>#N/A</v>
      </c>
      <c r="U30" s="7" t="e">
        <v>#N/A</v>
      </c>
      <c r="V30" s="7" t="e">
        <v>#N/A</v>
      </c>
      <c r="W30" s="7" t="e">
        <v>#N/A</v>
      </c>
      <c r="X30" s="2" t="e">
        <v>#N/A</v>
      </c>
      <c r="Y30" s="2" t="e">
        <v>#N/A</v>
      </c>
      <c r="Z30" s="2" t="e">
        <v>#N/A</v>
      </c>
      <c r="AA30" s="2" t="e">
        <v>#N/A</v>
      </c>
      <c r="AB30" s="2" t="e">
        <v>#N/A</v>
      </c>
      <c r="AC30" s="2" t="e">
        <v>#N/A</v>
      </c>
      <c r="AD30" s="2" t="e">
        <v>#N/A</v>
      </c>
      <c r="AE30" s="2" t="e">
        <v>#N/A</v>
      </c>
      <c r="AF30" s="2" t="e">
        <v>#N/A</v>
      </c>
      <c r="AG30" s="2" t="e">
        <v>#N/A</v>
      </c>
      <c r="AH30" s="2" t="e">
        <v>#N/A</v>
      </c>
      <c r="AI30" s="2" t="e">
        <v>#N/A</v>
      </c>
      <c r="AJ30" s="2" t="e">
        <v>#N/A</v>
      </c>
      <c r="AK30" s="2" t="e">
        <v>#N/A</v>
      </c>
      <c r="AL30" s="2" t="e">
        <v>#N/A</v>
      </c>
      <c r="AM30" s="2" t="e">
        <v>#N/A</v>
      </c>
      <c r="AN30" s="2" t="e">
        <v>#N/A</v>
      </c>
      <c r="AO30" s="2" t="e">
        <v>#N/A</v>
      </c>
      <c r="AP30" s="2" t="e">
        <v>#N/A</v>
      </c>
      <c r="AQ30" s="2" t="e">
        <v>#N/A</v>
      </c>
      <c r="AR30" s="2" t="e">
        <v>#N/A</v>
      </c>
      <c r="AS30" t="e">
        <v>#N/A</v>
      </c>
      <c r="AT30" t="e">
        <v>#N/A</v>
      </c>
      <c r="AU30" t="e">
        <v>#N/A</v>
      </c>
      <c r="AV30" t="e">
        <v>#N/A</v>
      </c>
      <c r="AW30" t="e">
        <v>#N/A</v>
      </c>
      <c r="AX30" t="e">
        <v>#N/A</v>
      </c>
      <c r="AY30" t="e">
        <v>#N/A</v>
      </c>
      <c r="AZ30" t="e">
        <v>#N/A</v>
      </c>
      <c r="BA30" t="e">
        <v>#N/A</v>
      </c>
      <c r="BB30" t="e">
        <v>#N/A</v>
      </c>
      <c r="BC30" t="e">
        <v>#N/A</v>
      </c>
      <c r="BD30" t="e">
        <v>#N/A</v>
      </c>
      <c r="BE30" t="e">
        <v>#N/A</v>
      </c>
      <c r="BF30" t="e">
        <v>#N/A</v>
      </c>
      <c r="BG30" t="e">
        <v>#N/A</v>
      </c>
      <c r="BH30" t="e">
        <v>#N/A</v>
      </c>
      <c r="BI30" t="e">
        <v>#N/A</v>
      </c>
      <c r="BJ30" t="e">
        <v>#N/A</v>
      </c>
      <c r="BK30" t="e">
        <v>#N/A</v>
      </c>
      <c r="BL30" t="e">
        <v>#N/A</v>
      </c>
      <c r="BM30" t="e">
        <v>#N/A</v>
      </c>
    </row>
    <row r="31" spans="1:65" x14ac:dyDescent="0.25">
      <c r="A31" t="s">
        <v>35</v>
      </c>
      <c r="B31" s="2">
        <v>10.3</v>
      </c>
      <c r="C31" s="3" t="e">
        <v>#N/A</v>
      </c>
      <c r="D31" s="9" t="e">
        <v>#N/A</v>
      </c>
      <c r="E31" s="2" t="e">
        <v>#N/A</v>
      </c>
      <c r="F31" s="7" t="e">
        <v>#N/A</v>
      </c>
      <c r="G31" s="7" t="e">
        <v>#N/A</v>
      </c>
      <c r="H31" s="7" t="e">
        <v>#N/A</v>
      </c>
      <c r="I31" s="7" t="e">
        <v>#N/A</v>
      </c>
      <c r="J31" s="7" t="e">
        <v>#N/A</v>
      </c>
      <c r="K31" s="7" t="e">
        <v>#N/A</v>
      </c>
      <c r="L31" s="7" t="e">
        <v>#N/A</v>
      </c>
      <c r="M31" s="7" t="e">
        <v>#N/A</v>
      </c>
      <c r="N31" s="7" t="e">
        <v>#N/A</v>
      </c>
      <c r="O31" s="7" t="e">
        <v>#N/A</v>
      </c>
      <c r="P31" s="7" t="e">
        <v>#N/A</v>
      </c>
      <c r="Q31" s="7" t="e">
        <v>#N/A</v>
      </c>
      <c r="R31" s="7" t="e">
        <v>#N/A</v>
      </c>
      <c r="S31" s="7" t="e">
        <v>#N/A</v>
      </c>
      <c r="T31" s="7" t="e">
        <v>#N/A</v>
      </c>
      <c r="U31" s="7" t="e">
        <v>#N/A</v>
      </c>
      <c r="V31" s="7" t="e">
        <v>#N/A</v>
      </c>
      <c r="W31" s="7" t="e">
        <v>#N/A</v>
      </c>
      <c r="X31" s="2" t="e">
        <v>#N/A</v>
      </c>
      <c r="Y31" s="2" t="e">
        <v>#N/A</v>
      </c>
      <c r="Z31" s="2" t="e">
        <v>#N/A</v>
      </c>
      <c r="AA31" s="2" t="e">
        <v>#N/A</v>
      </c>
      <c r="AB31" s="2" t="e">
        <v>#N/A</v>
      </c>
      <c r="AC31" s="2" t="e">
        <v>#N/A</v>
      </c>
      <c r="AD31" s="2" t="e">
        <v>#N/A</v>
      </c>
      <c r="AE31" s="2" t="e">
        <v>#N/A</v>
      </c>
      <c r="AF31" s="2" t="e">
        <v>#N/A</v>
      </c>
      <c r="AG31" s="2" t="e">
        <v>#N/A</v>
      </c>
      <c r="AH31" s="2" t="e">
        <v>#N/A</v>
      </c>
      <c r="AI31" s="2" t="e">
        <v>#N/A</v>
      </c>
      <c r="AJ31" s="2" t="e">
        <v>#N/A</v>
      </c>
      <c r="AK31" s="2" t="e">
        <v>#N/A</v>
      </c>
      <c r="AL31" s="2" t="e">
        <v>#N/A</v>
      </c>
      <c r="AM31" s="2" t="e">
        <v>#N/A</v>
      </c>
      <c r="AN31" s="2" t="e">
        <v>#N/A</v>
      </c>
      <c r="AO31" s="2" t="e">
        <v>#N/A</v>
      </c>
      <c r="AP31" s="2" t="e">
        <v>#N/A</v>
      </c>
      <c r="AQ31" s="2" t="e">
        <v>#N/A</v>
      </c>
      <c r="AR31" s="2" t="e">
        <v>#N/A</v>
      </c>
      <c r="AS31" t="e">
        <v>#N/A</v>
      </c>
      <c r="AT31" t="e">
        <v>#N/A</v>
      </c>
      <c r="AU31" t="e">
        <v>#N/A</v>
      </c>
      <c r="AV31" t="e">
        <v>#N/A</v>
      </c>
      <c r="AW31" t="e">
        <v>#N/A</v>
      </c>
      <c r="AX31" t="e">
        <v>#N/A</v>
      </c>
      <c r="AY31" t="e">
        <v>#N/A</v>
      </c>
      <c r="AZ31" t="e">
        <v>#N/A</v>
      </c>
      <c r="BA31" t="e">
        <v>#N/A</v>
      </c>
      <c r="BB31" t="e">
        <v>#N/A</v>
      </c>
      <c r="BC31" t="e">
        <v>#N/A</v>
      </c>
      <c r="BD31" t="e">
        <v>#N/A</v>
      </c>
      <c r="BE31" t="e">
        <v>#N/A</v>
      </c>
      <c r="BF31" t="e">
        <v>#N/A</v>
      </c>
      <c r="BG31" t="e">
        <v>#N/A</v>
      </c>
      <c r="BH31" t="e">
        <v>#N/A</v>
      </c>
      <c r="BI31" t="e">
        <v>#N/A</v>
      </c>
      <c r="BJ31" t="e">
        <v>#N/A</v>
      </c>
      <c r="BK31" t="e">
        <v>#N/A</v>
      </c>
      <c r="BL31" t="e">
        <v>#N/A</v>
      </c>
      <c r="BM31" t="e">
        <v>#N/A</v>
      </c>
    </row>
    <row r="32" spans="1:65" x14ac:dyDescent="0.25">
      <c r="A32" t="s">
        <v>36</v>
      </c>
      <c r="B32" s="2">
        <v>10.4</v>
      </c>
      <c r="C32" s="3" t="e">
        <v>#N/A</v>
      </c>
      <c r="D32" s="9" t="e">
        <v>#N/A</v>
      </c>
      <c r="E32" s="2" t="e">
        <v>#N/A</v>
      </c>
      <c r="F32" s="7" t="e">
        <v>#N/A</v>
      </c>
      <c r="G32" s="7" t="e">
        <v>#N/A</v>
      </c>
      <c r="H32" s="7" t="e">
        <v>#N/A</v>
      </c>
      <c r="I32" s="7" t="e">
        <v>#N/A</v>
      </c>
      <c r="J32" s="7" t="e">
        <v>#N/A</v>
      </c>
      <c r="K32" s="7" t="e">
        <v>#N/A</v>
      </c>
      <c r="L32" s="7" t="e">
        <v>#N/A</v>
      </c>
      <c r="M32" s="7" t="e">
        <v>#N/A</v>
      </c>
      <c r="N32" s="7" t="e">
        <v>#N/A</v>
      </c>
      <c r="O32" s="7" t="e">
        <v>#N/A</v>
      </c>
      <c r="P32" s="7" t="e">
        <v>#N/A</v>
      </c>
      <c r="Q32" s="7" t="e">
        <v>#N/A</v>
      </c>
      <c r="R32" s="7" t="e">
        <v>#N/A</v>
      </c>
      <c r="S32" s="7" t="e">
        <v>#N/A</v>
      </c>
      <c r="T32" s="7" t="e">
        <v>#N/A</v>
      </c>
      <c r="U32" s="7" t="e">
        <v>#N/A</v>
      </c>
      <c r="V32" s="7" t="e">
        <v>#N/A</v>
      </c>
      <c r="W32" s="7" t="e">
        <v>#N/A</v>
      </c>
      <c r="X32" s="2" t="e">
        <v>#N/A</v>
      </c>
      <c r="Y32" s="2" t="e">
        <v>#N/A</v>
      </c>
      <c r="Z32" s="2" t="e">
        <v>#N/A</v>
      </c>
      <c r="AA32" s="2" t="e">
        <v>#N/A</v>
      </c>
      <c r="AB32" s="2" t="e">
        <v>#N/A</v>
      </c>
      <c r="AC32" s="2" t="e">
        <v>#N/A</v>
      </c>
      <c r="AD32" s="2" t="e">
        <v>#N/A</v>
      </c>
      <c r="AE32" s="2" t="e">
        <v>#N/A</v>
      </c>
      <c r="AF32" s="2" t="e">
        <v>#N/A</v>
      </c>
      <c r="AG32" s="2" t="e">
        <v>#N/A</v>
      </c>
      <c r="AH32" s="2" t="e">
        <v>#N/A</v>
      </c>
      <c r="AI32" s="2" t="e">
        <v>#N/A</v>
      </c>
      <c r="AJ32" s="2" t="e">
        <v>#N/A</v>
      </c>
      <c r="AK32" s="2" t="e">
        <v>#N/A</v>
      </c>
      <c r="AL32" s="2" t="e">
        <v>#N/A</v>
      </c>
      <c r="AM32" s="2" t="e">
        <v>#N/A</v>
      </c>
      <c r="AN32" s="2" t="e">
        <v>#N/A</v>
      </c>
      <c r="AO32" s="2" t="e">
        <v>#N/A</v>
      </c>
      <c r="AP32" s="2" t="e">
        <v>#N/A</v>
      </c>
      <c r="AQ32" s="2" t="e">
        <v>#N/A</v>
      </c>
      <c r="AR32" s="2" t="e">
        <v>#N/A</v>
      </c>
      <c r="AS32" t="e">
        <v>#N/A</v>
      </c>
      <c r="AT32" t="e">
        <v>#N/A</v>
      </c>
      <c r="AU32" t="e">
        <v>#N/A</v>
      </c>
      <c r="AV32" t="e">
        <v>#N/A</v>
      </c>
      <c r="AW32" t="e">
        <v>#N/A</v>
      </c>
      <c r="AX32" t="e">
        <v>#N/A</v>
      </c>
      <c r="AY32" t="e">
        <v>#N/A</v>
      </c>
      <c r="AZ32" t="e">
        <v>#N/A</v>
      </c>
      <c r="BA32" t="e">
        <v>#N/A</v>
      </c>
      <c r="BB32" t="e">
        <v>#N/A</v>
      </c>
      <c r="BC32" t="e">
        <v>#N/A</v>
      </c>
      <c r="BD32" t="e">
        <v>#N/A</v>
      </c>
      <c r="BE32" t="e">
        <v>#N/A</v>
      </c>
      <c r="BF32" t="e">
        <v>#N/A</v>
      </c>
      <c r="BG32" t="e">
        <v>#N/A</v>
      </c>
      <c r="BH32" t="e">
        <v>#N/A</v>
      </c>
      <c r="BI32" t="e">
        <v>#N/A</v>
      </c>
      <c r="BJ32" t="e">
        <v>#N/A</v>
      </c>
      <c r="BK32" t="e">
        <v>#N/A</v>
      </c>
      <c r="BL32" t="e">
        <v>#N/A</v>
      </c>
      <c r="BM32" t="e">
        <v>#N/A</v>
      </c>
    </row>
    <row r="33" spans="1:65" x14ac:dyDescent="0.25">
      <c r="A33" t="s">
        <v>37</v>
      </c>
      <c r="B33" s="2">
        <v>10.4</v>
      </c>
      <c r="C33" s="3" t="e">
        <v>#N/A</v>
      </c>
      <c r="D33" s="9" t="e">
        <v>#N/A</v>
      </c>
      <c r="E33" s="2" t="e">
        <v>#N/A</v>
      </c>
      <c r="F33" s="7" t="e">
        <v>#N/A</v>
      </c>
      <c r="G33" s="7" t="e">
        <v>#N/A</v>
      </c>
      <c r="H33" s="7" t="e">
        <v>#N/A</v>
      </c>
      <c r="I33" s="7" t="e">
        <v>#N/A</v>
      </c>
      <c r="J33" s="7" t="e">
        <v>#N/A</v>
      </c>
      <c r="K33" s="7" t="e">
        <v>#N/A</v>
      </c>
      <c r="L33" s="7" t="e">
        <v>#N/A</v>
      </c>
      <c r="M33" s="7" t="e">
        <v>#N/A</v>
      </c>
      <c r="N33" s="7" t="e">
        <v>#N/A</v>
      </c>
      <c r="O33" s="7" t="e">
        <v>#N/A</v>
      </c>
      <c r="P33" s="7" t="e">
        <v>#N/A</v>
      </c>
      <c r="Q33" s="7" t="e">
        <v>#N/A</v>
      </c>
      <c r="R33" s="7" t="e">
        <v>#N/A</v>
      </c>
      <c r="S33" s="7" t="e">
        <v>#N/A</v>
      </c>
      <c r="T33" s="7" t="e">
        <v>#N/A</v>
      </c>
      <c r="U33" s="7" t="e">
        <v>#N/A</v>
      </c>
      <c r="V33" s="7" t="e">
        <v>#N/A</v>
      </c>
      <c r="W33" s="7" t="e">
        <v>#N/A</v>
      </c>
      <c r="X33" s="2" t="e">
        <v>#N/A</v>
      </c>
      <c r="Y33" s="2" t="e">
        <v>#N/A</v>
      </c>
      <c r="Z33" s="2" t="e">
        <v>#N/A</v>
      </c>
      <c r="AA33" s="2" t="e">
        <v>#N/A</v>
      </c>
      <c r="AB33" s="2" t="e">
        <v>#N/A</v>
      </c>
      <c r="AC33" s="2" t="e">
        <v>#N/A</v>
      </c>
      <c r="AD33" s="2" t="e">
        <v>#N/A</v>
      </c>
      <c r="AE33" s="2" t="e">
        <v>#N/A</v>
      </c>
      <c r="AF33" s="2" t="e">
        <v>#N/A</v>
      </c>
      <c r="AG33" s="2" t="e">
        <v>#N/A</v>
      </c>
      <c r="AH33" s="2" t="e">
        <v>#N/A</v>
      </c>
      <c r="AI33" s="2" t="e">
        <v>#N/A</v>
      </c>
      <c r="AJ33" s="2" t="e">
        <v>#N/A</v>
      </c>
      <c r="AK33" s="2" t="e">
        <v>#N/A</v>
      </c>
      <c r="AL33" s="2" t="e">
        <v>#N/A</v>
      </c>
      <c r="AM33" s="2" t="e">
        <v>#N/A</v>
      </c>
      <c r="AN33" s="2" t="e">
        <v>#N/A</v>
      </c>
      <c r="AO33" s="2" t="e">
        <v>#N/A</v>
      </c>
      <c r="AP33" s="2" t="e">
        <v>#N/A</v>
      </c>
      <c r="AQ33" s="2" t="e">
        <v>#N/A</v>
      </c>
      <c r="AR33" s="2" t="e">
        <v>#N/A</v>
      </c>
      <c r="AS33" t="e">
        <v>#N/A</v>
      </c>
      <c r="AT33" t="e">
        <v>#N/A</v>
      </c>
      <c r="AU33" t="e">
        <v>#N/A</v>
      </c>
      <c r="AV33" t="e">
        <v>#N/A</v>
      </c>
      <c r="AW33" t="e">
        <v>#N/A</v>
      </c>
      <c r="AX33" t="e">
        <v>#N/A</v>
      </c>
      <c r="AY33" t="e">
        <v>#N/A</v>
      </c>
      <c r="AZ33" t="e">
        <v>#N/A</v>
      </c>
      <c r="BA33" t="e">
        <v>#N/A</v>
      </c>
      <c r="BB33" t="e">
        <v>#N/A</v>
      </c>
      <c r="BC33" t="e">
        <v>#N/A</v>
      </c>
      <c r="BD33" t="e">
        <v>#N/A</v>
      </c>
      <c r="BE33" t="e">
        <v>#N/A</v>
      </c>
      <c r="BF33" t="e">
        <v>#N/A</v>
      </c>
      <c r="BG33" t="e">
        <v>#N/A</v>
      </c>
      <c r="BH33" t="e">
        <v>#N/A</v>
      </c>
      <c r="BI33" t="e">
        <v>#N/A</v>
      </c>
      <c r="BJ33" t="e">
        <v>#N/A</v>
      </c>
      <c r="BK33" t="e">
        <v>#N/A</v>
      </c>
      <c r="BL33" t="e">
        <v>#N/A</v>
      </c>
      <c r="BM33" t="e">
        <v>#N/A</v>
      </c>
    </row>
    <row r="34" spans="1:65" x14ac:dyDescent="0.25">
      <c r="A34" t="s">
        <v>38</v>
      </c>
      <c r="B34" s="2">
        <v>10.5</v>
      </c>
      <c r="C34" s="3" t="e">
        <v>#N/A</v>
      </c>
      <c r="D34" s="9" t="e">
        <v>#N/A</v>
      </c>
      <c r="E34" s="2" t="e">
        <v>#N/A</v>
      </c>
      <c r="F34" s="7" t="e">
        <v>#N/A</v>
      </c>
      <c r="G34" s="7" t="e">
        <v>#N/A</v>
      </c>
      <c r="H34" s="7" t="e">
        <v>#N/A</v>
      </c>
      <c r="I34" s="7" t="e">
        <v>#N/A</v>
      </c>
      <c r="J34" s="7" t="e">
        <v>#N/A</v>
      </c>
      <c r="K34" s="7" t="e">
        <v>#N/A</v>
      </c>
      <c r="L34" s="7" t="e">
        <v>#N/A</v>
      </c>
      <c r="M34" s="7" t="e">
        <v>#N/A</v>
      </c>
      <c r="N34" s="7" t="e">
        <v>#N/A</v>
      </c>
      <c r="O34" s="7" t="e">
        <v>#N/A</v>
      </c>
      <c r="P34" s="7" t="e">
        <v>#N/A</v>
      </c>
      <c r="Q34" s="7" t="e">
        <v>#N/A</v>
      </c>
      <c r="R34" s="7" t="e">
        <v>#N/A</v>
      </c>
      <c r="S34" s="7" t="e">
        <v>#N/A</v>
      </c>
      <c r="T34" s="7" t="e">
        <v>#N/A</v>
      </c>
      <c r="U34" s="7" t="e">
        <v>#N/A</v>
      </c>
      <c r="V34" s="7" t="e">
        <v>#N/A</v>
      </c>
      <c r="W34" s="7" t="e">
        <v>#N/A</v>
      </c>
      <c r="X34" s="2" t="e">
        <v>#N/A</v>
      </c>
      <c r="Y34" s="2" t="e">
        <v>#N/A</v>
      </c>
      <c r="Z34" s="2" t="e">
        <v>#N/A</v>
      </c>
      <c r="AA34" s="2" t="e">
        <v>#N/A</v>
      </c>
      <c r="AB34" s="2" t="e">
        <v>#N/A</v>
      </c>
      <c r="AC34" s="2" t="e">
        <v>#N/A</v>
      </c>
      <c r="AD34" s="2" t="e">
        <v>#N/A</v>
      </c>
      <c r="AE34" s="2" t="e">
        <v>#N/A</v>
      </c>
      <c r="AF34" s="2" t="e">
        <v>#N/A</v>
      </c>
      <c r="AG34" s="2" t="e">
        <v>#N/A</v>
      </c>
      <c r="AH34" s="2" t="e">
        <v>#N/A</v>
      </c>
      <c r="AI34" s="2" t="e">
        <v>#N/A</v>
      </c>
      <c r="AJ34" s="2" t="e">
        <v>#N/A</v>
      </c>
      <c r="AK34" s="2" t="e">
        <v>#N/A</v>
      </c>
      <c r="AL34" s="2" t="e">
        <v>#N/A</v>
      </c>
      <c r="AM34" s="2" t="e">
        <v>#N/A</v>
      </c>
      <c r="AN34" s="2" t="e">
        <v>#N/A</v>
      </c>
      <c r="AO34" s="2" t="e">
        <v>#N/A</v>
      </c>
      <c r="AP34" s="2" t="e">
        <v>#N/A</v>
      </c>
      <c r="AQ34" s="2" t="e">
        <v>#N/A</v>
      </c>
      <c r="AR34" s="2" t="e">
        <v>#N/A</v>
      </c>
      <c r="AS34" t="e">
        <v>#N/A</v>
      </c>
      <c r="AT34" t="e">
        <v>#N/A</v>
      </c>
      <c r="AU34" t="e">
        <v>#N/A</v>
      </c>
      <c r="AV34" t="e">
        <v>#N/A</v>
      </c>
      <c r="AW34" t="e">
        <v>#N/A</v>
      </c>
      <c r="AX34" t="e">
        <v>#N/A</v>
      </c>
      <c r="AY34" t="e">
        <v>#N/A</v>
      </c>
      <c r="AZ34" t="e">
        <v>#N/A</v>
      </c>
      <c r="BA34" t="e">
        <v>#N/A</v>
      </c>
      <c r="BB34" t="e">
        <v>#N/A</v>
      </c>
      <c r="BC34" t="e">
        <v>#N/A</v>
      </c>
      <c r="BD34" t="e">
        <v>#N/A</v>
      </c>
      <c r="BE34" t="e">
        <v>#N/A</v>
      </c>
      <c r="BF34" t="e">
        <v>#N/A</v>
      </c>
      <c r="BG34" t="e">
        <v>#N/A</v>
      </c>
      <c r="BH34" t="e">
        <v>#N/A</v>
      </c>
      <c r="BI34" t="e">
        <v>#N/A</v>
      </c>
      <c r="BJ34" t="e">
        <v>#N/A</v>
      </c>
      <c r="BK34" t="e">
        <v>#N/A</v>
      </c>
      <c r="BL34" t="e">
        <v>#N/A</v>
      </c>
      <c r="BM34" t="e">
        <v>#N/A</v>
      </c>
    </row>
    <row r="35" spans="1:65" x14ac:dyDescent="0.25">
      <c r="A35" t="s">
        <v>39</v>
      </c>
      <c r="B35" s="2">
        <v>10.5</v>
      </c>
      <c r="C35" s="3" t="e">
        <v>#N/A</v>
      </c>
      <c r="D35" s="9" t="e">
        <v>#N/A</v>
      </c>
      <c r="E35" s="2" t="e">
        <v>#N/A</v>
      </c>
      <c r="F35" s="7" t="e">
        <v>#N/A</v>
      </c>
      <c r="G35" s="7" t="e">
        <v>#N/A</v>
      </c>
      <c r="H35" s="7" t="e">
        <v>#N/A</v>
      </c>
      <c r="I35" s="7" t="e">
        <v>#N/A</v>
      </c>
      <c r="J35" s="7" t="e">
        <v>#N/A</v>
      </c>
      <c r="K35" s="7" t="e">
        <v>#N/A</v>
      </c>
      <c r="L35" s="7" t="e">
        <v>#N/A</v>
      </c>
      <c r="M35" s="7" t="e">
        <v>#N/A</v>
      </c>
      <c r="N35" s="7" t="e">
        <v>#N/A</v>
      </c>
      <c r="O35" s="7" t="e">
        <v>#N/A</v>
      </c>
      <c r="P35" s="7" t="e">
        <v>#N/A</v>
      </c>
      <c r="Q35" s="7" t="e">
        <v>#N/A</v>
      </c>
      <c r="R35" s="7" t="e">
        <v>#N/A</v>
      </c>
      <c r="S35" s="7" t="e">
        <v>#N/A</v>
      </c>
      <c r="T35" s="7" t="e">
        <v>#N/A</v>
      </c>
      <c r="U35" s="7" t="e">
        <v>#N/A</v>
      </c>
      <c r="V35" s="7" t="e">
        <v>#N/A</v>
      </c>
      <c r="W35" s="7" t="e">
        <v>#N/A</v>
      </c>
      <c r="X35" s="2" t="e">
        <v>#N/A</v>
      </c>
      <c r="Y35" s="2" t="e">
        <v>#N/A</v>
      </c>
      <c r="Z35" s="2" t="e">
        <v>#N/A</v>
      </c>
      <c r="AA35" s="2" t="e">
        <v>#N/A</v>
      </c>
      <c r="AB35" s="2" t="e">
        <v>#N/A</v>
      </c>
      <c r="AC35" s="2" t="e">
        <v>#N/A</v>
      </c>
      <c r="AD35" s="2" t="e">
        <v>#N/A</v>
      </c>
      <c r="AE35" s="2" t="e">
        <v>#N/A</v>
      </c>
      <c r="AF35" s="2" t="e">
        <v>#N/A</v>
      </c>
      <c r="AG35" s="2" t="e">
        <v>#N/A</v>
      </c>
      <c r="AH35" s="2" t="e">
        <v>#N/A</v>
      </c>
      <c r="AI35" s="2" t="e">
        <v>#N/A</v>
      </c>
      <c r="AJ35" s="2" t="e">
        <v>#N/A</v>
      </c>
      <c r="AK35" s="2" t="e">
        <v>#N/A</v>
      </c>
      <c r="AL35" s="2" t="e">
        <v>#N/A</v>
      </c>
      <c r="AM35" s="2" t="e">
        <v>#N/A</v>
      </c>
      <c r="AN35" s="2" t="e">
        <v>#N/A</v>
      </c>
      <c r="AO35" s="2" t="e">
        <v>#N/A</v>
      </c>
      <c r="AP35" s="2" t="e">
        <v>#N/A</v>
      </c>
      <c r="AQ35" s="2" t="e">
        <v>#N/A</v>
      </c>
      <c r="AR35" s="2" t="e">
        <v>#N/A</v>
      </c>
      <c r="AS35" t="e">
        <v>#N/A</v>
      </c>
      <c r="AT35" t="e">
        <v>#N/A</v>
      </c>
      <c r="AU35" t="e">
        <v>#N/A</v>
      </c>
      <c r="AV35" t="e">
        <v>#N/A</v>
      </c>
      <c r="AW35" t="e">
        <v>#N/A</v>
      </c>
      <c r="AX35" t="e">
        <v>#N/A</v>
      </c>
      <c r="AY35" t="e">
        <v>#N/A</v>
      </c>
      <c r="AZ35" t="e">
        <v>#N/A</v>
      </c>
      <c r="BA35" t="e">
        <v>#N/A</v>
      </c>
      <c r="BB35" t="e">
        <v>#N/A</v>
      </c>
      <c r="BC35" t="e">
        <v>#N/A</v>
      </c>
      <c r="BD35" t="e">
        <v>#N/A</v>
      </c>
      <c r="BE35" t="e">
        <v>#N/A</v>
      </c>
      <c r="BF35" t="e">
        <v>#N/A</v>
      </c>
      <c r="BG35" t="e">
        <v>#N/A</v>
      </c>
      <c r="BH35" t="e">
        <v>#N/A</v>
      </c>
      <c r="BI35" t="e">
        <v>#N/A</v>
      </c>
      <c r="BJ35" t="e">
        <v>#N/A</v>
      </c>
      <c r="BK35" t="e">
        <v>#N/A</v>
      </c>
      <c r="BL35" t="e">
        <v>#N/A</v>
      </c>
      <c r="BM35" t="e">
        <v>#N/A</v>
      </c>
    </row>
    <row r="36" spans="1:65" x14ac:dyDescent="0.25">
      <c r="A36" t="s">
        <v>40</v>
      </c>
      <c r="B36" s="2">
        <v>10.6</v>
      </c>
      <c r="C36" s="3" t="e">
        <v>#N/A</v>
      </c>
      <c r="D36" s="9" t="e">
        <v>#N/A</v>
      </c>
      <c r="E36" s="2" t="e">
        <v>#N/A</v>
      </c>
      <c r="F36" s="7" t="e">
        <v>#N/A</v>
      </c>
      <c r="G36" s="7" t="e">
        <v>#N/A</v>
      </c>
      <c r="H36" s="7" t="e">
        <v>#N/A</v>
      </c>
      <c r="I36" s="7" t="e">
        <v>#N/A</v>
      </c>
      <c r="J36" s="7" t="e">
        <v>#N/A</v>
      </c>
      <c r="K36" s="7" t="e">
        <v>#N/A</v>
      </c>
      <c r="L36" s="7" t="e">
        <v>#N/A</v>
      </c>
      <c r="M36" s="7" t="e">
        <v>#N/A</v>
      </c>
      <c r="N36" s="7" t="e">
        <v>#N/A</v>
      </c>
      <c r="O36" s="7" t="e">
        <v>#N/A</v>
      </c>
      <c r="P36" s="7" t="e">
        <v>#N/A</v>
      </c>
      <c r="Q36" s="7" t="e">
        <v>#N/A</v>
      </c>
      <c r="R36" s="7" t="e">
        <v>#N/A</v>
      </c>
      <c r="S36" s="7" t="e">
        <v>#N/A</v>
      </c>
      <c r="T36" s="7" t="e">
        <v>#N/A</v>
      </c>
      <c r="U36" s="7" t="e">
        <v>#N/A</v>
      </c>
      <c r="V36" s="7" t="e">
        <v>#N/A</v>
      </c>
      <c r="W36" s="7" t="e">
        <v>#N/A</v>
      </c>
      <c r="X36" s="2" t="e">
        <v>#N/A</v>
      </c>
      <c r="Y36" s="2" t="e">
        <v>#N/A</v>
      </c>
      <c r="Z36" s="2" t="e">
        <v>#N/A</v>
      </c>
      <c r="AA36" s="2" t="e">
        <v>#N/A</v>
      </c>
      <c r="AB36" s="2" t="e">
        <v>#N/A</v>
      </c>
      <c r="AC36" s="2" t="e">
        <v>#N/A</v>
      </c>
      <c r="AD36" s="2" t="e">
        <v>#N/A</v>
      </c>
      <c r="AE36" s="2" t="e">
        <v>#N/A</v>
      </c>
      <c r="AF36" s="2" t="e">
        <v>#N/A</v>
      </c>
      <c r="AG36" s="2" t="e">
        <v>#N/A</v>
      </c>
      <c r="AH36" s="2" t="e">
        <v>#N/A</v>
      </c>
      <c r="AI36" s="2" t="e">
        <v>#N/A</v>
      </c>
      <c r="AJ36" s="2" t="e">
        <v>#N/A</v>
      </c>
      <c r="AK36" s="2" t="e">
        <v>#N/A</v>
      </c>
      <c r="AL36" s="2" t="e">
        <v>#N/A</v>
      </c>
      <c r="AM36" s="2" t="e">
        <v>#N/A</v>
      </c>
      <c r="AN36" s="2" t="e">
        <v>#N/A</v>
      </c>
      <c r="AO36" s="2" t="e">
        <v>#N/A</v>
      </c>
      <c r="AP36" s="2" t="e">
        <v>#N/A</v>
      </c>
      <c r="AQ36" s="2" t="e">
        <v>#N/A</v>
      </c>
      <c r="AR36" s="2" t="e">
        <v>#N/A</v>
      </c>
      <c r="AS36" t="e">
        <v>#N/A</v>
      </c>
      <c r="AT36" t="e">
        <v>#N/A</v>
      </c>
      <c r="AU36" t="e">
        <v>#N/A</v>
      </c>
      <c r="AV36" t="e">
        <v>#N/A</v>
      </c>
      <c r="AW36" t="e">
        <v>#N/A</v>
      </c>
      <c r="AX36" t="e">
        <v>#N/A</v>
      </c>
      <c r="AY36" t="e">
        <v>#N/A</v>
      </c>
      <c r="AZ36" t="e">
        <v>#N/A</v>
      </c>
      <c r="BA36" t="e">
        <v>#N/A</v>
      </c>
      <c r="BB36" t="e">
        <v>#N/A</v>
      </c>
      <c r="BC36" t="e">
        <v>#N/A</v>
      </c>
      <c r="BD36" t="e">
        <v>#N/A</v>
      </c>
      <c r="BE36" t="e">
        <v>#N/A</v>
      </c>
      <c r="BF36" t="e">
        <v>#N/A</v>
      </c>
      <c r="BG36" t="e">
        <v>#N/A</v>
      </c>
      <c r="BH36" t="e">
        <v>#N/A</v>
      </c>
      <c r="BI36" t="e">
        <v>#N/A</v>
      </c>
      <c r="BJ36" t="e">
        <v>#N/A</v>
      </c>
      <c r="BK36" t="e">
        <v>#N/A</v>
      </c>
      <c r="BL36" t="e">
        <v>#N/A</v>
      </c>
      <c r="BM36" t="e">
        <v>#N/A</v>
      </c>
    </row>
    <row r="37" spans="1:65" x14ac:dyDescent="0.25">
      <c r="A37" t="s">
        <v>41</v>
      </c>
      <c r="B37" s="2">
        <v>10.6</v>
      </c>
      <c r="C37" s="3" t="e">
        <v>#N/A</v>
      </c>
      <c r="D37" s="9" t="e">
        <v>#N/A</v>
      </c>
      <c r="E37" s="2" t="e">
        <v>#N/A</v>
      </c>
      <c r="F37" s="7" t="e">
        <v>#N/A</v>
      </c>
      <c r="G37" s="7" t="e">
        <v>#N/A</v>
      </c>
      <c r="H37" s="7" t="e">
        <v>#N/A</v>
      </c>
      <c r="I37" s="7" t="e">
        <v>#N/A</v>
      </c>
      <c r="J37" s="7" t="e">
        <v>#N/A</v>
      </c>
      <c r="K37" s="7" t="e">
        <v>#N/A</v>
      </c>
      <c r="L37" s="7" t="e">
        <v>#N/A</v>
      </c>
      <c r="M37" s="7" t="e">
        <v>#N/A</v>
      </c>
      <c r="N37" s="7" t="e">
        <v>#N/A</v>
      </c>
      <c r="O37" s="7" t="e">
        <v>#N/A</v>
      </c>
      <c r="P37" s="7" t="e">
        <v>#N/A</v>
      </c>
      <c r="Q37" s="7" t="e">
        <v>#N/A</v>
      </c>
      <c r="R37" s="7" t="e">
        <v>#N/A</v>
      </c>
      <c r="S37" s="7" t="e">
        <v>#N/A</v>
      </c>
      <c r="T37" s="7" t="e">
        <v>#N/A</v>
      </c>
      <c r="U37" s="7" t="e">
        <v>#N/A</v>
      </c>
      <c r="V37" s="7" t="e">
        <v>#N/A</v>
      </c>
      <c r="W37" s="7" t="e">
        <v>#N/A</v>
      </c>
      <c r="X37" s="2" t="e">
        <v>#N/A</v>
      </c>
      <c r="Y37" s="2" t="e">
        <v>#N/A</v>
      </c>
      <c r="Z37" s="2" t="e">
        <v>#N/A</v>
      </c>
      <c r="AA37" s="2" t="e">
        <v>#N/A</v>
      </c>
      <c r="AB37" s="2" t="e">
        <v>#N/A</v>
      </c>
      <c r="AC37" s="2" t="e">
        <v>#N/A</v>
      </c>
      <c r="AD37" s="2" t="e">
        <v>#N/A</v>
      </c>
      <c r="AE37" s="2" t="e">
        <v>#N/A</v>
      </c>
      <c r="AF37" s="2" t="e">
        <v>#N/A</v>
      </c>
      <c r="AG37" s="2" t="e">
        <v>#N/A</v>
      </c>
      <c r="AH37" s="2" t="e">
        <v>#N/A</v>
      </c>
      <c r="AI37" s="2" t="e">
        <v>#N/A</v>
      </c>
      <c r="AJ37" s="2" t="e">
        <v>#N/A</v>
      </c>
      <c r="AK37" s="2" t="e">
        <v>#N/A</v>
      </c>
      <c r="AL37" s="2" t="e">
        <v>#N/A</v>
      </c>
      <c r="AM37" s="2" t="e">
        <v>#N/A</v>
      </c>
      <c r="AN37" s="2" t="e">
        <v>#N/A</v>
      </c>
      <c r="AO37" s="2" t="e">
        <v>#N/A</v>
      </c>
      <c r="AP37" s="2" t="e">
        <v>#N/A</v>
      </c>
      <c r="AQ37" s="2" t="e">
        <v>#N/A</v>
      </c>
      <c r="AR37" s="2" t="e">
        <v>#N/A</v>
      </c>
      <c r="AS37" t="e">
        <v>#N/A</v>
      </c>
      <c r="AT37" t="e">
        <v>#N/A</v>
      </c>
      <c r="AU37" t="e">
        <v>#N/A</v>
      </c>
      <c r="AV37" t="e">
        <v>#N/A</v>
      </c>
      <c r="AW37" t="e">
        <v>#N/A</v>
      </c>
      <c r="AX37" t="e">
        <v>#N/A</v>
      </c>
      <c r="AY37" t="e">
        <v>#N/A</v>
      </c>
      <c r="AZ37" t="e">
        <v>#N/A</v>
      </c>
      <c r="BA37" t="e">
        <v>#N/A</v>
      </c>
      <c r="BB37" t="e">
        <v>#N/A</v>
      </c>
      <c r="BC37" t="e">
        <v>#N/A</v>
      </c>
      <c r="BD37" t="e">
        <v>#N/A</v>
      </c>
      <c r="BE37" t="e">
        <v>#N/A</v>
      </c>
      <c r="BF37" t="e">
        <v>#N/A</v>
      </c>
      <c r="BG37" t="e">
        <v>#N/A</v>
      </c>
      <c r="BH37" t="e">
        <v>#N/A</v>
      </c>
      <c r="BI37" t="e">
        <v>#N/A</v>
      </c>
      <c r="BJ37" t="e">
        <v>#N/A</v>
      </c>
      <c r="BK37" t="e">
        <v>#N/A</v>
      </c>
      <c r="BL37" t="e">
        <v>#N/A</v>
      </c>
      <c r="BM37" t="e">
        <v>#N/A</v>
      </c>
    </row>
    <row r="38" spans="1:65" x14ac:dyDescent="0.25">
      <c r="A38" t="s">
        <v>42</v>
      </c>
      <c r="B38" s="2">
        <v>10.7</v>
      </c>
      <c r="C38" s="3" t="e">
        <v>#N/A</v>
      </c>
      <c r="D38" s="9" t="e">
        <v>#N/A</v>
      </c>
      <c r="E38" s="2" t="e">
        <v>#N/A</v>
      </c>
      <c r="F38" s="7" t="e">
        <v>#N/A</v>
      </c>
      <c r="G38" s="7" t="e">
        <v>#N/A</v>
      </c>
      <c r="H38" s="7" t="e">
        <v>#N/A</v>
      </c>
      <c r="I38" s="7" t="e">
        <v>#N/A</v>
      </c>
      <c r="J38" s="7" t="e">
        <v>#N/A</v>
      </c>
      <c r="K38" s="7" t="e">
        <v>#N/A</v>
      </c>
      <c r="L38" s="7" t="e">
        <v>#N/A</v>
      </c>
      <c r="M38" s="7" t="e">
        <v>#N/A</v>
      </c>
      <c r="N38" s="7" t="e">
        <v>#N/A</v>
      </c>
      <c r="O38" s="7" t="e">
        <v>#N/A</v>
      </c>
      <c r="P38" s="7" t="e">
        <v>#N/A</v>
      </c>
      <c r="Q38" s="7" t="e">
        <v>#N/A</v>
      </c>
      <c r="R38" s="7" t="e">
        <v>#N/A</v>
      </c>
      <c r="S38" s="7" t="e">
        <v>#N/A</v>
      </c>
      <c r="T38" s="7" t="e">
        <v>#N/A</v>
      </c>
      <c r="U38" s="7" t="e">
        <v>#N/A</v>
      </c>
      <c r="V38" s="7" t="e">
        <v>#N/A</v>
      </c>
      <c r="W38" s="7" t="e">
        <v>#N/A</v>
      </c>
      <c r="X38" s="2" t="e">
        <v>#N/A</v>
      </c>
      <c r="Y38" s="2" t="e">
        <v>#N/A</v>
      </c>
      <c r="Z38" s="2" t="e">
        <v>#N/A</v>
      </c>
      <c r="AA38" s="2" t="e">
        <v>#N/A</v>
      </c>
      <c r="AB38" s="2" t="e">
        <v>#N/A</v>
      </c>
      <c r="AC38" s="2" t="e">
        <v>#N/A</v>
      </c>
      <c r="AD38" s="2" t="e">
        <v>#N/A</v>
      </c>
      <c r="AE38" s="2" t="e">
        <v>#N/A</v>
      </c>
      <c r="AF38" s="2" t="e">
        <v>#N/A</v>
      </c>
      <c r="AG38" s="2" t="e">
        <v>#N/A</v>
      </c>
      <c r="AH38" s="2" t="e">
        <v>#N/A</v>
      </c>
      <c r="AI38" s="2" t="e">
        <v>#N/A</v>
      </c>
      <c r="AJ38" s="2" t="e">
        <v>#N/A</v>
      </c>
      <c r="AK38" s="2" t="e">
        <v>#N/A</v>
      </c>
      <c r="AL38" s="2" t="e">
        <v>#N/A</v>
      </c>
      <c r="AM38" s="2" t="e">
        <v>#N/A</v>
      </c>
      <c r="AN38" s="2" t="e">
        <v>#N/A</v>
      </c>
      <c r="AO38" s="2" t="e">
        <v>#N/A</v>
      </c>
      <c r="AP38" s="2" t="e">
        <v>#N/A</v>
      </c>
      <c r="AQ38" s="2" t="e">
        <v>#N/A</v>
      </c>
      <c r="AR38" s="2" t="e">
        <v>#N/A</v>
      </c>
      <c r="AS38" t="e">
        <v>#N/A</v>
      </c>
      <c r="AT38" t="e">
        <v>#N/A</v>
      </c>
      <c r="AU38" t="e">
        <v>#N/A</v>
      </c>
      <c r="AV38" t="e">
        <v>#N/A</v>
      </c>
      <c r="AW38" t="e">
        <v>#N/A</v>
      </c>
      <c r="AX38" t="e">
        <v>#N/A</v>
      </c>
      <c r="AY38" t="e">
        <v>#N/A</v>
      </c>
      <c r="AZ38" t="e">
        <v>#N/A</v>
      </c>
      <c r="BA38" t="e">
        <v>#N/A</v>
      </c>
      <c r="BB38" t="e">
        <v>#N/A</v>
      </c>
      <c r="BC38" t="e">
        <v>#N/A</v>
      </c>
      <c r="BD38" t="e">
        <v>#N/A</v>
      </c>
      <c r="BE38" t="e">
        <v>#N/A</v>
      </c>
      <c r="BF38" t="e">
        <v>#N/A</v>
      </c>
      <c r="BG38" t="e">
        <v>#N/A</v>
      </c>
      <c r="BH38" t="e">
        <v>#N/A</v>
      </c>
      <c r="BI38" t="e">
        <v>#N/A</v>
      </c>
      <c r="BJ38" t="e">
        <v>#N/A</v>
      </c>
      <c r="BK38" t="e">
        <v>#N/A</v>
      </c>
      <c r="BL38" t="e">
        <v>#N/A</v>
      </c>
      <c r="BM38" t="e">
        <v>#N/A</v>
      </c>
    </row>
    <row r="39" spans="1:65" x14ac:dyDescent="0.25">
      <c r="A39" t="s">
        <v>43</v>
      </c>
      <c r="B39" s="2">
        <v>10.8</v>
      </c>
      <c r="C39" s="3" t="e">
        <v>#N/A</v>
      </c>
      <c r="D39" s="9" t="e">
        <v>#N/A</v>
      </c>
      <c r="E39" s="2" t="e">
        <v>#N/A</v>
      </c>
      <c r="F39" s="7" t="e">
        <v>#N/A</v>
      </c>
      <c r="G39" s="7" t="e">
        <v>#N/A</v>
      </c>
      <c r="H39" s="7" t="e">
        <v>#N/A</v>
      </c>
      <c r="I39" s="7" t="e">
        <v>#N/A</v>
      </c>
      <c r="J39" s="7" t="e">
        <v>#N/A</v>
      </c>
      <c r="K39" s="7" t="e">
        <v>#N/A</v>
      </c>
      <c r="L39" s="7" t="e">
        <v>#N/A</v>
      </c>
      <c r="M39" s="7" t="e">
        <v>#N/A</v>
      </c>
      <c r="N39" s="7" t="e">
        <v>#N/A</v>
      </c>
      <c r="O39" s="7" t="e">
        <v>#N/A</v>
      </c>
      <c r="P39" s="7" t="e">
        <v>#N/A</v>
      </c>
      <c r="Q39" s="7" t="e">
        <v>#N/A</v>
      </c>
      <c r="R39" s="7" t="e">
        <v>#N/A</v>
      </c>
      <c r="S39" s="7" t="e">
        <v>#N/A</v>
      </c>
      <c r="T39" s="7" t="e">
        <v>#N/A</v>
      </c>
      <c r="U39" s="7" t="e">
        <v>#N/A</v>
      </c>
      <c r="V39" s="7" t="e">
        <v>#N/A</v>
      </c>
      <c r="W39" s="7" t="e">
        <v>#N/A</v>
      </c>
      <c r="X39" s="2" t="e">
        <v>#N/A</v>
      </c>
      <c r="Y39" s="2" t="e">
        <v>#N/A</v>
      </c>
      <c r="Z39" s="2" t="e">
        <v>#N/A</v>
      </c>
      <c r="AA39" s="2" t="e">
        <v>#N/A</v>
      </c>
      <c r="AB39" s="2" t="e">
        <v>#N/A</v>
      </c>
      <c r="AC39" s="2" t="e">
        <v>#N/A</v>
      </c>
      <c r="AD39" s="2" t="e">
        <v>#N/A</v>
      </c>
      <c r="AE39" s="2" t="e">
        <v>#N/A</v>
      </c>
      <c r="AF39" s="2" t="e">
        <v>#N/A</v>
      </c>
      <c r="AG39" s="2" t="e">
        <v>#N/A</v>
      </c>
      <c r="AH39" s="2" t="e">
        <v>#N/A</v>
      </c>
      <c r="AI39" s="2" t="e">
        <v>#N/A</v>
      </c>
      <c r="AJ39" s="2" t="e">
        <v>#N/A</v>
      </c>
      <c r="AK39" s="2" t="e">
        <v>#N/A</v>
      </c>
      <c r="AL39" s="2" t="e">
        <v>#N/A</v>
      </c>
      <c r="AM39" s="2" t="e">
        <v>#N/A</v>
      </c>
      <c r="AN39" s="2" t="e">
        <v>#N/A</v>
      </c>
      <c r="AO39" s="2" t="e">
        <v>#N/A</v>
      </c>
      <c r="AP39" s="2" t="e">
        <v>#N/A</v>
      </c>
      <c r="AQ39" s="2" t="e">
        <v>#N/A</v>
      </c>
      <c r="AR39" s="2" t="e">
        <v>#N/A</v>
      </c>
      <c r="AS39" t="e">
        <v>#N/A</v>
      </c>
      <c r="AT39" t="e">
        <v>#N/A</v>
      </c>
      <c r="AU39" t="e">
        <v>#N/A</v>
      </c>
      <c r="AV39" t="e">
        <v>#N/A</v>
      </c>
      <c r="AW39" t="e">
        <v>#N/A</v>
      </c>
      <c r="AX39" t="e">
        <v>#N/A</v>
      </c>
      <c r="AY39" t="e">
        <v>#N/A</v>
      </c>
      <c r="AZ39" t="e">
        <v>#N/A</v>
      </c>
      <c r="BA39" t="e">
        <v>#N/A</v>
      </c>
      <c r="BB39" t="e">
        <v>#N/A</v>
      </c>
      <c r="BC39" t="e">
        <v>#N/A</v>
      </c>
      <c r="BD39" t="e">
        <v>#N/A</v>
      </c>
      <c r="BE39" t="e">
        <v>#N/A</v>
      </c>
      <c r="BF39" t="e">
        <v>#N/A</v>
      </c>
      <c r="BG39" t="e">
        <v>#N/A</v>
      </c>
      <c r="BH39" t="e">
        <v>#N/A</v>
      </c>
      <c r="BI39" t="e">
        <v>#N/A</v>
      </c>
      <c r="BJ39" t="e">
        <v>#N/A</v>
      </c>
      <c r="BK39" t="e">
        <v>#N/A</v>
      </c>
      <c r="BL39" t="e">
        <v>#N/A</v>
      </c>
      <c r="BM39" t="e">
        <v>#N/A</v>
      </c>
    </row>
    <row r="40" spans="1:65" x14ac:dyDescent="0.25">
      <c r="A40" t="s">
        <v>44</v>
      </c>
      <c r="B40" s="2">
        <v>10.9</v>
      </c>
      <c r="C40" s="3" t="e">
        <v>#N/A</v>
      </c>
      <c r="D40" s="9" t="e">
        <v>#N/A</v>
      </c>
      <c r="E40" s="2" t="e">
        <v>#N/A</v>
      </c>
      <c r="F40" s="7" t="e">
        <v>#N/A</v>
      </c>
      <c r="G40" s="7" t="e">
        <v>#N/A</v>
      </c>
      <c r="H40" s="7" t="e">
        <v>#N/A</v>
      </c>
      <c r="I40" s="7" t="e">
        <v>#N/A</v>
      </c>
      <c r="J40" s="7" t="e">
        <v>#N/A</v>
      </c>
      <c r="K40" s="7" t="e">
        <v>#N/A</v>
      </c>
      <c r="L40" s="7" t="e">
        <v>#N/A</v>
      </c>
      <c r="M40" s="7" t="e">
        <v>#N/A</v>
      </c>
      <c r="N40" s="7" t="e">
        <v>#N/A</v>
      </c>
      <c r="O40" s="7" t="e">
        <v>#N/A</v>
      </c>
      <c r="P40" s="7" t="e">
        <v>#N/A</v>
      </c>
      <c r="Q40" s="7" t="e">
        <v>#N/A</v>
      </c>
      <c r="R40" s="7" t="e">
        <v>#N/A</v>
      </c>
      <c r="S40" s="7" t="e">
        <v>#N/A</v>
      </c>
      <c r="T40" s="7" t="e">
        <v>#N/A</v>
      </c>
      <c r="U40" s="7" t="e">
        <v>#N/A</v>
      </c>
      <c r="V40" s="7" t="e">
        <v>#N/A</v>
      </c>
      <c r="W40" s="7" t="e">
        <v>#N/A</v>
      </c>
      <c r="X40" s="2" t="e">
        <v>#N/A</v>
      </c>
      <c r="Y40" s="2" t="e">
        <v>#N/A</v>
      </c>
      <c r="Z40" s="2" t="e">
        <v>#N/A</v>
      </c>
      <c r="AA40" s="2" t="e">
        <v>#N/A</v>
      </c>
      <c r="AB40" s="2" t="e">
        <v>#N/A</v>
      </c>
      <c r="AC40" s="2" t="e">
        <v>#N/A</v>
      </c>
      <c r="AD40" s="2" t="e">
        <v>#N/A</v>
      </c>
      <c r="AE40" s="2" t="e">
        <v>#N/A</v>
      </c>
      <c r="AF40" s="2" t="e">
        <v>#N/A</v>
      </c>
      <c r="AG40" s="2" t="e">
        <v>#N/A</v>
      </c>
      <c r="AH40" s="2" t="e">
        <v>#N/A</v>
      </c>
      <c r="AI40" s="2" t="e">
        <v>#N/A</v>
      </c>
      <c r="AJ40" s="2" t="e">
        <v>#N/A</v>
      </c>
      <c r="AK40" s="2" t="e">
        <v>#N/A</v>
      </c>
      <c r="AL40" s="2" t="e">
        <v>#N/A</v>
      </c>
      <c r="AM40" s="2" t="e">
        <v>#N/A</v>
      </c>
      <c r="AN40" s="2" t="e">
        <v>#N/A</v>
      </c>
      <c r="AO40" s="2" t="e">
        <v>#N/A</v>
      </c>
      <c r="AP40" s="2" t="e">
        <v>#N/A</v>
      </c>
      <c r="AQ40" s="2" t="e">
        <v>#N/A</v>
      </c>
      <c r="AR40" s="2" t="e">
        <v>#N/A</v>
      </c>
      <c r="AS40" t="e">
        <v>#N/A</v>
      </c>
      <c r="AT40" t="e">
        <v>#N/A</v>
      </c>
      <c r="AU40" t="e">
        <v>#N/A</v>
      </c>
      <c r="AV40" t="e">
        <v>#N/A</v>
      </c>
      <c r="AW40" t="e">
        <v>#N/A</v>
      </c>
      <c r="AX40" t="e">
        <v>#N/A</v>
      </c>
      <c r="AY40" t="e">
        <v>#N/A</v>
      </c>
      <c r="AZ40" t="e">
        <v>#N/A</v>
      </c>
      <c r="BA40" t="e">
        <v>#N/A</v>
      </c>
      <c r="BB40" t="e">
        <v>#N/A</v>
      </c>
      <c r="BC40" t="e">
        <v>#N/A</v>
      </c>
      <c r="BD40" t="e">
        <v>#N/A</v>
      </c>
      <c r="BE40" t="e">
        <v>#N/A</v>
      </c>
      <c r="BF40" t="e">
        <v>#N/A</v>
      </c>
      <c r="BG40" t="e">
        <v>#N/A</v>
      </c>
      <c r="BH40" t="e">
        <v>#N/A</v>
      </c>
      <c r="BI40" t="e">
        <v>#N/A</v>
      </c>
      <c r="BJ40" t="e">
        <v>#N/A</v>
      </c>
      <c r="BK40" t="e">
        <v>#N/A</v>
      </c>
      <c r="BL40" t="e">
        <v>#N/A</v>
      </c>
      <c r="BM40" t="e">
        <v>#N/A</v>
      </c>
    </row>
    <row r="41" spans="1:65" x14ac:dyDescent="0.25">
      <c r="A41" t="s">
        <v>45</v>
      </c>
      <c r="B41" s="2">
        <v>11</v>
      </c>
      <c r="C41" s="3" t="e">
        <v>#N/A</v>
      </c>
      <c r="D41" s="9" t="e">
        <v>#N/A</v>
      </c>
      <c r="E41" s="2" t="e">
        <v>#N/A</v>
      </c>
      <c r="F41" s="7" t="e">
        <v>#N/A</v>
      </c>
      <c r="G41" s="7" t="e">
        <v>#N/A</v>
      </c>
      <c r="H41" s="7" t="e">
        <v>#N/A</v>
      </c>
      <c r="I41" s="7" t="e">
        <v>#N/A</v>
      </c>
      <c r="J41" s="7" t="e">
        <v>#N/A</v>
      </c>
      <c r="K41" s="7" t="e">
        <v>#N/A</v>
      </c>
      <c r="L41" s="7" t="e">
        <v>#N/A</v>
      </c>
      <c r="M41" s="7" t="e">
        <v>#N/A</v>
      </c>
      <c r="N41" s="7" t="e">
        <v>#N/A</v>
      </c>
      <c r="O41" s="7" t="e">
        <v>#N/A</v>
      </c>
      <c r="P41" s="7" t="e">
        <v>#N/A</v>
      </c>
      <c r="Q41" s="7" t="e">
        <v>#N/A</v>
      </c>
      <c r="R41" s="7" t="e">
        <v>#N/A</v>
      </c>
      <c r="S41" s="7" t="e">
        <v>#N/A</v>
      </c>
      <c r="T41" s="7" t="e">
        <v>#N/A</v>
      </c>
      <c r="U41" s="7" t="e">
        <v>#N/A</v>
      </c>
      <c r="V41" s="7" t="e">
        <v>#N/A</v>
      </c>
      <c r="W41" s="7" t="e">
        <v>#N/A</v>
      </c>
      <c r="X41" s="2" t="e">
        <v>#N/A</v>
      </c>
      <c r="Y41" s="2" t="e">
        <v>#N/A</v>
      </c>
      <c r="Z41" s="2" t="e">
        <v>#N/A</v>
      </c>
      <c r="AA41" s="2" t="e">
        <v>#N/A</v>
      </c>
      <c r="AB41" s="2" t="e">
        <v>#N/A</v>
      </c>
      <c r="AC41" s="2" t="e">
        <v>#N/A</v>
      </c>
      <c r="AD41" s="2" t="e">
        <v>#N/A</v>
      </c>
      <c r="AE41" s="2" t="e">
        <v>#N/A</v>
      </c>
      <c r="AF41" s="2" t="e">
        <v>#N/A</v>
      </c>
      <c r="AG41" s="2" t="e">
        <v>#N/A</v>
      </c>
      <c r="AH41" s="2" t="e">
        <v>#N/A</v>
      </c>
      <c r="AI41" s="2" t="e">
        <v>#N/A</v>
      </c>
      <c r="AJ41" s="2" t="e">
        <v>#N/A</v>
      </c>
      <c r="AK41" s="2" t="e">
        <v>#N/A</v>
      </c>
      <c r="AL41" s="2" t="e">
        <v>#N/A</v>
      </c>
      <c r="AM41" s="2" t="e">
        <v>#N/A</v>
      </c>
      <c r="AN41" s="2" t="e">
        <v>#N/A</v>
      </c>
      <c r="AO41" s="2" t="e">
        <v>#N/A</v>
      </c>
      <c r="AP41" s="2" t="e">
        <v>#N/A</v>
      </c>
      <c r="AQ41" s="2" t="e">
        <v>#N/A</v>
      </c>
      <c r="AR41" s="2" t="e">
        <v>#N/A</v>
      </c>
      <c r="AS41" t="e">
        <v>#N/A</v>
      </c>
      <c r="AT41" t="e">
        <v>#N/A</v>
      </c>
      <c r="AU41" t="e">
        <v>#N/A</v>
      </c>
      <c r="AV41" t="e">
        <v>#N/A</v>
      </c>
      <c r="AW41" t="e">
        <v>#N/A</v>
      </c>
      <c r="AX41" t="e">
        <v>#N/A</v>
      </c>
      <c r="AY41" t="e">
        <v>#N/A</v>
      </c>
      <c r="AZ41" t="e">
        <v>#N/A</v>
      </c>
      <c r="BA41" t="e">
        <v>#N/A</v>
      </c>
      <c r="BB41" t="e">
        <v>#N/A</v>
      </c>
      <c r="BC41" t="e">
        <v>#N/A</v>
      </c>
      <c r="BD41" t="e">
        <v>#N/A</v>
      </c>
      <c r="BE41" t="e">
        <v>#N/A</v>
      </c>
      <c r="BF41" t="e">
        <v>#N/A</v>
      </c>
      <c r="BG41" t="e">
        <v>#N/A</v>
      </c>
      <c r="BH41" t="e">
        <v>#N/A</v>
      </c>
      <c r="BI41" t="e">
        <v>#N/A</v>
      </c>
      <c r="BJ41" t="e">
        <v>#N/A</v>
      </c>
      <c r="BK41" t="e">
        <v>#N/A</v>
      </c>
      <c r="BL41" t="e">
        <v>#N/A</v>
      </c>
      <c r="BM41" t="e">
        <v>#N/A</v>
      </c>
    </row>
    <row r="42" spans="1:65" x14ac:dyDescent="0.25">
      <c r="A42" t="s">
        <v>46</v>
      </c>
      <c r="B42" s="2">
        <v>11.1</v>
      </c>
      <c r="C42" s="3" t="e">
        <v>#N/A</v>
      </c>
      <c r="D42" s="9" t="e">
        <v>#N/A</v>
      </c>
      <c r="E42" s="2" t="e">
        <v>#N/A</v>
      </c>
      <c r="F42" s="7" t="e">
        <v>#N/A</v>
      </c>
      <c r="G42" s="7" t="e">
        <v>#N/A</v>
      </c>
      <c r="H42" s="7" t="e">
        <v>#N/A</v>
      </c>
      <c r="I42" s="7" t="e">
        <v>#N/A</v>
      </c>
      <c r="J42" s="7" t="e">
        <v>#N/A</v>
      </c>
      <c r="K42" s="7" t="e">
        <v>#N/A</v>
      </c>
      <c r="L42" s="7" t="e">
        <v>#N/A</v>
      </c>
      <c r="M42" s="7" t="e">
        <v>#N/A</v>
      </c>
      <c r="N42" s="7" t="e">
        <v>#N/A</v>
      </c>
      <c r="O42" s="7" t="e">
        <v>#N/A</v>
      </c>
      <c r="P42" s="7" t="e">
        <v>#N/A</v>
      </c>
      <c r="Q42" s="7" t="e">
        <v>#N/A</v>
      </c>
      <c r="R42" s="7" t="e">
        <v>#N/A</v>
      </c>
      <c r="S42" s="7" t="e">
        <v>#N/A</v>
      </c>
      <c r="T42" s="7" t="e">
        <v>#N/A</v>
      </c>
      <c r="U42" s="7" t="e">
        <v>#N/A</v>
      </c>
      <c r="V42" s="7" t="e">
        <v>#N/A</v>
      </c>
      <c r="W42" s="7" t="e">
        <v>#N/A</v>
      </c>
      <c r="X42" s="2" t="e">
        <v>#N/A</v>
      </c>
      <c r="Y42" s="2" t="e">
        <v>#N/A</v>
      </c>
      <c r="Z42" s="2" t="e">
        <v>#N/A</v>
      </c>
      <c r="AA42" s="2" t="e">
        <v>#N/A</v>
      </c>
      <c r="AB42" s="2" t="e">
        <v>#N/A</v>
      </c>
      <c r="AC42" s="2" t="e">
        <v>#N/A</v>
      </c>
      <c r="AD42" s="2" t="e">
        <v>#N/A</v>
      </c>
      <c r="AE42" s="2" t="e">
        <v>#N/A</v>
      </c>
      <c r="AF42" s="2" t="e">
        <v>#N/A</v>
      </c>
      <c r="AG42" s="2" t="e">
        <v>#N/A</v>
      </c>
      <c r="AH42" s="2" t="e">
        <v>#N/A</v>
      </c>
      <c r="AI42" s="2" t="e">
        <v>#N/A</v>
      </c>
      <c r="AJ42" s="2" t="e">
        <v>#N/A</v>
      </c>
      <c r="AK42" s="2" t="e">
        <v>#N/A</v>
      </c>
      <c r="AL42" s="2" t="e">
        <v>#N/A</v>
      </c>
      <c r="AM42" s="2" t="e">
        <v>#N/A</v>
      </c>
      <c r="AN42" s="2" t="e">
        <v>#N/A</v>
      </c>
      <c r="AO42" s="2" t="e">
        <v>#N/A</v>
      </c>
      <c r="AP42" s="2" t="e">
        <v>#N/A</v>
      </c>
      <c r="AQ42" s="2" t="e">
        <v>#N/A</v>
      </c>
      <c r="AR42" s="2" t="e">
        <v>#N/A</v>
      </c>
      <c r="AS42" t="e">
        <v>#N/A</v>
      </c>
      <c r="AT42" t="e">
        <v>#N/A</v>
      </c>
      <c r="AU42" t="e">
        <v>#N/A</v>
      </c>
      <c r="AV42" t="e">
        <v>#N/A</v>
      </c>
      <c r="AW42" t="e">
        <v>#N/A</v>
      </c>
      <c r="AX42" t="e">
        <v>#N/A</v>
      </c>
      <c r="AY42" t="e">
        <v>#N/A</v>
      </c>
      <c r="AZ42" t="e">
        <v>#N/A</v>
      </c>
      <c r="BA42" t="e">
        <v>#N/A</v>
      </c>
      <c r="BB42" t="e">
        <v>#N/A</v>
      </c>
      <c r="BC42" t="e">
        <v>#N/A</v>
      </c>
      <c r="BD42" t="e">
        <v>#N/A</v>
      </c>
      <c r="BE42" t="e">
        <v>#N/A</v>
      </c>
      <c r="BF42" t="e">
        <v>#N/A</v>
      </c>
      <c r="BG42" t="e">
        <v>#N/A</v>
      </c>
      <c r="BH42" t="e">
        <v>#N/A</v>
      </c>
      <c r="BI42" t="e">
        <v>#N/A</v>
      </c>
      <c r="BJ42" t="e">
        <v>#N/A</v>
      </c>
      <c r="BK42" t="e">
        <v>#N/A</v>
      </c>
      <c r="BL42" t="e">
        <v>#N/A</v>
      </c>
      <c r="BM42" t="e">
        <v>#N/A</v>
      </c>
    </row>
    <row r="43" spans="1:65" x14ac:dyDescent="0.25">
      <c r="A43" t="s">
        <v>47</v>
      </c>
      <c r="B43" s="2">
        <v>11.2</v>
      </c>
      <c r="C43" s="3" t="e">
        <v>#N/A</v>
      </c>
      <c r="D43" s="9" t="e">
        <v>#N/A</v>
      </c>
      <c r="E43" s="2" t="e">
        <v>#N/A</v>
      </c>
      <c r="F43" s="7" t="e">
        <v>#N/A</v>
      </c>
      <c r="G43" s="7" t="e">
        <v>#N/A</v>
      </c>
      <c r="H43" s="7" t="e">
        <v>#N/A</v>
      </c>
      <c r="I43" s="7" t="e">
        <v>#N/A</v>
      </c>
      <c r="J43" s="7" t="e">
        <v>#N/A</v>
      </c>
      <c r="K43" s="7" t="e">
        <v>#N/A</v>
      </c>
      <c r="L43" s="7" t="e">
        <v>#N/A</v>
      </c>
      <c r="M43" s="7" t="e">
        <v>#N/A</v>
      </c>
      <c r="N43" s="7" t="e">
        <v>#N/A</v>
      </c>
      <c r="O43" s="7" t="e">
        <v>#N/A</v>
      </c>
      <c r="P43" s="7" t="e">
        <v>#N/A</v>
      </c>
      <c r="Q43" s="7" t="e">
        <v>#N/A</v>
      </c>
      <c r="R43" s="7" t="e">
        <v>#N/A</v>
      </c>
      <c r="S43" s="7" t="e">
        <v>#N/A</v>
      </c>
      <c r="T43" s="7" t="e">
        <v>#N/A</v>
      </c>
      <c r="U43" s="7" t="e">
        <v>#N/A</v>
      </c>
      <c r="V43" s="7" t="e">
        <v>#N/A</v>
      </c>
      <c r="W43" s="7" t="e">
        <v>#N/A</v>
      </c>
      <c r="X43" s="2" t="e">
        <v>#N/A</v>
      </c>
      <c r="Y43" s="2" t="e">
        <v>#N/A</v>
      </c>
      <c r="Z43" s="2" t="e">
        <v>#N/A</v>
      </c>
      <c r="AA43" s="2" t="e">
        <v>#N/A</v>
      </c>
      <c r="AB43" s="2" t="e">
        <v>#N/A</v>
      </c>
      <c r="AC43" s="2" t="e">
        <v>#N/A</v>
      </c>
      <c r="AD43" s="2" t="e">
        <v>#N/A</v>
      </c>
      <c r="AE43" s="2" t="e">
        <v>#N/A</v>
      </c>
      <c r="AF43" s="2" t="e">
        <v>#N/A</v>
      </c>
      <c r="AG43" s="2" t="e">
        <v>#N/A</v>
      </c>
      <c r="AH43" s="2" t="e">
        <v>#N/A</v>
      </c>
      <c r="AI43" s="2" t="e">
        <v>#N/A</v>
      </c>
      <c r="AJ43" s="2" t="e">
        <v>#N/A</v>
      </c>
      <c r="AK43" s="2" t="e">
        <v>#N/A</v>
      </c>
      <c r="AL43" s="2" t="e">
        <v>#N/A</v>
      </c>
      <c r="AM43" s="2" t="e">
        <v>#N/A</v>
      </c>
      <c r="AN43" s="2" t="e">
        <v>#N/A</v>
      </c>
      <c r="AO43" s="2" t="e">
        <v>#N/A</v>
      </c>
      <c r="AP43" s="2" t="e">
        <v>#N/A</v>
      </c>
      <c r="AQ43" s="2" t="e">
        <v>#N/A</v>
      </c>
      <c r="AR43" s="2" t="e">
        <v>#N/A</v>
      </c>
      <c r="AS43" t="e">
        <v>#N/A</v>
      </c>
      <c r="AT43" t="e">
        <v>#N/A</v>
      </c>
      <c r="AU43" t="e">
        <v>#N/A</v>
      </c>
      <c r="AV43" t="e">
        <v>#N/A</v>
      </c>
      <c r="AW43" t="e">
        <v>#N/A</v>
      </c>
      <c r="AX43" t="e">
        <v>#N/A</v>
      </c>
      <c r="AY43" t="e">
        <v>#N/A</v>
      </c>
      <c r="AZ43" t="e">
        <v>#N/A</v>
      </c>
      <c r="BA43" t="e">
        <v>#N/A</v>
      </c>
      <c r="BB43" t="e">
        <v>#N/A</v>
      </c>
      <c r="BC43" t="e">
        <v>#N/A</v>
      </c>
      <c r="BD43" t="e">
        <v>#N/A</v>
      </c>
      <c r="BE43" t="e">
        <v>#N/A</v>
      </c>
      <c r="BF43" t="e">
        <v>#N/A</v>
      </c>
      <c r="BG43" t="e">
        <v>#N/A</v>
      </c>
      <c r="BH43" t="e">
        <v>#N/A</v>
      </c>
      <c r="BI43" t="e">
        <v>#N/A</v>
      </c>
      <c r="BJ43" t="e">
        <v>#N/A</v>
      </c>
      <c r="BK43" t="e">
        <v>#N/A</v>
      </c>
      <c r="BL43" t="e">
        <v>#N/A</v>
      </c>
      <c r="BM43" t="e">
        <v>#N/A</v>
      </c>
    </row>
    <row r="44" spans="1:65" x14ac:dyDescent="0.25">
      <c r="A44" t="s">
        <v>48</v>
      </c>
      <c r="B44" s="2">
        <v>11.2</v>
      </c>
      <c r="C44" s="3" t="e">
        <v>#N/A</v>
      </c>
      <c r="D44" s="9" t="e">
        <v>#N/A</v>
      </c>
      <c r="E44" s="2" t="e">
        <v>#N/A</v>
      </c>
      <c r="F44" s="7" t="e">
        <v>#N/A</v>
      </c>
      <c r="G44" s="7" t="e">
        <v>#N/A</v>
      </c>
      <c r="H44" s="7" t="e">
        <v>#N/A</v>
      </c>
      <c r="I44" s="7" t="e">
        <v>#N/A</v>
      </c>
      <c r="J44" s="7" t="e">
        <v>#N/A</v>
      </c>
      <c r="K44" s="7" t="e">
        <v>#N/A</v>
      </c>
      <c r="L44" s="7" t="e">
        <v>#N/A</v>
      </c>
      <c r="M44" s="7" t="e">
        <v>#N/A</v>
      </c>
      <c r="N44" s="7" t="e">
        <v>#N/A</v>
      </c>
      <c r="O44" s="7" t="e">
        <v>#N/A</v>
      </c>
      <c r="P44" s="7" t="e">
        <v>#N/A</v>
      </c>
      <c r="Q44" s="7" t="e">
        <v>#N/A</v>
      </c>
      <c r="R44" s="7" t="e">
        <v>#N/A</v>
      </c>
      <c r="S44" s="7" t="e">
        <v>#N/A</v>
      </c>
      <c r="T44" s="7" t="e">
        <v>#N/A</v>
      </c>
      <c r="U44" s="7" t="e">
        <v>#N/A</v>
      </c>
      <c r="V44" s="7" t="e">
        <v>#N/A</v>
      </c>
      <c r="W44" s="7" t="e">
        <v>#N/A</v>
      </c>
      <c r="X44" s="2" t="e">
        <v>#N/A</v>
      </c>
      <c r="Y44" s="2" t="e">
        <v>#N/A</v>
      </c>
      <c r="Z44" s="2" t="e">
        <v>#N/A</v>
      </c>
      <c r="AA44" s="2" t="e">
        <v>#N/A</v>
      </c>
      <c r="AB44" s="2" t="e">
        <v>#N/A</v>
      </c>
      <c r="AC44" s="2" t="e">
        <v>#N/A</v>
      </c>
      <c r="AD44" s="2" t="e">
        <v>#N/A</v>
      </c>
      <c r="AE44" s="2" t="e">
        <v>#N/A</v>
      </c>
      <c r="AF44" s="2" t="e">
        <v>#N/A</v>
      </c>
      <c r="AG44" s="2" t="e">
        <v>#N/A</v>
      </c>
      <c r="AH44" s="2" t="e">
        <v>#N/A</v>
      </c>
      <c r="AI44" s="2" t="e">
        <v>#N/A</v>
      </c>
      <c r="AJ44" s="2" t="e">
        <v>#N/A</v>
      </c>
      <c r="AK44" s="2" t="e">
        <v>#N/A</v>
      </c>
      <c r="AL44" s="2" t="e">
        <v>#N/A</v>
      </c>
      <c r="AM44" s="2" t="e">
        <v>#N/A</v>
      </c>
      <c r="AN44" s="2" t="e">
        <v>#N/A</v>
      </c>
      <c r="AO44" s="2" t="e">
        <v>#N/A</v>
      </c>
      <c r="AP44" s="2" t="e">
        <v>#N/A</v>
      </c>
      <c r="AQ44" s="2" t="e">
        <v>#N/A</v>
      </c>
      <c r="AR44" s="2" t="e">
        <v>#N/A</v>
      </c>
      <c r="AS44" t="e">
        <v>#N/A</v>
      </c>
      <c r="AT44" t="e">
        <v>#N/A</v>
      </c>
      <c r="AU44" t="e">
        <v>#N/A</v>
      </c>
      <c r="AV44" t="e">
        <v>#N/A</v>
      </c>
      <c r="AW44" t="e">
        <v>#N/A</v>
      </c>
      <c r="AX44" t="e">
        <v>#N/A</v>
      </c>
      <c r="AY44" t="e">
        <v>#N/A</v>
      </c>
      <c r="AZ44" t="e">
        <v>#N/A</v>
      </c>
      <c r="BA44" t="e">
        <v>#N/A</v>
      </c>
      <c r="BB44" t="e">
        <v>#N/A</v>
      </c>
      <c r="BC44" t="e">
        <v>#N/A</v>
      </c>
      <c r="BD44" t="e">
        <v>#N/A</v>
      </c>
      <c r="BE44" t="e">
        <v>#N/A</v>
      </c>
      <c r="BF44" t="e">
        <v>#N/A</v>
      </c>
      <c r="BG44" t="e">
        <v>#N/A</v>
      </c>
      <c r="BH44" t="e">
        <v>#N/A</v>
      </c>
      <c r="BI44" t="e">
        <v>#N/A</v>
      </c>
      <c r="BJ44" t="e">
        <v>#N/A</v>
      </c>
      <c r="BK44" t="e">
        <v>#N/A</v>
      </c>
      <c r="BL44" t="e">
        <v>#N/A</v>
      </c>
      <c r="BM44" t="e">
        <v>#N/A</v>
      </c>
    </row>
    <row r="45" spans="1:65" x14ac:dyDescent="0.25">
      <c r="A45" t="s">
        <v>49</v>
      </c>
      <c r="B45" s="2">
        <v>11.3</v>
      </c>
      <c r="C45" s="3" t="e">
        <v>#N/A</v>
      </c>
      <c r="D45" s="9" t="e">
        <v>#N/A</v>
      </c>
      <c r="E45" s="2" t="e">
        <v>#N/A</v>
      </c>
      <c r="F45" s="7" t="e">
        <v>#N/A</v>
      </c>
      <c r="G45" s="7" t="e">
        <v>#N/A</v>
      </c>
      <c r="H45" s="7" t="e">
        <v>#N/A</v>
      </c>
      <c r="I45" s="7" t="e">
        <v>#N/A</v>
      </c>
      <c r="J45" s="7" t="e">
        <v>#N/A</v>
      </c>
      <c r="K45" s="7" t="e">
        <v>#N/A</v>
      </c>
      <c r="L45" s="7" t="e">
        <v>#N/A</v>
      </c>
      <c r="M45" s="7" t="e">
        <v>#N/A</v>
      </c>
      <c r="N45" s="7" t="e">
        <v>#N/A</v>
      </c>
      <c r="O45" s="7" t="e">
        <v>#N/A</v>
      </c>
      <c r="P45" s="7" t="e">
        <v>#N/A</v>
      </c>
      <c r="Q45" s="7" t="e">
        <v>#N/A</v>
      </c>
      <c r="R45" s="7" t="e">
        <v>#N/A</v>
      </c>
      <c r="S45" s="7" t="e">
        <v>#N/A</v>
      </c>
      <c r="T45" s="7" t="e">
        <v>#N/A</v>
      </c>
      <c r="U45" s="7" t="e">
        <v>#N/A</v>
      </c>
      <c r="V45" s="7" t="e">
        <v>#N/A</v>
      </c>
      <c r="W45" s="7" t="e">
        <v>#N/A</v>
      </c>
      <c r="X45" s="2" t="e">
        <v>#N/A</v>
      </c>
      <c r="Y45" s="2" t="e">
        <v>#N/A</v>
      </c>
      <c r="Z45" s="2" t="e">
        <v>#N/A</v>
      </c>
      <c r="AA45" s="2" t="e">
        <v>#N/A</v>
      </c>
      <c r="AB45" s="2" t="e">
        <v>#N/A</v>
      </c>
      <c r="AC45" s="2" t="e">
        <v>#N/A</v>
      </c>
      <c r="AD45" s="2" t="e">
        <v>#N/A</v>
      </c>
      <c r="AE45" s="2" t="e">
        <v>#N/A</v>
      </c>
      <c r="AF45" s="2" t="e">
        <v>#N/A</v>
      </c>
      <c r="AG45" s="2" t="e">
        <v>#N/A</v>
      </c>
      <c r="AH45" s="2" t="e">
        <v>#N/A</v>
      </c>
      <c r="AI45" s="2" t="e">
        <v>#N/A</v>
      </c>
      <c r="AJ45" s="2" t="e">
        <v>#N/A</v>
      </c>
      <c r="AK45" s="2" t="e">
        <v>#N/A</v>
      </c>
      <c r="AL45" s="2" t="e">
        <v>#N/A</v>
      </c>
      <c r="AM45" s="2" t="e">
        <v>#N/A</v>
      </c>
      <c r="AN45" s="2" t="e">
        <v>#N/A</v>
      </c>
      <c r="AO45" s="2" t="e">
        <v>#N/A</v>
      </c>
      <c r="AP45" s="2" t="e">
        <v>#N/A</v>
      </c>
      <c r="AQ45" s="2" t="e">
        <v>#N/A</v>
      </c>
      <c r="AR45" s="2" t="e">
        <v>#N/A</v>
      </c>
      <c r="AS45" t="e">
        <v>#N/A</v>
      </c>
      <c r="AT45" t="e">
        <v>#N/A</v>
      </c>
      <c r="AU45" t="e">
        <v>#N/A</v>
      </c>
      <c r="AV45" t="e">
        <v>#N/A</v>
      </c>
      <c r="AW45" t="e">
        <v>#N/A</v>
      </c>
      <c r="AX45" t="e">
        <v>#N/A</v>
      </c>
      <c r="AY45" t="e">
        <v>#N/A</v>
      </c>
      <c r="AZ45" t="e">
        <v>#N/A</v>
      </c>
      <c r="BA45" t="e">
        <v>#N/A</v>
      </c>
      <c r="BB45" t="e">
        <v>#N/A</v>
      </c>
      <c r="BC45" t="e">
        <v>#N/A</v>
      </c>
      <c r="BD45" t="e">
        <v>#N/A</v>
      </c>
      <c r="BE45" t="e">
        <v>#N/A</v>
      </c>
      <c r="BF45" t="e">
        <v>#N/A</v>
      </c>
      <c r="BG45" t="e">
        <v>#N/A</v>
      </c>
      <c r="BH45" t="e">
        <v>#N/A</v>
      </c>
      <c r="BI45" t="e">
        <v>#N/A</v>
      </c>
      <c r="BJ45" t="e">
        <v>#N/A</v>
      </c>
      <c r="BK45" t="e">
        <v>#N/A</v>
      </c>
      <c r="BL45" t="e">
        <v>#N/A</v>
      </c>
      <c r="BM45" t="e">
        <v>#N/A</v>
      </c>
    </row>
    <row r="46" spans="1:65" x14ac:dyDescent="0.25">
      <c r="A46" t="s">
        <v>50</v>
      </c>
      <c r="B46" s="2">
        <v>11.3</v>
      </c>
      <c r="C46" s="3" t="e">
        <v>#N/A</v>
      </c>
      <c r="D46" s="9" t="e">
        <v>#N/A</v>
      </c>
      <c r="E46" s="2" t="e">
        <v>#N/A</v>
      </c>
      <c r="F46" s="7" t="e">
        <v>#N/A</v>
      </c>
      <c r="G46" s="7" t="e">
        <v>#N/A</v>
      </c>
      <c r="H46" s="7" t="e">
        <v>#N/A</v>
      </c>
      <c r="I46" s="7" t="e">
        <v>#N/A</v>
      </c>
      <c r="J46" s="7" t="e">
        <v>#N/A</v>
      </c>
      <c r="K46" s="7" t="e">
        <v>#N/A</v>
      </c>
      <c r="L46" s="7" t="e">
        <v>#N/A</v>
      </c>
      <c r="M46" s="7" t="e">
        <v>#N/A</v>
      </c>
      <c r="N46" s="7" t="e">
        <v>#N/A</v>
      </c>
      <c r="O46" s="7" t="e">
        <v>#N/A</v>
      </c>
      <c r="P46" s="7" t="e">
        <v>#N/A</v>
      </c>
      <c r="Q46" s="7" t="e">
        <v>#N/A</v>
      </c>
      <c r="R46" s="7" t="e">
        <v>#N/A</v>
      </c>
      <c r="S46" s="7" t="e">
        <v>#N/A</v>
      </c>
      <c r="T46" s="7" t="e">
        <v>#N/A</v>
      </c>
      <c r="U46" s="7" t="e">
        <v>#N/A</v>
      </c>
      <c r="V46" s="7" t="e">
        <v>#N/A</v>
      </c>
      <c r="W46" s="7" t="e">
        <v>#N/A</v>
      </c>
      <c r="X46" s="2" t="e">
        <v>#N/A</v>
      </c>
      <c r="Y46" s="2" t="e">
        <v>#N/A</v>
      </c>
      <c r="Z46" s="2" t="e">
        <v>#N/A</v>
      </c>
      <c r="AA46" s="2" t="e">
        <v>#N/A</v>
      </c>
      <c r="AB46" s="2" t="e">
        <v>#N/A</v>
      </c>
      <c r="AC46" s="2" t="e">
        <v>#N/A</v>
      </c>
      <c r="AD46" s="2" t="e">
        <v>#N/A</v>
      </c>
      <c r="AE46" s="2" t="e">
        <v>#N/A</v>
      </c>
      <c r="AF46" s="2" t="e">
        <v>#N/A</v>
      </c>
      <c r="AG46" s="2" t="e">
        <v>#N/A</v>
      </c>
      <c r="AH46" s="2" t="e">
        <v>#N/A</v>
      </c>
      <c r="AI46" s="2" t="e">
        <v>#N/A</v>
      </c>
      <c r="AJ46" s="2" t="e">
        <v>#N/A</v>
      </c>
      <c r="AK46" s="2" t="e">
        <v>#N/A</v>
      </c>
      <c r="AL46" s="2" t="e">
        <v>#N/A</v>
      </c>
      <c r="AM46" s="2" t="e">
        <v>#N/A</v>
      </c>
      <c r="AN46" s="2" t="e">
        <v>#N/A</v>
      </c>
      <c r="AO46" s="2" t="e">
        <v>#N/A</v>
      </c>
      <c r="AP46" s="2" t="e">
        <v>#N/A</v>
      </c>
      <c r="AQ46" s="2" t="e">
        <v>#N/A</v>
      </c>
      <c r="AR46" s="2" t="e">
        <v>#N/A</v>
      </c>
      <c r="AS46" t="e">
        <v>#N/A</v>
      </c>
      <c r="AT46" t="e">
        <v>#N/A</v>
      </c>
      <c r="AU46" t="e">
        <v>#N/A</v>
      </c>
      <c r="AV46" t="e">
        <v>#N/A</v>
      </c>
      <c r="AW46" t="e">
        <v>#N/A</v>
      </c>
      <c r="AX46" t="e">
        <v>#N/A</v>
      </c>
      <c r="AY46" t="e">
        <v>#N/A</v>
      </c>
      <c r="AZ46" t="e">
        <v>#N/A</v>
      </c>
      <c r="BA46" t="e">
        <v>#N/A</v>
      </c>
      <c r="BB46" t="e">
        <v>#N/A</v>
      </c>
      <c r="BC46" t="e">
        <v>#N/A</v>
      </c>
      <c r="BD46" t="e">
        <v>#N/A</v>
      </c>
      <c r="BE46" t="e">
        <v>#N/A</v>
      </c>
      <c r="BF46" t="e">
        <v>#N/A</v>
      </c>
      <c r="BG46" t="e">
        <v>#N/A</v>
      </c>
      <c r="BH46" t="e">
        <v>#N/A</v>
      </c>
      <c r="BI46" t="e">
        <v>#N/A</v>
      </c>
      <c r="BJ46" t="e">
        <v>#N/A</v>
      </c>
      <c r="BK46" t="e">
        <v>#N/A</v>
      </c>
      <c r="BL46" t="e">
        <v>#N/A</v>
      </c>
      <c r="BM46" t="e">
        <v>#N/A</v>
      </c>
    </row>
    <row r="47" spans="1:65" x14ac:dyDescent="0.25">
      <c r="A47" t="s">
        <v>51</v>
      </c>
      <c r="B47" s="2">
        <v>11.3</v>
      </c>
      <c r="C47" s="3" t="e">
        <v>#N/A</v>
      </c>
      <c r="D47" s="9" t="e">
        <v>#N/A</v>
      </c>
      <c r="E47" s="2" t="e">
        <v>#N/A</v>
      </c>
      <c r="F47" s="7" t="e">
        <v>#N/A</v>
      </c>
      <c r="G47" s="7" t="e">
        <v>#N/A</v>
      </c>
      <c r="H47" s="7" t="e">
        <v>#N/A</v>
      </c>
      <c r="I47" s="7" t="e">
        <v>#N/A</v>
      </c>
      <c r="J47" s="7" t="e">
        <v>#N/A</v>
      </c>
      <c r="K47" s="7" t="e">
        <v>#N/A</v>
      </c>
      <c r="L47" s="7" t="e">
        <v>#N/A</v>
      </c>
      <c r="M47" s="7" t="e">
        <v>#N/A</v>
      </c>
      <c r="N47" s="7" t="e">
        <v>#N/A</v>
      </c>
      <c r="O47" s="7" t="e">
        <v>#N/A</v>
      </c>
      <c r="P47" s="7" t="e">
        <v>#N/A</v>
      </c>
      <c r="Q47" s="7" t="e">
        <v>#N/A</v>
      </c>
      <c r="R47" s="7" t="e">
        <v>#N/A</v>
      </c>
      <c r="S47" s="7" t="e">
        <v>#N/A</v>
      </c>
      <c r="T47" s="7" t="e">
        <v>#N/A</v>
      </c>
      <c r="U47" s="7" t="e">
        <v>#N/A</v>
      </c>
      <c r="V47" s="7" t="e">
        <v>#N/A</v>
      </c>
      <c r="W47" s="7" t="e">
        <v>#N/A</v>
      </c>
      <c r="X47" s="2" t="e">
        <v>#N/A</v>
      </c>
      <c r="Y47" s="2" t="e">
        <v>#N/A</v>
      </c>
      <c r="Z47" s="2" t="e">
        <v>#N/A</v>
      </c>
      <c r="AA47" s="2" t="e">
        <v>#N/A</v>
      </c>
      <c r="AB47" s="2" t="e">
        <v>#N/A</v>
      </c>
      <c r="AC47" s="2" t="e">
        <v>#N/A</v>
      </c>
      <c r="AD47" s="2" t="e">
        <v>#N/A</v>
      </c>
      <c r="AE47" s="2" t="e">
        <v>#N/A</v>
      </c>
      <c r="AF47" s="2" t="e">
        <v>#N/A</v>
      </c>
      <c r="AG47" s="2" t="e">
        <v>#N/A</v>
      </c>
      <c r="AH47" s="2" t="e">
        <v>#N/A</v>
      </c>
      <c r="AI47" s="2" t="e">
        <v>#N/A</v>
      </c>
      <c r="AJ47" s="2" t="e">
        <v>#N/A</v>
      </c>
      <c r="AK47" s="2" t="e">
        <v>#N/A</v>
      </c>
      <c r="AL47" s="2" t="e">
        <v>#N/A</v>
      </c>
      <c r="AM47" s="2" t="e">
        <v>#N/A</v>
      </c>
      <c r="AN47" s="2" t="e">
        <v>#N/A</v>
      </c>
      <c r="AO47" s="2" t="e">
        <v>#N/A</v>
      </c>
      <c r="AP47" s="2" t="e">
        <v>#N/A</v>
      </c>
      <c r="AQ47" s="2" t="e">
        <v>#N/A</v>
      </c>
      <c r="AR47" s="2" t="e">
        <v>#N/A</v>
      </c>
      <c r="AS47" t="e">
        <v>#N/A</v>
      </c>
      <c r="AT47" t="e">
        <v>#N/A</v>
      </c>
      <c r="AU47" t="e">
        <v>#N/A</v>
      </c>
      <c r="AV47" t="e">
        <v>#N/A</v>
      </c>
      <c r="AW47" t="e">
        <v>#N/A</v>
      </c>
      <c r="AX47" t="e">
        <v>#N/A</v>
      </c>
      <c r="AY47" t="e">
        <v>#N/A</v>
      </c>
      <c r="AZ47" t="e">
        <v>#N/A</v>
      </c>
      <c r="BA47" t="e">
        <v>#N/A</v>
      </c>
      <c r="BB47" t="e">
        <v>#N/A</v>
      </c>
      <c r="BC47" t="e">
        <v>#N/A</v>
      </c>
      <c r="BD47" t="e">
        <v>#N/A</v>
      </c>
      <c r="BE47" t="e">
        <v>#N/A</v>
      </c>
      <c r="BF47" t="e">
        <v>#N/A</v>
      </c>
      <c r="BG47" t="e">
        <v>#N/A</v>
      </c>
      <c r="BH47" t="e">
        <v>#N/A</v>
      </c>
      <c r="BI47" t="e">
        <v>#N/A</v>
      </c>
      <c r="BJ47" t="e">
        <v>#N/A</v>
      </c>
      <c r="BK47" t="e">
        <v>#N/A</v>
      </c>
      <c r="BL47" t="e">
        <v>#N/A</v>
      </c>
      <c r="BM47" t="e">
        <v>#N/A</v>
      </c>
    </row>
    <row r="48" spans="1:65" x14ac:dyDescent="0.25">
      <c r="A48" t="s">
        <v>52</v>
      </c>
      <c r="B48" s="2">
        <v>11.4</v>
      </c>
      <c r="C48" s="3" t="e">
        <v>#N/A</v>
      </c>
      <c r="D48" s="9" t="e">
        <v>#N/A</v>
      </c>
      <c r="E48" s="2" t="e">
        <v>#N/A</v>
      </c>
      <c r="F48" s="7" t="e">
        <v>#N/A</v>
      </c>
      <c r="G48" s="7" t="e">
        <v>#N/A</v>
      </c>
      <c r="H48" s="7" t="e">
        <v>#N/A</v>
      </c>
      <c r="I48" s="7" t="e">
        <v>#N/A</v>
      </c>
      <c r="J48" s="7" t="e">
        <v>#N/A</v>
      </c>
      <c r="K48" s="7" t="e">
        <v>#N/A</v>
      </c>
      <c r="L48" s="7" t="e">
        <v>#N/A</v>
      </c>
      <c r="M48" s="7" t="e">
        <v>#N/A</v>
      </c>
      <c r="N48" s="7" t="e">
        <v>#N/A</v>
      </c>
      <c r="O48" s="7" t="e">
        <v>#N/A</v>
      </c>
      <c r="P48" s="7" t="e">
        <v>#N/A</v>
      </c>
      <c r="Q48" s="7" t="e">
        <v>#N/A</v>
      </c>
      <c r="R48" s="7" t="e">
        <v>#N/A</v>
      </c>
      <c r="S48" s="7" t="e">
        <v>#N/A</v>
      </c>
      <c r="T48" s="7" t="e">
        <v>#N/A</v>
      </c>
      <c r="U48" s="7" t="e">
        <v>#N/A</v>
      </c>
      <c r="V48" s="7" t="e">
        <v>#N/A</v>
      </c>
      <c r="W48" s="7" t="e">
        <v>#N/A</v>
      </c>
      <c r="X48" s="2" t="e">
        <v>#N/A</v>
      </c>
      <c r="Y48" s="2" t="e">
        <v>#N/A</v>
      </c>
      <c r="Z48" s="2" t="e">
        <v>#N/A</v>
      </c>
      <c r="AA48" s="2" t="e">
        <v>#N/A</v>
      </c>
      <c r="AB48" s="2" t="e">
        <v>#N/A</v>
      </c>
      <c r="AC48" s="2" t="e">
        <v>#N/A</v>
      </c>
      <c r="AD48" s="2" t="e">
        <v>#N/A</v>
      </c>
      <c r="AE48" s="2" t="e">
        <v>#N/A</v>
      </c>
      <c r="AF48" s="2" t="e">
        <v>#N/A</v>
      </c>
      <c r="AG48" s="2" t="e">
        <v>#N/A</v>
      </c>
      <c r="AH48" s="2" t="e">
        <v>#N/A</v>
      </c>
      <c r="AI48" s="2" t="e">
        <v>#N/A</v>
      </c>
      <c r="AJ48" s="2" t="e">
        <v>#N/A</v>
      </c>
      <c r="AK48" s="2" t="e">
        <v>#N/A</v>
      </c>
      <c r="AL48" s="2" t="e">
        <v>#N/A</v>
      </c>
      <c r="AM48" s="2" t="e">
        <v>#N/A</v>
      </c>
      <c r="AN48" s="2" t="e">
        <v>#N/A</v>
      </c>
      <c r="AO48" s="2" t="e">
        <v>#N/A</v>
      </c>
      <c r="AP48" s="2" t="e">
        <v>#N/A</v>
      </c>
      <c r="AQ48" s="2" t="e">
        <v>#N/A</v>
      </c>
      <c r="AR48" s="2" t="e">
        <v>#N/A</v>
      </c>
      <c r="AS48" t="e">
        <v>#N/A</v>
      </c>
      <c r="AT48" t="e">
        <v>#N/A</v>
      </c>
      <c r="AU48" t="e">
        <v>#N/A</v>
      </c>
      <c r="AV48" t="e">
        <v>#N/A</v>
      </c>
      <c r="AW48" t="e">
        <v>#N/A</v>
      </c>
      <c r="AX48" t="e">
        <v>#N/A</v>
      </c>
      <c r="AY48" t="e">
        <v>#N/A</v>
      </c>
      <c r="AZ48" t="e">
        <v>#N/A</v>
      </c>
      <c r="BA48" t="e">
        <v>#N/A</v>
      </c>
      <c r="BB48" t="e">
        <v>#N/A</v>
      </c>
      <c r="BC48" t="e">
        <v>#N/A</v>
      </c>
      <c r="BD48" t="e">
        <v>#N/A</v>
      </c>
      <c r="BE48" t="e">
        <v>#N/A</v>
      </c>
      <c r="BF48" t="e">
        <v>#N/A</v>
      </c>
      <c r="BG48" t="e">
        <v>#N/A</v>
      </c>
      <c r="BH48" t="e">
        <v>#N/A</v>
      </c>
      <c r="BI48" t="e">
        <v>#N/A</v>
      </c>
      <c r="BJ48" t="e">
        <v>#N/A</v>
      </c>
      <c r="BK48" t="e">
        <v>#N/A</v>
      </c>
      <c r="BL48" t="e">
        <v>#N/A</v>
      </c>
      <c r="BM48" t="e">
        <v>#N/A</v>
      </c>
    </row>
    <row r="49" spans="1:65" x14ac:dyDescent="0.25">
      <c r="A49" t="s">
        <v>53</v>
      </c>
      <c r="B49" s="2">
        <v>11.5</v>
      </c>
      <c r="C49" s="3" t="e">
        <v>#N/A</v>
      </c>
      <c r="D49" s="9" t="e">
        <v>#N/A</v>
      </c>
      <c r="E49" s="2" t="e">
        <v>#N/A</v>
      </c>
      <c r="F49" s="7" t="e">
        <v>#N/A</v>
      </c>
      <c r="G49" s="7" t="e">
        <v>#N/A</v>
      </c>
      <c r="H49" s="7" t="e">
        <v>#N/A</v>
      </c>
      <c r="I49" s="7" t="e">
        <v>#N/A</v>
      </c>
      <c r="J49" s="7" t="e">
        <v>#N/A</v>
      </c>
      <c r="K49" s="7" t="e">
        <v>#N/A</v>
      </c>
      <c r="L49" s="7" t="e">
        <v>#N/A</v>
      </c>
      <c r="M49" s="7" t="e">
        <v>#N/A</v>
      </c>
      <c r="N49" s="7" t="e">
        <v>#N/A</v>
      </c>
      <c r="O49" s="7" t="e">
        <v>#N/A</v>
      </c>
      <c r="P49" s="7" t="e">
        <v>#N/A</v>
      </c>
      <c r="Q49" s="7" t="e">
        <v>#N/A</v>
      </c>
      <c r="R49" s="7" t="e">
        <v>#N/A</v>
      </c>
      <c r="S49" s="7" t="e">
        <v>#N/A</v>
      </c>
      <c r="T49" s="7" t="e">
        <v>#N/A</v>
      </c>
      <c r="U49" s="7" t="e">
        <v>#N/A</v>
      </c>
      <c r="V49" s="7" t="e">
        <v>#N/A</v>
      </c>
      <c r="W49" s="7" t="e">
        <v>#N/A</v>
      </c>
      <c r="X49" s="2" t="e">
        <v>#N/A</v>
      </c>
      <c r="Y49" s="2" t="e">
        <v>#N/A</v>
      </c>
      <c r="Z49" s="2" t="e">
        <v>#N/A</v>
      </c>
      <c r="AA49" s="2" t="e">
        <v>#N/A</v>
      </c>
      <c r="AB49" s="2" t="e">
        <v>#N/A</v>
      </c>
      <c r="AC49" s="2" t="e">
        <v>#N/A</v>
      </c>
      <c r="AD49" s="2" t="e">
        <v>#N/A</v>
      </c>
      <c r="AE49" s="2" t="e">
        <v>#N/A</v>
      </c>
      <c r="AF49" s="2" t="e">
        <v>#N/A</v>
      </c>
      <c r="AG49" s="2" t="e">
        <v>#N/A</v>
      </c>
      <c r="AH49" s="2" t="e">
        <v>#N/A</v>
      </c>
      <c r="AI49" s="2" t="e">
        <v>#N/A</v>
      </c>
      <c r="AJ49" s="2" t="e">
        <v>#N/A</v>
      </c>
      <c r="AK49" s="2" t="e">
        <v>#N/A</v>
      </c>
      <c r="AL49" s="2" t="e">
        <v>#N/A</v>
      </c>
      <c r="AM49" s="2" t="e">
        <v>#N/A</v>
      </c>
      <c r="AN49" s="2" t="e">
        <v>#N/A</v>
      </c>
      <c r="AO49" s="2" t="e">
        <v>#N/A</v>
      </c>
      <c r="AP49" s="2" t="e">
        <v>#N/A</v>
      </c>
      <c r="AQ49" s="2" t="e">
        <v>#N/A</v>
      </c>
      <c r="AR49" s="2" t="e">
        <v>#N/A</v>
      </c>
      <c r="AS49" t="e">
        <v>#N/A</v>
      </c>
      <c r="AT49" t="e">
        <v>#N/A</v>
      </c>
      <c r="AU49" t="e">
        <v>#N/A</v>
      </c>
      <c r="AV49" t="e">
        <v>#N/A</v>
      </c>
      <c r="AW49" t="e">
        <v>#N/A</v>
      </c>
      <c r="AX49" t="e">
        <v>#N/A</v>
      </c>
      <c r="AY49" t="e">
        <v>#N/A</v>
      </c>
      <c r="AZ49" t="e">
        <v>#N/A</v>
      </c>
      <c r="BA49" t="e">
        <v>#N/A</v>
      </c>
      <c r="BB49" t="e">
        <v>#N/A</v>
      </c>
      <c r="BC49" t="e">
        <v>#N/A</v>
      </c>
      <c r="BD49" t="e">
        <v>#N/A</v>
      </c>
      <c r="BE49" t="e">
        <v>#N/A</v>
      </c>
      <c r="BF49" t="e">
        <v>#N/A</v>
      </c>
      <c r="BG49" t="e">
        <v>#N/A</v>
      </c>
      <c r="BH49" t="e">
        <v>#N/A</v>
      </c>
      <c r="BI49" t="e">
        <v>#N/A</v>
      </c>
      <c r="BJ49" t="e">
        <v>#N/A</v>
      </c>
      <c r="BK49" t="e">
        <v>#N/A</v>
      </c>
      <c r="BL49" t="e">
        <v>#N/A</v>
      </c>
      <c r="BM49" t="e">
        <v>#N/A</v>
      </c>
    </row>
    <row r="50" spans="1:65" x14ac:dyDescent="0.25">
      <c r="A50" t="s">
        <v>54</v>
      </c>
      <c r="B50" s="2">
        <v>11.5</v>
      </c>
      <c r="C50" s="3" t="e">
        <v>#N/A</v>
      </c>
      <c r="D50" s="9" t="e">
        <v>#N/A</v>
      </c>
      <c r="E50" s="2" t="e">
        <v>#N/A</v>
      </c>
      <c r="F50" s="7" t="e">
        <v>#N/A</v>
      </c>
      <c r="G50" s="7" t="e">
        <v>#N/A</v>
      </c>
      <c r="H50" s="7" t="e">
        <v>#N/A</v>
      </c>
      <c r="I50" s="7" t="e">
        <v>#N/A</v>
      </c>
      <c r="J50" s="7" t="e">
        <v>#N/A</v>
      </c>
      <c r="K50" s="7" t="e">
        <v>#N/A</v>
      </c>
      <c r="L50" s="7" t="e">
        <v>#N/A</v>
      </c>
      <c r="M50" s="7" t="e">
        <v>#N/A</v>
      </c>
      <c r="N50" s="7" t="e">
        <v>#N/A</v>
      </c>
      <c r="O50" s="7" t="e">
        <v>#N/A</v>
      </c>
      <c r="P50" s="7" t="e">
        <v>#N/A</v>
      </c>
      <c r="Q50" s="7" t="e">
        <v>#N/A</v>
      </c>
      <c r="R50" s="7" t="e">
        <v>#N/A</v>
      </c>
      <c r="S50" s="7" t="e">
        <v>#N/A</v>
      </c>
      <c r="T50" s="7" t="e">
        <v>#N/A</v>
      </c>
      <c r="U50" s="7" t="e">
        <v>#N/A</v>
      </c>
      <c r="V50" s="7" t="e">
        <v>#N/A</v>
      </c>
      <c r="W50" s="7" t="e">
        <v>#N/A</v>
      </c>
      <c r="X50" s="2" t="e">
        <v>#N/A</v>
      </c>
      <c r="Y50" s="2" t="e">
        <v>#N/A</v>
      </c>
      <c r="Z50" s="2" t="e">
        <v>#N/A</v>
      </c>
      <c r="AA50" s="2" t="e">
        <v>#N/A</v>
      </c>
      <c r="AB50" s="2" t="e">
        <v>#N/A</v>
      </c>
      <c r="AC50" s="2" t="e">
        <v>#N/A</v>
      </c>
      <c r="AD50" s="2" t="e">
        <v>#N/A</v>
      </c>
      <c r="AE50" s="2" t="e">
        <v>#N/A</v>
      </c>
      <c r="AF50" s="2" t="e">
        <v>#N/A</v>
      </c>
      <c r="AG50" s="2" t="e">
        <v>#N/A</v>
      </c>
      <c r="AH50" s="2" t="e">
        <v>#N/A</v>
      </c>
      <c r="AI50" s="2" t="e">
        <v>#N/A</v>
      </c>
      <c r="AJ50" s="2" t="e">
        <v>#N/A</v>
      </c>
      <c r="AK50" s="2" t="e">
        <v>#N/A</v>
      </c>
      <c r="AL50" s="2" t="e">
        <v>#N/A</v>
      </c>
      <c r="AM50" s="2" t="e">
        <v>#N/A</v>
      </c>
      <c r="AN50" s="2" t="e">
        <v>#N/A</v>
      </c>
      <c r="AO50" s="2" t="e">
        <v>#N/A</v>
      </c>
      <c r="AP50" s="2" t="e">
        <v>#N/A</v>
      </c>
      <c r="AQ50" s="2" t="e">
        <v>#N/A</v>
      </c>
      <c r="AR50" s="2" t="e">
        <v>#N/A</v>
      </c>
      <c r="AS50" t="e">
        <v>#N/A</v>
      </c>
      <c r="AT50" t="e">
        <v>#N/A</v>
      </c>
      <c r="AU50" t="e">
        <v>#N/A</v>
      </c>
      <c r="AV50" t="e">
        <v>#N/A</v>
      </c>
      <c r="AW50" t="e">
        <v>#N/A</v>
      </c>
      <c r="AX50" t="e">
        <v>#N/A</v>
      </c>
      <c r="AY50" t="e">
        <v>#N/A</v>
      </c>
      <c r="AZ50" t="e">
        <v>#N/A</v>
      </c>
      <c r="BA50" t="e">
        <v>#N/A</v>
      </c>
      <c r="BB50" t="e">
        <v>#N/A</v>
      </c>
      <c r="BC50" t="e">
        <v>#N/A</v>
      </c>
      <c r="BD50" t="e">
        <v>#N/A</v>
      </c>
      <c r="BE50" t="e">
        <v>#N/A</v>
      </c>
      <c r="BF50" t="e">
        <v>#N/A</v>
      </c>
      <c r="BG50" t="e">
        <v>#N/A</v>
      </c>
      <c r="BH50" t="e">
        <v>#N/A</v>
      </c>
      <c r="BI50" t="e">
        <v>#N/A</v>
      </c>
      <c r="BJ50" t="e">
        <v>#N/A</v>
      </c>
      <c r="BK50" t="e">
        <v>#N/A</v>
      </c>
      <c r="BL50" t="e">
        <v>#N/A</v>
      </c>
      <c r="BM50" t="e">
        <v>#N/A</v>
      </c>
    </row>
    <row r="51" spans="1:65" x14ac:dyDescent="0.25">
      <c r="A51" t="s">
        <v>55</v>
      </c>
      <c r="B51" s="2">
        <v>11.5</v>
      </c>
      <c r="C51" s="3" t="e">
        <v>#N/A</v>
      </c>
      <c r="D51" s="9" t="e">
        <v>#N/A</v>
      </c>
      <c r="E51" s="2" t="e">
        <v>#N/A</v>
      </c>
      <c r="F51" s="7" t="e">
        <v>#N/A</v>
      </c>
      <c r="G51" s="7" t="e">
        <v>#N/A</v>
      </c>
      <c r="H51" s="7" t="e">
        <v>#N/A</v>
      </c>
      <c r="I51" s="7" t="e">
        <v>#N/A</v>
      </c>
      <c r="J51" s="7" t="e">
        <v>#N/A</v>
      </c>
      <c r="K51" s="7" t="e">
        <v>#N/A</v>
      </c>
      <c r="L51" s="7" t="e">
        <v>#N/A</v>
      </c>
      <c r="M51" s="7" t="e">
        <v>#N/A</v>
      </c>
      <c r="N51" s="7" t="e">
        <v>#N/A</v>
      </c>
      <c r="O51" s="7" t="e">
        <v>#N/A</v>
      </c>
      <c r="P51" s="7" t="e">
        <v>#N/A</v>
      </c>
      <c r="Q51" s="7" t="e">
        <v>#N/A</v>
      </c>
      <c r="R51" s="7" t="e">
        <v>#N/A</v>
      </c>
      <c r="S51" s="7" t="e">
        <v>#N/A</v>
      </c>
      <c r="T51" s="7" t="e">
        <v>#N/A</v>
      </c>
      <c r="U51" s="7" t="e">
        <v>#N/A</v>
      </c>
      <c r="V51" s="7" t="e">
        <v>#N/A</v>
      </c>
      <c r="W51" s="7" t="e">
        <v>#N/A</v>
      </c>
      <c r="X51" s="2" t="e">
        <v>#N/A</v>
      </c>
      <c r="Y51" s="2" t="e">
        <v>#N/A</v>
      </c>
      <c r="Z51" s="2" t="e">
        <v>#N/A</v>
      </c>
      <c r="AA51" s="2" t="e">
        <v>#N/A</v>
      </c>
      <c r="AB51" s="2" t="e">
        <v>#N/A</v>
      </c>
      <c r="AC51" s="2" t="e">
        <v>#N/A</v>
      </c>
      <c r="AD51" s="2" t="e">
        <v>#N/A</v>
      </c>
      <c r="AE51" s="2" t="e">
        <v>#N/A</v>
      </c>
      <c r="AF51" s="2" t="e">
        <v>#N/A</v>
      </c>
      <c r="AG51" s="2" t="e">
        <v>#N/A</v>
      </c>
      <c r="AH51" s="2" t="e">
        <v>#N/A</v>
      </c>
      <c r="AI51" s="2" t="e">
        <v>#N/A</v>
      </c>
      <c r="AJ51" s="2" t="e">
        <v>#N/A</v>
      </c>
      <c r="AK51" s="2" t="e">
        <v>#N/A</v>
      </c>
      <c r="AL51" s="2" t="e">
        <v>#N/A</v>
      </c>
      <c r="AM51" s="2" t="e">
        <v>#N/A</v>
      </c>
      <c r="AN51" s="2" t="e">
        <v>#N/A</v>
      </c>
      <c r="AO51" s="2" t="e">
        <v>#N/A</v>
      </c>
      <c r="AP51" s="2" t="e">
        <v>#N/A</v>
      </c>
      <c r="AQ51" s="2" t="e">
        <v>#N/A</v>
      </c>
      <c r="AR51" s="2" t="e">
        <v>#N/A</v>
      </c>
      <c r="AS51" t="e">
        <v>#N/A</v>
      </c>
      <c r="AT51" t="e">
        <v>#N/A</v>
      </c>
      <c r="AU51" t="e">
        <v>#N/A</v>
      </c>
      <c r="AV51" t="e">
        <v>#N/A</v>
      </c>
      <c r="AW51" t="e">
        <v>#N/A</v>
      </c>
      <c r="AX51" t="e">
        <v>#N/A</v>
      </c>
      <c r="AY51" t="e">
        <v>#N/A</v>
      </c>
      <c r="AZ51" t="e">
        <v>#N/A</v>
      </c>
      <c r="BA51" t="e">
        <v>#N/A</v>
      </c>
      <c r="BB51" t="e">
        <v>#N/A</v>
      </c>
      <c r="BC51" t="e">
        <v>#N/A</v>
      </c>
      <c r="BD51" t="e">
        <v>#N/A</v>
      </c>
      <c r="BE51" t="e">
        <v>#N/A</v>
      </c>
      <c r="BF51" t="e">
        <v>#N/A</v>
      </c>
      <c r="BG51" t="e">
        <v>#N/A</v>
      </c>
      <c r="BH51" t="e">
        <v>#N/A</v>
      </c>
      <c r="BI51" t="e">
        <v>#N/A</v>
      </c>
      <c r="BJ51" t="e">
        <v>#N/A</v>
      </c>
      <c r="BK51" t="e">
        <v>#N/A</v>
      </c>
      <c r="BL51" t="e">
        <v>#N/A</v>
      </c>
      <c r="BM51" t="e">
        <v>#N/A</v>
      </c>
    </row>
    <row r="52" spans="1:65" x14ac:dyDescent="0.25">
      <c r="A52" t="s">
        <v>56</v>
      </c>
      <c r="B52" s="2">
        <v>11.6</v>
      </c>
      <c r="C52" s="3" t="e">
        <v>#N/A</v>
      </c>
      <c r="D52" s="9" t="e">
        <v>#N/A</v>
      </c>
      <c r="E52" s="2" t="e">
        <v>#N/A</v>
      </c>
      <c r="F52" s="7" t="e">
        <v>#N/A</v>
      </c>
      <c r="G52" s="7" t="e">
        <v>#N/A</v>
      </c>
      <c r="H52" s="7" t="e">
        <v>#N/A</v>
      </c>
      <c r="I52" s="7" t="e">
        <v>#N/A</v>
      </c>
      <c r="J52" s="7" t="e">
        <v>#N/A</v>
      </c>
      <c r="K52" s="7" t="e">
        <v>#N/A</v>
      </c>
      <c r="L52" s="7" t="e">
        <v>#N/A</v>
      </c>
      <c r="M52" s="7" t="e">
        <v>#N/A</v>
      </c>
      <c r="N52" s="7" t="e">
        <v>#N/A</v>
      </c>
      <c r="O52" s="7" t="e">
        <v>#N/A</v>
      </c>
      <c r="P52" s="7" t="e">
        <v>#N/A</v>
      </c>
      <c r="Q52" s="7" t="e">
        <v>#N/A</v>
      </c>
      <c r="R52" s="7" t="e">
        <v>#N/A</v>
      </c>
      <c r="S52" s="7" t="e">
        <v>#N/A</v>
      </c>
      <c r="T52" s="7" t="e">
        <v>#N/A</v>
      </c>
      <c r="U52" s="7" t="e">
        <v>#N/A</v>
      </c>
      <c r="V52" s="7" t="e">
        <v>#N/A</v>
      </c>
      <c r="W52" s="7" t="e">
        <v>#N/A</v>
      </c>
      <c r="X52" s="2" t="e">
        <v>#N/A</v>
      </c>
      <c r="Y52" s="2" t="e">
        <v>#N/A</v>
      </c>
      <c r="Z52" s="2" t="e">
        <v>#N/A</v>
      </c>
      <c r="AA52" s="2" t="e">
        <v>#N/A</v>
      </c>
      <c r="AB52" s="2" t="e">
        <v>#N/A</v>
      </c>
      <c r="AC52" s="2" t="e">
        <v>#N/A</v>
      </c>
      <c r="AD52" s="2" t="e">
        <v>#N/A</v>
      </c>
      <c r="AE52" s="2" t="e">
        <v>#N/A</v>
      </c>
      <c r="AF52" s="2" t="e">
        <v>#N/A</v>
      </c>
      <c r="AG52" s="2" t="e">
        <v>#N/A</v>
      </c>
      <c r="AH52" s="2" t="e">
        <v>#N/A</v>
      </c>
      <c r="AI52" s="2" t="e">
        <v>#N/A</v>
      </c>
      <c r="AJ52" s="2" t="e">
        <v>#N/A</v>
      </c>
      <c r="AK52" s="2" t="e">
        <v>#N/A</v>
      </c>
      <c r="AL52" s="2" t="e">
        <v>#N/A</v>
      </c>
      <c r="AM52" s="2" t="e">
        <v>#N/A</v>
      </c>
      <c r="AN52" s="2" t="e">
        <v>#N/A</v>
      </c>
      <c r="AO52" s="2" t="e">
        <v>#N/A</v>
      </c>
      <c r="AP52" s="2" t="e">
        <v>#N/A</v>
      </c>
      <c r="AQ52" s="2" t="e">
        <v>#N/A</v>
      </c>
      <c r="AR52" s="2" t="e">
        <v>#N/A</v>
      </c>
      <c r="AS52" t="e">
        <v>#N/A</v>
      </c>
      <c r="AT52" t="e">
        <v>#N/A</v>
      </c>
      <c r="AU52" t="e">
        <v>#N/A</v>
      </c>
      <c r="AV52" t="e">
        <v>#N/A</v>
      </c>
      <c r="AW52" t="e">
        <v>#N/A</v>
      </c>
      <c r="AX52" t="e">
        <v>#N/A</v>
      </c>
      <c r="AY52" t="e">
        <v>#N/A</v>
      </c>
      <c r="AZ52" t="e">
        <v>#N/A</v>
      </c>
      <c r="BA52" t="e">
        <v>#N/A</v>
      </c>
      <c r="BB52" t="e">
        <v>#N/A</v>
      </c>
      <c r="BC52" t="e">
        <v>#N/A</v>
      </c>
      <c r="BD52" t="e">
        <v>#N/A</v>
      </c>
      <c r="BE52" t="e">
        <v>#N/A</v>
      </c>
      <c r="BF52" t="e">
        <v>#N/A</v>
      </c>
      <c r="BG52" t="e">
        <v>#N/A</v>
      </c>
      <c r="BH52" t="e">
        <v>#N/A</v>
      </c>
      <c r="BI52" t="e">
        <v>#N/A</v>
      </c>
      <c r="BJ52" t="e">
        <v>#N/A</v>
      </c>
      <c r="BK52" t="e">
        <v>#N/A</v>
      </c>
      <c r="BL52" t="e">
        <v>#N/A</v>
      </c>
      <c r="BM52" t="e">
        <v>#N/A</v>
      </c>
    </row>
    <row r="53" spans="1:65" x14ac:dyDescent="0.25">
      <c r="A53" t="s">
        <v>57</v>
      </c>
      <c r="B53" s="2">
        <v>11.6</v>
      </c>
      <c r="C53" s="3" t="e">
        <v>#N/A</v>
      </c>
      <c r="D53" s="9" t="e">
        <v>#N/A</v>
      </c>
      <c r="E53" s="2" t="e">
        <v>#N/A</v>
      </c>
      <c r="F53" s="7" t="e">
        <v>#N/A</v>
      </c>
      <c r="G53" s="7" t="e">
        <v>#N/A</v>
      </c>
      <c r="H53" s="7" t="e">
        <v>#N/A</v>
      </c>
      <c r="I53" s="7" t="e">
        <v>#N/A</v>
      </c>
      <c r="J53" s="7" t="e">
        <v>#N/A</v>
      </c>
      <c r="K53" s="7" t="e">
        <v>#N/A</v>
      </c>
      <c r="L53" s="7" t="e">
        <v>#N/A</v>
      </c>
      <c r="M53" s="7" t="e">
        <v>#N/A</v>
      </c>
      <c r="N53" s="7" t="e">
        <v>#N/A</v>
      </c>
      <c r="O53" s="7" t="e">
        <v>#N/A</v>
      </c>
      <c r="P53" s="7" t="e">
        <v>#N/A</v>
      </c>
      <c r="Q53" s="7" t="e">
        <v>#N/A</v>
      </c>
      <c r="R53" s="7" t="e">
        <v>#N/A</v>
      </c>
      <c r="S53" s="7" t="e">
        <v>#N/A</v>
      </c>
      <c r="T53" s="7" t="e">
        <v>#N/A</v>
      </c>
      <c r="U53" s="7" t="e">
        <v>#N/A</v>
      </c>
      <c r="V53" s="7" t="e">
        <v>#N/A</v>
      </c>
      <c r="W53" s="7" t="e">
        <v>#N/A</v>
      </c>
      <c r="X53" s="2" t="e">
        <v>#N/A</v>
      </c>
      <c r="Y53" s="2" t="e">
        <v>#N/A</v>
      </c>
      <c r="Z53" s="2" t="e">
        <v>#N/A</v>
      </c>
      <c r="AA53" s="2" t="e">
        <v>#N/A</v>
      </c>
      <c r="AB53" s="2" t="e">
        <v>#N/A</v>
      </c>
      <c r="AC53" s="2" t="e">
        <v>#N/A</v>
      </c>
      <c r="AD53" s="2" t="e">
        <v>#N/A</v>
      </c>
      <c r="AE53" s="2" t="e">
        <v>#N/A</v>
      </c>
      <c r="AF53" s="2" t="e">
        <v>#N/A</v>
      </c>
      <c r="AG53" s="2" t="e">
        <v>#N/A</v>
      </c>
      <c r="AH53" s="2" t="e">
        <v>#N/A</v>
      </c>
      <c r="AI53" s="2" t="e">
        <v>#N/A</v>
      </c>
      <c r="AJ53" s="2" t="e">
        <v>#N/A</v>
      </c>
      <c r="AK53" s="2" t="e">
        <v>#N/A</v>
      </c>
      <c r="AL53" s="2" t="e">
        <v>#N/A</v>
      </c>
      <c r="AM53" s="2" t="e">
        <v>#N/A</v>
      </c>
      <c r="AN53" s="2" t="e">
        <v>#N/A</v>
      </c>
      <c r="AO53" s="2" t="e">
        <v>#N/A</v>
      </c>
      <c r="AP53" s="2" t="e">
        <v>#N/A</v>
      </c>
      <c r="AQ53" s="2" t="e">
        <v>#N/A</v>
      </c>
      <c r="AR53" s="2" t="e">
        <v>#N/A</v>
      </c>
      <c r="AS53" t="e">
        <v>#N/A</v>
      </c>
      <c r="AT53" t="e">
        <v>#N/A</v>
      </c>
      <c r="AU53" t="e">
        <v>#N/A</v>
      </c>
      <c r="AV53" t="e">
        <v>#N/A</v>
      </c>
      <c r="AW53" t="e">
        <v>#N/A</v>
      </c>
      <c r="AX53" t="e">
        <v>#N/A</v>
      </c>
      <c r="AY53" t="e">
        <v>#N/A</v>
      </c>
      <c r="AZ53" t="e">
        <v>#N/A</v>
      </c>
      <c r="BA53" t="e">
        <v>#N/A</v>
      </c>
      <c r="BB53" t="e">
        <v>#N/A</v>
      </c>
      <c r="BC53" t="e">
        <v>#N/A</v>
      </c>
      <c r="BD53" t="e">
        <v>#N/A</v>
      </c>
      <c r="BE53" t="e">
        <v>#N/A</v>
      </c>
      <c r="BF53" t="e">
        <v>#N/A</v>
      </c>
      <c r="BG53" t="e">
        <v>#N/A</v>
      </c>
      <c r="BH53" t="e">
        <v>#N/A</v>
      </c>
      <c r="BI53" t="e">
        <v>#N/A</v>
      </c>
      <c r="BJ53" t="e">
        <v>#N/A</v>
      </c>
      <c r="BK53" t="e">
        <v>#N/A</v>
      </c>
      <c r="BL53" t="e">
        <v>#N/A</v>
      </c>
      <c r="BM53" t="e">
        <v>#N/A</v>
      </c>
    </row>
    <row r="54" spans="1:65" x14ac:dyDescent="0.25">
      <c r="A54" t="s">
        <v>58</v>
      </c>
      <c r="B54" s="2">
        <v>11.7</v>
      </c>
      <c r="C54" s="3" t="e">
        <v>#N/A</v>
      </c>
      <c r="D54" s="9" t="e">
        <v>#N/A</v>
      </c>
      <c r="E54" s="2" t="e">
        <v>#N/A</v>
      </c>
      <c r="F54" s="7" t="e">
        <v>#N/A</v>
      </c>
      <c r="G54" s="7" t="e">
        <v>#N/A</v>
      </c>
      <c r="H54" s="7" t="e">
        <v>#N/A</v>
      </c>
      <c r="I54" s="7" t="e">
        <v>#N/A</v>
      </c>
      <c r="J54" s="7" t="e">
        <v>#N/A</v>
      </c>
      <c r="K54" s="7" t="e">
        <v>#N/A</v>
      </c>
      <c r="L54" s="7" t="e">
        <v>#N/A</v>
      </c>
      <c r="M54" s="7" t="e">
        <v>#N/A</v>
      </c>
      <c r="N54" s="7" t="e">
        <v>#N/A</v>
      </c>
      <c r="O54" s="7" t="e">
        <v>#N/A</v>
      </c>
      <c r="P54" s="7" t="e">
        <v>#N/A</v>
      </c>
      <c r="Q54" s="7" t="e">
        <v>#N/A</v>
      </c>
      <c r="R54" s="7" t="e">
        <v>#N/A</v>
      </c>
      <c r="S54" s="7" t="e">
        <v>#N/A</v>
      </c>
      <c r="T54" s="7" t="e">
        <v>#N/A</v>
      </c>
      <c r="U54" s="7" t="e">
        <v>#N/A</v>
      </c>
      <c r="V54" s="7" t="e">
        <v>#N/A</v>
      </c>
      <c r="W54" s="7" t="e">
        <v>#N/A</v>
      </c>
      <c r="X54" s="2" t="e">
        <v>#N/A</v>
      </c>
      <c r="Y54" s="2" t="e">
        <v>#N/A</v>
      </c>
      <c r="Z54" s="2" t="e">
        <v>#N/A</v>
      </c>
      <c r="AA54" s="2" t="e">
        <v>#N/A</v>
      </c>
      <c r="AB54" s="2" t="e">
        <v>#N/A</v>
      </c>
      <c r="AC54" s="2" t="e">
        <v>#N/A</v>
      </c>
      <c r="AD54" s="2" t="e">
        <v>#N/A</v>
      </c>
      <c r="AE54" s="2" t="e">
        <v>#N/A</v>
      </c>
      <c r="AF54" s="2" t="e">
        <v>#N/A</v>
      </c>
      <c r="AG54" s="2" t="e">
        <v>#N/A</v>
      </c>
      <c r="AH54" s="2" t="e">
        <v>#N/A</v>
      </c>
      <c r="AI54" s="2" t="e">
        <v>#N/A</v>
      </c>
      <c r="AJ54" s="2" t="e">
        <v>#N/A</v>
      </c>
      <c r="AK54" s="2" t="e">
        <v>#N/A</v>
      </c>
      <c r="AL54" s="2" t="e">
        <v>#N/A</v>
      </c>
      <c r="AM54" s="2" t="e">
        <v>#N/A</v>
      </c>
      <c r="AN54" s="2" t="e">
        <v>#N/A</v>
      </c>
      <c r="AO54" s="2" t="e">
        <v>#N/A</v>
      </c>
      <c r="AP54" s="2" t="e">
        <v>#N/A</v>
      </c>
      <c r="AQ54" s="2" t="e">
        <v>#N/A</v>
      </c>
      <c r="AR54" s="2" t="e">
        <v>#N/A</v>
      </c>
      <c r="AS54" t="e">
        <v>#N/A</v>
      </c>
      <c r="AT54" t="e">
        <v>#N/A</v>
      </c>
      <c r="AU54" t="e">
        <v>#N/A</v>
      </c>
      <c r="AV54" t="e">
        <v>#N/A</v>
      </c>
      <c r="AW54" t="e">
        <v>#N/A</v>
      </c>
      <c r="AX54" t="e">
        <v>#N/A</v>
      </c>
      <c r="AY54" t="e">
        <v>#N/A</v>
      </c>
      <c r="AZ54" t="e">
        <v>#N/A</v>
      </c>
      <c r="BA54" t="e">
        <v>#N/A</v>
      </c>
      <c r="BB54" t="e">
        <v>#N/A</v>
      </c>
      <c r="BC54" t="e">
        <v>#N/A</v>
      </c>
      <c r="BD54" t="e">
        <v>#N/A</v>
      </c>
      <c r="BE54" t="e">
        <v>#N/A</v>
      </c>
      <c r="BF54" t="e">
        <v>#N/A</v>
      </c>
      <c r="BG54" t="e">
        <v>#N/A</v>
      </c>
      <c r="BH54" t="e">
        <v>#N/A</v>
      </c>
      <c r="BI54" t="e">
        <v>#N/A</v>
      </c>
      <c r="BJ54" t="e">
        <v>#N/A</v>
      </c>
      <c r="BK54" t="e">
        <v>#N/A</v>
      </c>
      <c r="BL54" t="e">
        <v>#N/A</v>
      </c>
      <c r="BM54" t="e">
        <v>#N/A</v>
      </c>
    </row>
    <row r="55" spans="1:65" x14ac:dyDescent="0.25">
      <c r="A55" t="s">
        <v>59</v>
      </c>
      <c r="B55" s="2">
        <v>11.7</v>
      </c>
      <c r="C55" s="3" t="e">
        <v>#N/A</v>
      </c>
      <c r="D55" s="9" t="e">
        <v>#N/A</v>
      </c>
      <c r="E55" s="2" t="e">
        <v>#N/A</v>
      </c>
      <c r="F55" s="7" t="e">
        <v>#N/A</v>
      </c>
      <c r="G55" s="7" t="e">
        <v>#N/A</v>
      </c>
      <c r="H55" s="7" t="e">
        <v>#N/A</v>
      </c>
      <c r="I55" s="7" t="e">
        <v>#N/A</v>
      </c>
      <c r="J55" s="7" t="e">
        <v>#N/A</v>
      </c>
      <c r="K55" s="7" t="e">
        <v>#N/A</v>
      </c>
      <c r="L55" s="7" t="e">
        <v>#N/A</v>
      </c>
      <c r="M55" s="7" t="e">
        <v>#N/A</v>
      </c>
      <c r="N55" s="7" t="e">
        <v>#N/A</v>
      </c>
      <c r="O55" s="7" t="e">
        <v>#N/A</v>
      </c>
      <c r="P55" s="7" t="e">
        <v>#N/A</v>
      </c>
      <c r="Q55" s="7" t="e">
        <v>#N/A</v>
      </c>
      <c r="R55" s="7" t="e">
        <v>#N/A</v>
      </c>
      <c r="S55" s="7" t="e">
        <v>#N/A</v>
      </c>
      <c r="T55" s="7" t="e">
        <v>#N/A</v>
      </c>
      <c r="U55" s="7" t="e">
        <v>#N/A</v>
      </c>
      <c r="V55" s="7" t="e">
        <v>#N/A</v>
      </c>
      <c r="W55" s="7" t="e">
        <v>#N/A</v>
      </c>
      <c r="X55" s="2" t="e">
        <v>#N/A</v>
      </c>
      <c r="Y55" s="2" t="e">
        <v>#N/A</v>
      </c>
      <c r="Z55" s="2" t="e">
        <v>#N/A</v>
      </c>
      <c r="AA55" s="2" t="e">
        <v>#N/A</v>
      </c>
      <c r="AB55" s="2" t="e">
        <v>#N/A</v>
      </c>
      <c r="AC55" s="2" t="e">
        <v>#N/A</v>
      </c>
      <c r="AD55" s="2" t="e">
        <v>#N/A</v>
      </c>
      <c r="AE55" s="2" t="e">
        <v>#N/A</v>
      </c>
      <c r="AF55" s="2" t="e">
        <v>#N/A</v>
      </c>
      <c r="AG55" s="2" t="e">
        <v>#N/A</v>
      </c>
      <c r="AH55" s="2" t="e">
        <v>#N/A</v>
      </c>
      <c r="AI55" s="2" t="e">
        <v>#N/A</v>
      </c>
      <c r="AJ55" s="2" t="e">
        <v>#N/A</v>
      </c>
      <c r="AK55" s="2" t="e">
        <v>#N/A</v>
      </c>
      <c r="AL55" s="2" t="e">
        <v>#N/A</v>
      </c>
      <c r="AM55" s="2" t="e">
        <v>#N/A</v>
      </c>
      <c r="AN55" s="2" t="e">
        <v>#N/A</v>
      </c>
      <c r="AO55" s="2" t="e">
        <v>#N/A</v>
      </c>
      <c r="AP55" s="2" t="e">
        <v>#N/A</v>
      </c>
      <c r="AQ55" s="2" t="e">
        <v>#N/A</v>
      </c>
      <c r="AR55" s="2" t="e">
        <v>#N/A</v>
      </c>
      <c r="AS55" t="e">
        <v>#N/A</v>
      </c>
      <c r="AT55" t="e">
        <v>#N/A</v>
      </c>
      <c r="AU55" t="e">
        <v>#N/A</v>
      </c>
      <c r="AV55" t="e">
        <v>#N/A</v>
      </c>
      <c r="AW55" t="e">
        <v>#N/A</v>
      </c>
      <c r="AX55" t="e">
        <v>#N/A</v>
      </c>
      <c r="AY55" t="e">
        <v>#N/A</v>
      </c>
      <c r="AZ55" t="e">
        <v>#N/A</v>
      </c>
      <c r="BA55" t="e">
        <v>#N/A</v>
      </c>
      <c r="BB55" t="e">
        <v>#N/A</v>
      </c>
      <c r="BC55" t="e">
        <v>#N/A</v>
      </c>
      <c r="BD55" t="e">
        <v>#N/A</v>
      </c>
      <c r="BE55" t="e">
        <v>#N/A</v>
      </c>
      <c r="BF55" t="e">
        <v>#N/A</v>
      </c>
      <c r="BG55" t="e">
        <v>#N/A</v>
      </c>
      <c r="BH55" t="e">
        <v>#N/A</v>
      </c>
      <c r="BI55" t="e">
        <v>#N/A</v>
      </c>
      <c r="BJ55" t="e">
        <v>#N/A</v>
      </c>
      <c r="BK55" t="e">
        <v>#N/A</v>
      </c>
      <c r="BL55" t="e">
        <v>#N/A</v>
      </c>
      <c r="BM55" t="e">
        <v>#N/A</v>
      </c>
    </row>
    <row r="56" spans="1:65" x14ac:dyDescent="0.25">
      <c r="A56" t="s">
        <v>60</v>
      </c>
      <c r="B56" s="2">
        <v>11.8</v>
      </c>
      <c r="C56" s="3" t="e">
        <v>#N/A</v>
      </c>
      <c r="D56" s="9" t="e">
        <v>#N/A</v>
      </c>
      <c r="E56" s="2" t="e">
        <v>#N/A</v>
      </c>
      <c r="F56" s="7" t="e">
        <v>#N/A</v>
      </c>
      <c r="G56" s="7" t="e">
        <v>#N/A</v>
      </c>
      <c r="H56" s="7" t="e">
        <v>#N/A</v>
      </c>
      <c r="I56" s="7" t="e">
        <v>#N/A</v>
      </c>
      <c r="J56" s="7" t="e">
        <v>#N/A</v>
      </c>
      <c r="K56" s="7" t="e">
        <v>#N/A</v>
      </c>
      <c r="L56" s="7" t="e">
        <v>#N/A</v>
      </c>
      <c r="M56" s="7" t="e">
        <v>#N/A</v>
      </c>
      <c r="N56" s="7" t="e">
        <v>#N/A</v>
      </c>
      <c r="O56" s="7" t="e">
        <v>#N/A</v>
      </c>
      <c r="P56" s="7" t="e">
        <v>#N/A</v>
      </c>
      <c r="Q56" s="7" t="e">
        <v>#N/A</v>
      </c>
      <c r="R56" s="7" t="e">
        <v>#N/A</v>
      </c>
      <c r="S56" s="7" t="e">
        <v>#N/A</v>
      </c>
      <c r="T56" s="7" t="e">
        <v>#N/A</v>
      </c>
      <c r="U56" s="7" t="e">
        <v>#N/A</v>
      </c>
      <c r="V56" s="7" t="e">
        <v>#N/A</v>
      </c>
      <c r="W56" s="7" t="e">
        <v>#N/A</v>
      </c>
      <c r="X56" s="2" t="e">
        <v>#N/A</v>
      </c>
      <c r="Y56" s="2" t="e">
        <v>#N/A</v>
      </c>
      <c r="Z56" s="2" t="e">
        <v>#N/A</v>
      </c>
      <c r="AA56" s="2" t="e">
        <v>#N/A</v>
      </c>
      <c r="AB56" s="2" t="e">
        <v>#N/A</v>
      </c>
      <c r="AC56" s="2" t="e">
        <v>#N/A</v>
      </c>
      <c r="AD56" s="2" t="e">
        <v>#N/A</v>
      </c>
      <c r="AE56" s="2" t="e">
        <v>#N/A</v>
      </c>
      <c r="AF56" s="2" t="e">
        <v>#N/A</v>
      </c>
      <c r="AG56" s="2" t="e">
        <v>#N/A</v>
      </c>
      <c r="AH56" s="2" t="e">
        <v>#N/A</v>
      </c>
      <c r="AI56" s="2" t="e">
        <v>#N/A</v>
      </c>
      <c r="AJ56" s="2" t="e">
        <v>#N/A</v>
      </c>
      <c r="AK56" s="2" t="e">
        <v>#N/A</v>
      </c>
      <c r="AL56" s="2" t="e">
        <v>#N/A</v>
      </c>
      <c r="AM56" s="2" t="e">
        <v>#N/A</v>
      </c>
      <c r="AN56" s="2" t="e">
        <v>#N/A</v>
      </c>
      <c r="AO56" s="2" t="e">
        <v>#N/A</v>
      </c>
      <c r="AP56" s="2" t="e">
        <v>#N/A</v>
      </c>
      <c r="AQ56" s="2" t="e">
        <v>#N/A</v>
      </c>
      <c r="AR56" s="2" t="e">
        <v>#N/A</v>
      </c>
      <c r="AS56" t="e">
        <v>#N/A</v>
      </c>
      <c r="AT56" t="e">
        <v>#N/A</v>
      </c>
      <c r="AU56" t="e">
        <v>#N/A</v>
      </c>
      <c r="AV56" t="e">
        <v>#N/A</v>
      </c>
      <c r="AW56" t="e">
        <v>#N/A</v>
      </c>
      <c r="AX56" t="e">
        <v>#N/A</v>
      </c>
      <c r="AY56" t="e">
        <v>#N/A</v>
      </c>
      <c r="AZ56" t="e">
        <v>#N/A</v>
      </c>
      <c r="BA56" t="e">
        <v>#N/A</v>
      </c>
      <c r="BB56" t="e">
        <v>#N/A</v>
      </c>
      <c r="BC56" t="e">
        <v>#N/A</v>
      </c>
      <c r="BD56" t="e">
        <v>#N/A</v>
      </c>
      <c r="BE56" t="e">
        <v>#N/A</v>
      </c>
      <c r="BF56" t="e">
        <v>#N/A</v>
      </c>
      <c r="BG56" t="e">
        <v>#N/A</v>
      </c>
      <c r="BH56" t="e">
        <v>#N/A</v>
      </c>
      <c r="BI56" t="e">
        <v>#N/A</v>
      </c>
      <c r="BJ56" t="e">
        <v>#N/A</v>
      </c>
      <c r="BK56" t="e">
        <v>#N/A</v>
      </c>
      <c r="BL56" t="e">
        <v>#N/A</v>
      </c>
      <c r="BM56" t="e">
        <v>#N/A</v>
      </c>
    </row>
    <row r="57" spans="1:65" x14ac:dyDescent="0.25">
      <c r="A57" t="s">
        <v>61</v>
      </c>
      <c r="B57" s="2">
        <v>11.8</v>
      </c>
      <c r="C57" s="3" t="e">
        <v>#N/A</v>
      </c>
      <c r="D57" s="9" t="e">
        <v>#N/A</v>
      </c>
      <c r="E57" s="2" t="e">
        <v>#N/A</v>
      </c>
      <c r="F57" s="7" t="e">
        <v>#N/A</v>
      </c>
      <c r="G57" s="7" t="e">
        <v>#N/A</v>
      </c>
      <c r="H57" s="7" t="e">
        <v>#N/A</v>
      </c>
      <c r="I57" s="7" t="e">
        <v>#N/A</v>
      </c>
      <c r="J57" s="7" t="e">
        <v>#N/A</v>
      </c>
      <c r="K57" s="7" t="e">
        <v>#N/A</v>
      </c>
      <c r="L57" s="7" t="e">
        <v>#N/A</v>
      </c>
      <c r="M57" s="7" t="e">
        <v>#N/A</v>
      </c>
      <c r="N57" s="7" t="e">
        <v>#N/A</v>
      </c>
      <c r="O57" s="7" t="e">
        <v>#N/A</v>
      </c>
      <c r="P57" s="7" t="e">
        <v>#N/A</v>
      </c>
      <c r="Q57" s="7" t="e">
        <v>#N/A</v>
      </c>
      <c r="R57" s="7" t="e">
        <v>#N/A</v>
      </c>
      <c r="S57" s="7" t="e">
        <v>#N/A</v>
      </c>
      <c r="T57" s="7" t="e">
        <v>#N/A</v>
      </c>
      <c r="U57" s="7" t="e">
        <v>#N/A</v>
      </c>
      <c r="V57" s="7" t="e">
        <v>#N/A</v>
      </c>
      <c r="W57" s="7" t="e">
        <v>#N/A</v>
      </c>
      <c r="X57" s="2" t="e">
        <v>#N/A</v>
      </c>
      <c r="Y57" s="2" t="e">
        <v>#N/A</v>
      </c>
      <c r="Z57" s="2" t="e">
        <v>#N/A</v>
      </c>
      <c r="AA57" s="2" t="e">
        <v>#N/A</v>
      </c>
      <c r="AB57" s="2" t="e">
        <v>#N/A</v>
      </c>
      <c r="AC57" s="2" t="e">
        <v>#N/A</v>
      </c>
      <c r="AD57" s="2" t="e">
        <v>#N/A</v>
      </c>
      <c r="AE57" s="2" t="e">
        <v>#N/A</v>
      </c>
      <c r="AF57" s="2" t="e">
        <v>#N/A</v>
      </c>
      <c r="AG57" s="2" t="e">
        <v>#N/A</v>
      </c>
      <c r="AH57" s="2" t="e">
        <v>#N/A</v>
      </c>
      <c r="AI57" s="2" t="e">
        <v>#N/A</v>
      </c>
      <c r="AJ57" s="2" t="e">
        <v>#N/A</v>
      </c>
      <c r="AK57" s="2" t="e">
        <v>#N/A</v>
      </c>
      <c r="AL57" s="2" t="e">
        <v>#N/A</v>
      </c>
      <c r="AM57" s="2" t="e">
        <v>#N/A</v>
      </c>
      <c r="AN57" s="2" t="e">
        <v>#N/A</v>
      </c>
      <c r="AO57" s="2" t="e">
        <v>#N/A</v>
      </c>
      <c r="AP57" s="2" t="e">
        <v>#N/A</v>
      </c>
      <c r="AQ57" s="2" t="e">
        <v>#N/A</v>
      </c>
      <c r="AR57" s="2" t="e">
        <v>#N/A</v>
      </c>
      <c r="AS57" t="e">
        <v>#N/A</v>
      </c>
      <c r="AT57" t="e">
        <v>#N/A</v>
      </c>
      <c r="AU57" t="e">
        <v>#N/A</v>
      </c>
      <c r="AV57" t="e">
        <v>#N/A</v>
      </c>
      <c r="AW57" t="e">
        <v>#N/A</v>
      </c>
      <c r="AX57" t="e">
        <v>#N/A</v>
      </c>
      <c r="AY57" t="e">
        <v>#N/A</v>
      </c>
      <c r="AZ57" t="e">
        <v>#N/A</v>
      </c>
      <c r="BA57" t="e">
        <v>#N/A</v>
      </c>
      <c r="BB57" t="e">
        <v>#N/A</v>
      </c>
      <c r="BC57" t="e">
        <v>#N/A</v>
      </c>
      <c r="BD57" t="e">
        <v>#N/A</v>
      </c>
      <c r="BE57" t="e">
        <v>#N/A</v>
      </c>
      <c r="BF57" t="e">
        <v>#N/A</v>
      </c>
      <c r="BG57" t="e">
        <v>#N/A</v>
      </c>
      <c r="BH57" t="e">
        <v>#N/A</v>
      </c>
      <c r="BI57" t="e">
        <v>#N/A</v>
      </c>
      <c r="BJ57" t="e">
        <v>#N/A</v>
      </c>
      <c r="BK57" t="e">
        <v>#N/A</v>
      </c>
      <c r="BL57" t="e">
        <v>#N/A</v>
      </c>
      <c r="BM57" t="e">
        <v>#N/A</v>
      </c>
    </row>
    <row r="58" spans="1:65" x14ac:dyDescent="0.25">
      <c r="A58" t="s">
        <v>62</v>
      </c>
      <c r="B58" s="2">
        <v>11.9</v>
      </c>
      <c r="C58" s="3" t="e">
        <v>#N/A</v>
      </c>
      <c r="D58" s="9" t="e">
        <v>#N/A</v>
      </c>
      <c r="E58" s="2" t="e">
        <v>#N/A</v>
      </c>
      <c r="F58" s="7" t="e">
        <v>#N/A</v>
      </c>
      <c r="G58" s="7" t="e">
        <v>#N/A</v>
      </c>
      <c r="H58" s="7" t="e">
        <v>#N/A</v>
      </c>
      <c r="I58" s="7" t="e">
        <v>#N/A</v>
      </c>
      <c r="J58" s="7" t="e">
        <v>#N/A</v>
      </c>
      <c r="K58" s="7" t="e">
        <v>#N/A</v>
      </c>
      <c r="L58" s="7" t="e">
        <v>#N/A</v>
      </c>
      <c r="M58" s="7" t="e">
        <v>#N/A</v>
      </c>
      <c r="N58" s="7" t="e">
        <v>#N/A</v>
      </c>
      <c r="O58" s="7" t="e">
        <v>#N/A</v>
      </c>
      <c r="P58" s="7" t="e">
        <v>#N/A</v>
      </c>
      <c r="Q58" s="7" t="e">
        <v>#N/A</v>
      </c>
      <c r="R58" s="7" t="e">
        <v>#N/A</v>
      </c>
      <c r="S58" s="7" t="e">
        <v>#N/A</v>
      </c>
      <c r="T58" s="7" t="e">
        <v>#N/A</v>
      </c>
      <c r="U58" s="7" t="e">
        <v>#N/A</v>
      </c>
      <c r="V58" s="7" t="e">
        <v>#N/A</v>
      </c>
      <c r="W58" s="7" t="e">
        <v>#N/A</v>
      </c>
      <c r="X58" s="2" t="e">
        <v>#N/A</v>
      </c>
      <c r="Y58" s="2" t="e">
        <v>#N/A</v>
      </c>
      <c r="Z58" s="2" t="e">
        <v>#N/A</v>
      </c>
      <c r="AA58" s="2" t="e">
        <v>#N/A</v>
      </c>
      <c r="AB58" s="2" t="e">
        <v>#N/A</v>
      </c>
      <c r="AC58" s="2" t="e">
        <v>#N/A</v>
      </c>
      <c r="AD58" s="2" t="e">
        <v>#N/A</v>
      </c>
      <c r="AE58" s="2" t="e">
        <v>#N/A</v>
      </c>
      <c r="AF58" s="2" t="e">
        <v>#N/A</v>
      </c>
      <c r="AG58" s="2" t="e">
        <v>#N/A</v>
      </c>
      <c r="AH58" s="2" t="e">
        <v>#N/A</v>
      </c>
      <c r="AI58" s="2" t="e">
        <v>#N/A</v>
      </c>
      <c r="AJ58" s="2" t="e">
        <v>#N/A</v>
      </c>
      <c r="AK58" s="2" t="e">
        <v>#N/A</v>
      </c>
      <c r="AL58" s="2" t="e">
        <v>#N/A</v>
      </c>
      <c r="AM58" s="2" t="e">
        <v>#N/A</v>
      </c>
      <c r="AN58" s="2" t="e">
        <v>#N/A</v>
      </c>
      <c r="AO58" s="2" t="e">
        <v>#N/A</v>
      </c>
      <c r="AP58" s="2" t="e">
        <v>#N/A</v>
      </c>
      <c r="AQ58" s="2" t="e">
        <v>#N/A</v>
      </c>
      <c r="AR58" s="2" t="e">
        <v>#N/A</v>
      </c>
      <c r="AS58" t="e">
        <v>#N/A</v>
      </c>
      <c r="AT58" t="e">
        <v>#N/A</v>
      </c>
      <c r="AU58" t="e">
        <v>#N/A</v>
      </c>
      <c r="AV58" t="e">
        <v>#N/A</v>
      </c>
      <c r="AW58" t="e">
        <v>#N/A</v>
      </c>
      <c r="AX58" t="e">
        <v>#N/A</v>
      </c>
      <c r="AY58" t="e">
        <v>#N/A</v>
      </c>
      <c r="AZ58" t="e">
        <v>#N/A</v>
      </c>
      <c r="BA58" t="e">
        <v>#N/A</v>
      </c>
      <c r="BB58" t="e">
        <v>#N/A</v>
      </c>
      <c r="BC58" t="e">
        <v>#N/A</v>
      </c>
      <c r="BD58" t="e">
        <v>#N/A</v>
      </c>
      <c r="BE58" t="e">
        <v>#N/A</v>
      </c>
      <c r="BF58" t="e">
        <v>#N/A</v>
      </c>
      <c r="BG58" t="e">
        <v>#N/A</v>
      </c>
      <c r="BH58" t="e">
        <v>#N/A</v>
      </c>
      <c r="BI58" t="e">
        <v>#N/A</v>
      </c>
      <c r="BJ58" t="e">
        <v>#N/A</v>
      </c>
      <c r="BK58" t="e">
        <v>#N/A</v>
      </c>
      <c r="BL58" t="e">
        <v>#N/A</v>
      </c>
      <c r="BM58" t="e">
        <v>#N/A</v>
      </c>
    </row>
    <row r="59" spans="1:65" x14ac:dyDescent="0.25">
      <c r="A59" t="s">
        <v>63</v>
      </c>
      <c r="B59" s="2">
        <v>11.9</v>
      </c>
      <c r="C59" s="3" t="e">
        <v>#N/A</v>
      </c>
      <c r="D59" s="9" t="e">
        <v>#N/A</v>
      </c>
      <c r="E59" s="2" t="e">
        <v>#N/A</v>
      </c>
      <c r="F59" s="7" t="e">
        <v>#N/A</v>
      </c>
      <c r="G59" s="7" t="e">
        <v>#N/A</v>
      </c>
      <c r="H59" s="7" t="e">
        <v>#N/A</v>
      </c>
      <c r="I59" s="7" t="e">
        <v>#N/A</v>
      </c>
      <c r="J59" s="7" t="e">
        <v>#N/A</v>
      </c>
      <c r="K59" s="7" t="e">
        <v>#N/A</v>
      </c>
      <c r="L59" s="7" t="e">
        <v>#N/A</v>
      </c>
      <c r="M59" s="7" t="e">
        <v>#N/A</v>
      </c>
      <c r="N59" s="7" t="e">
        <v>#N/A</v>
      </c>
      <c r="O59" s="7" t="e">
        <v>#N/A</v>
      </c>
      <c r="P59" s="7" t="e">
        <v>#N/A</v>
      </c>
      <c r="Q59" s="7" t="e">
        <v>#N/A</v>
      </c>
      <c r="R59" s="7" t="e">
        <v>#N/A</v>
      </c>
      <c r="S59" s="7" t="e">
        <v>#N/A</v>
      </c>
      <c r="T59" s="7" t="e">
        <v>#N/A</v>
      </c>
      <c r="U59" s="7" t="e">
        <v>#N/A</v>
      </c>
      <c r="V59" s="7" t="e">
        <v>#N/A</v>
      </c>
      <c r="W59" s="7" t="e">
        <v>#N/A</v>
      </c>
      <c r="X59" s="2" t="e">
        <v>#N/A</v>
      </c>
      <c r="Y59" s="2" t="e">
        <v>#N/A</v>
      </c>
      <c r="Z59" s="2" t="e">
        <v>#N/A</v>
      </c>
      <c r="AA59" s="2" t="e">
        <v>#N/A</v>
      </c>
      <c r="AB59" s="2" t="e">
        <v>#N/A</v>
      </c>
      <c r="AC59" s="2" t="e">
        <v>#N/A</v>
      </c>
      <c r="AD59" s="2" t="e">
        <v>#N/A</v>
      </c>
      <c r="AE59" s="2" t="e">
        <v>#N/A</v>
      </c>
      <c r="AF59" s="2" t="e">
        <v>#N/A</v>
      </c>
      <c r="AG59" s="2" t="e">
        <v>#N/A</v>
      </c>
      <c r="AH59" s="2" t="e">
        <v>#N/A</v>
      </c>
      <c r="AI59" s="2" t="e">
        <v>#N/A</v>
      </c>
      <c r="AJ59" s="2" t="e">
        <v>#N/A</v>
      </c>
      <c r="AK59" s="2" t="e">
        <v>#N/A</v>
      </c>
      <c r="AL59" s="2" t="e">
        <v>#N/A</v>
      </c>
      <c r="AM59" s="2" t="e">
        <v>#N/A</v>
      </c>
      <c r="AN59" s="2" t="e">
        <v>#N/A</v>
      </c>
      <c r="AO59" s="2" t="e">
        <v>#N/A</v>
      </c>
      <c r="AP59" s="2" t="e">
        <v>#N/A</v>
      </c>
      <c r="AQ59" s="2" t="e">
        <v>#N/A</v>
      </c>
      <c r="AR59" s="2" t="e">
        <v>#N/A</v>
      </c>
      <c r="AS59" t="e">
        <v>#N/A</v>
      </c>
      <c r="AT59" t="e">
        <v>#N/A</v>
      </c>
      <c r="AU59" t="e">
        <v>#N/A</v>
      </c>
      <c r="AV59" t="e">
        <v>#N/A</v>
      </c>
      <c r="AW59" t="e">
        <v>#N/A</v>
      </c>
      <c r="AX59" t="e">
        <v>#N/A</v>
      </c>
      <c r="AY59" t="e">
        <v>#N/A</v>
      </c>
      <c r="AZ59" t="e">
        <v>#N/A</v>
      </c>
      <c r="BA59" t="e">
        <v>#N/A</v>
      </c>
      <c r="BB59" t="e">
        <v>#N/A</v>
      </c>
      <c r="BC59" t="e">
        <v>#N/A</v>
      </c>
      <c r="BD59" t="e">
        <v>#N/A</v>
      </c>
      <c r="BE59" t="e">
        <v>#N/A</v>
      </c>
      <c r="BF59" t="e">
        <v>#N/A</v>
      </c>
      <c r="BG59" t="e">
        <v>#N/A</v>
      </c>
      <c r="BH59" t="e">
        <v>#N/A</v>
      </c>
      <c r="BI59" t="e">
        <v>#N/A</v>
      </c>
      <c r="BJ59" t="e">
        <v>#N/A</v>
      </c>
      <c r="BK59" t="e">
        <v>#N/A</v>
      </c>
      <c r="BL59" t="e">
        <v>#N/A</v>
      </c>
      <c r="BM59" t="e">
        <v>#N/A</v>
      </c>
    </row>
    <row r="60" spans="1:65" x14ac:dyDescent="0.25">
      <c r="A60" t="s">
        <v>64</v>
      </c>
      <c r="B60" s="2">
        <v>11.9</v>
      </c>
      <c r="C60" s="3" t="e">
        <v>#N/A</v>
      </c>
      <c r="D60" s="9" t="e">
        <v>#N/A</v>
      </c>
      <c r="E60" s="2" t="e">
        <v>#N/A</v>
      </c>
      <c r="F60" s="7" t="e">
        <v>#N/A</v>
      </c>
      <c r="G60" s="7" t="e">
        <v>#N/A</v>
      </c>
      <c r="H60" s="7" t="e">
        <v>#N/A</v>
      </c>
      <c r="I60" s="7" t="e">
        <v>#N/A</v>
      </c>
      <c r="J60" s="7" t="e">
        <v>#N/A</v>
      </c>
      <c r="K60" s="7" t="e">
        <v>#N/A</v>
      </c>
      <c r="L60" s="7" t="e">
        <v>#N/A</v>
      </c>
      <c r="M60" s="7" t="e">
        <v>#N/A</v>
      </c>
      <c r="N60" s="7" t="e">
        <v>#N/A</v>
      </c>
      <c r="O60" s="7" t="e">
        <v>#N/A</v>
      </c>
      <c r="P60" s="7" t="e">
        <v>#N/A</v>
      </c>
      <c r="Q60" s="7" t="e">
        <v>#N/A</v>
      </c>
      <c r="R60" s="7" t="e">
        <v>#N/A</v>
      </c>
      <c r="S60" s="7" t="e">
        <v>#N/A</v>
      </c>
      <c r="T60" s="7" t="e">
        <v>#N/A</v>
      </c>
      <c r="U60" s="7" t="e">
        <v>#N/A</v>
      </c>
      <c r="V60" s="7" t="e">
        <v>#N/A</v>
      </c>
      <c r="W60" s="7" t="e">
        <v>#N/A</v>
      </c>
      <c r="X60" s="2" t="e">
        <v>#N/A</v>
      </c>
      <c r="Y60" s="2" t="e">
        <v>#N/A</v>
      </c>
      <c r="Z60" s="2" t="e">
        <v>#N/A</v>
      </c>
      <c r="AA60" s="2" t="e">
        <v>#N/A</v>
      </c>
      <c r="AB60" s="2" t="e">
        <v>#N/A</v>
      </c>
      <c r="AC60" s="2" t="e">
        <v>#N/A</v>
      </c>
      <c r="AD60" s="2" t="e">
        <v>#N/A</v>
      </c>
      <c r="AE60" s="2" t="e">
        <v>#N/A</v>
      </c>
      <c r="AF60" s="2" t="e">
        <v>#N/A</v>
      </c>
      <c r="AG60" s="2" t="e">
        <v>#N/A</v>
      </c>
      <c r="AH60" s="2" t="e">
        <v>#N/A</v>
      </c>
      <c r="AI60" s="2" t="e">
        <v>#N/A</v>
      </c>
      <c r="AJ60" s="2" t="e">
        <v>#N/A</v>
      </c>
      <c r="AK60" s="2" t="e">
        <v>#N/A</v>
      </c>
      <c r="AL60" s="2" t="e">
        <v>#N/A</v>
      </c>
      <c r="AM60" s="2" t="e">
        <v>#N/A</v>
      </c>
      <c r="AN60" s="2" t="e">
        <v>#N/A</v>
      </c>
      <c r="AO60" s="2" t="e">
        <v>#N/A</v>
      </c>
      <c r="AP60" s="2" t="e">
        <v>#N/A</v>
      </c>
      <c r="AQ60" s="2" t="e">
        <v>#N/A</v>
      </c>
      <c r="AR60" s="2" t="e">
        <v>#N/A</v>
      </c>
      <c r="AS60" t="e">
        <v>#N/A</v>
      </c>
      <c r="AT60" t="e">
        <v>#N/A</v>
      </c>
      <c r="AU60" t="e">
        <v>#N/A</v>
      </c>
      <c r="AV60" t="e">
        <v>#N/A</v>
      </c>
      <c r="AW60" t="e">
        <v>#N/A</v>
      </c>
      <c r="AX60" t="e">
        <v>#N/A</v>
      </c>
      <c r="AY60" t="e">
        <v>#N/A</v>
      </c>
      <c r="AZ60" t="e">
        <v>#N/A</v>
      </c>
      <c r="BA60" t="e">
        <v>#N/A</v>
      </c>
      <c r="BB60" t="e">
        <v>#N/A</v>
      </c>
      <c r="BC60" t="e">
        <v>#N/A</v>
      </c>
      <c r="BD60" t="e">
        <v>#N/A</v>
      </c>
      <c r="BE60" t="e">
        <v>#N/A</v>
      </c>
      <c r="BF60" t="e">
        <v>#N/A</v>
      </c>
      <c r="BG60" t="e">
        <v>#N/A</v>
      </c>
      <c r="BH60" t="e">
        <v>#N/A</v>
      </c>
      <c r="BI60" t="e">
        <v>#N/A</v>
      </c>
      <c r="BJ60" t="e">
        <v>#N/A</v>
      </c>
      <c r="BK60" t="e">
        <v>#N/A</v>
      </c>
      <c r="BL60" t="e">
        <v>#N/A</v>
      </c>
      <c r="BM60" t="e">
        <v>#N/A</v>
      </c>
    </row>
    <row r="61" spans="1:65" x14ac:dyDescent="0.25">
      <c r="A61" t="s">
        <v>65</v>
      </c>
      <c r="B61" s="2">
        <v>11.8</v>
      </c>
      <c r="C61" s="3" t="e">
        <v>#N/A</v>
      </c>
      <c r="D61" s="9" t="e">
        <v>#N/A</v>
      </c>
      <c r="E61" s="2" t="e">
        <v>#N/A</v>
      </c>
      <c r="F61" s="7" t="e">
        <v>#N/A</v>
      </c>
      <c r="G61" s="7" t="e">
        <v>#N/A</v>
      </c>
      <c r="H61" s="7" t="e">
        <v>#N/A</v>
      </c>
      <c r="I61" s="7" t="e">
        <v>#N/A</v>
      </c>
      <c r="J61" s="7" t="e">
        <v>#N/A</v>
      </c>
      <c r="K61" s="7" t="e">
        <v>#N/A</v>
      </c>
      <c r="L61" s="7" t="e">
        <v>#N/A</v>
      </c>
      <c r="M61" s="7" t="e">
        <v>#N/A</v>
      </c>
      <c r="N61" s="7" t="e">
        <v>#N/A</v>
      </c>
      <c r="O61" s="7" t="e">
        <v>#N/A</v>
      </c>
      <c r="P61" s="7" t="e">
        <v>#N/A</v>
      </c>
      <c r="Q61" s="7" t="e">
        <v>#N/A</v>
      </c>
      <c r="R61" s="7" t="e">
        <v>#N/A</v>
      </c>
      <c r="S61" s="7" t="e">
        <v>#N/A</v>
      </c>
      <c r="T61" s="7" t="e">
        <v>#N/A</v>
      </c>
      <c r="U61" s="7" t="e">
        <v>#N/A</v>
      </c>
      <c r="V61" s="7" t="e">
        <v>#N/A</v>
      </c>
      <c r="W61" s="7" t="e">
        <v>#N/A</v>
      </c>
      <c r="X61" s="2" t="e">
        <v>#N/A</v>
      </c>
      <c r="Y61" s="2" t="e">
        <v>#N/A</v>
      </c>
      <c r="Z61" s="2" t="e">
        <v>#N/A</v>
      </c>
      <c r="AA61" s="2" t="e">
        <v>#N/A</v>
      </c>
      <c r="AB61" s="2" t="e">
        <v>#N/A</v>
      </c>
      <c r="AC61" s="2" t="e">
        <v>#N/A</v>
      </c>
      <c r="AD61" s="2" t="e">
        <v>#N/A</v>
      </c>
      <c r="AE61" s="2" t="e">
        <v>#N/A</v>
      </c>
      <c r="AF61" s="2" t="e">
        <v>#N/A</v>
      </c>
      <c r="AG61" s="2" t="e">
        <v>#N/A</v>
      </c>
      <c r="AH61" s="2" t="e">
        <v>#N/A</v>
      </c>
      <c r="AI61" s="2" t="e">
        <v>#N/A</v>
      </c>
      <c r="AJ61" s="2" t="e">
        <v>#N/A</v>
      </c>
      <c r="AK61" s="2" t="e">
        <v>#N/A</v>
      </c>
      <c r="AL61" s="2" t="e">
        <v>#N/A</v>
      </c>
      <c r="AM61" s="2" t="e">
        <v>#N/A</v>
      </c>
      <c r="AN61" s="2" t="e">
        <v>#N/A</v>
      </c>
      <c r="AO61" s="2" t="e">
        <v>#N/A</v>
      </c>
      <c r="AP61" s="2" t="e">
        <v>#N/A</v>
      </c>
      <c r="AQ61" s="2" t="e">
        <v>#N/A</v>
      </c>
      <c r="AR61" s="2" t="e">
        <v>#N/A</v>
      </c>
      <c r="AS61" t="e">
        <v>#N/A</v>
      </c>
      <c r="AT61" t="e">
        <v>#N/A</v>
      </c>
      <c r="AU61" t="e">
        <v>#N/A</v>
      </c>
      <c r="AV61" t="e">
        <v>#N/A</v>
      </c>
      <c r="AW61" t="e">
        <v>#N/A</v>
      </c>
      <c r="AX61" t="e">
        <v>#N/A</v>
      </c>
      <c r="AY61" t="e">
        <v>#N/A</v>
      </c>
      <c r="AZ61" t="e">
        <v>#N/A</v>
      </c>
      <c r="BA61" t="e">
        <v>#N/A</v>
      </c>
      <c r="BB61" t="e">
        <v>#N/A</v>
      </c>
      <c r="BC61" t="e">
        <v>#N/A</v>
      </c>
      <c r="BD61" t="e">
        <v>#N/A</v>
      </c>
      <c r="BE61" t="e">
        <v>#N/A</v>
      </c>
      <c r="BF61" t="e">
        <v>#N/A</v>
      </c>
      <c r="BG61" t="e">
        <v>#N/A</v>
      </c>
      <c r="BH61" t="e">
        <v>#N/A</v>
      </c>
      <c r="BI61" t="e">
        <v>#N/A</v>
      </c>
      <c r="BJ61" t="e">
        <v>#N/A</v>
      </c>
      <c r="BK61" t="e">
        <v>#N/A</v>
      </c>
      <c r="BL61" t="e">
        <v>#N/A</v>
      </c>
      <c r="BM61" t="e">
        <v>#N/A</v>
      </c>
    </row>
    <row r="62" spans="1:65" x14ac:dyDescent="0.25">
      <c r="A62" t="s">
        <v>66</v>
      </c>
      <c r="B62" s="2">
        <v>11.8</v>
      </c>
      <c r="C62" s="3" t="e">
        <v>#N/A</v>
      </c>
      <c r="D62" s="9" t="e">
        <v>#N/A</v>
      </c>
      <c r="E62" s="2" t="e">
        <v>#N/A</v>
      </c>
      <c r="F62" s="7" t="e">
        <v>#N/A</v>
      </c>
      <c r="G62" s="7" t="e">
        <v>#N/A</v>
      </c>
      <c r="H62" s="7" t="e">
        <v>#N/A</v>
      </c>
      <c r="I62" s="7" t="e">
        <v>#N/A</v>
      </c>
      <c r="J62" s="7" t="e">
        <v>#N/A</v>
      </c>
      <c r="K62" s="7" t="e">
        <v>#N/A</v>
      </c>
      <c r="L62" s="7" t="e">
        <v>#N/A</v>
      </c>
      <c r="M62" s="7" t="e">
        <v>#N/A</v>
      </c>
      <c r="N62" s="7" t="e">
        <v>#N/A</v>
      </c>
      <c r="O62" s="7" t="e">
        <v>#N/A</v>
      </c>
      <c r="P62" s="7" t="e">
        <v>#N/A</v>
      </c>
      <c r="Q62" s="7" t="e">
        <v>#N/A</v>
      </c>
      <c r="R62" s="7" t="e">
        <v>#N/A</v>
      </c>
      <c r="S62" s="7" t="e">
        <v>#N/A</v>
      </c>
      <c r="T62" s="7" t="e">
        <v>#N/A</v>
      </c>
      <c r="U62" s="7" t="e">
        <v>#N/A</v>
      </c>
      <c r="V62" s="7" t="e">
        <v>#N/A</v>
      </c>
      <c r="W62" s="7" t="e">
        <v>#N/A</v>
      </c>
      <c r="X62" s="2" t="e">
        <v>#N/A</v>
      </c>
      <c r="Y62" s="2" t="e">
        <v>#N/A</v>
      </c>
      <c r="Z62" s="2" t="e">
        <v>#N/A</v>
      </c>
      <c r="AA62" s="2" t="e">
        <v>#N/A</v>
      </c>
      <c r="AB62" s="2" t="e">
        <v>#N/A</v>
      </c>
      <c r="AC62" s="2" t="e">
        <v>#N/A</v>
      </c>
      <c r="AD62" s="2" t="e">
        <v>#N/A</v>
      </c>
      <c r="AE62" s="2" t="e">
        <v>#N/A</v>
      </c>
      <c r="AF62" s="2" t="e">
        <v>#N/A</v>
      </c>
      <c r="AG62" s="2" t="e">
        <v>#N/A</v>
      </c>
      <c r="AH62" s="2" t="e">
        <v>#N/A</v>
      </c>
      <c r="AI62" s="2" t="e">
        <v>#N/A</v>
      </c>
      <c r="AJ62" s="2" t="e">
        <v>#N/A</v>
      </c>
      <c r="AK62" s="2" t="e">
        <v>#N/A</v>
      </c>
      <c r="AL62" s="2" t="e">
        <v>#N/A</v>
      </c>
      <c r="AM62" s="2" t="e">
        <v>#N/A</v>
      </c>
      <c r="AN62" s="2" t="e">
        <v>#N/A</v>
      </c>
      <c r="AO62" s="2" t="e">
        <v>#N/A</v>
      </c>
      <c r="AP62" s="2" t="e">
        <v>#N/A</v>
      </c>
      <c r="AQ62" s="2" t="e">
        <v>#N/A</v>
      </c>
      <c r="AR62" s="2" t="e">
        <v>#N/A</v>
      </c>
      <c r="AS62" t="e">
        <v>#N/A</v>
      </c>
      <c r="AT62" t="e">
        <v>#N/A</v>
      </c>
      <c r="AU62" t="e">
        <v>#N/A</v>
      </c>
      <c r="AV62" t="e">
        <v>#N/A</v>
      </c>
      <c r="AW62" t="e">
        <v>#N/A</v>
      </c>
      <c r="AX62" t="e">
        <v>#N/A</v>
      </c>
      <c r="AY62" t="e">
        <v>#N/A</v>
      </c>
      <c r="AZ62" t="e">
        <v>#N/A</v>
      </c>
      <c r="BA62" t="e">
        <v>#N/A</v>
      </c>
      <c r="BB62" t="e">
        <v>#N/A</v>
      </c>
      <c r="BC62" t="e">
        <v>#N/A</v>
      </c>
      <c r="BD62" t="e">
        <v>#N/A</v>
      </c>
      <c r="BE62" t="e">
        <v>#N/A</v>
      </c>
      <c r="BF62" t="e">
        <v>#N/A</v>
      </c>
      <c r="BG62" t="e">
        <v>#N/A</v>
      </c>
      <c r="BH62" t="e">
        <v>#N/A</v>
      </c>
      <c r="BI62" t="e">
        <v>#N/A</v>
      </c>
      <c r="BJ62" t="e">
        <v>#N/A</v>
      </c>
      <c r="BK62" t="e">
        <v>#N/A</v>
      </c>
      <c r="BL62" t="e">
        <v>#N/A</v>
      </c>
      <c r="BM62" t="e">
        <v>#N/A</v>
      </c>
    </row>
    <row r="63" spans="1:65" x14ac:dyDescent="0.25">
      <c r="A63" t="s">
        <v>67</v>
      </c>
      <c r="B63" s="2">
        <v>11.7</v>
      </c>
      <c r="C63" s="3" t="e">
        <v>#N/A</v>
      </c>
      <c r="D63" s="9" t="e">
        <v>#N/A</v>
      </c>
      <c r="E63" s="2" t="e">
        <v>#N/A</v>
      </c>
      <c r="F63" s="7" t="e">
        <v>#N/A</v>
      </c>
      <c r="G63" s="7" t="e">
        <v>#N/A</v>
      </c>
      <c r="H63" s="7" t="e">
        <v>#N/A</v>
      </c>
      <c r="I63" s="7" t="e">
        <v>#N/A</v>
      </c>
      <c r="J63" s="7" t="e">
        <v>#N/A</v>
      </c>
      <c r="K63" s="7" t="e">
        <v>#N/A</v>
      </c>
      <c r="L63" s="7" t="e">
        <v>#N/A</v>
      </c>
      <c r="M63" s="7" t="e">
        <v>#N/A</v>
      </c>
      <c r="N63" s="7" t="e">
        <v>#N/A</v>
      </c>
      <c r="O63" s="7" t="e">
        <v>#N/A</v>
      </c>
      <c r="P63" s="7" t="e">
        <v>#N/A</v>
      </c>
      <c r="Q63" s="7" t="e">
        <v>#N/A</v>
      </c>
      <c r="R63" s="7" t="e">
        <v>#N/A</v>
      </c>
      <c r="S63" s="7" t="e">
        <v>#N/A</v>
      </c>
      <c r="T63" s="7" t="e">
        <v>#N/A</v>
      </c>
      <c r="U63" s="7" t="e">
        <v>#N/A</v>
      </c>
      <c r="V63" s="7" t="e">
        <v>#N/A</v>
      </c>
      <c r="W63" s="7" t="e">
        <v>#N/A</v>
      </c>
      <c r="X63" s="2" t="e">
        <v>#N/A</v>
      </c>
      <c r="Y63" s="2" t="e">
        <v>#N/A</v>
      </c>
      <c r="Z63" s="2" t="e">
        <v>#N/A</v>
      </c>
      <c r="AA63" s="2" t="e">
        <v>#N/A</v>
      </c>
      <c r="AB63" s="2" t="e">
        <v>#N/A</v>
      </c>
      <c r="AC63" s="2" t="e">
        <v>#N/A</v>
      </c>
      <c r="AD63" s="2" t="e">
        <v>#N/A</v>
      </c>
      <c r="AE63" s="2" t="e">
        <v>#N/A</v>
      </c>
      <c r="AF63" s="2" t="e">
        <v>#N/A</v>
      </c>
      <c r="AG63" s="2" t="e">
        <v>#N/A</v>
      </c>
      <c r="AH63" s="2" t="e">
        <v>#N/A</v>
      </c>
      <c r="AI63" s="2" t="e">
        <v>#N/A</v>
      </c>
      <c r="AJ63" s="2" t="e">
        <v>#N/A</v>
      </c>
      <c r="AK63" s="2" t="e">
        <v>#N/A</v>
      </c>
      <c r="AL63" s="2" t="e">
        <v>#N/A</v>
      </c>
      <c r="AM63" s="2" t="e">
        <v>#N/A</v>
      </c>
      <c r="AN63" s="2" t="e">
        <v>#N/A</v>
      </c>
      <c r="AO63" s="2" t="e">
        <v>#N/A</v>
      </c>
      <c r="AP63" s="2" t="e">
        <v>#N/A</v>
      </c>
      <c r="AQ63" s="2" t="e">
        <v>#N/A</v>
      </c>
      <c r="AR63" s="2" t="e">
        <v>#N/A</v>
      </c>
      <c r="AS63" t="e">
        <v>#N/A</v>
      </c>
      <c r="AT63" t="e">
        <v>#N/A</v>
      </c>
      <c r="AU63" t="e">
        <v>#N/A</v>
      </c>
      <c r="AV63" t="e">
        <v>#N/A</v>
      </c>
      <c r="AW63" t="e">
        <v>#N/A</v>
      </c>
      <c r="AX63" t="e">
        <v>#N/A</v>
      </c>
      <c r="AY63" t="e">
        <v>#N/A</v>
      </c>
      <c r="AZ63" t="e">
        <v>#N/A</v>
      </c>
      <c r="BA63" t="e">
        <v>#N/A</v>
      </c>
      <c r="BB63" t="e">
        <v>#N/A</v>
      </c>
      <c r="BC63" t="e">
        <v>#N/A</v>
      </c>
      <c r="BD63" t="e">
        <v>#N/A</v>
      </c>
      <c r="BE63" t="e">
        <v>#N/A</v>
      </c>
      <c r="BF63" t="e">
        <v>#N/A</v>
      </c>
      <c r="BG63" t="e">
        <v>#N/A</v>
      </c>
      <c r="BH63" t="e">
        <v>#N/A</v>
      </c>
      <c r="BI63" t="e">
        <v>#N/A</v>
      </c>
      <c r="BJ63" t="e">
        <v>#N/A</v>
      </c>
      <c r="BK63" t="e">
        <v>#N/A</v>
      </c>
      <c r="BL63" t="e">
        <v>#N/A</v>
      </c>
      <c r="BM63" t="e">
        <v>#N/A</v>
      </c>
    </row>
    <row r="64" spans="1:65" x14ac:dyDescent="0.25">
      <c r="A64" t="s">
        <v>68</v>
      </c>
      <c r="B64" s="2">
        <v>11.7</v>
      </c>
      <c r="C64" s="3" t="e">
        <v>#N/A</v>
      </c>
      <c r="D64" s="9" t="e">
        <v>#N/A</v>
      </c>
      <c r="E64" s="2" t="e">
        <v>#N/A</v>
      </c>
      <c r="F64" s="7" t="e">
        <v>#N/A</v>
      </c>
      <c r="G64" s="7" t="e">
        <v>#N/A</v>
      </c>
      <c r="H64" s="7" t="e">
        <v>#N/A</v>
      </c>
      <c r="I64" s="7" t="e">
        <v>#N/A</v>
      </c>
      <c r="J64" s="7" t="e">
        <v>#N/A</v>
      </c>
      <c r="K64" s="7" t="e">
        <v>#N/A</v>
      </c>
      <c r="L64" s="7" t="e">
        <v>#N/A</v>
      </c>
      <c r="M64" s="7" t="e">
        <v>#N/A</v>
      </c>
      <c r="N64" s="7" t="e">
        <v>#N/A</v>
      </c>
      <c r="O64" s="7" t="e">
        <v>#N/A</v>
      </c>
      <c r="P64" s="7" t="e">
        <v>#N/A</v>
      </c>
      <c r="Q64" s="7" t="e">
        <v>#N/A</v>
      </c>
      <c r="R64" s="7" t="e">
        <v>#N/A</v>
      </c>
      <c r="S64" s="7" t="e">
        <v>#N/A</v>
      </c>
      <c r="T64" s="7" t="e">
        <v>#N/A</v>
      </c>
      <c r="U64" s="7" t="e">
        <v>#N/A</v>
      </c>
      <c r="V64" s="7" t="e">
        <v>#N/A</v>
      </c>
      <c r="W64" s="7" t="e">
        <v>#N/A</v>
      </c>
      <c r="X64" s="2" t="e">
        <v>#N/A</v>
      </c>
      <c r="Y64" s="2" t="e">
        <v>#N/A</v>
      </c>
      <c r="Z64" s="2" t="e">
        <v>#N/A</v>
      </c>
      <c r="AA64" s="2" t="e">
        <v>#N/A</v>
      </c>
      <c r="AB64" s="2" t="e">
        <v>#N/A</v>
      </c>
      <c r="AC64" s="2" t="e">
        <v>#N/A</v>
      </c>
      <c r="AD64" s="2" t="e">
        <v>#N/A</v>
      </c>
      <c r="AE64" s="2" t="e">
        <v>#N/A</v>
      </c>
      <c r="AF64" s="2" t="e">
        <v>#N/A</v>
      </c>
      <c r="AG64" s="2" t="e">
        <v>#N/A</v>
      </c>
      <c r="AH64" s="2" t="e">
        <v>#N/A</v>
      </c>
      <c r="AI64" s="2" t="e">
        <v>#N/A</v>
      </c>
      <c r="AJ64" s="2" t="e">
        <v>#N/A</v>
      </c>
      <c r="AK64" s="2" t="e">
        <v>#N/A</v>
      </c>
      <c r="AL64" s="2" t="e">
        <v>#N/A</v>
      </c>
      <c r="AM64" s="2" t="e">
        <v>#N/A</v>
      </c>
      <c r="AN64" s="2" t="e">
        <v>#N/A</v>
      </c>
      <c r="AO64" s="2" t="e">
        <v>#N/A</v>
      </c>
      <c r="AP64" s="2" t="e">
        <v>#N/A</v>
      </c>
      <c r="AQ64" s="2" t="e">
        <v>#N/A</v>
      </c>
      <c r="AR64" s="2" t="e">
        <v>#N/A</v>
      </c>
      <c r="AS64" t="e">
        <v>#N/A</v>
      </c>
      <c r="AT64" t="e">
        <v>#N/A</v>
      </c>
      <c r="AU64" t="e">
        <v>#N/A</v>
      </c>
      <c r="AV64" t="e">
        <v>#N/A</v>
      </c>
      <c r="AW64" t="e">
        <v>#N/A</v>
      </c>
      <c r="AX64" t="e">
        <v>#N/A</v>
      </c>
      <c r="AY64" t="e">
        <v>#N/A</v>
      </c>
      <c r="AZ64" t="e">
        <v>#N/A</v>
      </c>
      <c r="BA64" t="e">
        <v>#N/A</v>
      </c>
      <c r="BB64" t="e">
        <v>#N/A</v>
      </c>
      <c r="BC64" t="e">
        <v>#N/A</v>
      </c>
      <c r="BD64" t="e">
        <v>#N/A</v>
      </c>
      <c r="BE64" t="e">
        <v>#N/A</v>
      </c>
      <c r="BF64" t="e">
        <v>#N/A</v>
      </c>
      <c r="BG64" t="e">
        <v>#N/A</v>
      </c>
      <c r="BH64" t="e">
        <v>#N/A</v>
      </c>
      <c r="BI64" t="e">
        <v>#N/A</v>
      </c>
      <c r="BJ64" t="e">
        <v>#N/A</v>
      </c>
      <c r="BK64" t="e">
        <v>#N/A</v>
      </c>
      <c r="BL64" t="e">
        <v>#N/A</v>
      </c>
      <c r="BM64" t="e">
        <v>#N/A</v>
      </c>
    </row>
    <row r="65" spans="1:65" x14ac:dyDescent="0.25">
      <c r="A65" t="s">
        <v>69</v>
      </c>
      <c r="B65" s="2">
        <v>11.7</v>
      </c>
      <c r="C65" s="3" t="e">
        <v>#N/A</v>
      </c>
      <c r="D65" s="9" t="e">
        <v>#N/A</v>
      </c>
      <c r="E65" s="2" t="e">
        <v>#N/A</v>
      </c>
      <c r="F65" s="7" t="e">
        <v>#N/A</v>
      </c>
      <c r="G65" s="7" t="e">
        <v>#N/A</v>
      </c>
      <c r="H65" s="7" t="e">
        <v>#N/A</v>
      </c>
      <c r="I65" s="7" t="e">
        <v>#N/A</v>
      </c>
      <c r="J65" s="7" t="e">
        <v>#N/A</v>
      </c>
      <c r="K65" s="7" t="e">
        <v>#N/A</v>
      </c>
      <c r="L65" s="7" t="e">
        <v>#N/A</v>
      </c>
      <c r="M65" s="7" t="e">
        <v>#N/A</v>
      </c>
      <c r="N65" s="7" t="e">
        <v>#N/A</v>
      </c>
      <c r="O65" s="7" t="e">
        <v>#N/A</v>
      </c>
      <c r="P65" s="7" t="e">
        <v>#N/A</v>
      </c>
      <c r="Q65" s="7" t="e">
        <v>#N/A</v>
      </c>
      <c r="R65" s="7" t="e">
        <v>#N/A</v>
      </c>
      <c r="S65" s="7" t="e">
        <v>#N/A</v>
      </c>
      <c r="T65" s="7" t="e">
        <v>#N/A</v>
      </c>
      <c r="U65" s="7" t="e">
        <v>#N/A</v>
      </c>
      <c r="V65" s="7" t="e">
        <v>#N/A</v>
      </c>
      <c r="W65" s="7" t="e">
        <v>#N/A</v>
      </c>
      <c r="X65" s="2" t="e">
        <v>#N/A</v>
      </c>
      <c r="Y65" s="2" t="e">
        <v>#N/A</v>
      </c>
      <c r="Z65" s="2" t="e">
        <v>#N/A</v>
      </c>
      <c r="AA65" s="2" t="e">
        <v>#N/A</v>
      </c>
      <c r="AB65" s="2" t="e">
        <v>#N/A</v>
      </c>
      <c r="AC65" s="2" t="e">
        <v>#N/A</v>
      </c>
      <c r="AD65" s="2" t="e">
        <v>#N/A</v>
      </c>
      <c r="AE65" s="2" t="e">
        <v>#N/A</v>
      </c>
      <c r="AF65" s="2" t="e">
        <v>#N/A</v>
      </c>
      <c r="AG65" s="2" t="e">
        <v>#N/A</v>
      </c>
      <c r="AH65" s="2" t="e">
        <v>#N/A</v>
      </c>
      <c r="AI65" s="2" t="e">
        <v>#N/A</v>
      </c>
      <c r="AJ65" s="2" t="e">
        <v>#N/A</v>
      </c>
      <c r="AK65" s="2" t="e">
        <v>#N/A</v>
      </c>
      <c r="AL65" s="2" t="e">
        <v>#N/A</v>
      </c>
      <c r="AM65" s="2" t="e">
        <v>#N/A</v>
      </c>
      <c r="AN65" s="2" t="e">
        <v>#N/A</v>
      </c>
      <c r="AO65" s="2" t="e">
        <v>#N/A</v>
      </c>
      <c r="AP65" s="2" t="e">
        <v>#N/A</v>
      </c>
      <c r="AQ65" s="2" t="e">
        <v>#N/A</v>
      </c>
      <c r="AR65" s="2" t="e">
        <v>#N/A</v>
      </c>
      <c r="AS65" t="e">
        <v>#N/A</v>
      </c>
      <c r="AT65" t="e">
        <v>#N/A</v>
      </c>
      <c r="AU65" t="e">
        <v>#N/A</v>
      </c>
      <c r="AV65" t="e">
        <v>#N/A</v>
      </c>
      <c r="AW65" t="e">
        <v>#N/A</v>
      </c>
      <c r="AX65" t="e">
        <v>#N/A</v>
      </c>
      <c r="AY65" t="e">
        <v>#N/A</v>
      </c>
      <c r="AZ65" t="e">
        <v>#N/A</v>
      </c>
      <c r="BA65" t="e">
        <v>#N/A</v>
      </c>
      <c r="BB65" t="e">
        <v>#N/A</v>
      </c>
      <c r="BC65" t="e">
        <v>#N/A</v>
      </c>
      <c r="BD65" t="e">
        <v>#N/A</v>
      </c>
      <c r="BE65" t="e">
        <v>#N/A</v>
      </c>
      <c r="BF65" t="e">
        <v>#N/A</v>
      </c>
      <c r="BG65" t="e">
        <v>#N/A</v>
      </c>
      <c r="BH65" t="e">
        <v>#N/A</v>
      </c>
      <c r="BI65" t="e">
        <v>#N/A</v>
      </c>
      <c r="BJ65" t="e">
        <v>#N/A</v>
      </c>
      <c r="BK65" t="e">
        <v>#N/A</v>
      </c>
      <c r="BL65" t="e">
        <v>#N/A</v>
      </c>
      <c r="BM65" t="e">
        <v>#N/A</v>
      </c>
    </row>
    <row r="66" spans="1:65" x14ac:dyDescent="0.25">
      <c r="A66" t="s">
        <v>70</v>
      </c>
      <c r="B66" s="2">
        <v>11.6</v>
      </c>
      <c r="C66" s="3" t="e">
        <v>#N/A</v>
      </c>
      <c r="D66" s="9" t="e">
        <v>#N/A</v>
      </c>
      <c r="E66" s="2" t="e">
        <v>#N/A</v>
      </c>
      <c r="F66" s="7" t="e">
        <v>#N/A</v>
      </c>
      <c r="G66" s="7" t="e">
        <v>#N/A</v>
      </c>
      <c r="H66" s="7" t="e">
        <v>#N/A</v>
      </c>
      <c r="I66" s="7" t="e">
        <v>#N/A</v>
      </c>
      <c r="J66" s="7" t="e">
        <v>#N/A</v>
      </c>
      <c r="K66" s="7" t="e">
        <v>#N/A</v>
      </c>
      <c r="L66" s="7" t="e">
        <v>#N/A</v>
      </c>
      <c r="M66" s="7" t="e">
        <v>#N/A</v>
      </c>
      <c r="N66" s="7" t="e">
        <v>#N/A</v>
      </c>
      <c r="O66" s="7" t="e">
        <v>#N/A</v>
      </c>
      <c r="P66" s="7" t="e">
        <v>#N/A</v>
      </c>
      <c r="Q66" s="7" t="e">
        <v>#N/A</v>
      </c>
      <c r="R66" s="7" t="e">
        <v>#N/A</v>
      </c>
      <c r="S66" s="7" t="e">
        <v>#N/A</v>
      </c>
      <c r="T66" s="7" t="e">
        <v>#N/A</v>
      </c>
      <c r="U66" s="7" t="e">
        <v>#N/A</v>
      </c>
      <c r="V66" s="7" t="e">
        <v>#N/A</v>
      </c>
      <c r="W66" s="7" t="e">
        <v>#N/A</v>
      </c>
      <c r="X66" s="2" t="e">
        <v>#N/A</v>
      </c>
      <c r="Y66" s="2" t="e">
        <v>#N/A</v>
      </c>
      <c r="Z66" s="2" t="e">
        <v>#N/A</v>
      </c>
      <c r="AA66" s="2" t="e">
        <v>#N/A</v>
      </c>
      <c r="AB66" s="2" t="e">
        <v>#N/A</v>
      </c>
      <c r="AC66" s="2" t="e">
        <v>#N/A</v>
      </c>
      <c r="AD66" s="2" t="e">
        <v>#N/A</v>
      </c>
      <c r="AE66" s="2" t="e">
        <v>#N/A</v>
      </c>
      <c r="AF66" s="2" t="e">
        <v>#N/A</v>
      </c>
      <c r="AG66" s="2" t="e">
        <v>#N/A</v>
      </c>
      <c r="AH66" s="2" t="e">
        <v>#N/A</v>
      </c>
      <c r="AI66" s="2" t="e">
        <v>#N/A</v>
      </c>
      <c r="AJ66" s="2" t="e">
        <v>#N/A</v>
      </c>
      <c r="AK66" s="2" t="e">
        <v>#N/A</v>
      </c>
      <c r="AL66" s="2" t="e">
        <v>#N/A</v>
      </c>
      <c r="AM66" s="2" t="e">
        <v>#N/A</v>
      </c>
      <c r="AN66" s="2" t="e">
        <v>#N/A</v>
      </c>
      <c r="AO66" s="2" t="e">
        <v>#N/A</v>
      </c>
      <c r="AP66" s="2" t="e">
        <v>#N/A</v>
      </c>
      <c r="AQ66" s="2" t="e">
        <v>#N/A</v>
      </c>
      <c r="AR66" s="2" t="e">
        <v>#N/A</v>
      </c>
      <c r="AS66" t="e">
        <v>#N/A</v>
      </c>
      <c r="AT66" t="e">
        <v>#N/A</v>
      </c>
      <c r="AU66" t="e">
        <v>#N/A</v>
      </c>
      <c r="AV66" t="e">
        <v>#N/A</v>
      </c>
      <c r="AW66" t="e">
        <v>#N/A</v>
      </c>
      <c r="AX66" t="e">
        <v>#N/A</v>
      </c>
      <c r="AY66" t="e">
        <v>#N/A</v>
      </c>
      <c r="AZ66" t="e">
        <v>#N/A</v>
      </c>
      <c r="BA66" t="e">
        <v>#N/A</v>
      </c>
      <c r="BB66" t="e">
        <v>#N/A</v>
      </c>
      <c r="BC66" t="e">
        <v>#N/A</v>
      </c>
      <c r="BD66" t="e">
        <v>#N/A</v>
      </c>
      <c r="BE66" t="e">
        <v>#N/A</v>
      </c>
      <c r="BF66" t="e">
        <v>#N/A</v>
      </c>
      <c r="BG66" t="e">
        <v>#N/A</v>
      </c>
      <c r="BH66" t="e">
        <v>#N/A</v>
      </c>
      <c r="BI66" t="e">
        <v>#N/A</v>
      </c>
      <c r="BJ66" t="e">
        <v>#N/A</v>
      </c>
      <c r="BK66" t="e">
        <v>#N/A</v>
      </c>
      <c r="BL66" t="e">
        <v>#N/A</v>
      </c>
      <c r="BM66" t="e">
        <v>#N/A</v>
      </c>
    </row>
    <row r="67" spans="1:65" x14ac:dyDescent="0.25">
      <c r="A67" t="s">
        <v>71</v>
      </c>
      <c r="B67" s="2">
        <v>11.6</v>
      </c>
      <c r="C67" s="3" t="e">
        <v>#N/A</v>
      </c>
      <c r="D67" s="9" t="e">
        <v>#N/A</v>
      </c>
      <c r="E67" s="2" t="e">
        <v>#N/A</v>
      </c>
      <c r="F67" s="7" t="e">
        <v>#N/A</v>
      </c>
      <c r="G67" s="7" t="e">
        <v>#N/A</v>
      </c>
      <c r="H67" s="7" t="e">
        <v>#N/A</v>
      </c>
      <c r="I67" s="7" t="e">
        <v>#N/A</v>
      </c>
      <c r="J67" s="7" t="e">
        <v>#N/A</v>
      </c>
      <c r="K67" s="7" t="e">
        <v>#N/A</v>
      </c>
      <c r="L67" s="7" t="e">
        <v>#N/A</v>
      </c>
      <c r="M67" s="7" t="e">
        <v>#N/A</v>
      </c>
      <c r="N67" s="7" t="e">
        <v>#N/A</v>
      </c>
      <c r="O67" s="7" t="e">
        <v>#N/A</v>
      </c>
      <c r="P67" s="7" t="e">
        <v>#N/A</v>
      </c>
      <c r="Q67" s="7" t="e">
        <v>#N/A</v>
      </c>
      <c r="R67" s="7" t="e">
        <v>#N/A</v>
      </c>
      <c r="S67" s="7" t="e">
        <v>#N/A</v>
      </c>
      <c r="T67" s="7" t="e">
        <v>#N/A</v>
      </c>
      <c r="U67" s="7" t="e">
        <v>#N/A</v>
      </c>
      <c r="V67" s="7" t="e">
        <v>#N/A</v>
      </c>
      <c r="W67" s="7" t="e">
        <v>#N/A</v>
      </c>
      <c r="X67" s="2" t="e">
        <v>#N/A</v>
      </c>
      <c r="Y67" s="2" t="e">
        <v>#N/A</v>
      </c>
      <c r="Z67" s="2" t="e">
        <v>#N/A</v>
      </c>
      <c r="AA67" s="2" t="e">
        <v>#N/A</v>
      </c>
      <c r="AB67" s="2" t="e">
        <v>#N/A</v>
      </c>
      <c r="AC67" s="2" t="e">
        <v>#N/A</v>
      </c>
      <c r="AD67" s="2" t="e">
        <v>#N/A</v>
      </c>
      <c r="AE67" s="2" t="e">
        <v>#N/A</v>
      </c>
      <c r="AF67" s="2" t="e">
        <v>#N/A</v>
      </c>
      <c r="AG67" s="2" t="e">
        <v>#N/A</v>
      </c>
      <c r="AH67" s="2" t="e">
        <v>#N/A</v>
      </c>
      <c r="AI67" s="2" t="e">
        <v>#N/A</v>
      </c>
      <c r="AJ67" s="2" t="e">
        <v>#N/A</v>
      </c>
      <c r="AK67" s="2" t="e">
        <v>#N/A</v>
      </c>
      <c r="AL67" s="2" t="e">
        <v>#N/A</v>
      </c>
      <c r="AM67" s="2" t="e">
        <v>#N/A</v>
      </c>
      <c r="AN67" s="2" t="e">
        <v>#N/A</v>
      </c>
      <c r="AO67" s="2" t="e">
        <v>#N/A</v>
      </c>
      <c r="AP67" s="2" t="e">
        <v>#N/A</v>
      </c>
      <c r="AQ67" s="2" t="e">
        <v>#N/A</v>
      </c>
      <c r="AR67" s="2" t="e">
        <v>#N/A</v>
      </c>
      <c r="AS67" t="e">
        <v>#N/A</v>
      </c>
      <c r="AT67" t="e">
        <v>#N/A</v>
      </c>
      <c r="AU67" t="e">
        <v>#N/A</v>
      </c>
      <c r="AV67" t="e">
        <v>#N/A</v>
      </c>
      <c r="AW67" t="e">
        <v>#N/A</v>
      </c>
      <c r="AX67" t="e">
        <v>#N/A</v>
      </c>
      <c r="AY67" t="e">
        <v>#N/A</v>
      </c>
      <c r="AZ67" t="e">
        <v>#N/A</v>
      </c>
      <c r="BA67" t="e">
        <v>#N/A</v>
      </c>
      <c r="BB67" t="e">
        <v>#N/A</v>
      </c>
      <c r="BC67" t="e">
        <v>#N/A</v>
      </c>
      <c r="BD67" t="e">
        <v>#N/A</v>
      </c>
      <c r="BE67" t="e">
        <v>#N/A</v>
      </c>
      <c r="BF67" t="e">
        <v>#N/A</v>
      </c>
      <c r="BG67" t="e">
        <v>#N/A</v>
      </c>
      <c r="BH67" t="e">
        <v>#N/A</v>
      </c>
      <c r="BI67" t="e">
        <v>#N/A</v>
      </c>
      <c r="BJ67" t="e">
        <v>#N/A</v>
      </c>
      <c r="BK67" t="e">
        <v>#N/A</v>
      </c>
      <c r="BL67" t="e">
        <v>#N/A</v>
      </c>
      <c r="BM67" t="e">
        <v>#N/A</v>
      </c>
    </row>
    <row r="68" spans="1:65" x14ac:dyDescent="0.25">
      <c r="A68" t="s">
        <v>72</v>
      </c>
      <c r="B68" s="2">
        <v>11.5</v>
      </c>
      <c r="C68" s="3" t="e">
        <v>#N/A</v>
      </c>
      <c r="D68" s="9" t="e">
        <v>#N/A</v>
      </c>
      <c r="E68" s="2" t="e">
        <v>#N/A</v>
      </c>
      <c r="F68" s="7" t="e">
        <v>#N/A</v>
      </c>
      <c r="G68" s="7" t="e">
        <v>#N/A</v>
      </c>
      <c r="H68" s="7" t="e">
        <v>#N/A</v>
      </c>
      <c r="I68" s="7" t="e">
        <v>#N/A</v>
      </c>
      <c r="J68" s="7" t="e">
        <v>#N/A</v>
      </c>
      <c r="K68" s="7" t="e">
        <v>#N/A</v>
      </c>
      <c r="L68" s="7" t="e">
        <v>#N/A</v>
      </c>
      <c r="M68" s="7" t="e">
        <v>#N/A</v>
      </c>
      <c r="N68" s="7" t="e">
        <v>#N/A</v>
      </c>
      <c r="O68" s="7" t="e">
        <v>#N/A</v>
      </c>
      <c r="P68" s="7" t="e">
        <v>#N/A</v>
      </c>
      <c r="Q68" s="7" t="e">
        <v>#N/A</v>
      </c>
      <c r="R68" s="7" t="e">
        <v>#N/A</v>
      </c>
      <c r="S68" s="7" t="e">
        <v>#N/A</v>
      </c>
      <c r="T68" s="7" t="e">
        <v>#N/A</v>
      </c>
      <c r="U68" s="7" t="e">
        <v>#N/A</v>
      </c>
      <c r="V68" s="7" t="e">
        <v>#N/A</v>
      </c>
      <c r="W68" s="7" t="e">
        <v>#N/A</v>
      </c>
      <c r="X68" s="2" t="e">
        <v>#N/A</v>
      </c>
      <c r="Y68" s="2" t="e">
        <v>#N/A</v>
      </c>
      <c r="Z68" s="2" t="e">
        <v>#N/A</v>
      </c>
      <c r="AA68" s="2" t="e">
        <v>#N/A</v>
      </c>
      <c r="AB68" s="2" t="e">
        <v>#N/A</v>
      </c>
      <c r="AC68" s="2" t="e">
        <v>#N/A</v>
      </c>
      <c r="AD68" s="2" t="e">
        <v>#N/A</v>
      </c>
      <c r="AE68" s="2" t="e">
        <v>#N/A</v>
      </c>
      <c r="AF68" s="2" t="e">
        <v>#N/A</v>
      </c>
      <c r="AG68" s="2" t="e">
        <v>#N/A</v>
      </c>
      <c r="AH68" s="2" t="e">
        <v>#N/A</v>
      </c>
      <c r="AI68" s="2" t="e">
        <v>#N/A</v>
      </c>
      <c r="AJ68" s="2" t="e">
        <v>#N/A</v>
      </c>
      <c r="AK68" s="2" t="e">
        <v>#N/A</v>
      </c>
      <c r="AL68" s="2" t="e">
        <v>#N/A</v>
      </c>
      <c r="AM68" s="2" t="e">
        <v>#N/A</v>
      </c>
      <c r="AN68" s="2" t="e">
        <v>#N/A</v>
      </c>
      <c r="AO68" s="2" t="e">
        <v>#N/A</v>
      </c>
      <c r="AP68" s="2" t="e">
        <v>#N/A</v>
      </c>
      <c r="AQ68" s="2" t="e">
        <v>#N/A</v>
      </c>
      <c r="AR68" s="2" t="e">
        <v>#N/A</v>
      </c>
      <c r="AS68" t="e">
        <v>#N/A</v>
      </c>
      <c r="AT68" t="e">
        <v>#N/A</v>
      </c>
      <c r="AU68" t="e">
        <v>#N/A</v>
      </c>
      <c r="AV68" t="e">
        <v>#N/A</v>
      </c>
      <c r="AW68" t="e">
        <v>#N/A</v>
      </c>
      <c r="AX68" t="e">
        <v>#N/A</v>
      </c>
      <c r="AY68" t="e">
        <v>#N/A</v>
      </c>
      <c r="AZ68" t="e">
        <v>#N/A</v>
      </c>
      <c r="BA68" t="e">
        <v>#N/A</v>
      </c>
      <c r="BB68" t="e">
        <v>#N/A</v>
      </c>
      <c r="BC68" t="e">
        <v>#N/A</v>
      </c>
      <c r="BD68" t="e">
        <v>#N/A</v>
      </c>
      <c r="BE68" t="e">
        <v>#N/A</v>
      </c>
      <c r="BF68" t="e">
        <v>#N/A</v>
      </c>
      <c r="BG68" t="e">
        <v>#N/A</v>
      </c>
      <c r="BH68" t="e">
        <v>#N/A</v>
      </c>
      <c r="BI68" t="e">
        <v>#N/A</v>
      </c>
      <c r="BJ68" t="e">
        <v>#N/A</v>
      </c>
      <c r="BK68" t="e">
        <v>#N/A</v>
      </c>
      <c r="BL68" t="e">
        <v>#N/A</v>
      </c>
      <c r="BM68" t="e">
        <v>#N/A</v>
      </c>
    </row>
    <row r="69" spans="1:65" x14ac:dyDescent="0.25">
      <c r="A69" t="s">
        <v>73</v>
      </c>
      <c r="B69" s="2">
        <v>11.5</v>
      </c>
      <c r="C69" s="3" t="e">
        <v>#N/A</v>
      </c>
      <c r="D69" s="9" t="e">
        <v>#N/A</v>
      </c>
      <c r="E69" s="2" t="e">
        <v>#N/A</v>
      </c>
      <c r="F69" s="7" t="e">
        <v>#N/A</v>
      </c>
      <c r="G69" s="7" t="e">
        <v>#N/A</v>
      </c>
      <c r="H69" s="7" t="e">
        <v>#N/A</v>
      </c>
      <c r="I69" s="7" t="e">
        <v>#N/A</v>
      </c>
      <c r="J69" s="7" t="e">
        <v>#N/A</v>
      </c>
      <c r="K69" s="7" t="e">
        <v>#N/A</v>
      </c>
      <c r="L69" s="7" t="e">
        <v>#N/A</v>
      </c>
      <c r="M69" s="7" t="e">
        <v>#N/A</v>
      </c>
      <c r="N69" s="7" t="e">
        <v>#N/A</v>
      </c>
      <c r="O69" s="7" t="e">
        <v>#N/A</v>
      </c>
      <c r="P69" s="7" t="e">
        <v>#N/A</v>
      </c>
      <c r="Q69" s="7" t="e">
        <v>#N/A</v>
      </c>
      <c r="R69" s="7" t="e">
        <v>#N/A</v>
      </c>
      <c r="S69" s="7" t="e">
        <v>#N/A</v>
      </c>
      <c r="T69" s="7" t="e">
        <v>#N/A</v>
      </c>
      <c r="U69" s="7" t="e">
        <v>#N/A</v>
      </c>
      <c r="V69" s="7" t="e">
        <v>#N/A</v>
      </c>
      <c r="W69" s="7" t="e">
        <v>#N/A</v>
      </c>
      <c r="X69" s="2" t="e">
        <v>#N/A</v>
      </c>
      <c r="Y69" s="2" t="e">
        <v>#N/A</v>
      </c>
      <c r="Z69" s="2" t="e">
        <v>#N/A</v>
      </c>
      <c r="AA69" s="2" t="e">
        <v>#N/A</v>
      </c>
      <c r="AB69" s="2" t="e">
        <v>#N/A</v>
      </c>
      <c r="AC69" s="2" t="e">
        <v>#N/A</v>
      </c>
      <c r="AD69" s="2" t="e">
        <v>#N/A</v>
      </c>
      <c r="AE69" s="2" t="e">
        <v>#N/A</v>
      </c>
      <c r="AF69" s="2" t="e">
        <v>#N/A</v>
      </c>
      <c r="AG69" s="2" t="e">
        <v>#N/A</v>
      </c>
      <c r="AH69" s="2" t="e">
        <v>#N/A</v>
      </c>
      <c r="AI69" s="2" t="e">
        <v>#N/A</v>
      </c>
      <c r="AJ69" s="2" t="e">
        <v>#N/A</v>
      </c>
      <c r="AK69" s="2" t="e">
        <v>#N/A</v>
      </c>
      <c r="AL69" s="2" t="e">
        <v>#N/A</v>
      </c>
      <c r="AM69" s="2" t="e">
        <v>#N/A</v>
      </c>
      <c r="AN69" s="2" t="e">
        <v>#N/A</v>
      </c>
      <c r="AO69" s="2" t="e">
        <v>#N/A</v>
      </c>
      <c r="AP69" s="2" t="e">
        <v>#N/A</v>
      </c>
      <c r="AQ69" s="2" t="e">
        <v>#N/A</v>
      </c>
      <c r="AR69" s="2" t="e">
        <v>#N/A</v>
      </c>
      <c r="AS69" t="e">
        <v>#N/A</v>
      </c>
      <c r="AT69" t="e">
        <v>#N/A</v>
      </c>
      <c r="AU69" t="e">
        <v>#N/A</v>
      </c>
      <c r="AV69" t="e">
        <v>#N/A</v>
      </c>
      <c r="AW69" t="e">
        <v>#N/A</v>
      </c>
      <c r="AX69" t="e">
        <v>#N/A</v>
      </c>
      <c r="AY69" t="e">
        <v>#N/A</v>
      </c>
      <c r="AZ69" t="e">
        <v>#N/A</v>
      </c>
      <c r="BA69" t="e">
        <v>#N/A</v>
      </c>
      <c r="BB69" t="e">
        <v>#N/A</v>
      </c>
      <c r="BC69" t="e">
        <v>#N/A</v>
      </c>
      <c r="BD69" t="e">
        <v>#N/A</v>
      </c>
      <c r="BE69" t="e">
        <v>#N/A</v>
      </c>
      <c r="BF69" t="e">
        <v>#N/A</v>
      </c>
      <c r="BG69" t="e">
        <v>#N/A</v>
      </c>
      <c r="BH69" t="e">
        <v>#N/A</v>
      </c>
      <c r="BI69" t="e">
        <v>#N/A</v>
      </c>
      <c r="BJ69" t="e">
        <v>#N/A</v>
      </c>
      <c r="BK69" t="e">
        <v>#N/A</v>
      </c>
      <c r="BL69" t="e">
        <v>#N/A</v>
      </c>
      <c r="BM69" t="e">
        <v>#N/A</v>
      </c>
    </row>
    <row r="70" spans="1:65" x14ac:dyDescent="0.25">
      <c r="A70" t="s">
        <v>74</v>
      </c>
      <c r="B70" s="2">
        <v>11.4</v>
      </c>
      <c r="C70" s="3" t="e">
        <v>#N/A</v>
      </c>
      <c r="D70" s="9" t="e">
        <v>#N/A</v>
      </c>
      <c r="E70" s="2" t="e">
        <v>#N/A</v>
      </c>
      <c r="F70" s="7" t="e">
        <v>#N/A</v>
      </c>
      <c r="G70" s="7" t="e">
        <v>#N/A</v>
      </c>
      <c r="H70" s="7" t="e">
        <v>#N/A</v>
      </c>
      <c r="I70" s="7" t="e">
        <v>#N/A</v>
      </c>
      <c r="J70" s="7" t="e">
        <v>#N/A</v>
      </c>
      <c r="K70" s="7" t="e">
        <v>#N/A</v>
      </c>
      <c r="L70" s="7" t="e">
        <v>#N/A</v>
      </c>
      <c r="M70" s="7" t="e">
        <v>#N/A</v>
      </c>
      <c r="N70" s="7" t="e">
        <v>#N/A</v>
      </c>
      <c r="O70" s="7" t="e">
        <v>#N/A</v>
      </c>
      <c r="P70" s="7" t="e">
        <v>#N/A</v>
      </c>
      <c r="Q70" s="7" t="e">
        <v>#N/A</v>
      </c>
      <c r="R70" s="7" t="e">
        <v>#N/A</v>
      </c>
      <c r="S70" s="7" t="e">
        <v>#N/A</v>
      </c>
      <c r="T70" s="7" t="e">
        <v>#N/A</v>
      </c>
      <c r="U70" s="7" t="e">
        <v>#N/A</v>
      </c>
      <c r="V70" s="7" t="e">
        <v>#N/A</v>
      </c>
      <c r="W70" s="7" t="e">
        <v>#N/A</v>
      </c>
      <c r="X70" s="2" t="e">
        <v>#N/A</v>
      </c>
      <c r="Y70" s="2" t="e">
        <v>#N/A</v>
      </c>
      <c r="Z70" s="2" t="e">
        <v>#N/A</v>
      </c>
      <c r="AA70" s="2" t="e">
        <v>#N/A</v>
      </c>
      <c r="AB70" s="2" t="e">
        <v>#N/A</v>
      </c>
      <c r="AC70" s="2" t="e">
        <v>#N/A</v>
      </c>
      <c r="AD70" s="2" t="e">
        <v>#N/A</v>
      </c>
      <c r="AE70" s="2" t="e">
        <v>#N/A</v>
      </c>
      <c r="AF70" s="2" t="e">
        <v>#N/A</v>
      </c>
      <c r="AG70" s="2" t="e">
        <v>#N/A</v>
      </c>
      <c r="AH70" s="2" t="e">
        <v>#N/A</v>
      </c>
      <c r="AI70" s="2" t="e">
        <v>#N/A</v>
      </c>
      <c r="AJ70" s="2" t="e">
        <v>#N/A</v>
      </c>
      <c r="AK70" s="2" t="e">
        <v>#N/A</v>
      </c>
      <c r="AL70" s="2" t="e">
        <v>#N/A</v>
      </c>
      <c r="AM70" s="2" t="e">
        <v>#N/A</v>
      </c>
      <c r="AN70" s="2" t="e">
        <v>#N/A</v>
      </c>
      <c r="AO70" s="2" t="e">
        <v>#N/A</v>
      </c>
      <c r="AP70" s="2" t="e">
        <v>#N/A</v>
      </c>
      <c r="AQ70" s="2" t="e">
        <v>#N/A</v>
      </c>
      <c r="AR70" s="2" t="e">
        <v>#N/A</v>
      </c>
      <c r="AS70" t="e">
        <v>#N/A</v>
      </c>
      <c r="AT70" t="e">
        <v>#N/A</v>
      </c>
      <c r="AU70" t="e">
        <v>#N/A</v>
      </c>
      <c r="AV70" t="e">
        <v>#N/A</v>
      </c>
      <c r="AW70" t="e">
        <v>#N/A</v>
      </c>
      <c r="AX70" t="e">
        <v>#N/A</v>
      </c>
      <c r="AY70" t="e">
        <v>#N/A</v>
      </c>
      <c r="AZ70" t="e">
        <v>#N/A</v>
      </c>
      <c r="BA70" t="e">
        <v>#N/A</v>
      </c>
      <c r="BB70" t="e">
        <v>#N/A</v>
      </c>
      <c r="BC70" t="e">
        <v>#N/A</v>
      </c>
      <c r="BD70" t="e">
        <v>#N/A</v>
      </c>
      <c r="BE70" t="e">
        <v>#N/A</v>
      </c>
      <c r="BF70" t="e">
        <v>#N/A</v>
      </c>
      <c r="BG70" t="e">
        <v>#N/A</v>
      </c>
      <c r="BH70" t="e">
        <v>#N/A</v>
      </c>
      <c r="BI70" t="e">
        <v>#N/A</v>
      </c>
      <c r="BJ70" t="e">
        <v>#N/A</v>
      </c>
      <c r="BK70" t="e">
        <v>#N/A</v>
      </c>
      <c r="BL70" t="e">
        <v>#N/A</v>
      </c>
      <c r="BM70" t="e">
        <v>#N/A</v>
      </c>
    </row>
    <row r="71" spans="1:65" x14ac:dyDescent="0.25">
      <c r="A71" t="s">
        <v>75</v>
      </c>
      <c r="B71" s="2">
        <v>11.4</v>
      </c>
      <c r="C71" s="3" t="e">
        <v>#N/A</v>
      </c>
      <c r="D71" s="9" t="e">
        <v>#N/A</v>
      </c>
      <c r="E71" s="2" t="e">
        <v>#N/A</v>
      </c>
      <c r="F71" s="7" t="e">
        <v>#N/A</v>
      </c>
      <c r="G71" s="7" t="e">
        <v>#N/A</v>
      </c>
      <c r="H71" s="7" t="e">
        <v>#N/A</v>
      </c>
      <c r="I71" s="7" t="e">
        <v>#N/A</v>
      </c>
      <c r="J71" s="7" t="e">
        <v>#N/A</v>
      </c>
      <c r="K71" s="7" t="e">
        <v>#N/A</v>
      </c>
      <c r="L71" s="7" t="e">
        <v>#N/A</v>
      </c>
      <c r="M71" s="7" t="e">
        <v>#N/A</v>
      </c>
      <c r="N71" s="7" t="e">
        <v>#N/A</v>
      </c>
      <c r="O71" s="7" t="e">
        <v>#N/A</v>
      </c>
      <c r="P71" s="7" t="e">
        <v>#N/A</v>
      </c>
      <c r="Q71" s="7" t="e">
        <v>#N/A</v>
      </c>
      <c r="R71" s="7" t="e">
        <v>#N/A</v>
      </c>
      <c r="S71" s="7" t="e">
        <v>#N/A</v>
      </c>
      <c r="T71" s="7" t="e">
        <v>#N/A</v>
      </c>
      <c r="U71" s="7" t="e">
        <v>#N/A</v>
      </c>
      <c r="V71" s="7" t="e">
        <v>#N/A</v>
      </c>
      <c r="W71" s="7" t="e">
        <v>#N/A</v>
      </c>
      <c r="X71" s="2" t="e">
        <v>#N/A</v>
      </c>
      <c r="Y71" s="2" t="e">
        <v>#N/A</v>
      </c>
      <c r="Z71" s="2" t="e">
        <v>#N/A</v>
      </c>
      <c r="AA71" s="2" t="e">
        <v>#N/A</v>
      </c>
      <c r="AB71" s="2" t="e">
        <v>#N/A</v>
      </c>
      <c r="AC71" s="2" t="e">
        <v>#N/A</v>
      </c>
      <c r="AD71" s="2" t="e">
        <v>#N/A</v>
      </c>
      <c r="AE71" s="2" t="e">
        <v>#N/A</v>
      </c>
      <c r="AF71" s="2" t="e">
        <v>#N/A</v>
      </c>
      <c r="AG71" s="2" t="e">
        <v>#N/A</v>
      </c>
      <c r="AH71" s="2" t="e">
        <v>#N/A</v>
      </c>
      <c r="AI71" s="2" t="e">
        <v>#N/A</v>
      </c>
      <c r="AJ71" s="2" t="e">
        <v>#N/A</v>
      </c>
      <c r="AK71" s="2" t="e">
        <v>#N/A</v>
      </c>
      <c r="AL71" s="2" t="e">
        <v>#N/A</v>
      </c>
      <c r="AM71" s="2" t="e">
        <v>#N/A</v>
      </c>
      <c r="AN71" s="2" t="e">
        <v>#N/A</v>
      </c>
      <c r="AO71" s="2" t="e">
        <v>#N/A</v>
      </c>
      <c r="AP71" s="2" t="e">
        <v>#N/A</v>
      </c>
      <c r="AQ71" s="2" t="e">
        <v>#N/A</v>
      </c>
      <c r="AR71" s="2" t="e">
        <v>#N/A</v>
      </c>
      <c r="AS71" t="e">
        <v>#N/A</v>
      </c>
      <c r="AT71" t="e">
        <v>#N/A</v>
      </c>
      <c r="AU71" t="e">
        <v>#N/A</v>
      </c>
      <c r="AV71" t="e">
        <v>#N/A</v>
      </c>
      <c r="AW71" t="e">
        <v>#N/A</v>
      </c>
      <c r="AX71" t="e">
        <v>#N/A</v>
      </c>
      <c r="AY71" t="e">
        <v>#N/A</v>
      </c>
      <c r="AZ71" t="e">
        <v>#N/A</v>
      </c>
      <c r="BA71" t="e">
        <v>#N/A</v>
      </c>
      <c r="BB71" t="e">
        <v>#N/A</v>
      </c>
      <c r="BC71" t="e">
        <v>#N/A</v>
      </c>
      <c r="BD71" t="e">
        <v>#N/A</v>
      </c>
      <c r="BE71" t="e">
        <v>#N/A</v>
      </c>
      <c r="BF71" t="e">
        <v>#N/A</v>
      </c>
      <c r="BG71" t="e">
        <v>#N/A</v>
      </c>
      <c r="BH71" t="e">
        <v>#N/A</v>
      </c>
      <c r="BI71" t="e">
        <v>#N/A</v>
      </c>
      <c r="BJ71" t="e">
        <v>#N/A</v>
      </c>
      <c r="BK71" t="e">
        <v>#N/A</v>
      </c>
      <c r="BL71" t="e">
        <v>#N/A</v>
      </c>
      <c r="BM71" t="e">
        <v>#N/A</v>
      </c>
    </row>
    <row r="72" spans="1:65" x14ac:dyDescent="0.25">
      <c r="A72" t="s">
        <v>76</v>
      </c>
      <c r="B72" s="2">
        <v>11.4</v>
      </c>
      <c r="C72" s="3" t="e">
        <v>#N/A</v>
      </c>
      <c r="D72" s="9" t="e">
        <v>#N/A</v>
      </c>
      <c r="E72" s="2" t="e">
        <v>#N/A</v>
      </c>
      <c r="F72" s="7" t="e">
        <v>#N/A</v>
      </c>
      <c r="G72" s="7" t="e">
        <v>#N/A</v>
      </c>
      <c r="H72" s="7" t="e">
        <v>#N/A</v>
      </c>
      <c r="I72" s="7" t="e">
        <v>#N/A</v>
      </c>
      <c r="J72" s="7" t="e">
        <v>#N/A</v>
      </c>
      <c r="K72" s="7" t="e">
        <v>#N/A</v>
      </c>
      <c r="L72" s="7" t="e">
        <v>#N/A</v>
      </c>
      <c r="M72" s="7" t="e">
        <v>#N/A</v>
      </c>
      <c r="N72" s="7" t="e">
        <v>#N/A</v>
      </c>
      <c r="O72" s="7" t="e">
        <v>#N/A</v>
      </c>
      <c r="P72" s="7" t="e">
        <v>#N/A</v>
      </c>
      <c r="Q72" s="7" t="e">
        <v>#N/A</v>
      </c>
      <c r="R72" s="7" t="e">
        <v>#N/A</v>
      </c>
      <c r="S72" s="7" t="e">
        <v>#N/A</v>
      </c>
      <c r="T72" s="7" t="e">
        <v>#N/A</v>
      </c>
      <c r="U72" s="7" t="e">
        <v>#N/A</v>
      </c>
      <c r="V72" s="7" t="e">
        <v>#N/A</v>
      </c>
      <c r="W72" s="7" t="e">
        <v>#N/A</v>
      </c>
      <c r="X72" s="2" t="e">
        <v>#N/A</v>
      </c>
      <c r="Y72" s="2" t="e">
        <v>#N/A</v>
      </c>
      <c r="Z72" s="2" t="e">
        <v>#N/A</v>
      </c>
      <c r="AA72" s="2" t="e">
        <v>#N/A</v>
      </c>
      <c r="AB72" s="2" t="e">
        <v>#N/A</v>
      </c>
      <c r="AC72" s="2" t="e">
        <v>#N/A</v>
      </c>
      <c r="AD72" s="2" t="e">
        <v>#N/A</v>
      </c>
      <c r="AE72" s="2" t="e">
        <v>#N/A</v>
      </c>
      <c r="AF72" s="2" t="e">
        <v>#N/A</v>
      </c>
      <c r="AG72" s="2" t="e">
        <v>#N/A</v>
      </c>
      <c r="AH72" s="2" t="e">
        <v>#N/A</v>
      </c>
      <c r="AI72" s="2" t="e">
        <v>#N/A</v>
      </c>
      <c r="AJ72" s="2" t="e">
        <v>#N/A</v>
      </c>
      <c r="AK72" s="2" t="e">
        <v>#N/A</v>
      </c>
      <c r="AL72" s="2" t="e">
        <v>#N/A</v>
      </c>
      <c r="AM72" s="2" t="e">
        <v>#N/A</v>
      </c>
      <c r="AN72" s="2" t="e">
        <v>#N/A</v>
      </c>
      <c r="AO72" s="2" t="e">
        <v>#N/A</v>
      </c>
      <c r="AP72" s="2" t="e">
        <v>#N/A</v>
      </c>
      <c r="AQ72" s="2" t="e">
        <v>#N/A</v>
      </c>
      <c r="AR72" s="2" t="e">
        <v>#N/A</v>
      </c>
      <c r="AS72" t="e">
        <v>#N/A</v>
      </c>
      <c r="AT72" t="e">
        <v>#N/A</v>
      </c>
      <c r="AU72" t="e">
        <v>#N/A</v>
      </c>
      <c r="AV72" t="e">
        <v>#N/A</v>
      </c>
      <c r="AW72" t="e">
        <v>#N/A</v>
      </c>
      <c r="AX72" t="e">
        <v>#N/A</v>
      </c>
      <c r="AY72" t="e">
        <v>#N/A</v>
      </c>
      <c r="AZ72" t="e">
        <v>#N/A</v>
      </c>
      <c r="BA72" t="e">
        <v>#N/A</v>
      </c>
      <c r="BB72" t="e">
        <v>#N/A</v>
      </c>
      <c r="BC72" t="e">
        <v>#N/A</v>
      </c>
      <c r="BD72" t="e">
        <v>#N/A</v>
      </c>
      <c r="BE72" t="e">
        <v>#N/A</v>
      </c>
      <c r="BF72" t="e">
        <v>#N/A</v>
      </c>
      <c r="BG72" t="e">
        <v>#N/A</v>
      </c>
      <c r="BH72" t="e">
        <v>#N/A</v>
      </c>
      <c r="BI72" t="e">
        <v>#N/A</v>
      </c>
      <c r="BJ72" t="e">
        <v>#N/A</v>
      </c>
      <c r="BK72" t="e">
        <v>#N/A</v>
      </c>
      <c r="BL72" t="e">
        <v>#N/A</v>
      </c>
      <c r="BM72" t="e">
        <v>#N/A</v>
      </c>
    </row>
    <row r="73" spans="1:65" x14ac:dyDescent="0.25">
      <c r="A73" t="s">
        <v>77</v>
      </c>
      <c r="B73" s="2">
        <v>11.3</v>
      </c>
      <c r="C73" s="3" t="e">
        <v>#N/A</v>
      </c>
      <c r="D73" s="9" t="e">
        <v>#N/A</v>
      </c>
      <c r="E73" s="2" t="e">
        <v>#N/A</v>
      </c>
      <c r="F73" s="7" t="e">
        <v>#N/A</v>
      </c>
      <c r="G73" s="7" t="e">
        <v>#N/A</v>
      </c>
      <c r="H73" s="7" t="e">
        <v>#N/A</v>
      </c>
      <c r="I73" s="7" t="e">
        <v>#N/A</v>
      </c>
      <c r="J73" s="7" t="e">
        <v>#N/A</v>
      </c>
      <c r="K73" s="7" t="e">
        <v>#N/A</v>
      </c>
      <c r="L73" s="7" t="e">
        <v>#N/A</v>
      </c>
      <c r="M73" s="7" t="e">
        <v>#N/A</v>
      </c>
      <c r="N73" s="7" t="e">
        <v>#N/A</v>
      </c>
      <c r="O73" s="7" t="e">
        <v>#N/A</v>
      </c>
      <c r="P73" s="7" t="e">
        <v>#N/A</v>
      </c>
      <c r="Q73" s="7" t="e">
        <v>#N/A</v>
      </c>
      <c r="R73" s="7" t="e">
        <v>#N/A</v>
      </c>
      <c r="S73" s="7" t="e">
        <v>#N/A</v>
      </c>
      <c r="T73" s="7" t="e">
        <v>#N/A</v>
      </c>
      <c r="U73" s="7" t="e">
        <v>#N/A</v>
      </c>
      <c r="V73" s="7" t="e">
        <v>#N/A</v>
      </c>
      <c r="W73" s="7" t="e">
        <v>#N/A</v>
      </c>
      <c r="X73" s="2" t="e">
        <v>#N/A</v>
      </c>
      <c r="Y73" s="2" t="e">
        <v>#N/A</v>
      </c>
      <c r="Z73" s="2" t="e">
        <v>#N/A</v>
      </c>
      <c r="AA73" s="2" t="e">
        <v>#N/A</v>
      </c>
      <c r="AB73" s="2" t="e">
        <v>#N/A</v>
      </c>
      <c r="AC73" s="2" t="e">
        <v>#N/A</v>
      </c>
      <c r="AD73" s="2" t="e">
        <v>#N/A</v>
      </c>
      <c r="AE73" s="2" t="e">
        <v>#N/A</v>
      </c>
      <c r="AF73" s="2" t="e">
        <v>#N/A</v>
      </c>
      <c r="AG73" s="2" t="e">
        <v>#N/A</v>
      </c>
      <c r="AH73" s="2" t="e">
        <v>#N/A</v>
      </c>
      <c r="AI73" s="2" t="e">
        <v>#N/A</v>
      </c>
      <c r="AJ73" s="2" t="e">
        <v>#N/A</v>
      </c>
      <c r="AK73" s="2" t="e">
        <v>#N/A</v>
      </c>
      <c r="AL73" s="2" t="e">
        <v>#N/A</v>
      </c>
      <c r="AM73" s="2" t="e">
        <v>#N/A</v>
      </c>
      <c r="AN73" s="2" t="e">
        <v>#N/A</v>
      </c>
      <c r="AO73" s="2" t="e">
        <v>#N/A</v>
      </c>
      <c r="AP73" s="2" t="e">
        <v>#N/A</v>
      </c>
      <c r="AQ73" s="2" t="e">
        <v>#N/A</v>
      </c>
      <c r="AR73" s="2" t="e">
        <v>#N/A</v>
      </c>
      <c r="AS73" t="e">
        <v>#N/A</v>
      </c>
      <c r="AT73" t="e">
        <v>#N/A</v>
      </c>
      <c r="AU73" t="e">
        <v>#N/A</v>
      </c>
      <c r="AV73" t="e">
        <v>#N/A</v>
      </c>
      <c r="AW73" t="e">
        <v>#N/A</v>
      </c>
      <c r="AX73" t="e">
        <v>#N/A</v>
      </c>
      <c r="AY73" t="e">
        <v>#N/A</v>
      </c>
      <c r="AZ73" t="e">
        <v>#N/A</v>
      </c>
      <c r="BA73" t="e">
        <v>#N/A</v>
      </c>
      <c r="BB73" t="e">
        <v>#N/A</v>
      </c>
      <c r="BC73" t="e">
        <v>#N/A</v>
      </c>
      <c r="BD73" t="e">
        <v>#N/A</v>
      </c>
      <c r="BE73" t="e">
        <v>#N/A</v>
      </c>
      <c r="BF73" t="e">
        <v>#N/A</v>
      </c>
      <c r="BG73" t="e">
        <v>#N/A</v>
      </c>
      <c r="BH73" t="e">
        <v>#N/A</v>
      </c>
      <c r="BI73" t="e">
        <v>#N/A</v>
      </c>
      <c r="BJ73" t="e">
        <v>#N/A</v>
      </c>
      <c r="BK73" t="e">
        <v>#N/A</v>
      </c>
      <c r="BL73" t="e">
        <v>#N/A</v>
      </c>
      <c r="BM73" t="e">
        <v>#N/A</v>
      </c>
    </row>
    <row r="74" spans="1:65" x14ac:dyDescent="0.25">
      <c r="A74" t="s">
        <v>78</v>
      </c>
      <c r="B74" s="2">
        <v>11.3</v>
      </c>
      <c r="C74" s="3" t="e">
        <v>#N/A</v>
      </c>
      <c r="D74" s="9" t="e">
        <v>#N/A</v>
      </c>
      <c r="E74" s="2" t="e">
        <v>#N/A</v>
      </c>
      <c r="F74" s="7" t="e">
        <v>#N/A</v>
      </c>
      <c r="G74" s="7" t="e">
        <v>#N/A</v>
      </c>
      <c r="H74" s="7" t="e">
        <v>#N/A</v>
      </c>
      <c r="I74" s="7" t="e">
        <v>#N/A</v>
      </c>
      <c r="J74" s="7" t="e">
        <v>#N/A</v>
      </c>
      <c r="K74" s="7" t="e">
        <v>#N/A</v>
      </c>
      <c r="L74" s="7" t="e">
        <v>#N/A</v>
      </c>
      <c r="M74" s="7" t="e">
        <v>#N/A</v>
      </c>
      <c r="N74" s="7" t="e">
        <v>#N/A</v>
      </c>
      <c r="O74" s="7" t="e">
        <v>#N/A</v>
      </c>
      <c r="P74" s="7" t="e">
        <v>#N/A</v>
      </c>
      <c r="Q74" s="7" t="e">
        <v>#N/A</v>
      </c>
      <c r="R74" s="7" t="e">
        <v>#N/A</v>
      </c>
      <c r="S74" s="7" t="e">
        <v>#N/A</v>
      </c>
      <c r="T74" s="7" t="e">
        <v>#N/A</v>
      </c>
      <c r="U74" s="7" t="e">
        <v>#N/A</v>
      </c>
      <c r="V74" s="7" t="e">
        <v>#N/A</v>
      </c>
      <c r="W74" s="7" t="e">
        <v>#N/A</v>
      </c>
      <c r="X74" s="2" t="e">
        <v>#N/A</v>
      </c>
      <c r="Y74" s="2" t="e">
        <v>#N/A</v>
      </c>
      <c r="Z74" s="2" t="e">
        <v>#N/A</v>
      </c>
      <c r="AA74" s="2" t="e">
        <v>#N/A</v>
      </c>
      <c r="AB74" s="2" t="e">
        <v>#N/A</v>
      </c>
      <c r="AC74" s="2" t="e">
        <v>#N/A</v>
      </c>
      <c r="AD74" s="2" t="e">
        <v>#N/A</v>
      </c>
      <c r="AE74" s="2" t="e">
        <v>#N/A</v>
      </c>
      <c r="AF74" s="2" t="e">
        <v>#N/A</v>
      </c>
      <c r="AG74" s="2" t="e">
        <v>#N/A</v>
      </c>
      <c r="AH74" s="2" t="e">
        <v>#N/A</v>
      </c>
      <c r="AI74" s="2" t="e">
        <v>#N/A</v>
      </c>
      <c r="AJ74" s="2" t="e">
        <v>#N/A</v>
      </c>
      <c r="AK74" s="2" t="e">
        <v>#N/A</v>
      </c>
      <c r="AL74" s="2" t="e">
        <v>#N/A</v>
      </c>
      <c r="AM74" s="2" t="e">
        <v>#N/A</v>
      </c>
      <c r="AN74" s="2" t="e">
        <v>#N/A</v>
      </c>
      <c r="AO74" s="2" t="e">
        <v>#N/A</v>
      </c>
      <c r="AP74" s="2" t="e">
        <v>#N/A</v>
      </c>
      <c r="AQ74" s="2" t="e">
        <v>#N/A</v>
      </c>
      <c r="AR74" s="2" t="e">
        <v>#N/A</v>
      </c>
      <c r="AS74" t="e">
        <v>#N/A</v>
      </c>
      <c r="AT74" t="e">
        <v>#N/A</v>
      </c>
      <c r="AU74" t="e">
        <v>#N/A</v>
      </c>
      <c r="AV74" t="e">
        <v>#N/A</v>
      </c>
      <c r="AW74" t="e">
        <v>#N/A</v>
      </c>
      <c r="AX74" t="e">
        <v>#N/A</v>
      </c>
      <c r="AY74" t="e">
        <v>#N/A</v>
      </c>
      <c r="AZ74" t="e">
        <v>#N/A</v>
      </c>
      <c r="BA74" t="e">
        <v>#N/A</v>
      </c>
      <c r="BB74" t="e">
        <v>#N/A</v>
      </c>
      <c r="BC74" t="e">
        <v>#N/A</v>
      </c>
      <c r="BD74" t="e">
        <v>#N/A</v>
      </c>
      <c r="BE74" t="e">
        <v>#N/A</v>
      </c>
      <c r="BF74" t="e">
        <v>#N/A</v>
      </c>
      <c r="BG74" t="e">
        <v>#N/A</v>
      </c>
      <c r="BH74" t="e">
        <v>#N/A</v>
      </c>
      <c r="BI74" t="e">
        <v>#N/A</v>
      </c>
      <c r="BJ74" t="e">
        <v>#N/A</v>
      </c>
      <c r="BK74" t="e">
        <v>#N/A</v>
      </c>
      <c r="BL74" t="e">
        <v>#N/A</v>
      </c>
      <c r="BM74" t="e">
        <v>#N/A</v>
      </c>
    </row>
    <row r="75" spans="1:65" x14ac:dyDescent="0.25">
      <c r="A75" t="s">
        <v>79</v>
      </c>
      <c r="B75" s="2">
        <v>11.3</v>
      </c>
      <c r="C75" s="3" t="e">
        <v>#N/A</v>
      </c>
      <c r="D75" s="9" t="e">
        <v>#N/A</v>
      </c>
      <c r="E75" s="2" t="e">
        <v>#N/A</v>
      </c>
      <c r="F75" s="7" t="e">
        <v>#N/A</v>
      </c>
      <c r="G75" s="7" t="e">
        <v>#N/A</v>
      </c>
      <c r="H75" s="7" t="e">
        <v>#N/A</v>
      </c>
      <c r="I75" s="7" t="e">
        <v>#N/A</v>
      </c>
      <c r="J75" s="7" t="e">
        <v>#N/A</v>
      </c>
      <c r="K75" s="7" t="e">
        <v>#N/A</v>
      </c>
      <c r="L75" s="7" t="e">
        <v>#N/A</v>
      </c>
      <c r="M75" s="7" t="e">
        <v>#N/A</v>
      </c>
      <c r="N75" s="7" t="e">
        <v>#N/A</v>
      </c>
      <c r="O75" s="7" t="e">
        <v>#N/A</v>
      </c>
      <c r="P75" s="7" t="e">
        <v>#N/A</v>
      </c>
      <c r="Q75" s="7" t="e">
        <v>#N/A</v>
      </c>
      <c r="R75" s="7" t="e">
        <v>#N/A</v>
      </c>
      <c r="S75" s="7" t="e">
        <v>#N/A</v>
      </c>
      <c r="T75" s="7" t="e">
        <v>#N/A</v>
      </c>
      <c r="U75" s="7" t="e">
        <v>#N/A</v>
      </c>
      <c r="V75" s="7" t="e">
        <v>#N/A</v>
      </c>
      <c r="W75" s="7" t="e">
        <v>#N/A</v>
      </c>
      <c r="X75" s="2" t="e">
        <v>#N/A</v>
      </c>
      <c r="Y75" s="2" t="e">
        <v>#N/A</v>
      </c>
      <c r="Z75" s="2" t="e">
        <v>#N/A</v>
      </c>
      <c r="AA75" s="2" t="e">
        <v>#N/A</v>
      </c>
      <c r="AB75" s="2" t="e">
        <v>#N/A</v>
      </c>
      <c r="AC75" s="2" t="e">
        <v>#N/A</v>
      </c>
      <c r="AD75" s="2" t="e">
        <v>#N/A</v>
      </c>
      <c r="AE75" s="2" t="e">
        <v>#N/A</v>
      </c>
      <c r="AF75" s="2" t="e">
        <v>#N/A</v>
      </c>
      <c r="AG75" s="2" t="e">
        <v>#N/A</v>
      </c>
      <c r="AH75" s="2" t="e">
        <v>#N/A</v>
      </c>
      <c r="AI75" s="2" t="e">
        <v>#N/A</v>
      </c>
      <c r="AJ75" s="2" t="e">
        <v>#N/A</v>
      </c>
      <c r="AK75" s="2" t="e">
        <v>#N/A</v>
      </c>
      <c r="AL75" s="2" t="e">
        <v>#N/A</v>
      </c>
      <c r="AM75" s="2" t="e">
        <v>#N/A</v>
      </c>
      <c r="AN75" s="2" t="e">
        <v>#N/A</v>
      </c>
      <c r="AO75" s="2" t="e">
        <v>#N/A</v>
      </c>
      <c r="AP75" s="2" t="e">
        <v>#N/A</v>
      </c>
      <c r="AQ75" s="2" t="e">
        <v>#N/A</v>
      </c>
      <c r="AR75" s="2" t="e">
        <v>#N/A</v>
      </c>
      <c r="AS75" t="e">
        <v>#N/A</v>
      </c>
      <c r="AT75" t="e">
        <v>#N/A</v>
      </c>
      <c r="AU75" t="e">
        <v>#N/A</v>
      </c>
      <c r="AV75" t="e">
        <v>#N/A</v>
      </c>
      <c r="AW75" t="e">
        <v>#N/A</v>
      </c>
      <c r="AX75" t="e">
        <v>#N/A</v>
      </c>
      <c r="AY75" t="e">
        <v>#N/A</v>
      </c>
      <c r="AZ75" t="e">
        <v>#N/A</v>
      </c>
      <c r="BA75" t="e">
        <v>#N/A</v>
      </c>
      <c r="BB75" t="e">
        <v>#N/A</v>
      </c>
      <c r="BC75" t="e">
        <v>#N/A</v>
      </c>
      <c r="BD75" t="e">
        <v>#N/A</v>
      </c>
      <c r="BE75" t="e">
        <v>#N/A</v>
      </c>
      <c r="BF75" t="e">
        <v>#N/A</v>
      </c>
      <c r="BG75" t="e">
        <v>#N/A</v>
      </c>
      <c r="BH75" t="e">
        <v>#N/A</v>
      </c>
      <c r="BI75" t="e">
        <v>#N/A</v>
      </c>
      <c r="BJ75" t="e">
        <v>#N/A</v>
      </c>
      <c r="BK75" t="e">
        <v>#N/A</v>
      </c>
      <c r="BL75" t="e">
        <v>#N/A</v>
      </c>
      <c r="BM75" t="e">
        <v>#N/A</v>
      </c>
    </row>
    <row r="76" spans="1:65" x14ac:dyDescent="0.25">
      <c r="A76" t="s">
        <v>80</v>
      </c>
      <c r="B76" s="2">
        <v>11.3</v>
      </c>
      <c r="C76" s="3" t="e">
        <v>#N/A</v>
      </c>
      <c r="D76" s="9" t="e">
        <v>#N/A</v>
      </c>
      <c r="E76" s="2" t="e">
        <v>#N/A</v>
      </c>
      <c r="F76" s="7" t="e">
        <v>#N/A</v>
      </c>
      <c r="G76" s="7" t="e">
        <v>#N/A</v>
      </c>
      <c r="H76" s="7" t="e">
        <v>#N/A</v>
      </c>
      <c r="I76" s="7" t="e">
        <v>#N/A</v>
      </c>
      <c r="J76" s="7" t="e">
        <v>#N/A</v>
      </c>
      <c r="K76" s="7" t="e">
        <v>#N/A</v>
      </c>
      <c r="L76" s="7" t="e">
        <v>#N/A</v>
      </c>
      <c r="M76" s="7" t="e">
        <v>#N/A</v>
      </c>
      <c r="N76" s="7" t="e">
        <v>#N/A</v>
      </c>
      <c r="O76" s="7" t="e">
        <v>#N/A</v>
      </c>
      <c r="P76" s="7" t="e">
        <v>#N/A</v>
      </c>
      <c r="Q76" s="7" t="e">
        <v>#N/A</v>
      </c>
      <c r="R76" s="7" t="e">
        <v>#N/A</v>
      </c>
      <c r="S76" s="7" t="e">
        <v>#N/A</v>
      </c>
      <c r="T76" s="7" t="e">
        <v>#N/A</v>
      </c>
      <c r="U76" s="7" t="e">
        <v>#N/A</v>
      </c>
      <c r="V76" s="7" t="e">
        <v>#N/A</v>
      </c>
      <c r="W76" s="7" t="e">
        <v>#N/A</v>
      </c>
      <c r="X76" s="2" t="e">
        <v>#N/A</v>
      </c>
      <c r="Y76" s="2" t="e">
        <v>#N/A</v>
      </c>
      <c r="Z76" s="2" t="e">
        <v>#N/A</v>
      </c>
      <c r="AA76" s="2" t="e">
        <v>#N/A</v>
      </c>
      <c r="AB76" s="2" t="e">
        <v>#N/A</v>
      </c>
      <c r="AC76" s="2" t="e">
        <v>#N/A</v>
      </c>
      <c r="AD76" s="2" t="e">
        <v>#N/A</v>
      </c>
      <c r="AE76" s="2" t="e">
        <v>#N/A</v>
      </c>
      <c r="AF76" s="2" t="e">
        <v>#N/A</v>
      </c>
      <c r="AG76" s="2" t="e">
        <v>#N/A</v>
      </c>
      <c r="AH76" s="2" t="e">
        <v>#N/A</v>
      </c>
      <c r="AI76" s="2" t="e">
        <v>#N/A</v>
      </c>
      <c r="AJ76" s="2" t="e">
        <v>#N/A</v>
      </c>
      <c r="AK76" s="2" t="e">
        <v>#N/A</v>
      </c>
      <c r="AL76" s="2" t="e">
        <v>#N/A</v>
      </c>
      <c r="AM76" s="2" t="e">
        <v>#N/A</v>
      </c>
      <c r="AN76" s="2" t="e">
        <v>#N/A</v>
      </c>
      <c r="AO76" s="2" t="e">
        <v>#N/A</v>
      </c>
      <c r="AP76" s="2" t="e">
        <v>#N/A</v>
      </c>
      <c r="AQ76" s="2" t="e">
        <v>#N/A</v>
      </c>
      <c r="AR76" s="2" t="e">
        <v>#N/A</v>
      </c>
      <c r="AS76" t="e">
        <v>#N/A</v>
      </c>
      <c r="AT76" t="e">
        <v>#N/A</v>
      </c>
      <c r="AU76" t="e">
        <v>#N/A</v>
      </c>
      <c r="AV76" t="e">
        <v>#N/A</v>
      </c>
      <c r="AW76" t="e">
        <v>#N/A</v>
      </c>
      <c r="AX76" t="e">
        <v>#N/A</v>
      </c>
      <c r="AY76" t="e">
        <v>#N/A</v>
      </c>
      <c r="AZ76" t="e">
        <v>#N/A</v>
      </c>
      <c r="BA76" t="e">
        <v>#N/A</v>
      </c>
      <c r="BB76" t="e">
        <v>#N/A</v>
      </c>
      <c r="BC76" t="e">
        <v>#N/A</v>
      </c>
      <c r="BD76" t="e">
        <v>#N/A</v>
      </c>
      <c r="BE76" t="e">
        <v>#N/A</v>
      </c>
      <c r="BF76" t="e">
        <v>#N/A</v>
      </c>
      <c r="BG76" t="e">
        <v>#N/A</v>
      </c>
      <c r="BH76" t="e">
        <v>#N/A</v>
      </c>
      <c r="BI76" t="e">
        <v>#N/A</v>
      </c>
      <c r="BJ76" t="e">
        <v>#N/A</v>
      </c>
      <c r="BK76" t="e">
        <v>#N/A</v>
      </c>
      <c r="BL76" t="e">
        <v>#N/A</v>
      </c>
      <c r="BM76" t="e">
        <v>#N/A</v>
      </c>
    </row>
    <row r="77" spans="1:65" x14ac:dyDescent="0.25">
      <c r="A77" t="s">
        <v>81</v>
      </c>
      <c r="B77" s="2">
        <v>11.3</v>
      </c>
      <c r="C77" s="3" t="e">
        <v>#N/A</v>
      </c>
      <c r="D77" s="9" t="e">
        <v>#N/A</v>
      </c>
      <c r="E77" s="2" t="e">
        <v>#N/A</v>
      </c>
      <c r="F77" s="7" t="e">
        <v>#N/A</v>
      </c>
      <c r="G77" s="7" t="e">
        <v>#N/A</v>
      </c>
      <c r="H77" s="7" t="e">
        <v>#N/A</v>
      </c>
      <c r="I77" s="7" t="e">
        <v>#N/A</v>
      </c>
      <c r="J77" s="7" t="e">
        <v>#N/A</v>
      </c>
      <c r="K77" s="7" t="e">
        <v>#N/A</v>
      </c>
      <c r="L77" s="7" t="e">
        <v>#N/A</v>
      </c>
      <c r="M77" s="7" t="e">
        <v>#N/A</v>
      </c>
      <c r="N77" s="7" t="e">
        <v>#N/A</v>
      </c>
      <c r="O77" s="7" t="e">
        <v>#N/A</v>
      </c>
      <c r="P77" s="7" t="e">
        <v>#N/A</v>
      </c>
      <c r="Q77" s="7" t="e">
        <v>#N/A</v>
      </c>
      <c r="R77" s="7" t="e">
        <v>#N/A</v>
      </c>
      <c r="S77" s="7" t="e">
        <v>#N/A</v>
      </c>
      <c r="T77" s="7" t="e">
        <v>#N/A</v>
      </c>
      <c r="U77" s="7" t="e">
        <v>#N/A</v>
      </c>
      <c r="V77" s="7" t="e">
        <v>#N/A</v>
      </c>
      <c r="W77" s="7" t="e">
        <v>#N/A</v>
      </c>
      <c r="X77" s="2" t="e">
        <v>#N/A</v>
      </c>
      <c r="Y77" s="2" t="e">
        <v>#N/A</v>
      </c>
      <c r="Z77" s="2" t="e">
        <v>#N/A</v>
      </c>
      <c r="AA77" s="2" t="e">
        <v>#N/A</v>
      </c>
      <c r="AB77" s="2" t="e">
        <v>#N/A</v>
      </c>
      <c r="AC77" s="2" t="e">
        <v>#N/A</v>
      </c>
      <c r="AD77" s="2" t="e">
        <v>#N/A</v>
      </c>
      <c r="AE77" s="2" t="e">
        <v>#N/A</v>
      </c>
      <c r="AF77" s="2" t="e">
        <v>#N/A</v>
      </c>
      <c r="AG77" s="2" t="e">
        <v>#N/A</v>
      </c>
      <c r="AH77" s="2" t="e">
        <v>#N/A</v>
      </c>
      <c r="AI77" s="2" t="e">
        <v>#N/A</v>
      </c>
      <c r="AJ77" s="2" t="e">
        <v>#N/A</v>
      </c>
      <c r="AK77" s="2" t="e">
        <v>#N/A</v>
      </c>
      <c r="AL77" s="2" t="e">
        <v>#N/A</v>
      </c>
      <c r="AM77" s="2" t="e">
        <v>#N/A</v>
      </c>
      <c r="AN77" s="2" t="e">
        <v>#N/A</v>
      </c>
      <c r="AO77" s="2" t="e">
        <v>#N/A</v>
      </c>
      <c r="AP77" s="2" t="e">
        <v>#N/A</v>
      </c>
      <c r="AQ77" s="2" t="e">
        <v>#N/A</v>
      </c>
      <c r="AR77" s="2" t="e">
        <v>#N/A</v>
      </c>
      <c r="AS77" t="e">
        <v>#N/A</v>
      </c>
      <c r="AT77" t="e">
        <v>#N/A</v>
      </c>
      <c r="AU77" t="e">
        <v>#N/A</v>
      </c>
      <c r="AV77" t="e">
        <v>#N/A</v>
      </c>
      <c r="AW77" t="e">
        <v>#N/A</v>
      </c>
      <c r="AX77" t="e">
        <v>#N/A</v>
      </c>
      <c r="AY77" t="e">
        <v>#N/A</v>
      </c>
      <c r="AZ77" t="e">
        <v>#N/A</v>
      </c>
      <c r="BA77" t="e">
        <v>#N/A</v>
      </c>
      <c r="BB77" t="e">
        <v>#N/A</v>
      </c>
      <c r="BC77" t="e">
        <v>#N/A</v>
      </c>
      <c r="BD77" t="e">
        <v>#N/A</v>
      </c>
      <c r="BE77" t="e">
        <v>#N/A</v>
      </c>
      <c r="BF77" t="e">
        <v>#N/A</v>
      </c>
      <c r="BG77" t="e">
        <v>#N/A</v>
      </c>
      <c r="BH77" t="e">
        <v>#N/A</v>
      </c>
      <c r="BI77" t="e">
        <v>#N/A</v>
      </c>
      <c r="BJ77" t="e">
        <v>#N/A</v>
      </c>
      <c r="BK77" t="e">
        <v>#N/A</v>
      </c>
      <c r="BL77" t="e">
        <v>#N/A</v>
      </c>
      <c r="BM77" t="e">
        <v>#N/A</v>
      </c>
    </row>
    <row r="78" spans="1:65" x14ac:dyDescent="0.25">
      <c r="A78" t="s">
        <v>82</v>
      </c>
      <c r="B78" s="2">
        <v>11.3</v>
      </c>
      <c r="C78" s="3" t="e">
        <v>#N/A</v>
      </c>
      <c r="D78" s="9" t="e">
        <v>#N/A</v>
      </c>
      <c r="E78" s="2" t="e">
        <v>#N/A</v>
      </c>
      <c r="F78" s="7" t="e">
        <v>#N/A</v>
      </c>
      <c r="G78" s="7" t="e">
        <v>#N/A</v>
      </c>
      <c r="H78" s="7" t="e">
        <v>#N/A</v>
      </c>
      <c r="I78" s="7" t="e">
        <v>#N/A</v>
      </c>
      <c r="J78" s="7" t="e">
        <v>#N/A</v>
      </c>
      <c r="K78" s="7" t="e">
        <v>#N/A</v>
      </c>
      <c r="L78" s="7" t="e">
        <v>#N/A</v>
      </c>
      <c r="M78" s="7" t="e">
        <v>#N/A</v>
      </c>
      <c r="N78" s="7" t="e">
        <v>#N/A</v>
      </c>
      <c r="O78" s="7" t="e">
        <v>#N/A</v>
      </c>
      <c r="P78" s="7" t="e">
        <v>#N/A</v>
      </c>
      <c r="Q78" s="7" t="e">
        <v>#N/A</v>
      </c>
      <c r="R78" s="7" t="e">
        <v>#N/A</v>
      </c>
      <c r="S78" s="7" t="e">
        <v>#N/A</v>
      </c>
      <c r="T78" s="7" t="e">
        <v>#N/A</v>
      </c>
      <c r="U78" s="7" t="e">
        <v>#N/A</v>
      </c>
      <c r="V78" s="7" t="e">
        <v>#N/A</v>
      </c>
      <c r="W78" s="7" t="e">
        <v>#N/A</v>
      </c>
      <c r="X78" s="2" t="e">
        <v>#N/A</v>
      </c>
      <c r="Y78" s="2" t="e">
        <v>#N/A</v>
      </c>
      <c r="Z78" s="2" t="e">
        <v>#N/A</v>
      </c>
      <c r="AA78" s="2" t="e">
        <v>#N/A</v>
      </c>
      <c r="AB78" s="2" t="e">
        <v>#N/A</v>
      </c>
      <c r="AC78" s="2" t="e">
        <v>#N/A</v>
      </c>
      <c r="AD78" s="2" t="e">
        <v>#N/A</v>
      </c>
      <c r="AE78" s="2" t="e">
        <v>#N/A</v>
      </c>
      <c r="AF78" s="2" t="e">
        <v>#N/A</v>
      </c>
      <c r="AG78" s="2" t="e">
        <v>#N/A</v>
      </c>
      <c r="AH78" s="2" t="e">
        <v>#N/A</v>
      </c>
      <c r="AI78" s="2" t="e">
        <v>#N/A</v>
      </c>
      <c r="AJ78" s="2" t="e">
        <v>#N/A</v>
      </c>
      <c r="AK78" s="2" t="e">
        <v>#N/A</v>
      </c>
      <c r="AL78" s="2" t="e">
        <v>#N/A</v>
      </c>
      <c r="AM78" s="2" t="e">
        <v>#N/A</v>
      </c>
      <c r="AN78" s="2" t="e">
        <v>#N/A</v>
      </c>
      <c r="AO78" s="2" t="e">
        <v>#N/A</v>
      </c>
      <c r="AP78" s="2" t="e">
        <v>#N/A</v>
      </c>
      <c r="AQ78" s="2" t="e">
        <v>#N/A</v>
      </c>
      <c r="AR78" s="2" t="e">
        <v>#N/A</v>
      </c>
      <c r="AS78" t="e">
        <v>#N/A</v>
      </c>
      <c r="AT78" t="e">
        <v>#N/A</v>
      </c>
      <c r="AU78" t="e">
        <v>#N/A</v>
      </c>
      <c r="AV78" t="e">
        <v>#N/A</v>
      </c>
      <c r="AW78" t="e">
        <v>#N/A</v>
      </c>
      <c r="AX78" t="e">
        <v>#N/A</v>
      </c>
      <c r="AY78" t="e">
        <v>#N/A</v>
      </c>
      <c r="AZ78" t="e">
        <v>#N/A</v>
      </c>
      <c r="BA78" t="e">
        <v>#N/A</v>
      </c>
      <c r="BB78" t="e">
        <v>#N/A</v>
      </c>
      <c r="BC78" t="e">
        <v>#N/A</v>
      </c>
      <c r="BD78" t="e">
        <v>#N/A</v>
      </c>
      <c r="BE78" t="e">
        <v>#N/A</v>
      </c>
      <c r="BF78" t="e">
        <v>#N/A</v>
      </c>
      <c r="BG78" t="e">
        <v>#N/A</v>
      </c>
      <c r="BH78" t="e">
        <v>#N/A</v>
      </c>
      <c r="BI78" t="e">
        <v>#N/A</v>
      </c>
      <c r="BJ78" t="e">
        <v>#N/A</v>
      </c>
      <c r="BK78" t="e">
        <v>#N/A</v>
      </c>
      <c r="BL78" t="e">
        <v>#N/A</v>
      </c>
      <c r="BM78" t="e">
        <v>#N/A</v>
      </c>
    </row>
    <row r="79" spans="1:65" x14ac:dyDescent="0.25">
      <c r="A79" t="s">
        <v>83</v>
      </c>
      <c r="B79" s="2">
        <v>11.3</v>
      </c>
      <c r="C79" s="3" t="e">
        <v>#N/A</v>
      </c>
      <c r="D79" s="9" t="e">
        <v>#N/A</v>
      </c>
      <c r="E79" s="2" t="e">
        <v>#N/A</v>
      </c>
      <c r="F79" s="7" t="e">
        <v>#N/A</v>
      </c>
      <c r="G79" s="7" t="e">
        <v>#N/A</v>
      </c>
      <c r="H79" s="7" t="e">
        <v>#N/A</v>
      </c>
      <c r="I79" s="7" t="e">
        <v>#N/A</v>
      </c>
      <c r="J79" s="7" t="e">
        <v>#N/A</v>
      </c>
      <c r="K79" s="7" t="e">
        <v>#N/A</v>
      </c>
      <c r="L79" s="7" t="e">
        <v>#N/A</v>
      </c>
      <c r="M79" s="7" t="e">
        <v>#N/A</v>
      </c>
      <c r="N79" s="7" t="e">
        <v>#N/A</v>
      </c>
      <c r="O79" s="7" t="e">
        <v>#N/A</v>
      </c>
      <c r="P79" s="7" t="e">
        <v>#N/A</v>
      </c>
      <c r="Q79" s="7" t="e">
        <v>#N/A</v>
      </c>
      <c r="R79" s="7" t="e">
        <v>#N/A</v>
      </c>
      <c r="S79" s="7" t="e">
        <v>#N/A</v>
      </c>
      <c r="T79" s="7" t="e">
        <v>#N/A</v>
      </c>
      <c r="U79" s="7" t="e">
        <v>#N/A</v>
      </c>
      <c r="V79" s="7" t="e">
        <v>#N/A</v>
      </c>
      <c r="W79" s="7" t="e">
        <v>#N/A</v>
      </c>
      <c r="X79" s="2" t="e">
        <v>#N/A</v>
      </c>
      <c r="Y79" s="2" t="e">
        <v>#N/A</v>
      </c>
      <c r="Z79" s="2" t="e">
        <v>#N/A</v>
      </c>
      <c r="AA79" s="2" t="e">
        <v>#N/A</v>
      </c>
      <c r="AB79" s="2" t="e">
        <v>#N/A</v>
      </c>
      <c r="AC79" s="2" t="e">
        <v>#N/A</v>
      </c>
      <c r="AD79" s="2" t="e">
        <v>#N/A</v>
      </c>
      <c r="AE79" s="2" t="e">
        <v>#N/A</v>
      </c>
      <c r="AF79" s="2" t="e">
        <v>#N/A</v>
      </c>
      <c r="AG79" s="2" t="e">
        <v>#N/A</v>
      </c>
      <c r="AH79" s="2" t="e">
        <v>#N/A</v>
      </c>
      <c r="AI79" s="2" t="e">
        <v>#N/A</v>
      </c>
      <c r="AJ79" s="2" t="e">
        <v>#N/A</v>
      </c>
      <c r="AK79" s="2" t="e">
        <v>#N/A</v>
      </c>
      <c r="AL79" s="2" t="e">
        <v>#N/A</v>
      </c>
      <c r="AM79" s="2" t="e">
        <v>#N/A</v>
      </c>
      <c r="AN79" s="2" t="e">
        <v>#N/A</v>
      </c>
      <c r="AO79" s="2" t="e">
        <v>#N/A</v>
      </c>
      <c r="AP79" s="2" t="e">
        <v>#N/A</v>
      </c>
      <c r="AQ79" s="2" t="e">
        <v>#N/A</v>
      </c>
      <c r="AR79" s="2" t="e">
        <v>#N/A</v>
      </c>
      <c r="AS79" t="e">
        <v>#N/A</v>
      </c>
      <c r="AT79" t="e">
        <v>#N/A</v>
      </c>
      <c r="AU79" t="e">
        <v>#N/A</v>
      </c>
      <c r="AV79" t="e">
        <v>#N/A</v>
      </c>
      <c r="AW79" t="e">
        <v>#N/A</v>
      </c>
      <c r="AX79" t="e">
        <v>#N/A</v>
      </c>
      <c r="AY79" t="e">
        <v>#N/A</v>
      </c>
      <c r="AZ79" t="e">
        <v>#N/A</v>
      </c>
      <c r="BA79" t="e">
        <v>#N/A</v>
      </c>
      <c r="BB79" t="e">
        <v>#N/A</v>
      </c>
      <c r="BC79" t="e">
        <v>#N/A</v>
      </c>
      <c r="BD79" t="e">
        <v>#N/A</v>
      </c>
      <c r="BE79" t="e">
        <v>#N/A</v>
      </c>
      <c r="BF79" t="e">
        <v>#N/A</v>
      </c>
      <c r="BG79" t="e">
        <v>#N/A</v>
      </c>
      <c r="BH79" t="e">
        <v>#N/A</v>
      </c>
      <c r="BI79" t="e">
        <v>#N/A</v>
      </c>
      <c r="BJ79" t="e">
        <v>#N/A</v>
      </c>
      <c r="BK79" t="e">
        <v>#N/A</v>
      </c>
      <c r="BL79" t="e">
        <v>#N/A</v>
      </c>
      <c r="BM79" t="e">
        <v>#N/A</v>
      </c>
    </row>
    <row r="80" spans="1:65" x14ac:dyDescent="0.25">
      <c r="A80" t="s">
        <v>84</v>
      </c>
      <c r="B80" s="2">
        <v>11.3</v>
      </c>
      <c r="C80" s="3" t="e">
        <v>#N/A</v>
      </c>
      <c r="D80" s="9" t="e">
        <v>#N/A</v>
      </c>
      <c r="E80" s="2" t="e">
        <v>#N/A</v>
      </c>
      <c r="F80" s="7" t="e">
        <v>#N/A</v>
      </c>
      <c r="G80" s="7" t="e">
        <v>#N/A</v>
      </c>
      <c r="H80" s="7" t="e">
        <v>#N/A</v>
      </c>
      <c r="I80" s="7" t="e">
        <v>#N/A</v>
      </c>
      <c r="J80" s="7" t="e">
        <v>#N/A</v>
      </c>
      <c r="K80" s="7" t="e">
        <v>#N/A</v>
      </c>
      <c r="L80" s="7" t="e">
        <v>#N/A</v>
      </c>
      <c r="M80" s="7" t="e">
        <v>#N/A</v>
      </c>
      <c r="N80" s="7" t="e">
        <v>#N/A</v>
      </c>
      <c r="O80" s="7" t="e">
        <v>#N/A</v>
      </c>
      <c r="P80" s="7" t="e">
        <v>#N/A</v>
      </c>
      <c r="Q80" s="7" t="e">
        <v>#N/A</v>
      </c>
      <c r="R80" s="7" t="e">
        <v>#N/A</v>
      </c>
      <c r="S80" s="7" t="e">
        <v>#N/A</v>
      </c>
      <c r="T80" s="7" t="e">
        <v>#N/A</v>
      </c>
      <c r="U80" s="7" t="e">
        <v>#N/A</v>
      </c>
      <c r="V80" s="7" t="e">
        <v>#N/A</v>
      </c>
      <c r="W80" s="7" t="e">
        <v>#N/A</v>
      </c>
      <c r="X80" s="2" t="e">
        <v>#N/A</v>
      </c>
      <c r="Y80" s="2" t="e">
        <v>#N/A</v>
      </c>
      <c r="Z80" s="2" t="e">
        <v>#N/A</v>
      </c>
      <c r="AA80" s="2" t="e">
        <v>#N/A</v>
      </c>
      <c r="AB80" s="2" t="e">
        <v>#N/A</v>
      </c>
      <c r="AC80" s="2" t="e">
        <v>#N/A</v>
      </c>
      <c r="AD80" s="2" t="e">
        <v>#N/A</v>
      </c>
      <c r="AE80" s="2" t="e">
        <v>#N/A</v>
      </c>
      <c r="AF80" s="2" t="e">
        <v>#N/A</v>
      </c>
      <c r="AG80" s="2" t="e">
        <v>#N/A</v>
      </c>
      <c r="AH80" s="2" t="e">
        <v>#N/A</v>
      </c>
      <c r="AI80" s="2" t="e">
        <v>#N/A</v>
      </c>
      <c r="AJ80" s="2" t="e">
        <v>#N/A</v>
      </c>
      <c r="AK80" s="2" t="e">
        <v>#N/A</v>
      </c>
      <c r="AL80" s="2" t="e">
        <v>#N/A</v>
      </c>
      <c r="AM80" s="2" t="e">
        <v>#N/A</v>
      </c>
      <c r="AN80" s="2" t="e">
        <v>#N/A</v>
      </c>
      <c r="AO80" s="2" t="e">
        <v>#N/A</v>
      </c>
      <c r="AP80" s="2" t="e">
        <v>#N/A</v>
      </c>
      <c r="AQ80" s="2" t="e">
        <v>#N/A</v>
      </c>
      <c r="AR80" s="2" t="e">
        <v>#N/A</v>
      </c>
      <c r="AS80" t="e">
        <v>#N/A</v>
      </c>
      <c r="AT80" t="e">
        <v>#N/A</v>
      </c>
      <c r="AU80" t="e">
        <v>#N/A</v>
      </c>
      <c r="AV80" t="e">
        <v>#N/A</v>
      </c>
      <c r="AW80" t="e">
        <v>#N/A</v>
      </c>
      <c r="AX80" t="e">
        <v>#N/A</v>
      </c>
      <c r="AY80" t="e">
        <v>#N/A</v>
      </c>
      <c r="AZ80" t="e">
        <v>#N/A</v>
      </c>
      <c r="BA80" t="e">
        <v>#N/A</v>
      </c>
      <c r="BB80" t="e">
        <v>#N/A</v>
      </c>
      <c r="BC80" t="e">
        <v>#N/A</v>
      </c>
      <c r="BD80" t="e">
        <v>#N/A</v>
      </c>
      <c r="BE80" t="e">
        <v>#N/A</v>
      </c>
      <c r="BF80" t="e">
        <v>#N/A</v>
      </c>
      <c r="BG80" t="e">
        <v>#N/A</v>
      </c>
      <c r="BH80" t="e">
        <v>#N/A</v>
      </c>
      <c r="BI80" t="e">
        <v>#N/A</v>
      </c>
      <c r="BJ80" t="e">
        <v>#N/A</v>
      </c>
      <c r="BK80" t="e">
        <v>#N/A</v>
      </c>
      <c r="BL80" t="e">
        <v>#N/A</v>
      </c>
      <c r="BM80" t="e">
        <v>#N/A</v>
      </c>
    </row>
    <row r="81" spans="1:65" x14ac:dyDescent="0.25">
      <c r="A81" t="s">
        <v>85</v>
      </c>
      <c r="B81" s="2">
        <v>11.3</v>
      </c>
      <c r="C81" s="3" t="e">
        <v>#N/A</v>
      </c>
      <c r="D81" s="9" t="e">
        <v>#N/A</v>
      </c>
      <c r="E81" s="2" t="e">
        <v>#N/A</v>
      </c>
      <c r="F81" s="7" t="e">
        <v>#N/A</v>
      </c>
      <c r="G81" s="7" t="e">
        <v>#N/A</v>
      </c>
      <c r="H81" s="7" t="e">
        <v>#N/A</v>
      </c>
      <c r="I81" s="7" t="e">
        <v>#N/A</v>
      </c>
      <c r="J81" s="7" t="e">
        <v>#N/A</v>
      </c>
      <c r="K81" s="7" t="e">
        <v>#N/A</v>
      </c>
      <c r="L81" s="7" t="e">
        <v>#N/A</v>
      </c>
      <c r="M81" s="7" t="e">
        <v>#N/A</v>
      </c>
      <c r="N81" s="7" t="e">
        <v>#N/A</v>
      </c>
      <c r="O81" s="7" t="e">
        <v>#N/A</v>
      </c>
      <c r="P81" s="7" t="e">
        <v>#N/A</v>
      </c>
      <c r="Q81" s="7" t="e">
        <v>#N/A</v>
      </c>
      <c r="R81" s="7" t="e">
        <v>#N/A</v>
      </c>
      <c r="S81" s="7" t="e">
        <v>#N/A</v>
      </c>
      <c r="T81" s="7" t="e">
        <v>#N/A</v>
      </c>
      <c r="U81" s="7" t="e">
        <v>#N/A</v>
      </c>
      <c r="V81" s="7" t="e">
        <v>#N/A</v>
      </c>
      <c r="W81" s="7" t="e">
        <v>#N/A</v>
      </c>
      <c r="X81" s="2" t="e">
        <v>#N/A</v>
      </c>
      <c r="Y81" s="2" t="e">
        <v>#N/A</v>
      </c>
      <c r="Z81" s="2" t="e">
        <v>#N/A</v>
      </c>
      <c r="AA81" s="2" t="e">
        <v>#N/A</v>
      </c>
      <c r="AB81" s="2" t="e">
        <v>#N/A</v>
      </c>
      <c r="AC81" s="2" t="e">
        <v>#N/A</v>
      </c>
      <c r="AD81" s="2" t="e">
        <v>#N/A</v>
      </c>
      <c r="AE81" s="2" t="e">
        <v>#N/A</v>
      </c>
      <c r="AF81" s="2" t="e">
        <v>#N/A</v>
      </c>
      <c r="AG81" s="2" t="e">
        <v>#N/A</v>
      </c>
      <c r="AH81" s="2" t="e">
        <v>#N/A</v>
      </c>
      <c r="AI81" s="2" t="e">
        <v>#N/A</v>
      </c>
      <c r="AJ81" s="2" t="e">
        <v>#N/A</v>
      </c>
      <c r="AK81" s="2" t="e">
        <v>#N/A</v>
      </c>
      <c r="AL81" s="2" t="e">
        <v>#N/A</v>
      </c>
      <c r="AM81" s="2" t="e">
        <v>#N/A</v>
      </c>
      <c r="AN81" s="2" t="e">
        <v>#N/A</v>
      </c>
      <c r="AO81" s="2" t="e">
        <v>#N/A</v>
      </c>
      <c r="AP81" s="2" t="e">
        <v>#N/A</v>
      </c>
      <c r="AQ81" s="2" t="e">
        <v>#N/A</v>
      </c>
      <c r="AR81" s="2" t="e">
        <v>#N/A</v>
      </c>
      <c r="AS81" t="e">
        <v>#N/A</v>
      </c>
      <c r="AT81" t="e">
        <v>#N/A</v>
      </c>
      <c r="AU81" t="e">
        <v>#N/A</v>
      </c>
      <c r="AV81" t="e">
        <v>#N/A</v>
      </c>
      <c r="AW81" t="e">
        <v>#N/A</v>
      </c>
      <c r="AX81" t="e">
        <v>#N/A</v>
      </c>
      <c r="AY81" t="e">
        <v>#N/A</v>
      </c>
      <c r="AZ81" t="e">
        <v>#N/A</v>
      </c>
      <c r="BA81" t="e">
        <v>#N/A</v>
      </c>
      <c r="BB81" t="e">
        <v>#N/A</v>
      </c>
      <c r="BC81" t="e">
        <v>#N/A</v>
      </c>
      <c r="BD81" t="e">
        <v>#N/A</v>
      </c>
      <c r="BE81" t="e">
        <v>#N/A</v>
      </c>
      <c r="BF81" t="e">
        <v>#N/A</v>
      </c>
      <c r="BG81" t="e">
        <v>#N/A</v>
      </c>
      <c r="BH81" t="e">
        <v>#N/A</v>
      </c>
      <c r="BI81" t="e">
        <v>#N/A</v>
      </c>
      <c r="BJ81" t="e">
        <v>#N/A</v>
      </c>
      <c r="BK81" t="e">
        <v>#N/A</v>
      </c>
      <c r="BL81" t="e">
        <v>#N/A</v>
      </c>
      <c r="BM81" t="e">
        <v>#N/A</v>
      </c>
    </row>
    <row r="82" spans="1:65" x14ac:dyDescent="0.25">
      <c r="A82" t="s">
        <v>86</v>
      </c>
      <c r="B82" s="2">
        <v>11.3</v>
      </c>
      <c r="C82" s="3" t="e">
        <v>#N/A</v>
      </c>
      <c r="D82" s="9" t="e">
        <v>#N/A</v>
      </c>
      <c r="E82" s="2" t="e">
        <v>#N/A</v>
      </c>
      <c r="F82" s="7" t="e">
        <v>#N/A</v>
      </c>
      <c r="G82" s="7" t="e">
        <v>#N/A</v>
      </c>
      <c r="H82" s="7" t="e">
        <v>#N/A</v>
      </c>
      <c r="I82" s="7" t="e">
        <v>#N/A</v>
      </c>
      <c r="J82" s="7" t="e">
        <v>#N/A</v>
      </c>
      <c r="K82" s="7" t="e">
        <v>#N/A</v>
      </c>
      <c r="L82" s="7" t="e">
        <v>#N/A</v>
      </c>
      <c r="M82" s="7" t="e">
        <v>#N/A</v>
      </c>
      <c r="N82" s="7" t="e">
        <v>#N/A</v>
      </c>
      <c r="O82" s="7" t="e">
        <v>#N/A</v>
      </c>
      <c r="P82" s="7" t="e">
        <v>#N/A</v>
      </c>
      <c r="Q82" s="7" t="e">
        <v>#N/A</v>
      </c>
      <c r="R82" s="7" t="e">
        <v>#N/A</v>
      </c>
      <c r="S82" s="7" t="e">
        <v>#N/A</v>
      </c>
      <c r="T82" s="7" t="e">
        <v>#N/A</v>
      </c>
      <c r="U82" s="7" t="e">
        <v>#N/A</v>
      </c>
      <c r="V82" s="7" t="e">
        <v>#N/A</v>
      </c>
      <c r="W82" s="7" t="e">
        <v>#N/A</v>
      </c>
      <c r="X82" s="2" t="e">
        <v>#N/A</v>
      </c>
      <c r="Y82" s="2" t="e">
        <v>#N/A</v>
      </c>
      <c r="Z82" s="2" t="e">
        <v>#N/A</v>
      </c>
      <c r="AA82" s="2" t="e">
        <v>#N/A</v>
      </c>
      <c r="AB82" s="2" t="e">
        <v>#N/A</v>
      </c>
      <c r="AC82" s="2" t="e">
        <v>#N/A</v>
      </c>
      <c r="AD82" s="2" t="e">
        <v>#N/A</v>
      </c>
      <c r="AE82" s="2" t="e">
        <v>#N/A</v>
      </c>
      <c r="AF82" s="2" t="e">
        <v>#N/A</v>
      </c>
      <c r="AG82" s="2" t="e">
        <v>#N/A</v>
      </c>
      <c r="AH82" s="2" t="e">
        <v>#N/A</v>
      </c>
      <c r="AI82" s="2" t="e">
        <v>#N/A</v>
      </c>
      <c r="AJ82" s="2" t="e">
        <v>#N/A</v>
      </c>
      <c r="AK82" s="2" t="e">
        <v>#N/A</v>
      </c>
      <c r="AL82" s="2" t="e">
        <v>#N/A</v>
      </c>
      <c r="AM82" s="2" t="e">
        <v>#N/A</v>
      </c>
      <c r="AN82" s="2" t="e">
        <v>#N/A</v>
      </c>
      <c r="AO82" s="2" t="e">
        <v>#N/A</v>
      </c>
      <c r="AP82" s="2" t="e">
        <v>#N/A</v>
      </c>
      <c r="AQ82" s="2" t="e">
        <v>#N/A</v>
      </c>
      <c r="AR82" s="2" t="e">
        <v>#N/A</v>
      </c>
      <c r="AS82" t="e">
        <v>#N/A</v>
      </c>
      <c r="AT82" t="e">
        <v>#N/A</v>
      </c>
      <c r="AU82" t="e">
        <v>#N/A</v>
      </c>
      <c r="AV82" t="e">
        <v>#N/A</v>
      </c>
      <c r="AW82" t="e">
        <v>#N/A</v>
      </c>
      <c r="AX82" t="e">
        <v>#N/A</v>
      </c>
      <c r="AY82" t="e">
        <v>#N/A</v>
      </c>
      <c r="AZ82" t="e">
        <v>#N/A</v>
      </c>
      <c r="BA82" t="e">
        <v>#N/A</v>
      </c>
      <c r="BB82" t="e">
        <v>#N/A</v>
      </c>
      <c r="BC82" t="e">
        <v>#N/A</v>
      </c>
      <c r="BD82" t="e">
        <v>#N/A</v>
      </c>
      <c r="BE82" t="e">
        <v>#N/A</v>
      </c>
      <c r="BF82" t="e">
        <v>#N/A</v>
      </c>
      <c r="BG82" t="e">
        <v>#N/A</v>
      </c>
      <c r="BH82" t="e">
        <v>#N/A</v>
      </c>
      <c r="BI82" t="e">
        <v>#N/A</v>
      </c>
      <c r="BJ82" t="e">
        <v>#N/A</v>
      </c>
      <c r="BK82" t="e">
        <v>#N/A</v>
      </c>
      <c r="BL82" t="e">
        <v>#N/A</v>
      </c>
      <c r="BM82" t="e">
        <v>#N/A</v>
      </c>
    </row>
    <row r="83" spans="1:65" x14ac:dyDescent="0.25">
      <c r="A83" t="s">
        <v>87</v>
      </c>
      <c r="B83" s="2">
        <v>11.3</v>
      </c>
      <c r="C83" s="3" t="e">
        <v>#N/A</v>
      </c>
      <c r="D83" s="9" t="e">
        <v>#N/A</v>
      </c>
      <c r="E83" s="2" t="e">
        <v>#N/A</v>
      </c>
      <c r="F83" s="7" t="e">
        <v>#N/A</v>
      </c>
      <c r="G83" s="7" t="e">
        <v>#N/A</v>
      </c>
      <c r="H83" s="7" t="e">
        <v>#N/A</v>
      </c>
      <c r="I83" s="7" t="e">
        <v>#N/A</v>
      </c>
      <c r="J83" s="7" t="e">
        <v>#N/A</v>
      </c>
      <c r="K83" s="7" t="e">
        <v>#N/A</v>
      </c>
      <c r="L83" s="7" t="e">
        <v>#N/A</v>
      </c>
      <c r="M83" s="7" t="e">
        <v>#N/A</v>
      </c>
      <c r="N83" s="7" t="e">
        <v>#N/A</v>
      </c>
      <c r="O83" s="7" t="e">
        <v>#N/A</v>
      </c>
      <c r="P83" s="7" t="e">
        <v>#N/A</v>
      </c>
      <c r="Q83" s="7" t="e">
        <v>#N/A</v>
      </c>
      <c r="R83" s="7" t="e">
        <v>#N/A</v>
      </c>
      <c r="S83" s="7" t="e">
        <v>#N/A</v>
      </c>
      <c r="T83" s="7" t="e">
        <v>#N/A</v>
      </c>
      <c r="U83" s="7" t="e">
        <v>#N/A</v>
      </c>
      <c r="V83" s="7" t="e">
        <v>#N/A</v>
      </c>
      <c r="W83" s="7" t="e">
        <v>#N/A</v>
      </c>
      <c r="X83" s="2" t="e">
        <v>#N/A</v>
      </c>
      <c r="Y83" s="2" t="e">
        <v>#N/A</v>
      </c>
      <c r="Z83" s="2" t="e">
        <v>#N/A</v>
      </c>
      <c r="AA83" s="2" t="e">
        <v>#N/A</v>
      </c>
      <c r="AB83" s="2" t="e">
        <v>#N/A</v>
      </c>
      <c r="AC83" s="2" t="e">
        <v>#N/A</v>
      </c>
      <c r="AD83" s="2" t="e">
        <v>#N/A</v>
      </c>
      <c r="AE83" s="2" t="e">
        <v>#N/A</v>
      </c>
      <c r="AF83" s="2" t="e">
        <v>#N/A</v>
      </c>
      <c r="AG83" s="2" t="e">
        <v>#N/A</v>
      </c>
      <c r="AH83" s="2" t="e">
        <v>#N/A</v>
      </c>
      <c r="AI83" s="2" t="e">
        <v>#N/A</v>
      </c>
      <c r="AJ83" s="2" t="e">
        <v>#N/A</v>
      </c>
      <c r="AK83" s="2" t="e">
        <v>#N/A</v>
      </c>
      <c r="AL83" s="2" t="e">
        <v>#N/A</v>
      </c>
      <c r="AM83" s="2" t="e">
        <v>#N/A</v>
      </c>
      <c r="AN83" s="2" t="e">
        <v>#N/A</v>
      </c>
      <c r="AO83" s="2" t="e">
        <v>#N/A</v>
      </c>
      <c r="AP83" s="2" t="e">
        <v>#N/A</v>
      </c>
      <c r="AQ83" s="2" t="e">
        <v>#N/A</v>
      </c>
      <c r="AR83" s="2" t="e">
        <v>#N/A</v>
      </c>
      <c r="AS83" t="e">
        <v>#N/A</v>
      </c>
      <c r="AT83" t="e">
        <v>#N/A</v>
      </c>
      <c r="AU83" t="e">
        <v>#N/A</v>
      </c>
      <c r="AV83" t="e">
        <v>#N/A</v>
      </c>
      <c r="AW83" t="e">
        <v>#N/A</v>
      </c>
      <c r="AX83" t="e">
        <v>#N/A</v>
      </c>
      <c r="AY83" t="e">
        <v>#N/A</v>
      </c>
      <c r="AZ83" t="e">
        <v>#N/A</v>
      </c>
      <c r="BA83" t="e">
        <v>#N/A</v>
      </c>
      <c r="BB83" t="e">
        <v>#N/A</v>
      </c>
      <c r="BC83" t="e">
        <v>#N/A</v>
      </c>
      <c r="BD83" t="e">
        <v>#N/A</v>
      </c>
      <c r="BE83" t="e">
        <v>#N/A</v>
      </c>
      <c r="BF83" t="e">
        <v>#N/A</v>
      </c>
      <c r="BG83" t="e">
        <v>#N/A</v>
      </c>
      <c r="BH83" t="e">
        <v>#N/A</v>
      </c>
      <c r="BI83" t="e">
        <v>#N/A</v>
      </c>
      <c r="BJ83" t="e">
        <v>#N/A</v>
      </c>
      <c r="BK83" t="e">
        <v>#N/A</v>
      </c>
      <c r="BL83" t="e">
        <v>#N/A</v>
      </c>
      <c r="BM83" t="e">
        <v>#N/A</v>
      </c>
    </row>
    <row r="84" spans="1:65" x14ac:dyDescent="0.25">
      <c r="A84" t="s">
        <v>88</v>
      </c>
      <c r="B84" s="2">
        <v>11.3</v>
      </c>
      <c r="C84" s="3" t="e">
        <v>#N/A</v>
      </c>
      <c r="D84" s="9" t="e">
        <v>#N/A</v>
      </c>
      <c r="E84" s="2" t="e">
        <v>#N/A</v>
      </c>
      <c r="F84" s="7" t="e">
        <v>#N/A</v>
      </c>
      <c r="G84" s="7" t="e">
        <v>#N/A</v>
      </c>
      <c r="H84" s="7" t="e">
        <v>#N/A</v>
      </c>
      <c r="I84" s="7" t="e">
        <v>#N/A</v>
      </c>
      <c r="J84" s="7" t="e">
        <v>#N/A</v>
      </c>
      <c r="K84" s="7" t="e">
        <v>#N/A</v>
      </c>
      <c r="L84" s="7" t="e">
        <v>#N/A</v>
      </c>
      <c r="M84" s="7" t="e">
        <v>#N/A</v>
      </c>
      <c r="N84" s="7" t="e">
        <v>#N/A</v>
      </c>
      <c r="O84" s="7" t="e">
        <v>#N/A</v>
      </c>
      <c r="P84" s="7" t="e">
        <v>#N/A</v>
      </c>
      <c r="Q84" s="7" t="e">
        <v>#N/A</v>
      </c>
      <c r="R84" s="7" t="e">
        <v>#N/A</v>
      </c>
      <c r="S84" s="7" t="e">
        <v>#N/A</v>
      </c>
      <c r="T84" s="7" t="e">
        <v>#N/A</v>
      </c>
      <c r="U84" s="7" t="e">
        <v>#N/A</v>
      </c>
      <c r="V84" s="7" t="e">
        <v>#N/A</v>
      </c>
      <c r="W84" s="7" t="e">
        <v>#N/A</v>
      </c>
      <c r="X84" s="2" t="e">
        <v>#N/A</v>
      </c>
      <c r="Y84" s="2" t="e">
        <v>#N/A</v>
      </c>
      <c r="Z84" s="2" t="e">
        <v>#N/A</v>
      </c>
      <c r="AA84" s="2" t="e">
        <v>#N/A</v>
      </c>
      <c r="AB84" s="2" t="e">
        <v>#N/A</v>
      </c>
      <c r="AC84" s="2" t="e">
        <v>#N/A</v>
      </c>
      <c r="AD84" s="2" t="e">
        <v>#N/A</v>
      </c>
      <c r="AE84" s="2" t="e">
        <v>#N/A</v>
      </c>
      <c r="AF84" s="2" t="e">
        <v>#N/A</v>
      </c>
      <c r="AG84" s="2" t="e">
        <v>#N/A</v>
      </c>
      <c r="AH84" s="2" t="e">
        <v>#N/A</v>
      </c>
      <c r="AI84" s="2" t="e">
        <v>#N/A</v>
      </c>
      <c r="AJ84" s="2" t="e">
        <v>#N/A</v>
      </c>
      <c r="AK84" s="2" t="e">
        <v>#N/A</v>
      </c>
      <c r="AL84" s="2" t="e">
        <v>#N/A</v>
      </c>
      <c r="AM84" s="2" t="e">
        <v>#N/A</v>
      </c>
      <c r="AN84" s="2" t="e">
        <v>#N/A</v>
      </c>
      <c r="AO84" s="2" t="e">
        <v>#N/A</v>
      </c>
      <c r="AP84" s="2" t="e">
        <v>#N/A</v>
      </c>
      <c r="AQ84" s="2" t="e">
        <v>#N/A</v>
      </c>
      <c r="AR84" s="2" t="e">
        <v>#N/A</v>
      </c>
      <c r="AS84" t="e">
        <v>#N/A</v>
      </c>
      <c r="AT84" t="e">
        <v>#N/A</v>
      </c>
      <c r="AU84" t="e">
        <v>#N/A</v>
      </c>
      <c r="AV84" t="e">
        <v>#N/A</v>
      </c>
      <c r="AW84" t="e">
        <v>#N/A</v>
      </c>
      <c r="AX84" t="e">
        <v>#N/A</v>
      </c>
      <c r="AY84" t="e">
        <v>#N/A</v>
      </c>
      <c r="AZ84" t="e">
        <v>#N/A</v>
      </c>
      <c r="BA84" t="e">
        <v>#N/A</v>
      </c>
      <c r="BB84" t="e">
        <v>#N/A</v>
      </c>
      <c r="BC84" t="e">
        <v>#N/A</v>
      </c>
      <c r="BD84" t="e">
        <v>#N/A</v>
      </c>
      <c r="BE84" t="e">
        <v>#N/A</v>
      </c>
      <c r="BF84" t="e">
        <v>#N/A</v>
      </c>
      <c r="BG84" t="e">
        <v>#N/A</v>
      </c>
      <c r="BH84" t="e">
        <v>#N/A</v>
      </c>
      <c r="BI84" t="e">
        <v>#N/A</v>
      </c>
      <c r="BJ84" t="e">
        <v>#N/A</v>
      </c>
      <c r="BK84" t="e">
        <v>#N/A</v>
      </c>
      <c r="BL84" t="e">
        <v>#N/A</v>
      </c>
      <c r="BM84" t="e">
        <v>#N/A</v>
      </c>
    </row>
    <row r="85" spans="1:65" x14ac:dyDescent="0.25">
      <c r="A85" t="s">
        <v>89</v>
      </c>
      <c r="B85" s="2">
        <v>11.4</v>
      </c>
      <c r="C85" s="3" t="e">
        <v>#N/A</v>
      </c>
      <c r="D85" s="9" t="e">
        <v>#N/A</v>
      </c>
      <c r="E85" s="2" t="e">
        <v>#N/A</v>
      </c>
      <c r="F85" s="7" t="e">
        <v>#N/A</v>
      </c>
      <c r="G85" s="7" t="e">
        <v>#N/A</v>
      </c>
      <c r="H85" s="7" t="e">
        <v>#N/A</v>
      </c>
      <c r="I85" s="7" t="e">
        <v>#N/A</v>
      </c>
      <c r="J85" s="7" t="e">
        <v>#N/A</v>
      </c>
      <c r="K85" s="7" t="e">
        <v>#N/A</v>
      </c>
      <c r="L85" s="7" t="e">
        <v>#N/A</v>
      </c>
      <c r="M85" s="7" t="e">
        <v>#N/A</v>
      </c>
      <c r="N85" s="7" t="e">
        <v>#N/A</v>
      </c>
      <c r="O85" s="7" t="e">
        <v>#N/A</v>
      </c>
      <c r="P85" s="7" t="e">
        <v>#N/A</v>
      </c>
      <c r="Q85" s="7" t="e">
        <v>#N/A</v>
      </c>
      <c r="R85" s="7" t="e">
        <v>#N/A</v>
      </c>
      <c r="S85" s="7" t="e">
        <v>#N/A</v>
      </c>
      <c r="T85" s="7" t="e">
        <v>#N/A</v>
      </c>
      <c r="U85" s="7" t="e">
        <v>#N/A</v>
      </c>
      <c r="V85" s="7" t="e">
        <v>#N/A</v>
      </c>
      <c r="W85" s="7" t="e">
        <v>#N/A</v>
      </c>
      <c r="X85" s="2" t="e">
        <v>#N/A</v>
      </c>
      <c r="Y85" s="2" t="e">
        <v>#N/A</v>
      </c>
      <c r="Z85" s="2" t="e">
        <v>#N/A</v>
      </c>
      <c r="AA85" s="2" t="e">
        <v>#N/A</v>
      </c>
      <c r="AB85" s="2" t="e">
        <v>#N/A</v>
      </c>
      <c r="AC85" s="2" t="e">
        <v>#N/A</v>
      </c>
      <c r="AD85" s="2" t="e">
        <v>#N/A</v>
      </c>
      <c r="AE85" s="2" t="e">
        <v>#N/A</v>
      </c>
      <c r="AF85" s="2" t="e">
        <v>#N/A</v>
      </c>
      <c r="AG85" s="2" t="e">
        <v>#N/A</v>
      </c>
      <c r="AH85" s="2" t="e">
        <v>#N/A</v>
      </c>
      <c r="AI85" s="2" t="e">
        <v>#N/A</v>
      </c>
      <c r="AJ85" s="2" t="e">
        <v>#N/A</v>
      </c>
      <c r="AK85" s="2" t="e">
        <v>#N/A</v>
      </c>
      <c r="AL85" s="2" t="e">
        <v>#N/A</v>
      </c>
      <c r="AM85" s="2" t="e">
        <v>#N/A</v>
      </c>
      <c r="AN85" s="2" t="e">
        <v>#N/A</v>
      </c>
      <c r="AO85" s="2" t="e">
        <v>#N/A</v>
      </c>
      <c r="AP85" s="2" t="e">
        <v>#N/A</v>
      </c>
      <c r="AQ85" s="2" t="e">
        <v>#N/A</v>
      </c>
      <c r="AR85" s="2" t="e">
        <v>#N/A</v>
      </c>
      <c r="AS85" t="e">
        <v>#N/A</v>
      </c>
      <c r="AT85" t="e">
        <v>#N/A</v>
      </c>
      <c r="AU85" t="e">
        <v>#N/A</v>
      </c>
      <c r="AV85" t="e">
        <v>#N/A</v>
      </c>
      <c r="AW85" t="e">
        <v>#N/A</v>
      </c>
      <c r="AX85" t="e">
        <v>#N/A</v>
      </c>
      <c r="AY85" t="e">
        <v>#N/A</v>
      </c>
      <c r="AZ85" t="e">
        <v>#N/A</v>
      </c>
      <c r="BA85" t="e">
        <v>#N/A</v>
      </c>
      <c r="BB85" t="e">
        <v>#N/A</v>
      </c>
      <c r="BC85" t="e">
        <v>#N/A</v>
      </c>
      <c r="BD85" t="e">
        <v>#N/A</v>
      </c>
      <c r="BE85" t="e">
        <v>#N/A</v>
      </c>
      <c r="BF85" t="e">
        <v>#N/A</v>
      </c>
      <c r="BG85" t="e">
        <v>#N/A</v>
      </c>
      <c r="BH85" t="e">
        <v>#N/A</v>
      </c>
      <c r="BI85" t="e">
        <v>#N/A</v>
      </c>
      <c r="BJ85" t="e">
        <v>#N/A</v>
      </c>
      <c r="BK85" t="e">
        <v>#N/A</v>
      </c>
      <c r="BL85" t="e">
        <v>#N/A</v>
      </c>
      <c r="BM85" t="e">
        <v>#N/A</v>
      </c>
    </row>
    <row r="86" spans="1:65" x14ac:dyDescent="0.25">
      <c r="A86" t="s">
        <v>90</v>
      </c>
      <c r="B86" s="2">
        <v>11.4</v>
      </c>
      <c r="C86" s="3" t="e">
        <v>#N/A</v>
      </c>
      <c r="D86" s="9" t="e">
        <v>#N/A</v>
      </c>
      <c r="E86" s="2" t="e">
        <v>#N/A</v>
      </c>
      <c r="F86" s="7" t="e">
        <v>#N/A</v>
      </c>
      <c r="G86" s="7" t="e">
        <v>#N/A</v>
      </c>
      <c r="H86" s="7" t="e">
        <v>#N/A</v>
      </c>
      <c r="I86" s="7" t="e">
        <v>#N/A</v>
      </c>
      <c r="J86" s="7" t="e">
        <v>#N/A</v>
      </c>
      <c r="K86" s="7" t="e">
        <v>#N/A</v>
      </c>
      <c r="L86" s="7" t="e">
        <v>#N/A</v>
      </c>
      <c r="M86" s="7" t="e">
        <v>#N/A</v>
      </c>
      <c r="N86" s="7" t="e">
        <v>#N/A</v>
      </c>
      <c r="O86" s="7" t="e">
        <v>#N/A</v>
      </c>
      <c r="P86" s="7" t="e">
        <v>#N/A</v>
      </c>
      <c r="Q86" s="7" t="e">
        <v>#N/A</v>
      </c>
      <c r="R86" s="7" t="e">
        <v>#N/A</v>
      </c>
      <c r="S86" s="7" t="e">
        <v>#N/A</v>
      </c>
      <c r="T86" s="7" t="e">
        <v>#N/A</v>
      </c>
      <c r="U86" s="7" t="e">
        <v>#N/A</v>
      </c>
      <c r="V86" s="7" t="e">
        <v>#N/A</v>
      </c>
      <c r="W86" s="7" t="e">
        <v>#N/A</v>
      </c>
      <c r="X86" s="2" t="e">
        <v>#N/A</v>
      </c>
      <c r="Y86" s="2" t="e">
        <v>#N/A</v>
      </c>
      <c r="Z86" s="2" t="e">
        <v>#N/A</v>
      </c>
      <c r="AA86" s="2" t="e">
        <v>#N/A</v>
      </c>
      <c r="AB86" s="2" t="e">
        <v>#N/A</v>
      </c>
      <c r="AC86" s="2" t="e">
        <v>#N/A</v>
      </c>
      <c r="AD86" s="2" t="e">
        <v>#N/A</v>
      </c>
      <c r="AE86" s="2" t="e">
        <v>#N/A</v>
      </c>
      <c r="AF86" s="2" t="e">
        <v>#N/A</v>
      </c>
      <c r="AG86" s="2" t="e">
        <v>#N/A</v>
      </c>
      <c r="AH86" s="2" t="e">
        <v>#N/A</v>
      </c>
      <c r="AI86" s="2" t="e">
        <v>#N/A</v>
      </c>
      <c r="AJ86" s="2" t="e">
        <v>#N/A</v>
      </c>
      <c r="AK86" s="2" t="e">
        <v>#N/A</v>
      </c>
      <c r="AL86" s="2" t="e">
        <v>#N/A</v>
      </c>
      <c r="AM86" s="2" t="e">
        <v>#N/A</v>
      </c>
      <c r="AN86" s="2" t="e">
        <v>#N/A</v>
      </c>
      <c r="AO86" s="2" t="e">
        <v>#N/A</v>
      </c>
      <c r="AP86" s="2" t="e">
        <v>#N/A</v>
      </c>
      <c r="AQ86" s="2" t="e">
        <v>#N/A</v>
      </c>
      <c r="AR86" s="2" t="e">
        <v>#N/A</v>
      </c>
      <c r="AS86" t="e">
        <v>#N/A</v>
      </c>
      <c r="AT86" t="e">
        <v>#N/A</v>
      </c>
      <c r="AU86" t="e">
        <v>#N/A</v>
      </c>
      <c r="AV86" t="e">
        <v>#N/A</v>
      </c>
      <c r="AW86" t="e">
        <v>#N/A</v>
      </c>
      <c r="AX86" t="e">
        <v>#N/A</v>
      </c>
      <c r="AY86" t="e">
        <v>#N/A</v>
      </c>
      <c r="AZ86" t="e">
        <v>#N/A</v>
      </c>
      <c r="BA86" t="e">
        <v>#N/A</v>
      </c>
      <c r="BB86" t="e">
        <v>#N/A</v>
      </c>
      <c r="BC86" t="e">
        <v>#N/A</v>
      </c>
      <c r="BD86" t="e">
        <v>#N/A</v>
      </c>
      <c r="BE86" t="e">
        <v>#N/A</v>
      </c>
      <c r="BF86" t="e">
        <v>#N/A</v>
      </c>
      <c r="BG86" t="e">
        <v>#N/A</v>
      </c>
      <c r="BH86" t="e">
        <v>#N/A</v>
      </c>
      <c r="BI86" t="e">
        <v>#N/A</v>
      </c>
      <c r="BJ86" t="e">
        <v>#N/A</v>
      </c>
      <c r="BK86" t="e">
        <v>#N/A</v>
      </c>
      <c r="BL86" t="e">
        <v>#N/A</v>
      </c>
      <c r="BM86" t="e">
        <v>#N/A</v>
      </c>
    </row>
    <row r="87" spans="1:65" x14ac:dyDescent="0.25">
      <c r="A87" t="s">
        <v>91</v>
      </c>
      <c r="B87" s="2">
        <v>11.4</v>
      </c>
      <c r="C87" s="3" t="e">
        <v>#N/A</v>
      </c>
      <c r="D87" s="9" t="e">
        <v>#N/A</v>
      </c>
      <c r="E87" s="2" t="e">
        <v>#N/A</v>
      </c>
      <c r="F87" s="7" t="e">
        <v>#N/A</v>
      </c>
      <c r="G87" s="7" t="e">
        <v>#N/A</v>
      </c>
      <c r="H87" s="7" t="e">
        <v>#N/A</v>
      </c>
      <c r="I87" s="7" t="e">
        <v>#N/A</v>
      </c>
      <c r="J87" s="7" t="e">
        <v>#N/A</v>
      </c>
      <c r="K87" s="7" t="e">
        <v>#N/A</v>
      </c>
      <c r="L87" s="7" t="e">
        <v>#N/A</v>
      </c>
      <c r="M87" s="7" t="e">
        <v>#N/A</v>
      </c>
      <c r="N87" s="7" t="e">
        <v>#N/A</v>
      </c>
      <c r="O87" s="7" t="e">
        <v>#N/A</v>
      </c>
      <c r="P87" s="7" t="e">
        <v>#N/A</v>
      </c>
      <c r="Q87" s="7" t="e">
        <v>#N/A</v>
      </c>
      <c r="R87" s="7" t="e">
        <v>#N/A</v>
      </c>
      <c r="S87" s="7" t="e">
        <v>#N/A</v>
      </c>
      <c r="T87" s="7" t="e">
        <v>#N/A</v>
      </c>
      <c r="U87" s="7" t="e">
        <v>#N/A</v>
      </c>
      <c r="V87" s="7" t="e">
        <v>#N/A</v>
      </c>
      <c r="W87" s="7" t="e">
        <v>#N/A</v>
      </c>
      <c r="X87" s="2" t="e">
        <v>#N/A</v>
      </c>
      <c r="Y87" s="2" t="e">
        <v>#N/A</v>
      </c>
      <c r="Z87" s="2" t="e">
        <v>#N/A</v>
      </c>
      <c r="AA87" s="2" t="e">
        <v>#N/A</v>
      </c>
      <c r="AB87" s="2" t="e">
        <v>#N/A</v>
      </c>
      <c r="AC87" s="2" t="e">
        <v>#N/A</v>
      </c>
      <c r="AD87" s="2" t="e">
        <v>#N/A</v>
      </c>
      <c r="AE87" s="2" t="e">
        <v>#N/A</v>
      </c>
      <c r="AF87" s="2" t="e">
        <v>#N/A</v>
      </c>
      <c r="AG87" s="2" t="e">
        <v>#N/A</v>
      </c>
      <c r="AH87" s="2" t="e">
        <v>#N/A</v>
      </c>
      <c r="AI87" s="2" t="e">
        <v>#N/A</v>
      </c>
      <c r="AJ87" s="2" t="e">
        <v>#N/A</v>
      </c>
      <c r="AK87" s="2" t="e">
        <v>#N/A</v>
      </c>
      <c r="AL87" s="2" t="e">
        <v>#N/A</v>
      </c>
      <c r="AM87" s="2" t="e">
        <v>#N/A</v>
      </c>
      <c r="AN87" s="2" t="e">
        <v>#N/A</v>
      </c>
      <c r="AO87" s="2" t="e">
        <v>#N/A</v>
      </c>
      <c r="AP87" s="2" t="e">
        <v>#N/A</v>
      </c>
      <c r="AQ87" s="2" t="e">
        <v>#N/A</v>
      </c>
      <c r="AR87" s="2" t="e">
        <v>#N/A</v>
      </c>
      <c r="AS87" t="e">
        <v>#N/A</v>
      </c>
      <c r="AT87" t="e">
        <v>#N/A</v>
      </c>
      <c r="AU87" t="e">
        <v>#N/A</v>
      </c>
      <c r="AV87" t="e">
        <v>#N/A</v>
      </c>
      <c r="AW87" t="e">
        <v>#N/A</v>
      </c>
      <c r="AX87" t="e">
        <v>#N/A</v>
      </c>
      <c r="AY87" t="e">
        <v>#N/A</v>
      </c>
      <c r="AZ87" t="e">
        <v>#N/A</v>
      </c>
      <c r="BA87" t="e">
        <v>#N/A</v>
      </c>
      <c r="BB87" t="e">
        <v>#N/A</v>
      </c>
      <c r="BC87" t="e">
        <v>#N/A</v>
      </c>
      <c r="BD87" t="e">
        <v>#N/A</v>
      </c>
      <c r="BE87" t="e">
        <v>#N/A</v>
      </c>
      <c r="BF87" t="e">
        <v>#N/A</v>
      </c>
      <c r="BG87" t="e">
        <v>#N/A</v>
      </c>
      <c r="BH87" t="e">
        <v>#N/A</v>
      </c>
      <c r="BI87" t="e">
        <v>#N/A</v>
      </c>
      <c r="BJ87" t="e">
        <v>#N/A</v>
      </c>
      <c r="BK87" t="e">
        <v>#N/A</v>
      </c>
      <c r="BL87" t="e">
        <v>#N/A</v>
      </c>
      <c r="BM87" t="e">
        <v>#N/A</v>
      </c>
    </row>
    <row r="88" spans="1:65" x14ac:dyDescent="0.25">
      <c r="A88" t="s">
        <v>92</v>
      </c>
      <c r="B88" s="2">
        <v>11.3</v>
      </c>
      <c r="C88" s="3" t="e">
        <v>#N/A</v>
      </c>
      <c r="D88" s="9" t="e">
        <v>#N/A</v>
      </c>
      <c r="E88" s="2" t="e">
        <v>#N/A</v>
      </c>
      <c r="F88" s="7" t="e">
        <v>#N/A</v>
      </c>
      <c r="G88" s="7" t="e">
        <v>#N/A</v>
      </c>
      <c r="H88" s="7" t="e">
        <v>#N/A</v>
      </c>
      <c r="I88" s="7" t="e">
        <v>#N/A</v>
      </c>
      <c r="J88" s="7" t="e">
        <v>#N/A</v>
      </c>
      <c r="K88" s="7" t="e">
        <v>#N/A</v>
      </c>
      <c r="L88" s="7" t="e">
        <v>#N/A</v>
      </c>
      <c r="M88" s="7" t="e">
        <v>#N/A</v>
      </c>
      <c r="N88" s="7" t="e">
        <v>#N/A</v>
      </c>
      <c r="O88" s="7" t="e">
        <v>#N/A</v>
      </c>
      <c r="P88" s="7" t="e">
        <v>#N/A</v>
      </c>
      <c r="Q88" s="7" t="e">
        <v>#N/A</v>
      </c>
      <c r="R88" s="7" t="e">
        <v>#N/A</v>
      </c>
      <c r="S88" s="7" t="e">
        <v>#N/A</v>
      </c>
      <c r="T88" s="7" t="e">
        <v>#N/A</v>
      </c>
      <c r="U88" s="7" t="e">
        <v>#N/A</v>
      </c>
      <c r="V88" s="7" t="e">
        <v>#N/A</v>
      </c>
      <c r="W88" s="7" t="e">
        <v>#N/A</v>
      </c>
      <c r="X88" s="2" t="e">
        <v>#N/A</v>
      </c>
      <c r="Y88" s="2" t="e">
        <v>#N/A</v>
      </c>
      <c r="Z88" s="2" t="e">
        <v>#N/A</v>
      </c>
      <c r="AA88" s="2" t="e">
        <v>#N/A</v>
      </c>
      <c r="AB88" s="2" t="e">
        <v>#N/A</v>
      </c>
      <c r="AC88" s="2" t="e">
        <v>#N/A</v>
      </c>
      <c r="AD88" s="2" t="e">
        <v>#N/A</v>
      </c>
      <c r="AE88" s="2" t="e">
        <v>#N/A</v>
      </c>
      <c r="AF88" s="2" t="e">
        <v>#N/A</v>
      </c>
      <c r="AG88" s="2" t="e">
        <v>#N/A</v>
      </c>
      <c r="AH88" s="2" t="e">
        <v>#N/A</v>
      </c>
      <c r="AI88" s="2" t="e">
        <v>#N/A</v>
      </c>
      <c r="AJ88" s="2" t="e">
        <v>#N/A</v>
      </c>
      <c r="AK88" s="2" t="e">
        <v>#N/A</v>
      </c>
      <c r="AL88" s="2" t="e">
        <v>#N/A</v>
      </c>
      <c r="AM88" s="2" t="e">
        <v>#N/A</v>
      </c>
      <c r="AN88" s="2" t="e">
        <v>#N/A</v>
      </c>
      <c r="AO88" s="2" t="e">
        <v>#N/A</v>
      </c>
      <c r="AP88" s="2" t="e">
        <v>#N/A</v>
      </c>
      <c r="AQ88" s="2" t="e">
        <v>#N/A</v>
      </c>
      <c r="AR88" s="2" t="e">
        <v>#N/A</v>
      </c>
      <c r="AS88" t="e">
        <v>#N/A</v>
      </c>
      <c r="AT88" t="e">
        <v>#N/A</v>
      </c>
      <c r="AU88" t="e">
        <v>#N/A</v>
      </c>
      <c r="AV88" t="e">
        <v>#N/A</v>
      </c>
      <c r="AW88" t="e">
        <v>#N/A</v>
      </c>
      <c r="AX88" t="e">
        <v>#N/A</v>
      </c>
      <c r="AY88" t="e">
        <v>#N/A</v>
      </c>
      <c r="AZ88" t="e">
        <v>#N/A</v>
      </c>
      <c r="BA88" t="e">
        <v>#N/A</v>
      </c>
      <c r="BB88" t="e">
        <v>#N/A</v>
      </c>
      <c r="BC88" t="e">
        <v>#N/A</v>
      </c>
      <c r="BD88" t="e">
        <v>#N/A</v>
      </c>
      <c r="BE88" t="e">
        <v>#N/A</v>
      </c>
      <c r="BF88" t="e">
        <v>#N/A</v>
      </c>
      <c r="BG88" t="e">
        <v>#N/A</v>
      </c>
      <c r="BH88" t="e">
        <v>#N/A</v>
      </c>
      <c r="BI88" t="e">
        <v>#N/A</v>
      </c>
      <c r="BJ88" t="e">
        <v>#N/A</v>
      </c>
      <c r="BK88" t="e">
        <v>#N/A</v>
      </c>
      <c r="BL88" t="e">
        <v>#N/A</v>
      </c>
      <c r="BM88" t="e">
        <v>#N/A</v>
      </c>
    </row>
    <row r="89" spans="1:65" x14ac:dyDescent="0.25">
      <c r="A89" t="s">
        <v>93</v>
      </c>
      <c r="B89" s="2">
        <v>11.3</v>
      </c>
      <c r="C89" s="3" t="e">
        <v>#N/A</v>
      </c>
      <c r="D89" s="9" t="e">
        <v>#N/A</v>
      </c>
      <c r="E89" s="2" t="e">
        <v>#N/A</v>
      </c>
      <c r="F89" s="7" t="e">
        <v>#N/A</v>
      </c>
      <c r="G89" s="7" t="e">
        <v>#N/A</v>
      </c>
      <c r="H89" s="7" t="e">
        <v>#N/A</v>
      </c>
      <c r="I89" s="7" t="e">
        <v>#N/A</v>
      </c>
      <c r="J89" s="7" t="e">
        <v>#N/A</v>
      </c>
      <c r="K89" s="7" t="e">
        <v>#N/A</v>
      </c>
      <c r="L89" s="7" t="e">
        <v>#N/A</v>
      </c>
      <c r="M89" s="7" t="e">
        <v>#N/A</v>
      </c>
      <c r="N89" s="7" t="e">
        <v>#N/A</v>
      </c>
      <c r="O89" s="7" t="e">
        <v>#N/A</v>
      </c>
      <c r="P89" s="7" t="e">
        <v>#N/A</v>
      </c>
      <c r="Q89" s="7" t="e">
        <v>#N/A</v>
      </c>
      <c r="R89" s="7" t="e">
        <v>#N/A</v>
      </c>
      <c r="S89" s="7" t="e">
        <v>#N/A</v>
      </c>
      <c r="T89" s="7" t="e">
        <v>#N/A</v>
      </c>
      <c r="U89" s="7" t="e">
        <v>#N/A</v>
      </c>
      <c r="V89" s="7" t="e">
        <v>#N/A</v>
      </c>
      <c r="W89" s="7" t="e">
        <v>#N/A</v>
      </c>
      <c r="X89" s="2" t="e">
        <v>#N/A</v>
      </c>
      <c r="Y89" s="2" t="e">
        <v>#N/A</v>
      </c>
      <c r="Z89" s="2" t="e">
        <v>#N/A</v>
      </c>
      <c r="AA89" s="2" t="e">
        <v>#N/A</v>
      </c>
      <c r="AB89" s="2" t="e">
        <v>#N/A</v>
      </c>
      <c r="AC89" s="2" t="e">
        <v>#N/A</v>
      </c>
      <c r="AD89" s="2" t="e">
        <v>#N/A</v>
      </c>
      <c r="AE89" s="2" t="e">
        <v>#N/A</v>
      </c>
      <c r="AF89" s="2" t="e">
        <v>#N/A</v>
      </c>
      <c r="AG89" s="2" t="e">
        <v>#N/A</v>
      </c>
      <c r="AH89" s="2" t="e">
        <v>#N/A</v>
      </c>
      <c r="AI89" s="2" t="e">
        <v>#N/A</v>
      </c>
      <c r="AJ89" s="2" t="e">
        <v>#N/A</v>
      </c>
      <c r="AK89" s="2" t="e">
        <v>#N/A</v>
      </c>
      <c r="AL89" s="2" t="e">
        <v>#N/A</v>
      </c>
      <c r="AM89" s="2" t="e">
        <v>#N/A</v>
      </c>
      <c r="AN89" s="2" t="e">
        <v>#N/A</v>
      </c>
      <c r="AO89" s="2" t="e">
        <v>#N/A</v>
      </c>
      <c r="AP89" s="2" t="e">
        <v>#N/A</v>
      </c>
      <c r="AQ89" s="2" t="e">
        <v>#N/A</v>
      </c>
      <c r="AR89" s="2" t="e">
        <v>#N/A</v>
      </c>
      <c r="AS89" t="e">
        <v>#N/A</v>
      </c>
      <c r="AT89" t="e">
        <v>#N/A</v>
      </c>
      <c r="AU89" t="e">
        <v>#N/A</v>
      </c>
      <c r="AV89" t="e">
        <v>#N/A</v>
      </c>
      <c r="AW89" t="e">
        <v>#N/A</v>
      </c>
      <c r="AX89" t="e">
        <v>#N/A</v>
      </c>
      <c r="AY89" t="e">
        <v>#N/A</v>
      </c>
      <c r="AZ89" t="e">
        <v>#N/A</v>
      </c>
      <c r="BA89" t="e">
        <v>#N/A</v>
      </c>
      <c r="BB89" t="e">
        <v>#N/A</v>
      </c>
      <c r="BC89" t="e">
        <v>#N/A</v>
      </c>
      <c r="BD89" t="e">
        <v>#N/A</v>
      </c>
      <c r="BE89" t="e">
        <v>#N/A</v>
      </c>
      <c r="BF89" t="e">
        <v>#N/A</v>
      </c>
      <c r="BG89" t="e">
        <v>#N/A</v>
      </c>
      <c r="BH89" t="e">
        <v>#N/A</v>
      </c>
      <c r="BI89" t="e">
        <v>#N/A</v>
      </c>
      <c r="BJ89" t="e">
        <v>#N/A</v>
      </c>
      <c r="BK89" t="e">
        <v>#N/A</v>
      </c>
      <c r="BL89" t="e">
        <v>#N/A</v>
      </c>
      <c r="BM89" t="e">
        <v>#N/A</v>
      </c>
    </row>
    <row r="90" spans="1:65" x14ac:dyDescent="0.25">
      <c r="A90" t="s">
        <v>94</v>
      </c>
      <c r="B90" s="2">
        <v>11.3</v>
      </c>
      <c r="C90" s="3" t="e">
        <v>#N/A</v>
      </c>
      <c r="D90" s="9" t="e">
        <v>#N/A</v>
      </c>
      <c r="E90" s="2" t="e">
        <v>#N/A</v>
      </c>
      <c r="F90" s="7" t="e">
        <v>#N/A</v>
      </c>
      <c r="G90" s="7" t="e">
        <v>#N/A</v>
      </c>
      <c r="H90" s="7" t="e">
        <v>#N/A</v>
      </c>
      <c r="I90" s="7" t="e">
        <v>#N/A</v>
      </c>
      <c r="J90" s="7" t="e">
        <v>#N/A</v>
      </c>
      <c r="K90" s="7" t="e">
        <v>#N/A</v>
      </c>
      <c r="L90" s="7" t="e">
        <v>#N/A</v>
      </c>
      <c r="M90" s="7" t="e">
        <v>#N/A</v>
      </c>
      <c r="N90" s="7" t="e">
        <v>#N/A</v>
      </c>
      <c r="O90" s="7" t="e">
        <v>#N/A</v>
      </c>
      <c r="P90" s="7" t="e">
        <v>#N/A</v>
      </c>
      <c r="Q90" s="7" t="e">
        <v>#N/A</v>
      </c>
      <c r="R90" s="7" t="e">
        <v>#N/A</v>
      </c>
      <c r="S90" s="7" t="e">
        <v>#N/A</v>
      </c>
      <c r="T90" s="7" t="e">
        <v>#N/A</v>
      </c>
      <c r="U90" s="7" t="e">
        <v>#N/A</v>
      </c>
      <c r="V90" s="7" t="e">
        <v>#N/A</v>
      </c>
      <c r="W90" s="7" t="e">
        <v>#N/A</v>
      </c>
      <c r="X90" s="2" t="e">
        <v>#N/A</v>
      </c>
      <c r="Y90" s="2" t="e">
        <v>#N/A</v>
      </c>
      <c r="Z90" s="2" t="e">
        <v>#N/A</v>
      </c>
      <c r="AA90" s="2" t="e">
        <v>#N/A</v>
      </c>
      <c r="AB90" s="2" t="e">
        <v>#N/A</v>
      </c>
      <c r="AC90" s="2" t="e">
        <v>#N/A</v>
      </c>
      <c r="AD90" s="2" t="e">
        <v>#N/A</v>
      </c>
      <c r="AE90" s="2" t="e">
        <v>#N/A</v>
      </c>
      <c r="AF90" s="2" t="e">
        <v>#N/A</v>
      </c>
      <c r="AG90" s="2" t="e">
        <v>#N/A</v>
      </c>
      <c r="AH90" s="2" t="e">
        <v>#N/A</v>
      </c>
      <c r="AI90" s="2" t="e">
        <v>#N/A</v>
      </c>
      <c r="AJ90" s="2" t="e">
        <v>#N/A</v>
      </c>
      <c r="AK90" s="2" t="e">
        <v>#N/A</v>
      </c>
      <c r="AL90" s="2" t="e">
        <v>#N/A</v>
      </c>
      <c r="AM90" s="2" t="e">
        <v>#N/A</v>
      </c>
      <c r="AN90" s="2" t="e">
        <v>#N/A</v>
      </c>
      <c r="AO90" s="2" t="e">
        <v>#N/A</v>
      </c>
      <c r="AP90" s="2" t="e">
        <v>#N/A</v>
      </c>
      <c r="AQ90" s="2" t="e">
        <v>#N/A</v>
      </c>
      <c r="AR90" s="2" t="e">
        <v>#N/A</v>
      </c>
      <c r="AS90" t="e">
        <v>#N/A</v>
      </c>
      <c r="AT90" t="e">
        <v>#N/A</v>
      </c>
      <c r="AU90" t="e">
        <v>#N/A</v>
      </c>
      <c r="AV90" t="e">
        <v>#N/A</v>
      </c>
      <c r="AW90" t="e">
        <v>#N/A</v>
      </c>
      <c r="AX90" t="e">
        <v>#N/A</v>
      </c>
      <c r="AY90" t="e">
        <v>#N/A</v>
      </c>
      <c r="AZ90" t="e">
        <v>#N/A</v>
      </c>
      <c r="BA90" t="e">
        <v>#N/A</v>
      </c>
      <c r="BB90" t="e">
        <v>#N/A</v>
      </c>
      <c r="BC90" t="e">
        <v>#N/A</v>
      </c>
      <c r="BD90" t="e">
        <v>#N/A</v>
      </c>
      <c r="BE90" t="e">
        <v>#N/A</v>
      </c>
      <c r="BF90" t="e">
        <v>#N/A</v>
      </c>
      <c r="BG90" t="e">
        <v>#N/A</v>
      </c>
      <c r="BH90" t="e">
        <v>#N/A</v>
      </c>
      <c r="BI90" t="e">
        <v>#N/A</v>
      </c>
      <c r="BJ90" t="e">
        <v>#N/A</v>
      </c>
      <c r="BK90" t="e">
        <v>#N/A</v>
      </c>
      <c r="BL90" t="e">
        <v>#N/A</v>
      </c>
      <c r="BM90" t="e">
        <v>#N/A</v>
      </c>
    </row>
    <row r="91" spans="1:65" x14ac:dyDescent="0.25">
      <c r="A91" t="s">
        <v>95</v>
      </c>
      <c r="B91" s="2">
        <v>11.2</v>
      </c>
      <c r="C91" s="3" t="e">
        <v>#N/A</v>
      </c>
      <c r="D91" s="9" t="e">
        <v>#N/A</v>
      </c>
      <c r="E91" s="2" t="e">
        <v>#N/A</v>
      </c>
      <c r="F91" s="7" t="e">
        <v>#N/A</v>
      </c>
      <c r="G91" s="7" t="e">
        <v>#N/A</v>
      </c>
      <c r="H91" s="7" t="e">
        <v>#N/A</v>
      </c>
      <c r="I91" s="7" t="e">
        <v>#N/A</v>
      </c>
      <c r="J91" s="7" t="e">
        <v>#N/A</v>
      </c>
      <c r="K91" s="7" t="e">
        <v>#N/A</v>
      </c>
      <c r="L91" s="7" t="e">
        <v>#N/A</v>
      </c>
      <c r="M91" s="7" t="e">
        <v>#N/A</v>
      </c>
      <c r="N91" s="7" t="e">
        <v>#N/A</v>
      </c>
      <c r="O91" s="7" t="e">
        <v>#N/A</v>
      </c>
      <c r="P91" s="7" t="e">
        <v>#N/A</v>
      </c>
      <c r="Q91" s="7" t="e">
        <v>#N/A</v>
      </c>
      <c r="R91" s="7" t="e">
        <v>#N/A</v>
      </c>
      <c r="S91" s="7" t="e">
        <v>#N/A</v>
      </c>
      <c r="T91" s="7" t="e">
        <v>#N/A</v>
      </c>
      <c r="U91" s="7" t="e">
        <v>#N/A</v>
      </c>
      <c r="V91" s="7" t="e">
        <v>#N/A</v>
      </c>
      <c r="W91" s="7" t="e">
        <v>#N/A</v>
      </c>
      <c r="X91" s="2" t="e">
        <v>#N/A</v>
      </c>
      <c r="Y91" s="2" t="e">
        <v>#N/A</v>
      </c>
      <c r="Z91" s="2" t="e">
        <v>#N/A</v>
      </c>
      <c r="AA91" s="2" t="e">
        <v>#N/A</v>
      </c>
      <c r="AB91" s="2" t="e">
        <v>#N/A</v>
      </c>
      <c r="AC91" s="2" t="e">
        <v>#N/A</v>
      </c>
      <c r="AD91" s="2" t="e">
        <v>#N/A</v>
      </c>
      <c r="AE91" s="2" t="e">
        <v>#N/A</v>
      </c>
      <c r="AF91" s="2" t="e">
        <v>#N/A</v>
      </c>
      <c r="AG91" s="2" t="e">
        <v>#N/A</v>
      </c>
      <c r="AH91" s="2" t="e">
        <v>#N/A</v>
      </c>
      <c r="AI91" s="2" t="e">
        <v>#N/A</v>
      </c>
      <c r="AJ91" s="2" t="e">
        <v>#N/A</v>
      </c>
      <c r="AK91" s="2" t="e">
        <v>#N/A</v>
      </c>
      <c r="AL91" s="2" t="e">
        <v>#N/A</v>
      </c>
      <c r="AM91" s="2" t="e">
        <v>#N/A</v>
      </c>
      <c r="AN91" s="2" t="e">
        <v>#N/A</v>
      </c>
      <c r="AO91" s="2" t="e">
        <v>#N/A</v>
      </c>
      <c r="AP91" s="2" t="e">
        <v>#N/A</v>
      </c>
      <c r="AQ91" s="2" t="e">
        <v>#N/A</v>
      </c>
      <c r="AR91" s="2" t="e">
        <v>#N/A</v>
      </c>
      <c r="AS91" t="e">
        <v>#N/A</v>
      </c>
      <c r="AT91" t="e">
        <v>#N/A</v>
      </c>
      <c r="AU91" t="e">
        <v>#N/A</v>
      </c>
      <c r="AV91" t="e">
        <v>#N/A</v>
      </c>
      <c r="AW91" t="e">
        <v>#N/A</v>
      </c>
      <c r="AX91" t="e">
        <v>#N/A</v>
      </c>
      <c r="AY91" t="e">
        <v>#N/A</v>
      </c>
      <c r="AZ91" t="e">
        <v>#N/A</v>
      </c>
      <c r="BA91" t="e">
        <v>#N/A</v>
      </c>
      <c r="BB91" t="e">
        <v>#N/A</v>
      </c>
      <c r="BC91" t="e">
        <v>#N/A</v>
      </c>
      <c r="BD91" t="e">
        <v>#N/A</v>
      </c>
      <c r="BE91" t="e">
        <v>#N/A</v>
      </c>
      <c r="BF91" t="e">
        <v>#N/A</v>
      </c>
      <c r="BG91" t="e">
        <v>#N/A</v>
      </c>
      <c r="BH91" t="e">
        <v>#N/A</v>
      </c>
      <c r="BI91" t="e">
        <v>#N/A</v>
      </c>
      <c r="BJ91" t="e">
        <v>#N/A</v>
      </c>
      <c r="BK91" t="e">
        <v>#N/A</v>
      </c>
      <c r="BL91" t="e">
        <v>#N/A</v>
      </c>
      <c r="BM91" t="e">
        <v>#N/A</v>
      </c>
    </row>
    <row r="92" spans="1:65" x14ac:dyDescent="0.25">
      <c r="A92" t="s">
        <v>96</v>
      </c>
      <c r="B92" s="2">
        <v>11.2</v>
      </c>
      <c r="C92" s="3" t="e">
        <v>#N/A</v>
      </c>
      <c r="D92" s="9" t="e">
        <v>#N/A</v>
      </c>
      <c r="E92" s="2" t="e">
        <v>#N/A</v>
      </c>
      <c r="F92" s="7" t="e">
        <v>#N/A</v>
      </c>
      <c r="G92" s="7" t="e">
        <v>#N/A</v>
      </c>
      <c r="H92" s="7" t="e">
        <v>#N/A</v>
      </c>
      <c r="I92" s="7" t="e">
        <v>#N/A</v>
      </c>
      <c r="J92" s="7" t="e">
        <v>#N/A</v>
      </c>
      <c r="K92" s="7" t="e">
        <v>#N/A</v>
      </c>
      <c r="L92" s="7" t="e">
        <v>#N/A</v>
      </c>
      <c r="M92" s="7" t="e">
        <v>#N/A</v>
      </c>
      <c r="N92" s="7" t="e">
        <v>#N/A</v>
      </c>
      <c r="O92" s="7" t="e">
        <v>#N/A</v>
      </c>
      <c r="P92" s="7" t="e">
        <v>#N/A</v>
      </c>
      <c r="Q92" s="7" t="e">
        <v>#N/A</v>
      </c>
      <c r="R92" s="7" t="e">
        <v>#N/A</v>
      </c>
      <c r="S92" s="7" t="e">
        <v>#N/A</v>
      </c>
      <c r="T92" s="7" t="e">
        <v>#N/A</v>
      </c>
      <c r="U92" s="7" t="e">
        <v>#N/A</v>
      </c>
      <c r="V92" s="7" t="e">
        <v>#N/A</v>
      </c>
      <c r="W92" s="7" t="e">
        <v>#N/A</v>
      </c>
      <c r="X92" s="2" t="e">
        <v>#N/A</v>
      </c>
      <c r="Y92" s="2" t="e">
        <v>#N/A</v>
      </c>
      <c r="Z92" s="2" t="e">
        <v>#N/A</v>
      </c>
      <c r="AA92" s="2" t="e">
        <v>#N/A</v>
      </c>
      <c r="AB92" s="2" t="e">
        <v>#N/A</v>
      </c>
      <c r="AC92" s="2" t="e">
        <v>#N/A</v>
      </c>
      <c r="AD92" s="2" t="e">
        <v>#N/A</v>
      </c>
      <c r="AE92" s="2" t="e">
        <v>#N/A</v>
      </c>
      <c r="AF92" s="2" t="e">
        <v>#N/A</v>
      </c>
      <c r="AG92" s="2" t="e">
        <v>#N/A</v>
      </c>
      <c r="AH92" s="2" t="e">
        <v>#N/A</v>
      </c>
      <c r="AI92" s="2" t="e">
        <v>#N/A</v>
      </c>
      <c r="AJ92" s="2" t="e">
        <v>#N/A</v>
      </c>
      <c r="AK92" s="2" t="e">
        <v>#N/A</v>
      </c>
      <c r="AL92" s="2" t="e">
        <v>#N/A</v>
      </c>
      <c r="AM92" s="2" t="e">
        <v>#N/A</v>
      </c>
      <c r="AN92" s="2" t="e">
        <v>#N/A</v>
      </c>
      <c r="AO92" s="2" t="e">
        <v>#N/A</v>
      </c>
      <c r="AP92" s="2" t="e">
        <v>#N/A</v>
      </c>
      <c r="AQ92" s="2" t="e">
        <v>#N/A</v>
      </c>
      <c r="AR92" s="2" t="e">
        <v>#N/A</v>
      </c>
      <c r="AS92" t="e">
        <v>#N/A</v>
      </c>
      <c r="AT92" t="e">
        <v>#N/A</v>
      </c>
      <c r="AU92" t="e">
        <v>#N/A</v>
      </c>
      <c r="AV92" t="e">
        <v>#N/A</v>
      </c>
      <c r="AW92" t="e">
        <v>#N/A</v>
      </c>
      <c r="AX92" t="e">
        <v>#N/A</v>
      </c>
      <c r="AY92" t="e">
        <v>#N/A</v>
      </c>
      <c r="AZ92" t="e">
        <v>#N/A</v>
      </c>
      <c r="BA92" t="e">
        <v>#N/A</v>
      </c>
      <c r="BB92" t="e">
        <v>#N/A</v>
      </c>
      <c r="BC92" t="e">
        <v>#N/A</v>
      </c>
      <c r="BD92" t="e">
        <v>#N/A</v>
      </c>
      <c r="BE92" t="e">
        <v>#N/A</v>
      </c>
      <c r="BF92" t="e">
        <v>#N/A</v>
      </c>
      <c r="BG92" t="e">
        <v>#N/A</v>
      </c>
      <c r="BH92" t="e">
        <v>#N/A</v>
      </c>
      <c r="BI92" t="e">
        <v>#N/A</v>
      </c>
      <c r="BJ92" t="e">
        <v>#N/A</v>
      </c>
      <c r="BK92" t="e">
        <v>#N/A</v>
      </c>
      <c r="BL92" t="e">
        <v>#N/A</v>
      </c>
      <c r="BM92" t="e">
        <v>#N/A</v>
      </c>
    </row>
    <row r="93" spans="1:65" x14ac:dyDescent="0.25">
      <c r="A93" t="s">
        <v>97</v>
      </c>
      <c r="B93" s="2">
        <v>11.1</v>
      </c>
      <c r="C93" s="3" t="e">
        <v>#N/A</v>
      </c>
      <c r="D93" s="9" t="e">
        <v>#N/A</v>
      </c>
      <c r="E93" s="2" t="e">
        <v>#N/A</v>
      </c>
      <c r="F93" s="7" t="e">
        <v>#N/A</v>
      </c>
      <c r="G93" s="7" t="e">
        <v>#N/A</v>
      </c>
      <c r="H93" s="7" t="e">
        <v>#N/A</v>
      </c>
      <c r="I93" s="7" t="e">
        <v>#N/A</v>
      </c>
      <c r="J93" s="7" t="e">
        <v>#N/A</v>
      </c>
      <c r="K93" s="7" t="e">
        <v>#N/A</v>
      </c>
      <c r="L93" s="7" t="e">
        <v>#N/A</v>
      </c>
      <c r="M93" s="7" t="e">
        <v>#N/A</v>
      </c>
      <c r="N93" s="7" t="e">
        <v>#N/A</v>
      </c>
      <c r="O93" s="7" t="e">
        <v>#N/A</v>
      </c>
      <c r="P93" s="7" t="e">
        <v>#N/A</v>
      </c>
      <c r="Q93" s="7" t="e">
        <v>#N/A</v>
      </c>
      <c r="R93" s="7" t="e">
        <v>#N/A</v>
      </c>
      <c r="S93" s="7" t="e">
        <v>#N/A</v>
      </c>
      <c r="T93" s="7" t="e">
        <v>#N/A</v>
      </c>
      <c r="U93" s="7" t="e">
        <v>#N/A</v>
      </c>
      <c r="V93" s="7" t="e">
        <v>#N/A</v>
      </c>
      <c r="W93" s="7" t="e">
        <v>#N/A</v>
      </c>
      <c r="X93" s="2" t="e">
        <v>#N/A</v>
      </c>
      <c r="Y93" s="2" t="e">
        <v>#N/A</v>
      </c>
      <c r="Z93" s="2" t="e">
        <v>#N/A</v>
      </c>
      <c r="AA93" s="2" t="e">
        <v>#N/A</v>
      </c>
      <c r="AB93" s="2" t="e">
        <v>#N/A</v>
      </c>
      <c r="AC93" s="2" t="e">
        <v>#N/A</v>
      </c>
      <c r="AD93" s="2" t="e">
        <v>#N/A</v>
      </c>
      <c r="AE93" s="2" t="e">
        <v>#N/A</v>
      </c>
      <c r="AF93" s="2" t="e">
        <v>#N/A</v>
      </c>
      <c r="AG93" s="2" t="e">
        <v>#N/A</v>
      </c>
      <c r="AH93" s="2" t="e">
        <v>#N/A</v>
      </c>
      <c r="AI93" s="2" t="e">
        <v>#N/A</v>
      </c>
      <c r="AJ93" s="2" t="e">
        <v>#N/A</v>
      </c>
      <c r="AK93" s="2" t="e">
        <v>#N/A</v>
      </c>
      <c r="AL93" s="2" t="e">
        <v>#N/A</v>
      </c>
      <c r="AM93" s="2" t="e">
        <v>#N/A</v>
      </c>
      <c r="AN93" s="2" t="e">
        <v>#N/A</v>
      </c>
      <c r="AO93" s="2" t="e">
        <v>#N/A</v>
      </c>
      <c r="AP93" s="2" t="e">
        <v>#N/A</v>
      </c>
      <c r="AQ93" s="2" t="e">
        <v>#N/A</v>
      </c>
      <c r="AR93" s="2" t="e">
        <v>#N/A</v>
      </c>
      <c r="AS93" t="e">
        <v>#N/A</v>
      </c>
      <c r="AT93" t="e">
        <v>#N/A</v>
      </c>
      <c r="AU93" t="e">
        <v>#N/A</v>
      </c>
      <c r="AV93" t="e">
        <v>#N/A</v>
      </c>
      <c r="AW93" t="e">
        <v>#N/A</v>
      </c>
      <c r="AX93" t="e">
        <v>#N/A</v>
      </c>
      <c r="AY93" t="e">
        <v>#N/A</v>
      </c>
      <c r="AZ93" t="e">
        <v>#N/A</v>
      </c>
      <c r="BA93" t="e">
        <v>#N/A</v>
      </c>
      <c r="BB93" t="e">
        <v>#N/A</v>
      </c>
      <c r="BC93" t="e">
        <v>#N/A</v>
      </c>
      <c r="BD93" t="e">
        <v>#N/A</v>
      </c>
      <c r="BE93" t="e">
        <v>#N/A</v>
      </c>
      <c r="BF93" t="e">
        <v>#N/A</v>
      </c>
      <c r="BG93" t="e">
        <v>#N/A</v>
      </c>
      <c r="BH93" t="e">
        <v>#N/A</v>
      </c>
      <c r="BI93" t="e">
        <v>#N/A</v>
      </c>
      <c r="BJ93" t="e">
        <v>#N/A</v>
      </c>
      <c r="BK93" t="e">
        <v>#N/A</v>
      </c>
      <c r="BL93" t="e">
        <v>#N/A</v>
      </c>
      <c r="BM93" t="e">
        <v>#N/A</v>
      </c>
    </row>
    <row r="94" spans="1:65" x14ac:dyDescent="0.25">
      <c r="A94" t="s">
        <v>98</v>
      </c>
      <c r="B94" s="2">
        <v>11</v>
      </c>
      <c r="C94" s="3" t="e">
        <v>#N/A</v>
      </c>
      <c r="D94" s="9" t="e">
        <v>#N/A</v>
      </c>
      <c r="E94" s="2" t="e">
        <v>#N/A</v>
      </c>
      <c r="F94" s="7" t="e">
        <v>#N/A</v>
      </c>
      <c r="G94" s="7" t="e">
        <v>#N/A</v>
      </c>
      <c r="H94" s="7" t="e">
        <v>#N/A</v>
      </c>
      <c r="I94" s="7" t="e">
        <v>#N/A</v>
      </c>
      <c r="J94" s="7" t="e">
        <v>#N/A</v>
      </c>
      <c r="K94" s="7" t="e">
        <v>#N/A</v>
      </c>
      <c r="L94" s="7" t="e">
        <v>#N/A</v>
      </c>
      <c r="M94" s="7" t="e">
        <v>#N/A</v>
      </c>
      <c r="N94" s="7" t="e">
        <v>#N/A</v>
      </c>
      <c r="O94" s="7" t="e">
        <v>#N/A</v>
      </c>
      <c r="P94" s="7" t="e">
        <v>#N/A</v>
      </c>
      <c r="Q94" s="7" t="e">
        <v>#N/A</v>
      </c>
      <c r="R94" s="7" t="e">
        <v>#N/A</v>
      </c>
      <c r="S94" s="7" t="e">
        <v>#N/A</v>
      </c>
      <c r="T94" s="7" t="e">
        <v>#N/A</v>
      </c>
      <c r="U94" s="7" t="e">
        <v>#N/A</v>
      </c>
      <c r="V94" s="7" t="e">
        <v>#N/A</v>
      </c>
      <c r="W94" s="7" t="e">
        <v>#N/A</v>
      </c>
      <c r="X94" s="2" t="e">
        <v>#N/A</v>
      </c>
      <c r="Y94" s="2" t="e">
        <v>#N/A</v>
      </c>
      <c r="Z94" s="2" t="e">
        <v>#N/A</v>
      </c>
      <c r="AA94" s="2" t="e">
        <v>#N/A</v>
      </c>
      <c r="AB94" s="2" t="e">
        <v>#N/A</v>
      </c>
      <c r="AC94" s="2" t="e">
        <v>#N/A</v>
      </c>
      <c r="AD94" s="2" t="e">
        <v>#N/A</v>
      </c>
      <c r="AE94" s="2" t="e">
        <v>#N/A</v>
      </c>
      <c r="AF94" s="2" t="e">
        <v>#N/A</v>
      </c>
      <c r="AG94" s="2" t="e">
        <v>#N/A</v>
      </c>
      <c r="AH94" s="2" t="e">
        <v>#N/A</v>
      </c>
      <c r="AI94" s="2" t="e">
        <v>#N/A</v>
      </c>
      <c r="AJ94" s="2" t="e">
        <v>#N/A</v>
      </c>
      <c r="AK94" s="2" t="e">
        <v>#N/A</v>
      </c>
      <c r="AL94" s="2" t="e">
        <v>#N/A</v>
      </c>
      <c r="AM94" s="2" t="e">
        <v>#N/A</v>
      </c>
      <c r="AN94" s="2" t="e">
        <v>#N/A</v>
      </c>
      <c r="AO94" s="2" t="e">
        <v>#N/A</v>
      </c>
      <c r="AP94" s="2" t="e">
        <v>#N/A</v>
      </c>
      <c r="AQ94" s="2" t="e">
        <v>#N/A</v>
      </c>
      <c r="AR94" s="2" t="e">
        <v>#N/A</v>
      </c>
      <c r="AS94" t="e">
        <v>#N/A</v>
      </c>
      <c r="AT94" t="e">
        <v>#N/A</v>
      </c>
      <c r="AU94" t="e">
        <v>#N/A</v>
      </c>
      <c r="AV94" t="e">
        <v>#N/A</v>
      </c>
      <c r="AW94" t="e">
        <v>#N/A</v>
      </c>
      <c r="AX94" t="e">
        <v>#N/A</v>
      </c>
      <c r="AY94" t="e">
        <v>#N/A</v>
      </c>
      <c r="AZ94" t="e">
        <v>#N/A</v>
      </c>
      <c r="BA94" t="e">
        <v>#N/A</v>
      </c>
      <c r="BB94" t="e">
        <v>#N/A</v>
      </c>
      <c r="BC94" t="e">
        <v>#N/A</v>
      </c>
      <c r="BD94" t="e">
        <v>#N/A</v>
      </c>
      <c r="BE94" t="e">
        <v>#N/A</v>
      </c>
      <c r="BF94" t="e">
        <v>#N/A</v>
      </c>
      <c r="BG94" t="e">
        <v>#N/A</v>
      </c>
      <c r="BH94" t="e">
        <v>#N/A</v>
      </c>
      <c r="BI94" t="e">
        <v>#N/A</v>
      </c>
      <c r="BJ94" t="e">
        <v>#N/A</v>
      </c>
      <c r="BK94" t="e">
        <v>#N/A</v>
      </c>
      <c r="BL94" t="e">
        <v>#N/A</v>
      </c>
      <c r="BM94" t="e">
        <v>#N/A</v>
      </c>
    </row>
    <row r="95" spans="1:65" x14ac:dyDescent="0.25">
      <c r="A95" t="s">
        <v>99</v>
      </c>
      <c r="B95" s="2">
        <v>10.9</v>
      </c>
      <c r="C95" s="3" t="e">
        <v>#N/A</v>
      </c>
      <c r="D95" s="9" t="e">
        <v>#N/A</v>
      </c>
      <c r="E95" s="2" t="e">
        <v>#N/A</v>
      </c>
      <c r="F95" s="7" t="e">
        <v>#N/A</v>
      </c>
      <c r="G95" s="7" t="e">
        <v>#N/A</v>
      </c>
      <c r="H95" s="7" t="e">
        <v>#N/A</v>
      </c>
      <c r="I95" s="7" t="e">
        <v>#N/A</v>
      </c>
      <c r="J95" s="7" t="e">
        <v>#N/A</v>
      </c>
      <c r="K95" s="7" t="e">
        <v>#N/A</v>
      </c>
      <c r="L95" s="7" t="e">
        <v>#N/A</v>
      </c>
      <c r="M95" s="7" t="e">
        <v>#N/A</v>
      </c>
      <c r="N95" s="7" t="e">
        <v>#N/A</v>
      </c>
      <c r="O95" s="7" t="e">
        <v>#N/A</v>
      </c>
      <c r="P95" s="7" t="e">
        <v>#N/A</v>
      </c>
      <c r="Q95" s="7" t="e">
        <v>#N/A</v>
      </c>
      <c r="R95" s="7" t="e">
        <v>#N/A</v>
      </c>
      <c r="S95" s="7" t="e">
        <v>#N/A</v>
      </c>
      <c r="T95" s="7" t="e">
        <v>#N/A</v>
      </c>
      <c r="U95" s="7" t="e">
        <v>#N/A</v>
      </c>
      <c r="V95" s="7" t="e">
        <v>#N/A</v>
      </c>
      <c r="W95" s="7" t="e">
        <v>#N/A</v>
      </c>
      <c r="X95" s="2" t="e">
        <v>#N/A</v>
      </c>
      <c r="Y95" s="2" t="e">
        <v>#N/A</v>
      </c>
      <c r="Z95" s="2" t="e">
        <v>#N/A</v>
      </c>
      <c r="AA95" s="2" t="e">
        <v>#N/A</v>
      </c>
      <c r="AB95" s="2" t="e">
        <v>#N/A</v>
      </c>
      <c r="AC95" s="2" t="e">
        <v>#N/A</v>
      </c>
      <c r="AD95" s="2" t="e">
        <v>#N/A</v>
      </c>
      <c r="AE95" s="2" t="e">
        <v>#N/A</v>
      </c>
      <c r="AF95" s="2" t="e">
        <v>#N/A</v>
      </c>
      <c r="AG95" s="2" t="e">
        <v>#N/A</v>
      </c>
      <c r="AH95" s="2" t="e">
        <v>#N/A</v>
      </c>
      <c r="AI95" s="2" t="e">
        <v>#N/A</v>
      </c>
      <c r="AJ95" s="2" t="e">
        <v>#N/A</v>
      </c>
      <c r="AK95" s="2" t="e">
        <v>#N/A</v>
      </c>
      <c r="AL95" s="2" t="e">
        <v>#N/A</v>
      </c>
      <c r="AM95" s="2" t="e">
        <v>#N/A</v>
      </c>
      <c r="AN95" s="2" t="e">
        <v>#N/A</v>
      </c>
      <c r="AO95" s="2" t="e">
        <v>#N/A</v>
      </c>
      <c r="AP95" s="2" t="e">
        <v>#N/A</v>
      </c>
      <c r="AQ95" s="2" t="e">
        <v>#N/A</v>
      </c>
      <c r="AR95" s="2" t="e">
        <v>#N/A</v>
      </c>
      <c r="AS95" t="e">
        <v>#N/A</v>
      </c>
      <c r="AT95" t="e">
        <v>#N/A</v>
      </c>
      <c r="AU95" t="e">
        <v>#N/A</v>
      </c>
      <c r="AV95" t="e">
        <v>#N/A</v>
      </c>
      <c r="AW95" t="e">
        <v>#N/A</v>
      </c>
      <c r="AX95" t="e">
        <v>#N/A</v>
      </c>
      <c r="AY95" t="e">
        <v>#N/A</v>
      </c>
      <c r="AZ95" t="e">
        <v>#N/A</v>
      </c>
      <c r="BA95" t="e">
        <v>#N/A</v>
      </c>
      <c r="BB95" t="e">
        <v>#N/A</v>
      </c>
      <c r="BC95" t="e">
        <v>#N/A</v>
      </c>
      <c r="BD95" t="e">
        <v>#N/A</v>
      </c>
      <c r="BE95" t="e">
        <v>#N/A</v>
      </c>
      <c r="BF95" t="e">
        <v>#N/A</v>
      </c>
      <c r="BG95" t="e">
        <v>#N/A</v>
      </c>
      <c r="BH95" t="e">
        <v>#N/A</v>
      </c>
      <c r="BI95" t="e">
        <v>#N/A</v>
      </c>
      <c r="BJ95" t="e">
        <v>#N/A</v>
      </c>
      <c r="BK95" t="e">
        <v>#N/A</v>
      </c>
      <c r="BL95" t="e">
        <v>#N/A</v>
      </c>
      <c r="BM95" t="e">
        <v>#N/A</v>
      </c>
    </row>
    <row r="96" spans="1:65" x14ac:dyDescent="0.25">
      <c r="A96" t="s">
        <v>100</v>
      </c>
      <c r="B96" s="2">
        <v>10.7</v>
      </c>
      <c r="C96" s="3" t="e">
        <v>#N/A</v>
      </c>
      <c r="D96" s="9" t="e">
        <v>#N/A</v>
      </c>
      <c r="E96" s="2" t="e">
        <v>#N/A</v>
      </c>
      <c r="F96" s="7" t="e">
        <v>#N/A</v>
      </c>
      <c r="G96" s="7" t="e">
        <v>#N/A</v>
      </c>
      <c r="H96" s="7" t="e">
        <v>#N/A</v>
      </c>
      <c r="I96" s="7" t="e">
        <v>#N/A</v>
      </c>
      <c r="J96" s="7" t="e">
        <v>#N/A</v>
      </c>
      <c r="K96" s="7" t="e">
        <v>#N/A</v>
      </c>
      <c r="L96" s="7" t="e">
        <v>#N/A</v>
      </c>
      <c r="M96" s="7" t="e">
        <v>#N/A</v>
      </c>
      <c r="N96" s="7" t="e">
        <v>#N/A</v>
      </c>
      <c r="O96" s="7" t="e">
        <v>#N/A</v>
      </c>
      <c r="P96" s="7" t="e">
        <v>#N/A</v>
      </c>
      <c r="Q96" s="7" t="e">
        <v>#N/A</v>
      </c>
      <c r="R96" s="7" t="e">
        <v>#N/A</v>
      </c>
      <c r="S96" s="7" t="e">
        <v>#N/A</v>
      </c>
      <c r="T96" s="7" t="e">
        <v>#N/A</v>
      </c>
      <c r="U96" s="7" t="e">
        <v>#N/A</v>
      </c>
      <c r="V96" s="7" t="e">
        <v>#N/A</v>
      </c>
      <c r="W96" s="7" t="e">
        <v>#N/A</v>
      </c>
      <c r="X96" s="2" t="e">
        <v>#N/A</v>
      </c>
      <c r="Y96" s="2" t="e">
        <v>#N/A</v>
      </c>
      <c r="Z96" s="2" t="e">
        <v>#N/A</v>
      </c>
      <c r="AA96" s="2" t="e">
        <v>#N/A</v>
      </c>
      <c r="AB96" s="2" t="e">
        <v>#N/A</v>
      </c>
      <c r="AC96" s="2" t="e">
        <v>#N/A</v>
      </c>
      <c r="AD96" s="2" t="e">
        <v>#N/A</v>
      </c>
      <c r="AE96" s="2" t="e">
        <v>#N/A</v>
      </c>
      <c r="AF96" s="2" t="e">
        <v>#N/A</v>
      </c>
      <c r="AG96" s="2" t="e">
        <v>#N/A</v>
      </c>
      <c r="AH96" s="2" t="e">
        <v>#N/A</v>
      </c>
      <c r="AI96" s="2" t="e">
        <v>#N/A</v>
      </c>
      <c r="AJ96" s="2" t="e">
        <v>#N/A</v>
      </c>
      <c r="AK96" s="2" t="e">
        <v>#N/A</v>
      </c>
      <c r="AL96" s="2" t="e">
        <v>#N/A</v>
      </c>
      <c r="AM96" s="2" t="e">
        <v>#N/A</v>
      </c>
      <c r="AN96" s="2" t="e">
        <v>#N/A</v>
      </c>
      <c r="AO96" s="2" t="e">
        <v>#N/A</v>
      </c>
      <c r="AP96" s="2" t="e">
        <v>#N/A</v>
      </c>
      <c r="AQ96" s="2" t="e">
        <v>#N/A</v>
      </c>
      <c r="AR96" s="2" t="e">
        <v>#N/A</v>
      </c>
      <c r="AS96" t="e">
        <v>#N/A</v>
      </c>
      <c r="AT96" t="e">
        <v>#N/A</v>
      </c>
      <c r="AU96" t="e">
        <v>#N/A</v>
      </c>
      <c r="AV96" t="e">
        <v>#N/A</v>
      </c>
      <c r="AW96" t="e">
        <v>#N/A</v>
      </c>
      <c r="AX96" t="e">
        <v>#N/A</v>
      </c>
      <c r="AY96" t="e">
        <v>#N/A</v>
      </c>
      <c r="AZ96" t="e">
        <v>#N/A</v>
      </c>
      <c r="BA96" t="e">
        <v>#N/A</v>
      </c>
      <c r="BB96" t="e">
        <v>#N/A</v>
      </c>
      <c r="BC96" t="e">
        <v>#N/A</v>
      </c>
      <c r="BD96" t="e">
        <v>#N/A</v>
      </c>
      <c r="BE96" t="e">
        <v>#N/A</v>
      </c>
      <c r="BF96" t="e">
        <v>#N/A</v>
      </c>
      <c r="BG96" t="e">
        <v>#N/A</v>
      </c>
      <c r="BH96" t="e">
        <v>#N/A</v>
      </c>
      <c r="BI96" t="e">
        <v>#N/A</v>
      </c>
      <c r="BJ96" t="e">
        <v>#N/A</v>
      </c>
      <c r="BK96" t="e">
        <v>#N/A</v>
      </c>
      <c r="BL96" t="e">
        <v>#N/A</v>
      </c>
      <c r="BM96" t="e">
        <v>#N/A</v>
      </c>
    </row>
    <row r="97" spans="1:65" x14ac:dyDescent="0.25">
      <c r="A97" t="s">
        <v>101</v>
      </c>
      <c r="B97" s="2">
        <v>10.6</v>
      </c>
      <c r="C97" s="3" t="e">
        <v>#N/A</v>
      </c>
      <c r="D97" s="9" t="e">
        <v>#N/A</v>
      </c>
      <c r="E97" s="2" t="e">
        <v>#N/A</v>
      </c>
      <c r="F97" s="7" t="e">
        <v>#N/A</v>
      </c>
      <c r="G97" s="7" t="e">
        <v>#N/A</v>
      </c>
      <c r="H97" s="7" t="e">
        <v>#N/A</v>
      </c>
      <c r="I97" s="7" t="e">
        <v>#N/A</v>
      </c>
      <c r="J97" s="7" t="e">
        <v>#N/A</v>
      </c>
      <c r="K97" s="7" t="e">
        <v>#N/A</v>
      </c>
      <c r="L97" s="7" t="e">
        <v>#N/A</v>
      </c>
      <c r="M97" s="7" t="e">
        <v>#N/A</v>
      </c>
      <c r="N97" s="7" t="e">
        <v>#N/A</v>
      </c>
      <c r="O97" s="7" t="e">
        <v>#N/A</v>
      </c>
      <c r="P97" s="7" t="e">
        <v>#N/A</v>
      </c>
      <c r="Q97" s="7" t="e">
        <v>#N/A</v>
      </c>
      <c r="R97" s="7" t="e">
        <v>#N/A</v>
      </c>
      <c r="S97" s="7" t="e">
        <v>#N/A</v>
      </c>
      <c r="T97" s="7" t="e">
        <v>#N/A</v>
      </c>
      <c r="U97" s="7" t="e">
        <v>#N/A</v>
      </c>
      <c r="V97" s="7" t="e">
        <v>#N/A</v>
      </c>
      <c r="W97" s="7" t="e">
        <v>#N/A</v>
      </c>
      <c r="X97" s="2" t="e">
        <v>#N/A</v>
      </c>
      <c r="Y97" s="2" t="e">
        <v>#N/A</v>
      </c>
      <c r="Z97" s="2" t="e">
        <v>#N/A</v>
      </c>
      <c r="AA97" s="2" t="e">
        <v>#N/A</v>
      </c>
      <c r="AB97" s="2" t="e">
        <v>#N/A</v>
      </c>
      <c r="AC97" s="2" t="e">
        <v>#N/A</v>
      </c>
      <c r="AD97" s="2" t="e">
        <v>#N/A</v>
      </c>
      <c r="AE97" s="2" t="e">
        <v>#N/A</v>
      </c>
      <c r="AF97" s="2" t="e">
        <v>#N/A</v>
      </c>
      <c r="AG97" s="2" t="e">
        <v>#N/A</v>
      </c>
      <c r="AH97" s="2" t="e">
        <v>#N/A</v>
      </c>
      <c r="AI97" s="2" t="e">
        <v>#N/A</v>
      </c>
      <c r="AJ97" s="2" t="e">
        <v>#N/A</v>
      </c>
      <c r="AK97" s="2" t="e">
        <v>#N/A</v>
      </c>
      <c r="AL97" s="2" t="e">
        <v>#N/A</v>
      </c>
      <c r="AM97" s="2" t="e">
        <v>#N/A</v>
      </c>
      <c r="AN97" s="2" t="e">
        <v>#N/A</v>
      </c>
      <c r="AO97" s="2" t="e">
        <v>#N/A</v>
      </c>
      <c r="AP97" s="2" t="e">
        <v>#N/A</v>
      </c>
      <c r="AQ97" s="2" t="e">
        <v>#N/A</v>
      </c>
      <c r="AR97" s="2" t="e">
        <v>#N/A</v>
      </c>
      <c r="AS97" t="e">
        <v>#N/A</v>
      </c>
      <c r="AT97" t="e">
        <v>#N/A</v>
      </c>
      <c r="AU97" t="e">
        <v>#N/A</v>
      </c>
      <c r="AV97" t="e">
        <v>#N/A</v>
      </c>
      <c r="AW97" t="e">
        <v>#N/A</v>
      </c>
      <c r="AX97" t="e">
        <v>#N/A</v>
      </c>
      <c r="AY97" t="e">
        <v>#N/A</v>
      </c>
      <c r="AZ97" t="e">
        <v>#N/A</v>
      </c>
      <c r="BA97" t="e">
        <v>#N/A</v>
      </c>
      <c r="BB97" t="e">
        <v>#N/A</v>
      </c>
      <c r="BC97" t="e">
        <v>#N/A</v>
      </c>
      <c r="BD97" t="e">
        <v>#N/A</v>
      </c>
      <c r="BE97" t="e">
        <v>#N/A</v>
      </c>
      <c r="BF97" t="e">
        <v>#N/A</v>
      </c>
      <c r="BG97" t="e">
        <v>#N/A</v>
      </c>
      <c r="BH97" t="e">
        <v>#N/A</v>
      </c>
      <c r="BI97" t="e">
        <v>#N/A</v>
      </c>
      <c r="BJ97" t="e">
        <v>#N/A</v>
      </c>
      <c r="BK97" t="e">
        <v>#N/A</v>
      </c>
      <c r="BL97" t="e">
        <v>#N/A</v>
      </c>
      <c r="BM97" t="e">
        <v>#N/A</v>
      </c>
    </row>
    <row r="98" spans="1:65" x14ac:dyDescent="0.25">
      <c r="A98" t="s">
        <v>102</v>
      </c>
      <c r="B98" s="2">
        <v>10.4</v>
      </c>
      <c r="C98" s="3" t="e">
        <v>#N/A</v>
      </c>
      <c r="D98" s="9" t="e">
        <v>#N/A</v>
      </c>
      <c r="E98" s="2" t="e">
        <v>#N/A</v>
      </c>
      <c r="F98" s="7" t="e">
        <v>#N/A</v>
      </c>
      <c r="G98" s="7" t="e">
        <v>#N/A</v>
      </c>
      <c r="H98" s="7" t="e">
        <v>#N/A</v>
      </c>
      <c r="I98" s="7" t="e">
        <v>#N/A</v>
      </c>
      <c r="J98" s="7" t="e">
        <v>#N/A</v>
      </c>
      <c r="K98" s="7" t="e">
        <v>#N/A</v>
      </c>
      <c r="L98" s="7" t="e">
        <v>#N/A</v>
      </c>
      <c r="M98" s="7" t="e">
        <v>#N/A</v>
      </c>
      <c r="N98" s="7" t="e">
        <v>#N/A</v>
      </c>
      <c r="O98" s="7" t="e">
        <v>#N/A</v>
      </c>
      <c r="P98" s="7" t="e">
        <v>#N/A</v>
      </c>
      <c r="Q98" s="7" t="e">
        <v>#N/A</v>
      </c>
      <c r="R98" s="7" t="e">
        <v>#N/A</v>
      </c>
      <c r="S98" s="7" t="e">
        <v>#N/A</v>
      </c>
      <c r="T98" s="7" t="e">
        <v>#N/A</v>
      </c>
      <c r="U98" s="7" t="e">
        <v>#N/A</v>
      </c>
      <c r="V98" s="7" t="e">
        <v>#N/A</v>
      </c>
      <c r="W98" s="7" t="e">
        <v>#N/A</v>
      </c>
      <c r="X98" s="2" t="e">
        <v>#N/A</v>
      </c>
      <c r="Y98" s="2" t="e">
        <v>#N/A</v>
      </c>
      <c r="Z98" s="2" t="e">
        <v>#N/A</v>
      </c>
      <c r="AA98" s="2" t="e">
        <v>#N/A</v>
      </c>
      <c r="AB98" s="2" t="e">
        <v>#N/A</v>
      </c>
      <c r="AC98" s="2" t="e">
        <v>#N/A</v>
      </c>
      <c r="AD98" s="2" t="e">
        <v>#N/A</v>
      </c>
      <c r="AE98" s="2" t="e">
        <v>#N/A</v>
      </c>
      <c r="AF98" s="2" t="e">
        <v>#N/A</v>
      </c>
      <c r="AG98" s="2" t="e">
        <v>#N/A</v>
      </c>
      <c r="AH98" s="2" t="e">
        <v>#N/A</v>
      </c>
      <c r="AI98" s="2" t="e">
        <v>#N/A</v>
      </c>
      <c r="AJ98" s="2" t="e">
        <v>#N/A</v>
      </c>
      <c r="AK98" s="2" t="e">
        <v>#N/A</v>
      </c>
      <c r="AL98" s="2" t="e">
        <v>#N/A</v>
      </c>
      <c r="AM98" s="2" t="e">
        <v>#N/A</v>
      </c>
      <c r="AN98" s="2" t="e">
        <v>#N/A</v>
      </c>
      <c r="AO98" s="2" t="e">
        <v>#N/A</v>
      </c>
      <c r="AP98" s="2" t="e">
        <v>#N/A</v>
      </c>
      <c r="AQ98" s="2" t="e">
        <v>#N/A</v>
      </c>
      <c r="AR98" s="2" t="e">
        <v>#N/A</v>
      </c>
      <c r="AS98" t="e">
        <v>#N/A</v>
      </c>
      <c r="AT98" t="e">
        <v>#N/A</v>
      </c>
      <c r="AU98" t="e">
        <v>#N/A</v>
      </c>
      <c r="AV98" t="e">
        <v>#N/A</v>
      </c>
      <c r="AW98" t="e">
        <v>#N/A</v>
      </c>
      <c r="AX98" t="e">
        <v>#N/A</v>
      </c>
      <c r="AY98" t="e">
        <v>#N/A</v>
      </c>
      <c r="AZ98" t="e">
        <v>#N/A</v>
      </c>
      <c r="BA98" t="e">
        <v>#N/A</v>
      </c>
      <c r="BB98" t="e">
        <v>#N/A</v>
      </c>
      <c r="BC98" t="e">
        <v>#N/A</v>
      </c>
      <c r="BD98" t="e">
        <v>#N/A</v>
      </c>
      <c r="BE98" t="e">
        <v>#N/A</v>
      </c>
      <c r="BF98" t="e">
        <v>#N/A</v>
      </c>
      <c r="BG98" t="e">
        <v>#N/A</v>
      </c>
      <c r="BH98" t="e">
        <v>#N/A</v>
      </c>
      <c r="BI98" t="e">
        <v>#N/A</v>
      </c>
      <c r="BJ98" t="e">
        <v>#N/A</v>
      </c>
      <c r="BK98" t="e">
        <v>#N/A</v>
      </c>
      <c r="BL98" t="e">
        <v>#N/A</v>
      </c>
      <c r="BM98" t="e">
        <v>#N/A</v>
      </c>
    </row>
    <row r="99" spans="1:65" x14ac:dyDescent="0.25">
      <c r="A99" t="s">
        <v>103</v>
      </c>
      <c r="B99" s="2">
        <v>10.199999999999999</v>
      </c>
      <c r="C99" s="3" t="e">
        <v>#N/A</v>
      </c>
      <c r="D99" s="9" t="e">
        <v>#N/A</v>
      </c>
      <c r="E99" s="2" t="e">
        <v>#N/A</v>
      </c>
      <c r="F99" s="7" t="e">
        <v>#N/A</v>
      </c>
      <c r="G99" s="7" t="e">
        <v>#N/A</v>
      </c>
      <c r="H99" s="7" t="e">
        <v>#N/A</v>
      </c>
      <c r="I99" s="7" t="e">
        <v>#N/A</v>
      </c>
      <c r="J99" s="7" t="e">
        <v>#N/A</v>
      </c>
      <c r="K99" s="7" t="e">
        <v>#N/A</v>
      </c>
      <c r="L99" s="7" t="e">
        <v>#N/A</v>
      </c>
      <c r="M99" s="7" t="e">
        <v>#N/A</v>
      </c>
      <c r="N99" s="7" t="e">
        <v>#N/A</v>
      </c>
      <c r="O99" s="7" t="e">
        <v>#N/A</v>
      </c>
      <c r="P99" s="7" t="e">
        <v>#N/A</v>
      </c>
      <c r="Q99" s="7" t="e">
        <v>#N/A</v>
      </c>
      <c r="R99" s="7" t="e">
        <v>#N/A</v>
      </c>
      <c r="S99" s="7" t="e">
        <v>#N/A</v>
      </c>
      <c r="T99" s="7" t="e">
        <v>#N/A</v>
      </c>
      <c r="U99" s="7" t="e">
        <v>#N/A</v>
      </c>
      <c r="V99" s="7" t="e">
        <v>#N/A</v>
      </c>
      <c r="W99" s="7" t="e">
        <v>#N/A</v>
      </c>
      <c r="X99" s="2" t="e">
        <v>#N/A</v>
      </c>
      <c r="Y99" s="2" t="e">
        <v>#N/A</v>
      </c>
      <c r="Z99" s="2" t="e">
        <v>#N/A</v>
      </c>
      <c r="AA99" s="2" t="e">
        <v>#N/A</v>
      </c>
      <c r="AB99" s="2" t="e">
        <v>#N/A</v>
      </c>
      <c r="AC99" s="2" t="e">
        <v>#N/A</v>
      </c>
      <c r="AD99" s="2" t="e">
        <v>#N/A</v>
      </c>
      <c r="AE99" s="2" t="e">
        <v>#N/A</v>
      </c>
      <c r="AF99" s="2" t="e">
        <v>#N/A</v>
      </c>
      <c r="AG99" s="2" t="e">
        <v>#N/A</v>
      </c>
      <c r="AH99" s="2" t="e">
        <v>#N/A</v>
      </c>
      <c r="AI99" s="2" t="e">
        <v>#N/A</v>
      </c>
      <c r="AJ99" s="2" t="e">
        <v>#N/A</v>
      </c>
      <c r="AK99" s="2" t="e">
        <v>#N/A</v>
      </c>
      <c r="AL99" s="2" t="e">
        <v>#N/A</v>
      </c>
      <c r="AM99" s="2" t="e">
        <v>#N/A</v>
      </c>
      <c r="AN99" s="2" t="e">
        <v>#N/A</v>
      </c>
      <c r="AO99" s="2" t="e">
        <v>#N/A</v>
      </c>
      <c r="AP99" s="2" t="e">
        <v>#N/A</v>
      </c>
      <c r="AQ99" s="2" t="e">
        <v>#N/A</v>
      </c>
      <c r="AR99" s="2" t="e">
        <v>#N/A</v>
      </c>
      <c r="AS99" t="e">
        <v>#N/A</v>
      </c>
      <c r="AT99" t="e">
        <v>#N/A</v>
      </c>
      <c r="AU99" t="e">
        <v>#N/A</v>
      </c>
      <c r="AV99" t="e">
        <v>#N/A</v>
      </c>
      <c r="AW99" t="e">
        <v>#N/A</v>
      </c>
      <c r="AX99" t="e">
        <v>#N/A</v>
      </c>
      <c r="AY99" t="e">
        <v>#N/A</v>
      </c>
      <c r="AZ99" t="e">
        <v>#N/A</v>
      </c>
      <c r="BA99" t="e">
        <v>#N/A</v>
      </c>
      <c r="BB99" t="e">
        <v>#N/A</v>
      </c>
      <c r="BC99" t="e">
        <v>#N/A</v>
      </c>
      <c r="BD99" t="e">
        <v>#N/A</v>
      </c>
      <c r="BE99" t="e">
        <v>#N/A</v>
      </c>
      <c r="BF99" t="e">
        <v>#N/A</v>
      </c>
      <c r="BG99" t="e">
        <v>#N/A</v>
      </c>
      <c r="BH99" t="e">
        <v>#N/A</v>
      </c>
      <c r="BI99" t="e">
        <v>#N/A</v>
      </c>
      <c r="BJ99" t="e">
        <v>#N/A</v>
      </c>
      <c r="BK99" t="e">
        <v>#N/A</v>
      </c>
      <c r="BL99" t="e">
        <v>#N/A</v>
      </c>
      <c r="BM99" t="e">
        <v>#N/A</v>
      </c>
    </row>
    <row r="100" spans="1:65" x14ac:dyDescent="0.25">
      <c r="A100" t="s">
        <v>104</v>
      </c>
      <c r="B100" s="2">
        <v>10</v>
      </c>
      <c r="C100" s="3" t="e">
        <v>#N/A</v>
      </c>
      <c r="D100" s="9" t="e">
        <v>#N/A</v>
      </c>
      <c r="E100" s="2" t="e">
        <v>#N/A</v>
      </c>
      <c r="F100" s="7" t="e">
        <v>#N/A</v>
      </c>
      <c r="G100" s="7" t="e">
        <v>#N/A</v>
      </c>
      <c r="H100" s="7" t="e">
        <v>#N/A</v>
      </c>
      <c r="I100" s="7" t="e">
        <v>#N/A</v>
      </c>
      <c r="J100" s="7" t="e">
        <v>#N/A</v>
      </c>
      <c r="K100" s="7" t="e">
        <v>#N/A</v>
      </c>
      <c r="L100" s="7" t="e">
        <v>#N/A</v>
      </c>
      <c r="M100" s="7" t="e">
        <v>#N/A</v>
      </c>
      <c r="N100" s="7" t="e">
        <v>#N/A</v>
      </c>
      <c r="O100" s="7" t="e">
        <v>#N/A</v>
      </c>
      <c r="P100" s="7" t="e">
        <v>#N/A</v>
      </c>
      <c r="Q100" s="7" t="e">
        <v>#N/A</v>
      </c>
      <c r="R100" s="7" t="e">
        <v>#N/A</v>
      </c>
      <c r="S100" s="7" t="e">
        <v>#N/A</v>
      </c>
      <c r="T100" s="7" t="e">
        <v>#N/A</v>
      </c>
      <c r="U100" s="7" t="e">
        <v>#N/A</v>
      </c>
      <c r="V100" s="7" t="e">
        <v>#N/A</v>
      </c>
      <c r="W100" s="7" t="e">
        <v>#N/A</v>
      </c>
      <c r="X100" s="2" t="e">
        <v>#N/A</v>
      </c>
      <c r="Y100" s="2" t="e">
        <v>#N/A</v>
      </c>
      <c r="Z100" s="2" t="e">
        <v>#N/A</v>
      </c>
      <c r="AA100" s="2" t="e">
        <v>#N/A</v>
      </c>
      <c r="AB100" s="2" t="e">
        <v>#N/A</v>
      </c>
      <c r="AC100" s="2" t="e">
        <v>#N/A</v>
      </c>
      <c r="AD100" s="2" t="e">
        <v>#N/A</v>
      </c>
      <c r="AE100" s="2" t="e">
        <v>#N/A</v>
      </c>
      <c r="AF100" s="2" t="e">
        <v>#N/A</v>
      </c>
      <c r="AG100" s="2" t="e">
        <v>#N/A</v>
      </c>
      <c r="AH100" s="2" t="e">
        <v>#N/A</v>
      </c>
      <c r="AI100" s="2" t="e">
        <v>#N/A</v>
      </c>
      <c r="AJ100" s="2" t="e">
        <v>#N/A</v>
      </c>
      <c r="AK100" s="2" t="e">
        <v>#N/A</v>
      </c>
      <c r="AL100" s="2" t="e">
        <v>#N/A</v>
      </c>
      <c r="AM100" s="2" t="e">
        <v>#N/A</v>
      </c>
      <c r="AN100" s="2" t="e">
        <v>#N/A</v>
      </c>
      <c r="AO100" s="2" t="e">
        <v>#N/A</v>
      </c>
      <c r="AP100" s="2" t="e">
        <v>#N/A</v>
      </c>
      <c r="AQ100" s="2" t="e">
        <v>#N/A</v>
      </c>
      <c r="AR100" s="2" t="e">
        <v>#N/A</v>
      </c>
      <c r="AS100" t="e">
        <v>#N/A</v>
      </c>
      <c r="AT100" t="e">
        <v>#N/A</v>
      </c>
      <c r="AU100" t="e">
        <v>#N/A</v>
      </c>
      <c r="AV100" t="e">
        <v>#N/A</v>
      </c>
      <c r="AW100" t="e">
        <v>#N/A</v>
      </c>
      <c r="AX100" t="e">
        <v>#N/A</v>
      </c>
      <c r="AY100" t="e">
        <v>#N/A</v>
      </c>
      <c r="AZ100" t="e">
        <v>#N/A</v>
      </c>
      <c r="BA100" t="e">
        <v>#N/A</v>
      </c>
      <c r="BB100" t="e">
        <v>#N/A</v>
      </c>
      <c r="BC100" t="e">
        <v>#N/A</v>
      </c>
      <c r="BD100" t="e">
        <v>#N/A</v>
      </c>
      <c r="BE100" t="e">
        <v>#N/A</v>
      </c>
      <c r="BF100" t="e">
        <v>#N/A</v>
      </c>
      <c r="BG100" t="e">
        <v>#N/A</v>
      </c>
      <c r="BH100" t="e">
        <v>#N/A</v>
      </c>
      <c r="BI100" t="e">
        <v>#N/A</v>
      </c>
      <c r="BJ100" t="e">
        <v>#N/A</v>
      </c>
      <c r="BK100" t="e">
        <v>#N/A</v>
      </c>
      <c r="BL100" t="e">
        <v>#N/A</v>
      </c>
      <c r="BM100" t="e">
        <v>#N/A</v>
      </c>
    </row>
    <row r="101" spans="1:65" x14ac:dyDescent="0.25">
      <c r="A101" t="s">
        <v>105</v>
      </c>
      <c r="B101" s="2">
        <v>9.9</v>
      </c>
      <c r="C101" s="3" t="e">
        <v>#N/A</v>
      </c>
      <c r="D101" s="9" t="e">
        <v>#N/A</v>
      </c>
      <c r="E101" s="2" t="e">
        <v>#N/A</v>
      </c>
      <c r="F101" s="7" t="e">
        <v>#N/A</v>
      </c>
      <c r="G101" s="7" t="e">
        <v>#N/A</v>
      </c>
      <c r="H101" s="7" t="e">
        <v>#N/A</v>
      </c>
      <c r="I101" s="7" t="e">
        <v>#N/A</v>
      </c>
      <c r="J101" s="7" t="e">
        <v>#N/A</v>
      </c>
      <c r="K101" s="7" t="e">
        <v>#N/A</v>
      </c>
      <c r="L101" s="7" t="e">
        <v>#N/A</v>
      </c>
      <c r="M101" s="7" t="e">
        <v>#N/A</v>
      </c>
      <c r="N101" s="7" t="e">
        <v>#N/A</v>
      </c>
      <c r="O101" s="7" t="e">
        <v>#N/A</v>
      </c>
      <c r="P101" s="7" t="e">
        <v>#N/A</v>
      </c>
      <c r="Q101" s="7" t="e">
        <v>#N/A</v>
      </c>
      <c r="R101" s="7" t="e">
        <v>#N/A</v>
      </c>
      <c r="S101" s="7" t="e">
        <v>#N/A</v>
      </c>
      <c r="T101" s="7" t="e">
        <v>#N/A</v>
      </c>
      <c r="U101" s="7" t="e">
        <v>#N/A</v>
      </c>
      <c r="V101" s="7" t="e">
        <v>#N/A</v>
      </c>
      <c r="W101" s="7" t="e">
        <v>#N/A</v>
      </c>
      <c r="X101" s="2" t="e">
        <v>#N/A</v>
      </c>
      <c r="Y101" s="2" t="e">
        <v>#N/A</v>
      </c>
      <c r="Z101" s="2" t="e">
        <v>#N/A</v>
      </c>
      <c r="AA101" s="2" t="e">
        <v>#N/A</v>
      </c>
      <c r="AB101" s="2" t="e">
        <v>#N/A</v>
      </c>
      <c r="AC101" s="2" t="e">
        <v>#N/A</v>
      </c>
      <c r="AD101" s="2" t="e">
        <v>#N/A</v>
      </c>
      <c r="AE101" s="2" t="e">
        <v>#N/A</v>
      </c>
      <c r="AF101" s="2" t="e">
        <v>#N/A</v>
      </c>
      <c r="AG101" s="2" t="e">
        <v>#N/A</v>
      </c>
      <c r="AH101" s="2" t="e">
        <v>#N/A</v>
      </c>
      <c r="AI101" s="2" t="e">
        <v>#N/A</v>
      </c>
      <c r="AJ101" s="2" t="e">
        <v>#N/A</v>
      </c>
      <c r="AK101" s="2" t="e">
        <v>#N/A</v>
      </c>
      <c r="AL101" s="2" t="e">
        <v>#N/A</v>
      </c>
      <c r="AM101" s="2" t="e">
        <v>#N/A</v>
      </c>
      <c r="AN101" s="2" t="e">
        <v>#N/A</v>
      </c>
      <c r="AO101" s="2" t="e">
        <v>#N/A</v>
      </c>
      <c r="AP101" s="2" t="e">
        <v>#N/A</v>
      </c>
      <c r="AQ101" s="2" t="e">
        <v>#N/A</v>
      </c>
      <c r="AR101" s="2" t="e">
        <v>#N/A</v>
      </c>
      <c r="AS101" t="e">
        <v>#N/A</v>
      </c>
      <c r="AT101" t="e">
        <v>#N/A</v>
      </c>
      <c r="AU101" t="e">
        <v>#N/A</v>
      </c>
      <c r="AV101" t="e">
        <v>#N/A</v>
      </c>
      <c r="AW101" t="e">
        <v>#N/A</v>
      </c>
      <c r="AX101" t="e">
        <v>#N/A</v>
      </c>
      <c r="AY101" t="e">
        <v>#N/A</v>
      </c>
      <c r="AZ101" t="e">
        <v>#N/A</v>
      </c>
      <c r="BA101" t="e">
        <v>#N/A</v>
      </c>
      <c r="BB101" t="e">
        <v>#N/A</v>
      </c>
      <c r="BC101" t="e">
        <v>#N/A</v>
      </c>
      <c r="BD101" t="e">
        <v>#N/A</v>
      </c>
      <c r="BE101" t="e">
        <v>#N/A</v>
      </c>
      <c r="BF101" t="e">
        <v>#N/A</v>
      </c>
      <c r="BG101" t="e">
        <v>#N/A</v>
      </c>
      <c r="BH101" t="e">
        <v>#N/A</v>
      </c>
      <c r="BI101" t="e">
        <v>#N/A</v>
      </c>
      <c r="BJ101" t="e">
        <v>#N/A</v>
      </c>
      <c r="BK101" t="e">
        <v>#N/A</v>
      </c>
      <c r="BL101" t="e">
        <v>#N/A</v>
      </c>
      <c r="BM101" t="e">
        <v>#N/A</v>
      </c>
    </row>
    <row r="102" spans="1:65" x14ac:dyDescent="0.25">
      <c r="A102" t="s">
        <v>106</v>
      </c>
      <c r="B102" s="2">
        <v>9.6999999999999993</v>
      </c>
      <c r="C102" s="3" t="e">
        <v>#N/A</v>
      </c>
      <c r="D102" s="9" t="e">
        <v>#N/A</v>
      </c>
      <c r="E102" s="2" t="e">
        <v>#N/A</v>
      </c>
      <c r="F102" s="7" t="e">
        <v>#N/A</v>
      </c>
      <c r="G102" s="7" t="e">
        <v>#N/A</v>
      </c>
      <c r="H102" s="7" t="e">
        <v>#N/A</v>
      </c>
      <c r="I102" s="7" t="e">
        <v>#N/A</v>
      </c>
      <c r="J102" s="7" t="e">
        <v>#N/A</v>
      </c>
      <c r="K102" s="7" t="e">
        <v>#N/A</v>
      </c>
      <c r="L102" s="7" t="e">
        <v>#N/A</v>
      </c>
      <c r="M102" s="7" t="e">
        <v>#N/A</v>
      </c>
      <c r="N102" s="7" t="e">
        <v>#N/A</v>
      </c>
      <c r="O102" s="7" t="e">
        <v>#N/A</v>
      </c>
      <c r="P102" s="7" t="e">
        <v>#N/A</v>
      </c>
      <c r="Q102" s="7" t="e">
        <v>#N/A</v>
      </c>
      <c r="R102" s="7" t="e">
        <v>#N/A</v>
      </c>
      <c r="S102" s="7" t="e">
        <v>#N/A</v>
      </c>
      <c r="T102" s="7" t="e">
        <v>#N/A</v>
      </c>
      <c r="U102" s="7" t="e">
        <v>#N/A</v>
      </c>
      <c r="V102" s="7" t="e">
        <v>#N/A</v>
      </c>
      <c r="W102" s="7" t="e">
        <v>#N/A</v>
      </c>
      <c r="X102" s="2" t="e">
        <v>#N/A</v>
      </c>
      <c r="Y102" s="2" t="e">
        <v>#N/A</v>
      </c>
      <c r="Z102" s="2" t="e">
        <v>#N/A</v>
      </c>
      <c r="AA102" s="2" t="e">
        <v>#N/A</v>
      </c>
      <c r="AB102" s="2" t="e">
        <v>#N/A</v>
      </c>
      <c r="AC102" s="2" t="e">
        <v>#N/A</v>
      </c>
      <c r="AD102" s="2" t="e">
        <v>#N/A</v>
      </c>
      <c r="AE102" s="2" t="e">
        <v>#N/A</v>
      </c>
      <c r="AF102" s="2" t="e">
        <v>#N/A</v>
      </c>
      <c r="AG102" s="2" t="e">
        <v>#N/A</v>
      </c>
      <c r="AH102" s="2" t="e">
        <v>#N/A</v>
      </c>
      <c r="AI102" s="2" t="e">
        <v>#N/A</v>
      </c>
      <c r="AJ102" s="2" t="e">
        <v>#N/A</v>
      </c>
      <c r="AK102" s="2" t="e">
        <v>#N/A</v>
      </c>
      <c r="AL102" s="2" t="e">
        <v>#N/A</v>
      </c>
      <c r="AM102" s="2" t="e">
        <v>#N/A</v>
      </c>
      <c r="AN102" s="2" t="e">
        <v>#N/A</v>
      </c>
      <c r="AO102" s="2" t="e">
        <v>#N/A</v>
      </c>
      <c r="AP102" s="2" t="e">
        <v>#N/A</v>
      </c>
      <c r="AQ102" s="2" t="e">
        <v>#N/A</v>
      </c>
      <c r="AR102" s="2" t="e">
        <v>#N/A</v>
      </c>
      <c r="AS102" t="e">
        <v>#N/A</v>
      </c>
      <c r="AT102" t="e">
        <v>#N/A</v>
      </c>
      <c r="AU102" t="e">
        <v>#N/A</v>
      </c>
      <c r="AV102" t="e">
        <v>#N/A</v>
      </c>
      <c r="AW102" t="e">
        <v>#N/A</v>
      </c>
      <c r="AX102" t="e">
        <v>#N/A</v>
      </c>
      <c r="AY102" t="e">
        <v>#N/A</v>
      </c>
      <c r="AZ102" t="e">
        <v>#N/A</v>
      </c>
      <c r="BA102" t="e">
        <v>#N/A</v>
      </c>
      <c r="BB102" t="e">
        <v>#N/A</v>
      </c>
      <c r="BC102" t="e">
        <v>#N/A</v>
      </c>
      <c r="BD102" t="e">
        <v>#N/A</v>
      </c>
      <c r="BE102" t="e">
        <v>#N/A</v>
      </c>
      <c r="BF102" t="e">
        <v>#N/A</v>
      </c>
      <c r="BG102" t="e">
        <v>#N/A</v>
      </c>
      <c r="BH102" t="e">
        <v>#N/A</v>
      </c>
      <c r="BI102" t="e">
        <v>#N/A</v>
      </c>
      <c r="BJ102" t="e">
        <v>#N/A</v>
      </c>
      <c r="BK102" t="e">
        <v>#N/A</v>
      </c>
      <c r="BL102" t="e">
        <v>#N/A</v>
      </c>
      <c r="BM102" t="e">
        <v>#N/A</v>
      </c>
    </row>
    <row r="103" spans="1:65" x14ac:dyDescent="0.25">
      <c r="A103" t="s">
        <v>107</v>
      </c>
      <c r="B103" s="2">
        <v>9.5</v>
      </c>
      <c r="C103" s="3" t="e">
        <v>#N/A</v>
      </c>
      <c r="D103" s="9" t="e">
        <v>#N/A</v>
      </c>
      <c r="E103" s="2" t="e">
        <v>#N/A</v>
      </c>
      <c r="F103" s="7" t="e">
        <v>#N/A</v>
      </c>
      <c r="G103" s="7" t="e">
        <v>#N/A</v>
      </c>
      <c r="H103" s="7" t="e">
        <v>#N/A</v>
      </c>
      <c r="I103" s="7" t="e">
        <v>#N/A</v>
      </c>
      <c r="J103" s="7" t="e">
        <v>#N/A</v>
      </c>
      <c r="K103" s="7" t="e">
        <v>#N/A</v>
      </c>
      <c r="L103" s="7" t="e">
        <v>#N/A</v>
      </c>
      <c r="M103" s="7" t="e">
        <v>#N/A</v>
      </c>
      <c r="N103" s="7" t="e">
        <v>#N/A</v>
      </c>
      <c r="O103" s="7" t="e">
        <v>#N/A</v>
      </c>
      <c r="P103" s="7" t="e">
        <v>#N/A</v>
      </c>
      <c r="Q103" s="7" t="e">
        <v>#N/A</v>
      </c>
      <c r="R103" s="7" t="e">
        <v>#N/A</v>
      </c>
      <c r="S103" s="7" t="e">
        <v>#N/A</v>
      </c>
      <c r="T103" s="7" t="e">
        <v>#N/A</v>
      </c>
      <c r="U103" s="7" t="e">
        <v>#N/A</v>
      </c>
      <c r="V103" s="7" t="e">
        <v>#N/A</v>
      </c>
      <c r="W103" s="7" t="e">
        <v>#N/A</v>
      </c>
      <c r="X103" s="2" t="e">
        <v>#N/A</v>
      </c>
      <c r="Y103" s="2" t="e">
        <v>#N/A</v>
      </c>
      <c r="Z103" s="2" t="e">
        <v>#N/A</v>
      </c>
      <c r="AA103" s="2" t="e">
        <v>#N/A</v>
      </c>
      <c r="AB103" s="2" t="e">
        <v>#N/A</v>
      </c>
      <c r="AC103" s="2" t="e">
        <v>#N/A</v>
      </c>
      <c r="AD103" s="2" t="e">
        <v>#N/A</v>
      </c>
      <c r="AE103" s="2" t="e">
        <v>#N/A</v>
      </c>
      <c r="AF103" s="2" t="e">
        <v>#N/A</v>
      </c>
      <c r="AG103" s="2" t="e">
        <v>#N/A</v>
      </c>
      <c r="AH103" s="2" t="e">
        <v>#N/A</v>
      </c>
      <c r="AI103" s="2" t="e">
        <v>#N/A</v>
      </c>
      <c r="AJ103" s="2" t="e">
        <v>#N/A</v>
      </c>
      <c r="AK103" s="2" t="e">
        <v>#N/A</v>
      </c>
      <c r="AL103" s="2" t="e">
        <v>#N/A</v>
      </c>
      <c r="AM103" s="2" t="e">
        <v>#N/A</v>
      </c>
      <c r="AN103" s="2" t="e">
        <v>#N/A</v>
      </c>
      <c r="AO103" s="2" t="e">
        <v>#N/A</v>
      </c>
      <c r="AP103" s="2" t="e">
        <v>#N/A</v>
      </c>
      <c r="AQ103" s="2" t="e">
        <v>#N/A</v>
      </c>
      <c r="AR103" s="2" t="e">
        <v>#N/A</v>
      </c>
      <c r="AS103" t="e">
        <v>#N/A</v>
      </c>
      <c r="AT103" t="e">
        <v>#N/A</v>
      </c>
      <c r="AU103" t="e">
        <v>#N/A</v>
      </c>
      <c r="AV103" t="e">
        <v>#N/A</v>
      </c>
      <c r="AW103" t="e">
        <v>#N/A</v>
      </c>
      <c r="AX103" t="e">
        <v>#N/A</v>
      </c>
      <c r="AY103" t="e">
        <v>#N/A</v>
      </c>
      <c r="AZ103" t="e">
        <v>#N/A</v>
      </c>
      <c r="BA103" t="e">
        <v>#N/A</v>
      </c>
      <c r="BB103" t="e">
        <v>#N/A</v>
      </c>
      <c r="BC103" t="e">
        <v>#N/A</v>
      </c>
      <c r="BD103" t="e">
        <v>#N/A</v>
      </c>
      <c r="BE103" t="e">
        <v>#N/A</v>
      </c>
      <c r="BF103" t="e">
        <v>#N/A</v>
      </c>
      <c r="BG103" t="e">
        <v>#N/A</v>
      </c>
      <c r="BH103" t="e">
        <v>#N/A</v>
      </c>
      <c r="BI103" t="e">
        <v>#N/A</v>
      </c>
      <c r="BJ103" t="e">
        <v>#N/A</v>
      </c>
      <c r="BK103" t="e">
        <v>#N/A</v>
      </c>
      <c r="BL103" t="e">
        <v>#N/A</v>
      </c>
      <c r="BM103" t="e">
        <v>#N/A</v>
      </c>
    </row>
    <row r="104" spans="1:65" x14ac:dyDescent="0.25">
      <c r="A104" t="s">
        <v>108</v>
      </c>
      <c r="B104" s="2">
        <v>9.4</v>
      </c>
      <c r="C104" s="3" t="e">
        <v>#N/A</v>
      </c>
      <c r="D104" s="9" t="e">
        <v>#N/A</v>
      </c>
      <c r="E104" s="2" t="e">
        <v>#N/A</v>
      </c>
      <c r="F104" s="7" t="e">
        <v>#N/A</v>
      </c>
      <c r="G104" s="7" t="e">
        <v>#N/A</v>
      </c>
      <c r="H104" s="7" t="e">
        <v>#N/A</v>
      </c>
      <c r="I104" s="7" t="e">
        <v>#N/A</v>
      </c>
      <c r="J104" s="7" t="e">
        <v>#N/A</v>
      </c>
      <c r="K104" s="7" t="e">
        <v>#N/A</v>
      </c>
      <c r="L104" s="7" t="e">
        <v>#N/A</v>
      </c>
      <c r="M104" s="7" t="e">
        <v>#N/A</v>
      </c>
      <c r="N104" s="7" t="e">
        <v>#N/A</v>
      </c>
      <c r="O104" s="7" t="e">
        <v>#N/A</v>
      </c>
      <c r="P104" s="7" t="e">
        <v>#N/A</v>
      </c>
      <c r="Q104" s="7" t="e">
        <v>#N/A</v>
      </c>
      <c r="R104" s="7" t="e">
        <v>#N/A</v>
      </c>
      <c r="S104" s="7" t="e">
        <v>#N/A</v>
      </c>
      <c r="T104" s="7" t="e">
        <v>#N/A</v>
      </c>
      <c r="U104" s="7" t="e">
        <v>#N/A</v>
      </c>
      <c r="V104" s="7" t="e">
        <v>#N/A</v>
      </c>
      <c r="W104" s="7" t="e">
        <v>#N/A</v>
      </c>
      <c r="X104" s="2" t="e">
        <v>#N/A</v>
      </c>
      <c r="Y104" s="2" t="e">
        <v>#N/A</v>
      </c>
      <c r="Z104" s="2" t="e">
        <v>#N/A</v>
      </c>
      <c r="AA104" s="2" t="e">
        <v>#N/A</v>
      </c>
      <c r="AB104" s="2" t="e">
        <v>#N/A</v>
      </c>
      <c r="AC104" s="2" t="e">
        <v>#N/A</v>
      </c>
      <c r="AD104" s="2" t="e">
        <v>#N/A</v>
      </c>
      <c r="AE104" s="2" t="e">
        <v>#N/A</v>
      </c>
      <c r="AF104" s="2" t="e">
        <v>#N/A</v>
      </c>
      <c r="AG104" s="2" t="e">
        <v>#N/A</v>
      </c>
      <c r="AH104" s="2" t="e">
        <v>#N/A</v>
      </c>
      <c r="AI104" s="2" t="e">
        <v>#N/A</v>
      </c>
      <c r="AJ104" s="2" t="e">
        <v>#N/A</v>
      </c>
      <c r="AK104" s="2" t="e">
        <v>#N/A</v>
      </c>
      <c r="AL104" s="2" t="e">
        <v>#N/A</v>
      </c>
      <c r="AM104" s="2" t="e">
        <v>#N/A</v>
      </c>
      <c r="AN104" s="2" t="e">
        <v>#N/A</v>
      </c>
      <c r="AO104" s="2" t="e">
        <v>#N/A</v>
      </c>
      <c r="AP104" s="2" t="e">
        <v>#N/A</v>
      </c>
      <c r="AQ104" s="2" t="e">
        <v>#N/A</v>
      </c>
      <c r="AR104" s="2" t="e">
        <v>#N/A</v>
      </c>
      <c r="AS104" t="e">
        <v>#N/A</v>
      </c>
      <c r="AT104" t="e">
        <v>#N/A</v>
      </c>
      <c r="AU104" t="e">
        <v>#N/A</v>
      </c>
      <c r="AV104" t="e">
        <v>#N/A</v>
      </c>
      <c r="AW104" t="e">
        <v>#N/A</v>
      </c>
      <c r="AX104" t="e">
        <v>#N/A</v>
      </c>
      <c r="AY104" t="e">
        <v>#N/A</v>
      </c>
      <c r="AZ104" t="e">
        <v>#N/A</v>
      </c>
      <c r="BA104" t="e">
        <v>#N/A</v>
      </c>
      <c r="BB104" t="e">
        <v>#N/A</v>
      </c>
      <c r="BC104" t="e">
        <v>#N/A</v>
      </c>
      <c r="BD104" t="e">
        <v>#N/A</v>
      </c>
      <c r="BE104" t="e">
        <v>#N/A</v>
      </c>
      <c r="BF104" t="e">
        <v>#N/A</v>
      </c>
      <c r="BG104" t="e">
        <v>#N/A</v>
      </c>
      <c r="BH104" t="e">
        <v>#N/A</v>
      </c>
      <c r="BI104" t="e">
        <v>#N/A</v>
      </c>
      <c r="BJ104" t="e">
        <v>#N/A</v>
      </c>
      <c r="BK104" t="e">
        <v>#N/A</v>
      </c>
      <c r="BL104" t="e">
        <v>#N/A</v>
      </c>
      <c r="BM104" t="e">
        <v>#N/A</v>
      </c>
    </row>
    <row r="105" spans="1:65" x14ac:dyDescent="0.25">
      <c r="A105" t="s">
        <v>109</v>
      </c>
      <c r="B105" s="2">
        <v>9.1999999999999993</v>
      </c>
      <c r="C105" s="3" t="e">
        <v>#N/A</v>
      </c>
      <c r="D105" s="9" t="e">
        <v>#N/A</v>
      </c>
      <c r="E105" s="2" t="e">
        <v>#N/A</v>
      </c>
      <c r="F105" s="7" t="e">
        <v>#N/A</v>
      </c>
      <c r="G105" s="7" t="e">
        <v>#N/A</v>
      </c>
      <c r="H105" s="7" t="e">
        <v>#N/A</v>
      </c>
      <c r="I105" s="7" t="e">
        <v>#N/A</v>
      </c>
      <c r="J105" s="7" t="e">
        <v>#N/A</v>
      </c>
      <c r="K105" s="7" t="e">
        <v>#N/A</v>
      </c>
      <c r="L105" s="7" t="e">
        <v>#N/A</v>
      </c>
      <c r="M105" s="7" t="e">
        <v>#N/A</v>
      </c>
      <c r="N105" s="7" t="e">
        <v>#N/A</v>
      </c>
      <c r="O105" s="7" t="e">
        <v>#N/A</v>
      </c>
      <c r="P105" s="7" t="e">
        <v>#N/A</v>
      </c>
      <c r="Q105" s="7" t="e">
        <v>#N/A</v>
      </c>
      <c r="R105" s="7" t="e">
        <v>#N/A</v>
      </c>
      <c r="S105" s="7" t="e">
        <v>#N/A</v>
      </c>
      <c r="T105" s="7" t="e">
        <v>#N/A</v>
      </c>
      <c r="U105" s="7" t="e">
        <v>#N/A</v>
      </c>
      <c r="V105" s="7" t="e">
        <v>#N/A</v>
      </c>
      <c r="W105" s="7" t="e">
        <v>#N/A</v>
      </c>
      <c r="X105" s="2" t="e">
        <v>#N/A</v>
      </c>
      <c r="Y105" s="2" t="e">
        <v>#N/A</v>
      </c>
      <c r="Z105" s="2" t="e">
        <v>#N/A</v>
      </c>
      <c r="AA105" s="2" t="e">
        <v>#N/A</v>
      </c>
      <c r="AB105" s="2" t="e">
        <v>#N/A</v>
      </c>
      <c r="AC105" s="2" t="e">
        <v>#N/A</v>
      </c>
      <c r="AD105" s="2" t="e">
        <v>#N/A</v>
      </c>
      <c r="AE105" s="2" t="e">
        <v>#N/A</v>
      </c>
      <c r="AF105" s="2" t="e">
        <v>#N/A</v>
      </c>
      <c r="AG105" s="2" t="e">
        <v>#N/A</v>
      </c>
      <c r="AH105" s="2" t="e">
        <v>#N/A</v>
      </c>
      <c r="AI105" s="2" t="e">
        <v>#N/A</v>
      </c>
      <c r="AJ105" s="2" t="e">
        <v>#N/A</v>
      </c>
      <c r="AK105" s="2" t="e">
        <v>#N/A</v>
      </c>
      <c r="AL105" s="2" t="e">
        <v>#N/A</v>
      </c>
      <c r="AM105" s="2" t="e">
        <v>#N/A</v>
      </c>
      <c r="AN105" s="2" t="e">
        <v>#N/A</v>
      </c>
      <c r="AO105" s="2" t="e">
        <v>#N/A</v>
      </c>
      <c r="AP105" s="2" t="e">
        <v>#N/A</v>
      </c>
      <c r="AQ105" s="2" t="e">
        <v>#N/A</v>
      </c>
      <c r="AR105" s="2" t="e">
        <v>#N/A</v>
      </c>
      <c r="AS105" t="e">
        <v>#N/A</v>
      </c>
      <c r="AT105" t="e">
        <v>#N/A</v>
      </c>
      <c r="AU105" t="e">
        <v>#N/A</v>
      </c>
      <c r="AV105" t="e">
        <v>#N/A</v>
      </c>
      <c r="AW105" t="e">
        <v>#N/A</v>
      </c>
      <c r="AX105" t="e">
        <v>#N/A</v>
      </c>
      <c r="AY105" t="e">
        <v>#N/A</v>
      </c>
      <c r="AZ105" t="e">
        <v>#N/A</v>
      </c>
      <c r="BA105" t="e">
        <v>#N/A</v>
      </c>
      <c r="BB105" t="e">
        <v>#N/A</v>
      </c>
      <c r="BC105" t="e">
        <v>#N/A</v>
      </c>
      <c r="BD105" t="e">
        <v>#N/A</v>
      </c>
      <c r="BE105" t="e">
        <v>#N/A</v>
      </c>
      <c r="BF105" t="e">
        <v>#N/A</v>
      </c>
      <c r="BG105" t="e">
        <v>#N/A</v>
      </c>
      <c r="BH105" t="e">
        <v>#N/A</v>
      </c>
      <c r="BI105" t="e">
        <v>#N/A</v>
      </c>
      <c r="BJ105" t="e">
        <v>#N/A</v>
      </c>
      <c r="BK105" t="e">
        <v>#N/A</v>
      </c>
      <c r="BL105" t="e">
        <v>#N/A</v>
      </c>
      <c r="BM105" t="e">
        <v>#N/A</v>
      </c>
    </row>
    <row r="106" spans="1:65" x14ac:dyDescent="0.25">
      <c r="A106" t="s">
        <v>110</v>
      </c>
      <c r="B106" s="2">
        <v>9</v>
      </c>
      <c r="C106" s="3" t="e">
        <v>#N/A</v>
      </c>
      <c r="D106" s="9" t="e">
        <v>#N/A</v>
      </c>
      <c r="E106" s="2" t="e">
        <v>#N/A</v>
      </c>
      <c r="F106" s="7" t="e">
        <v>#N/A</v>
      </c>
      <c r="G106" s="7" t="e">
        <v>#N/A</v>
      </c>
      <c r="H106" s="7" t="e">
        <v>#N/A</v>
      </c>
      <c r="I106" s="7" t="e">
        <v>#N/A</v>
      </c>
      <c r="J106" s="7" t="e">
        <v>#N/A</v>
      </c>
      <c r="K106" s="7" t="e">
        <v>#N/A</v>
      </c>
      <c r="L106" s="7" t="e">
        <v>#N/A</v>
      </c>
      <c r="M106" s="7" t="e">
        <v>#N/A</v>
      </c>
      <c r="N106" s="7" t="e">
        <v>#N/A</v>
      </c>
      <c r="O106" s="7" t="e">
        <v>#N/A</v>
      </c>
      <c r="P106" s="7" t="e">
        <v>#N/A</v>
      </c>
      <c r="Q106" s="7" t="e">
        <v>#N/A</v>
      </c>
      <c r="R106" s="7" t="e">
        <v>#N/A</v>
      </c>
      <c r="S106" s="7" t="e">
        <v>#N/A</v>
      </c>
      <c r="T106" s="7" t="e">
        <v>#N/A</v>
      </c>
      <c r="U106" s="7" t="e">
        <v>#N/A</v>
      </c>
      <c r="V106" s="7" t="e">
        <v>#N/A</v>
      </c>
      <c r="W106" s="7" t="e">
        <v>#N/A</v>
      </c>
      <c r="X106" s="2" t="e">
        <v>#N/A</v>
      </c>
      <c r="Y106" s="2" t="e">
        <v>#N/A</v>
      </c>
      <c r="Z106" s="2" t="e">
        <v>#N/A</v>
      </c>
      <c r="AA106" s="2" t="e">
        <v>#N/A</v>
      </c>
      <c r="AB106" s="2" t="e">
        <v>#N/A</v>
      </c>
      <c r="AC106" s="2" t="e">
        <v>#N/A</v>
      </c>
      <c r="AD106" s="2" t="e">
        <v>#N/A</v>
      </c>
      <c r="AE106" s="2" t="e">
        <v>#N/A</v>
      </c>
      <c r="AF106" s="2" t="e">
        <v>#N/A</v>
      </c>
      <c r="AG106" s="2" t="e">
        <v>#N/A</v>
      </c>
      <c r="AH106" s="2" t="e">
        <v>#N/A</v>
      </c>
      <c r="AI106" s="2" t="e">
        <v>#N/A</v>
      </c>
      <c r="AJ106" s="2" t="e">
        <v>#N/A</v>
      </c>
      <c r="AK106" s="2" t="e">
        <v>#N/A</v>
      </c>
      <c r="AL106" s="2" t="e">
        <v>#N/A</v>
      </c>
      <c r="AM106" s="2" t="e">
        <v>#N/A</v>
      </c>
      <c r="AN106" s="2" t="e">
        <v>#N/A</v>
      </c>
      <c r="AO106" s="2" t="e">
        <v>#N/A</v>
      </c>
      <c r="AP106" s="2" t="e">
        <v>#N/A</v>
      </c>
      <c r="AQ106" s="2" t="e">
        <v>#N/A</v>
      </c>
      <c r="AR106" s="2" t="e">
        <v>#N/A</v>
      </c>
      <c r="AS106" t="e">
        <v>#N/A</v>
      </c>
      <c r="AT106" t="e">
        <v>#N/A</v>
      </c>
      <c r="AU106" t="e">
        <v>#N/A</v>
      </c>
      <c r="AV106" t="e">
        <v>#N/A</v>
      </c>
      <c r="AW106" t="e">
        <v>#N/A</v>
      </c>
      <c r="AX106" t="e">
        <v>#N/A</v>
      </c>
      <c r="AY106" t="e">
        <v>#N/A</v>
      </c>
      <c r="AZ106" t="e">
        <v>#N/A</v>
      </c>
      <c r="BA106" t="e">
        <v>#N/A</v>
      </c>
      <c r="BB106" t="e">
        <v>#N/A</v>
      </c>
      <c r="BC106" t="e">
        <v>#N/A</v>
      </c>
      <c r="BD106" t="e">
        <v>#N/A</v>
      </c>
      <c r="BE106" t="e">
        <v>#N/A</v>
      </c>
      <c r="BF106" t="e">
        <v>#N/A</v>
      </c>
      <c r="BG106" t="e">
        <v>#N/A</v>
      </c>
      <c r="BH106" t="e">
        <v>#N/A</v>
      </c>
      <c r="BI106" t="e">
        <v>#N/A</v>
      </c>
      <c r="BJ106" t="e">
        <v>#N/A</v>
      </c>
      <c r="BK106" t="e">
        <v>#N/A</v>
      </c>
      <c r="BL106" t="e">
        <v>#N/A</v>
      </c>
      <c r="BM106" t="e">
        <v>#N/A</v>
      </c>
    </row>
    <row r="107" spans="1:65" x14ac:dyDescent="0.25">
      <c r="A107" t="s">
        <v>111</v>
      </c>
      <c r="B107" s="2">
        <v>8.9</v>
      </c>
      <c r="C107" s="3" t="e">
        <v>#N/A</v>
      </c>
      <c r="D107" s="9" t="e">
        <v>#N/A</v>
      </c>
      <c r="E107" s="2" t="e">
        <v>#N/A</v>
      </c>
      <c r="F107" s="7" t="e">
        <v>#N/A</v>
      </c>
      <c r="G107" s="7" t="e">
        <v>#N/A</v>
      </c>
      <c r="H107" s="7" t="e">
        <v>#N/A</v>
      </c>
      <c r="I107" s="7" t="e">
        <v>#N/A</v>
      </c>
      <c r="J107" s="7" t="e">
        <v>#N/A</v>
      </c>
      <c r="K107" s="7" t="e">
        <v>#N/A</v>
      </c>
      <c r="L107" s="7" t="e">
        <v>#N/A</v>
      </c>
      <c r="M107" s="7" t="e">
        <v>#N/A</v>
      </c>
      <c r="N107" s="7" t="e">
        <v>#N/A</v>
      </c>
      <c r="O107" s="7" t="e">
        <v>#N/A</v>
      </c>
      <c r="P107" s="7" t="e">
        <v>#N/A</v>
      </c>
      <c r="Q107" s="7" t="e">
        <v>#N/A</v>
      </c>
      <c r="R107" s="7" t="e">
        <v>#N/A</v>
      </c>
      <c r="S107" s="7" t="e">
        <v>#N/A</v>
      </c>
      <c r="T107" s="7" t="e">
        <v>#N/A</v>
      </c>
      <c r="U107" s="7" t="e">
        <v>#N/A</v>
      </c>
      <c r="V107" s="7" t="e">
        <v>#N/A</v>
      </c>
      <c r="W107" s="7" t="e">
        <v>#N/A</v>
      </c>
      <c r="X107" s="2" t="e">
        <v>#N/A</v>
      </c>
      <c r="Y107" s="2" t="e">
        <v>#N/A</v>
      </c>
      <c r="Z107" s="2" t="e">
        <v>#N/A</v>
      </c>
      <c r="AA107" s="2" t="e">
        <v>#N/A</v>
      </c>
      <c r="AB107" s="2" t="e">
        <v>#N/A</v>
      </c>
      <c r="AC107" s="2" t="e">
        <v>#N/A</v>
      </c>
      <c r="AD107" s="2" t="e">
        <v>#N/A</v>
      </c>
      <c r="AE107" s="2" t="e">
        <v>#N/A</v>
      </c>
      <c r="AF107" s="2" t="e">
        <v>#N/A</v>
      </c>
      <c r="AG107" s="2" t="e">
        <v>#N/A</v>
      </c>
      <c r="AH107" s="2" t="e">
        <v>#N/A</v>
      </c>
      <c r="AI107" s="2" t="e">
        <v>#N/A</v>
      </c>
      <c r="AJ107" s="2" t="e">
        <v>#N/A</v>
      </c>
      <c r="AK107" s="2" t="e">
        <v>#N/A</v>
      </c>
      <c r="AL107" s="2" t="e">
        <v>#N/A</v>
      </c>
      <c r="AM107" s="2" t="e">
        <v>#N/A</v>
      </c>
      <c r="AN107" s="2" t="e">
        <v>#N/A</v>
      </c>
      <c r="AO107" s="2" t="e">
        <v>#N/A</v>
      </c>
      <c r="AP107" s="2" t="e">
        <v>#N/A</v>
      </c>
      <c r="AQ107" s="2" t="e">
        <v>#N/A</v>
      </c>
      <c r="AR107" s="2" t="e">
        <v>#N/A</v>
      </c>
      <c r="AS107" t="e">
        <v>#N/A</v>
      </c>
      <c r="AT107" t="e">
        <v>#N/A</v>
      </c>
      <c r="AU107" t="e">
        <v>#N/A</v>
      </c>
      <c r="AV107" t="e">
        <v>#N/A</v>
      </c>
      <c r="AW107" t="e">
        <v>#N/A</v>
      </c>
      <c r="AX107" t="e">
        <v>#N/A</v>
      </c>
      <c r="AY107" t="e">
        <v>#N/A</v>
      </c>
      <c r="AZ107" t="e">
        <v>#N/A</v>
      </c>
      <c r="BA107" t="e">
        <v>#N/A</v>
      </c>
      <c r="BB107" t="e">
        <v>#N/A</v>
      </c>
      <c r="BC107" t="e">
        <v>#N/A</v>
      </c>
      <c r="BD107" t="e">
        <v>#N/A</v>
      </c>
      <c r="BE107" t="e">
        <v>#N/A</v>
      </c>
      <c r="BF107" t="e">
        <v>#N/A</v>
      </c>
      <c r="BG107" t="e">
        <v>#N/A</v>
      </c>
      <c r="BH107" t="e">
        <v>#N/A</v>
      </c>
      <c r="BI107" t="e">
        <v>#N/A</v>
      </c>
      <c r="BJ107" t="e">
        <v>#N/A</v>
      </c>
      <c r="BK107" t="e">
        <v>#N/A</v>
      </c>
      <c r="BL107" t="e">
        <v>#N/A</v>
      </c>
      <c r="BM107" t="e">
        <v>#N/A</v>
      </c>
    </row>
    <row r="108" spans="1:65" x14ac:dyDescent="0.25">
      <c r="A108" t="s">
        <v>112</v>
      </c>
      <c r="B108" s="2">
        <v>8.6999999999999993</v>
      </c>
      <c r="C108" s="3" t="e">
        <v>#N/A</v>
      </c>
      <c r="D108" s="9" t="e">
        <v>#N/A</v>
      </c>
      <c r="E108" s="2" t="e">
        <v>#N/A</v>
      </c>
      <c r="F108" s="7" t="e">
        <v>#N/A</v>
      </c>
      <c r="G108" s="7" t="e">
        <v>#N/A</v>
      </c>
      <c r="H108" s="7" t="e">
        <v>#N/A</v>
      </c>
      <c r="I108" s="7" t="e">
        <v>#N/A</v>
      </c>
      <c r="J108" s="7" t="e">
        <v>#N/A</v>
      </c>
      <c r="K108" s="7" t="e">
        <v>#N/A</v>
      </c>
      <c r="L108" s="7" t="e">
        <v>#N/A</v>
      </c>
      <c r="M108" s="7" t="e">
        <v>#N/A</v>
      </c>
      <c r="N108" s="7" t="e">
        <v>#N/A</v>
      </c>
      <c r="O108" s="7" t="e">
        <v>#N/A</v>
      </c>
      <c r="P108" s="7" t="e">
        <v>#N/A</v>
      </c>
      <c r="Q108" s="7" t="e">
        <v>#N/A</v>
      </c>
      <c r="R108" s="7" t="e">
        <v>#N/A</v>
      </c>
      <c r="S108" s="7" t="e">
        <v>#N/A</v>
      </c>
      <c r="T108" s="7" t="e">
        <v>#N/A</v>
      </c>
      <c r="U108" s="7" t="e">
        <v>#N/A</v>
      </c>
      <c r="V108" s="7" t="e">
        <v>#N/A</v>
      </c>
      <c r="W108" s="7" t="e">
        <v>#N/A</v>
      </c>
      <c r="X108" s="2" t="e">
        <v>#N/A</v>
      </c>
      <c r="Y108" s="2" t="e">
        <v>#N/A</v>
      </c>
      <c r="Z108" s="2" t="e">
        <v>#N/A</v>
      </c>
      <c r="AA108" s="2" t="e">
        <v>#N/A</v>
      </c>
      <c r="AB108" s="2" t="e">
        <v>#N/A</v>
      </c>
      <c r="AC108" s="2" t="e">
        <v>#N/A</v>
      </c>
      <c r="AD108" s="2" t="e">
        <v>#N/A</v>
      </c>
      <c r="AE108" s="2" t="e">
        <v>#N/A</v>
      </c>
      <c r="AF108" s="2" t="e">
        <v>#N/A</v>
      </c>
      <c r="AG108" s="2" t="e">
        <v>#N/A</v>
      </c>
      <c r="AH108" s="2" t="e">
        <v>#N/A</v>
      </c>
      <c r="AI108" s="2" t="e">
        <v>#N/A</v>
      </c>
      <c r="AJ108" s="2" t="e">
        <v>#N/A</v>
      </c>
      <c r="AK108" s="2" t="e">
        <v>#N/A</v>
      </c>
      <c r="AL108" s="2" t="e">
        <v>#N/A</v>
      </c>
      <c r="AM108" s="2" t="e">
        <v>#N/A</v>
      </c>
      <c r="AN108" s="2" t="e">
        <v>#N/A</v>
      </c>
      <c r="AO108" s="2" t="e">
        <v>#N/A</v>
      </c>
      <c r="AP108" s="2" t="e">
        <v>#N/A</v>
      </c>
      <c r="AQ108" s="2" t="e">
        <v>#N/A</v>
      </c>
      <c r="AR108" s="2" t="e">
        <v>#N/A</v>
      </c>
      <c r="AS108" t="e">
        <v>#N/A</v>
      </c>
      <c r="AT108" t="e">
        <v>#N/A</v>
      </c>
      <c r="AU108" t="e">
        <v>#N/A</v>
      </c>
      <c r="AV108" t="e">
        <v>#N/A</v>
      </c>
      <c r="AW108" t="e">
        <v>#N/A</v>
      </c>
      <c r="AX108" t="e">
        <v>#N/A</v>
      </c>
      <c r="AY108" t="e">
        <v>#N/A</v>
      </c>
      <c r="AZ108" t="e">
        <v>#N/A</v>
      </c>
      <c r="BA108" t="e">
        <v>#N/A</v>
      </c>
      <c r="BB108" t="e">
        <v>#N/A</v>
      </c>
      <c r="BC108" t="e">
        <v>#N/A</v>
      </c>
      <c r="BD108" t="e">
        <v>#N/A</v>
      </c>
      <c r="BE108" t="e">
        <v>#N/A</v>
      </c>
      <c r="BF108" t="e">
        <v>#N/A</v>
      </c>
      <c r="BG108" t="e">
        <v>#N/A</v>
      </c>
      <c r="BH108" t="e">
        <v>#N/A</v>
      </c>
      <c r="BI108" t="e">
        <v>#N/A</v>
      </c>
      <c r="BJ108" t="e">
        <v>#N/A</v>
      </c>
      <c r="BK108" t="e">
        <v>#N/A</v>
      </c>
      <c r="BL108" t="e">
        <v>#N/A</v>
      </c>
      <c r="BM108" t="e">
        <v>#N/A</v>
      </c>
    </row>
    <row r="109" spans="1:65" x14ac:dyDescent="0.25">
      <c r="A109" t="s">
        <v>113</v>
      </c>
      <c r="B109" s="2">
        <v>8.6</v>
      </c>
      <c r="C109" s="3" t="e">
        <v>#N/A</v>
      </c>
      <c r="D109" s="9" t="e">
        <v>#N/A</v>
      </c>
      <c r="E109" s="2" t="e">
        <v>#N/A</v>
      </c>
      <c r="F109" s="7" t="e">
        <v>#N/A</v>
      </c>
      <c r="G109" s="7" t="e">
        <v>#N/A</v>
      </c>
      <c r="H109" s="7" t="e">
        <v>#N/A</v>
      </c>
      <c r="I109" s="7" t="e">
        <v>#N/A</v>
      </c>
      <c r="J109" s="7" t="e">
        <v>#N/A</v>
      </c>
      <c r="K109" s="7" t="e">
        <v>#N/A</v>
      </c>
      <c r="L109" s="7" t="e">
        <v>#N/A</v>
      </c>
      <c r="M109" s="7" t="e">
        <v>#N/A</v>
      </c>
      <c r="N109" s="7" t="e">
        <v>#N/A</v>
      </c>
      <c r="O109" s="7" t="e">
        <v>#N/A</v>
      </c>
      <c r="P109" s="7" t="e">
        <v>#N/A</v>
      </c>
      <c r="Q109" s="7" t="e">
        <v>#N/A</v>
      </c>
      <c r="R109" s="7" t="e">
        <v>#N/A</v>
      </c>
      <c r="S109" s="7" t="e">
        <v>#N/A</v>
      </c>
      <c r="T109" s="7" t="e">
        <v>#N/A</v>
      </c>
      <c r="U109" s="7" t="e">
        <v>#N/A</v>
      </c>
      <c r="V109" s="7" t="e">
        <v>#N/A</v>
      </c>
      <c r="W109" s="7" t="e">
        <v>#N/A</v>
      </c>
      <c r="X109" s="2" t="e">
        <v>#N/A</v>
      </c>
      <c r="Y109" s="2" t="e">
        <v>#N/A</v>
      </c>
      <c r="Z109" s="2" t="e">
        <v>#N/A</v>
      </c>
      <c r="AA109" s="2" t="e">
        <v>#N/A</v>
      </c>
      <c r="AB109" s="2" t="e">
        <v>#N/A</v>
      </c>
      <c r="AC109" s="2" t="e">
        <v>#N/A</v>
      </c>
      <c r="AD109" s="2" t="e">
        <v>#N/A</v>
      </c>
      <c r="AE109" s="2" t="e">
        <v>#N/A</v>
      </c>
      <c r="AF109" s="2" t="e">
        <v>#N/A</v>
      </c>
      <c r="AG109" s="2" t="e">
        <v>#N/A</v>
      </c>
      <c r="AH109" s="2" t="e">
        <v>#N/A</v>
      </c>
      <c r="AI109" s="2" t="e">
        <v>#N/A</v>
      </c>
      <c r="AJ109" s="2" t="e">
        <v>#N/A</v>
      </c>
      <c r="AK109" s="2" t="e">
        <v>#N/A</v>
      </c>
      <c r="AL109" s="2" t="e">
        <v>#N/A</v>
      </c>
      <c r="AM109" s="2" t="e">
        <v>#N/A</v>
      </c>
      <c r="AN109" s="2" t="e">
        <v>#N/A</v>
      </c>
      <c r="AO109" s="2" t="e">
        <v>#N/A</v>
      </c>
      <c r="AP109" s="2" t="e">
        <v>#N/A</v>
      </c>
      <c r="AQ109" s="2" t="e">
        <v>#N/A</v>
      </c>
      <c r="AR109" s="2" t="e">
        <v>#N/A</v>
      </c>
      <c r="AS109" t="e">
        <v>#N/A</v>
      </c>
      <c r="AT109" t="e">
        <v>#N/A</v>
      </c>
      <c r="AU109" t="e">
        <v>#N/A</v>
      </c>
      <c r="AV109" t="e">
        <v>#N/A</v>
      </c>
      <c r="AW109" t="e">
        <v>#N/A</v>
      </c>
      <c r="AX109" t="e">
        <v>#N/A</v>
      </c>
      <c r="AY109" t="e">
        <v>#N/A</v>
      </c>
      <c r="AZ109" t="e">
        <v>#N/A</v>
      </c>
      <c r="BA109" t="e">
        <v>#N/A</v>
      </c>
      <c r="BB109" t="e">
        <v>#N/A</v>
      </c>
      <c r="BC109" t="e">
        <v>#N/A</v>
      </c>
      <c r="BD109" t="e">
        <v>#N/A</v>
      </c>
      <c r="BE109" t="e">
        <v>#N/A</v>
      </c>
      <c r="BF109" t="e">
        <v>#N/A</v>
      </c>
      <c r="BG109" t="e">
        <v>#N/A</v>
      </c>
      <c r="BH109" t="e">
        <v>#N/A</v>
      </c>
      <c r="BI109" t="e">
        <v>#N/A</v>
      </c>
      <c r="BJ109" t="e">
        <v>#N/A</v>
      </c>
      <c r="BK109" t="e">
        <v>#N/A</v>
      </c>
      <c r="BL109" t="e">
        <v>#N/A</v>
      </c>
      <c r="BM109" t="e">
        <v>#N/A</v>
      </c>
    </row>
    <row r="110" spans="1:65" x14ac:dyDescent="0.25">
      <c r="A110" t="s">
        <v>114</v>
      </c>
      <c r="B110" s="2">
        <v>8.5</v>
      </c>
      <c r="C110" s="3" t="e">
        <v>#N/A</v>
      </c>
      <c r="D110" s="9" t="e">
        <v>#N/A</v>
      </c>
      <c r="E110" s="2" t="e">
        <v>#N/A</v>
      </c>
      <c r="F110" s="7" t="e">
        <v>#N/A</v>
      </c>
      <c r="G110" s="7" t="e">
        <v>#N/A</v>
      </c>
      <c r="H110" s="7" t="e">
        <v>#N/A</v>
      </c>
      <c r="I110" s="7" t="e">
        <v>#N/A</v>
      </c>
      <c r="J110" s="7" t="e">
        <v>#N/A</v>
      </c>
      <c r="K110" s="7" t="e">
        <v>#N/A</v>
      </c>
      <c r="L110" s="7" t="e">
        <v>#N/A</v>
      </c>
      <c r="M110" s="7" t="e">
        <v>#N/A</v>
      </c>
      <c r="N110" s="7" t="e">
        <v>#N/A</v>
      </c>
      <c r="O110" s="7" t="e">
        <v>#N/A</v>
      </c>
      <c r="P110" s="7" t="e">
        <v>#N/A</v>
      </c>
      <c r="Q110" s="7" t="e">
        <v>#N/A</v>
      </c>
      <c r="R110" s="7" t="e">
        <v>#N/A</v>
      </c>
      <c r="S110" s="7" t="e">
        <v>#N/A</v>
      </c>
      <c r="T110" s="7" t="e">
        <v>#N/A</v>
      </c>
      <c r="U110" s="7" t="e">
        <v>#N/A</v>
      </c>
      <c r="V110" s="7" t="e">
        <v>#N/A</v>
      </c>
      <c r="W110" s="7" t="e">
        <v>#N/A</v>
      </c>
      <c r="X110" s="2" t="e">
        <v>#N/A</v>
      </c>
      <c r="Y110" s="2" t="e">
        <v>#N/A</v>
      </c>
      <c r="Z110" s="2" t="e">
        <v>#N/A</v>
      </c>
      <c r="AA110" s="2" t="e">
        <v>#N/A</v>
      </c>
      <c r="AB110" s="2" t="e">
        <v>#N/A</v>
      </c>
      <c r="AC110" s="2" t="e">
        <v>#N/A</v>
      </c>
      <c r="AD110" s="2" t="e">
        <v>#N/A</v>
      </c>
      <c r="AE110" s="2" t="e">
        <v>#N/A</v>
      </c>
      <c r="AF110" s="2" t="e">
        <v>#N/A</v>
      </c>
      <c r="AG110" s="2" t="e">
        <v>#N/A</v>
      </c>
      <c r="AH110" s="2" t="e">
        <v>#N/A</v>
      </c>
      <c r="AI110" s="2" t="e">
        <v>#N/A</v>
      </c>
      <c r="AJ110" s="2" t="e">
        <v>#N/A</v>
      </c>
      <c r="AK110" s="2" t="e">
        <v>#N/A</v>
      </c>
      <c r="AL110" s="2" t="e">
        <v>#N/A</v>
      </c>
      <c r="AM110" s="2" t="e">
        <v>#N/A</v>
      </c>
      <c r="AN110" s="2" t="e">
        <v>#N/A</v>
      </c>
      <c r="AO110" s="2" t="e">
        <v>#N/A</v>
      </c>
      <c r="AP110" s="2" t="e">
        <v>#N/A</v>
      </c>
      <c r="AQ110" s="2" t="e">
        <v>#N/A</v>
      </c>
      <c r="AR110" s="2" t="e">
        <v>#N/A</v>
      </c>
      <c r="AS110" t="e">
        <v>#N/A</v>
      </c>
      <c r="AT110" t="e">
        <v>#N/A</v>
      </c>
      <c r="AU110" t="e">
        <v>#N/A</v>
      </c>
      <c r="AV110" t="e">
        <v>#N/A</v>
      </c>
      <c r="AW110" t="e">
        <v>#N/A</v>
      </c>
      <c r="AX110" t="e">
        <v>#N/A</v>
      </c>
      <c r="AY110" t="e">
        <v>#N/A</v>
      </c>
      <c r="AZ110" t="e">
        <v>#N/A</v>
      </c>
      <c r="BA110" t="e">
        <v>#N/A</v>
      </c>
      <c r="BB110" t="e">
        <v>#N/A</v>
      </c>
      <c r="BC110" t="e">
        <v>#N/A</v>
      </c>
      <c r="BD110" t="e">
        <v>#N/A</v>
      </c>
      <c r="BE110" t="e">
        <v>#N/A</v>
      </c>
      <c r="BF110" t="e">
        <v>#N/A</v>
      </c>
      <c r="BG110" t="e">
        <v>#N/A</v>
      </c>
      <c r="BH110" t="e">
        <v>#N/A</v>
      </c>
      <c r="BI110" t="e">
        <v>#N/A</v>
      </c>
      <c r="BJ110" t="e">
        <v>#N/A</v>
      </c>
      <c r="BK110" t="e">
        <v>#N/A</v>
      </c>
      <c r="BL110" t="e">
        <v>#N/A</v>
      </c>
      <c r="BM110" t="e">
        <v>#N/A</v>
      </c>
    </row>
    <row r="111" spans="1:65" x14ac:dyDescent="0.25">
      <c r="A111" t="s">
        <v>115</v>
      </c>
      <c r="B111" s="2">
        <v>8.4</v>
      </c>
      <c r="C111" s="3" t="e">
        <v>#N/A</v>
      </c>
      <c r="D111" s="9" t="e">
        <v>#N/A</v>
      </c>
      <c r="E111" s="2" t="e">
        <v>#N/A</v>
      </c>
      <c r="F111" s="7" t="e">
        <v>#N/A</v>
      </c>
      <c r="G111" s="7" t="e">
        <v>#N/A</v>
      </c>
      <c r="H111" s="7" t="e">
        <v>#N/A</v>
      </c>
      <c r="I111" s="7" t="e">
        <v>#N/A</v>
      </c>
      <c r="J111" s="7" t="e">
        <v>#N/A</v>
      </c>
      <c r="K111" s="7" t="e">
        <v>#N/A</v>
      </c>
      <c r="L111" s="7" t="e">
        <v>#N/A</v>
      </c>
      <c r="M111" s="7" t="e">
        <v>#N/A</v>
      </c>
      <c r="N111" s="7" t="e">
        <v>#N/A</v>
      </c>
      <c r="O111" s="7" t="e">
        <v>#N/A</v>
      </c>
      <c r="P111" s="7" t="e">
        <v>#N/A</v>
      </c>
      <c r="Q111" s="7" t="e">
        <v>#N/A</v>
      </c>
      <c r="R111" s="7" t="e">
        <v>#N/A</v>
      </c>
      <c r="S111" s="7" t="e">
        <v>#N/A</v>
      </c>
      <c r="T111" s="7" t="e">
        <v>#N/A</v>
      </c>
      <c r="U111" s="7" t="e">
        <v>#N/A</v>
      </c>
      <c r="V111" s="7" t="e">
        <v>#N/A</v>
      </c>
      <c r="W111" s="7" t="e">
        <v>#N/A</v>
      </c>
      <c r="X111" s="2" t="e">
        <v>#N/A</v>
      </c>
      <c r="Y111" s="2" t="e">
        <v>#N/A</v>
      </c>
      <c r="Z111" s="2" t="e">
        <v>#N/A</v>
      </c>
      <c r="AA111" s="2" t="e">
        <v>#N/A</v>
      </c>
      <c r="AB111" s="2" t="e">
        <v>#N/A</v>
      </c>
      <c r="AC111" s="2" t="e">
        <v>#N/A</v>
      </c>
      <c r="AD111" s="2" t="e">
        <v>#N/A</v>
      </c>
      <c r="AE111" s="2" t="e">
        <v>#N/A</v>
      </c>
      <c r="AF111" s="2" t="e">
        <v>#N/A</v>
      </c>
      <c r="AG111" s="2" t="e">
        <v>#N/A</v>
      </c>
      <c r="AH111" s="2" t="e">
        <v>#N/A</v>
      </c>
      <c r="AI111" s="2" t="e">
        <v>#N/A</v>
      </c>
      <c r="AJ111" s="2" t="e">
        <v>#N/A</v>
      </c>
      <c r="AK111" s="2" t="e">
        <v>#N/A</v>
      </c>
      <c r="AL111" s="2" t="e">
        <v>#N/A</v>
      </c>
      <c r="AM111" s="2" t="e">
        <v>#N/A</v>
      </c>
      <c r="AN111" s="2" t="e">
        <v>#N/A</v>
      </c>
      <c r="AO111" s="2" t="e">
        <v>#N/A</v>
      </c>
      <c r="AP111" s="2" t="e">
        <v>#N/A</v>
      </c>
      <c r="AQ111" s="2" t="e">
        <v>#N/A</v>
      </c>
      <c r="AR111" s="2" t="e">
        <v>#N/A</v>
      </c>
      <c r="AS111" t="e">
        <v>#N/A</v>
      </c>
      <c r="AT111" t="e">
        <v>#N/A</v>
      </c>
      <c r="AU111" t="e">
        <v>#N/A</v>
      </c>
      <c r="AV111" t="e">
        <v>#N/A</v>
      </c>
      <c r="AW111" t="e">
        <v>#N/A</v>
      </c>
      <c r="AX111" t="e">
        <v>#N/A</v>
      </c>
      <c r="AY111" t="e">
        <v>#N/A</v>
      </c>
      <c r="AZ111" t="e">
        <v>#N/A</v>
      </c>
      <c r="BA111" t="e">
        <v>#N/A</v>
      </c>
      <c r="BB111" t="e">
        <v>#N/A</v>
      </c>
      <c r="BC111" t="e">
        <v>#N/A</v>
      </c>
      <c r="BD111" t="e">
        <v>#N/A</v>
      </c>
      <c r="BE111" t="e">
        <v>#N/A</v>
      </c>
      <c r="BF111" t="e">
        <v>#N/A</v>
      </c>
      <c r="BG111" t="e">
        <v>#N/A</v>
      </c>
      <c r="BH111" t="e">
        <v>#N/A</v>
      </c>
      <c r="BI111" t="e">
        <v>#N/A</v>
      </c>
      <c r="BJ111" t="e">
        <v>#N/A</v>
      </c>
      <c r="BK111" t="e">
        <v>#N/A</v>
      </c>
      <c r="BL111" t="e">
        <v>#N/A</v>
      </c>
      <c r="BM111" t="e">
        <v>#N/A</v>
      </c>
    </row>
    <row r="112" spans="1:65" x14ac:dyDescent="0.25">
      <c r="A112" t="s">
        <v>116</v>
      </c>
      <c r="B112" s="2">
        <v>8.3000000000000007</v>
      </c>
      <c r="C112" s="3" t="e">
        <v>#N/A</v>
      </c>
      <c r="D112" s="9" t="e">
        <v>#N/A</v>
      </c>
      <c r="E112" s="2" t="e">
        <v>#N/A</v>
      </c>
      <c r="F112" s="7" t="e">
        <v>#N/A</v>
      </c>
      <c r="G112" s="7" t="e">
        <v>#N/A</v>
      </c>
      <c r="H112" s="7" t="e">
        <v>#N/A</v>
      </c>
      <c r="I112" s="7" t="e">
        <v>#N/A</v>
      </c>
      <c r="J112" s="7" t="e">
        <v>#N/A</v>
      </c>
      <c r="K112" s="7" t="e">
        <v>#N/A</v>
      </c>
      <c r="L112" s="7" t="e">
        <v>#N/A</v>
      </c>
      <c r="M112" s="7" t="e">
        <v>#N/A</v>
      </c>
      <c r="N112" s="7" t="e">
        <v>#N/A</v>
      </c>
      <c r="O112" s="7" t="e">
        <v>#N/A</v>
      </c>
      <c r="P112" s="7" t="e">
        <v>#N/A</v>
      </c>
      <c r="Q112" s="7" t="e">
        <v>#N/A</v>
      </c>
      <c r="R112" s="7" t="e">
        <v>#N/A</v>
      </c>
      <c r="S112" s="7" t="e">
        <v>#N/A</v>
      </c>
      <c r="T112" s="7" t="e">
        <v>#N/A</v>
      </c>
      <c r="U112" s="7" t="e">
        <v>#N/A</v>
      </c>
      <c r="V112" s="7" t="e">
        <v>#N/A</v>
      </c>
      <c r="W112" s="7" t="e">
        <v>#N/A</v>
      </c>
      <c r="X112" s="2" t="e">
        <v>#N/A</v>
      </c>
      <c r="Y112" s="2" t="e">
        <v>#N/A</v>
      </c>
      <c r="Z112" s="2" t="e">
        <v>#N/A</v>
      </c>
      <c r="AA112" s="2" t="e">
        <v>#N/A</v>
      </c>
      <c r="AB112" s="2" t="e">
        <v>#N/A</v>
      </c>
      <c r="AC112" s="2" t="e">
        <v>#N/A</v>
      </c>
      <c r="AD112" s="2" t="e">
        <v>#N/A</v>
      </c>
      <c r="AE112" s="2" t="e">
        <v>#N/A</v>
      </c>
      <c r="AF112" s="2" t="e">
        <v>#N/A</v>
      </c>
      <c r="AG112" s="2" t="e">
        <v>#N/A</v>
      </c>
      <c r="AH112" s="2" t="e">
        <v>#N/A</v>
      </c>
      <c r="AI112" s="2" t="e">
        <v>#N/A</v>
      </c>
      <c r="AJ112" s="2" t="e">
        <v>#N/A</v>
      </c>
      <c r="AK112" s="2" t="e">
        <v>#N/A</v>
      </c>
      <c r="AL112" s="2" t="e">
        <v>#N/A</v>
      </c>
      <c r="AM112" s="2" t="e">
        <v>#N/A</v>
      </c>
      <c r="AN112" s="2" t="e">
        <v>#N/A</v>
      </c>
      <c r="AO112" s="2" t="e">
        <v>#N/A</v>
      </c>
      <c r="AP112" s="2" t="e">
        <v>#N/A</v>
      </c>
      <c r="AQ112" s="2" t="e">
        <v>#N/A</v>
      </c>
      <c r="AR112" s="2" t="e">
        <v>#N/A</v>
      </c>
      <c r="AS112" t="e">
        <v>#N/A</v>
      </c>
      <c r="AT112" t="e">
        <v>#N/A</v>
      </c>
      <c r="AU112" t="e">
        <v>#N/A</v>
      </c>
      <c r="AV112" t="e">
        <v>#N/A</v>
      </c>
      <c r="AW112" t="e">
        <v>#N/A</v>
      </c>
      <c r="AX112" t="e">
        <v>#N/A</v>
      </c>
      <c r="AY112" t="e">
        <v>#N/A</v>
      </c>
      <c r="AZ112" t="e">
        <v>#N/A</v>
      </c>
      <c r="BA112" t="e">
        <v>#N/A</v>
      </c>
      <c r="BB112" t="e">
        <v>#N/A</v>
      </c>
      <c r="BC112" t="e">
        <v>#N/A</v>
      </c>
      <c r="BD112" t="e">
        <v>#N/A</v>
      </c>
      <c r="BE112" t="e">
        <v>#N/A</v>
      </c>
      <c r="BF112" t="e">
        <v>#N/A</v>
      </c>
      <c r="BG112" t="e">
        <v>#N/A</v>
      </c>
      <c r="BH112" t="e">
        <v>#N/A</v>
      </c>
      <c r="BI112" t="e">
        <v>#N/A</v>
      </c>
      <c r="BJ112" t="e">
        <v>#N/A</v>
      </c>
      <c r="BK112" t="e">
        <v>#N/A</v>
      </c>
      <c r="BL112" t="e">
        <v>#N/A</v>
      </c>
      <c r="BM112" t="e">
        <v>#N/A</v>
      </c>
    </row>
    <row r="113" spans="1:65" x14ac:dyDescent="0.25">
      <c r="A113" t="s">
        <v>117</v>
      </c>
      <c r="B113" s="2">
        <v>8.1999999999999993</v>
      </c>
      <c r="C113" s="3" t="e">
        <v>#N/A</v>
      </c>
      <c r="D113" s="9" t="e">
        <v>#N/A</v>
      </c>
      <c r="E113" s="2" t="e">
        <v>#N/A</v>
      </c>
      <c r="F113" s="7" t="e">
        <v>#N/A</v>
      </c>
      <c r="G113" s="7" t="e">
        <v>#N/A</v>
      </c>
      <c r="H113" s="7" t="e">
        <v>#N/A</v>
      </c>
      <c r="I113" s="7" t="e">
        <v>#N/A</v>
      </c>
      <c r="J113" s="7" t="e">
        <v>#N/A</v>
      </c>
      <c r="K113" s="7" t="e">
        <v>#N/A</v>
      </c>
      <c r="L113" s="7" t="e">
        <v>#N/A</v>
      </c>
      <c r="M113" s="7" t="e">
        <v>#N/A</v>
      </c>
      <c r="N113" s="7" t="e">
        <v>#N/A</v>
      </c>
      <c r="O113" s="7" t="e">
        <v>#N/A</v>
      </c>
      <c r="P113" s="7" t="e">
        <v>#N/A</v>
      </c>
      <c r="Q113" s="7" t="e">
        <v>#N/A</v>
      </c>
      <c r="R113" s="7" t="e">
        <v>#N/A</v>
      </c>
      <c r="S113" s="7" t="e">
        <v>#N/A</v>
      </c>
      <c r="T113" s="7" t="e">
        <v>#N/A</v>
      </c>
      <c r="U113" s="7" t="e">
        <v>#N/A</v>
      </c>
      <c r="V113" s="7" t="e">
        <v>#N/A</v>
      </c>
      <c r="W113" s="7" t="e">
        <v>#N/A</v>
      </c>
      <c r="X113" s="2" t="e">
        <v>#N/A</v>
      </c>
      <c r="Y113" s="2" t="e">
        <v>#N/A</v>
      </c>
      <c r="Z113" s="2" t="e">
        <v>#N/A</v>
      </c>
      <c r="AA113" s="2" t="e">
        <v>#N/A</v>
      </c>
      <c r="AB113" s="2" t="e">
        <v>#N/A</v>
      </c>
      <c r="AC113" s="2" t="e">
        <v>#N/A</v>
      </c>
      <c r="AD113" s="2" t="e">
        <v>#N/A</v>
      </c>
      <c r="AE113" s="2" t="e">
        <v>#N/A</v>
      </c>
      <c r="AF113" s="2" t="e">
        <v>#N/A</v>
      </c>
      <c r="AG113" s="2" t="e">
        <v>#N/A</v>
      </c>
      <c r="AH113" s="2" t="e">
        <v>#N/A</v>
      </c>
      <c r="AI113" s="2" t="e">
        <v>#N/A</v>
      </c>
      <c r="AJ113" s="2" t="e">
        <v>#N/A</v>
      </c>
      <c r="AK113" s="2" t="e">
        <v>#N/A</v>
      </c>
      <c r="AL113" s="2" t="e">
        <v>#N/A</v>
      </c>
      <c r="AM113" s="2" t="e">
        <v>#N/A</v>
      </c>
      <c r="AN113" s="2" t="e">
        <v>#N/A</v>
      </c>
      <c r="AO113" s="2" t="e">
        <v>#N/A</v>
      </c>
      <c r="AP113" s="2" t="e">
        <v>#N/A</v>
      </c>
      <c r="AQ113" s="2" t="e">
        <v>#N/A</v>
      </c>
      <c r="AR113" s="2" t="e">
        <v>#N/A</v>
      </c>
      <c r="AS113" t="e">
        <v>#N/A</v>
      </c>
      <c r="AT113" t="e">
        <v>#N/A</v>
      </c>
      <c r="AU113" t="e">
        <v>#N/A</v>
      </c>
      <c r="AV113" t="e">
        <v>#N/A</v>
      </c>
      <c r="AW113" t="e">
        <v>#N/A</v>
      </c>
      <c r="AX113" t="e">
        <v>#N/A</v>
      </c>
      <c r="AY113" t="e">
        <v>#N/A</v>
      </c>
      <c r="AZ113" t="e">
        <v>#N/A</v>
      </c>
      <c r="BA113" t="e">
        <v>#N/A</v>
      </c>
      <c r="BB113" t="e">
        <v>#N/A</v>
      </c>
      <c r="BC113" t="e">
        <v>#N/A</v>
      </c>
      <c r="BD113" t="e">
        <v>#N/A</v>
      </c>
      <c r="BE113" t="e">
        <v>#N/A</v>
      </c>
      <c r="BF113" t="e">
        <v>#N/A</v>
      </c>
      <c r="BG113" t="e">
        <v>#N/A</v>
      </c>
      <c r="BH113" t="e">
        <v>#N/A</v>
      </c>
      <c r="BI113" t="e">
        <v>#N/A</v>
      </c>
      <c r="BJ113" t="e">
        <v>#N/A</v>
      </c>
      <c r="BK113" t="e">
        <v>#N/A</v>
      </c>
      <c r="BL113" t="e">
        <v>#N/A</v>
      </c>
      <c r="BM113" t="e">
        <v>#N/A</v>
      </c>
    </row>
    <row r="114" spans="1:65" x14ac:dyDescent="0.25">
      <c r="A114" t="s">
        <v>118</v>
      </c>
      <c r="B114" s="2">
        <v>8</v>
      </c>
      <c r="C114" s="3" t="e">
        <v>#N/A</v>
      </c>
      <c r="D114" s="9" t="e">
        <v>#N/A</v>
      </c>
      <c r="E114" s="2" t="e">
        <v>#N/A</v>
      </c>
      <c r="F114" s="7" t="e">
        <v>#N/A</v>
      </c>
      <c r="G114" s="7" t="e">
        <v>#N/A</v>
      </c>
      <c r="H114" s="7" t="e">
        <v>#N/A</v>
      </c>
      <c r="I114" s="7" t="e">
        <v>#N/A</v>
      </c>
      <c r="J114" s="7" t="e">
        <v>#N/A</v>
      </c>
      <c r="K114" s="7" t="e">
        <v>#N/A</v>
      </c>
      <c r="L114" s="7" t="e">
        <v>#N/A</v>
      </c>
      <c r="M114" s="7" t="e">
        <v>#N/A</v>
      </c>
      <c r="N114" s="7" t="e">
        <v>#N/A</v>
      </c>
      <c r="O114" s="7" t="e">
        <v>#N/A</v>
      </c>
      <c r="P114" s="7" t="e">
        <v>#N/A</v>
      </c>
      <c r="Q114" s="7" t="e">
        <v>#N/A</v>
      </c>
      <c r="R114" s="7" t="e">
        <v>#N/A</v>
      </c>
      <c r="S114" s="7" t="e">
        <v>#N/A</v>
      </c>
      <c r="T114" s="7" t="e">
        <v>#N/A</v>
      </c>
      <c r="U114" s="7" t="e">
        <v>#N/A</v>
      </c>
      <c r="V114" s="7" t="e">
        <v>#N/A</v>
      </c>
      <c r="W114" s="7" t="e">
        <v>#N/A</v>
      </c>
      <c r="X114" s="2" t="e">
        <v>#N/A</v>
      </c>
      <c r="Y114" s="2" t="e">
        <v>#N/A</v>
      </c>
      <c r="Z114" s="2" t="e">
        <v>#N/A</v>
      </c>
      <c r="AA114" s="2" t="e">
        <v>#N/A</v>
      </c>
      <c r="AB114" s="2" t="e">
        <v>#N/A</v>
      </c>
      <c r="AC114" s="2" t="e">
        <v>#N/A</v>
      </c>
      <c r="AD114" s="2" t="e">
        <v>#N/A</v>
      </c>
      <c r="AE114" s="2" t="e">
        <v>#N/A</v>
      </c>
      <c r="AF114" s="2" t="e">
        <v>#N/A</v>
      </c>
      <c r="AG114" s="2" t="e">
        <v>#N/A</v>
      </c>
      <c r="AH114" s="2" t="e">
        <v>#N/A</v>
      </c>
      <c r="AI114" s="2" t="e">
        <v>#N/A</v>
      </c>
      <c r="AJ114" s="2" t="e">
        <v>#N/A</v>
      </c>
      <c r="AK114" s="2" t="e">
        <v>#N/A</v>
      </c>
      <c r="AL114" s="2" t="e">
        <v>#N/A</v>
      </c>
      <c r="AM114" s="2" t="e">
        <v>#N/A</v>
      </c>
      <c r="AN114" s="2" t="e">
        <v>#N/A</v>
      </c>
      <c r="AO114" s="2" t="e">
        <v>#N/A</v>
      </c>
      <c r="AP114" s="2" t="e">
        <v>#N/A</v>
      </c>
      <c r="AQ114" s="2" t="e">
        <v>#N/A</v>
      </c>
      <c r="AR114" s="2" t="e">
        <v>#N/A</v>
      </c>
      <c r="AS114" t="e">
        <v>#N/A</v>
      </c>
      <c r="AT114" t="e">
        <v>#N/A</v>
      </c>
      <c r="AU114" t="e">
        <v>#N/A</v>
      </c>
      <c r="AV114" t="e">
        <v>#N/A</v>
      </c>
      <c r="AW114" t="e">
        <v>#N/A</v>
      </c>
      <c r="AX114" t="e">
        <v>#N/A</v>
      </c>
      <c r="AY114" t="e">
        <v>#N/A</v>
      </c>
      <c r="AZ114" t="e">
        <v>#N/A</v>
      </c>
      <c r="BA114" t="e">
        <v>#N/A</v>
      </c>
      <c r="BB114" t="e">
        <v>#N/A</v>
      </c>
      <c r="BC114" t="e">
        <v>#N/A</v>
      </c>
      <c r="BD114" t="e">
        <v>#N/A</v>
      </c>
      <c r="BE114" t="e">
        <v>#N/A</v>
      </c>
      <c r="BF114" t="e">
        <v>#N/A</v>
      </c>
      <c r="BG114" t="e">
        <v>#N/A</v>
      </c>
      <c r="BH114" t="e">
        <v>#N/A</v>
      </c>
      <c r="BI114" t="e">
        <v>#N/A</v>
      </c>
      <c r="BJ114" t="e">
        <v>#N/A</v>
      </c>
      <c r="BK114" t="e">
        <v>#N/A</v>
      </c>
      <c r="BL114" t="e">
        <v>#N/A</v>
      </c>
      <c r="BM114" t="e">
        <v>#N/A</v>
      </c>
    </row>
    <row r="115" spans="1:65" x14ac:dyDescent="0.25">
      <c r="A115" t="s">
        <v>119</v>
      </c>
      <c r="B115" s="2">
        <v>7.9</v>
      </c>
      <c r="C115" s="3" t="e">
        <v>#N/A</v>
      </c>
      <c r="D115" s="9" t="e">
        <v>#N/A</v>
      </c>
      <c r="E115" s="2" t="e">
        <v>#N/A</v>
      </c>
      <c r="F115" s="7" t="e">
        <v>#N/A</v>
      </c>
      <c r="G115" s="7" t="e">
        <v>#N/A</v>
      </c>
      <c r="H115" s="7" t="e">
        <v>#N/A</v>
      </c>
      <c r="I115" s="7" t="e">
        <v>#N/A</v>
      </c>
      <c r="J115" s="7" t="e">
        <v>#N/A</v>
      </c>
      <c r="K115" s="7" t="e">
        <v>#N/A</v>
      </c>
      <c r="L115" s="7" t="e">
        <v>#N/A</v>
      </c>
      <c r="M115" s="7" t="e">
        <v>#N/A</v>
      </c>
      <c r="N115" s="7" t="e">
        <v>#N/A</v>
      </c>
      <c r="O115" s="7" t="e">
        <v>#N/A</v>
      </c>
      <c r="P115" s="7" t="e">
        <v>#N/A</v>
      </c>
      <c r="Q115" s="7" t="e">
        <v>#N/A</v>
      </c>
      <c r="R115" s="7" t="e">
        <v>#N/A</v>
      </c>
      <c r="S115" s="7" t="e">
        <v>#N/A</v>
      </c>
      <c r="T115" s="7" t="e">
        <v>#N/A</v>
      </c>
      <c r="U115" s="7" t="e">
        <v>#N/A</v>
      </c>
      <c r="V115" s="7" t="e">
        <v>#N/A</v>
      </c>
      <c r="W115" s="7" t="e">
        <v>#N/A</v>
      </c>
      <c r="X115" s="2" t="e">
        <v>#N/A</v>
      </c>
      <c r="Y115" s="2" t="e">
        <v>#N/A</v>
      </c>
      <c r="Z115" s="2" t="e">
        <v>#N/A</v>
      </c>
      <c r="AA115" s="2" t="e">
        <v>#N/A</v>
      </c>
      <c r="AB115" s="2" t="e">
        <v>#N/A</v>
      </c>
      <c r="AC115" s="2" t="e">
        <v>#N/A</v>
      </c>
      <c r="AD115" s="2" t="e">
        <v>#N/A</v>
      </c>
      <c r="AE115" s="2" t="e">
        <v>#N/A</v>
      </c>
      <c r="AF115" s="2" t="e">
        <v>#N/A</v>
      </c>
      <c r="AG115" s="2" t="e">
        <v>#N/A</v>
      </c>
      <c r="AH115" s="2" t="e">
        <v>#N/A</v>
      </c>
      <c r="AI115" s="2" t="e">
        <v>#N/A</v>
      </c>
      <c r="AJ115" s="2" t="e">
        <v>#N/A</v>
      </c>
      <c r="AK115" s="2" t="e">
        <v>#N/A</v>
      </c>
      <c r="AL115" s="2" t="e">
        <v>#N/A</v>
      </c>
      <c r="AM115" s="2" t="e">
        <v>#N/A</v>
      </c>
      <c r="AN115" s="2" t="e">
        <v>#N/A</v>
      </c>
      <c r="AO115" s="2" t="e">
        <v>#N/A</v>
      </c>
      <c r="AP115" s="2" t="e">
        <v>#N/A</v>
      </c>
      <c r="AQ115" s="2" t="e">
        <v>#N/A</v>
      </c>
      <c r="AR115" s="2" t="e">
        <v>#N/A</v>
      </c>
      <c r="AS115" t="e">
        <v>#N/A</v>
      </c>
      <c r="AT115" t="e">
        <v>#N/A</v>
      </c>
      <c r="AU115" t="e">
        <v>#N/A</v>
      </c>
      <c r="AV115" t="e">
        <v>#N/A</v>
      </c>
      <c r="AW115" t="e">
        <v>#N/A</v>
      </c>
      <c r="AX115" t="e">
        <v>#N/A</v>
      </c>
      <c r="AY115" t="e">
        <v>#N/A</v>
      </c>
      <c r="AZ115" t="e">
        <v>#N/A</v>
      </c>
      <c r="BA115" t="e">
        <v>#N/A</v>
      </c>
      <c r="BB115" t="e">
        <v>#N/A</v>
      </c>
      <c r="BC115" t="e">
        <v>#N/A</v>
      </c>
      <c r="BD115" t="e">
        <v>#N/A</v>
      </c>
      <c r="BE115" t="e">
        <v>#N/A</v>
      </c>
      <c r="BF115" t="e">
        <v>#N/A</v>
      </c>
      <c r="BG115" t="e">
        <v>#N/A</v>
      </c>
      <c r="BH115" t="e">
        <v>#N/A</v>
      </c>
      <c r="BI115" t="e">
        <v>#N/A</v>
      </c>
      <c r="BJ115" t="e">
        <v>#N/A</v>
      </c>
      <c r="BK115" t="e">
        <v>#N/A</v>
      </c>
      <c r="BL115" t="e">
        <v>#N/A</v>
      </c>
      <c r="BM115" t="e">
        <v>#N/A</v>
      </c>
    </row>
    <row r="116" spans="1:65" x14ac:dyDescent="0.25">
      <c r="A116" t="s">
        <v>120</v>
      </c>
      <c r="B116" s="2">
        <v>7.7</v>
      </c>
      <c r="C116" s="3" t="e">
        <v>#N/A</v>
      </c>
      <c r="D116" s="9" t="e">
        <v>#N/A</v>
      </c>
      <c r="E116" s="2" t="e">
        <v>#N/A</v>
      </c>
      <c r="F116" s="7" t="e">
        <v>#N/A</v>
      </c>
      <c r="G116" s="7" t="e">
        <v>#N/A</v>
      </c>
      <c r="H116" s="7" t="e">
        <v>#N/A</v>
      </c>
      <c r="I116" s="7" t="e">
        <v>#N/A</v>
      </c>
      <c r="J116" s="7" t="e">
        <v>#N/A</v>
      </c>
      <c r="K116" s="7" t="e">
        <v>#N/A</v>
      </c>
      <c r="L116" s="7" t="e">
        <v>#N/A</v>
      </c>
      <c r="M116" s="7" t="e">
        <v>#N/A</v>
      </c>
      <c r="N116" s="7" t="e">
        <v>#N/A</v>
      </c>
      <c r="O116" s="7" t="e">
        <v>#N/A</v>
      </c>
      <c r="P116" s="7" t="e">
        <v>#N/A</v>
      </c>
      <c r="Q116" s="7" t="e">
        <v>#N/A</v>
      </c>
      <c r="R116" s="7" t="e">
        <v>#N/A</v>
      </c>
      <c r="S116" s="7" t="e">
        <v>#N/A</v>
      </c>
      <c r="T116" s="7" t="e">
        <v>#N/A</v>
      </c>
      <c r="U116" s="7" t="e">
        <v>#N/A</v>
      </c>
      <c r="V116" s="7" t="e">
        <v>#N/A</v>
      </c>
      <c r="W116" s="7" t="e">
        <v>#N/A</v>
      </c>
      <c r="X116" s="2" t="e">
        <v>#N/A</v>
      </c>
      <c r="Y116" s="2" t="e">
        <v>#N/A</v>
      </c>
      <c r="Z116" s="2" t="e">
        <v>#N/A</v>
      </c>
      <c r="AA116" s="2" t="e">
        <v>#N/A</v>
      </c>
      <c r="AB116" s="2" t="e">
        <v>#N/A</v>
      </c>
      <c r="AC116" s="2" t="e">
        <v>#N/A</v>
      </c>
      <c r="AD116" s="2" t="e">
        <v>#N/A</v>
      </c>
      <c r="AE116" s="2" t="e">
        <v>#N/A</v>
      </c>
      <c r="AF116" s="2" t="e">
        <v>#N/A</v>
      </c>
      <c r="AG116" s="2" t="e">
        <v>#N/A</v>
      </c>
      <c r="AH116" s="2" t="e">
        <v>#N/A</v>
      </c>
      <c r="AI116" s="2" t="e">
        <v>#N/A</v>
      </c>
      <c r="AJ116" s="2" t="e">
        <v>#N/A</v>
      </c>
      <c r="AK116" s="2" t="e">
        <v>#N/A</v>
      </c>
      <c r="AL116" s="2" t="e">
        <v>#N/A</v>
      </c>
      <c r="AM116" s="2" t="e">
        <v>#N/A</v>
      </c>
      <c r="AN116" s="2" t="e">
        <v>#N/A</v>
      </c>
      <c r="AO116" s="2" t="e">
        <v>#N/A</v>
      </c>
      <c r="AP116" s="2" t="e">
        <v>#N/A</v>
      </c>
      <c r="AQ116" s="2" t="e">
        <v>#N/A</v>
      </c>
      <c r="AR116" s="2" t="e">
        <v>#N/A</v>
      </c>
      <c r="AS116" t="e">
        <v>#N/A</v>
      </c>
      <c r="AT116" t="e">
        <v>#N/A</v>
      </c>
      <c r="AU116" t="e">
        <v>#N/A</v>
      </c>
      <c r="AV116" t="e">
        <v>#N/A</v>
      </c>
      <c r="AW116" t="e">
        <v>#N/A</v>
      </c>
      <c r="AX116" t="e">
        <v>#N/A</v>
      </c>
      <c r="AY116" t="e">
        <v>#N/A</v>
      </c>
      <c r="AZ116" t="e">
        <v>#N/A</v>
      </c>
      <c r="BA116" t="e">
        <v>#N/A</v>
      </c>
      <c r="BB116" t="e">
        <v>#N/A</v>
      </c>
      <c r="BC116" t="e">
        <v>#N/A</v>
      </c>
      <c r="BD116" t="e">
        <v>#N/A</v>
      </c>
      <c r="BE116" t="e">
        <v>#N/A</v>
      </c>
      <c r="BF116" t="e">
        <v>#N/A</v>
      </c>
      <c r="BG116" t="e">
        <v>#N/A</v>
      </c>
      <c r="BH116" t="e">
        <v>#N/A</v>
      </c>
      <c r="BI116" t="e">
        <v>#N/A</v>
      </c>
      <c r="BJ116" t="e">
        <v>#N/A</v>
      </c>
      <c r="BK116" t="e">
        <v>#N/A</v>
      </c>
      <c r="BL116" t="e">
        <v>#N/A</v>
      </c>
      <c r="BM116" t="e">
        <v>#N/A</v>
      </c>
    </row>
    <row r="117" spans="1:65" x14ac:dyDescent="0.25">
      <c r="A117" t="s">
        <v>121</v>
      </c>
      <c r="B117" s="2">
        <v>7.6</v>
      </c>
      <c r="C117" s="3" t="e">
        <v>#N/A</v>
      </c>
      <c r="D117" s="9" t="e">
        <v>#N/A</v>
      </c>
      <c r="E117" s="2" t="e">
        <v>#N/A</v>
      </c>
      <c r="F117" s="7" t="e">
        <v>#N/A</v>
      </c>
      <c r="G117" s="7" t="e">
        <v>#N/A</v>
      </c>
      <c r="H117" s="7" t="e">
        <v>#N/A</v>
      </c>
      <c r="I117" s="7" t="e">
        <v>#N/A</v>
      </c>
      <c r="J117" s="7" t="e">
        <v>#N/A</v>
      </c>
      <c r="K117" s="7" t="e">
        <v>#N/A</v>
      </c>
      <c r="L117" s="7" t="e">
        <v>#N/A</v>
      </c>
      <c r="M117" s="7" t="e">
        <v>#N/A</v>
      </c>
      <c r="N117" s="7" t="e">
        <v>#N/A</v>
      </c>
      <c r="O117" s="7" t="e">
        <v>#N/A</v>
      </c>
      <c r="P117" s="7" t="e">
        <v>#N/A</v>
      </c>
      <c r="Q117" s="7" t="e">
        <v>#N/A</v>
      </c>
      <c r="R117" s="7" t="e">
        <v>#N/A</v>
      </c>
      <c r="S117" s="7" t="e">
        <v>#N/A</v>
      </c>
      <c r="T117" s="7" t="e">
        <v>#N/A</v>
      </c>
      <c r="U117" s="7" t="e">
        <v>#N/A</v>
      </c>
      <c r="V117" s="7" t="e">
        <v>#N/A</v>
      </c>
      <c r="W117" s="7" t="e">
        <v>#N/A</v>
      </c>
      <c r="X117" s="2" t="e">
        <v>#N/A</v>
      </c>
      <c r="Y117" s="2" t="e">
        <v>#N/A</v>
      </c>
      <c r="Z117" s="2" t="e">
        <v>#N/A</v>
      </c>
      <c r="AA117" s="2" t="e">
        <v>#N/A</v>
      </c>
      <c r="AB117" s="2" t="e">
        <v>#N/A</v>
      </c>
      <c r="AC117" s="2" t="e">
        <v>#N/A</v>
      </c>
      <c r="AD117" s="2" t="e">
        <v>#N/A</v>
      </c>
      <c r="AE117" s="2" t="e">
        <v>#N/A</v>
      </c>
      <c r="AF117" s="2" t="e">
        <v>#N/A</v>
      </c>
      <c r="AG117" s="2" t="e">
        <v>#N/A</v>
      </c>
      <c r="AH117" s="2" t="e">
        <v>#N/A</v>
      </c>
      <c r="AI117" s="2" t="e">
        <v>#N/A</v>
      </c>
      <c r="AJ117" s="2" t="e">
        <v>#N/A</v>
      </c>
      <c r="AK117" s="2" t="e">
        <v>#N/A</v>
      </c>
      <c r="AL117" s="2" t="e">
        <v>#N/A</v>
      </c>
      <c r="AM117" s="2" t="e">
        <v>#N/A</v>
      </c>
      <c r="AN117" s="2" t="e">
        <v>#N/A</v>
      </c>
      <c r="AO117" s="2" t="e">
        <v>#N/A</v>
      </c>
      <c r="AP117" s="2" t="e">
        <v>#N/A</v>
      </c>
      <c r="AQ117" s="2" t="e">
        <v>#N/A</v>
      </c>
      <c r="AR117" s="2" t="e">
        <v>#N/A</v>
      </c>
      <c r="AS117" t="e">
        <v>#N/A</v>
      </c>
      <c r="AT117" t="e">
        <v>#N/A</v>
      </c>
      <c r="AU117" t="e">
        <v>#N/A</v>
      </c>
      <c r="AV117" t="e">
        <v>#N/A</v>
      </c>
      <c r="AW117" t="e">
        <v>#N/A</v>
      </c>
      <c r="AX117" t="e">
        <v>#N/A</v>
      </c>
      <c r="AY117" t="e">
        <v>#N/A</v>
      </c>
      <c r="AZ117" t="e">
        <v>#N/A</v>
      </c>
      <c r="BA117" t="e">
        <v>#N/A</v>
      </c>
      <c r="BB117" t="e">
        <v>#N/A</v>
      </c>
      <c r="BC117" t="e">
        <v>#N/A</v>
      </c>
      <c r="BD117" t="e">
        <v>#N/A</v>
      </c>
      <c r="BE117" t="e">
        <v>#N/A</v>
      </c>
      <c r="BF117" t="e">
        <v>#N/A</v>
      </c>
      <c r="BG117" t="e">
        <v>#N/A</v>
      </c>
      <c r="BH117" t="e">
        <v>#N/A</v>
      </c>
      <c r="BI117" t="e">
        <v>#N/A</v>
      </c>
      <c r="BJ117" t="e">
        <v>#N/A</v>
      </c>
      <c r="BK117" t="e">
        <v>#N/A</v>
      </c>
      <c r="BL117" t="e">
        <v>#N/A</v>
      </c>
      <c r="BM117" t="e">
        <v>#N/A</v>
      </c>
    </row>
    <row r="118" spans="1:65" x14ac:dyDescent="0.25">
      <c r="A118" t="s">
        <v>122</v>
      </c>
      <c r="B118" s="2">
        <v>7.4</v>
      </c>
      <c r="C118" s="3" t="e">
        <v>#N/A</v>
      </c>
      <c r="D118" s="9" t="e">
        <v>#N/A</v>
      </c>
      <c r="E118" s="2" t="e">
        <v>#N/A</v>
      </c>
      <c r="F118" s="7" t="e">
        <v>#N/A</v>
      </c>
      <c r="G118" s="7" t="e">
        <v>#N/A</v>
      </c>
      <c r="H118" s="7" t="e">
        <v>#N/A</v>
      </c>
      <c r="I118" s="7" t="e">
        <v>#N/A</v>
      </c>
      <c r="J118" s="7" t="e">
        <v>#N/A</v>
      </c>
      <c r="K118" s="7" t="e">
        <v>#N/A</v>
      </c>
      <c r="L118" s="7" t="e">
        <v>#N/A</v>
      </c>
      <c r="M118" s="7" t="e">
        <v>#N/A</v>
      </c>
      <c r="N118" s="7" t="e">
        <v>#N/A</v>
      </c>
      <c r="O118" s="7" t="e">
        <v>#N/A</v>
      </c>
      <c r="P118" s="7" t="e">
        <v>#N/A</v>
      </c>
      <c r="Q118" s="7" t="e">
        <v>#N/A</v>
      </c>
      <c r="R118" s="7" t="e">
        <v>#N/A</v>
      </c>
      <c r="S118" s="7" t="e">
        <v>#N/A</v>
      </c>
      <c r="T118" s="7" t="e">
        <v>#N/A</v>
      </c>
      <c r="U118" s="7" t="e">
        <v>#N/A</v>
      </c>
      <c r="V118" s="7" t="e">
        <v>#N/A</v>
      </c>
      <c r="W118" s="7" t="e">
        <v>#N/A</v>
      </c>
      <c r="X118" s="2" t="e">
        <v>#N/A</v>
      </c>
      <c r="Y118" s="2" t="e">
        <v>#N/A</v>
      </c>
      <c r="Z118" s="2" t="e">
        <v>#N/A</v>
      </c>
      <c r="AA118" s="2" t="e">
        <v>#N/A</v>
      </c>
      <c r="AB118" s="2" t="e">
        <v>#N/A</v>
      </c>
      <c r="AC118" s="2" t="e">
        <v>#N/A</v>
      </c>
      <c r="AD118" s="2" t="e">
        <v>#N/A</v>
      </c>
      <c r="AE118" s="2" t="e">
        <v>#N/A</v>
      </c>
      <c r="AF118" s="2" t="e">
        <v>#N/A</v>
      </c>
      <c r="AG118" s="2" t="e">
        <v>#N/A</v>
      </c>
      <c r="AH118" s="2" t="e">
        <v>#N/A</v>
      </c>
      <c r="AI118" s="2" t="e">
        <v>#N/A</v>
      </c>
      <c r="AJ118" s="2" t="e">
        <v>#N/A</v>
      </c>
      <c r="AK118" s="2" t="e">
        <v>#N/A</v>
      </c>
      <c r="AL118" s="2" t="e">
        <v>#N/A</v>
      </c>
      <c r="AM118" s="2" t="e">
        <v>#N/A</v>
      </c>
      <c r="AN118" s="2" t="e">
        <v>#N/A</v>
      </c>
      <c r="AO118" s="2" t="e">
        <v>#N/A</v>
      </c>
      <c r="AP118" s="2" t="e">
        <v>#N/A</v>
      </c>
      <c r="AQ118" s="2" t="e">
        <v>#N/A</v>
      </c>
      <c r="AR118" s="2" t="e">
        <v>#N/A</v>
      </c>
      <c r="AS118" t="e">
        <v>#N/A</v>
      </c>
      <c r="AT118" t="e">
        <v>#N/A</v>
      </c>
      <c r="AU118" t="e">
        <v>#N/A</v>
      </c>
      <c r="AV118" t="e">
        <v>#N/A</v>
      </c>
      <c r="AW118" t="e">
        <v>#N/A</v>
      </c>
      <c r="AX118" t="e">
        <v>#N/A</v>
      </c>
      <c r="AY118" t="e">
        <v>#N/A</v>
      </c>
      <c r="AZ118" t="e">
        <v>#N/A</v>
      </c>
      <c r="BA118" t="e">
        <v>#N/A</v>
      </c>
      <c r="BB118" t="e">
        <v>#N/A</v>
      </c>
      <c r="BC118" t="e">
        <v>#N/A</v>
      </c>
      <c r="BD118" t="e">
        <v>#N/A</v>
      </c>
      <c r="BE118" t="e">
        <v>#N/A</v>
      </c>
      <c r="BF118" t="e">
        <v>#N/A</v>
      </c>
      <c r="BG118" t="e">
        <v>#N/A</v>
      </c>
      <c r="BH118" t="e">
        <v>#N/A</v>
      </c>
      <c r="BI118" t="e">
        <v>#N/A</v>
      </c>
      <c r="BJ118" t="e">
        <v>#N/A</v>
      </c>
      <c r="BK118" t="e">
        <v>#N/A</v>
      </c>
      <c r="BL118" t="e">
        <v>#N/A</v>
      </c>
      <c r="BM118" t="e">
        <v>#N/A</v>
      </c>
    </row>
    <row r="119" spans="1:65" x14ac:dyDescent="0.25">
      <c r="A119" t="s">
        <v>123</v>
      </c>
      <c r="B119" s="2">
        <v>7.3</v>
      </c>
      <c r="C119" s="3" t="e">
        <v>#N/A</v>
      </c>
      <c r="D119" s="9" t="e">
        <v>#N/A</v>
      </c>
      <c r="E119" s="2" t="e">
        <v>#N/A</v>
      </c>
      <c r="F119" s="7" t="e">
        <v>#N/A</v>
      </c>
      <c r="G119" s="7" t="e">
        <v>#N/A</v>
      </c>
      <c r="H119" s="7" t="e">
        <v>#N/A</v>
      </c>
      <c r="I119" s="7" t="e">
        <v>#N/A</v>
      </c>
      <c r="J119" s="7" t="e">
        <v>#N/A</v>
      </c>
      <c r="K119" s="7" t="e">
        <v>#N/A</v>
      </c>
      <c r="L119" s="7" t="e">
        <v>#N/A</v>
      </c>
      <c r="M119" s="7" t="e">
        <v>#N/A</v>
      </c>
      <c r="N119" s="7" t="e">
        <v>#N/A</v>
      </c>
      <c r="O119" s="7" t="e">
        <v>#N/A</v>
      </c>
      <c r="P119" s="7" t="e">
        <v>#N/A</v>
      </c>
      <c r="Q119" s="7" t="e">
        <v>#N/A</v>
      </c>
      <c r="R119" s="7" t="e">
        <v>#N/A</v>
      </c>
      <c r="S119" s="7" t="e">
        <v>#N/A</v>
      </c>
      <c r="T119" s="7" t="e">
        <v>#N/A</v>
      </c>
      <c r="U119" s="7" t="e">
        <v>#N/A</v>
      </c>
      <c r="V119" s="7" t="e">
        <v>#N/A</v>
      </c>
      <c r="W119" s="7" t="e">
        <v>#N/A</v>
      </c>
      <c r="X119" s="2" t="e">
        <v>#N/A</v>
      </c>
      <c r="Y119" s="2" t="e">
        <v>#N/A</v>
      </c>
      <c r="Z119" s="2" t="e">
        <v>#N/A</v>
      </c>
      <c r="AA119" s="2" t="e">
        <v>#N/A</v>
      </c>
      <c r="AB119" s="2" t="e">
        <v>#N/A</v>
      </c>
      <c r="AC119" s="2" t="e">
        <v>#N/A</v>
      </c>
      <c r="AD119" s="2" t="e">
        <v>#N/A</v>
      </c>
      <c r="AE119" s="2" t="e">
        <v>#N/A</v>
      </c>
      <c r="AF119" s="2" t="e">
        <v>#N/A</v>
      </c>
      <c r="AG119" s="2" t="e">
        <v>#N/A</v>
      </c>
      <c r="AH119" s="2" t="e">
        <v>#N/A</v>
      </c>
      <c r="AI119" s="2" t="e">
        <v>#N/A</v>
      </c>
      <c r="AJ119" s="2" t="e">
        <v>#N/A</v>
      </c>
      <c r="AK119" s="2" t="e">
        <v>#N/A</v>
      </c>
      <c r="AL119" s="2" t="e">
        <v>#N/A</v>
      </c>
      <c r="AM119" s="2" t="e">
        <v>#N/A</v>
      </c>
      <c r="AN119" s="2" t="e">
        <v>#N/A</v>
      </c>
      <c r="AO119" s="2" t="e">
        <v>#N/A</v>
      </c>
      <c r="AP119" s="2" t="e">
        <v>#N/A</v>
      </c>
      <c r="AQ119" s="2" t="e">
        <v>#N/A</v>
      </c>
      <c r="AR119" s="2" t="e">
        <v>#N/A</v>
      </c>
      <c r="AS119" t="e">
        <v>#N/A</v>
      </c>
      <c r="AT119" t="e">
        <v>#N/A</v>
      </c>
      <c r="AU119" t="e">
        <v>#N/A</v>
      </c>
      <c r="AV119" t="e">
        <v>#N/A</v>
      </c>
      <c r="AW119" t="e">
        <v>#N/A</v>
      </c>
      <c r="AX119" t="e">
        <v>#N/A</v>
      </c>
      <c r="AY119" t="e">
        <v>#N/A</v>
      </c>
      <c r="AZ119" t="e">
        <v>#N/A</v>
      </c>
      <c r="BA119" t="e">
        <v>#N/A</v>
      </c>
      <c r="BB119" t="e">
        <v>#N/A</v>
      </c>
      <c r="BC119" t="e">
        <v>#N/A</v>
      </c>
      <c r="BD119" t="e">
        <v>#N/A</v>
      </c>
      <c r="BE119" t="e">
        <v>#N/A</v>
      </c>
      <c r="BF119" t="e">
        <v>#N/A</v>
      </c>
      <c r="BG119" t="e">
        <v>#N/A</v>
      </c>
      <c r="BH119" t="e">
        <v>#N/A</v>
      </c>
      <c r="BI119" t="e">
        <v>#N/A</v>
      </c>
      <c r="BJ119" t="e">
        <v>#N/A</v>
      </c>
      <c r="BK119" t="e">
        <v>#N/A</v>
      </c>
      <c r="BL119" t="e">
        <v>#N/A</v>
      </c>
      <c r="BM119" t="e">
        <v>#N/A</v>
      </c>
    </row>
    <row r="120" spans="1:65" x14ac:dyDescent="0.25">
      <c r="A120" t="s">
        <v>124</v>
      </c>
      <c r="B120" s="2">
        <v>7.2</v>
      </c>
      <c r="C120" s="3" t="e">
        <v>#N/A</v>
      </c>
      <c r="D120" s="9" t="e">
        <v>#N/A</v>
      </c>
      <c r="E120" s="2" t="e">
        <v>#N/A</v>
      </c>
      <c r="F120" s="7" t="e">
        <v>#N/A</v>
      </c>
      <c r="G120" s="7" t="e">
        <v>#N/A</v>
      </c>
      <c r="H120" s="7" t="e">
        <v>#N/A</v>
      </c>
      <c r="I120" s="7" t="e">
        <v>#N/A</v>
      </c>
      <c r="J120" s="7" t="e">
        <v>#N/A</v>
      </c>
      <c r="K120" s="7" t="e">
        <v>#N/A</v>
      </c>
      <c r="L120" s="7" t="e">
        <v>#N/A</v>
      </c>
      <c r="M120" s="7" t="e">
        <v>#N/A</v>
      </c>
      <c r="N120" s="7" t="e">
        <v>#N/A</v>
      </c>
      <c r="O120" s="7" t="e">
        <v>#N/A</v>
      </c>
      <c r="P120" s="7" t="e">
        <v>#N/A</v>
      </c>
      <c r="Q120" s="7" t="e">
        <v>#N/A</v>
      </c>
      <c r="R120" s="7" t="e">
        <v>#N/A</v>
      </c>
      <c r="S120" s="7" t="e">
        <v>#N/A</v>
      </c>
      <c r="T120" s="7" t="e">
        <v>#N/A</v>
      </c>
      <c r="U120" s="7" t="e">
        <v>#N/A</v>
      </c>
      <c r="V120" s="7" t="e">
        <v>#N/A</v>
      </c>
      <c r="W120" s="7" t="e">
        <v>#N/A</v>
      </c>
      <c r="X120" s="2" t="e">
        <v>#N/A</v>
      </c>
      <c r="Y120" s="2" t="e">
        <v>#N/A</v>
      </c>
      <c r="Z120" s="2" t="e">
        <v>#N/A</v>
      </c>
      <c r="AA120" s="2" t="e">
        <v>#N/A</v>
      </c>
      <c r="AB120" s="2" t="e">
        <v>#N/A</v>
      </c>
      <c r="AC120" s="2" t="e">
        <v>#N/A</v>
      </c>
      <c r="AD120" s="2" t="e">
        <v>#N/A</v>
      </c>
      <c r="AE120" s="2" t="e">
        <v>#N/A</v>
      </c>
      <c r="AF120" s="2" t="e">
        <v>#N/A</v>
      </c>
      <c r="AG120" s="2" t="e">
        <v>#N/A</v>
      </c>
      <c r="AH120" s="2" t="e">
        <v>#N/A</v>
      </c>
      <c r="AI120" s="2" t="e">
        <v>#N/A</v>
      </c>
      <c r="AJ120" s="2" t="e">
        <v>#N/A</v>
      </c>
      <c r="AK120" s="2" t="e">
        <v>#N/A</v>
      </c>
      <c r="AL120" s="2" t="e">
        <v>#N/A</v>
      </c>
      <c r="AM120" s="2" t="e">
        <v>#N/A</v>
      </c>
      <c r="AN120" s="2" t="e">
        <v>#N/A</v>
      </c>
      <c r="AO120" s="2" t="e">
        <v>#N/A</v>
      </c>
      <c r="AP120" s="2" t="e">
        <v>#N/A</v>
      </c>
      <c r="AQ120" s="2" t="e">
        <v>#N/A</v>
      </c>
      <c r="AR120" s="2" t="e">
        <v>#N/A</v>
      </c>
      <c r="AS120" t="e">
        <v>#N/A</v>
      </c>
      <c r="AT120" t="e">
        <v>#N/A</v>
      </c>
      <c r="AU120" t="e">
        <v>#N/A</v>
      </c>
      <c r="AV120" t="e">
        <v>#N/A</v>
      </c>
      <c r="AW120" t="e">
        <v>#N/A</v>
      </c>
      <c r="AX120" t="e">
        <v>#N/A</v>
      </c>
      <c r="AY120" t="e">
        <v>#N/A</v>
      </c>
      <c r="AZ120" t="e">
        <v>#N/A</v>
      </c>
      <c r="BA120" t="e">
        <v>#N/A</v>
      </c>
      <c r="BB120" t="e">
        <v>#N/A</v>
      </c>
      <c r="BC120" t="e">
        <v>#N/A</v>
      </c>
      <c r="BD120" t="e">
        <v>#N/A</v>
      </c>
      <c r="BE120" t="e">
        <v>#N/A</v>
      </c>
      <c r="BF120" t="e">
        <v>#N/A</v>
      </c>
      <c r="BG120" t="e">
        <v>#N/A</v>
      </c>
      <c r="BH120" t="e">
        <v>#N/A</v>
      </c>
      <c r="BI120" t="e">
        <v>#N/A</v>
      </c>
      <c r="BJ120" t="e">
        <v>#N/A</v>
      </c>
      <c r="BK120" t="e">
        <v>#N/A</v>
      </c>
      <c r="BL120" t="e">
        <v>#N/A</v>
      </c>
      <c r="BM120" t="e">
        <v>#N/A</v>
      </c>
    </row>
    <row r="121" spans="1:65" x14ac:dyDescent="0.25">
      <c r="A121" t="s">
        <v>125</v>
      </c>
      <c r="B121" s="2">
        <v>7.2</v>
      </c>
      <c r="C121" s="3" t="e">
        <v>#N/A</v>
      </c>
      <c r="D121" s="9" t="e">
        <v>#N/A</v>
      </c>
      <c r="E121" s="2" t="e">
        <v>#N/A</v>
      </c>
      <c r="F121" s="7" t="e">
        <v>#N/A</v>
      </c>
      <c r="G121" s="7" t="e">
        <v>#N/A</v>
      </c>
      <c r="H121" s="7" t="e">
        <v>#N/A</v>
      </c>
      <c r="I121" s="7" t="e">
        <v>#N/A</v>
      </c>
      <c r="J121" s="7" t="e">
        <v>#N/A</v>
      </c>
      <c r="K121" s="7" t="e">
        <v>#N/A</v>
      </c>
      <c r="L121" s="7" t="e">
        <v>#N/A</v>
      </c>
      <c r="M121" s="7" t="e">
        <v>#N/A</v>
      </c>
      <c r="N121" s="7" t="e">
        <v>#N/A</v>
      </c>
      <c r="O121" s="7" t="e">
        <v>#N/A</v>
      </c>
      <c r="P121" s="7" t="e">
        <v>#N/A</v>
      </c>
      <c r="Q121" s="7" t="e">
        <v>#N/A</v>
      </c>
      <c r="R121" s="7" t="e">
        <v>#N/A</v>
      </c>
      <c r="S121" s="7" t="e">
        <v>#N/A</v>
      </c>
      <c r="T121" s="7" t="e">
        <v>#N/A</v>
      </c>
      <c r="U121" s="7" t="e">
        <v>#N/A</v>
      </c>
      <c r="V121" s="7" t="e">
        <v>#N/A</v>
      </c>
      <c r="W121" s="7" t="e">
        <v>#N/A</v>
      </c>
      <c r="X121" s="2" t="e">
        <v>#N/A</v>
      </c>
      <c r="Y121" s="2" t="e">
        <v>#N/A</v>
      </c>
      <c r="Z121" s="2" t="e">
        <v>#N/A</v>
      </c>
      <c r="AA121" s="2" t="e">
        <v>#N/A</v>
      </c>
      <c r="AB121" s="2" t="e">
        <v>#N/A</v>
      </c>
      <c r="AC121" s="2" t="e">
        <v>#N/A</v>
      </c>
      <c r="AD121" s="2" t="e">
        <v>#N/A</v>
      </c>
      <c r="AE121" s="2" t="e">
        <v>#N/A</v>
      </c>
      <c r="AF121" s="2" t="e">
        <v>#N/A</v>
      </c>
      <c r="AG121" s="2" t="e">
        <v>#N/A</v>
      </c>
      <c r="AH121" s="2" t="e">
        <v>#N/A</v>
      </c>
      <c r="AI121" s="2" t="e">
        <v>#N/A</v>
      </c>
      <c r="AJ121" s="2" t="e">
        <v>#N/A</v>
      </c>
      <c r="AK121" s="2" t="e">
        <v>#N/A</v>
      </c>
      <c r="AL121" s="2" t="e">
        <v>#N/A</v>
      </c>
      <c r="AM121" s="2" t="e">
        <v>#N/A</v>
      </c>
      <c r="AN121" s="2" t="e">
        <v>#N/A</v>
      </c>
      <c r="AO121" s="2" t="e">
        <v>#N/A</v>
      </c>
      <c r="AP121" s="2" t="e">
        <v>#N/A</v>
      </c>
      <c r="AQ121" s="2" t="e">
        <v>#N/A</v>
      </c>
      <c r="AR121" s="2" t="e">
        <v>#N/A</v>
      </c>
      <c r="AS121" t="e">
        <v>#N/A</v>
      </c>
      <c r="AT121" t="e">
        <v>#N/A</v>
      </c>
      <c r="AU121" t="e">
        <v>#N/A</v>
      </c>
      <c r="AV121" t="e">
        <v>#N/A</v>
      </c>
      <c r="AW121" t="e">
        <v>#N/A</v>
      </c>
      <c r="AX121" t="e">
        <v>#N/A</v>
      </c>
      <c r="AY121" t="e">
        <v>#N/A</v>
      </c>
      <c r="AZ121" t="e">
        <v>#N/A</v>
      </c>
      <c r="BA121" t="e">
        <v>#N/A</v>
      </c>
      <c r="BB121" t="e">
        <v>#N/A</v>
      </c>
      <c r="BC121" t="e">
        <v>#N/A</v>
      </c>
      <c r="BD121" t="e">
        <v>#N/A</v>
      </c>
      <c r="BE121" t="e">
        <v>#N/A</v>
      </c>
      <c r="BF121" t="e">
        <v>#N/A</v>
      </c>
      <c r="BG121" t="e">
        <v>#N/A</v>
      </c>
      <c r="BH121" t="e">
        <v>#N/A</v>
      </c>
      <c r="BI121" t="e">
        <v>#N/A</v>
      </c>
      <c r="BJ121" t="e">
        <v>#N/A</v>
      </c>
      <c r="BK121" t="e">
        <v>#N/A</v>
      </c>
      <c r="BL121" t="e">
        <v>#N/A</v>
      </c>
      <c r="BM121" t="e">
        <v>#N/A</v>
      </c>
    </row>
    <row r="122" spans="1:65" x14ac:dyDescent="0.25">
      <c r="A122" t="s">
        <v>126</v>
      </c>
      <c r="B122" s="2">
        <v>7.1</v>
      </c>
      <c r="C122" s="3" t="e">
        <v>#N/A</v>
      </c>
      <c r="D122" s="9" t="e">
        <v>#N/A</v>
      </c>
      <c r="E122" s="2" t="e">
        <v>#N/A</v>
      </c>
      <c r="F122" s="7" t="e">
        <v>#N/A</v>
      </c>
      <c r="G122" s="7" t="e">
        <v>#N/A</v>
      </c>
      <c r="H122" s="7" t="e">
        <v>#N/A</v>
      </c>
      <c r="I122" s="7" t="e">
        <v>#N/A</v>
      </c>
      <c r="J122" s="7" t="e">
        <v>#N/A</v>
      </c>
      <c r="K122" s="7" t="e">
        <v>#N/A</v>
      </c>
      <c r="L122" s="7" t="e">
        <v>#N/A</v>
      </c>
      <c r="M122" s="7" t="e">
        <v>#N/A</v>
      </c>
      <c r="N122" s="7" t="e">
        <v>#N/A</v>
      </c>
      <c r="O122" s="7" t="e">
        <v>#N/A</v>
      </c>
      <c r="P122" s="7" t="e">
        <v>#N/A</v>
      </c>
      <c r="Q122" s="7" t="e">
        <v>#N/A</v>
      </c>
      <c r="R122" s="7" t="e">
        <v>#N/A</v>
      </c>
      <c r="S122" s="7" t="e">
        <v>#N/A</v>
      </c>
      <c r="T122" s="7" t="e">
        <v>#N/A</v>
      </c>
      <c r="U122" s="7" t="e">
        <v>#N/A</v>
      </c>
      <c r="V122" s="7" t="e">
        <v>#N/A</v>
      </c>
      <c r="W122" s="7" t="e">
        <v>#N/A</v>
      </c>
      <c r="X122" s="2" t="e">
        <v>#N/A</v>
      </c>
      <c r="Y122" s="2" t="e">
        <v>#N/A</v>
      </c>
      <c r="Z122" s="2" t="e">
        <v>#N/A</v>
      </c>
      <c r="AA122" s="2" t="e">
        <v>#N/A</v>
      </c>
      <c r="AB122" s="2" t="e">
        <v>#N/A</v>
      </c>
      <c r="AC122" s="2" t="e">
        <v>#N/A</v>
      </c>
      <c r="AD122" s="2" t="e">
        <v>#N/A</v>
      </c>
      <c r="AE122" s="2" t="e">
        <v>#N/A</v>
      </c>
      <c r="AF122" s="2" t="e">
        <v>#N/A</v>
      </c>
      <c r="AG122" s="2" t="e">
        <v>#N/A</v>
      </c>
      <c r="AH122" s="2" t="e">
        <v>#N/A</v>
      </c>
      <c r="AI122" s="2" t="e">
        <v>#N/A</v>
      </c>
      <c r="AJ122" s="2" t="e">
        <v>#N/A</v>
      </c>
      <c r="AK122" s="2" t="e">
        <v>#N/A</v>
      </c>
      <c r="AL122" s="2" t="e">
        <v>#N/A</v>
      </c>
      <c r="AM122" s="2" t="e">
        <v>#N/A</v>
      </c>
      <c r="AN122" s="2" t="e">
        <v>#N/A</v>
      </c>
      <c r="AO122" s="2" t="e">
        <v>#N/A</v>
      </c>
      <c r="AP122" s="2" t="e">
        <v>#N/A</v>
      </c>
      <c r="AQ122" s="2" t="e">
        <v>#N/A</v>
      </c>
      <c r="AR122" s="2" t="e">
        <v>#N/A</v>
      </c>
      <c r="AS122" t="e">
        <v>#N/A</v>
      </c>
      <c r="AT122" t="e">
        <v>#N/A</v>
      </c>
      <c r="AU122" t="e">
        <v>#N/A</v>
      </c>
      <c r="AV122" t="e">
        <v>#N/A</v>
      </c>
      <c r="AW122" t="e">
        <v>#N/A</v>
      </c>
      <c r="AX122" t="e">
        <v>#N/A</v>
      </c>
      <c r="AY122" t="e">
        <v>#N/A</v>
      </c>
      <c r="AZ122" t="e">
        <v>#N/A</v>
      </c>
      <c r="BA122" t="e">
        <v>#N/A</v>
      </c>
      <c r="BB122" t="e">
        <v>#N/A</v>
      </c>
      <c r="BC122" t="e">
        <v>#N/A</v>
      </c>
      <c r="BD122" t="e">
        <v>#N/A</v>
      </c>
      <c r="BE122" t="e">
        <v>#N/A</v>
      </c>
      <c r="BF122" t="e">
        <v>#N/A</v>
      </c>
      <c r="BG122" t="e">
        <v>#N/A</v>
      </c>
      <c r="BH122" t="e">
        <v>#N/A</v>
      </c>
      <c r="BI122" t="e">
        <v>#N/A</v>
      </c>
      <c r="BJ122" t="e">
        <v>#N/A</v>
      </c>
      <c r="BK122" t="e">
        <v>#N/A</v>
      </c>
      <c r="BL122" t="e">
        <v>#N/A</v>
      </c>
      <c r="BM122" t="e">
        <v>#N/A</v>
      </c>
    </row>
    <row r="123" spans="1:65" x14ac:dyDescent="0.25">
      <c r="A123" t="s">
        <v>127</v>
      </c>
      <c r="B123" s="2">
        <v>7.1</v>
      </c>
      <c r="C123" s="3" t="e">
        <v>#N/A</v>
      </c>
      <c r="D123" s="9" t="e">
        <v>#N/A</v>
      </c>
      <c r="E123" s="2" t="e">
        <v>#N/A</v>
      </c>
      <c r="F123" s="7" t="e">
        <v>#N/A</v>
      </c>
      <c r="G123" s="7" t="e">
        <v>#N/A</v>
      </c>
      <c r="H123" s="7" t="e">
        <v>#N/A</v>
      </c>
      <c r="I123" s="7" t="e">
        <v>#N/A</v>
      </c>
      <c r="J123" s="7" t="e">
        <v>#N/A</v>
      </c>
      <c r="K123" s="7" t="e">
        <v>#N/A</v>
      </c>
      <c r="L123" s="7" t="e">
        <v>#N/A</v>
      </c>
      <c r="M123" s="7" t="e">
        <v>#N/A</v>
      </c>
      <c r="N123" s="7" t="e">
        <v>#N/A</v>
      </c>
      <c r="O123" s="7" t="e">
        <v>#N/A</v>
      </c>
      <c r="P123" s="7" t="e">
        <v>#N/A</v>
      </c>
      <c r="Q123" s="7" t="e">
        <v>#N/A</v>
      </c>
      <c r="R123" s="7" t="e">
        <v>#N/A</v>
      </c>
      <c r="S123" s="7" t="e">
        <v>#N/A</v>
      </c>
      <c r="T123" s="7" t="e">
        <v>#N/A</v>
      </c>
      <c r="U123" s="7" t="e">
        <v>#N/A</v>
      </c>
      <c r="V123" s="7" t="e">
        <v>#N/A</v>
      </c>
      <c r="W123" s="7" t="e">
        <v>#N/A</v>
      </c>
      <c r="X123" s="2" t="e">
        <v>#N/A</v>
      </c>
      <c r="Y123" s="2" t="e">
        <v>#N/A</v>
      </c>
      <c r="Z123" s="2" t="e">
        <v>#N/A</v>
      </c>
      <c r="AA123" s="2" t="e">
        <v>#N/A</v>
      </c>
      <c r="AB123" s="2" t="e">
        <v>#N/A</v>
      </c>
      <c r="AC123" s="2" t="e">
        <v>#N/A</v>
      </c>
      <c r="AD123" s="2" t="e">
        <v>#N/A</v>
      </c>
      <c r="AE123" s="2" t="e">
        <v>#N/A</v>
      </c>
      <c r="AF123" s="2" t="e">
        <v>#N/A</v>
      </c>
      <c r="AG123" s="2" t="e">
        <v>#N/A</v>
      </c>
      <c r="AH123" s="2" t="e">
        <v>#N/A</v>
      </c>
      <c r="AI123" s="2" t="e">
        <v>#N/A</v>
      </c>
      <c r="AJ123" s="2" t="e">
        <v>#N/A</v>
      </c>
      <c r="AK123" s="2" t="e">
        <v>#N/A</v>
      </c>
      <c r="AL123" s="2" t="e">
        <v>#N/A</v>
      </c>
      <c r="AM123" s="2" t="e">
        <v>#N/A</v>
      </c>
      <c r="AN123" s="2" t="e">
        <v>#N/A</v>
      </c>
      <c r="AO123" s="2" t="e">
        <v>#N/A</v>
      </c>
      <c r="AP123" s="2" t="e">
        <v>#N/A</v>
      </c>
      <c r="AQ123" s="2" t="e">
        <v>#N/A</v>
      </c>
      <c r="AR123" s="2" t="e">
        <v>#N/A</v>
      </c>
      <c r="AS123" t="e">
        <v>#N/A</v>
      </c>
      <c r="AT123" t="e">
        <v>#N/A</v>
      </c>
      <c r="AU123" t="e">
        <v>#N/A</v>
      </c>
      <c r="AV123" t="e">
        <v>#N/A</v>
      </c>
      <c r="AW123" t="e">
        <v>#N/A</v>
      </c>
      <c r="AX123" t="e">
        <v>#N/A</v>
      </c>
      <c r="AY123" t="e">
        <v>#N/A</v>
      </c>
      <c r="AZ123" t="e">
        <v>#N/A</v>
      </c>
      <c r="BA123" t="e">
        <v>#N/A</v>
      </c>
      <c r="BB123" t="e">
        <v>#N/A</v>
      </c>
      <c r="BC123" t="e">
        <v>#N/A</v>
      </c>
      <c r="BD123" t="e">
        <v>#N/A</v>
      </c>
      <c r="BE123" t="e">
        <v>#N/A</v>
      </c>
      <c r="BF123" t="e">
        <v>#N/A</v>
      </c>
      <c r="BG123" t="e">
        <v>#N/A</v>
      </c>
      <c r="BH123" t="e">
        <v>#N/A</v>
      </c>
      <c r="BI123" t="e">
        <v>#N/A</v>
      </c>
      <c r="BJ123" t="e">
        <v>#N/A</v>
      </c>
      <c r="BK123" t="e">
        <v>#N/A</v>
      </c>
      <c r="BL123" t="e">
        <v>#N/A</v>
      </c>
      <c r="BM123" t="e">
        <v>#N/A</v>
      </c>
    </row>
    <row r="124" spans="1:65" x14ac:dyDescent="0.25">
      <c r="A124" t="s">
        <v>128</v>
      </c>
      <c r="B124" s="2">
        <v>7.1</v>
      </c>
      <c r="C124" s="3" t="e">
        <v>#N/A</v>
      </c>
      <c r="D124" s="9" t="e">
        <v>#N/A</v>
      </c>
      <c r="E124" s="2" t="e">
        <v>#N/A</v>
      </c>
      <c r="F124" s="7" t="e">
        <v>#N/A</v>
      </c>
      <c r="G124" s="7" t="e">
        <v>#N/A</v>
      </c>
      <c r="H124" s="7" t="e">
        <v>#N/A</v>
      </c>
      <c r="I124" s="7" t="e">
        <v>#N/A</v>
      </c>
      <c r="J124" s="7" t="e">
        <v>#N/A</v>
      </c>
      <c r="K124" s="7" t="e">
        <v>#N/A</v>
      </c>
      <c r="L124" s="7" t="e">
        <v>#N/A</v>
      </c>
      <c r="M124" s="7" t="e">
        <v>#N/A</v>
      </c>
      <c r="N124" s="7" t="e">
        <v>#N/A</v>
      </c>
      <c r="O124" s="7" t="e">
        <v>#N/A</v>
      </c>
      <c r="P124" s="7" t="e">
        <v>#N/A</v>
      </c>
      <c r="Q124" s="7" t="e">
        <v>#N/A</v>
      </c>
      <c r="R124" s="7" t="e">
        <v>#N/A</v>
      </c>
      <c r="S124" s="7" t="e">
        <v>#N/A</v>
      </c>
      <c r="T124" s="7" t="e">
        <v>#N/A</v>
      </c>
      <c r="U124" s="7" t="e">
        <v>#N/A</v>
      </c>
      <c r="V124" s="7" t="e">
        <v>#N/A</v>
      </c>
      <c r="W124" s="7" t="e">
        <v>#N/A</v>
      </c>
      <c r="X124" s="2" t="e">
        <v>#N/A</v>
      </c>
      <c r="Y124" s="2" t="e">
        <v>#N/A</v>
      </c>
      <c r="Z124" s="2" t="e">
        <v>#N/A</v>
      </c>
      <c r="AA124" s="2" t="e">
        <v>#N/A</v>
      </c>
      <c r="AB124" s="2" t="e">
        <v>#N/A</v>
      </c>
      <c r="AC124" s="2" t="e">
        <v>#N/A</v>
      </c>
      <c r="AD124" s="2" t="e">
        <v>#N/A</v>
      </c>
      <c r="AE124" s="2" t="e">
        <v>#N/A</v>
      </c>
      <c r="AF124" s="2" t="e">
        <v>#N/A</v>
      </c>
      <c r="AG124" s="2" t="e">
        <v>#N/A</v>
      </c>
      <c r="AH124" s="2" t="e">
        <v>#N/A</v>
      </c>
      <c r="AI124" s="2" t="e">
        <v>#N/A</v>
      </c>
      <c r="AJ124" s="2" t="e">
        <v>#N/A</v>
      </c>
      <c r="AK124" s="2" t="e">
        <v>#N/A</v>
      </c>
      <c r="AL124" s="2" t="e">
        <v>#N/A</v>
      </c>
      <c r="AM124" s="2" t="e">
        <v>#N/A</v>
      </c>
      <c r="AN124" s="2" t="e">
        <v>#N/A</v>
      </c>
      <c r="AO124" s="2" t="e">
        <v>#N/A</v>
      </c>
      <c r="AP124" s="2" t="e">
        <v>#N/A</v>
      </c>
      <c r="AQ124" s="2" t="e">
        <v>#N/A</v>
      </c>
      <c r="AR124" s="2" t="e">
        <v>#N/A</v>
      </c>
      <c r="AS124" t="e">
        <v>#N/A</v>
      </c>
      <c r="AT124" t="e">
        <v>#N/A</v>
      </c>
      <c r="AU124" t="e">
        <v>#N/A</v>
      </c>
      <c r="AV124" t="e">
        <v>#N/A</v>
      </c>
      <c r="AW124" t="e">
        <v>#N/A</v>
      </c>
      <c r="AX124" t="e">
        <v>#N/A</v>
      </c>
      <c r="AY124" t="e">
        <v>#N/A</v>
      </c>
      <c r="AZ124" t="e">
        <v>#N/A</v>
      </c>
      <c r="BA124" t="e">
        <v>#N/A</v>
      </c>
      <c r="BB124" t="e">
        <v>#N/A</v>
      </c>
      <c r="BC124" t="e">
        <v>#N/A</v>
      </c>
      <c r="BD124" t="e">
        <v>#N/A</v>
      </c>
      <c r="BE124" t="e">
        <v>#N/A</v>
      </c>
      <c r="BF124" t="e">
        <v>#N/A</v>
      </c>
      <c r="BG124" t="e">
        <v>#N/A</v>
      </c>
      <c r="BH124" t="e">
        <v>#N/A</v>
      </c>
      <c r="BI124" t="e">
        <v>#N/A</v>
      </c>
      <c r="BJ124" t="e">
        <v>#N/A</v>
      </c>
      <c r="BK124" t="e">
        <v>#N/A</v>
      </c>
      <c r="BL124" t="e">
        <v>#N/A</v>
      </c>
      <c r="BM124" t="e">
        <v>#N/A</v>
      </c>
    </row>
    <row r="125" spans="1:65" x14ac:dyDescent="0.25">
      <c r="A125" t="s">
        <v>129</v>
      </c>
      <c r="B125" s="2">
        <v>7</v>
      </c>
      <c r="C125" s="3" t="e">
        <v>#N/A</v>
      </c>
      <c r="D125" s="9" t="e">
        <v>#N/A</v>
      </c>
      <c r="E125" s="2" t="e">
        <v>#N/A</v>
      </c>
      <c r="F125" s="7" t="e">
        <v>#N/A</v>
      </c>
      <c r="G125" s="7" t="e">
        <v>#N/A</v>
      </c>
      <c r="H125" s="7" t="e">
        <v>#N/A</v>
      </c>
      <c r="I125" s="7" t="e">
        <v>#N/A</v>
      </c>
      <c r="J125" s="7" t="e">
        <v>#N/A</v>
      </c>
      <c r="K125" s="7" t="e">
        <v>#N/A</v>
      </c>
      <c r="L125" s="7" t="e">
        <v>#N/A</v>
      </c>
      <c r="M125" s="7" t="e">
        <v>#N/A</v>
      </c>
      <c r="N125" s="7" t="e">
        <v>#N/A</v>
      </c>
      <c r="O125" s="7" t="e">
        <v>#N/A</v>
      </c>
      <c r="P125" s="7" t="e">
        <v>#N/A</v>
      </c>
      <c r="Q125" s="7" t="e">
        <v>#N/A</v>
      </c>
      <c r="R125" s="7" t="e">
        <v>#N/A</v>
      </c>
      <c r="S125" s="7" t="e">
        <v>#N/A</v>
      </c>
      <c r="T125" s="7" t="e">
        <v>#N/A</v>
      </c>
      <c r="U125" s="7" t="e">
        <v>#N/A</v>
      </c>
      <c r="V125" s="7" t="e">
        <v>#N/A</v>
      </c>
      <c r="W125" s="7" t="e">
        <v>#N/A</v>
      </c>
      <c r="X125" s="2" t="e">
        <v>#N/A</v>
      </c>
      <c r="Y125" s="2" t="e">
        <v>#N/A</v>
      </c>
      <c r="Z125" s="2" t="e">
        <v>#N/A</v>
      </c>
      <c r="AA125" s="2" t="e">
        <v>#N/A</v>
      </c>
      <c r="AB125" s="2" t="e">
        <v>#N/A</v>
      </c>
      <c r="AC125" s="2" t="e">
        <v>#N/A</v>
      </c>
      <c r="AD125" s="2" t="e">
        <v>#N/A</v>
      </c>
      <c r="AE125" s="2" t="e">
        <v>#N/A</v>
      </c>
      <c r="AF125" s="2" t="e">
        <v>#N/A</v>
      </c>
      <c r="AG125" s="2" t="e">
        <v>#N/A</v>
      </c>
      <c r="AH125" s="2" t="e">
        <v>#N/A</v>
      </c>
      <c r="AI125" s="2" t="e">
        <v>#N/A</v>
      </c>
      <c r="AJ125" s="2" t="e">
        <v>#N/A</v>
      </c>
      <c r="AK125" s="2" t="e">
        <v>#N/A</v>
      </c>
      <c r="AL125" s="2" t="e">
        <v>#N/A</v>
      </c>
      <c r="AM125" s="2" t="e">
        <v>#N/A</v>
      </c>
      <c r="AN125" s="2" t="e">
        <v>#N/A</v>
      </c>
      <c r="AO125" s="2" t="e">
        <v>#N/A</v>
      </c>
      <c r="AP125" s="2" t="e">
        <v>#N/A</v>
      </c>
      <c r="AQ125" s="2" t="e">
        <v>#N/A</v>
      </c>
      <c r="AR125" s="2" t="e">
        <v>#N/A</v>
      </c>
      <c r="AS125" t="e">
        <v>#N/A</v>
      </c>
      <c r="AT125" t="e">
        <v>#N/A</v>
      </c>
      <c r="AU125" t="e">
        <v>#N/A</v>
      </c>
      <c r="AV125" t="e">
        <v>#N/A</v>
      </c>
      <c r="AW125" t="e">
        <v>#N/A</v>
      </c>
      <c r="AX125" t="e">
        <v>#N/A</v>
      </c>
      <c r="AY125" t="e">
        <v>#N/A</v>
      </c>
      <c r="AZ125" t="e">
        <v>#N/A</v>
      </c>
      <c r="BA125" t="e">
        <v>#N/A</v>
      </c>
      <c r="BB125" t="e">
        <v>#N/A</v>
      </c>
      <c r="BC125" t="e">
        <v>#N/A</v>
      </c>
      <c r="BD125" t="e">
        <v>#N/A</v>
      </c>
      <c r="BE125" t="e">
        <v>#N/A</v>
      </c>
      <c r="BF125" t="e">
        <v>#N/A</v>
      </c>
      <c r="BG125" t="e">
        <v>#N/A</v>
      </c>
      <c r="BH125" t="e">
        <v>#N/A</v>
      </c>
      <c r="BI125" t="e">
        <v>#N/A</v>
      </c>
      <c r="BJ125" t="e">
        <v>#N/A</v>
      </c>
      <c r="BK125" t="e">
        <v>#N/A</v>
      </c>
      <c r="BL125" t="e">
        <v>#N/A</v>
      </c>
      <c r="BM125" t="e">
        <v>#N/A</v>
      </c>
    </row>
    <row r="126" spans="1:65" x14ac:dyDescent="0.25">
      <c r="A126" t="s">
        <v>130</v>
      </c>
      <c r="B126" s="2">
        <v>7</v>
      </c>
      <c r="C126" s="3" t="e">
        <v>#N/A</v>
      </c>
      <c r="D126" s="9" t="e">
        <v>#N/A</v>
      </c>
      <c r="E126" s="2" t="e">
        <v>#N/A</v>
      </c>
      <c r="F126" s="7" t="e">
        <v>#N/A</v>
      </c>
      <c r="G126" s="7" t="e">
        <v>#N/A</v>
      </c>
      <c r="H126" s="7" t="e">
        <v>#N/A</v>
      </c>
      <c r="I126" s="7" t="e">
        <v>#N/A</v>
      </c>
      <c r="J126" s="7" t="e">
        <v>#N/A</v>
      </c>
      <c r="K126" s="7" t="e">
        <v>#N/A</v>
      </c>
      <c r="L126" s="7" t="e">
        <v>#N/A</v>
      </c>
      <c r="M126" s="7" t="e">
        <v>#N/A</v>
      </c>
      <c r="N126" s="7" t="e">
        <v>#N/A</v>
      </c>
      <c r="O126" s="7" t="e">
        <v>#N/A</v>
      </c>
      <c r="P126" s="7" t="e">
        <v>#N/A</v>
      </c>
      <c r="Q126" s="7" t="e">
        <v>#N/A</v>
      </c>
      <c r="R126" s="7" t="e">
        <v>#N/A</v>
      </c>
      <c r="S126" s="7" t="e">
        <v>#N/A</v>
      </c>
      <c r="T126" s="7" t="e">
        <v>#N/A</v>
      </c>
      <c r="U126" s="7" t="e">
        <v>#N/A</v>
      </c>
      <c r="V126" s="7" t="e">
        <v>#N/A</v>
      </c>
      <c r="W126" s="7" t="e">
        <v>#N/A</v>
      </c>
      <c r="X126" s="2" t="e">
        <v>#N/A</v>
      </c>
      <c r="Y126" s="2" t="e">
        <v>#N/A</v>
      </c>
      <c r="Z126" s="2" t="e">
        <v>#N/A</v>
      </c>
      <c r="AA126" s="2" t="e">
        <v>#N/A</v>
      </c>
      <c r="AB126" s="2" t="e">
        <v>#N/A</v>
      </c>
      <c r="AC126" s="2" t="e">
        <v>#N/A</v>
      </c>
      <c r="AD126" s="2" t="e">
        <v>#N/A</v>
      </c>
      <c r="AE126" s="2" t="e">
        <v>#N/A</v>
      </c>
      <c r="AF126" s="2" t="e">
        <v>#N/A</v>
      </c>
      <c r="AG126" s="2" t="e">
        <v>#N/A</v>
      </c>
      <c r="AH126" s="2" t="e">
        <v>#N/A</v>
      </c>
      <c r="AI126" s="2" t="e">
        <v>#N/A</v>
      </c>
      <c r="AJ126" s="2" t="e">
        <v>#N/A</v>
      </c>
      <c r="AK126" s="2" t="e">
        <v>#N/A</v>
      </c>
      <c r="AL126" s="2" t="e">
        <v>#N/A</v>
      </c>
      <c r="AM126" s="2" t="e">
        <v>#N/A</v>
      </c>
      <c r="AN126" s="2" t="e">
        <v>#N/A</v>
      </c>
      <c r="AO126" s="2" t="e">
        <v>#N/A</v>
      </c>
      <c r="AP126" s="2" t="e">
        <v>#N/A</v>
      </c>
      <c r="AQ126" s="2" t="e">
        <v>#N/A</v>
      </c>
      <c r="AR126" s="2" t="e">
        <v>#N/A</v>
      </c>
      <c r="AS126" t="e">
        <v>#N/A</v>
      </c>
      <c r="AT126" t="e">
        <v>#N/A</v>
      </c>
      <c r="AU126" t="e">
        <v>#N/A</v>
      </c>
      <c r="AV126" t="e">
        <v>#N/A</v>
      </c>
      <c r="AW126" t="e">
        <v>#N/A</v>
      </c>
      <c r="AX126" t="e">
        <v>#N/A</v>
      </c>
      <c r="AY126" t="e">
        <v>#N/A</v>
      </c>
      <c r="AZ126" t="e">
        <v>#N/A</v>
      </c>
      <c r="BA126" t="e">
        <v>#N/A</v>
      </c>
      <c r="BB126" t="e">
        <v>#N/A</v>
      </c>
      <c r="BC126" t="e">
        <v>#N/A</v>
      </c>
      <c r="BD126" t="e">
        <v>#N/A</v>
      </c>
      <c r="BE126" t="e">
        <v>#N/A</v>
      </c>
      <c r="BF126" t="e">
        <v>#N/A</v>
      </c>
      <c r="BG126" t="e">
        <v>#N/A</v>
      </c>
      <c r="BH126" t="e">
        <v>#N/A</v>
      </c>
      <c r="BI126" t="e">
        <v>#N/A</v>
      </c>
      <c r="BJ126" t="e">
        <v>#N/A</v>
      </c>
      <c r="BK126" t="e">
        <v>#N/A</v>
      </c>
      <c r="BL126" t="e">
        <v>#N/A</v>
      </c>
      <c r="BM126" t="e">
        <v>#N/A</v>
      </c>
    </row>
    <row r="127" spans="1:65" x14ac:dyDescent="0.25">
      <c r="A127" t="s">
        <v>131</v>
      </c>
      <c r="B127" s="2">
        <v>7</v>
      </c>
      <c r="C127" s="3" t="e">
        <v>#N/A</v>
      </c>
      <c r="D127" s="9" t="e">
        <v>#N/A</v>
      </c>
      <c r="E127" s="2" t="e">
        <v>#N/A</v>
      </c>
      <c r="F127" s="7" t="e">
        <v>#N/A</v>
      </c>
      <c r="G127" s="7" t="e">
        <v>#N/A</v>
      </c>
      <c r="H127" s="7" t="e">
        <v>#N/A</v>
      </c>
      <c r="I127" s="7" t="e">
        <v>#N/A</v>
      </c>
      <c r="J127" s="7" t="e">
        <v>#N/A</v>
      </c>
      <c r="K127" s="7" t="e">
        <v>#N/A</v>
      </c>
      <c r="L127" s="7" t="e">
        <v>#N/A</v>
      </c>
      <c r="M127" s="7" t="e">
        <v>#N/A</v>
      </c>
      <c r="N127" s="7" t="e">
        <v>#N/A</v>
      </c>
      <c r="O127" s="7" t="e">
        <v>#N/A</v>
      </c>
      <c r="P127" s="7" t="e">
        <v>#N/A</v>
      </c>
      <c r="Q127" s="7" t="e">
        <v>#N/A</v>
      </c>
      <c r="R127" s="7" t="e">
        <v>#N/A</v>
      </c>
      <c r="S127" s="7" t="e">
        <v>#N/A</v>
      </c>
      <c r="T127" s="7" t="e">
        <v>#N/A</v>
      </c>
      <c r="U127" s="7" t="e">
        <v>#N/A</v>
      </c>
      <c r="V127" s="7" t="e">
        <v>#N/A</v>
      </c>
      <c r="W127" s="7" t="e">
        <v>#N/A</v>
      </c>
      <c r="X127" s="2" t="e">
        <v>#N/A</v>
      </c>
      <c r="Y127" s="2" t="e">
        <v>#N/A</v>
      </c>
      <c r="Z127" s="2" t="e">
        <v>#N/A</v>
      </c>
      <c r="AA127" s="2" t="e">
        <v>#N/A</v>
      </c>
      <c r="AB127" s="2" t="e">
        <v>#N/A</v>
      </c>
      <c r="AC127" s="2" t="e">
        <v>#N/A</v>
      </c>
      <c r="AD127" s="2" t="e">
        <v>#N/A</v>
      </c>
      <c r="AE127" s="2" t="e">
        <v>#N/A</v>
      </c>
      <c r="AF127" s="2" t="e">
        <v>#N/A</v>
      </c>
      <c r="AG127" s="2" t="e">
        <v>#N/A</v>
      </c>
      <c r="AH127" s="2" t="e">
        <v>#N/A</v>
      </c>
      <c r="AI127" s="2" t="e">
        <v>#N/A</v>
      </c>
      <c r="AJ127" s="2" t="e">
        <v>#N/A</v>
      </c>
      <c r="AK127" s="2" t="e">
        <v>#N/A</v>
      </c>
      <c r="AL127" s="2" t="e">
        <v>#N/A</v>
      </c>
      <c r="AM127" s="2" t="e">
        <v>#N/A</v>
      </c>
      <c r="AN127" s="2" t="e">
        <v>#N/A</v>
      </c>
      <c r="AO127" s="2" t="e">
        <v>#N/A</v>
      </c>
      <c r="AP127" s="2" t="e">
        <v>#N/A</v>
      </c>
      <c r="AQ127" s="2" t="e">
        <v>#N/A</v>
      </c>
      <c r="AR127" s="2" t="e">
        <v>#N/A</v>
      </c>
      <c r="AS127" t="e">
        <v>#N/A</v>
      </c>
      <c r="AT127" t="e">
        <v>#N/A</v>
      </c>
      <c r="AU127" t="e">
        <v>#N/A</v>
      </c>
      <c r="AV127" t="e">
        <v>#N/A</v>
      </c>
      <c r="AW127" t="e">
        <v>#N/A</v>
      </c>
      <c r="AX127" t="e">
        <v>#N/A</v>
      </c>
      <c r="AY127" t="e">
        <v>#N/A</v>
      </c>
      <c r="AZ127" t="e">
        <v>#N/A</v>
      </c>
      <c r="BA127" t="e">
        <v>#N/A</v>
      </c>
      <c r="BB127" t="e">
        <v>#N/A</v>
      </c>
      <c r="BC127" t="e">
        <v>#N/A</v>
      </c>
      <c r="BD127" t="e">
        <v>#N/A</v>
      </c>
      <c r="BE127" t="e">
        <v>#N/A</v>
      </c>
      <c r="BF127" t="e">
        <v>#N/A</v>
      </c>
      <c r="BG127" t="e">
        <v>#N/A</v>
      </c>
      <c r="BH127" t="e">
        <v>#N/A</v>
      </c>
      <c r="BI127" t="e">
        <v>#N/A</v>
      </c>
      <c r="BJ127" t="e">
        <v>#N/A</v>
      </c>
      <c r="BK127" t="e">
        <v>#N/A</v>
      </c>
      <c r="BL127" t="e">
        <v>#N/A</v>
      </c>
      <c r="BM127" t="e">
        <v>#N/A</v>
      </c>
    </row>
    <row r="128" spans="1:65" x14ac:dyDescent="0.25">
      <c r="A128" t="s">
        <v>132</v>
      </c>
      <c r="B128" s="2">
        <v>6.9</v>
      </c>
      <c r="C128" s="3" t="e">
        <v>#N/A</v>
      </c>
      <c r="D128" s="9" t="e">
        <v>#N/A</v>
      </c>
      <c r="E128" s="2" t="e">
        <v>#N/A</v>
      </c>
      <c r="F128" s="7" t="e">
        <v>#N/A</v>
      </c>
      <c r="G128" s="7" t="e">
        <v>#N/A</v>
      </c>
      <c r="H128" s="7" t="e">
        <v>#N/A</v>
      </c>
      <c r="I128" s="7" t="e">
        <v>#N/A</v>
      </c>
      <c r="J128" s="7" t="e">
        <v>#N/A</v>
      </c>
      <c r="K128" s="7" t="e">
        <v>#N/A</v>
      </c>
      <c r="L128" s="7" t="e">
        <v>#N/A</v>
      </c>
      <c r="M128" s="7" t="e">
        <v>#N/A</v>
      </c>
      <c r="N128" s="7" t="e">
        <v>#N/A</v>
      </c>
      <c r="O128" s="7" t="e">
        <v>#N/A</v>
      </c>
      <c r="P128" s="7" t="e">
        <v>#N/A</v>
      </c>
      <c r="Q128" s="7" t="e">
        <v>#N/A</v>
      </c>
      <c r="R128" s="7" t="e">
        <v>#N/A</v>
      </c>
      <c r="S128" s="7" t="e">
        <v>#N/A</v>
      </c>
      <c r="T128" s="7" t="e">
        <v>#N/A</v>
      </c>
      <c r="U128" s="7" t="e">
        <v>#N/A</v>
      </c>
      <c r="V128" s="7" t="e">
        <v>#N/A</v>
      </c>
      <c r="W128" s="7" t="e">
        <v>#N/A</v>
      </c>
      <c r="X128" s="2" t="e">
        <v>#N/A</v>
      </c>
      <c r="Y128" s="2" t="e">
        <v>#N/A</v>
      </c>
      <c r="Z128" s="2" t="e">
        <v>#N/A</v>
      </c>
      <c r="AA128" s="2" t="e">
        <v>#N/A</v>
      </c>
      <c r="AB128" s="2" t="e">
        <v>#N/A</v>
      </c>
      <c r="AC128" s="2" t="e">
        <v>#N/A</v>
      </c>
      <c r="AD128" s="2" t="e">
        <v>#N/A</v>
      </c>
      <c r="AE128" s="2" t="e">
        <v>#N/A</v>
      </c>
      <c r="AF128" s="2" t="e">
        <v>#N/A</v>
      </c>
      <c r="AG128" s="2" t="e">
        <v>#N/A</v>
      </c>
      <c r="AH128" s="2" t="e">
        <v>#N/A</v>
      </c>
      <c r="AI128" s="2" t="e">
        <v>#N/A</v>
      </c>
      <c r="AJ128" s="2" t="e">
        <v>#N/A</v>
      </c>
      <c r="AK128" s="2" t="e">
        <v>#N/A</v>
      </c>
      <c r="AL128" s="2" t="e">
        <v>#N/A</v>
      </c>
      <c r="AM128" s="2" t="e">
        <v>#N/A</v>
      </c>
      <c r="AN128" s="2" t="e">
        <v>#N/A</v>
      </c>
      <c r="AO128" s="2" t="e">
        <v>#N/A</v>
      </c>
      <c r="AP128" s="2" t="e">
        <v>#N/A</v>
      </c>
      <c r="AQ128" s="2" t="e">
        <v>#N/A</v>
      </c>
      <c r="AR128" s="2" t="e">
        <v>#N/A</v>
      </c>
      <c r="AS128" t="e">
        <v>#N/A</v>
      </c>
      <c r="AT128" t="e">
        <v>#N/A</v>
      </c>
      <c r="AU128" t="e">
        <v>#N/A</v>
      </c>
      <c r="AV128" t="e">
        <v>#N/A</v>
      </c>
      <c r="AW128" t="e">
        <v>#N/A</v>
      </c>
      <c r="AX128" t="e">
        <v>#N/A</v>
      </c>
      <c r="AY128" t="e">
        <v>#N/A</v>
      </c>
      <c r="AZ128" t="e">
        <v>#N/A</v>
      </c>
      <c r="BA128" t="e">
        <v>#N/A</v>
      </c>
      <c r="BB128" t="e">
        <v>#N/A</v>
      </c>
      <c r="BC128" t="e">
        <v>#N/A</v>
      </c>
      <c r="BD128" t="e">
        <v>#N/A</v>
      </c>
      <c r="BE128" t="e">
        <v>#N/A</v>
      </c>
      <c r="BF128" t="e">
        <v>#N/A</v>
      </c>
      <c r="BG128" t="e">
        <v>#N/A</v>
      </c>
      <c r="BH128" t="e">
        <v>#N/A</v>
      </c>
      <c r="BI128" t="e">
        <v>#N/A</v>
      </c>
      <c r="BJ128" t="e">
        <v>#N/A</v>
      </c>
      <c r="BK128" t="e">
        <v>#N/A</v>
      </c>
      <c r="BL128" t="e">
        <v>#N/A</v>
      </c>
      <c r="BM128" t="e">
        <v>#N/A</v>
      </c>
    </row>
    <row r="129" spans="1:65" x14ac:dyDescent="0.25">
      <c r="A129" t="s">
        <v>133</v>
      </c>
      <c r="B129" s="2">
        <v>6.9</v>
      </c>
      <c r="C129" s="3" t="e">
        <v>#N/A</v>
      </c>
      <c r="D129" s="9" t="e">
        <v>#N/A</v>
      </c>
      <c r="E129" s="2" t="e">
        <v>#N/A</v>
      </c>
      <c r="F129" s="7" t="e">
        <v>#N/A</v>
      </c>
      <c r="G129" s="7" t="e">
        <v>#N/A</v>
      </c>
      <c r="H129" s="7" t="e">
        <v>#N/A</v>
      </c>
      <c r="I129" s="7" t="e">
        <v>#N/A</v>
      </c>
      <c r="J129" s="7" t="e">
        <v>#N/A</v>
      </c>
      <c r="K129" s="7" t="e">
        <v>#N/A</v>
      </c>
      <c r="L129" s="7" t="e">
        <v>#N/A</v>
      </c>
      <c r="M129" s="7" t="e">
        <v>#N/A</v>
      </c>
      <c r="N129" s="7" t="e">
        <v>#N/A</v>
      </c>
      <c r="O129" s="7" t="e">
        <v>#N/A</v>
      </c>
      <c r="P129" s="7" t="e">
        <v>#N/A</v>
      </c>
      <c r="Q129" s="7" t="e">
        <v>#N/A</v>
      </c>
      <c r="R129" s="7" t="e">
        <v>#N/A</v>
      </c>
      <c r="S129" s="7" t="e">
        <v>#N/A</v>
      </c>
      <c r="T129" s="7" t="e">
        <v>#N/A</v>
      </c>
      <c r="U129" s="7" t="e">
        <v>#N/A</v>
      </c>
      <c r="V129" s="7" t="e">
        <v>#N/A</v>
      </c>
      <c r="W129" s="7" t="e">
        <v>#N/A</v>
      </c>
      <c r="X129" s="2" t="e">
        <v>#N/A</v>
      </c>
      <c r="Y129" s="2" t="e">
        <v>#N/A</v>
      </c>
      <c r="Z129" s="2" t="e">
        <v>#N/A</v>
      </c>
      <c r="AA129" s="2" t="e">
        <v>#N/A</v>
      </c>
      <c r="AB129" s="2" t="e">
        <v>#N/A</v>
      </c>
      <c r="AC129" s="2" t="e">
        <v>#N/A</v>
      </c>
      <c r="AD129" s="2" t="e">
        <v>#N/A</v>
      </c>
      <c r="AE129" s="2" t="e">
        <v>#N/A</v>
      </c>
      <c r="AF129" s="2" t="e">
        <v>#N/A</v>
      </c>
      <c r="AG129" s="2" t="e">
        <v>#N/A</v>
      </c>
      <c r="AH129" s="2" t="e">
        <v>#N/A</v>
      </c>
      <c r="AI129" s="2" t="e">
        <v>#N/A</v>
      </c>
      <c r="AJ129" s="2" t="e">
        <v>#N/A</v>
      </c>
      <c r="AK129" s="2" t="e">
        <v>#N/A</v>
      </c>
      <c r="AL129" s="2" t="e">
        <v>#N/A</v>
      </c>
      <c r="AM129" s="2" t="e">
        <v>#N/A</v>
      </c>
      <c r="AN129" s="2" t="e">
        <v>#N/A</v>
      </c>
      <c r="AO129" s="2" t="e">
        <v>#N/A</v>
      </c>
      <c r="AP129" s="2" t="e">
        <v>#N/A</v>
      </c>
      <c r="AQ129" s="2" t="e">
        <v>#N/A</v>
      </c>
      <c r="AR129" s="2" t="e">
        <v>#N/A</v>
      </c>
      <c r="AS129" t="e">
        <v>#N/A</v>
      </c>
      <c r="AT129" t="e">
        <v>#N/A</v>
      </c>
      <c r="AU129" t="e">
        <v>#N/A</v>
      </c>
      <c r="AV129" t="e">
        <v>#N/A</v>
      </c>
      <c r="AW129" t="e">
        <v>#N/A</v>
      </c>
      <c r="AX129" t="e">
        <v>#N/A</v>
      </c>
      <c r="AY129" t="e">
        <v>#N/A</v>
      </c>
      <c r="AZ129" t="e">
        <v>#N/A</v>
      </c>
      <c r="BA129" t="e">
        <v>#N/A</v>
      </c>
      <c r="BB129" t="e">
        <v>#N/A</v>
      </c>
      <c r="BC129" t="e">
        <v>#N/A</v>
      </c>
      <c r="BD129" t="e">
        <v>#N/A</v>
      </c>
      <c r="BE129" t="e">
        <v>#N/A</v>
      </c>
      <c r="BF129" t="e">
        <v>#N/A</v>
      </c>
      <c r="BG129" t="e">
        <v>#N/A</v>
      </c>
      <c r="BH129" t="e">
        <v>#N/A</v>
      </c>
      <c r="BI129" t="e">
        <v>#N/A</v>
      </c>
      <c r="BJ129" t="e">
        <v>#N/A</v>
      </c>
      <c r="BK129" t="e">
        <v>#N/A</v>
      </c>
      <c r="BL129" t="e">
        <v>#N/A</v>
      </c>
      <c r="BM129" t="e">
        <v>#N/A</v>
      </c>
    </row>
    <row r="130" spans="1:65" x14ac:dyDescent="0.25">
      <c r="A130" t="s">
        <v>134</v>
      </c>
      <c r="B130" s="2">
        <v>6.9</v>
      </c>
      <c r="C130" s="3" t="e">
        <v>#N/A</v>
      </c>
      <c r="D130" s="9" t="e">
        <v>#N/A</v>
      </c>
      <c r="E130" s="2" t="e">
        <v>#N/A</v>
      </c>
      <c r="F130" s="7" t="e">
        <v>#N/A</v>
      </c>
      <c r="G130" s="7" t="e">
        <v>#N/A</v>
      </c>
      <c r="H130" s="7" t="e">
        <v>#N/A</v>
      </c>
      <c r="I130" s="7" t="e">
        <v>#N/A</v>
      </c>
      <c r="J130" s="7" t="e">
        <v>#N/A</v>
      </c>
      <c r="K130" s="7" t="e">
        <v>#N/A</v>
      </c>
      <c r="L130" s="7" t="e">
        <v>#N/A</v>
      </c>
      <c r="M130" s="7" t="e">
        <v>#N/A</v>
      </c>
      <c r="N130" s="7" t="e">
        <v>#N/A</v>
      </c>
      <c r="O130" s="7" t="e">
        <v>#N/A</v>
      </c>
      <c r="P130" s="7" t="e">
        <v>#N/A</v>
      </c>
      <c r="Q130" s="7" t="e">
        <v>#N/A</v>
      </c>
      <c r="R130" s="7" t="e">
        <v>#N/A</v>
      </c>
      <c r="S130" s="7" t="e">
        <v>#N/A</v>
      </c>
      <c r="T130" s="7" t="e">
        <v>#N/A</v>
      </c>
      <c r="U130" s="7" t="e">
        <v>#N/A</v>
      </c>
      <c r="V130" s="7" t="e">
        <v>#N/A</v>
      </c>
      <c r="W130" s="7" t="e">
        <v>#N/A</v>
      </c>
      <c r="X130" s="2" t="e">
        <v>#N/A</v>
      </c>
      <c r="Y130" s="2" t="e">
        <v>#N/A</v>
      </c>
      <c r="Z130" s="2" t="e">
        <v>#N/A</v>
      </c>
      <c r="AA130" s="2" t="e">
        <v>#N/A</v>
      </c>
      <c r="AB130" s="2" t="e">
        <v>#N/A</v>
      </c>
      <c r="AC130" s="2" t="e">
        <v>#N/A</v>
      </c>
      <c r="AD130" s="2" t="e">
        <v>#N/A</v>
      </c>
      <c r="AE130" s="2" t="e">
        <v>#N/A</v>
      </c>
      <c r="AF130" s="2" t="e">
        <v>#N/A</v>
      </c>
      <c r="AG130" s="2" t="e">
        <v>#N/A</v>
      </c>
      <c r="AH130" s="2" t="e">
        <v>#N/A</v>
      </c>
      <c r="AI130" s="2" t="e">
        <v>#N/A</v>
      </c>
      <c r="AJ130" s="2" t="e">
        <v>#N/A</v>
      </c>
      <c r="AK130" s="2" t="e">
        <v>#N/A</v>
      </c>
      <c r="AL130" s="2" t="e">
        <v>#N/A</v>
      </c>
      <c r="AM130" s="2" t="e">
        <v>#N/A</v>
      </c>
      <c r="AN130" s="2" t="e">
        <v>#N/A</v>
      </c>
      <c r="AO130" s="2" t="e">
        <v>#N/A</v>
      </c>
      <c r="AP130" s="2" t="e">
        <v>#N/A</v>
      </c>
      <c r="AQ130" s="2" t="e">
        <v>#N/A</v>
      </c>
      <c r="AR130" s="2" t="e">
        <v>#N/A</v>
      </c>
      <c r="AS130" t="e">
        <v>#N/A</v>
      </c>
      <c r="AT130" t="e">
        <v>#N/A</v>
      </c>
      <c r="AU130" t="e">
        <v>#N/A</v>
      </c>
      <c r="AV130" t="e">
        <v>#N/A</v>
      </c>
      <c r="AW130" t="e">
        <v>#N/A</v>
      </c>
      <c r="AX130" t="e">
        <v>#N/A</v>
      </c>
      <c r="AY130" t="e">
        <v>#N/A</v>
      </c>
      <c r="AZ130" t="e">
        <v>#N/A</v>
      </c>
      <c r="BA130" t="e">
        <v>#N/A</v>
      </c>
      <c r="BB130" t="e">
        <v>#N/A</v>
      </c>
      <c r="BC130" t="e">
        <v>#N/A</v>
      </c>
      <c r="BD130" t="e">
        <v>#N/A</v>
      </c>
      <c r="BE130" t="e">
        <v>#N/A</v>
      </c>
      <c r="BF130" t="e">
        <v>#N/A</v>
      </c>
      <c r="BG130" t="e">
        <v>#N/A</v>
      </c>
      <c r="BH130" t="e">
        <v>#N/A</v>
      </c>
      <c r="BI130" t="e">
        <v>#N/A</v>
      </c>
      <c r="BJ130" t="e">
        <v>#N/A</v>
      </c>
      <c r="BK130" t="e">
        <v>#N/A</v>
      </c>
      <c r="BL130" t="e">
        <v>#N/A</v>
      </c>
      <c r="BM130" t="e">
        <v>#N/A</v>
      </c>
    </row>
    <row r="131" spans="1:65" x14ac:dyDescent="0.25">
      <c r="A131" t="s">
        <v>135</v>
      </c>
      <c r="B131" s="2">
        <v>6.9</v>
      </c>
      <c r="C131" s="3" t="e">
        <v>#N/A</v>
      </c>
      <c r="D131" s="9" t="e">
        <v>#N/A</v>
      </c>
      <c r="E131" s="2" t="e">
        <v>#N/A</v>
      </c>
      <c r="F131" s="7" t="e">
        <v>#N/A</v>
      </c>
      <c r="G131" s="7" t="e">
        <v>#N/A</v>
      </c>
      <c r="H131" s="7" t="e">
        <v>#N/A</v>
      </c>
      <c r="I131" s="7" t="e">
        <v>#N/A</v>
      </c>
      <c r="J131" s="7" t="e">
        <v>#N/A</v>
      </c>
      <c r="K131" s="7" t="e">
        <v>#N/A</v>
      </c>
      <c r="L131" s="7" t="e">
        <v>#N/A</v>
      </c>
      <c r="M131" s="7" t="e">
        <v>#N/A</v>
      </c>
      <c r="N131" s="7" t="e">
        <v>#N/A</v>
      </c>
      <c r="O131" s="7" t="e">
        <v>#N/A</v>
      </c>
      <c r="P131" s="7" t="e">
        <v>#N/A</v>
      </c>
      <c r="Q131" s="7" t="e">
        <v>#N/A</v>
      </c>
      <c r="R131" s="7" t="e">
        <v>#N/A</v>
      </c>
      <c r="S131" s="7" t="e">
        <v>#N/A</v>
      </c>
      <c r="T131" s="7" t="e">
        <v>#N/A</v>
      </c>
      <c r="U131" s="7" t="e">
        <v>#N/A</v>
      </c>
      <c r="V131" s="7" t="e">
        <v>#N/A</v>
      </c>
      <c r="W131" s="7" t="e">
        <v>#N/A</v>
      </c>
      <c r="X131" s="2" t="e">
        <v>#N/A</v>
      </c>
      <c r="Y131" s="2" t="e">
        <v>#N/A</v>
      </c>
      <c r="Z131" s="2" t="e">
        <v>#N/A</v>
      </c>
      <c r="AA131" s="2" t="e">
        <v>#N/A</v>
      </c>
      <c r="AB131" s="2" t="e">
        <v>#N/A</v>
      </c>
      <c r="AC131" s="2" t="e">
        <v>#N/A</v>
      </c>
      <c r="AD131" s="2" t="e">
        <v>#N/A</v>
      </c>
      <c r="AE131" s="2" t="e">
        <v>#N/A</v>
      </c>
      <c r="AF131" s="2" t="e">
        <v>#N/A</v>
      </c>
      <c r="AG131" s="2" t="e">
        <v>#N/A</v>
      </c>
      <c r="AH131" s="2" t="e">
        <v>#N/A</v>
      </c>
      <c r="AI131" s="2" t="e">
        <v>#N/A</v>
      </c>
      <c r="AJ131" s="2" t="e">
        <v>#N/A</v>
      </c>
      <c r="AK131" s="2" t="e">
        <v>#N/A</v>
      </c>
      <c r="AL131" s="2" t="e">
        <v>#N/A</v>
      </c>
      <c r="AM131" s="2" t="e">
        <v>#N/A</v>
      </c>
      <c r="AN131" s="2" t="e">
        <v>#N/A</v>
      </c>
      <c r="AO131" s="2" t="e">
        <v>#N/A</v>
      </c>
      <c r="AP131" s="2" t="e">
        <v>#N/A</v>
      </c>
      <c r="AQ131" s="2" t="e">
        <v>#N/A</v>
      </c>
      <c r="AR131" s="2" t="e">
        <v>#N/A</v>
      </c>
      <c r="AS131" t="e">
        <v>#N/A</v>
      </c>
      <c r="AT131" t="e">
        <v>#N/A</v>
      </c>
      <c r="AU131" t="e">
        <v>#N/A</v>
      </c>
      <c r="AV131" t="e">
        <v>#N/A</v>
      </c>
      <c r="AW131" t="e">
        <v>#N/A</v>
      </c>
      <c r="AX131" t="e">
        <v>#N/A</v>
      </c>
      <c r="AY131" t="e">
        <v>#N/A</v>
      </c>
      <c r="AZ131" t="e">
        <v>#N/A</v>
      </c>
      <c r="BA131" t="e">
        <v>#N/A</v>
      </c>
      <c r="BB131" t="e">
        <v>#N/A</v>
      </c>
      <c r="BC131" t="e">
        <v>#N/A</v>
      </c>
      <c r="BD131" t="e">
        <v>#N/A</v>
      </c>
      <c r="BE131" t="e">
        <v>#N/A</v>
      </c>
      <c r="BF131" t="e">
        <v>#N/A</v>
      </c>
      <c r="BG131" t="e">
        <v>#N/A</v>
      </c>
      <c r="BH131" t="e">
        <v>#N/A</v>
      </c>
      <c r="BI131" t="e">
        <v>#N/A</v>
      </c>
      <c r="BJ131" t="e">
        <v>#N/A</v>
      </c>
      <c r="BK131" t="e">
        <v>#N/A</v>
      </c>
      <c r="BL131" t="e">
        <v>#N/A</v>
      </c>
      <c r="BM131" t="e">
        <v>#N/A</v>
      </c>
    </row>
    <row r="132" spans="1:65" x14ac:dyDescent="0.25">
      <c r="A132" t="s">
        <v>136</v>
      </c>
      <c r="B132" s="2">
        <v>6.9</v>
      </c>
      <c r="C132" s="3" t="e">
        <v>#N/A</v>
      </c>
      <c r="D132" s="9" t="e">
        <v>#N/A</v>
      </c>
      <c r="E132" s="2" t="e">
        <v>#N/A</v>
      </c>
      <c r="F132" s="7" t="e">
        <v>#N/A</v>
      </c>
      <c r="G132" s="7" t="e">
        <v>#N/A</v>
      </c>
      <c r="H132" s="7" t="e">
        <v>#N/A</v>
      </c>
      <c r="I132" s="7" t="e">
        <v>#N/A</v>
      </c>
      <c r="J132" s="7" t="e">
        <v>#N/A</v>
      </c>
      <c r="K132" s="7" t="e">
        <v>#N/A</v>
      </c>
      <c r="L132" s="7" t="e">
        <v>#N/A</v>
      </c>
      <c r="M132" s="7" t="e">
        <v>#N/A</v>
      </c>
      <c r="N132" s="7" t="e">
        <v>#N/A</v>
      </c>
      <c r="O132" s="7" t="e">
        <v>#N/A</v>
      </c>
      <c r="P132" s="7" t="e">
        <v>#N/A</v>
      </c>
      <c r="Q132" s="7" t="e">
        <v>#N/A</v>
      </c>
      <c r="R132" s="7" t="e">
        <v>#N/A</v>
      </c>
      <c r="S132" s="7" t="e">
        <v>#N/A</v>
      </c>
      <c r="T132" s="7" t="e">
        <v>#N/A</v>
      </c>
      <c r="U132" s="7" t="e">
        <v>#N/A</v>
      </c>
      <c r="V132" s="7" t="e">
        <v>#N/A</v>
      </c>
      <c r="W132" s="7" t="e">
        <v>#N/A</v>
      </c>
      <c r="X132" s="2" t="e">
        <v>#N/A</v>
      </c>
      <c r="Y132" s="2" t="e">
        <v>#N/A</v>
      </c>
      <c r="Z132" s="2" t="e">
        <v>#N/A</v>
      </c>
      <c r="AA132" s="2" t="e">
        <v>#N/A</v>
      </c>
      <c r="AB132" s="2" t="e">
        <v>#N/A</v>
      </c>
      <c r="AC132" s="2" t="e">
        <v>#N/A</v>
      </c>
      <c r="AD132" s="2" t="e">
        <v>#N/A</v>
      </c>
      <c r="AE132" s="2" t="e">
        <v>#N/A</v>
      </c>
      <c r="AF132" s="2" t="e">
        <v>#N/A</v>
      </c>
      <c r="AG132" s="2" t="e">
        <v>#N/A</v>
      </c>
      <c r="AH132" s="2" t="e">
        <v>#N/A</v>
      </c>
      <c r="AI132" s="2" t="e">
        <v>#N/A</v>
      </c>
      <c r="AJ132" s="2" t="e">
        <v>#N/A</v>
      </c>
      <c r="AK132" s="2" t="e">
        <v>#N/A</v>
      </c>
      <c r="AL132" s="2" t="e">
        <v>#N/A</v>
      </c>
      <c r="AM132" s="2" t="e">
        <v>#N/A</v>
      </c>
      <c r="AN132" s="2" t="e">
        <v>#N/A</v>
      </c>
      <c r="AO132" s="2" t="e">
        <v>#N/A</v>
      </c>
      <c r="AP132" s="2" t="e">
        <v>#N/A</v>
      </c>
      <c r="AQ132" s="2" t="e">
        <v>#N/A</v>
      </c>
      <c r="AR132" s="2" t="e">
        <v>#N/A</v>
      </c>
      <c r="AS132" t="e">
        <v>#N/A</v>
      </c>
      <c r="AT132" t="e">
        <v>#N/A</v>
      </c>
      <c r="AU132" t="e">
        <v>#N/A</v>
      </c>
      <c r="AV132" t="e">
        <v>#N/A</v>
      </c>
      <c r="AW132" t="e">
        <v>#N/A</v>
      </c>
      <c r="AX132" t="e">
        <v>#N/A</v>
      </c>
      <c r="AY132" t="e">
        <v>#N/A</v>
      </c>
      <c r="AZ132" t="e">
        <v>#N/A</v>
      </c>
      <c r="BA132" t="e">
        <v>#N/A</v>
      </c>
      <c r="BB132" t="e">
        <v>#N/A</v>
      </c>
      <c r="BC132" t="e">
        <v>#N/A</v>
      </c>
      <c r="BD132" t="e">
        <v>#N/A</v>
      </c>
      <c r="BE132" t="e">
        <v>#N/A</v>
      </c>
      <c r="BF132" t="e">
        <v>#N/A</v>
      </c>
      <c r="BG132" t="e">
        <v>#N/A</v>
      </c>
      <c r="BH132" t="e">
        <v>#N/A</v>
      </c>
      <c r="BI132" t="e">
        <v>#N/A</v>
      </c>
      <c r="BJ132" t="e">
        <v>#N/A</v>
      </c>
      <c r="BK132" t="e">
        <v>#N/A</v>
      </c>
      <c r="BL132" t="e">
        <v>#N/A</v>
      </c>
      <c r="BM132" t="e">
        <v>#N/A</v>
      </c>
    </row>
    <row r="133" spans="1:65" x14ac:dyDescent="0.25">
      <c r="A133" t="s">
        <v>137</v>
      </c>
      <c r="B133" s="2">
        <v>6.9</v>
      </c>
      <c r="C133" s="3" t="e">
        <v>#N/A</v>
      </c>
      <c r="D133" s="9" t="e">
        <v>#N/A</v>
      </c>
      <c r="E133" s="2" t="e">
        <v>#N/A</v>
      </c>
      <c r="F133" s="7" t="e">
        <v>#N/A</v>
      </c>
      <c r="G133" s="7" t="e">
        <v>#N/A</v>
      </c>
      <c r="H133" s="7" t="e">
        <v>#N/A</v>
      </c>
      <c r="I133" s="7" t="e">
        <v>#N/A</v>
      </c>
      <c r="J133" s="7" t="e">
        <v>#N/A</v>
      </c>
      <c r="K133" s="7" t="e">
        <v>#N/A</v>
      </c>
      <c r="L133" s="7" t="e">
        <v>#N/A</v>
      </c>
      <c r="M133" s="7" t="e">
        <v>#N/A</v>
      </c>
      <c r="N133" s="7" t="e">
        <v>#N/A</v>
      </c>
      <c r="O133" s="7" t="e">
        <v>#N/A</v>
      </c>
      <c r="P133" s="7" t="e">
        <v>#N/A</v>
      </c>
      <c r="Q133" s="7" t="e">
        <v>#N/A</v>
      </c>
      <c r="R133" s="7" t="e">
        <v>#N/A</v>
      </c>
      <c r="S133" s="7" t="e">
        <v>#N/A</v>
      </c>
      <c r="T133" s="7" t="e">
        <v>#N/A</v>
      </c>
      <c r="U133" s="7" t="e">
        <v>#N/A</v>
      </c>
      <c r="V133" s="7" t="e">
        <v>#N/A</v>
      </c>
      <c r="W133" s="7" t="e">
        <v>#N/A</v>
      </c>
      <c r="X133" s="2" t="e">
        <v>#N/A</v>
      </c>
      <c r="Y133" s="2" t="e">
        <v>#N/A</v>
      </c>
      <c r="Z133" s="2" t="e">
        <v>#N/A</v>
      </c>
      <c r="AA133" s="2" t="e">
        <v>#N/A</v>
      </c>
      <c r="AB133" s="2" t="e">
        <v>#N/A</v>
      </c>
      <c r="AC133" s="2" t="e">
        <v>#N/A</v>
      </c>
      <c r="AD133" s="2" t="e">
        <v>#N/A</v>
      </c>
      <c r="AE133" s="2" t="e">
        <v>#N/A</v>
      </c>
      <c r="AF133" s="2" t="e">
        <v>#N/A</v>
      </c>
      <c r="AG133" s="2" t="e">
        <v>#N/A</v>
      </c>
      <c r="AH133" s="2" t="e">
        <v>#N/A</v>
      </c>
      <c r="AI133" s="2" t="e">
        <v>#N/A</v>
      </c>
      <c r="AJ133" s="2" t="e">
        <v>#N/A</v>
      </c>
      <c r="AK133" s="2" t="e">
        <v>#N/A</v>
      </c>
      <c r="AL133" s="2" t="e">
        <v>#N/A</v>
      </c>
      <c r="AM133" s="2" t="e">
        <v>#N/A</v>
      </c>
      <c r="AN133" s="2" t="e">
        <v>#N/A</v>
      </c>
      <c r="AO133" s="2" t="e">
        <v>#N/A</v>
      </c>
      <c r="AP133" s="2" t="e">
        <v>#N/A</v>
      </c>
      <c r="AQ133" s="2" t="e">
        <v>#N/A</v>
      </c>
      <c r="AR133" s="2" t="e">
        <v>#N/A</v>
      </c>
      <c r="AS133" t="e">
        <v>#N/A</v>
      </c>
      <c r="AT133" t="e">
        <v>#N/A</v>
      </c>
      <c r="AU133" t="e">
        <v>#N/A</v>
      </c>
      <c r="AV133" t="e">
        <v>#N/A</v>
      </c>
      <c r="AW133" t="e">
        <v>#N/A</v>
      </c>
      <c r="AX133" t="e">
        <v>#N/A</v>
      </c>
      <c r="AY133" t="e">
        <v>#N/A</v>
      </c>
      <c r="AZ133" t="e">
        <v>#N/A</v>
      </c>
      <c r="BA133" t="e">
        <v>#N/A</v>
      </c>
      <c r="BB133" t="e">
        <v>#N/A</v>
      </c>
      <c r="BC133" t="e">
        <v>#N/A</v>
      </c>
      <c r="BD133" t="e">
        <v>#N/A</v>
      </c>
      <c r="BE133" t="e">
        <v>#N/A</v>
      </c>
      <c r="BF133" t="e">
        <v>#N/A</v>
      </c>
      <c r="BG133" t="e">
        <v>#N/A</v>
      </c>
      <c r="BH133" t="e">
        <v>#N/A</v>
      </c>
      <c r="BI133" t="e">
        <v>#N/A</v>
      </c>
      <c r="BJ133" t="e">
        <v>#N/A</v>
      </c>
      <c r="BK133" t="e">
        <v>#N/A</v>
      </c>
      <c r="BL133" t="e">
        <v>#N/A</v>
      </c>
      <c r="BM133" t="e">
        <v>#N/A</v>
      </c>
    </row>
    <row r="134" spans="1:65" x14ac:dyDescent="0.25">
      <c r="A134" t="s">
        <v>138</v>
      </c>
      <c r="B134" s="2">
        <v>7</v>
      </c>
      <c r="C134" s="3" t="e">
        <v>#N/A</v>
      </c>
      <c r="D134" s="9" t="e">
        <v>#N/A</v>
      </c>
      <c r="E134" s="2" t="e">
        <v>#N/A</v>
      </c>
      <c r="F134" s="7" t="e">
        <v>#N/A</v>
      </c>
      <c r="G134" s="7" t="e">
        <v>#N/A</v>
      </c>
      <c r="H134" s="7" t="e">
        <v>#N/A</v>
      </c>
      <c r="I134" s="7" t="e">
        <v>#N/A</v>
      </c>
      <c r="J134" s="7" t="e">
        <v>#N/A</v>
      </c>
      <c r="K134" s="7" t="e">
        <v>#N/A</v>
      </c>
      <c r="L134" s="7" t="e">
        <v>#N/A</v>
      </c>
      <c r="M134" s="7" t="e">
        <v>#N/A</v>
      </c>
      <c r="N134" s="7" t="e">
        <v>#N/A</v>
      </c>
      <c r="O134" s="7" t="e">
        <v>#N/A</v>
      </c>
      <c r="P134" s="7" t="e">
        <v>#N/A</v>
      </c>
      <c r="Q134" s="7" t="e">
        <v>#N/A</v>
      </c>
      <c r="R134" s="7" t="e">
        <v>#N/A</v>
      </c>
      <c r="S134" s="7" t="e">
        <v>#N/A</v>
      </c>
      <c r="T134" s="7" t="e">
        <v>#N/A</v>
      </c>
      <c r="U134" s="7" t="e">
        <v>#N/A</v>
      </c>
      <c r="V134" s="7" t="e">
        <v>#N/A</v>
      </c>
      <c r="W134" s="7" t="e">
        <v>#N/A</v>
      </c>
      <c r="X134" s="2" t="e">
        <v>#N/A</v>
      </c>
      <c r="Y134" s="2" t="e">
        <v>#N/A</v>
      </c>
      <c r="Z134" s="2" t="e">
        <v>#N/A</v>
      </c>
      <c r="AA134" s="2" t="e">
        <v>#N/A</v>
      </c>
      <c r="AB134" s="2" t="e">
        <v>#N/A</v>
      </c>
      <c r="AC134" s="2" t="e">
        <v>#N/A</v>
      </c>
      <c r="AD134" s="2" t="e">
        <v>#N/A</v>
      </c>
      <c r="AE134" s="2" t="e">
        <v>#N/A</v>
      </c>
      <c r="AF134" s="2" t="e">
        <v>#N/A</v>
      </c>
      <c r="AG134" s="2" t="e">
        <v>#N/A</v>
      </c>
      <c r="AH134" s="2" t="e">
        <v>#N/A</v>
      </c>
      <c r="AI134" s="2" t="e">
        <v>#N/A</v>
      </c>
      <c r="AJ134" s="2" t="e">
        <v>#N/A</v>
      </c>
      <c r="AK134" s="2" t="e">
        <v>#N/A</v>
      </c>
      <c r="AL134" s="2" t="e">
        <v>#N/A</v>
      </c>
      <c r="AM134" s="2" t="e">
        <v>#N/A</v>
      </c>
      <c r="AN134" s="2" t="e">
        <v>#N/A</v>
      </c>
      <c r="AO134" s="2" t="e">
        <v>#N/A</v>
      </c>
      <c r="AP134" s="2" t="e">
        <v>#N/A</v>
      </c>
      <c r="AQ134" s="2" t="e">
        <v>#N/A</v>
      </c>
      <c r="AR134" s="2" t="e">
        <v>#N/A</v>
      </c>
      <c r="AS134" t="e">
        <v>#N/A</v>
      </c>
      <c r="AT134" t="e">
        <v>#N/A</v>
      </c>
      <c r="AU134" t="e">
        <v>#N/A</v>
      </c>
      <c r="AV134" t="e">
        <v>#N/A</v>
      </c>
      <c r="AW134" t="e">
        <v>#N/A</v>
      </c>
      <c r="AX134" t="e">
        <v>#N/A</v>
      </c>
      <c r="AY134" t="e">
        <v>#N/A</v>
      </c>
      <c r="AZ134" t="e">
        <v>#N/A</v>
      </c>
      <c r="BA134" t="e">
        <v>#N/A</v>
      </c>
      <c r="BB134" t="e">
        <v>#N/A</v>
      </c>
      <c r="BC134" t="e">
        <v>#N/A</v>
      </c>
      <c r="BD134" t="e">
        <v>#N/A</v>
      </c>
      <c r="BE134" t="e">
        <v>#N/A</v>
      </c>
      <c r="BF134" t="e">
        <v>#N/A</v>
      </c>
      <c r="BG134" t="e">
        <v>#N/A</v>
      </c>
      <c r="BH134" t="e">
        <v>#N/A</v>
      </c>
      <c r="BI134" t="e">
        <v>#N/A</v>
      </c>
      <c r="BJ134" t="e">
        <v>#N/A</v>
      </c>
      <c r="BK134" t="e">
        <v>#N/A</v>
      </c>
      <c r="BL134" t="e">
        <v>#N/A</v>
      </c>
      <c r="BM134" t="e">
        <v>#N/A</v>
      </c>
    </row>
    <row r="135" spans="1:65" x14ac:dyDescent="0.25">
      <c r="A135" t="s">
        <v>139</v>
      </c>
      <c r="B135" s="2">
        <v>7.1</v>
      </c>
      <c r="C135" s="3" t="e">
        <v>#N/A</v>
      </c>
      <c r="D135" s="9" t="e">
        <v>#N/A</v>
      </c>
      <c r="E135" s="2" t="e">
        <v>#N/A</v>
      </c>
      <c r="F135" s="7" t="e">
        <v>#N/A</v>
      </c>
      <c r="G135" s="7" t="e">
        <v>#N/A</v>
      </c>
      <c r="H135" s="7" t="e">
        <v>#N/A</v>
      </c>
      <c r="I135" s="7" t="e">
        <v>#N/A</v>
      </c>
      <c r="J135" s="7" t="e">
        <v>#N/A</v>
      </c>
      <c r="K135" s="7" t="e">
        <v>#N/A</v>
      </c>
      <c r="L135" s="7" t="e">
        <v>#N/A</v>
      </c>
      <c r="M135" s="7" t="e">
        <v>#N/A</v>
      </c>
      <c r="N135" s="7" t="e">
        <v>#N/A</v>
      </c>
      <c r="O135" s="7" t="e">
        <v>#N/A</v>
      </c>
      <c r="P135" s="7" t="e">
        <v>#N/A</v>
      </c>
      <c r="Q135" s="7" t="e">
        <v>#N/A</v>
      </c>
      <c r="R135" s="7" t="e">
        <v>#N/A</v>
      </c>
      <c r="S135" s="7" t="e">
        <v>#N/A</v>
      </c>
      <c r="T135" s="7" t="e">
        <v>#N/A</v>
      </c>
      <c r="U135" s="7" t="e">
        <v>#N/A</v>
      </c>
      <c r="V135" s="7" t="e">
        <v>#N/A</v>
      </c>
      <c r="W135" s="7" t="e">
        <v>#N/A</v>
      </c>
      <c r="X135" s="2" t="e">
        <v>#N/A</v>
      </c>
      <c r="Y135" s="2" t="e">
        <v>#N/A</v>
      </c>
      <c r="Z135" s="2" t="e">
        <v>#N/A</v>
      </c>
      <c r="AA135" s="2" t="e">
        <v>#N/A</v>
      </c>
      <c r="AB135" s="2" t="e">
        <v>#N/A</v>
      </c>
      <c r="AC135" s="2" t="e">
        <v>#N/A</v>
      </c>
      <c r="AD135" s="2" t="e">
        <v>#N/A</v>
      </c>
      <c r="AE135" s="2" t="e">
        <v>#N/A</v>
      </c>
      <c r="AF135" s="2" t="e">
        <v>#N/A</v>
      </c>
      <c r="AG135" s="2" t="e">
        <v>#N/A</v>
      </c>
      <c r="AH135" s="2" t="e">
        <v>#N/A</v>
      </c>
      <c r="AI135" s="2" t="e">
        <v>#N/A</v>
      </c>
      <c r="AJ135" s="2" t="e">
        <v>#N/A</v>
      </c>
      <c r="AK135" s="2" t="e">
        <v>#N/A</v>
      </c>
      <c r="AL135" s="2" t="e">
        <v>#N/A</v>
      </c>
      <c r="AM135" s="2" t="e">
        <v>#N/A</v>
      </c>
      <c r="AN135" s="2" t="e">
        <v>#N/A</v>
      </c>
      <c r="AO135" s="2" t="e">
        <v>#N/A</v>
      </c>
      <c r="AP135" s="2" t="e">
        <v>#N/A</v>
      </c>
      <c r="AQ135" s="2" t="e">
        <v>#N/A</v>
      </c>
      <c r="AR135" s="2" t="e">
        <v>#N/A</v>
      </c>
      <c r="AS135" t="e">
        <v>#N/A</v>
      </c>
      <c r="AT135" t="e">
        <v>#N/A</v>
      </c>
      <c r="AU135" t="e">
        <v>#N/A</v>
      </c>
      <c r="AV135" t="e">
        <v>#N/A</v>
      </c>
      <c r="AW135" t="e">
        <v>#N/A</v>
      </c>
      <c r="AX135" t="e">
        <v>#N/A</v>
      </c>
      <c r="AY135" t="e">
        <v>#N/A</v>
      </c>
      <c r="AZ135" t="e">
        <v>#N/A</v>
      </c>
      <c r="BA135" t="e">
        <v>#N/A</v>
      </c>
      <c r="BB135" t="e">
        <v>#N/A</v>
      </c>
      <c r="BC135" t="e">
        <v>#N/A</v>
      </c>
      <c r="BD135" t="e">
        <v>#N/A</v>
      </c>
      <c r="BE135" t="e">
        <v>#N/A</v>
      </c>
      <c r="BF135" t="e">
        <v>#N/A</v>
      </c>
      <c r="BG135" t="e">
        <v>#N/A</v>
      </c>
      <c r="BH135" t="e">
        <v>#N/A</v>
      </c>
      <c r="BI135" t="e">
        <v>#N/A</v>
      </c>
      <c r="BJ135" t="e">
        <v>#N/A</v>
      </c>
      <c r="BK135" t="e">
        <v>#N/A</v>
      </c>
      <c r="BL135" t="e">
        <v>#N/A</v>
      </c>
      <c r="BM135" t="e">
        <v>#N/A</v>
      </c>
    </row>
    <row r="136" spans="1:65" x14ac:dyDescent="0.25">
      <c r="A136" t="s">
        <v>140</v>
      </c>
      <c r="B136" s="2">
        <v>7.2</v>
      </c>
      <c r="C136" s="3" t="e">
        <v>#N/A</v>
      </c>
      <c r="D136" s="9" t="e">
        <v>#N/A</v>
      </c>
      <c r="E136" s="2" t="e">
        <v>#N/A</v>
      </c>
      <c r="F136" s="7" t="e">
        <v>#N/A</v>
      </c>
      <c r="G136" s="7" t="e">
        <v>#N/A</v>
      </c>
      <c r="H136" s="7" t="e">
        <v>#N/A</v>
      </c>
      <c r="I136" s="7" t="e">
        <v>#N/A</v>
      </c>
      <c r="J136" s="7" t="e">
        <v>#N/A</v>
      </c>
      <c r="K136" s="7" t="e">
        <v>#N/A</v>
      </c>
      <c r="L136" s="7" t="e">
        <v>#N/A</v>
      </c>
      <c r="M136" s="7" t="e">
        <v>#N/A</v>
      </c>
      <c r="N136" s="7" t="e">
        <v>#N/A</v>
      </c>
      <c r="O136" s="7" t="e">
        <v>#N/A</v>
      </c>
      <c r="P136" s="7" t="e">
        <v>#N/A</v>
      </c>
      <c r="Q136" s="7" t="e">
        <v>#N/A</v>
      </c>
      <c r="R136" s="7" t="e">
        <v>#N/A</v>
      </c>
      <c r="S136" s="7" t="e">
        <v>#N/A</v>
      </c>
      <c r="T136" s="7" t="e">
        <v>#N/A</v>
      </c>
      <c r="U136" s="7" t="e">
        <v>#N/A</v>
      </c>
      <c r="V136" s="7" t="e">
        <v>#N/A</v>
      </c>
      <c r="W136" s="7" t="e">
        <v>#N/A</v>
      </c>
      <c r="X136" s="2" t="e">
        <v>#N/A</v>
      </c>
      <c r="Y136" s="2" t="e">
        <v>#N/A</v>
      </c>
      <c r="Z136" s="2" t="e">
        <v>#N/A</v>
      </c>
      <c r="AA136" s="2" t="e">
        <v>#N/A</v>
      </c>
      <c r="AB136" s="2" t="e">
        <v>#N/A</v>
      </c>
      <c r="AC136" s="2" t="e">
        <v>#N/A</v>
      </c>
      <c r="AD136" s="2" t="e">
        <v>#N/A</v>
      </c>
      <c r="AE136" s="2" t="e">
        <v>#N/A</v>
      </c>
      <c r="AF136" s="2" t="e">
        <v>#N/A</v>
      </c>
      <c r="AG136" s="2" t="e">
        <v>#N/A</v>
      </c>
      <c r="AH136" s="2" t="e">
        <v>#N/A</v>
      </c>
      <c r="AI136" s="2" t="e">
        <v>#N/A</v>
      </c>
      <c r="AJ136" s="2" t="e">
        <v>#N/A</v>
      </c>
      <c r="AK136" s="2" t="e">
        <v>#N/A</v>
      </c>
      <c r="AL136" s="2" t="e">
        <v>#N/A</v>
      </c>
      <c r="AM136" s="2" t="e">
        <v>#N/A</v>
      </c>
      <c r="AN136" s="2" t="e">
        <v>#N/A</v>
      </c>
      <c r="AO136" s="2" t="e">
        <v>#N/A</v>
      </c>
      <c r="AP136" s="2" t="e">
        <v>#N/A</v>
      </c>
      <c r="AQ136" s="2" t="e">
        <v>#N/A</v>
      </c>
      <c r="AR136" s="2" t="e">
        <v>#N/A</v>
      </c>
      <c r="AS136" t="e">
        <v>#N/A</v>
      </c>
      <c r="AT136" t="e">
        <v>#N/A</v>
      </c>
      <c r="AU136" t="e">
        <v>#N/A</v>
      </c>
      <c r="AV136" t="e">
        <v>#N/A</v>
      </c>
      <c r="AW136" t="e">
        <v>#N/A</v>
      </c>
      <c r="AX136" t="e">
        <v>#N/A</v>
      </c>
      <c r="AY136" t="e">
        <v>#N/A</v>
      </c>
      <c r="AZ136" t="e">
        <v>#N/A</v>
      </c>
      <c r="BA136" t="e">
        <v>#N/A</v>
      </c>
      <c r="BB136" t="e">
        <v>#N/A</v>
      </c>
      <c r="BC136" t="e">
        <v>#N/A</v>
      </c>
      <c r="BD136" t="e">
        <v>#N/A</v>
      </c>
      <c r="BE136" t="e">
        <v>#N/A</v>
      </c>
      <c r="BF136" t="e">
        <v>#N/A</v>
      </c>
      <c r="BG136" t="e">
        <v>#N/A</v>
      </c>
      <c r="BH136" t="e">
        <v>#N/A</v>
      </c>
      <c r="BI136" t="e">
        <v>#N/A</v>
      </c>
      <c r="BJ136" t="e">
        <v>#N/A</v>
      </c>
      <c r="BK136" t="e">
        <v>#N/A</v>
      </c>
      <c r="BL136" t="e">
        <v>#N/A</v>
      </c>
      <c r="BM136" t="e">
        <v>#N/A</v>
      </c>
    </row>
    <row r="137" spans="1:65" x14ac:dyDescent="0.25">
      <c r="A137" t="s">
        <v>141</v>
      </c>
      <c r="B137" s="2">
        <v>7.3</v>
      </c>
      <c r="C137" s="3" t="e">
        <v>#N/A</v>
      </c>
      <c r="D137" s="9" t="e">
        <v>#N/A</v>
      </c>
      <c r="E137" s="2" t="e">
        <v>#N/A</v>
      </c>
      <c r="F137" s="7" t="e">
        <v>#N/A</v>
      </c>
      <c r="G137" s="7" t="e">
        <v>#N/A</v>
      </c>
      <c r="H137" s="7" t="e">
        <v>#N/A</v>
      </c>
      <c r="I137" s="7" t="e">
        <v>#N/A</v>
      </c>
      <c r="J137" s="7" t="e">
        <v>#N/A</v>
      </c>
      <c r="K137" s="7" t="e">
        <v>#N/A</v>
      </c>
      <c r="L137" s="7" t="e">
        <v>#N/A</v>
      </c>
      <c r="M137" s="7" t="e">
        <v>#N/A</v>
      </c>
      <c r="N137" s="7" t="e">
        <v>#N/A</v>
      </c>
      <c r="O137" s="7" t="e">
        <v>#N/A</v>
      </c>
      <c r="P137" s="7" t="e">
        <v>#N/A</v>
      </c>
      <c r="Q137" s="7" t="e">
        <v>#N/A</v>
      </c>
      <c r="R137" s="7" t="e">
        <v>#N/A</v>
      </c>
      <c r="S137" s="7" t="e">
        <v>#N/A</v>
      </c>
      <c r="T137" s="7" t="e">
        <v>#N/A</v>
      </c>
      <c r="U137" s="7" t="e">
        <v>#N/A</v>
      </c>
      <c r="V137" s="7" t="e">
        <v>#N/A</v>
      </c>
      <c r="W137" s="7" t="e">
        <v>#N/A</v>
      </c>
      <c r="X137" s="2" t="e">
        <v>#N/A</v>
      </c>
      <c r="Y137" s="2" t="e">
        <v>#N/A</v>
      </c>
      <c r="Z137" s="2" t="e">
        <v>#N/A</v>
      </c>
      <c r="AA137" s="2" t="e">
        <v>#N/A</v>
      </c>
      <c r="AB137" s="2" t="e">
        <v>#N/A</v>
      </c>
      <c r="AC137" s="2" t="e">
        <v>#N/A</v>
      </c>
      <c r="AD137" s="2" t="e">
        <v>#N/A</v>
      </c>
      <c r="AE137" s="2" t="e">
        <v>#N/A</v>
      </c>
      <c r="AF137" s="2" t="e">
        <v>#N/A</v>
      </c>
      <c r="AG137" s="2" t="e">
        <v>#N/A</v>
      </c>
      <c r="AH137" s="2" t="e">
        <v>#N/A</v>
      </c>
      <c r="AI137" s="2" t="e">
        <v>#N/A</v>
      </c>
      <c r="AJ137" s="2" t="e">
        <v>#N/A</v>
      </c>
      <c r="AK137" s="2" t="e">
        <v>#N/A</v>
      </c>
      <c r="AL137" s="2" t="e">
        <v>#N/A</v>
      </c>
      <c r="AM137" s="2" t="e">
        <v>#N/A</v>
      </c>
      <c r="AN137" s="2" t="e">
        <v>#N/A</v>
      </c>
      <c r="AO137" s="2" t="e">
        <v>#N/A</v>
      </c>
      <c r="AP137" s="2" t="e">
        <v>#N/A</v>
      </c>
      <c r="AQ137" s="2" t="e">
        <v>#N/A</v>
      </c>
      <c r="AR137" s="2" t="e">
        <v>#N/A</v>
      </c>
      <c r="AS137" t="e">
        <v>#N/A</v>
      </c>
      <c r="AT137" t="e">
        <v>#N/A</v>
      </c>
      <c r="AU137" t="e">
        <v>#N/A</v>
      </c>
      <c r="AV137" t="e">
        <v>#N/A</v>
      </c>
      <c r="AW137" t="e">
        <v>#N/A</v>
      </c>
      <c r="AX137" t="e">
        <v>#N/A</v>
      </c>
      <c r="AY137" t="e">
        <v>#N/A</v>
      </c>
      <c r="AZ137" t="e">
        <v>#N/A</v>
      </c>
      <c r="BA137" t="e">
        <v>#N/A</v>
      </c>
      <c r="BB137" t="e">
        <v>#N/A</v>
      </c>
      <c r="BC137" t="e">
        <v>#N/A</v>
      </c>
      <c r="BD137" t="e">
        <v>#N/A</v>
      </c>
      <c r="BE137" t="e">
        <v>#N/A</v>
      </c>
      <c r="BF137" t="e">
        <v>#N/A</v>
      </c>
      <c r="BG137" t="e">
        <v>#N/A</v>
      </c>
      <c r="BH137" t="e">
        <v>#N/A</v>
      </c>
      <c r="BI137" t="e">
        <v>#N/A</v>
      </c>
      <c r="BJ137" t="e">
        <v>#N/A</v>
      </c>
      <c r="BK137" t="e">
        <v>#N/A</v>
      </c>
      <c r="BL137" t="e">
        <v>#N/A</v>
      </c>
      <c r="BM137" t="e">
        <v>#N/A</v>
      </c>
    </row>
    <row r="138" spans="1:65" x14ac:dyDescent="0.25">
      <c r="A138" t="s">
        <v>142</v>
      </c>
      <c r="B138" s="2">
        <v>7.5</v>
      </c>
      <c r="C138" s="3" t="e">
        <v>#N/A</v>
      </c>
      <c r="D138" s="9" t="e">
        <v>#N/A</v>
      </c>
      <c r="E138" s="2" t="e">
        <v>#N/A</v>
      </c>
      <c r="F138" s="7" t="e">
        <v>#N/A</v>
      </c>
      <c r="G138" s="7" t="e">
        <v>#N/A</v>
      </c>
      <c r="H138" s="7" t="e">
        <v>#N/A</v>
      </c>
      <c r="I138" s="7" t="e">
        <v>#N/A</v>
      </c>
      <c r="J138" s="7" t="e">
        <v>#N/A</v>
      </c>
      <c r="K138" s="7" t="e">
        <v>#N/A</v>
      </c>
      <c r="L138" s="7" t="e">
        <v>#N/A</v>
      </c>
      <c r="M138" s="7" t="e">
        <v>#N/A</v>
      </c>
      <c r="N138" s="7" t="e">
        <v>#N/A</v>
      </c>
      <c r="O138" s="7" t="e">
        <v>#N/A</v>
      </c>
      <c r="P138" s="7" t="e">
        <v>#N/A</v>
      </c>
      <c r="Q138" s="7" t="e">
        <v>#N/A</v>
      </c>
      <c r="R138" s="7" t="e">
        <v>#N/A</v>
      </c>
      <c r="S138" s="7" t="e">
        <v>#N/A</v>
      </c>
      <c r="T138" s="7" t="e">
        <v>#N/A</v>
      </c>
      <c r="U138" s="7" t="e">
        <v>#N/A</v>
      </c>
      <c r="V138" s="7" t="e">
        <v>#N/A</v>
      </c>
      <c r="W138" s="7" t="e">
        <v>#N/A</v>
      </c>
      <c r="X138" s="2" t="e">
        <v>#N/A</v>
      </c>
      <c r="Y138" s="2" t="e">
        <v>#N/A</v>
      </c>
      <c r="Z138" s="2" t="e">
        <v>#N/A</v>
      </c>
      <c r="AA138" s="2" t="e">
        <v>#N/A</v>
      </c>
      <c r="AB138" s="2" t="e">
        <v>#N/A</v>
      </c>
      <c r="AC138" s="2" t="e">
        <v>#N/A</v>
      </c>
      <c r="AD138" s="2" t="e">
        <v>#N/A</v>
      </c>
      <c r="AE138" s="2" t="e">
        <v>#N/A</v>
      </c>
      <c r="AF138" s="2" t="e">
        <v>#N/A</v>
      </c>
      <c r="AG138" s="2" t="e">
        <v>#N/A</v>
      </c>
      <c r="AH138" s="2" t="e">
        <v>#N/A</v>
      </c>
      <c r="AI138" s="2" t="e">
        <v>#N/A</v>
      </c>
      <c r="AJ138" s="2" t="e">
        <v>#N/A</v>
      </c>
      <c r="AK138" s="2" t="e">
        <v>#N/A</v>
      </c>
      <c r="AL138" s="2" t="e">
        <v>#N/A</v>
      </c>
      <c r="AM138" s="2" t="e">
        <v>#N/A</v>
      </c>
      <c r="AN138" s="2" t="e">
        <v>#N/A</v>
      </c>
      <c r="AO138" s="2" t="e">
        <v>#N/A</v>
      </c>
      <c r="AP138" s="2" t="e">
        <v>#N/A</v>
      </c>
      <c r="AQ138" s="2" t="e">
        <v>#N/A</v>
      </c>
      <c r="AR138" s="2" t="e">
        <v>#N/A</v>
      </c>
      <c r="AS138" t="e">
        <v>#N/A</v>
      </c>
      <c r="AT138" t="e">
        <v>#N/A</v>
      </c>
      <c r="AU138" t="e">
        <v>#N/A</v>
      </c>
      <c r="AV138" t="e">
        <v>#N/A</v>
      </c>
      <c r="AW138" t="e">
        <v>#N/A</v>
      </c>
      <c r="AX138" t="e">
        <v>#N/A</v>
      </c>
      <c r="AY138" t="e">
        <v>#N/A</v>
      </c>
      <c r="AZ138" t="e">
        <v>#N/A</v>
      </c>
      <c r="BA138" t="e">
        <v>#N/A</v>
      </c>
      <c r="BB138" t="e">
        <v>#N/A</v>
      </c>
      <c r="BC138" t="e">
        <v>#N/A</v>
      </c>
      <c r="BD138" t="e">
        <v>#N/A</v>
      </c>
      <c r="BE138" t="e">
        <v>#N/A</v>
      </c>
      <c r="BF138" t="e">
        <v>#N/A</v>
      </c>
      <c r="BG138" t="e">
        <v>#N/A</v>
      </c>
      <c r="BH138" t="e">
        <v>#N/A</v>
      </c>
      <c r="BI138" t="e">
        <v>#N/A</v>
      </c>
      <c r="BJ138" t="e">
        <v>#N/A</v>
      </c>
      <c r="BK138" t="e">
        <v>#N/A</v>
      </c>
      <c r="BL138" t="e">
        <v>#N/A</v>
      </c>
      <c r="BM138" t="e">
        <v>#N/A</v>
      </c>
    </row>
    <row r="139" spans="1:65" x14ac:dyDescent="0.25">
      <c r="A139" t="s">
        <v>143</v>
      </c>
      <c r="B139" s="2">
        <v>7.6</v>
      </c>
      <c r="C139" s="3" t="e">
        <v>#N/A</v>
      </c>
      <c r="D139" s="9" t="e">
        <v>#N/A</v>
      </c>
      <c r="E139" s="2" t="e">
        <v>#N/A</v>
      </c>
      <c r="F139" s="7" t="e">
        <v>#N/A</v>
      </c>
      <c r="G139" s="7" t="e">
        <v>#N/A</v>
      </c>
      <c r="H139" s="7" t="e">
        <v>#N/A</v>
      </c>
      <c r="I139" s="7" t="e">
        <v>#N/A</v>
      </c>
      <c r="J139" s="7" t="e">
        <v>#N/A</v>
      </c>
      <c r="K139" s="7" t="e">
        <v>#N/A</v>
      </c>
      <c r="L139" s="7" t="e">
        <v>#N/A</v>
      </c>
      <c r="M139" s="7" t="e">
        <v>#N/A</v>
      </c>
      <c r="N139" s="7" t="e">
        <v>#N/A</v>
      </c>
      <c r="O139" s="7" t="e">
        <v>#N/A</v>
      </c>
      <c r="P139" s="7" t="e">
        <v>#N/A</v>
      </c>
      <c r="Q139" s="7" t="e">
        <v>#N/A</v>
      </c>
      <c r="R139" s="7" t="e">
        <v>#N/A</v>
      </c>
      <c r="S139" s="7" t="e">
        <v>#N/A</v>
      </c>
      <c r="T139" s="7" t="e">
        <v>#N/A</v>
      </c>
      <c r="U139" s="7" t="e">
        <v>#N/A</v>
      </c>
      <c r="V139" s="7" t="e">
        <v>#N/A</v>
      </c>
      <c r="W139" s="7" t="e">
        <v>#N/A</v>
      </c>
      <c r="X139" s="2" t="e">
        <v>#N/A</v>
      </c>
      <c r="Y139" s="2" t="e">
        <v>#N/A</v>
      </c>
      <c r="Z139" s="2" t="e">
        <v>#N/A</v>
      </c>
      <c r="AA139" s="2" t="e">
        <v>#N/A</v>
      </c>
      <c r="AB139" s="2" t="e">
        <v>#N/A</v>
      </c>
      <c r="AC139" s="2" t="e">
        <v>#N/A</v>
      </c>
      <c r="AD139" s="2" t="e">
        <v>#N/A</v>
      </c>
      <c r="AE139" s="2" t="e">
        <v>#N/A</v>
      </c>
      <c r="AF139" s="2" t="e">
        <v>#N/A</v>
      </c>
      <c r="AG139" s="2" t="e">
        <v>#N/A</v>
      </c>
      <c r="AH139" s="2" t="e">
        <v>#N/A</v>
      </c>
      <c r="AI139" s="2" t="e">
        <v>#N/A</v>
      </c>
      <c r="AJ139" s="2" t="e">
        <v>#N/A</v>
      </c>
      <c r="AK139" s="2" t="e">
        <v>#N/A</v>
      </c>
      <c r="AL139" s="2" t="e">
        <v>#N/A</v>
      </c>
      <c r="AM139" s="2" t="e">
        <v>#N/A</v>
      </c>
      <c r="AN139" s="2" t="e">
        <v>#N/A</v>
      </c>
      <c r="AO139" s="2" t="e">
        <v>#N/A</v>
      </c>
      <c r="AP139" s="2" t="e">
        <v>#N/A</v>
      </c>
      <c r="AQ139" s="2" t="e">
        <v>#N/A</v>
      </c>
      <c r="AR139" s="2" t="e">
        <v>#N/A</v>
      </c>
      <c r="AS139" t="e">
        <v>#N/A</v>
      </c>
      <c r="AT139" t="e">
        <v>#N/A</v>
      </c>
      <c r="AU139" t="e">
        <v>#N/A</v>
      </c>
      <c r="AV139" t="e">
        <v>#N/A</v>
      </c>
      <c r="AW139" t="e">
        <v>#N/A</v>
      </c>
      <c r="AX139" t="e">
        <v>#N/A</v>
      </c>
      <c r="AY139" t="e">
        <v>#N/A</v>
      </c>
      <c r="AZ139" t="e">
        <v>#N/A</v>
      </c>
      <c r="BA139" t="e">
        <v>#N/A</v>
      </c>
      <c r="BB139" t="e">
        <v>#N/A</v>
      </c>
      <c r="BC139" t="e">
        <v>#N/A</v>
      </c>
      <c r="BD139" t="e">
        <v>#N/A</v>
      </c>
      <c r="BE139" t="e">
        <v>#N/A</v>
      </c>
      <c r="BF139" t="e">
        <v>#N/A</v>
      </c>
      <c r="BG139" t="e">
        <v>#N/A</v>
      </c>
      <c r="BH139" t="e">
        <v>#N/A</v>
      </c>
      <c r="BI139" t="e">
        <v>#N/A</v>
      </c>
      <c r="BJ139" t="e">
        <v>#N/A</v>
      </c>
      <c r="BK139" t="e">
        <v>#N/A</v>
      </c>
      <c r="BL139" t="e">
        <v>#N/A</v>
      </c>
      <c r="BM139" t="e">
        <v>#N/A</v>
      </c>
    </row>
    <row r="140" spans="1:65" x14ac:dyDescent="0.25">
      <c r="A140" t="s">
        <v>144</v>
      </c>
      <c r="B140" s="2">
        <v>7.8</v>
      </c>
      <c r="C140" s="3" t="e">
        <v>#N/A</v>
      </c>
      <c r="D140" s="9" t="e">
        <v>#N/A</v>
      </c>
      <c r="E140" s="2" t="e">
        <v>#N/A</v>
      </c>
      <c r="F140" s="7" t="e">
        <v>#N/A</v>
      </c>
      <c r="G140" s="7" t="e">
        <v>#N/A</v>
      </c>
      <c r="H140" s="7" t="e">
        <v>#N/A</v>
      </c>
      <c r="I140" s="7" t="e">
        <v>#N/A</v>
      </c>
      <c r="J140" s="7" t="e">
        <v>#N/A</v>
      </c>
      <c r="K140" s="7" t="e">
        <v>#N/A</v>
      </c>
      <c r="L140" s="7" t="e">
        <v>#N/A</v>
      </c>
      <c r="M140" s="7" t="e">
        <v>#N/A</v>
      </c>
      <c r="N140" s="7" t="e">
        <v>#N/A</v>
      </c>
      <c r="O140" s="7" t="e">
        <v>#N/A</v>
      </c>
      <c r="P140" s="7" t="e">
        <v>#N/A</v>
      </c>
      <c r="Q140" s="7" t="e">
        <v>#N/A</v>
      </c>
      <c r="R140" s="7" t="e">
        <v>#N/A</v>
      </c>
      <c r="S140" s="7" t="e">
        <v>#N/A</v>
      </c>
      <c r="T140" s="7" t="e">
        <v>#N/A</v>
      </c>
      <c r="U140" s="7" t="e">
        <v>#N/A</v>
      </c>
      <c r="V140" s="7" t="e">
        <v>#N/A</v>
      </c>
      <c r="W140" s="7" t="e">
        <v>#N/A</v>
      </c>
      <c r="X140" s="2" t="e">
        <v>#N/A</v>
      </c>
      <c r="Y140" s="2" t="e">
        <v>#N/A</v>
      </c>
      <c r="Z140" s="2" t="e">
        <v>#N/A</v>
      </c>
      <c r="AA140" s="2" t="e">
        <v>#N/A</v>
      </c>
      <c r="AB140" s="2" t="e">
        <v>#N/A</v>
      </c>
      <c r="AC140" s="2" t="e">
        <v>#N/A</v>
      </c>
      <c r="AD140" s="2" t="e">
        <v>#N/A</v>
      </c>
      <c r="AE140" s="2" t="e">
        <v>#N/A</v>
      </c>
      <c r="AF140" s="2" t="e">
        <v>#N/A</v>
      </c>
      <c r="AG140" s="2" t="e">
        <v>#N/A</v>
      </c>
      <c r="AH140" s="2" t="e">
        <v>#N/A</v>
      </c>
      <c r="AI140" s="2" t="e">
        <v>#N/A</v>
      </c>
      <c r="AJ140" s="2" t="e">
        <v>#N/A</v>
      </c>
      <c r="AK140" s="2" t="e">
        <v>#N/A</v>
      </c>
      <c r="AL140" s="2" t="e">
        <v>#N/A</v>
      </c>
      <c r="AM140" s="2" t="e">
        <v>#N/A</v>
      </c>
      <c r="AN140" s="2" t="e">
        <v>#N/A</v>
      </c>
      <c r="AO140" s="2" t="e">
        <v>#N/A</v>
      </c>
      <c r="AP140" s="2" t="e">
        <v>#N/A</v>
      </c>
      <c r="AQ140" s="2" t="e">
        <v>#N/A</v>
      </c>
      <c r="AR140" s="2" t="e">
        <v>#N/A</v>
      </c>
      <c r="AS140" t="e">
        <v>#N/A</v>
      </c>
      <c r="AT140" t="e">
        <v>#N/A</v>
      </c>
      <c r="AU140" t="e">
        <v>#N/A</v>
      </c>
      <c r="AV140" t="e">
        <v>#N/A</v>
      </c>
      <c r="AW140" t="e">
        <v>#N/A</v>
      </c>
      <c r="AX140" t="e">
        <v>#N/A</v>
      </c>
      <c r="AY140" t="e">
        <v>#N/A</v>
      </c>
      <c r="AZ140" t="e">
        <v>#N/A</v>
      </c>
      <c r="BA140" t="e">
        <v>#N/A</v>
      </c>
      <c r="BB140" t="e">
        <v>#N/A</v>
      </c>
      <c r="BC140" t="e">
        <v>#N/A</v>
      </c>
      <c r="BD140" t="e">
        <v>#N/A</v>
      </c>
      <c r="BE140" t="e">
        <v>#N/A</v>
      </c>
      <c r="BF140" t="e">
        <v>#N/A</v>
      </c>
      <c r="BG140" t="e">
        <v>#N/A</v>
      </c>
      <c r="BH140" t="e">
        <v>#N/A</v>
      </c>
      <c r="BI140" t="e">
        <v>#N/A</v>
      </c>
      <c r="BJ140" t="e">
        <v>#N/A</v>
      </c>
      <c r="BK140" t="e">
        <v>#N/A</v>
      </c>
      <c r="BL140" t="e">
        <v>#N/A</v>
      </c>
      <c r="BM140" t="e">
        <v>#N/A</v>
      </c>
    </row>
    <row r="141" spans="1:65" x14ac:dyDescent="0.25">
      <c r="A141" t="s">
        <v>145</v>
      </c>
      <c r="B141" s="2">
        <v>8</v>
      </c>
      <c r="C141" s="3" t="e">
        <v>#N/A</v>
      </c>
      <c r="D141" s="9" t="e">
        <v>#N/A</v>
      </c>
      <c r="E141" s="2" t="e">
        <v>#N/A</v>
      </c>
      <c r="F141" s="7" t="e">
        <v>#N/A</v>
      </c>
      <c r="G141" s="7" t="e">
        <v>#N/A</v>
      </c>
      <c r="H141" s="7" t="e">
        <v>#N/A</v>
      </c>
      <c r="I141" s="7" t="e">
        <v>#N/A</v>
      </c>
      <c r="J141" s="7" t="e">
        <v>#N/A</v>
      </c>
      <c r="K141" s="7" t="e">
        <v>#N/A</v>
      </c>
      <c r="L141" s="7" t="e">
        <v>#N/A</v>
      </c>
      <c r="M141" s="7" t="e">
        <v>#N/A</v>
      </c>
      <c r="N141" s="7" t="e">
        <v>#N/A</v>
      </c>
      <c r="O141" s="7" t="e">
        <v>#N/A</v>
      </c>
      <c r="P141" s="7" t="e">
        <v>#N/A</v>
      </c>
      <c r="Q141" s="7" t="e">
        <v>#N/A</v>
      </c>
      <c r="R141" s="7" t="e">
        <v>#N/A</v>
      </c>
      <c r="S141" s="7" t="e">
        <v>#N/A</v>
      </c>
      <c r="T141" s="7" t="e">
        <v>#N/A</v>
      </c>
      <c r="U141" s="7" t="e">
        <v>#N/A</v>
      </c>
      <c r="V141" s="7" t="e">
        <v>#N/A</v>
      </c>
      <c r="W141" s="7" t="e">
        <v>#N/A</v>
      </c>
      <c r="X141" s="2" t="e">
        <v>#N/A</v>
      </c>
      <c r="Y141" s="2" t="e">
        <v>#N/A</v>
      </c>
      <c r="Z141" s="2" t="e">
        <v>#N/A</v>
      </c>
      <c r="AA141" s="2" t="e">
        <v>#N/A</v>
      </c>
      <c r="AB141" s="2" t="e">
        <v>#N/A</v>
      </c>
      <c r="AC141" s="2" t="e">
        <v>#N/A</v>
      </c>
      <c r="AD141" s="2" t="e">
        <v>#N/A</v>
      </c>
      <c r="AE141" s="2" t="e">
        <v>#N/A</v>
      </c>
      <c r="AF141" s="2" t="e">
        <v>#N/A</v>
      </c>
      <c r="AG141" s="2" t="e">
        <v>#N/A</v>
      </c>
      <c r="AH141" s="2" t="e">
        <v>#N/A</v>
      </c>
      <c r="AI141" s="2" t="e">
        <v>#N/A</v>
      </c>
      <c r="AJ141" s="2" t="e">
        <v>#N/A</v>
      </c>
      <c r="AK141" s="2" t="e">
        <v>#N/A</v>
      </c>
      <c r="AL141" s="2" t="e">
        <v>#N/A</v>
      </c>
      <c r="AM141" s="2" t="e">
        <v>#N/A</v>
      </c>
      <c r="AN141" s="2" t="e">
        <v>#N/A</v>
      </c>
      <c r="AO141" s="2" t="e">
        <v>#N/A</v>
      </c>
      <c r="AP141" s="2" t="e">
        <v>#N/A</v>
      </c>
      <c r="AQ141" s="2" t="e">
        <v>#N/A</v>
      </c>
      <c r="AR141" s="2" t="e">
        <v>#N/A</v>
      </c>
      <c r="AS141" t="e">
        <v>#N/A</v>
      </c>
      <c r="AT141" t="e">
        <v>#N/A</v>
      </c>
      <c r="AU141" t="e">
        <v>#N/A</v>
      </c>
      <c r="AV141" t="e">
        <v>#N/A</v>
      </c>
      <c r="AW141" t="e">
        <v>#N/A</v>
      </c>
      <c r="AX141" t="e">
        <v>#N/A</v>
      </c>
      <c r="AY141" t="e">
        <v>#N/A</v>
      </c>
      <c r="AZ141" t="e">
        <v>#N/A</v>
      </c>
      <c r="BA141" t="e">
        <v>#N/A</v>
      </c>
      <c r="BB141" t="e">
        <v>#N/A</v>
      </c>
      <c r="BC141" t="e">
        <v>#N/A</v>
      </c>
      <c r="BD141" t="e">
        <v>#N/A</v>
      </c>
      <c r="BE141" t="e">
        <v>#N/A</v>
      </c>
      <c r="BF141" t="e">
        <v>#N/A</v>
      </c>
      <c r="BG141" t="e">
        <v>#N/A</v>
      </c>
      <c r="BH141" t="e">
        <v>#N/A</v>
      </c>
      <c r="BI141" t="e">
        <v>#N/A</v>
      </c>
      <c r="BJ141" t="e">
        <v>#N/A</v>
      </c>
      <c r="BK141" t="e">
        <v>#N/A</v>
      </c>
      <c r="BL141" t="e">
        <v>#N/A</v>
      </c>
      <c r="BM141" t="e">
        <v>#N/A</v>
      </c>
    </row>
    <row r="142" spans="1:65" x14ac:dyDescent="0.25">
      <c r="A142" t="s">
        <v>146</v>
      </c>
      <c r="B142" s="2">
        <v>8.1999999999999993</v>
      </c>
      <c r="C142" s="3" t="e">
        <v>#N/A</v>
      </c>
      <c r="D142" s="9" t="e">
        <v>#N/A</v>
      </c>
      <c r="E142" s="2" t="e">
        <v>#N/A</v>
      </c>
      <c r="F142" s="7" t="e">
        <v>#N/A</v>
      </c>
      <c r="G142" s="7" t="e">
        <v>#N/A</v>
      </c>
      <c r="H142" s="7" t="e">
        <v>#N/A</v>
      </c>
      <c r="I142" s="7" t="e">
        <v>#N/A</v>
      </c>
      <c r="J142" s="7" t="e">
        <v>#N/A</v>
      </c>
      <c r="K142" s="7" t="e">
        <v>#N/A</v>
      </c>
      <c r="L142" s="7" t="e">
        <v>#N/A</v>
      </c>
      <c r="M142" s="7" t="e">
        <v>#N/A</v>
      </c>
      <c r="N142" s="7" t="e">
        <v>#N/A</v>
      </c>
      <c r="O142" s="7" t="e">
        <v>#N/A</v>
      </c>
      <c r="P142" s="7" t="e">
        <v>#N/A</v>
      </c>
      <c r="Q142" s="7" t="e">
        <v>#N/A</v>
      </c>
      <c r="R142" s="7" t="e">
        <v>#N/A</v>
      </c>
      <c r="S142" s="7" t="e">
        <v>#N/A</v>
      </c>
      <c r="T142" s="7" t="e">
        <v>#N/A</v>
      </c>
      <c r="U142" s="7" t="e">
        <v>#N/A</v>
      </c>
      <c r="V142" s="7" t="e">
        <v>#N/A</v>
      </c>
      <c r="W142" s="7" t="e">
        <v>#N/A</v>
      </c>
      <c r="X142" s="2" t="e">
        <v>#N/A</v>
      </c>
      <c r="Y142" s="2" t="e">
        <v>#N/A</v>
      </c>
      <c r="Z142" s="2" t="e">
        <v>#N/A</v>
      </c>
      <c r="AA142" s="2" t="e">
        <v>#N/A</v>
      </c>
      <c r="AB142" s="2" t="e">
        <v>#N/A</v>
      </c>
      <c r="AC142" s="2" t="e">
        <v>#N/A</v>
      </c>
      <c r="AD142" s="2" t="e">
        <v>#N/A</v>
      </c>
      <c r="AE142" s="2" t="e">
        <v>#N/A</v>
      </c>
      <c r="AF142" s="2" t="e">
        <v>#N/A</v>
      </c>
      <c r="AG142" s="2" t="e">
        <v>#N/A</v>
      </c>
      <c r="AH142" s="2" t="e">
        <v>#N/A</v>
      </c>
      <c r="AI142" s="2" t="e">
        <v>#N/A</v>
      </c>
      <c r="AJ142" s="2" t="e">
        <v>#N/A</v>
      </c>
      <c r="AK142" s="2" t="e">
        <v>#N/A</v>
      </c>
      <c r="AL142" s="2" t="e">
        <v>#N/A</v>
      </c>
      <c r="AM142" s="2" t="e">
        <v>#N/A</v>
      </c>
      <c r="AN142" s="2" t="e">
        <v>#N/A</v>
      </c>
      <c r="AO142" s="2" t="e">
        <v>#N/A</v>
      </c>
      <c r="AP142" s="2" t="e">
        <v>#N/A</v>
      </c>
      <c r="AQ142" s="2" t="e">
        <v>#N/A</v>
      </c>
      <c r="AR142" s="2" t="e">
        <v>#N/A</v>
      </c>
      <c r="AS142" t="e">
        <v>#N/A</v>
      </c>
      <c r="AT142" t="e">
        <v>#N/A</v>
      </c>
      <c r="AU142" t="e">
        <v>#N/A</v>
      </c>
      <c r="AV142" t="e">
        <v>#N/A</v>
      </c>
      <c r="AW142" t="e">
        <v>#N/A</v>
      </c>
      <c r="AX142" t="e">
        <v>#N/A</v>
      </c>
      <c r="AY142" t="e">
        <v>#N/A</v>
      </c>
      <c r="AZ142" t="e">
        <v>#N/A</v>
      </c>
      <c r="BA142" t="e">
        <v>#N/A</v>
      </c>
      <c r="BB142" t="e">
        <v>#N/A</v>
      </c>
      <c r="BC142" t="e">
        <v>#N/A</v>
      </c>
      <c r="BD142" t="e">
        <v>#N/A</v>
      </c>
      <c r="BE142" t="e">
        <v>#N/A</v>
      </c>
      <c r="BF142" t="e">
        <v>#N/A</v>
      </c>
      <c r="BG142" t="e">
        <v>#N/A</v>
      </c>
      <c r="BH142" t="e">
        <v>#N/A</v>
      </c>
      <c r="BI142" t="e">
        <v>#N/A</v>
      </c>
      <c r="BJ142" t="e">
        <v>#N/A</v>
      </c>
      <c r="BK142" t="e">
        <v>#N/A</v>
      </c>
      <c r="BL142" t="e">
        <v>#N/A</v>
      </c>
      <c r="BM142" t="e">
        <v>#N/A</v>
      </c>
    </row>
    <row r="143" spans="1:65" x14ac:dyDescent="0.25">
      <c r="A143" t="s">
        <v>147</v>
      </c>
      <c r="B143" s="2">
        <v>8.5</v>
      </c>
      <c r="C143" s="3" t="e">
        <v>#N/A</v>
      </c>
      <c r="D143" s="9" t="e">
        <v>#N/A</v>
      </c>
      <c r="E143" s="2" t="e">
        <v>#N/A</v>
      </c>
      <c r="F143" s="7" t="e">
        <v>#N/A</v>
      </c>
      <c r="G143" s="7" t="e">
        <v>#N/A</v>
      </c>
      <c r="H143" s="7" t="e">
        <v>#N/A</v>
      </c>
      <c r="I143" s="7" t="e">
        <v>#N/A</v>
      </c>
      <c r="J143" s="7" t="e">
        <v>#N/A</v>
      </c>
      <c r="K143" s="7" t="e">
        <v>#N/A</v>
      </c>
      <c r="L143" s="7" t="e">
        <v>#N/A</v>
      </c>
      <c r="M143" s="7" t="e">
        <v>#N/A</v>
      </c>
      <c r="N143" s="7" t="e">
        <v>#N/A</v>
      </c>
      <c r="O143" s="7" t="e">
        <v>#N/A</v>
      </c>
      <c r="P143" s="7" t="e">
        <v>#N/A</v>
      </c>
      <c r="Q143" s="7" t="e">
        <v>#N/A</v>
      </c>
      <c r="R143" s="7" t="e">
        <v>#N/A</v>
      </c>
      <c r="S143" s="7" t="e">
        <v>#N/A</v>
      </c>
      <c r="T143" s="7" t="e">
        <v>#N/A</v>
      </c>
      <c r="U143" s="7" t="e">
        <v>#N/A</v>
      </c>
      <c r="V143" s="7" t="e">
        <v>#N/A</v>
      </c>
      <c r="W143" s="7" t="e">
        <v>#N/A</v>
      </c>
      <c r="X143" s="2" t="e">
        <v>#N/A</v>
      </c>
      <c r="Y143" s="2" t="e">
        <v>#N/A</v>
      </c>
      <c r="Z143" s="2" t="e">
        <v>#N/A</v>
      </c>
      <c r="AA143" s="2" t="e">
        <v>#N/A</v>
      </c>
      <c r="AB143" s="2" t="e">
        <v>#N/A</v>
      </c>
      <c r="AC143" s="2" t="e">
        <v>#N/A</v>
      </c>
      <c r="AD143" s="2" t="e">
        <v>#N/A</v>
      </c>
      <c r="AE143" s="2" t="e">
        <v>#N/A</v>
      </c>
      <c r="AF143" s="2" t="e">
        <v>#N/A</v>
      </c>
      <c r="AG143" s="2" t="e">
        <v>#N/A</v>
      </c>
      <c r="AH143" s="2" t="e">
        <v>#N/A</v>
      </c>
      <c r="AI143" s="2" t="e">
        <v>#N/A</v>
      </c>
      <c r="AJ143" s="2" t="e">
        <v>#N/A</v>
      </c>
      <c r="AK143" s="2" t="e">
        <v>#N/A</v>
      </c>
      <c r="AL143" s="2" t="e">
        <v>#N/A</v>
      </c>
      <c r="AM143" s="2" t="e">
        <v>#N/A</v>
      </c>
      <c r="AN143" s="2" t="e">
        <v>#N/A</v>
      </c>
      <c r="AO143" s="2" t="e">
        <v>#N/A</v>
      </c>
      <c r="AP143" s="2" t="e">
        <v>#N/A</v>
      </c>
      <c r="AQ143" s="2" t="e">
        <v>#N/A</v>
      </c>
      <c r="AR143" s="2" t="e">
        <v>#N/A</v>
      </c>
      <c r="AS143" t="e">
        <v>#N/A</v>
      </c>
      <c r="AT143" t="e">
        <v>#N/A</v>
      </c>
      <c r="AU143" t="e">
        <v>#N/A</v>
      </c>
      <c r="AV143" t="e">
        <v>#N/A</v>
      </c>
      <c r="AW143" t="e">
        <v>#N/A</v>
      </c>
      <c r="AX143" t="e">
        <v>#N/A</v>
      </c>
      <c r="AY143" t="e">
        <v>#N/A</v>
      </c>
      <c r="AZ143" t="e">
        <v>#N/A</v>
      </c>
      <c r="BA143" t="e">
        <v>#N/A</v>
      </c>
      <c r="BB143" t="e">
        <v>#N/A</v>
      </c>
      <c r="BC143" t="e">
        <v>#N/A</v>
      </c>
      <c r="BD143" t="e">
        <v>#N/A</v>
      </c>
      <c r="BE143" t="e">
        <v>#N/A</v>
      </c>
      <c r="BF143" t="e">
        <v>#N/A</v>
      </c>
      <c r="BG143" t="e">
        <v>#N/A</v>
      </c>
      <c r="BH143" t="e">
        <v>#N/A</v>
      </c>
      <c r="BI143" t="e">
        <v>#N/A</v>
      </c>
      <c r="BJ143" t="e">
        <v>#N/A</v>
      </c>
      <c r="BK143" t="e">
        <v>#N/A</v>
      </c>
      <c r="BL143" t="e">
        <v>#N/A</v>
      </c>
      <c r="BM143" t="e">
        <v>#N/A</v>
      </c>
    </row>
    <row r="144" spans="1:65" x14ac:dyDescent="0.25">
      <c r="A144" t="s">
        <v>148</v>
      </c>
      <c r="B144" s="2">
        <v>8.6999999999999993</v>
      </c>
      <c r="C144" s="3" t="e">
        <v>#N/A</v>
      </c>
      <c r="D144" s="9" t="e">
        <v>#N/A</v>
      </c>
      <c r="E144" s="2" t="e">
        <v>#N/A</v>
      </c>
      <c r="F144" s="7" t="e">
        <v>#N/A</v>
      </c>
      <c r="G144" s="7" t="e">
        <v>#N/A</v>
      </c>
      <c r="H144" s="7" t="e">
        <v>#N/A</v>
      </c>
      <c r="I144" s="7" t="e">
        <v>#N/A</v>
      </c>
      <c r="J144" s="7" t="e">
        <v>#N/A</v>
      </c>
      <c r="K144" s="7" t="e">
        <v>#N/A</v>
      </c>
      <c r="L144" s="7" t="e">
        <v>#N/A</v>
      </c>
      <c r="M144" s="7" t="e">
        <v>#N/A</v>
      </c>
      <c r="N144" s="7" t="e">
        <v>#N/A</v>
      </c>
      <c r="O144" s="7" t="e">
        <v>#N/A</v>
      </c>
      <c r="P144" s="7" t="e">
        <v>#N/A</v>
      </c>
      <c r="Q144" s="7" t="e">
        <v>#N/A</v>
      </c>
      <c r="R144" s="7" t="e">
        <v>#N/A</v>
      </c>
      <c r="S144" s="7" t="e">
        <v>#N/A</v>
      </c>
      <c r="T144" s="7" t="e">
        <v>#N/A</v>
      </c>
      <c r="U144" s="7" t="e">
        <v>#N/A</v>
      </c>
      <c r="V144" s="7" t="e">
        <v>#N/A</v>
      </c>
      <c r="W144" s="7" t="e">
        <v>#N/A</v>
      </c>
      <c r="X144" s="2" t="e">
        <v>#N/A</v>
      </c>
      <c r="Y144" s="2" t="e">
        <v>#N/A</v>
      </c>
      <c r="Z144" s="2" t="e">
        <v>#N/A</v>
      </c>
      <c r="AA144" s="2" t="e">
        <v>#N/A</v>
      </c>
      <c r="AB144" s="2" t="e">
        <v>#N/A</v>
      </c>
      <c r="AC144" s="2" t="e">
        <v>#N/A</v>
      </c>
      <c r="AD144" s="2" t="e">
        <v>#N/A</v>
      </c>
      <c r="AE144" s="2" t="e">
        <v>#N/A</v>
      </c>
      <c r="AF144" s="2" t="e">
        <v>#N/A</v>
      </c>
      <c r="AG144" s="2" t="e">
        <v>#N/A</v>
      </c>
      <c r="AH144" s="2" t="e">
        <v>#N/A</v>
      </c>
      <c r="AI144" s="2" t="e">
        <v>#N/A</v>
      </c>
      <c r="AJ144" s="2" t="e">
        <v>#N/A</v>
      </c>
      <c r="AK144" s="2" t="e">
        <v>#N/A</v>
      </c>
      <c r="AL144" s="2" t="e">
        <v>#N/A</v>
      </c>
      <c r="AM144" s="2" t="e">
        <v>#N/A</v>
      </c>
      <c r="AN144" s="2" t="e">
        <v>#N/A</v>
      </c>
      <c r="AO144" s="2" t="e">
        <v>#N/A</v>
      </c>
      <c r="AP144" s="2" t="e">
        <v>#N/A</v>
      </c>
      <c r="AQ144" s="2" t="e">
        <v>#N/A</v>
      </c>
      <c r="AR144" s="2" t="e">
        <v>#N/A</v>
      </c>
      <c r="AS144" t="e">
        <v>#N/A</v>
      </c>
      <c r="AT144" t="e">
        <v>#N/A</v>
      </c>
      <c r="AU144" t="e">
        <v>#N/A</v>
      </c>
      <c r="AV144" t="e">
        <v>#N/A</v>
      </c>
      <c r="AW144" t="e">
        <v>#N/A</v>
      </c>
      <c r="AX144" t="e">
        <v>#N/A</v>
      </c>
      <c r="AY144" t="e">
        <v>#N/A</v>
      </c>
      <c r="AZ144" t="e">
        <v>#N/A</v>
      </c>
      <c r="BA144" t="e">
        <v>#N/A</v>
      </c>
      <c r="BB144" t="e">
        <v>#N/A</v>
      </c>
      <c r="BC144" t="e">
        <v>#N/A</v>
      </c>
      <c r="BD144" t="e">
        <v>#N/A</v>
      </c>
      <c r="BE144" t="e">
        <v>#N/A</v>
      </c>
      <c r="BF144" t="e">
        <v>#N/A</v>
      </c>
      <c r="BG144" t="e">
        <v>#N/A</v>
      </c>
      <c r="BH144" t="e">
        <v>#N/A</v>
      </c>
      <c r="BI144" t="e">
        <v>#N/A</v>
      </c>
      <c r="BJ144" t="e">
        <v>#N/A</v>
      </c>
      <c r="BK144" t="e">
        <v>#N/A</v>
      </c>
      <c r="BL144" t="e">
        <v>#N/A</v>
      </c>
      <c r="BM144" t="e">
        <v>#N/A</v>
      </c>
    </row>
    <row r="145" spans="1:65" x14ac:dyDescent="0.25">
      <c r="A145" t="s">
        <v>149</v>
      </c>
      <c r="B145" s="2">
        <v>8.8000000000000007</v>
      </c>
      <c r="C145" s="3" t="e">
        <v>#N/A</v>
      </c>
      <c r="D145" s="9" t="e">
        <v>#N/A</v>
      </c>
      <c r="E145" s="2" t="e">
        <v>#N/A</v>
      </c>
      <c r="F145" s="7" t="e">
        <v>#N/A</v>
      </c>
      <c r="G145" s="7" t="e">
        <v>#N/A</v>
      </c>
      <c r="H145" s="7" t="e">
        <v>#N/A</v>
      </c>
      <c r="I145" s="7" t="e">
        <v>#N/A</v>
      </c>
      <c r="J145" s="7" t="e">
        <v>#N/A</v>
      </c>
      <c r="K145" s="7" t="e">
        <v>#N/A</v>
      </c>
      <c r="L145" s="7" t="e">
        <v>#N/A</v>
      </c>
      <c r="M145" s="7" t="e">
        <v>#N/A</v>
      </c>
      <c r="N145" s="7" t="e">
        <v>#N/A</v>
      </c>
      <c r="O145" s="7" t="e">
        <v>#N/A</v>
      </c>
      <c r="P145" s="7" t="e">
        <v>#N/A</v>
      </c>
      <c r="Q145" s="7" t="e">
        <v>#N/A</v>
      </c>
      <c r="R145" s="7" t="e">
        <v>#N/A</v>
      </c>
      <c r="S145" s="7" t="e">
        <v>#N/A</v>
      </c>
      <c r="T145" s="7" t="e">
        <v>#N/A</v>
      </c>
      <c r="U145" s="7" t="e">
        <v>#N/A</v>
      </c>
      <c r="V145" s="7" t="e">
        <v>#N/A</v>
      </c>
      <c r="W145" s="7" t="e">
        <v>#N/A</v>
      </c>
      <c r="X145" s="2" t="e">
        <v>#N/A</v>
      </c>
      <c r="Y145" s="2" t="e">
        <v>#N/A</v>
      </c>
      <c r="Z145" s="2" t="e">
        <v>#N/A</v>
      </c>
      <c r="AA145" s="2" t="e">
        <v>#N/A</v>
      </c>
      <c r="AB145" s="2" t="e">
        <v>#N/A</v>
      </c>
      <c r="AC145" s="2" t="e">
        <v>#N/A</v>
      </c>
      <c r="AD145" s="2" t="e">
        <v>#N/A</v>
      </c>
      <c r="AE145" s="2" t="e">
        <v>#N/A</v>
      </c>
      <c r="AF145" s="2" t="e">
        <v>#N/A</v>
      </c>
      <c r="AG145" s="2" t="e">
        <v>#N/A</v>
      </c>
      <c r="AH145" s="2" t="e">
        <v>#N/A</v>
      </c>
      <c r="AI145" s="2" t="e">
        <v>#N/A</v>
      </c>
      <c r="AJ145" s="2" t="e">
        <v>#N/A</v>
      </c>
      <c r="AK145" s="2" t="e">
        <v>#N/A</v>
      </c>
      <c r="AL145" s="2" t="e">
        <v>#N/A</v>
      </c>
      <c r="AM145" s="2" t="e">
        <v>#N/A</v>
      </c>
      <c r="AN145" s="2" t="e">
        <v>#N/A</v>
      </c>
      <c r="AO145" s="2" t="e">
        <v>#N/A</v>
      </c>
      <c r="AP145" s="2" t="e">
        <v>#N/A</v>
      </c>
      <c r="AQ145" s="2" t="e">
        <v>#N/A</v>
      </c>
      <c r="AR145" s="2" t="e">
        <v>#N/A</v>
      </c>
      <c r="AS145" t="e">
        <v>#N/A</v>
      </c>
      <c r="AT145" t="e">
        <v>#N/A</v>
      </c>
      <c r="AU145" t="e">
        <v>#N/A</v>
      </c>
      <c r="AV145" t="e">
        <v>#N/A</v>
      </c>
      <c r="AW145" t="e">
        <v>#N/A</v>
      </c>
      <c r="AX145" t="e">
        <v>#N/A</v>
      </c>
      <c r="AY145" t="e">
        <v>#N/A</v>
      </c>
      <c r="AZ145" t="e">
        <v>#N/A</v>
      </c>
      <c r="BA145" t="e">
        <v>#N/A</v>
      </c>
      <c r="BB145" t="e">
        <v>#N/A</v>
      </c>
      <c r="BC145" t="e">
        <v>#N/A</v>
      </c>
      <c r="BD145" t="e">
        <v>#N/A</v>
      </c>
      <c r="BE145" t="e">
        <v>#N/A</v>
      </c>
      <c r="BF145" t="e">
        <v>#N/A</v>
      </c>
      <c r="BG145" t="e">
        <v>#N/A</v>
      </c>
      <c r="BH145" t="e">
        <v>#N/A</v>
      </c>
      <c r="BI145" t="e">
        <v>#N/A</v>
      </c>
      <c r="BJ145" t="e">
        <v>#N/A</v>
      </c>
      <c r="BK145" t="e">
        <v>#N/A</v>
      </c>
      <c r="BL145" t="e">
        <v>#N/A</v>
      </c>
      <c r="BM145" t="e">
        <v>#N/A</v>
      </c>
    </row>
    <row r="146" spans="1:65" x14ac:dyDescent="0.25">
      <c r="A146" t="s">
        <v>150</v>
      </c>
      <c r="B146" s="2">
        <v>9</v>
      </c>
      <c r="C146" s="3" t="e">
        <v>#N/A</v>
      </c>
      <c r="D146" s="9" t="e">
        <v>#N/A</v>
      </c>
      <c r="E146" s="2" t="e">
        <v>#N/A</v>
      </c>
      <c r="F146" s="7" t="e">
        <v>#N/A</v>
      </c>
      <c r="G146" s="7" t="e">
        <v>#N/A</v>
      </c>
      <c r="H146" s="7" t="e">
        <v>#N/A</v>
      </c>
      <c r="I146" s="7" t="e">
        <v>#N/A</v>
      </c>
      <c r="J146" s="7" t="e">
        <v>#N/A</v>
      </c>
      <c r="K146" s="7" t="e">
        <v>#N/A</v>
      </c>
      <c r="L146" s="7" t="e">
        <v>#N/A</v>
      </c>
      <c r="M146" s="7" t="e">
        <v>#N/A</v>
      </c>
      <c r="N146" s="7" t="e">
        <v>#N/A</v>
      </c>
      <c r="O146" s="7" t="e">
        <v>#N/A</v>
      </c>
      <c r="P146" s="7" t="e">
        <v>#N/A</v>
      </c>
      <c r="Q146" s="7" t="e">
        <v>#N/A</v>
      </c>
      <c r="R146" s="7" t="e">
        <v>#N/A</v>
      </c>
      <c r="S146" s="7" t="e">
        <v>#N/A</v>
      </c>
      <c r="T146" s="7" t="e">
        <v>#N/A</v>
      </c>
      <c r="U146" s="7" t="e">
        <v>#N/A</v>
      </c>
      <c r="V146" s="7" t="e">
        <v>#N/A</v>
      </c>
      <c r="W146" s="7" t="e">
        <v>#N/A</v>
      </c>
      <c r="X146" s="2" t="e">
        <v>#N/A</v>
      </c>
      <c r="Y146" s="2" t="e">
        <v>#N/A</v>
      </c>
      <c r="Z146" s="2" t="e">
        <v>#N/A</v>
      </c>
      <c r="AA146" s="2" t="e">
        <v>#N/A</v>
      </c>
      <c r="AB146" s="2" t="e">
        <v>#N/A</v>
      </c>
      <c r="AC146" s="2" t="e">
        <v>#N/A</v>
      </c>
      <c r="AD146" s="2" t="e">
        <v>#N/A</v>
      </c>
      <c r="AE146" s="2" t="e">
        <v>#N/A</v>
      </c>
      <c r="AF146" s="2" t="e">
        <v>#N/A</v>
      </c>
      <c r="AG146" s="2" t="e">
        <v>#N/A</v>
      </c>
      <c r="AH146" s="2" t="e">
        <v>#N/A</v>
      </c>
      <c r="AI146" s="2" t="e">
        <v>#N/A</v>
      </c>
      <c r="AJ146" s="2" t="e">
        <v>#N/A</v>
      </c>
      <c r="AK146" s="2" t="e">
        <v>#N/A</v>
      </c>
      <c r="AL146" s="2" t="e">
        <v>#N/A</v>
      </c>
      <c r="AM146" s="2" t="e">
        <v>#N/A</v>
      </c>
      <c r="AN146" s="2" t="e">
        <v>#N/A</v>
      </c>
      <c r="AO146" s="2" t="e">
        <v>#N/A</v>
      </c>
      <c r="AP146" s="2" t="e">
        <v>#N/A</v>
      </c>
      <c r="AQ146" s="2" t="e">
        <v>#N/A</v>
      </c>
      <c r="AR146" s="2" t="e">
        <v>#N/A</v>
      </c>
      <c r="AS146" t="e">
        <v>#N/A</v>
      </c>
      <c r="AT146" t="e">
        <v>#N/A</v>
      </c>
      <c r="AU146" t="e">
        <v>#N/A</v>
      </c>
      <c r="AV146" t="e">
        <v>#N/A</v>
      </c>
      <c r="AW146" t="e">
        <v>#N/A</v>
      </c>
      <c r="AX146" t="e">
        <v>#N/A</v>
      </c>
      <c r="AY146" t="e">
        <v>#N/A</v>
      </c>
      <c r="AZ146" t="e">
        <v>#N/A</v>
      </c>
      <c r="BA146" t="e">
        <v>#N/A</v>
      </c>
      <c r="BB146" t="e">
        <v>#N/A</v>
      </c>
      <c r="BC146" t="e">
        <v>#N/A</v>
      </c>
      <c r="BD146" t="e">
        <v>#N/A</v>
      </c>
      <c r="BE146" t="e">
        <v>#N/A</v>
      </c>
      <c r="BF146" t="e">
        <v>#N/A</v>
      </c>
      <c r="BG146" t="e">
        <v>#N/A</v>
      </c>
      <c r="BH146" t="e">
        <v>#N/A</v>
      </c>
      <c r="BI146" t="e">
        <v>#N/A</v>
      </c>
      <c r="BJ146" t="e">
        <v>#N/A</v>
      </c>
      <c r="BK146" t="e">
        <v>#N/A</v>
      </c>
      <c r="BL146" t="e">
        <v>#N/A</v>
      </c>
      <c r="BM146" t="e">
        <v>#N/A</v>
      </c>
    </row>
    <row r="147" spans="1:65" x14ac:dyDescent="0.25">
      <c r="A147" t="s">
        <v>151</v>
      </c>
      <c r="B147" s="2">
        <v>9.1999999999999993</v>
      </c>
      <c r="C147" s="3" t="e">
        <v>#N/A</v>
      </c>
      <c r="D147" s="9" t="e">
        <v>#N/A</v>
      </c>
      <c r="E147" s="2" t="e">
        <v>#N/A</v>
      </c>
      <c r="F147" s="7" t="e">
        <v>#N/A</v>
      </c>
      <c r="G147" s="7" t="e">
        <v>#N/A</v>
      </c>
      <c r="H147" s="7" t="e">
        <v>#N/A</v>
      </c>
      <c r="I147" s="7" t="e">
        <v>#N/A</v>
      </c>
      <c r="J147" s="7" t="e">
        <v>#N/A</v>
      </c>
      <c r="K147" s="7" t="e">
        <v>#N/A</v>
      </c>
      <c r="L147" s="7" t="e">
        <v>#N/A</v>
      </c>
      <c r="M147" s="7" t="e">
        <v>#N/A</v>
      </c>
      <c r="N147" s="7" t="e">
        <v>#N/A</v>
      </c>
      <c r="O147" s="7" t="e">
        <v>#N/A</v>
      </c>
      <c r="P147" s="7" t="e">
        <v>#N/A</v>
      </c>
      <c r="Q147" s="7" t="e">
        <v>#N/A</v>
      </c>
      <c r="R147" s="7" t="e">
        <v>#N/A</v>
      </c>
      <c r="S147" s="7" t="e">
        <v>#N/A</v>
      </c>
      <c r="T147" s="7" t="e">
        <v>#N/A</v>
      </c>
      <c r="U147" s="7" t="e">
        <v>#N/A</v>
      </c>
      <c r="V147" s="7" t="e">
        <v>#N/A</v>
      </c>
      <c r="W147" s="7" t="e">
        <v>#N/A</v>
      </c>
      <c r="X147" s="2" t="e">
        <v>#N/A</v>
      </c>
      <c r="Y147" s="2" t="e">
        <v>#N/A</v>
      </c>
      <c r="Z147" s="2" t="e">
        <v>#N/A</v>
      </c>
      <c r="AA147" s="2" t="e">
        <v>#N/A</v>
      </c>
      <c r="AB147" s="2" t="e">
        <v>#N/A</v>
      </c>
      <c r="AC147" s="2" t="e">
        <v>#N/A</v>
      </c>
      <c r="AD147" s="2" t="e">
        <v>#N/A</v>
      </c>
      <c r="AE147" s="2" t="e">
        <v>#N/A</v>
      </c>
      <c r="AF147" s="2" t="e">
        <v>#N/A</v>
      </c>
      <c r="AG147" s="2" t="e">
        <v>#N/A</v>
      </c>
      <c r="AH147" s="2" t="e">
        <v>#N/A</v>
      </c>
      <c r="AI147" s="2" t="e">
        <v>#N/A</v>
      </c>
      <c r="AJ147" s="2" t="e">
        <v>#N/A</v>
      </c>
      <c r="AK147" s="2" t="e">
        <v>#N/A</v>
      </c>
      <c r="AL147" s="2" t="e">
        <v>#N/A</v>
      </c>
      <c r="AM147" s="2" t="e">
        <v>#N/A</v>
      </c>
      <c r="AN147" s="2" t="e">
        <v>#N/A</v>
      </c>
      <c r="AO147" s="2" t="e">
        <v>#N/A</v>
      </c>
      <c r="AP147" s="2" t="e">
        <v>#N/A</v>
      </c>
      <c r="AQ147" s="2" t="e">
        <v>#N/A</v>
      </c>
      <c r="AR147" s="2" t="e">
        <v>#N/A</v>
      </c>
      <c r="AS147" t="e">
        <v>#N/A</v>
      </c>
      <c r="AT147" t="e">
        <v>#N/A</v>
      </c>
      <c r="AU147" t="e">
        <v>#N/A</v>
      </c>
      <c r="AV147" t="e">
        <v>#N/A</v>
      </c>
      <c r="AW147" t="e">
        <v>#N/A</v>
      </c>
      <c r="AX147" t="e">
        <v>#N/A</v>
      </c>
      <c r="AY147" t="e">
        <v>#N/A</v>
      </c>
      <c r="AZ147" t="e">
        <v>#N/A</v>
      </c>
      <c r="BA147" t="e">
        <v>#N/A</v>
      </c>
      <c r="BB147" t="e">
        <v>#N/A</v>
      </c>
      <c r="BC147" t="e">
        <v>#N/A</v>
      </c>
      <c r="BD147" t="e">
        <v>#N/A</v>
      </c>
      <c r="BE147" t="e">
        <v>#N/A</v>
      </c>
      <c r="BF147" t="e">
        <v>#N/A</v>
      </c>
      <c r="BG147" t="e">
        <v>#N/A</v>
      </c>
      <c r="BH147" t="e">
        <v>#N/A</v>
      </c>
      <c r="BI147" t="e">
        <v>#N/A</v>
      </c>
      <c r="BJ147" t="e">
        <v>#N/A</v>
      </c>
      <c r="BK147" t="e">
        <v>#N/A</v>
      </c>
      <c r="BL147" t="e">
        <v>#N/A</v>
      </c>
      <c r="BM147" t="e">
        <v>#N/A</v>
      </c>
    </row>
    <row r="148" spans="1:65" x14ac:dyDescent="0.25">
      <c r="A148" t="s">
        <v>152</v>
      </c>
      <c r="B148" s="2">
        <v>9.3000000000000007</v>
      </c>
      <c r="C148" s="3" t="e">
        <v>#N/A</v>
      </c>
      <c r="D148" s="9" t="e">
        <v>#N/A</v>
      </c>
      <c r="E148" s="2" t="e">
        <v>#N/A</v>
      </c>
      <c r="F148" s="7" t="e">
        <v>#N/A</v>
      </c>
      <c r="G148" s="7" t="e">
        <v>#N/A</v>
      </c>
      <c r="H148" s="7" t="e">
        <v>#N/A</v>
      </c>
      <c r="I148" s="7" t="e">
        <v>#N/A</v>
      </c>
      <c r="J148" s="7" t="e">
        <v>#N/A</v>
      </c>
      <c r="K148" s="7" t="e">
        <v>#N/A</v>
      </c>
      <c r="L148" s="7" t="e">
        <v>#N/A</v>
      </c>
      <c r="M148" s="7" t="e">
        <v>#N/A</v>
      </c>
      <c r="N148" s="7" t="e">
        <v>#N/A</v>
      </c>
      <c r="O148" s="7" t="e">
        <v>#N/A</v>
      </c>
      <c r="P148" s="7" t="e">
        <v>#N/A</v>
      </c>
      <c r="Q148" s="7" t="e">
        <v>#N/A</v>
      </c>
      <c r="R148" s="7" t="e">
        <v>#N/A</v>
      </c>
      <c r="S148" s="7" t="e">
        <v>#N/A</v>
      </c>
      <c r="T148" s="7" t="e">
        <v>#N/A</v>
      </c>
      <c r="U148" s="7" t="e">
        <v>#N/A</v>
      </c>
      <c r="V148" s="7" t="e">
        <v>#N/A</v>
      </c>
      <c r="W148" s="7" t="e">
        <v>#N/A</v>
      </c>
      <c r="X148" s="2" t="e">
        <v>#N/A</v>
      </c>
      <c r="Y148" s="2" t="e">
        <v>#N/A</v>
      </c>
      <c r="Z148" s="2" t="e">
        <v>#N/A</v>
      </c>
      <c r="AA148" s="2" t="e">
        <v>#N/A</v>
      </c>
      <c r="AB148" s="2" t="e">
        <v>#N/A</v>
      </c>
      <c r="AC148" s="2" t="e">
        <v>#N/A</v>
      </c>
      <c r="AD148" s="2" t="e">
        <v>#N/A</v>
      </c>
      <c r="AE148" s="2" t="e">
        <v>#N/A</v>
      </c>
      <c r="AF148" s="2" t="e">
        <v>#N/A</v>
      </c>
      <c r="AG148" s="2" t="e">
        <v>#N/A</v>
      </c>
      <c r="AH148" s="2" t="e">
        <v>#N/A</v>
      </c>
      <c r="AI148" s="2" t="e">
        <v>#N/A</v>
      </c>
      <c r="AJ148" s="2" t="e">
        <v>#N/A</v>
      </c>
      <c r="AK148" s="2" t="e">
        <v>#N/A</v>
      </c>
      <c r="AL148" s="2" t="e">
        <v>#N/A</v>
      </c>
      <c r="AM148" s="2" t="e">
        <v>#N/A</v>
      </c>
      <c r="AN148" s="2" t="e">
        <v>#N/A</v>
      </c>
      <c r="AO148" s="2" t="e">
        <v>#N/A</v>
      </c>
      <c r="AP148" s="2" t="e">
        <v>#N/A</v>
      </c>
      <c r="AQ148" s="2" t="e">
        <v>#N/A</v>
      </c>
      <c r="AR148" s="2" t="e">
        <v>#N/A</v>
      </c>
      <c r="AS148" t="e">
        <v>#N/A</v>
      </c>
      <c r="AT148" t="e">
        <v>#N/A</v>
      </c>
      <c r="AU148" t="e">
        <v>#N/A</v>
      </c>
      <c r="AV148" t="e">
        <v>#N/A</v>
      </c>
      <c r="AW148" t="e">
        <v>#N/A</v>
      </c>
      <c r="AX148" t="e">
        <v>#N/A</v>
      </c>
      <c r="AY148" t="e">
        <v>#N/A</v>
      </c>
      <c r="AZ148" t="e">
        <v>#N/A</v>
      </c>
      <c r="BA148" t="e">
        <v>#N/A</v>
      </c>
      <c r="BB148" t="e">
        <v>#N/A</v>
      </c>
      <c r="BC148" t="e">
        <v>#N/A</v>
      </c>
      <c r="BD148" t="e">
        <v>#N/A</v>
      </c>
      <c r="BE148" t="e">
        <v>#N/A</v>
      </c>
      <c r="BF148" t="e">
        <v>#N/A</v>
      </c>
      <c r="BG148" t="e">
        <v>#N/A</v>
      </c>
      <c r="BH148" t="e">
        <v>#N/A</v>
      </c>
      <c r="BI148" t="e">
        <v>#N/A</v>
      </c>
      <c r="BJ148" t="e">
        <v>#N/A</v>
      </c>
      <c r="BK148" t="e">
        <v>#N/A</v>
      </c>
      <c r="BL148" t="e">
        <v>#N/A</v>
      </c>
      <c r="BM148" t="e">
        <v>#N/A</v>
      </c>
    </row>
    <row r="149" spans="1:65" x14ac:dyDescent="0.25">
      <c r="A149" t="s">
        <v>153</v>
      </c>
      <c r="B149" s="2">
        <v>9.4</v>
      </c>
      <c r="C149" s="3" t="e">
        <v>#N/A</v>
      </c>
      <c r="D149" s="9" t="e">
        <v>#N/A</v>
      </c>
      <c r="E149" s="2" t="e">
        <v>#N/A</v>
      </c>
      <c r="F149" s="7" t="e">
        <v>#N/A</v>
      </c>
      <c r="G149" s="7" t="e">
        <v>#N/A</v>
      </c>
      <c r="H149" s="7" t="e">
        <v>#N/A</v>
      </c>
      <c r="I149" s="7" t="e">
        <v>#N/A</v>
      </c>
      <c r="J149" s="7" t="e">
        <v>#N/A</v>
      </c>
      <c r="K149" s="7" t="e">
        <v>#N/A</v>
      </c>
      <c r="L149" s="7" t="e">
        <v>#N/A</v>
      </c>
      <c r="M149" s="7" t="e">
        <v>#N/A</v>
      </c>
      <c r="N149" s="7" t="e">
        <v>#N/A</v>
      </c>
      <c r="O149" s="7" t="e">
        <v>#N/A</v>
      </c>
      <c r="P149" s="7" t="e">
        <v>#N/A</v>
      </c>
      <c r="Q149" s="7" t="e">
        <v>#N/A</v>
      </c>
      <c r="R149" s="7" t="e">
        <v>#N/A</v>
      </c>
      <c r="S149" s="7" t="e">
        <v>#N/A</v>
      </c>
      <c r="T149" s="7" t="e">
        <v>#N/A</v>
      </c>
      <c r="U149" s="7" t="e">
        <v>#N/A</v>
      </c>
      <c r="V149" s="7" t="e">
        <v>#N/A</v>
      </c>
      <c r="W149" s="7" t="e">
        <v>#N/A</v>
      </c>
      <c r="X149" s="2" t="e">
        <v>#N/A</v>
      </c>
      <c r="Y149" s="2" t="e">
        <v>#N/A</v>
      </c>
      <c r="Z149" s="2" t="e">
        <v>#N/A</v>
      </c>
      <c r="AA149" s="2" t="e">
        <v>#N/A</v>
      </c>
      <c r="AB149" s="2" t="e">
        <v>#N/A</v>
      </c>
      <c r="AC149" s="2" t="e">
        <v>#N/A</v>
      </c>
      <c r="AD149" s="2" t="e">
        <v>#N/A</v>
      </c>
      <c r="AE149" s="2" t="e">
        <v>#N/A</v>
      </c>
      <c r="AF149" s="2" t="e">
        <v>#N/A</v>
      </c>
      <c r="AG149" s="2" t="e">
        <v>#N/A</v>
      </c>
      <c r="AH149" s="2" t="e">
        <v>#N/A</v>
      </c>
      <c r="AI149" s="2" t="e">
        <v>#N/A</v>
      </c>
      <c r="AJ149" s="2" t="e">
        <v>#N/A</v>
      </c>
      <c r="AK149" s="2" t="e">
        <v>#N/A</v>
      </c>
      <c r="AL149" s="2" t="e">
        <v>#N/A</v>
      </c>
      <c r="AM149" s="2" t="e">
        <v>#N/A</v>
      </c>
      <c r="AN149" s="2" t="e">
        <v>#N/A</v>
      </c>
      <c r="AO149" s="2" t="e">
        <v>#N/A</v>
      </c>
      <c r="AP149" s="2" t="e">
        <v>#N/A</v>
      </c>
      <c r="AQ149" s="2" t="e">
        <v>#N/A</v>
      </c>
      <c r="AR149" s="2" t="e">
        <v>#N/A</v>
      </c>
      <c r="AS149" t="e">
        <v>#N/A</v>
      </c>
      <c r="AT149" t="e">
        <v>#N/A</v>
      </c>
      <c r="AU149" t="e">
        <v>#N/A</v>
      </c>
      <c r="AV149" t="e">
        <v>#N/A</v>
      </c>
      <c r="AW149" t="e">
        <v>#N/A</v>
      </c>
      <c r="AX149" t="e">
        <v>#N/A</v>
      </c>
      <c r="AY149" t="e">
        <v>#N/A</v>
      </c>
      <c r="AZ149" t="e">
        <v>#N/A</v>
      </c>
      <c r="BA149" t="e">
        <v>#N/A</v>
      </c>
      <c r="BB149" t="e">
        <v>#N/A</v>
      </c>
      <c r="BC149" t="e">
        <v>#N/A</v>
      </c>
      <c r="BD149" t="e">
        <v>#N/A</v>
      </c>
      <c r="BE149" t="e">
        <v>#N/A</v>
      </c>
      <c r="BF149" t="e">
        <v>#N/A</v>
      </c>
      <c r="BG149" t="e">
        <v>#N/A</v>
      </c>
      <c r="BH149" t="e">
        <v>#N/A</v>
      </c>
      <c r="BI149" t="e">
        <v>#N/A</v>
      </c>
      <c r="BJ149" t="e">
        <v>#N/A</v>
      </c>
      <c r="BK149" t="e">
        <v>#N/A</v>
      </c>
      <c r="BL149" t="e">
        <v>#N/A</v>
      </c>
      <c r="BM149" t="e">
        <v>#N/A</v>
      </c>
    </row>
    <row r="150" spans="1:65" x14ac:dyDescent="0.25">
      <c r="A150" t="s">
        <v>154</v>
      </c>
      <c r="B150" s="2">
        <v>9.5</v>
      </c>
      <c r="C150" s="3" t="e">
        <v>#N/A</v>
      </c>
      <c r="D150" s="9" t="e">
        <v>#N/A</v>
      </c>
      <c r="E150" s="2" t="e">
        <v>#N/A</v>
      </c>
      <c r="F150" s="7" t="e">
        <v>#N/A</v>
      </c>
      <c r="G150" s="7" t="e">
        <v>#N/A</v>
      </c>
      <c r="H150" s="7" t="e">
        <v>#N/A</v>
      </c>
      <c r="I150" s="7" t="e">
        <v>#N/A</v>
      </c>
      <c r="J150" s="7" t="e">
        <v>#N/A</v>
      </c>
      <c r="K150" s="7" t="e">
        <v>#N/A</v>
      </c>
      <c r="L150" s="7" t="e">
        <v>#N/A</v>
      </c>
      <c r="M150" s="7" t="e">
        <v>#N/A</v>
      </c>
      <c r="N150" s="7" t="e">
        <v>#N/A</v>
      </c>
      <c r="O150" s="7" t="e">
        <v>#N/A</v>
      </c>
      <c r="P150" s="7" t="e">
        <v>#N/A</v>
      </c>
      <c r="Q150" s="7" t="e">
        <v>#N/A</v>
      </c>
      <c r="R150" s="7" t="e">
        <v>#N/A</v>
      </c>
      <c r="S150" s="7" t="e">
        <v>#N/A</v>
      </c>
      <c r="T150" s="7" t="e">
        <v>#N/A</v>
      </c>
      <c r="U150" s="7" t="e">
        <v>#N/A</v>
      </c>
      <c r="V150" s="7" t="e">
        <v>#N/A</v>
      </c>
      <c r="W150" s="7" t="e">
        <v>#N/A</v>
      </c>
      <c r="X150" s="2" t="e">
        <v>#N/A</v>
      </c>
      <c r="Y150" s="2" t="e">
        <v>#N/A</v>
      </c>
      <c r="Z150" s="2" t="e">
        <v>#N/A</v>
      </c>
      <c r="AA150" s="2" t="e">
        <v>#N/A</v>
      </c>
      <c r="AB150" s="2" t="e">
        <v>#N/A</v>
      </c>
      <c r="AC150" s="2" t="e">
        <v>#N/A</v>
      </c>
      <c r="AD150" s="2" t="e">
        <v>#N/A</v>
      </c>
      <c r="AE150" s="2" t="e">
        <v>#N/A</v>
      </c>
      <c r="AF150" s="2" t="e">
        <v>#N/A</v>
      </c>
      <c r="AG150" s="2" t="e">
        <v>#N/A</v>
      </c>
      <c r="AH150" s="2" t="e">
        <v>#N/A</v>
      </c>
      <c r="AI150" s="2" t="e">
        <v>#N/A</v>
      </c>
      <c r="AJ150" s="2" t="e">
        <v>#N/A</v>
      </c>
      <c r="AK150" s="2" t="e">
        <v>#N/A</v>
      </c>
      <c r="AL150" s="2" t="e">
        <v>#N/A</v>
      </c>
      <c r="AM150" s="2" t="e">
        <v>#N/A</v>
      </c>
      <c r="AN150" s="2" t="e">
        <v>#N/A</v>
      </c>
      <c r="AO150" s="2" t="e">
        <v>#N/A</v>
      </c>
      <c r="AP150" s="2" t="e">
        <v>#N/A</v>
      </c>
      <c r="AQ150" s="2" t="e">
        <v>#N/A</v>
      </c>
      <c r="AR150" s="2" t="e">
        <v>#N/A</v>
      </c>
      <c r="AS150" t="e">
        <v>#N/A</v>
      </c>
      <c r="AT150" t="e">
        <v>#N/A</v>
      </c>
      <c r="AU150" t="e">
        <v>#N/A</v>
      </c>
      <c r="AV150" t="e">
        <v>#N/A</v>
      </c>
      <c r="AW150" t="e">
        <v>#N/A</v>
      </c>
      <c r="AX150" t="e">
        <v>#N/A</v>
      </c>
      <c r="AY150" t="e">
        <v>#N/A</v>
      </c>
      <c r="AZ150" t="e">
        <v>#N/A</v>
      </c>
      <c r="BA150" t="e">
        <v>#N/A</v>
      </c>
      <c r="BB150" t="e">
        <v>#N/A</v>
      </c>
      <c r="BC150" t="e">
        <v>#N/A</v>
      </c>
      <c r="BD150" t="e">
        <v>#N/A</v>
      </c>
      <c r="BE150" t="e">
        <v>#N/A</v>
      </c>
      <c r="BF150" t="e">
        <v>#N/A</v>
      </c>
      <c r="BG150" t="e">
        <v>#N/A</v>
      </c>
      <c r="BH150" t="e">
        <v>#N/A</v>
      </c>
      <c r="BI150" t="e">
        <v>#N/A</v>
      </c>
      <c r="BJ150" t="e">
        <v>#N/A</v>
      </c>
      <c r="BK150" t="e">
        <v>#N/A</v>
      </c>
      <c r="BL150" t="e">
        <v>#N/A</v>
      </c>
      <c r="BM150" t="e">
        <v>#N/A</v>
      </c>
    </row>
    <row r="151" spans="1:65" x14ac:dyDescent="0.25">
      <c r="A151" t="s">
        <v>155</v>
      </c>
      <c r="B151" s="2">
        <v>9.5</v>
      </c>
      <c r="C151" s="3" t="e">
        <v>#N/A</v>
      </c>
      <c r="D151" s="9" t="e">
        <v>#N/A</v>
      </c>
      <c r="E151" s="2" t="e">
        <v>#N/A</v>
      </c>
      <c r="F151" s="7" t="e">
        <v>#N/A</v>
      </c>
      <c r="G151" s="7" t="e">
        <v>#N/A</v>
      </c>
      <c r="H151" s="7" t="e">
        <v>#N/A</v>
      </c>
      <c r="I151" s="7" t="e">
        <v>#N/A</v>
      </c>
      <c r="J151" s="7" t="e">
        <v>#N/A</v>
      </c>
      <c r="K151" s="7" t="e">
        <v>#N/A</v>
      </c>
      <c r="L151" s="7" t="e">
        <v>#N/A</v>
      </c>
      <c r="M151" s="7" t="e">
        <v>#N/A</v>
      </c>
      <c r="N151" s="7" t="e">
        <v>#N/A</v>
      </c>
      <c r="O151" s="7" t="e">
        <v>#N/A</v>
      </c>
      <c r="P151" s="7" t="e">
        <v>#N/A</v>
      </c>
      <c r="Q151" s="7" t="e">
        <v>#N/A</v>
      </c>
      <c r="R151" s="7" t="e">
        <v>#N/A</v>
      </c>
      <c r="S151" s="7" t="e">
        <v>#N/A</v>
      </c>
      <c r="T151" s="7" t="e">
        <v>#N/A</v>
      </c>
      <c r="U151" s="7" t="e">
        <v>#N/A</v>
      </c>
      <c r="V151" s="7" t="e">
        <v>#N/A</v>
      </c>
      <c r="W151" s="7" t="e">
        <v>#N/A</v>
      </c>
      <c r="X151" s="2" t="e">
        <v>#N/A</v>
      </c>
      <c r="Y151" s="2" t="e">
        <v>#N/A</v>
      </c>
      <c r="Z151" s="2" t="e">
        <v>#N/A</v>
      </c>
      <c r="AA151" s="2" t="e">
        <v>#N/A</v>
      </c>
      <c r="AB151" s="2" t="e">
        <v>#N/A</v>
      </c>
      <c r="AC151" s="2" t="e">
        <v>#N/A</v>
      </c>
      <c r="AD151" s="2" t="e">
        <v>#N/A</v>
      </c>
      <c r="AE151" s="2" t="e">
        <v>#N/A</v>
      </c>
      <c r="AF151" s="2" t="e">
        <v>#N/A</v>
      </c>
      <c r="AG151" s="2" t="e">
        <v>#N/A</v>
      </c>
      <c r="AH151" s="2" t="e">
        <v>#N/A</v>
      </c>
      <c r="AI151" s="2" t="e">
        <v>#N/A</v>
      </c>
      <c r="AJ151" s="2" t="e">
        <v>#N/A</v>
      </c>
      <c r="AK151" s="2" t="e">
        <v>#N/A</v>
      </c>
      <c r="AL151" s="2" t="e">
        <v>#N/A</v>
      </c>
      <c r="AM151" s="2" t="e">
        <v>#N/A</v>
      </c>
      <c r="AN151" s="2" t="e">
        <v>#N/A</v>
      </c>
      <c r="AO151" s="2" t="e">
        <v>#N/A</v>
      </c>
      <c r="AP151" s="2" t="e">
        <v>#N/A</v>
      </c>
      <c r="AQ151" s="2" t="e">
        <v>#N/A</v>
      </c>
      <c r="AR151" s="2" t="e">
        <v>#N/A</v>
      </c>
      <c r="AS151" t="e">
        <v>#N/A</v>
      </c>
      <c r="AT151" t="e">
        <v>#N/A</v>
      </c>
      <c r="AU151" t="e">
        <v>#N/A</v>
      </c>
      <c r="AV151" t="e">
        <v>#N/A</v>
      </c>
      <c r="AW151" t="e">
        <v>#N/A</v>
      </c>
      <c r="AX151" t="e">
        <v>#N/A</v>
      </c>
      <c r="AY151" t="e">
        <v>#N/A</v>
      </c>
      <c r="AZ151" t="e">
        <v>#N/A</v>
      </c>
      <c r="BA151" t="e">
        <v>#N/A</v>
      </c>
      <c r="BB151" t="e">
        <v>#N/A</v>
      </c>
      <c r="BC151" t="e">
        <v>#N/A</v>
      </c>
      <c r="BD151" t="e">
        <v>#N/A</v>
      </c>
      <c r="BE151" t="e">
        <v>#N/A</v>
      </c>
      <c r="BF151" t="e">
        <v>#N/A</v>
      </c>
      <c r="BG151" t="e">
        <v>#N/A</v>
      </c>
      <c r="BH151" t="e">
        <v>#N/A</v>
      </c>
      <c r="BI151" t="e">
        <v>#N/A</v>
      </c>
      <c r="BJ151" t="e">
        <v>#N/A</v>
      </c>
      <c r="BK151" t="e">
        <v>#N/A</v>
      </c>
      <c r="BL151" t="e">
        <v>#N/A</v>
      </c>
      <c r="BM151" t="e">
        <v>#N/A</v>
      </c>
    </row>
    <row r="152" spans="1:65" x14ac:dyDescent="0.25">
      <c r="A152" t="s">
        <v>156</v>
      </c>
      <c r="B152" s="2">
        <v>9.6</v>
      </c>
      <c r="C152" s="3" t="e">
        <v>#N/A</v>
      </c>
      <c r="D152" s="9" t="e">
        <v>#N/A</v>
      </c>
      <c r="E152" s="2" t="e">
        <v>#N/A</v>
      </c>
      <c r="F152" s="7" t="e">
        <v>#N/A</v>
      </c>
      <c r="G152" s="7" t="e">
        <v>#N/A</v>
      </c>
      <c r="H152" s="7" t="e">
        <v>#N/A</v>
      </c>
      <c r="I152" s="7" t="e">
        <v>#N/A</v>
      </c>
      <c r="J152" s="7" t="e">
        <v>#N/A</v>
      </c>
      <c r="K152" s="7" t="e">
        <v>#N/A</v>
      </c>
      <c r="L152" s="7" t="e">
        <v>#N/A</v>
      </c>
      <c r="M152" s="7" t="e">
        <v>#N/A</v>
      </c>
      <c r="N152" s="7" t="e">
        <v>#N/A</v>
      </c>
      <c r="O152" s="7" t="e">
        <v>#N/A</v>
      </c>
      <c r="P152" s="7" t="e">
        <v>#N/A</v>
      </c>
      <c r="Q152" s="7" t="e">
        <v>#N/A</v>
      </c>
      <c r="R152" s="7" t="e">
        <v>#N/A</v>
      </c>
      <c r="S152" s="7" t="e">
        <v>#N/A</v>
      </c>
      <c r="T152" s="7" t="e">
        <v>#N/A</v>
      </c>
      <c r="U152" s="7" t="e">
        <v>#N/A</v>
      </c>
      <c r="V152" s="7" t="e">
        <v>#N/A</v>
      </c>
      <c r="W152" s="7" t="e">
        <v>#N/A</v>
      </c>
      <c r="X152" s="2" t="e">
        <v>#N/A</v>
      </c>
      <c r="Y152" s="2" t="e">
        <v>#N/A</v>
      </c>
      <c r="Z152" s="2" t="e">
        <v>#N/A</v>
      </c>
      <c r="AA152" s="2" t="e">
        <v>#N/A</v>
      </c>
      <c r="AB152" s="2" t="e">
        <v>#N/A</v>
      </c>
      <c r="AC152" s="2" t="e">
        <v>#N/A</v>
      </c>
      <c r="AD152" s="2" t="e">
        <v>#N/A</v>
      </c>
      <c r="AE152" s="2" t="e">
        <v>#N/A</v>
      </c>
      <c r="AF152" s="2" t="e">
        <v>#N/A</v>
      </c>
      <c r="AG152" s="2" t="e">
        <v>#N/A</v>
      </c>
      <c r="AH152" s="2" t="e">
        <v>#N/A</v>
      </c>
      <c r="AI152" s="2" t="e">
        <v>#N/A</v>
      </c>
      <c r="AJ152" s="2" t="e">
        <v>#N/A</v>
      </c>
      <c r="AK152" s="2" t="e">
        <v>#N/A</v>
      </c>
      <c r="AL152" s="2" t="e">
        <v>#N/A</v>
      </c>
      <c r="AM152" s="2" t="e">
        <v>#N/A</v>
      </c>
      <c r="AN152" s="2" t="e">
        <v>#N/A</v>
      </c>
      <c r="AO152" s="2" t="e">
        <v>#N/A</v>
      </c>
      <c r="AP152" s="2" t="e">
        <v>#N/A</v>
      </c>
      <c r="AQ152" s="2" t="e">
        <v>#N/A</v>
      </c>
      <c r="AR152" s="2" t="e">
        <v>#N/A</v>
      </c>
      <c r="AS152" t="e">
        <v>#N/A</v>
      </c>
      <c r="AT152" t="e">
        <v>#N/A</v>
      </c>
      <c r="AU152" t="e">
        <v>#N/A</v>
      </c>
      <c r="AV152" t="e">
        <v>#N/A</v>
      </c>
      <c r="AW152" t="e">
        <v>#N/A</v>
      </c>
      <c r="AX152" t="e">
        <v>#N/A</v>
      </c>
      <c r="AY152" t="e">
        <v>#N/A</v>
      </c>
      <c r="AZ152" t="e">
        <v>#N/A</v>
      </c>
      <c r="BA152" t="e">
        <v>#N/A</v>
      </c>
      <c r="BB152" t="e">
        <v>#N/A</v>
      </c>
      <c r="BC152" t="e">
        <v>#N/A</v>
      </c>
      <c r="BD152" t="e">
        <v>#N/A</v>
      </c>
      <c r="BE152" t="e">
        <v>#N/A</v>
      </c>
      <c r="BF152" t="e">
        <v>#N/A</v>
      </c>
      <c r="BG152" t="e">
        <v>#N/A</v>
      </c>
      <c r="BH152" t="e">
        <v>#N/A</v>
      </c>
      <c r="BI152" t="e">
        <v>#N/A</v>
      </c>
      <c r="BJ152" t="e">
        <v>#N/A</v>
      </c>
      <c r="BK152" t="e">
        <v>#N/A</v>
      </c>
      <c r="BL152" t="e">
        <v>#N/A</v>
      </c>
      <c r="BM152" t="e">
        <v>#N/A</v>
      </c>
    </row>
    <row r="153" spans="1:65" x14ac:dyDescent="0.25">
      <c r="A153" t="s">
        <v>157</v>
      </c>
      <c r="B153" s="2">
        <v>9.6999999999999993</v>
      </c>
      <c r="C153" s="3" t="e">
        <v>#N/A</v>
      </c>
      <c r="D153" s="9" t="e">
        <v>#N/A</v>
      </c>
      <c r="E153" s="2" t="e">
        <v>#N/A</v>
      </c>
      <c r="F153" s="7" t="e">
        <v>#N/A</v>
      </c>
      <c r="G153" s="7" t="e">
        <v>#N/A</v>
      </c>
      <c r="H153" s="7" t="e">
        <v>#N/A</v>
      </c>
      <c r="I153" s="7" t="e">
        <v>#N/A</v>
      </c>
      <c r="J153" s="7" t="e">
        <v>#N/A</v>
      </c>
      <c r="K153" s="7" t="e">
        <v>#N/A</v>
      </c>
      <c r="L153" s="7" t="e">
        <v>#N/A</v>
      </c>
      <c r="M153" s="7" t="e">
        <v>#N/A</v>
      </c>
      <c r="N153" s="7" t="e">
        <v>#N/A</v>
      </c>
      <c r="O153" s="7" t="e">
        <v>#N/A</v>
      </c>
      <c r="P153" s="7" t="e">
        <v>#N/A</v>
      </c>
      <c r="Q153" s="7" t="e">
        <v>#N/A</v>
      </c>
      <c r="R153" s="7" t="e">
        <v>#N/A</v>
      </c>
      <c r="S153" s="7" t="e">
        <v>#N/A</v>
      </c>
      <c r="T153" s="7" t="e">
        <v>#N/A</v>
      </c>
      <c r="U153" s="7" t="e">
        <v>#N/A</v>
      </c>
      <c r="V153" s="7" t="e">
        <v>#N/A</v>
      </c>
      <c r="W153" s="7" t="e">
        <v>#N/A</v>
      </c>
      <c r="X153" s="2" t="e">
        <v>#N/A</v>
      </c>
      <c r="Y153" s="2" t="e">
        <v>#N/A</v>
      </c>
      <c r="Z153" s="2" t="e">
        <v>#N/A</v>
      </c>
      <c r="AA153" s="2" t="e">
        <v>#N/A</v>
      </c>
      <c r="AB153" s="2" t="e">
        <v>#N/A</v>
      </c>
      <c r="AC153" s="2" t="e">
        <v>#N/A</v>
      </c>
      <c r="AD153" s="2" t="e">
        <v>#N/A</v>
      </c>
      <c r="AE153" s="2" t="e">
        <v>#N/A</v>
      </c>
      <c r="AF153" s="2" t="e">
        <v>#N/A</v>
      </c>
      <c r="AG153" s="2" t="e">
        <v>#N/A</v>
      </c>
      <c r="AH153" s="2" t="e">
        <v>#N/A</v>
      </c>
      <c r="AI153" s="2" t="e">
        <v>#N/A</v>
      </c>
      <c r="AJ153" s="2" t="e">
        <v>#N/A</v>
      </c>
      <c r="AK153" s="2" t="e">
        <v>#N/A</v>
      </c>
      <c r="AL153" s="2" t="e">
        <v>#N/A</v>
      </c>
      <c r="AM153" s="2" t="e">
        <v>#N/A</v>
      </c>
      <c r="AN153" s="2" t="e">
        <v>#N/A</v>
      </c>
      <c r="AO153" s="2" t="e">
        <v>#N/A</v>
      </c>
      <c r="AP153" s="2" t="e">
        <v>#N/A</v>
      </c>
      <c r="AQ153" s="2" t="e">
        <v>#N/A</v>
      </c>
      <c r="AR153" s="2" t="e">
        <v>#N/A</v>
      </c>
      <c r="AS153" t="e">
        <v>#N/A</v>
      </c>
      <c r="AT153" t="e">
        <v>#N/A</v>
      </c>
      <c r="AU153" t="e">
        <v>#N/A</v>
      </c>
      <c r="AV153" t="e">
        <v>#N/A</v>
      </c>
      <c r="AW153" t="e">
        <v>#N/A</v>
      </c>
      <c r="AX153" t="e">
        <v>#N/A</v>
      </c>
      <c r="AY153" t="e">
        <v>#N/A</v>
      </c>
      <c r="AZ153" t="e">
        <v>#N/A</v>
      </c>
      <c r="BA153" t="e">
        <v>#N/A</v>
      </c>
      <c r="BB153" t="e">
        <v>#N/A</v>
      </c>
      <c r="BC153" t="e">
        <v>#N/A</v>
      </c>
      <c r="BD153" t="e">
        <v>#N/A</v>
      </c>
      <c r="BE153" t="e">
        <v>#N/A</v>
      </c>
      <c r="BF153" t="e">
        <v>#N/A</v>
      </c>
      <c r="BG153" t="e">
        <v>#N/A</v>
      </c>
      <c r="BH153" t="e">
        <v>#N/A</v>
      </c>
      <c r="BI153" t="e">
        <v>#N/A</v>
      </c>
      <c r="BJ153" t="e">
        <v>#N/A</v>
      </c>
      <c r="BK153" t="e">
        <v>#N/A</v>
      </c>
      <c r="BL153" t="e">
        <v>#N/A</v>
      </c>
      <c r="BM153" t="e">
        <v>#N/A</v>
      </c>
    </row>
    <row r="154" spans="1:65" x14ac:dyDescent="0.25">
      <c r="A154" t="s">
        <v>158</v>
      </c>
      <c r="B154" s="2">
        <v>9.8000000000000007</v>
      </c>
      <c r="C154" s="3" t="e">
        <v>#N/A</v>
      </c>
      <c r="D154" s="9" t="e">
        <v>#N/A</v>
      </c>
      <c r="E154" s="2" t="e">
        <v>#N/A</v>
      </c>
      <c r="F154" s="7" t="e">
        <v>#N/A</v>
      </c>
      <c r="G154" s="7" t="e">
        <v>#N/A</v>
      </c>
      <c r="H154" s="7" t="e">
        <v>#N/A</v>
      </c>
      <c r="I154" s="7" t="e">
        <v>#N/A</v>
      </c>
      <c r="J154" s="7" t="e">
        <v>#N/A</v>
      </c>
      <c r="K154" s="7" t="e">
        <v>#N/A</v>
      </c>
      <c r="L154" s="7" t="e">
        <v>#N/A</v>
      </c>
      <c r="M154" s="7" t="e">
        <v>#N/A</v>
      </c>
      <c r="N154" s="7" t="e">
        <v>#N/A</v>
      </c>
      <c r="O154" s="7" t="e">
        <v>#N/A</v>
      </c>
      <c r="P154" s="7" t="e">
        <v>#N/A</v>
      </c>
      <c r="Q154" s="7" t="e">
        <v>#N/A</v>
      </c>
      <c r="R154" s="7" t="e">
        <v>#N/A</v>
      </c>
      <c r="S154" s="7" t="e">
        <v>#N/A</v>
      </c>
      <c r="T154" s="7" t="e">
        <v>#N/A</v>
      </c>
      <c r="U154" s="7" t="e">
        <v>#N/A</v>
      </c>
      <c r="V154" s="7" t="e">
        <v>#N/A</v>
      </c>
      <c r="W154" s="7" t="e">
        <v>#N/A</v>
      </c>
      <c r="X154" s="2" t="e">
        <v>#N/A</v>
      </c>
      <c r="Y154" s="2" t="e">
        <v>#N/A</v>
      </c>
      <c r="Z154" s="2" t="e">
        <v>#N/A</v>
      </c>
      <c r="AA154" s="2" t="e">
        <v>#N/A</v>
      </c>
      <c r="AB154" s="2" t="e">
        <v>#N/A</v>
      </c>
      <c r="AC154" s="2" t="e">
        <v>#N/A</v>
      </c>
      <c r="AD154" s="2" t="e">
        <v>#N/A</v>
      </c>
      <c r="AE154" s="2" t="e">
        <v>#N/A</v>
      </c>
      <c r="AF154" s="2" t="e">
        <v>#N/A</v>
      </c>
      <c r="AG154" s="2" t="e">
        <v>#N/A</v>
      </c>
      <c r="AH154" s="2" t="e">
        <v>#N/A</v>
      </c>
      <c r="AI154" s="2" t="e">
        <v>#N/A</v>
      </c>
      <c r="AJ154" s="2" t="e">
        <v>#N/A</v>
      </c>
      <c r="AK154" s="2" t="e">
        <v>#N/A</v>
      </c>
      <c r="AL154" s="2" t="e">
        <v>#N/A</v>
      </c>
      <c r="AM154" s="2" t="e">
        <v>#N/A</v>
      </c>
      <c r="AN154" s="2" t="e">
        <v>#N/A</v>
      </c>
      <c r="AO154" s="2" t="e">
        <v>#N/A</v>
      </c>
      <c r="AP154" s="2" t="e">
        <v>#N/A</v>
      </c>
      <c r="AQ154" s="2" t="e">
        <v>#N/A</v>
      </c>
      <c r="AR154" s="2" t="e">
        <v>#N/A</v>
      </c>
      <c r="AS154" t="e">
        <v>#N/A</v>
      </c>
      <c r="AT154" t="e">
        <v>#N/A</v>
      </c>
      <c r="AU154" t="e">
        <v>#N/A</v>
      </c>
      <c r="AV154" t="e">
        <v>#N/A</v>
      </c>
      <c r="AW154" t="e">
        <v>#N/A</v>
      </c>
      <c r="AX154" t="e">
        <v>#N/A</v>
      </c>
      <c r="AY154" t="e">
        <v>#N/A</v>
      </c>
      <c r="AZ154" t="e">
        <v>#N/A</v>
      </c>
      <c r="BA154" t="e">
        <v>#N/A</v>
      </c>
      <c r="BB154" t="e">
        <v>#N/A</v>
      </c>
      <c r="BC154" t="e">
        <v>#N/A</v>
      </c>
      <c r="BD154" t="e">
        <v>#N/A</v>
      </c>
      <c r="BE154" t="e">
        <v>#N/A</v>
      </c>
      <c r="BF154" t="e">
        <v>#N/A</v>
      </c>
      <c r="BG154" t="e">
        <v>#N/A</v>
      </c>
      <c r="BH154" t="e">
        <v>#N/A</v>
      </c>
      <c r="BI154" t="e">
        <v>#N/A</v>
      </c>
      <c r="BJ154" t="e">
        <v>#N/A</v>
      </c>
      <c r="BK154" t="e">
        <v>#N/A</v>
      </c>
      <c r="BL154" t="e">
        <v>#N/A</v>
      </c>
      <c r="BM154" t="e">
        <v>#N/A</v>
      </c>
    </row>
    <row r="155" spans="1:65" x14ac:dyDescent="0.25">
      <c r="A155" t="s">
        <v>159</v>
      </c>
      <c r="B155" s="2">
        <v>9.8000000000000007</v>
      </c>
      <c r="C155" s="3" t="e">
        <v>#N/A</v>
      </c>
      <c r="D155" s="9" t="e">
        <v>#N/A</v>
      </c>
      <c r="E155" s="2" t="e">
        <v>#N/A</v>
      </c>
      <c r="F155" s="7" t="e">
        <v>#N/A</v>
      </c>
      <c r="G155" s="7" t="e">
        <v>#N/A</v>
      </c>
      <c r="H155" s="7" t="e">
        <v>#N/A</v>
      </c>
      <c r="I155" s="7" t="e">
        <v>#N/A</v>
      </c>
      <c r="J155" s="7" t="e">
        <v>#N/A</v>
      </c>
      <c r="K155" s="7" t="e">
        <v>#N/A</v>
      </c>
      <c r="L155" s="7" t="e">
        <v>#N/A</v>
      </c>
      <c r="M155" s="7" t="e">
        <v>#N/A</v>
      </c>
      <c r="N155" s="7" t="e">
        <v>#N/A</v>
      </c>
      <c r="O155" s="7" t="e">
        <v>#N/A</v>
      </c>
      <c r="P155" s="7" t="e">
        <v>#N/A</v>
      </c>
      <c r="Q155" s="7" t="e">
        <v>#N/A</v>
      </c>
      <c r="R155" s="7" t="e">
        <v>#N/A</v>
      </c>
      <c r="S155" s="7" t="e">
        <v>#N/A</v>
      </c>
      <c r="T155" s="7" t="e">
        <v>#N/A</v>
      </c>
      <c r="U155" s="7" t="e">
        <v>#N/A</v>
      </c>
      <c r="V155" s="7" t="e">
        <v>#N/A</v>
      </c>
      <c r="W155" s="7" t="e">
        <v>#N/A</v>
      </c>
      <c r="X155" s="2" t="e">
        <v>#N/A</v>
      </c>
      <c r="Y155" s="2" t="e">
        <v>#N/A</v>
      </c>
      <c r="Z155" s="2" t="e">
        <v>#N/A</v>
      </c>
      <c r="AA155" s="2" t="e">
        <v>#N/A</v>
      </c>
      <c r="AB155" s="2" t="e">
        <v>#N/A</v>
      </c>
      <c r="AC155" s="2" t="e">
        <v>#N/A</v>
      </c>
      <c r="AD155" s="2" t="e">
        <v>#N/A</v>
      </c>
      <c r="AE155" s="2" t="e">
        <v>#N/A</v>
      </c>
      <c r="AF155" s="2" t="e">
        <v>#N/A</v>
      </c>
      <c r="AG155" s="2" t="e">
        <v>#N/A</v>
      </c>
      <c r="AH155" s="2" t="e">
        <v>#N/A</v>
      </c>
      <c r="AI155" s="2" t="e">
        <v>#N/A</v>
      </c>
      <c r="AJ155" s="2" t="e">
        <v>#N/A</v>
      </c>
      <c r="AK155" s="2" t="e">
        <v>#N/A</v>
      </c>
      <c r="AL155" s="2" t="e">
        <v>#N/A</v>
      </c>
      <c r="AM155" s="2" t="e">
        <v>#N/A</v>
      </c>
      <c r="AN155" s="2" t="e">
        <v>#N/A</v>
      </c>
      <c r="AO155" s="2" t="e">
        <v>#N/A</v>
      </c>
      <c r="AP155" s="2" t="e">
        <v>#N/A</v>
      </c>
      <c r="AQ155" s="2" t="e">
        <v>#N/A</v>
      </c>
      <c r="AR155" s="2" t="e">
        <v>#N/A</v>
      </c>
      <c r="AS155" t="e">
        <v>#N/A</v>
      </c>
      <c r="AT155" t="e">
        <v>#N/A</v>
      </c>
      <c r="AU155" t="e">
        <v>#N/A</v>
      </c>
      <c r="AV155" t="e">
        <v>#N/A</v>
      </c>
      <c r="AW155" t="e">
        <v>#N/A</v>
      </c>
      <c r="AX155" t="e">
        <v>#N/A</v>
      </c>
      <c r="AY155" t="e">
        <v>#N/A</v>
      </c>
      <c r="AZ155" t="e">
        <v>#N/A</v>
      </c>
      <c r="BA155" t="e">
        <v>#N/A</v>
      </c>
      <c r="BB155" t="e">
        <v>#N/A</v>
      </c>
      <c r="BC155" t="e">
        <v>#N/A</v>
      </c>
      <c r="BD155" t="e">
        <v>#N/A</v>
      </c>
      <c r="BE155" t="e">
        <v>#N/A</v>
      </c>
      <c r="BF155" t="e">
        <v>#N/A</v>
      </c>
      <c r="BG155" t="e">
        <v>#N/A</v>
      </c>
      <c r="BH155" t="e">
        <v>#N/A</v>
      </c>
      <c r="BI155" t="e">
        <v>#N/A</v>
      </c>
      <c r="BJ155" t="e">
        <v>#N/A</v>
      </c>
      <c r="BK155" t="e">
        <v>#N/A</v>
      </c>
      <c r="BL155" t="e">
        <v>#N/A</v>
      </c>
      <c r="BM155" t="e">
        <v>#N/A</v>
      </c>
    </row>
    <row r="156" spans="1:65" x14ac:dyDescent="0.25">
      <c r="A156" t="s">
        <v>160</v>
      </c>
      <c r="B156" s="2">
        <v>9.8000000000000007</v>
      </c>
      <c r="C156" s="3" t="e">
        <v>#N/A</v>
      </c>
      <c r="D156" s="9" t="e">
        <v>#N/A</v>
      </c>
      <c r="E156" s="2" t="e">
        <v>#N/A</v>
      </c>
      <c r="F156" s="7" t="e">
        <v>#N/A</v>
      </c>
      <c r="G156" s="7" t="e">
        <v>#N/A</v>
      </c>
      <c r="H156" s="7" t="e">
        <v>#N/A</v>
      </c>
      <c r="I156" s="7" t="e">
        <v>#N/A</v>
      </c>
      <c r="J156" s="7" t="e">
        <v>#N/A</v>
      </c>
      <c r="K156" s="7" t="e">
        <v>#N/A</v>
      </c>
      <c r="L156" s="7" t="e">
        <v>#N/A</v>
      </c>
      <c r="M156" s="7" t="e">
        <v>#N/A</v>
      </c>
      <c r="N156" s="7" t="e">
        <v>#N/A</v>
      </c>
      <c r="O156" s="7" t="e">
        <v>#N/A</v>
      </c>
      <c r="P156" s="7" t="e">
        <v>#N/A</v>
      </c>
      <c r="Q156" s="7" t="e">
        <v>#N/A</v>
      </c>
      <c r="R156" s="7" t="e">
        <v>#N/A</v>
      </c>
      <c r="S156" s="7" t="e">
        <v>#N/A</v>
      </c>
      <c r="T156" s="7" t="e">
        <v>#N/A</v>
      </c>
      <c r="U156" s="7" t="e">
        <v>#N/A</v>
      </c>
      <c r="V156" s="7" t="e">
        <v>#N/A</v>
      </c>
      <c r="W156" s="7" t="e">
        <v>#N/A</v>
      </c>
      <c r="X156" s="2" t="e">
        <v>#N/A</v>
      </c>
      <c r="Y156" s="2" t="e">
        <v>#N/A</v>
      </c>
      <c r="Z156" s="2" t="e">
        <v>#N/A</v>
      </c>
      <c r="AA156" s="2" t="e">
        <v>#N/A</v>
      </c>
      <c r="AB156" s="2" t="e">
        <v>#N/A</v>
      </c>
      <c r="AC156" s="2" t="e">
        <v>#N/A</v>
      </c>
      <c r="AD156" s="2" t="e">
        <v>#N/A</v>
      </c>
      <c r="AE156" s="2" t="e">
        <v>#N/A</v>
      </c>
      <c r="AF156" s="2" t="e">
        <v>#N/A</v>
      </c>
      <c r="AG156" s="2" t="e">
        <v>#N/A</v>
      </c>
      <c r="AH156" s="2" t="e">
        <v>#N/A</v>
      </c>
      <c r="AI156" s="2" t="e">
        <v>#N/A</v>
      </c>
      <c r="AJ156" s="2" t="e">
        <v>#N/A</v>
      </c>
      <c r="AK156" s="2" t="e">
        <v>#N/A</v>
      </c>
      <c r="AL156" s="2" t="e">
        <v>#N/A</v>
      </c>
      <c r="AM156" s="2" t="e">
        <v>#N/A</v>
      </c>
      <c r="AN156" s="2" t="e">
        <v>#N/A</v>
      </c>
      <c r="AO156" s="2" t="e">
        <v>#N/A</v>
      </c>
      <c r="AP156" s="2" t="e">
        <v>#N/A</v>
      </c>
      <c r="AQ156" s="2" t="e">
        <v>#N/A</v>
      </c>
      <c r="AR156" s="2" t="e">
        <v>#N/A</v>
      </c>
      <c r="AS156" t="e">
        <v>#N/A</v>
      </c>
      <c r="AT156" t="e">
        <v>#N/A</v>
      </c>
      <c r="AU156" t="e">
        <v>#N/A</v>
      </c>
      <c r="AV156" t="e">
        <v>#N/A</v>
      </c>
      <c r="AW156" t="e">
        <v>#N/A</v>
      </c>
      <c r="AX156" t="e">
        <v>#N/A</v>
      </c>
      <c r="AY156" t="e">
        <v>#N/A</v>
      </c>
      <c r="AZ156" t="e">
        <v>#N/A</v>
      </c>
      <c r="BA156" t="e">
        <v>#N/A</v>
      </c>
      <c r="BB156" t="e">
        <v>#N/A</v>
      </c>
      <c r="BC156" t="e">
        <v>#N/A</v>
      </c>
      <c r="BD156" t="e">
        <v>#N/A</v>
      </c>
      <c r="BE156" t="e">
        <v>#N/A</v>
      </c>
      <c r="BF156" t="e">
        <v>#N/A</v>
      </c>
      <c r="BG156" t="e">
        <v>#N/A</v>
      </c>
      <c r="BH156" t="e">
        <v>#N/A</v>
      </c>
      <c r="BI156" t="e">
        <v>#N/A</v>
      </c>
      <c r="BJ156" t="e">
        <v>#N/A</v>
      </c>
      <c r="BK156" t="e">
        <v>#N/A</v>
      </c>
      <c r="BL156" t="e">
        <v>#N/A</v>
      </c>
      <c r="BM156" t="e">
        <v>#N/A</v>
      </c>
    </row>
    <row r="157" spans="1:65" x14ac:dyDescent="0.25">
      <c r="A157" t="s">
        <v>161</v>
      </c>
      <c r="B157" s="2">
        <v>9.9</v>
      </c>
      <c r="C157" s="3">
        <v>9.9619999999999997</v>
      </c>
      <c r="D157" s="9" t="e">
        <v>#N/A</v>
      </c>
      <c r="E157" s="2" t="e">
        <v>#N/A</v>
      </c>
      <c r="F157" s="7" t="e">
        <v>#N/A</v>
      </c>
      <c r="G157" s="7" t="e">
        <v>#N/A</v>
      </c>
      <c r="H157" s="7" t="e">
        <v>#N/A</v>
      </c>
      <c r="I157" s="7" t="e">
        <v>#N/A</v>
      </c>
      <c r="J157" s="7" t="e">
        <v>#N/A</v>
      </c>
      <c r="K157" s="7" t="e">
        <v>#N/A</v>
      </c>
      <c r="L157" s="7" t="e">
        <v>#N/A</v>
      </c>
      <c r="M157" s="7" t="e">
        <v>#N/A</v>
      </c>
      <c r="N157" s="7" t="e">
        <v>#N/A</v>
      </c>
      <c r="O157" s="7" t="e">
        <v>#N/A</v>
      </c>
      <c r="P157" s="7" t="e">
        <v>#N/A</v>
      </c>
      <c r="Q157" s="7" t="e">
        <v>#N/A</v>
      </c>
      <c r="R157" s="7" t="e">
        <v>#N/A</v>
      </c>
      <c r="S157" s="7" t="e">
        <v>#N/A</v>
      </c>
      <c r="T157" s="7" t="e">
        <v>#N/A</v>
      </c>
      <c r="U157" s="7" t="e">
        <v>#N/A</v>
      </c>
      <c r="V157" s="7" t="e">
        <v>#N/A</v>
      </c>
      <c r="W157" s="7" t="e">
        <v>#N/A</v>
      </c>
      <c r="X157" s="2" t="e">
        <v>#N/A</v>
      </c>
      <c r="Y157" s="2" t="e">
        <v>#N/A</v>
      </c>
      <c r="Z157" s="2" t="e">
        <v>#N/A</v>
      </c>
      <c r="AA157" s="2" t="e">
        <v>#N/A</v>
      </c>
      <c r="AB157" s="2" t="e">
        <v>#N/A</v>
      </c>
      <c r="AC157" s="2" t="e">
        <v>#N/A</v>
      </c>
      <c r="AD157" s="2" t="e">
        <v>#N/A</v>
      </c>
      <c r="AE157" s="2" t="e">
        <v>#N/A</v>
      </c>
      <c r="AF157" s="2" t="e">
        <v>#N/A</v>
      </c>
      <c r="AG157" s="2" t="e">
        <v>#N/A</v>
      </c>
      <c r="AH157" s="2" t="e">
        <v>#N/A</v>
      </c>
      <c r="AI157" s="2" t="e">
        <v>#N/A</v>
      </c>
      <c r="AJ157" s="2" t="e">
        <v>#N/A</v>
      </c>
      <c r="AK157" s="2" t="e">
        <v>#N/A</v>
      </c>
      <c r="AL157" s="2" t="e">
        <v>#N/A</v>
      </c>
      <c r="AM157" s="2" t="e">
        <v>#N/A</v>
      </c>
      <c r="AN157" s="2" t="e">
        <v>#N/A</v>
      </c>
      <c r="AO157" s="2" t="e">
        <v>#N/A</v>
      </c>
      <c r="AP157" s="2" t="e">
        <v>#N/A</v>
      </c>
      <c r="AQ157" s="2" t="e">
        <v>#N/A</v>
      </c>
      <c r="AR157" s="2" t="e">
        <v>#N/A</v>
      </c>
      <c r="AS157" t="e">
        <v>#N/A</v>
      </c>
      <c r="AT157" t="e">
        <v>#N/A</v>
      </c>
      <c r="AU157" t="e">
        <v>#N/A</v>
      </c>
      <c r="AV157" t="e">
        <v>#N/A</v>
      </c>
      <c r="AW157" t="e">
        <v>#N/A</v>
      </c>
      <c r="AX157" t="e">
        <v>#N/A</v>
      </c>
      <c r="AY157" t="e">
        <v>#N/A</v>
      </c>
      <c r="AZ157" t="e">
        <v>#N/A</v>
      </c>
      <c r="BA157" t="e">
        <v>#N/A</v>
      </c>
      <c r="BB157" t="e">
        <v>#N/A</v>
      </c>
      <c r="BC157" t="e">
        <v>#N/A</v>
      </c>
      <c r="BD157" t="e">
        <v>#N/A</v>
      </c>
      <c r="BE157" t="e">
        <v>#N/A</v>
      </c>
      <c r="BF157" t="e">
        <v>#N/A</v>
      </c>
      <c r="BG157" t="e">
        <v>#N/A</v>
      </c>
      <c r="BH157" t="e">
        <v>#N/A</v>
      </c>
      <c r="BI157" t="e">
        <v>#N/A</v>
      </c>
      <c r="BJ157" t="e">
        <v>#N/A</v>
      </c>
      <c r="BK157" t="e">
        <v>#N/A</v>
      </c>
      <c r="BL157" t="e">
        <v>#N/A</v>
      </c>
      <c r="BM157" t="e">
        <v>#N/A</v>
      </c>
    </row>
    <row r="158" spans="1:65" x14ac:dyDescent="0.25">
      <c r="A158" t="s">
        <v>162</v>
      </c>
      <c r="B158" s="2">
        <v>9.9</v>
      </c>
      <c r="C158" s="3">
        <v>9.8810000000000002</v>
      </c>
      <c r="D158" s="9" t="e">
        <v>#N/A</v>
      </c>
      <c r="E158" s="2" t="e">
        <v>#N/A</v>
      </c>
      <c r="F158" s="7" t="e">
        <v>#N/A</v>
      </c>
      <c r="G158" s="7" t="e">
        <v>#N/A</v>
      </c>
      <c r="H158" s="7" t="e">
        <v>#N/A</v>
      </c>
      <c r="I158" s="7" t="e">
        <v>#N/A</v>
      </c>
      <c r="J158" s="7" t="e">
        <v>#N/A</v>
      </c>
      <c r="K158" s="7" t="e">
        <v>#N/A</v>
      </c>
      <c r="L158" s="7" t="e">
        <v>#N/A</v>
      </c>
      <c r="M158" s="7" t="e">
        <v>#N/A</v>
      </c>
      <c r="N158" s="7" t="e">
        <v>#N/A</v>
      </c>
      <c r="O158" s="7" t="e">
        <v>#N/A</v>
      </c>
      <c r="P158" s="7" t="e">
        <v>#N/A</v>
      </c>
      <c r="Q158" s="7" t="e">
        <v>#N/A</v>
      </c>
      <c r="R158" s="7" t="e">
        <v>#N/A</v>
      </c>
      <c r="S158" s="7" t="e">
        <v>#N/A</v>
      </c>
      <c r="T158" s="7" t="e">
        <v>#N/A</v>
      </c>
      <c r="U158" s="7" t="e">
        <v>#N/A</v>
      </c>
      <c r="V158" s="7" t="e">
        <v>#N/A</v>
      </c>
      <c r="W158" s="7" t="e">
        <v>#N/A</v>
      </c>
      <c r="X158" s="2" t="e">
        <v>#N/A</v>
      </c>
      <c r="Y158" s="2" t="e">
        <v>#N/A</v>
      </c>
      <c r="Z158" s="2" t="e">
        <v>#N/A</v>
      </c>
      <c r="AA158" s="2" t="e">
        <v>#N/A</v>
      </c>
      <c r="AB158" s="2" t="e">
        <v>#N/A</v>
      </c>
      <c r="AC158" s="2" t="e">
        <v>#N/A</v>
      </c>
      <c r="AD158" s="2" t="e">
        <v>#N/A</v>
      </c>
      <c r="AE158" s="2" t="e">
        <v>#N/A</v>
      </c>
      <c r="AF158" s="2" t="e">
        <v>#N/A</v>
      </c>
      <c r="AG158" s="2" t="e">
        <v>#N/A</v>
      </c>
      <c r="AH158" s="2" t="e">
        <v>#N/A</v>
      </c>
      <c r="AI158" s="2" t="e">
        <v>#N/A</v>
      </c>
      <c r="AJ158" s="2" t="e">
        <v>#N/A</v>
      </c>
      <c r="AK158" s="2" t="e">
        <v>#N/A</v>
      </c>
      <c r="AL158" s="2" t="e">
        <v>#N/A</v>
      </c>
      <c r="AM158" s="2" t="e">
        <v>#N/A</v>
      </c>
      <c r="AN158" s="2" t="e">
        <v>#N/A</v>
      </c>
      <c r="AO158" s="2" t="e">
        <v>#N/A</v>
      </c>
      <c r="AP158" s="2" t="e">
        <v>#N/A</v>
      </c>
      <c r="AQ158" s="2" t="e">
        <v>#N/A</v>
      </c>
      <c r="AR158" s="2" t="e">
        <v>#N/A</v>
      </c>
      <c r="AS158" t="e">
        <v>#N/A</v>
      </c>
      <c r="AT158" t="e">
        <v>#N/A</v>
      </c>
      <c r="AU158" t="e">
        <v>#N/A</v>
      </c>
      <c r="AV158" t="e">
        <v>#N/A</v>
      </c>
      <c r="AW158" t="e">
        <v>#N/A</v>
      </c>
      <c r="AX158" t="e">
        <v>#N/A</v>
      </c>
      <c r="AY158" t="e">
        <v>#N/A</v>
      </c>
      <c r="AZ158" t="e">
        <v>#N/A</v>
      </c>
      <c r="BA158" t="e">
        <v>#N/A</v>
      </c>
      <c r="BB158" t="e">
        <v>#N/A</v>
      </c>
      <c r="BC158" t="e">
        <v>#N/A</v>
      </c>
      <c r="BD158" t="e">
        <v>#N/A</v>
      </c>
      <c r="BE158" t="e">
        <v>#N/A</v>
      </c>
      <c r="BF158" t="e">
        <v>#N/A</v>
      </c>
      <c r="BG158" t="e">
        <v>#N/A</v>
      </c>
      <c r="BH158" t="e">
        <v>#N/A</v>
      </c>
      <c r="BI158" t="e">
        <v>#N/A</v>
      </c>
      <c r="BJ158" t="e">
        <v>#N/A</v>
      </c>
      <c r="BK158" t="e">
        <v>#N/A</v>
      </c>
      <c r="BL158" t="e">
        <v>#N/A</v>
      </c>
      <c r="BM158" t="e">
        <v>#N/A</v>
      </c>
    </row>
    <row r="159" spans="1:65" x14ac:dyDescent="0.25">
      <c r="A159" t="s">
        <v>163</v>
      </c>
      <c r="B159" s="2">
        <v>9.9</v>
      </c>
      <c r="C159" s="3">
        <v>9.9390000000000001</v>
      </c>
      <c r="D159" s="9" t="e">
        <v>#N/A</v>
      </c>
      <c r="E159" s="2" t="e">
        <v>#N/A</v>
      </c>
      <c r="F159" s="7" t="e">
        <v>#N/A</v>
      </c>
      <c r="G159" s="7" t="e">
        <v>#N/A</v>
      </c>
      <c r="H159" s="7" t="e">
        <v>#N/A</v>
      </c>
      <c r="I159" s="7" t="e">
        <v>#N/A</v>
      </c>
      <c r="J159" s="7" t="e">
        <v>#N/A</v>
      </c>
      <c r="K159" s="7" t="e">
        <v>#N/A</v>
      </c>
      <c r="L159" s="7" t="e">
        <v>#N/A</v>
      </c>
      <c r="M159" s="7" t="e">
        <v>#N/A</v>
      </c>
      <c r="N159" s="7" t="e">
        <v>#N/A</v>
      </c>
      <c r="O159" s="7" t="e">
        <v>#N/A</v>
      </c>
      <c r="P159" s="7" t="e">
        <v>#N/A</v>
      </c>
      <c r="Q159" s="7" t="e">
        <v>#N/A</v>
      </c>
      <c r="R159" s="7" t="e">
        <v>#N/A</v>
      </c>
      <c r="S159" s="7" t="e">
        <v>#N/A</v>
      </c>
      <c r="T159" s="7" t="e">
        <v>#N/A</v>
      </c>
      <c r="U159" s="7" t="e">
        <v>#N/A</v>
      </c>
      <c r="V159" s="7" t="e">
        <v>#N/A</v>
      </c>
      <c r="W159" s="7" t="e">
        <v>#N/A</v>
      </c>
      <c r="X159" s="2" t="e">
        <v>#N/A</v>
      </c>
      <c r="Y159" s="2" t="e">
        <v>#N/A</v>
      </c>
      <c r="Z159" s="2" t="e">
        <v>#N/A</v>
      </c>
      <c r="AA159" s="2" t="e">
        <v>#N/A</v>
      </c>
      <c r="AB159" s="2" t="e">
        <v>#N/A</v>
      </c>
      <c r="AC159" s="2" t="e">
        <v>#N/A</v>
      </c>
      <c r="AD159" s="2" t="e">
        <v>#N/A</v>
      </c>
      <c r="AE159" s="2" t="e">
        <v>#N/A</v>
      </c>
      <c r="AF159" s="2" t="e">
        <v>#N/A</v>
      </c>
      <c r="AG159" s="2" t="e">
        <v>#N/A</v>
      </c>
      <c r="AH159" s="2" t="e">
        <v>#N/A</v>
      </c>
      <c r="AI159" s="2" t="e">
        <v>#N/A</v>
      </c>
      <c r="AJ159" s="2" t="e">
        <v>#N/A</v>
      </c>
      <c r="AK159" s="2" t="e">
        <v>#N/A</v>
      </c>
      <c r="AL159" s="2" t="e">
        <v>#N/A</v>
      </c>
      <c r="AM159" s="2" t="e">
        <v>#N/A</v>
      </c>
      <c r="AN159" s="2" t="e">
        <v>#N/A</v>
      </c>
      <c r="AO159" s="2" t="e">
        <v>#N/A</v>
      </c>
      <c r="AP159" s="2" t="e">
        <v>#N/A</v>
      </c>
      <c r="AQ159" s="2" t="e">
        <v>#N/A</v>
      </c>
      <c r="AR159" s="2" t="e">
        <v>#N/A</v>
      </c>
      <c r="AS159" t="e">
        <v>#N/A</v>
      </c>
      <c r="AT159" t="e">
        <v>#N/A</v>
      </c>
      <c r="AU159" t="e">
        <v>#N/A</v>
      </c>
      <c r="AV159" t="e">
        <v>#N/A</v>
      </c>
      <c r="AW159" t="e">
        <v>#N/A</v>
      </c>
      <c r="AX159" t="e">
        <v>#N/A</v>
      </c>
      <c r="AY159" t="e">
        <v>#N/A</v>
      </c>
      <c r="AZ159" t="e">
        <v>#N/A</v>
      </c>
      <c r="BA159" t="e">
        <v>#N/A</v>
      </c>
      <c r="BB159" t="e">
        <v>#N/A</v>
      </c>
      <c r="BC159" t="e">
        <v>#N/A</v>
      </c>
      <c r="BD159" t="e">
        <v>#N/A</v>
      </c>
      <c r="BE159" t="e">
        <v>#N/A</v>
      </c>
      <c r="BF159" t="e">
        <v>#N/A</v>
      </c>
      <c r="BG159" t="e">
        <v>#N/A</v>
      </c>
      <c r="BH159" t="e">
        <v>#N/A</v>
      </c>
      <c r="BI159" t="e">
        <v>#N/A</v>
      </c>
      <c r="BJ159" t="e">
        <v>#N/A</v>
      </c>
      <c r="BK159" t="e">
        <v>#N/A</v>
      </c>
      <c r="BL159" t="e">
        <v>#N/A</v>
      </c>
      <c r="BM159" t="e">
        <v>#N/A</v>
      </c>
    </row>
    <row r="160" spans="1:65" x14ac:dyDescent="0.25">
      <c r="A160" t="s">
        <v>164</v>
      </c>
      <c r="B160" s="2">
        <v>10.1</v>
      </c>
      <c r="C160" s="3">
        <v>10.015000000000001</v>
      </c>
      <c r="D160" s="9" t="e">
        <v>#N/A</v>
      </c>
      <c r="E160" s="2" t="e">
        <v>#N/A</v>
      </c>
      <c r="F160" s="7" t="e">
        <v>#N/A</v>
      </c>
      <c r="G160" s="7" t="e">
        <v>#N/A</v>
      </c>
      <c r="H160" s="7" t="e">
        <v>#N/A</v>
      </c>
      <c r="I160" s="7" t="e">
        <v>#N/A</v>
      </c>
      <c r="J160" s="7" t="e">
        <v>#N/A</v>
      </c>
      <c r="K160" s="7" t="e">
        <v>#N/A</v>
      </c>
      <c r="L160" s="7" t="e">
        <v>#N/A</v>
      </c>
      <c r="M160" s="7" t="e">
        <v>#N/A</v>
      </c>
      <c r="N160" s="7" t="e">
        <v>#N/A</v>
      </c>
      <c r="O160" s="7" t="e">
        <v>#N/A</v>
      </c>
      <c r="P160" s="7" t="e">
        <v>#N/A</v>
      </c>
      <c r="Q160" s="7" t="e">
        <v>#N/A</v>
      </c>
      <c r="R160" s="7" t="e">
        <v>#N/A</v>
      </c>
      <c r="S160" s="7" t="e">
        <v>#N/A</v>
      </c>
      <c r="T160" s="7" t="e">
        <v>#N/A</v>
      </c>
      <c r="U160" s="7" t="e">
        <v>#N/A</v>
      </c>
      <c r="V160" s="7" t="e">
        <v>#N/A</v>
      </c>
      <c r="W160" s="7" t="e">
        <v>#N/A</v>
      </c>
      <c r="X160" s="2" t="e">
        <v>#N/A</v>
      </c>
      <c r="Y160" s="2" t="e">
        <v>#N/A</v>
      </c>
      <c r="Z160" s="2" t="e">
        <v>#N/A</v>
      </c>
      <c r="AA160" s="2" t="e">
        <v>#N/A</v>
      </c>
      <c r="AB160" s="2" t="e">
        <v>#N/A</v>
      </c>
      <c r="AC160" s="2" t="e">
        <v>#N/A</v>
      </c>
      <c r="AD160" s="2" t="e">
        <v>#N/A</v>
      </c>
      <c r="AE160" s="2" t="e">
        <v>#N/A</v>
      </c>
      <c r="AF160" s="2" t="e">
        <v>#N/A</v>
      </c>
      <c r="AG160" s="2" t="e">
        <v>#N/A</v>
      </c>
      <c r="AH160" s="2" t="e">
        <v>#N/A</v>
      </c>
      <c r="AI160" s="2" t="e">
        <v>#N/A</v>
      </c>
      <c r="AJ160" s="2" t="e">
        <v>#N/A</v>
      </c>
      <c r="AK160" s="2" t="e">
        <v>#N/A</v>
      </c>
      <c r="AL160" s="2" t="e">
        <v>#N/A</v>
      </c>
      <c r="AM160" s="2" t="e">
        <v>#N/A</v>
      </c>
      <c r="AN160" s="2" t="e">
        <v>#N/A</v>
      </c>
      <c r="AO160" s="2" t="e">
        <v>#N/A</v>
      </c>
      <c r="AP160" s="2" t="e">
        <v>#N/A</v>
      </c>
      <c r="AQ160" s="2" t="e">
        <v>#N/A</v>
      </c>
      <c r="AR160" s="2" t="e">
        <v>#N/A</v>
      </c>
      <c r="AS160" t="e">
        <v>#N/A</v>
      </c>
      <c r="AT160" t="e">
        <v>#N/A</v>
      </c>
      <c r="AU160" t="e">
        <v>#N/A</v>
      </c>
      <c r="AV160" t="e">
        <v>#N/A</v>
      </c>
      <c r="AW160" t="e">
        <v>#N/A</v>
      </c>
      <c r="AX160" t="e">
        <v>#N/A</v>
      </c>
      <c r="AY160" t="e">
        <v>#N/A</v>
      </c>
      <c r="AZ160" t="e">
        <v>#N/A</v>
      </c>
      <c r="BA160" t="e">
        <v>#N/A</v>
      </c>
      <c r="BB160" t="e">
        <v>#N/A</v>
      </c>
      <c r="BC160" t="e">
        <v>#N/A</v>
      </c>
      <c r="BD160" t="e">
        <v>#N/A</v>
      </c>
      <c r="BE160" t="e">
        <v>#N/A</v>
      </c>
      <c r="BF160" t="e">
        <v>#N/A</v>
      </c>
      <c r="BG160" t="e">
        <v>#N/A</v>
      </c>
      <c r="BH160" t="e">
        <v>#N/A</v>
      </c>
      <c r="BI160" t="e">
        <v>#N/A</v>
      </c>
      <c r="BJ160" t="e">
        <v>#N/A</v>
      </c>
      <c r="BK160" t="e">
        <v>#N/A</v>
      </c>
      <c r="BL160" t="e">
        <v>#N/A</v>
      </c>
      <c r="BM160" t="e">
        <v>#N/A</v>
      </c>
    </row>
    <row r="161" spans="1:65" x14ac:dyDescent="0.25">
      <c r="A161" t="s">
        <v>165</v>
      </c>
      <c r="B161" s="2">
        <v>10.199999999999999</v>
      </c>
      <c r="C161" s="3">
        <v>10.257999999999999</v>
      </c>
      <c r="D161" s="9" t="e">
        <v>#N/A</v>
      </c>
      <c r="E161" s="2" t="e">
        <v>#N/A</v>
      </c>
      <c r="F161" s="7" t="e">
        <v>#N/A</v>
      </c>
      <c r="G161" s="7" t="e">
        <v>#N/A</v>
      </c>
      <c r="H161" s="7" t="e">
        <v>#N/A</v>
      </c>
      <c r="I161" s="7" t="e">
        <v>#N/A</v>
      </c>
      <c r="J161" s="7" t="e">
        <v>#N/A</v>
      </c>
      <c r="K161" s="7" t="e">
        <v>#N/A</v>
      </c>
      <c r="L161" s="7" t="e">
        <v>#N/A</v>
      </c>
      <c r="M161" s="7" t="e">
        <v>#N/A</v>
      </c>
      <c r="N161" s="7" t="e">
        <v>#N/A</v>
      </c>
      <c r="O161" s="7" t="e">
        <v>#N/A</v>
      </c>
      <c r="P161" s="7" t="e">
        <v>#N/A</v>
      </c>
      <c r="Q161" s="7" t="e">
        <v>#N/A</v>
      </c>
      <c r="R161" s="7" t="e">
        <v>#N/A</v>
      </c>
      <c r="S161" s="7" t="e">
        <v>#N/A</v>
      </c>
      <c r="T161" s="7" t="e">
        <v>#N/A</v>
      </c>
      <c r="U161" s="7" t="e">
        <v>#N/A</v>
      </c>
      <c r="V161" s="7" t="e">
        <v>#N/A</v>
      </c>
      <c r="W161" s="7" t="e">
        <v>#N/A</v>
      </c>
      <c r="X161" s="2" t="e">
        <v>#N/A</v>
      </c>
      <c r="Y161" s="2" t="e">
        <v>#N/A</v>
      </c>
      <c r="Z161" s="2" t="e">
        <v>#N/A</v>
      </c>
      <c r="AA161" s="2" t="e">
        <v>#N/A</v>
      </c>
      <c r="AB161" s="2" t="e">
        <v>#N/A</v>
      </c>
      <c r="AC161" s="2" t="e">
        <v>#N/A</v>
      </c>
      <c r="AD161" s="2" t="e">
        <v>#N/A</v>
      </c>
      <c r="AE161" s="2" t="e">
        <v>#N/A</v>
      </c>
      <c r="AF161" s="2" t="e">
        <v>#N/A</v>
      </c>
      <c r="AG161" s="2" t="e">
        <v>#N/A</v>
      </c>
      <c r="AH161" s="2" t="e">
        <v>#N/A</v>
      </c>
      <c r="AI161" s="2" t="e">
        <v>#N/A</v>
      </c>
      <c r="AJ161" s="2" t="e">
        <v>#N/A</v>
      </c>
      <c r="AK161" s="2" t="e">
        <v>#N/A</v>
      </c>
      <c r="AL161" s="2" t="e">
        <v>#N/A</v>
      </c>
      <c r="AM161" s="2" t="e">
        <v>#N/A</v>
      </c>
      <c r="AN161" s="2" t="e">
        <v>#N/A</v>
      </c>
      <c r="AO161" s="2" t="e">
        <v>#N/A</v>
      </c>
      <c r="AP161" s="2" t="e">
        <v>#N/A</v>
      </c>
      <c r="AQ161" s="2" t="e">
        <v>#N/A</v>
      </c>
      <c r="AR161" s="2" t="e">
        <v>#N/A</v>
      </c>
      <c r="AS161" t="e">
        <v>#N/A</v>
      </c>
      <c r="AT161" t="e">
        <v>#N/A</v>
      </c>
      <c r="AU161" t="e">
        <v>#N/A</v>
      </c>
      <c r="AV161" t="e">
        <v>#N/A</v>
      </c>
      <c r="AW161" t="e">
        <v>#N/A</v>
      </c>
      <c r="AX161" t="e">
        <v>#N/A</v>
      </c>
      <c r="AY161" t="e">
        <v>#N/A</v>
      </c>
      <c r="AZ161" t="e">
        <v>#N/A</v>
      </c>
      <c r="BA161" t="e">
        <v>#N/A</v>
      </c>
      <c r="BB161" t="e">
        <v>#N/A</v>
      </c>
      <c r="BC161" t="e">
        <v>#N/A</v>
      </c>
      <c r="BD161" t="e">
        <v>#N/A</v>
      </c>
      <c r="BE161" t="e">
        <v>#N/A</v>
      </c>
      <c r="BF161" t="e">
        <v>#N/A</v>
      </c>
      <c r="BG161" t="e">
        <v>#N/A</v>
      </c>
      <c r="BH161" t="e">
        <v>#N/A</v>
      </c>
      <c r="BI161" t="e">
        <v>#N/A</v>
      </c>
      <c r="BJ161" t="e">
        <v>#N/A</v>
      </c>
      <c r="BK161" t="e">
        <v>#N/A</v>
      </c>
      <c r="BL161" t="e">
        <v>#N/A</v>
      </c>
      <c r="BM161" t="e">
        <v>#N/A</v>
      </c>
    </row>
    <row r="162" spans="1:65" x14ac:dyDescent="0.25">
      <c r="A162" t="s">
        <v>166</v>
      </c>
      <c r="B162" s="2">
        <v>10.4</v>
      </c>
      <c r="C162" s="3">
        <v>10.425000000000001</v>
      </c>
      <c r="D162" s="9" t="e">
        <v>#N/A</v>
      </c>
      <c r="E162" s="2" t="e">
        <v>#N/A</v>
      </c>
      <c r="F162" s="7" t="e">
        <v>#N/A</v>
      </c>
      <c r="G162" s="7" t="e">
        <v>#N/A</v>
      </c>
      <c r="H162" s="7" t="e">
        <v>#N/A</v>
      </c>
      <c r="I162" s="7" t="e">
        <v>#N/A</v>
      </c>
      <c r="J162" s="7" t="e">
        <v>#N/A</v>
      </c>
      <c r="K162" s="7" t="e">
        <v>#N/A</v>
      </c>
      <c r="L162" s="7" t="e">
        <v>#N/A</v>
      </c>
      <c r="M162" s="7" t="e">
        <v>#N/A</v>
      </c>
      <c r="N162" s="7" t="e">
        <v>#N/A</v>
      </c>
      <c r="O162" s="7" t="e">
        <v>#N/A</v>
      </c>
      <c r="P162" s="7" t="e">
        <v>#N/A</v>
      </c>
      <c r="Q162" s="7" t="e">
        <v>#N/A</v>
      </c>
      <c r="R162" s="7" t="e">
        <v>#N/A</v>
      </c>
      <c r="S162" s="7" t="e">
        <v>#N/A</v>
      </c>
      <c r="T162" s="7" t="e">
        <v>#N/A</v>
      </c>
      <c r="U162" s="7" t="e">
        <v>#N/A</v>
      </c>
      <c r="V162" s="7" t="e">
        <v>#N/A</v>
      </c>
      <c r="W162" s="7" t="e">
        <v>#N/A</v>
      </c>
      <c r="X162" s="2" t="e">
        <v>#N/A</v>
      </c>
      <c r="Y162" s="2" t="e">
        <v>#N/A</v>
      </c>
      <c r="Z162" s="2" t="e">
        <v>#N/A</v>
      </c>
      <c r="AA162" s="2" t="e">
        <v>#N/A</v>
      </c>
      <c r="AB162" s="2" t="e">
        <v>#N/A</v>
      </c>
      <c r="AC162" s="2" t="e">
        <v>#N/A</v>
      </c>
      <c r="AD162" s="2" t="e">
        <v>#N/A</v>
      </c>
      <c r="AE162" s="2" t="e">
        <v>#N/A</v>
      </c>
      <c r="AF162" s="2" t="e">
        <v>#N/A</v>
      </c>
      <c r="AG162" s="2" t="e">
        <v>#N/A</v>
      </c>
      <c r="AH162" s="2" t="e">
        <v>#N/A</v>
      </c>
      <c r="AI162" s="2" t="e">
        <v>#N/A</v>
      </c>
      <c r="AJ162" s="2" t="e">
        <v>#N/A</v>
      </c>
      <c r="AK162" s="2" t="e">
        <v>#N/A</v>
      </c>
      <c r="AL162" s="2" t="e">
        <v>#N/A</v>
      </c>
      <c r="AM162" s="2" t="e">
        <v>#N/A</v>
      </c>
      <c r="AN162" s="2" t="e">
        <v>#N/A</v>
      </c>
      <c r="AO162" s="2" t="e">
        <v>#N/A</v>
      </c>
      <c r="AP162" s="2" t="e">
        <v>#N/A</v>
      </c>
      <c r="AQ162" s="2" t="e">
        <v>#N/A</v>
      </c>
      <c r="AR162" s="2" t="e">
        <v>#N/A</v>
      </c>
      <c r="AS162" t="e">
        <v>#N/A</v>
      </c>
      <c r="AT162" t="e">
        <v>#N/A</v>
      </c>
      <c r="AU162" t="e">
        <v>#N/A</v>
      </c>
      <c r="AV162" t="e">
        <v>#N/A</v>
      </c>
      <c r="AW162" t="e">
        <v>#N/A</v>
      </c>
      <c r="AX162" t="e">
        <v>#N/A</v>
      </c>
      <c r="AY162" t="e">
        <v>#N/A</v>
      </c>
      <c r="AZ162" t="e">
        <v>#N/A</v>
      </c>
      <c r="BA162" t="e">
        <v>#N/A</v>
      </c>
      <c r="BB162" t="e">
        <v>#N/A</v>
      </c>
      <c r="BC162" t="e">
        <v>#N/A</v>
      </c>
      <c r="BD162" t="e">
        <v>#N/A</v>
      </c>
      <c r="BE162" t="e">
        <v>#N/A</v>
      </c>
      <c r="BF162" t="e">
        <v>#N/A</v>
      </c>
      <c r="BG162" t="e">
        <v>#N/A</v>
      </c>
      <c r="BH162" t="e">
        <v>#N/A</v>
      </c>
      <c r="BI162" t="e">
        <v>#N/A</v>
      </c>
      <c r="BJ162" t="e">
        <v>#N/A</v>
      </c>
      <c r="BK162" t="e">
        <v>#N/A</v>
      </c>
      <c r="BL162" t="e">
        <v>#N/A</v>
      </c>
      <c r="BM162" t="e">
        <v>#N/A</v>
      </c>
    </row>
    <row r="163" spans="1:65" x14ac:dyDescent="0.25">
      <c r="A163" t="s">
        <v>167</v>
      </c>
      <c r="B163" s="2">
        <v>10.5</v>
      </c>
      <c r="C163" s="3">
        <v>10.473000000000001</v>
      </c>
      <c r="D163" s="9" t="e">
        <v>#N/A</v>
      </c>
      <c r="E163" s="2" t="e">
        <v>#N/A</v>
      </c>
      <c r="F163" s="7" t="e">
        <v>#N/A</v>
      </c>
      <c r="G163" s="7" t="e">
        <v>#N/A</v>
      </c>
      <c r="H163" s="7" t="e">
        <v>#N/A</v>
      </c>
      <c r="I163" s="7" t="e">
        <v>#N/A</v>
      </c>
      <c r="J163" s="7" t="e">
        <v>#N/A</v>
      </c>
      <c r="K163" s="7" t="e">
        <v>#N/A</v>
      </c>
      <c r="L163" s="7" t="e">
        <v>#N/A</v>
      </c>
      <c r="M163" s="7" t="e">
        <v>#N/A</v>
      </c>
      <c r="N163" s="7" t="e">
        <v>#N/A</v>
      </c>
      <c r="O163" s="7" t="e">
        <v>#N/A</v>
      </c>
      <c r="P163" s="7" t="e">
        <v>#N/A</v>
      </c>
      <c r="Q163" s="7" t="e">
        <v>#N/A</v>
      </c>
      <c r="R163" s="7" t="e">
        <v>#N/A</v>
      </c>
      <c r="S163" s="7" t="e">
        <v>#N/A</v>
      </c>
      <c r="T163" s="7" t="e">
        <v>#N/A</v>
      </c>
      <c r="U163" s="7" t="e">
        <v>#N/A</v>
      </c>
      <c r="V163" s="7" t="e">
        <v>#N/A</v>
      </c>
      <c r="W163" s="7" t="e">
        <v>#N/A</v>
      </c>
      <c r="X163" s="2" t="e">
        <v>#N/A</v>
      </c>
      <c r="Y163" s="2" t="e">
        <v>#N/A</v>
      </c>
      <c r="Z163" s="2" t="e">
        <v>#N/A</v>
      </c>
      <c r="AA163" s="2" t="e">
        <v>#N/A</v>
      </c>
      <c r="AB163" s="2" t="e">
        <v>#N/A</v>
      </c>
      <c r="AC163" s="2" t="e">
        <v>#N/A</v>
      </c>
      <c r="AD163" s="2" t="e">
        <v>#N/A</v>
      </c>
      <c r="AE163" s="2" t="e">
        <v>#N/A</v>
      </c>
      <c r="AF163" s="2" t="e">
        <v>#N/A</v>
      </c>
      <c r="AG163" s="2" t="e">
        <v>#N/A</v>
      </c>
      <c r="AH163" s="2" t="e">
        <v>#N/A</v>
      </c>
      <c r="AI163" s="2" t="e">
        <v>#N/A</v>
      </c>
      <c r="AJ163" s="2" t="e">
        <v>#N/A</v>
      </c>
      <c r="AK163" s="2" t="e">
        <v>#N/A</v>
      </c>
      <c r="AL163" s="2" t="e">
        <v>#N/A</v>
      </c>
      <c r="AM163" s="2" t="e">
        <v>#N/A</v>
      </c>
      <c r="AN163" s="2" t="e">
        <v>#N/A</v>
      </c>
      <c r="AO163" s="2" t="e">
        <v>#N/A</v>
      </c>
      <c r="AP163" s="2" t="e">
        <v>#N/A</v>
      </c>
      <c r="AQ163" s="2" t="e">
        <v>#N/A</v>
      </c>
      <c r="AR163" s="2" t="e">
        <v>#N/A</v>
      </c>
      <c r="AS163" t="e">
        <v>#N/A</v>
      </c>
      <c r="AT163" t="e">
        <v>#N/A</v>
      </c>
      <c r="AU163" t="e">
        <v>#N/A</v>
      </c>
      <c r="AV163" t="e">
        <v>#N/A</v>
      </c>
      <c r="AW163" t="e">
        <v>#N/A</v>
      </c>
      <c r="AX163" t="e">
        <v>#N/A</v>
      </c>
      <c r="AY163" t="e">
        <v>#N/A</v>
      </c>
      <c r="AZ163" t="e">
        <v>#N/A</v>
      </c>
      <c r="BA163" t="e">
        <v>#N/A</v>
      </c>
      <c r="BB163" t="e">
        <v>#N/A</v>
      </c>
      <c r="BC163" t="e">
        <v>#N/A</v>
      </c>
      <c r="BD163" t="e">
        <v>#N/A</v>
      </c>
      <c r="BE163" t="e">
        <v>#N/A</v>
      </c>
      <c r="BF163" t="e">
        <v>#N/A</v>
      </c>
      <c r="BG163" t="e">
        <v>#N/A</v>
      </c>
      <c r="BH163" t="e">
        <v>#N/A</v>
      </c>
      <c r="BI163" t="e">
        <v>#N/A</v>
      </c>
      <c r="BJ163" t="e">
        <v>#N/A</v>
      </c>
      <c r="BK163" t="e">
        <v>#N/A</v>
      </c>
      <c r="BL163" t="e">
        <v>#N/A</v>
      </c>
      <c r="BM163" t="e">
        <v>#N/A</v>
      </c>
    </row>
    <row r="164" spans="1:65" x14ac:dyDescent="0.25">
      <c r="A164" t="s">
        <v>168</v>
      </c>
      <c r="B164" s="2">
        <v>10.7</v>
      </c>
      <c r="C164" s="3">
        <v>10.722</v>
      </c>
      <c r="D164" s="9" t="e">
        <v>#N/A</v>
      </c>
      <c r="E164" s="2" t="e">
        <v>#N/A</v>
      </c>
      <c r="F164" s="7" t="e">
        <v>#N/A</v>
      </c>
      <c r="G164" s="7" t="e">
        <v>#N/A</v>
      </c>
      <c r="H164" s="7" t="e">
        <v>#N/A</v>
      </c>
      <c r="I164" s="7" t="e">
        <v>#N/A</v>
      </c>
      <c r="J164" s="7" t="e">
        <v>#N/A</v>
      </c>
      <c r="K164" s="7" t="e">
        <v>#N/A</v>
      </c>
      <c r="L164" s="7" t="e">
        <v>#N/A</v>
      </c>
      <c r="M164" s="7" t="e">
        <v>#N/A</v>
      </c>
      <c r="N164" s="7" t="e">
        <v>#N/A</v>
      </c>
      <c r="O164" s="7" t="e">
        <v>#N/A</v>
      </c>
      <c r="P164" s="7" t="e">
        <v>#N/A</v>
      </c>
      <c r="Q164" s="7" t="e">
        <v>#N/A</v>
      </c>
      <c r="R164" s="7" t="e">
        <v>#N/A</v>
      </c>
      <c r="S164" s="7" t="e">
        <v>#N/A</v>
      </c>
      <c r="T164" s="7" t="e">
        <v>#N/A</v>
      </c>
      <c r="U164" s="7" t="e">
        <v>#N/A</v>
      </c>
      <c r="V164" s="7" t="e">
        <v>#N/A</v>
      </c>
      <c r="W164" s="7" t="e">
        <v>#N/A</v>
      </c>
      <c r="X164" s="2" t="e">
        <v>#N/A</v>
      </c>
      <c r="Y164" s="2" t="e">
        <v>#N/A</v>
      </c>
      <c r="Z164" s="2" t="e">
        <v>#N/A</v>
      </c>
      <c r="AA164" s="2" t="e">
        <v>#N/A</v>
      </c>
      <c r="AB164" s="2" t="e">
        <v>#N/A</v>
      </c>
      <c r="AC164" s="2" t="e">
        <v>#N/A</v>
      </c>
      <c r="AD164" s="2" t="e">
        <v>#N/A</v>
      </c>
      <c r="AE164" s="2" t="e">
        <v>#N/A</v>
      </c>
      <c r="AF164" s="2" t="e">
        <v>#N/A</v>
      </c>
      <c r="AG164" s="2" t="e">
        <v>#N/A</v>
      </c>
      <c r="AH164" s="2" t="e">
        <v>#N/A</v>
      </c>
      <c r="AI164" s="2" t="e">
        <v>#N/A</v>
      </c>
      <c r="AJ164" s="2" t="e">
        <v>#N/A</v>
      </c>
      <c r="AK164" s="2" t="e">
        <v>#N/A</v>
      </c>
      <c r="AL164" s="2" t="e">
        <v>#N/A</v>
      </c>
      <c r="AM164" s="2" t="e">
        <v>#N/A</v>
      </c>
      <c r="AN164" s="2" t="e">
        <v>#N/A</v>
      </c>
      <c r="AO164" s="2" t="e">
        <v>#N/A</v>
      </c>
      <c r="AP164" s="2" t="e">
        <v>#N/A</v>
      </c>
      <c r="AQ164" s="2" t="e">
        <v>#N/A</v>
      </c>
      <c r="AR164" s="2" t="e">
        <v>#N/A</v>
      </c>
      <c r="AS164" t="e">
        <v>#N/A</v>
      </c>
      <c r="AT164" t="e">
        <v>#N/A</v>
      </c>
      <c r="AU164" t="e">
        <v>#N/A</v>
      </c>
      <c r="AV164" t="e">
        <v>#N/A</v>
      </c>
      <c r="AW164" t="e">
        <v>#N/A</v>
      </c>
      <c r="AX164" t="e">
        <v>#N/A</v>
      </c>
      <c r="AY164" t="e">
        <v>#N/A</v>
      </c>
      <c r="AZ164" t="e">
        <v>#N/A</v>
      </c>
      <c r="BA164" t="e">
        <v>#N/A</v>
      </c>
      <c r="BB164" t="e">
        <v>#N/A</v>
      </c>
      <c r="BC164" t="e">
        <v>#N/A</v>
      </c>
      <c r="BD164" t="e">
        <v>#N/A</v>
      </c>
      <c r="BE164" t="e">
        <v>#N/A</v>
      </c>
      <c r="BF164" t="e">
        <v>#N/A</v>
      </c>
      <c r="BG164" t="e">
        <v>#N/A</v>
      </c>
      <c r="BH164" t="e">
        <v>#N/A</v>
      </c>
      <c r="BI164" t="e">
        <v>#N/A</v>
      </c>
      <c r="BJ164" t="e">
        <v>#N/A</v>
      </c>
      <c r="BK164" t="e">
        <v>#N/A</v>
      </c>
      <c r="BL164" t="e">
        <v>#N/A</v>
      </c>
      <c r="BM164" t="e">
        <v>#N/A</v>
      </c>
    </row>
    <row r="165" spans="1:65" x14ac:dyDescent="0.25">
      <c r="A165" t="s">
        <v>169</v>
      </c>
      <c r="B165" s="2">
        <v>10.6</v>
      </c>
      <c r="C165" s="3">
        <v>10.831</v>
      </c>
      <c r="D165" s="9" t="e">
        <v>#N/A</v>
      </c>
      <c r="E165" s="2" t="e">
        <v>#N/A</v>
      </c>
      <c r="F165" s="7" t="e">
        <v>#N/A</v>
      </c>
      <c r="G165" s="7" t="e">
        <v>#N/A</v>
      </c>
      <c r="H165" s="7" t="e">
        <v>#N/A</v>
      </c>
      <c r="I165" s="7" t="e">
        <v>#N/A</v>
      </c>
      <c r="J165" s="7" t="e">
        <v>#N/A</v>
      </c>
      <c r="K165" s="7" t="e">
        <v>#N/A</v>
      </c>
      <c r="L165" s="7" t="e">
        <v>#N/A</v>
      </c>
      <c r="M165" s="7" t="e">
        <v>#N/A</v>
      </c>
      <c r="N165" s="7" t="e">
        <v>#N/A</v>
      </c>
      <c r="O165" s="7" t="e">
        <v>#N/A</v>
      </c>
      <c r="P165" s="7" t="e">
        <v>#N/A</v>
      </c>
      <c r="Q165" s="7" t="e">
        <v>#N/A</v>
      </c>
      <c r="R165" s="7" t="e">
        <v>#N/A</v>
      </c>
      <c r="S165" s="7" t="e">
        <v>#N/A</v>
      </c>
      <c r="T165" s="7" t="e">
        <v>#N/A</v>
      </c>
      <c r="U165" s="7" t="e">
        <v>#N/A</v>
      </c>
      <c r="V165" s="7" t="e">
        <v>#N/A</v>
      </c>
      <c r="W165" s="7" t="e">
        <v>#N/A</v>
      </c>
      <c r="X165" s="2" t="e">
        <v>#N/A</v>
      </c>
      <c r="Y165" s="2" t="e">
        <v>#N/A</v>
      </c>
      <c r="Z165" s="2" t="e">
        <v>#N/A</v>
      </c>
      <c r="AA165" s="2" t="e">
        <v>#N/A</v>
      </c>
      <c r="AB165" s="2" t="e">
        <v>#N/A</v>
      </c>
      <c r="AC165" s="2" t="e">
        <v>#N/A</v>
      </c>
      <c r="AD165" s="2" t="e">
        <v>#N/A</v>
      </c>
      <c r="AE165" s="2" t="e">
        <v>#N/A</v>
      </c>
      <c r="AF165" s="2" t="e">
        <v>#N/A</v>
      </c>
      <c r="AG165" s="2" t="e">
        <v>#N/A</v>
      </c>
      <c r="AH165" s="2" t="e">
        <v>#N/A</v>
      </c>
      <c r="AI165" s="2" t="e">
        <v>#N/A</v>
      </c>
      <c r="AJ165" s="2" t="e">
        <v>#N/A</v>
      </c>
      <c r="AK165" s="2" t="e">
        <v>#N/A</v>
      </c>
      <c r="AL165" s="2" t="e">
        <v>#N/A</v>
      </c>
      <c r="AM165" s="2" t="e">
        <v>#N/A</v>
      </c>
      <c r="AN165" s="2" t="e">
        <v>#N/A</v>
      </c>
      <c r="AO165" s="2" t="e">
        <v>#N/A</v>
      </c>
      <c r="AP165" s="2" t="e">
        <v>#N/A</v>
      </c>
      <c r="AQ165" s="2" t="e">
        <v>#N/A</v>
      </c>
      <c r="AR165" s="2" t="e">
        <v>#N/A</v>
      </c>
      <c r="AS165" t="e">
        <v>#N/A</v>
      </c>
      <c r="AT165" t="e">
        <v>#N/A</v>
      </c>
      <c r="AU165" t="e">
        <v>#N/A</v>
      </c>
      <c r="AV165" t="e">
        <v>#N/A</v>
      </c>
      <c r="AW165" t="e">
        <v>#N/A</v>
      </c>
      <c r="AX165" t="e">
        <v>#N/A</v>
      </c>
      <c r="AY165" t="e">
        <v>#N/A</v>
      </c>
      <c r="AZ165" t="e">
        <v>#N/A</v>
      </c>
      <c r="BA165" t="e">
        <v>#N/A</v>
      </c>
      <c r="BB165" t="e">
        <v>#N/A</v>
      </c>
      <c r="BC165" t="e">
        <v>#N/A</v>
      </c>
      <c r="BD165" t="e">
        <v>#N/A</v>
      </c>
      <c r="BE165" t="e">
        <v>#N/A</v>
      </c>
      <c r="BF165" t="e">
        <v>#N/A</v>
      </c>
      <c r="BG165" t="e">
        <v>#N/A</v>
      </c>
      <c r="BH165" t="e">
        <v>#N/A</v>
      </c>
      <c r="BI165" t="e">
        <v>#N/A</v>
      </c>
      <c r="BJ165" t="e">
        <v>#N/A</v>
      </c>
      <c r="BK165" t="e">
        <v>#N/A</v>
      </c>
      <c r="BL165" t="e">
        <v>#N/A</v>
      </c>
      <c r="BM165" t="e">
        <v>#N/A</v>
      </c>
    </row>
    <row r="166" spans="1:65" x14ac:dyDescent="0.25">
      <c r="A166" t="s">
        <v>170</v>
      </c>
      <c r="B166" s="2">
        <v>10.6</v>
      </c>
      <c r="C166" s="3">
        <v>10.356999999999999</v>
      </c>
      <c r="D166" s="9" t="e">
        <v>#N/A</v>
      </c>
      <c r="E166" s="2" t="e">
        <v>#N/A</v>
      </c>
      <c r="F166" s="7" t="e">
        <v>#N/A</v>
      </c>
      <c r="G166" s="7" t="e">
        <v>#N/A</v>
      </c>
      <c r="H166" s="7" t="e">
        <v>#N/A</v>
      </c>
      <c r="I166" s="7" t="e">
        <v>#N/A</v>
      </c>
      <c r="J166" s="7" t="e">
        <v>#N/A</v>
      </c>
      <c r="K166" s="7" t="e">
        <v>#N/A</v>
      </c>
      <c r="L166" s="7" t="e">
        <v>#N/A</v>
      </c>
      <c r="M166" s="7" t="e">
        <v>#N/A</v>
      </c>
      <c r="N166" s="7" t="e">
        <v>#N/A</v>
      </c>
      <c r="O166" s="7" t="e">
        <v>#N/A</v>
      </c>
      <c r="P166" s="7" t="e">
        <v>#N/A</v>
      </c>
      <c r="Q166" s="7" t="e">
        <v>#N/A</v>
      </c>
      <c r="R166" s="7" t="e">
        <v>#N/A</v>
      </c>
      <c r="S166" s="7" t="e">
        <v>#N/A</v>
      </c>
      <c r="T166" s="7" t="e">
        <v>#N/A</v>
      </c>
      <c r="U166" s="7" t="e">
        <v>#N/A</v>
      </c>
      <c r="V166" s="7" t="e">
        <v>#N/A</v>
      </c>
      <c r="W166" s="7" t="e">
        <v>#N/A</v>
      </c>
      <c r="X166" s="2" t="e">
        <v>#N/A</v>
      </c>
      <c r="Y166" s="2" t="e">
        <v>#N/A</v>
      </c>
      <c r="Z166" s="2" t="e">
        <v>#N/A</v>
      </c>
      <c r="AA166" s="2" t="e">
        <v>#N/A</v>
      </c>
      <c r="AB166" s="2" t="e">
        <v>#N/A</v>
      </c>
      <c r="AC166" s="2" t="e">
        <v>#N/A</v>
      </c>
      <c r="AD166" s="2" t="e">
        <v>#N/A</v>
      </c>
      <c r="AE166" s="2" t="e">
        <v>#N/A</v>
      </c>
      <c r="AF166" s="2" t="e">
        <v>#N/A</v>
      </c>
      <c r="AG166" s="2" t="e">
        <v>#N/A</v>
      </c>
      <c r="AH166" s="2" t="e">
        <v>#N/A</v>
      </c>
      <c r="AI166" s="2" t="e">
        <v>#N/A</v>
      </c>
      <c r="AJ166" s="2" t="e">
        <v>#N/A</v>
      </c>
      <c r="AK166" s="2" t="e">
        <v>#N/A</v>
      </c>
      <c r="AL166" s="2" t="e">
        <v>#N/A</v>
      </c>
      <c r="AM166" s="2" t="e">
        <v>#N/A</v>
      </c>
      <c r="AN166" s="2" t="e">
        <v>#N/A</v>
      </c>
      <c r="AO166" s="2" t="e">
        <v>#N/A</v>
      </c>
      <c r="AP166" s="2" t="e">
        <v>#N/A</v>
      </c>
      <c r="AQ166" s="2" t="e">
        <v>#N/A</v>
      </c>
      <c r="AR166" s="2" t="e">
        <v>#N/A</v>
      </c>
      <c r="AS166" t="e">
        <v>#N/A</v>
      </c>
      <c r="AT166" t="e">
        <v>#N/A</v>
      </c>
      <c r="AU166" t="e">
        <v>#N/A</v>
      </c>
      <c r="AV166" t="e">
        <v>#N/A</v>
      </c>
      <c r="AW166" t="e">
        <v>#N/A</v>
      </c>
      <c r="AX166" t="e">
        <v>#N/A</v>
      </c>
      <c r="AY166" t="e">
        <v>#N/A</v>
      </c>
      <c r="AZ166" t="e">
        <v>#N/A</v>
      </c>
      <c r="BA166" t="e">
        <v>#N/A</v>
      </c>
      <c r="BB166" t="e">
        <v>#N/A</v>
      </c>
      <c r="BC166" t="e">
        <v>#N/A</v>
      </c>
      <c r="BD166" t="e">
        <v>#N/A</v>
      </c>
      <c r="BE166" t="e">
        <v>#N/A</v>
      </c>
      <c r="BF166" t="e">
        <v>#N/A</v>
      </c>
      <c r="BG166" t="e">
        <v>#N/A</v>
      </c>
      <c r="BH166" t="e">
        <v>#N/A</v>
      </c>
      <c r="BI166" t="e">
        <v>#N/A</v>
      </c>
      <c r="BJ166" t="e">
        <v>#N/A</v>
      </c>
      <c r="BK166" t="e">
        <v>#N/A</v>
      </c>
      <c r="BL166" t="e">
        <v>#N/A</v>
      </c>
      <c r="BM166" t="e">
        <v>#N/A</v>
      </c>
    </row>
    <row r="167" spans="1:65" x14ac:dyDescent="0.25">
      <c r="A167" t="s">
        <v>171</v>
      </c>
      <c r="B167" s="2">
        <v>10.5</v>
      </c>
      <c r="C167" s="3">
        <v>10.526</v>
      </c>
      <c r="D167" s="9" t="e">
        <v>#N/A</v>
      </c>
      <c r="E167" s="2" t="e">
        <v>#N/A</v>
      </c>
      <c r="F167" s="7" t="e">
        <v>#N/A</v>
      </c>
      <c r="G167" s="7" t="e">
        <v>#N/A</v>
      </c>
      <c r="H167" s="7" t="e">
        <v>#N/A</v>
      </c>
      <c r="I167" s="7" t="e">
        <v>#N/A</v>
      </c>
      <c r="J167" s="7" t="e">
        <v>#N/A</v>
      </c>
      <c r="K167" s="7" t="e">
        <v>#N/A</v>
      </c>
      <c r="L167" s="7" t="e">
        <v>#N/A</v>
      </c>
      <c r="M167" s="7" t="e">
        <v>#N/A</v>
      </c>
      <c r="N167" s="7" t="e">
        <v>#N/A</v>
      </c>
      <c r="O167" s="7" t="e">
        <v>#N/A</v>
      </c>
      <c r="P167" s="7" t="e">
        <v>#N/A</v>
      </c>
      <c r="Q167" s="7" t="e">
        <v>#N/A</v>
      </c>
      <c r="R167" s="7" t="e">
        <v>#N/A</v>
      </c>
      <c r="S167" s="7" t="e">
        <v>#N/A</v>
      </c>
      <c r="T167" s="7" t="e">
        <v>#N/A</v>
      </c>
      <c r="U167" s="7" t="e">
        <v>#N/A</v>
      </c>
      <c r="V167" s="7" t="e">
        <v>#N/A</v>
      </c>
      <c r="W167" s="7" t="e">
        <v>#N/A</v>
      </c>
      <c r="X167" s="2" t="e">
        <v>#N/A</v>
      </c>
      <c r="Y167" s="2" t="e">
        <v>#N/A</v>
      </c>
      <c r="Z167" s="2" t="e">
        <v>#N/A</v>
      </c>
      <c r="AA167" s="2" t="e">
        <v>#N/A</v>
      </c>
      <c r="AB167" s="2" t="e">
        <v>#N/A</v>
      </c>
      <c r="AC167" s="2" t="e">
        <v>#N/A</v>
      </c>
      <c r="AD167" s="2" t="e">
        <v>#N/A</v>
      </c>
      <c r="AE167" s="2" t="e">
        <v>#N/A</v>
      </c>
      <c r="AF167" s="2" t="e">
        <v>#N/A</v>
      </c>
      <c r="AG167" s="2" t="e">
        <v>#N/A</v>
      </c>
      <c r="AH167" s="2" t="e">
        <v>#N/A</v>
      </c>
      <c r="AI167" s="2" t="e">
        <v>#N/A</v>
      </c>
      <c r="AJ167" s="2" t="e">
        <v>#N/A</v>
      </c>
      <c r="AK167" s="2" t="e">
        <v>#N/A</v>
      </c>
      <c r="AL167" s="2" t="e">
        <v>#N/A</v>
      </c>
      <c r="AM167" s="2" t="e">
        <v>#N/A</v>
      </c>
      <c r="AN167" s="2" t="e">
        <v>#N/A</v>
      </c>
      <c r="AO167" s="2" t="e">
        <v>#N/A</v>
      </c>
      <c r="AP167" s="2" t="e">
        <v>#N/A</v>
      </c>
      <c r="AQ167" s="2" t="e">
        <v>#N/A</v>
      </c>
      <c r="AR167" s="2" t="e">
        <v>#N/A</v>
      </c>
      <c r="AS167" t="e">
        <v>#N/A</v>
      </c>
      <c r="AT167" t="e">
        <v>#N/A</v>
      </c>
      <c r="AU167" t="e">
        <v>#N/A</v>
      </c>
      <c r="AV167" t="e">
        <v>#N/A</v>
      </c>
      <c r="AW167" t="e">
        <v>#N/A</v>
      </c>
      <c r="AX167" t="e">
        <v>#N/A</v>
      </c>
      <c r="AY167" t="e">
        <v>#N/A</v>
      </c>
      <c r="AZ167" t="e">
        <v>#N/A</v>
      </c>
      <c r="BA167" t="e">
        <v>#N/A</v>
      </c>
      <c r="BB167" t="e">
        <v>#N/A</v>
      </c>
      <c r="BC167" t="e">
        <v>#N/A</v>
      </c>
      <c r="BD167" t="e">
        <v>#N/A</v>
      </c>
      <c r="BE167" t="e">
        <v>#N/A</v>
      </c>
      <c r="BF167" t="e">
        <v>#N/A</v>
      </c>
      <c r="BG167" t="e">
        <v>#N/A</v>
      </c>
      <c r="BH167" t="e">
        <v>#N/A</v>
      </c>
      <c r="BI167" t="e">
        <v>#N/A</v>
      </c>
      <c r="BJ167" t="e">
        <v>#N/A</v>
      </c>
      <c r="BK167" t="e">
        <v>#N/A</v>
      </c>
      <c r="BL167" t="e">
        <v>#N/A</v>
      </c>
      <c r="BM167" t="e">
        <v>#N/A</v>
      </c>
    </row>
    <row r="168" spans="1:65" x14ac:dyDescent="0.25">
      <c r="A168" t="s">
        <v>172</v>
      </c>
      <c r="B168" s="2">
        <v>10.4</v>
      </c>
      <c r="C168" s="3">
        <v>10.457000000000001</v>
      </c>
      <c r="D168" s="9" t="e">
        <v>#N/A</v>
      </c>
      <c r="E168" s="2" t="e">
        <v>#N/A</v>
      </c>
      <c r="F168" s="7" t="e">
        <v>#N/A</v>
      </c>
      <c r="G168" s="7" t="e">
        <v>#N/A</v>
      </c>
      <c r="H168" s="7" t="e">
        <v>#N/A</v>
      </c>
      <c r="I168" s="7" t="e">
        <v>#N/A</v>
      </c>
      <c r="J168" s="7" t="e">
        <v>#N/A</v>
      </c>
      <c r="K168" s="7" t="e">
        <v>#N/A</v>
      </c>
      <c r="L168" s="7" t="e">
        <v>#N/A</v>
      </c>
      <c r="M168" s="7" t="e">
        <v>#N/A</v>
      </c>
      <c r="N168" s="7" t="e">
        <v>#N/A</v>
      </c>
      <c r="O168" s="7" t="e">
        <v>#N/A</v>
      </c>
      <c r="P168" s="7" t="e">
        <v>#N/A</v>
      </c>
      <c r="Q168" s="7" t="e">
        <v>#N/A</v>
      </c>
      <c r="R168" s="7" t="e">
        <v>#N/A</v>
      </c>
      <c r="S168" s="7" t="e">
        <v>#N/A</v>
      </c>
      <c r="T168" s="7" t="e">
        <v>#N/A</v>
      </c>
      <c r="U168" s="7" t="e">
        <v>#N/A</v>
      </c>
      <c r="V168" s="7" t="e">
        <v>#N/A</v>
      </c>
      <c r="W168" s="7" t="e">
        <v>#N/A</v>
      </c>
      <c r="X168" s="2" t="e">
        <v>#N/A</v>
      </c>
      <c r="Y168" s="2" t="e">
        <v>#N/A</v>
      </c>
      <c r="Z168" s="2" t="e">
        <v>#N/A</v>
      </c>
      <c r="AA168" s="2" t="e">
        <v>#N/A</v>
      </c>
      <c r="AB168" s="2" t="e">
        <v>#N/A</v>
      </c>
      <c r="AC168" s="2" t="e">
        <v>#N/A</v>
      </c>
      <c r="AD168" s="2" t="e">
        <v>#N/A</v>
      </c>
      <c r="AE168" s="2" t="e">
        <v>#N/A</v>
      </c>
      <c r="AF168" s="2" t="e">
        <v>#N/A</v>
      </c>
      <c r="AG168" s="2" t="e">
        <v>#N/A</v>
      </c>
      <c r="AH168" s="2" t="e">
        <v>#N/A</v>
      </c>
      <c r="AI168" s="2" t="e">
        <v>#N/A</v>
      </c>
      <c r="AJ168" s="2" t="e">
        <v>#N/A</v>
      </c>
      <c r="AK168" s="2" t="e">
        <v>#N/A</v>
      </c>
      <c r="AL168" s="2" t="e">
        <v>#N/A</v>
      </c>
      <c r="AM168" s="2" t="e">
        <v>#N/A</v>
      </c>
      <c r="AN168" s="2" t="e">
        <v>#N/A</v>
      </c>
      <c r="AO168" s="2" t="e">
        <v>#N/A</v>
      </c>
      <c r="AP168" s="2" t="e">
        <v>#N/A</v>
      </c>
      <c r="AQ168" s="2" t="e">
        <v>#N/A</v>
      </c>
      <c r="AR168" s="2" t="e">
        <v>#N/A</v>
      </c>
      <c r="AS168" t="e">
        <v>#N/A</v>
      </c>
      <c r="AT168" t="e">
        <v>#N/A</v>
      </c>
      <c r="AU168" t="e">
        <v>#N/A</v>
      </c>
      <c r="AV168" t="e">
        <v>#N/A</v>
      </c>
      <c r="AW168" t="e">
        <v>#N/A</v>
      </c>
      <c r="AX168" t="e">
        <v>#N/A</v>
      </c>
      <c r="AY168" t="e">
        <v>#N/A</v>
      </c>
      <c r="AZ168" t="e">
        <v>#N/A</v>
      </c>
      <c r="BA168" t="e">
        <v>#N/A</v>
      </c>
      <c r="BB168" t="e">
        <v>#N/A</v>
      </c>
      <c r="BC168" t="e">
        <v>#N/A</v>
      </c>
      <c r="BD168" t="e">
        <v>#N/A</v>
      </c>
      <c r="BE168" t="e">
        <v>#N/A</v>
      </c>
      <c r="BF168" t="e">
        <v>#N/A</v>
      </c>
      <c r="BG168" t="e">
        <v>#N/A</v>
      </c>
      <c r="BH168" t="e">
        <v>#N/A</v>
      </c>
      <c r="BI168" t="e">
        <v>#N/A</v>
      </c>
      <c r="BJ168" t="e">
        <v>#N/A</v>
      </c>
      <c r="BK168" t="e">
        <v>#N/A</v>
      </c>
      <c r="BL168" t="e">
        <v>#N/A</v>
      </c>
      <c r="BM168" t="e">
        <v>#N/A</v>
      </c>
    </row>
    <row r="169" spans="1:65" x14ac:dyDescent="0.25">
      <c r="A169" t="s">
        <v>173</v>
      </c>
      <c r="B169" s="2">
        <v>10.4</v>
      </c>
      <c r="C169" s="3">
        <v>10.218999999999999</v>
      </c>
      <c r="D169" s="9" t="e">
        <v>#N/A</v>
      </c>
      <c r="E169" s="2" t="e">
        <v>#N/A</v>
      </c>
      <c r="F169" s="7" t="e">
        <v>#N/A</v>
      </c>
      <c r="G169" s="7" t="e">
        <v>#N/A</v>
      </c>
      <c r="H169" s="7" t="e">
        <v>#N/A</v>
      </c>
      <c r="I169" s="7" t="e">
        <v>#N/A</v>
      </c>
      <c r="J169" s="7" t="e">
        <v>#N/A</v>
      </c>
      <c r="K169" s="7" t="e">
        <v>#N/A</v>
      </c>
      <c r="L169" s="7" t="e">
        <v>#N/A</v>
      </c>
      <c r="M169" s="7" t="e">
        <v>#N/A</v>
      </c>
      <c r="N169" s="7" t="e">
        <v>#N/A</v>
      </c>
      <c r="O169" s="7" t="e">
        <v>#N/A</v>
      </c>
      <c r="P169" s="7" t="e">
        <v>#N/A</v>
      </c>
      <c r="Q169" s="7" t="e">
        <v>#N/A</v>
      </c>
      <c r="R169" s="7" t="e">
        <v>#N/A</v>
      </c>
      <c r="S169" s="7" t="e">
        <v>#N/A</v>
      </c>
      <c r="T169" s="7" t="e">
        <v>#N/A</v>
      </c>
      <c r="U169" s="7" t="e">
        <v>#N/A</v>
      </c>
      <c r="V169" s="7" t="e">
        <v>#N/A</v>
      </c>
      <c r="W169" s="7" t="e">
        <v>#N/A</v>
      </c>
      <c r="X169" s="2" t="e">
        <v>#N/A</v>
      </c>
      <c r="Y169" s="2" t="e">
        <v>#N/A</v>
      </c>
      <c r="Z169" s="2" t="e">
        <v>#N/A</v>
      </c>
      <c r="AA169" s="2" t="e">
        <v>#N/A</v>
      </c>
      <c r="AB169" s="2" t="e">
        <v>#N/A</v>
      </c>
      <c r="AC169" s="2" t="e">
        <v>#N/A</v>
      </c>
      <c r="AD169" s="2" t="e">
        <v>#N/A</v>
      </c>
      <c r="AE169" s="2" t="e">
        <v>#N/A</v>
      </c>
      <c r="AF169" s="2" t="e">
        <v>#N/A</v>
      </c>
      <c r="AG169" s="2" t="e">
        <v>#N/A</v>
      </c>
      <c r="AH169" s="2" t="e">
        <v>#N/A</v>
      </c>
      <c r="AI169" s="2" t="e">
        <v>#N/A</v>
      </c>
      <c r="AJ169" s="2" t="e">
        <v>#N/A</v>
      </c>
      <c r="AK169" s="2" t="e">
        <v>#N/A</v>
      </c>
      <c r="AL169" s="2" t="e">
        <v>#N/A</v>
      </c>
      <c r="AM169" s="2" t="e">
        <v>#N/A</v>
      </c>
      <c r="AN169" s="2" t="e">
        <v>#N/A</v>
      </c>
      <c r="AO169" s="2" t="e">
        <v>#N/A</v>
      </c>
      <c r="AP169" s="2" t="e">
        <v>#N/A</v>
      </c>
      <c r="AQ169" s="2" t="e">
        <v>#N/A</v>
      </c>
      <c r="AR169" s="2" t="e">
        <v>#N/A</v>
      </c>
      <c r="AS169" t="e">
        <v>#N/A</v>
      </c>
      <c r="AT169" t="e">
        <v>#N/A</v>
      </c>
      <c r="AU169" t="e">
        <v>#N/A</v>
      </c>
      <c r="AV169" t="e">
        <v>#N/A</v>
      </c>
      <c r="AW169" t="e">
        <v>#N/A</v>
      </c>
      <c r="AX169" t="e">
        <v>#N/A</v>
      </c>
      <c r="AY169" t="e">
        <v>#N/A</v>
      </c>
      <c r="AZ169" t="e">
        <v>#N/A</v>
      </c>
      <c r="BA169" t="e">
        <v>#N/A</v>
      </c>
      <c r="BB169" t="e">
        <v>#N/A</v>
      </c>
      <c r="BC169" t="e">
        <v>#N/A</v>
      </c>
      <c r="BD169" t="e">
        <v>#N/A</v>
      </c>
      <c r="BE169" t="e">
        <v>#N/A</v>
      </c>
      <c r="BF169" t="e">
        <v>#N/A</v>
      </c>
      <c r="BG169" t="e">
        <v>#N/A</v>
      </c>
      <c r="BH169" t="e">
        <v>#N/A</v>
      </c>
      <c r="BI169" t="e">
        <v>#N/A</v>
      </c>
      <c r="BJ169" t="e">
        <v>#N/A</v>
      </c>
      <c r="BK169" t="e">
        <v>#N/A</v>
      </c>
      <c r="BL169" t="e">
        <v>#N/A</v>
      </c>
      <c r="BM169" t="e">
        <v>#N/A</v>
      </c>
    </row>
    <row r="170" spans="1:65" x14ac:dyDescent="0.25">
      <c r="A170" t="s">
        <v>174</v>
      </c>
      <c r="B170" s="2">
        <v>10.3</v>
      </c>
      <c r="C170" s="3">
        <v>10.416</v>
      </c>
      <c r="D170" s="9" t="e">
        <v>#N/A</v>
      </c>
      <c r="E170" s="2" t="e">
        <v>#N/A</v>
      </c>
      <c r="F170" s="7" t="e">
        <v>#N/A</v>
      </c>
      <c r="G170" s="7" t="e">
        <v>#N/A</v>
      </c>
      <c r="H170" s="7" t="e">
        <v>#N/A</v>
      </c>
      <c r="I170" s="7" t="e">
        <v>#N/A</v>
      </c>
      <c r="J170" s="7" t="e">
        <v>#N/A</v>
      </c>
      <c r="K170" s="7" t="e">
        <v>#N/A</v>
      </c>
      <c r="L170" s="7" t="e">
        <v>#N/A</v>
      </c>
      <c r="M170" s="7" t="e">
        <v>#N/A</v>
      </c>
      <c r="N170" s="7" t="e">
        <v>#N/A</v>
      </c>
      <c r="O170" s="7" t="e">
        <v>#N/A</v>
      </c>
      <c r="P170" s="7" t="e">
        <v>#N/A</v>
      </c>
      <c r="Q170" s="7" t="e">
        <v>#N/A</v>
      </c>
      <c r="R170" s="7" t="e">
        <v>#N/A</v>
      </c>
      <c r="S170" s="7" t="e">
        <v>#N/A</v>
      </c>
      <c r="T170" s="7" t="e">
        <v>#N/A</v>
      </c>
      <c r="U170" s="7" t="e">
        <v>#N/A</v>
      </c>
      <c r="V170" s="7" t="e">
        <v>#N/A</v>
      </c>
      <c r="W170" s="7" t="e">
        <v>#N/A</v>
      </c>
      <c r="X170" s="2" t="e">
        <v>#N/A</v>
      </c>
      <c r="Y170" s="2" t="e">
        <v>#N/A</v>
      </c>
      <c r="Z170" s="2" t="e">
        <v>#N/A</v>
      </c>
      <c r="AA170" s="2" t="e">
        <v>#N/A</v>
      </c>
      <c r="AB170" s="2" t="e">
        <v>#N/A</v>
      </c>
      <c r="AC170" s="2" t="e">
        <v>#N/A</v>
      </c>
      <c r="AD170" s="2" t="e">
        <v>#N/A</v>
      </c>
      <c r="AE170" s="2" t="e">
        <v>#N/A</v>
      </c>
      <c r="AF170" s="2" t="e">
        <v>#N/A</v>
      </c>
      <c r="AG170" s="2" t="e">
        <v>#N/A</v>
      </c>
      <c r="AH170" s="2" t="e">
        <v>#N/A</v>
      </c>
      <c r="AI170" s="2" t="e">
        <v>#N/A</v>
      </c>
      <c r="AJ170" s="2" t="e">
        <v>#N/A</v>
      </c>
      <c r="AK170" s="2" t="e">
        <v>#N/A</v>
      </c>
      <c r="AL170" s="2" t="e">
        <v>#N/A</v>
      </c>
      <c r="AM170" s="2" t="e">
        <v>#N/A</v>
      </c>
      <c r="AN170" s="2" t="e">
        <v>#N/A</v>
      </c>
      <c r="AO170" s="2" t="e">
        <v>#N/A</v>
      </c>
      <c r="AP170" s="2" t="e">
        <v>#N/A</v>
      </c>
      <c r="AQ170" s="2" t="e">
        <v>#N/A</v>
      </c>
      <c r="AR170" s="2" t="e">
        <v>#N/A</v>
      </c>
      <c r="AS170" t="e">
        <v>#N/A</v>
      </c>
      <c r="AT170" t="e">
        <v>#N/A</v>
      </c>
      <c r="AU170" t="e">
        <v>#N/A</v>
      </c>
      <c r="AV170" t="e">
        <v>#N/A</v>
      </c>
      <c r="AW170" t="e">
        <v>#N/A</v>
      </c>
      <c r="AX170" t="e">
        <v>#N/A</v>
      </c>
      <c r="AY170" t="e">
        <v>#N/A</v>
      </c>
      <c r="AZ170" t="e">
        <v>#N/A</v>
      </c>
      <c r="BA170" t="e">
        <v>#N/A</v>
      </c>
      <c r="BB170" t="e">
        <v>#N/A</v>
      </c>
      <c r="BC170" t="e">
        <v>#N/A</v>
      </c>
      <c r="BD170" t="e">
        <v>#N/A</v>
      </c>
      <c r="BE170" t="e">
        <v>#N/A</v>
      </c>
      <c r="BF170" t="e">
        <v>#N/A</v>
      </c>
      <c r="BG170" t="e">
        <v>#N/A</v>
      </c>
      <c r="BH170" t="e">
        <v>#N/A</v>
      </c>
      <c r="BI170" t="e">
        <v>#N/A</v>
      </c>
      <c r="BJ170" t="e">
        <v>#N/A</v>
      </c>
      <c r="BK170" t="e">
        <v>#N/A</v>
      </c>
      <c r="BL170" t="e">
        <v>#N/A</v>
      </c>
      <c r="BM170" t="e">
        <v>#N/A</v>
      </c>
    </row>
    <row r="171" spans="1:65" x14ac:dyDescent="0.25">
      <c r="A171" t="s">
        <v>175</v>
      </c>
      <c r="B171" s="2">
        <v>10.199999999999999</v>
      </c>
      <c r="C171" s="3">
        <v>10.278</v>
      </c>
      <c r="D171" s="9" t="e">
        <v>#N/A</v>
      </c>
      <c r="E171" s="2" t="e">
        <v>#N/A</v>
      </c>
      <c r="F171" s="7" t="e">
        <v>#N/A</v>
      </c>
      <c r="G171" s="7" t="e">
        <v>#N/A</v>
      </c>
      <c r="H171" s="7" t="e">
        <v>#N/A</v>
      </c>
      <c r="I171" s="7" t="e">
        <v>#N/A</v>
      </c>
      <c r="J171" s="7" t="e">
        <v>#N/A</v>
      </c>
      <c r="K171" s="7" t="e">
        <v>#N/A</v>
      </c>
      <c r="L171" s="7" t="e">
        <v>#N/A</v>
      </c>
      <c r="M171" s="7" t="e">
        <v>#N/A</v>
      </c>
      <c r="N171" s="7" t="e">
        <v>#N/A</v>
      </c>
      <c r="O171" s="7" t="e">
        <v>#N/A</v>
      </c>
      <c r="P171" s="7" t="e">
        <v>#N/A</v>
      </c>
      <c r="Q171" s="7" t="e">
        <v>#N/A</v>
      </c>
      <c r="R171" s="7" t="e">
        <v>#N/A</v>
      </c>
      <c r="S171" s="7" t="e">
        <v>#N/A</v>
      </c>
      <c r="T171" s="7" t="e">
        <v>#N/A</v>
      </c>
      <c r="U171" s="7" t="e">
        <v>#N/A</v>
      </c>
      <c r="V171" s="7" t="e">
        <v>#N/A</v>
      </c>
      <c r="W171" s="7" t="e">
        <v>#N/A</v>
      </c>
      <c r="X171" s="2" t="e">
        <v>#N/A</v>
      </c>
      <c r="Y171" s="2" t="e">
        <v>#N/A</v>
      </c>
      <c r="Z171" s="2" t="e">
        <v>#N/A</v>
      </c>
      <c r="AA171" s="2" t="e">
        <v>#N/A</v>
      </c>
      <c r="AB171" s="2" t="e">
        <v>#N/A</v>
      </c>
      <c r="AC171" s="2" t="e">
        <v>#N/A</v>
      </c>
      <c r="AD171" s="2" t="e">
        <v>#N/A</v>
      </c>
      <c r="AE171" s="2" t="e">
        <v>#N/A</v>
      </c>
      <c r="AF171" s="2" t="e">
        <v>#N/A</v>
      </c>
      <c r="AG171" s="2" t="e">
        <v>#N/A</v>
      </c>
      <c r="AH171" s="2" t="e">
        <v>#N/A</v>
      </c>
      <c r="AI171" s="2" t="e">
        <v>#N/A</v>
      </c>
      <c r="AJ171" s="2" t="e">
        <v>#N/A</v>
      </c>
      <c r="AK171" s="2" t="e">
        <v>#N/A</v>
      </c>
      <c r="AL171" s="2" t="e">
        <v>#N/A</v>
      </c>
      <c r="AM171" s="2" t="e">
        <v>#N/A</v>
      </c>
      <c r="AN171" s="2" t="e">
        <v>#N/A</v>
      </c>
      <c r="AO171" s="2" t="e">
        <v>#N/A</v>
      </c>
      <c r="AP171" s="2" t="e">
        <v>#N/A</v>
      </c>
      <c r="AQ171" s="2" t="e">
        <v>#N/A</v>
      </c>
      <c r="AR171" s="2" t="e">
        <v>#N/A</v>
      </c>
      <c r="AS171" t="e">
        <v>#N/A</v>
      </c>
      <c r="AT171" t="e">
        <v>#N/A</v>
      </c>
      <c r="AU171" t="e">
        <v>#N/A</v>
      </c>
      <c r="AV171" t="e">
        <v>#N/A</v>
      </c>
      <c r="AW171" t="e">
        <v>#N/A</v>
      </c>
      <c r="AX171" t="e">
        <v>#N/A</v>
      </c>
      <c r="AY171" t="e">
        <v>#N/A</v>
      </c>
      <c r="AZ171" t="e">
        <v>#N/A</v>
      </c>
      <c r="BA171" t="e">
        <v>#N/A</v>
      </c>
      <c r="BB171" t="e">
        <v>#N/A</v>
      </c>
      <c r="BC171" t="e">
        <v>#N/A</v>
      </c>
      <c r="BD171" t="e">
        <v>#N/A</v>
      </c>
      <c r="BE171" t="e">
        <v>#N/A</v>
      </c>
      <c r="BF171" t="e">
        <v>#N/A</v>
      </c>
      <c r="BG171" t="e">
        <v>#N/A</v>
      </c>
      <c r="BH171" t="e">
        <v>#N/A</v>
      </c>
      <c r="BI171" t="e">
        <v>#N/A</v>
      </c>
      <c r="BJ171" t="e">
        <v>#N/A</v>
      </c>
      <c r="BK171" t="e">
        <v>#N/A</v>
      </c>
      <c r="BL171" t="e">
        <v>#N/A</v>
      </c>
      <c r="BM171" t="e">
        <v>#N/A</v>
      </c>
    </row>
    <row r="172" spans="1:65" x14ac:dyDescent="0.25">
      <c r="A172" t="s">
        <v>176</v>
      </c>
      <c r="B172" s="2">
        <v>10.3</v>
      </c>
      <c r="C172" s="3">
        <v>10.093</v>
      </c>
      <c r="D172" s="9" t="e">
        <v>#N/A</v>
      </c>
      <c r="E172" s="2" t="e">
        <v>#N/A</v>
      </c>
      <c r="F172" s="7" t="e">
        <v>#N/A</v>
      </c>
      <c r="G172" s="7" t="e">
        <v>#N/A</v>
      </c>
      <c r="H172" s="7" t="e">
        <v>#N/A</v>
      </c>
      <c r="I172" s="7" t="e">
        <v>#N/A</v>
      </c>
      <c r="J172" s="7" t="e">
        <v>#N/A</v>
      </c>
      <c r="K172" s="7" t="e">
        <v>#N/A</v>
      </c>
      <c r="L172" s="7" t="e">
        <v>#N/A</v>
      </c>
      <c r="M172" s="7" t="e">
        <v>#N/A</v>
      </c>
      <c r="N172" s="7" t="e">
        <v>#N/A</v>
      </c>
      <c r="O172" s="7" t="e">
        <v>#N/A</v>
      </c>
      <c r="P172" s="7" t="e">
        <v>#N/A</v>
      </c>
      <c r="Q172" s="7" t="e">
        <v>#N/A</v>
      </c>
      <c r="R172" s="7" t="e">
        <v>#N/A</v>
      </c>
      <c r="S172" s="7" t="e">
        <v>#N/A</v>
      </c>
      <c r="T172" s="7" t="e">
        <v>#N/A</v>
      </c>
      <c r="U172" s="7" t="e">
        <v>#N/A</v>
      </c>
      <c r="V172" s="7" t="e">
        <v>#N/A</v>
      </c>
      <c r="W172" s="7" t="e">
        <v>#N/A</v>
      </c>
      <c r="X172" s="2" t="e">
        <v>#N/A</v>
      </c>
      <c r="Y172" s="2" t="e">
        <v>#N/A</v>
      </c>
      <c r="Z172" s="2" t="e">
        <v>#N/A</v>
      </c>
      <c r="AA172" s="2" t="e">
        <v>#N/A</v>
      </c>
      <c r="AB172" s="2" t="e">
        <v>#N/A</v>
      </c>
      <c r="AC172" s="2" t="e">
        <v>#N/A</v>
      </c>
      <c r="AD172" s="2" t="e">
        <v>#N/A</v>
      </c>
      <c r="AE172" s="2" t="e">
        <v>#N/A</v>
      </c>
      <c r="AF172" s="2" t="e">
        <v>#N/A</v>
      </c>
      <c r="AG172" s="2" t="e">
        <v>#N/A</v>
      </c>
      <c r="AH172" s="2" t="e">
        <v>#N/A</v>
      </c>
      <c r="AI172" s="2" t="e">
        <v>#N/A</v>
      </c>
      <c r="AJ172" s="2" t="e">
        <v>#N/A</v>
      </c>
      <c r="AK172" s="2" t="e">
        <v>#N/A</v>
      </c>
      <c r="AL172" s="2" t="e">
        <v>#N/A</v>
      </c>
      <c r="AM172" s="2" t="e">
        <v>#N/A</v>
      </c>
      <c r="AN172" s="2" t="e">
        <v>#N/A</v>
      </c>
      <c r="AO172" s="2" t="e">
        <v>#N/A</v>
      </c>
      <c r="AP172" s="2" t="e">
        <v>#N/A</v>
      </c>
      <c r="AQ172" s="2" t="e">
        <v>#N/A</v>
      </c>
      <c r="AR172" s="2" t="e">
        <v>#N/A</v>
      </c>
      <c r="AS172" t="e">
        <v>#N/A</v>
      </c>
      <c r="AT172" t="e">
        <v>#N/A</v>
      </c>
      <c r="AU172" t="e">
        <v>#N/A</v>
      </c>
      <c r="AV172" t="e">
        <v>#N/A</v>
      </c>
      <c r="AW172" t="e">
        <v>#N/A</v>
      </c>
      <c r="AX172" t="e">
        <v>#N/A</v>
      </c>
      <c r="AY172" t="e">
        <v>#N/A</v>
      </c>
      <c r="AZ172" t="e">
        <v>#N/A</v>
      </c>
      <c r="BA172" t="e">
        <v>#N/A</v>
      </c>
      <c r="BB172" t="e">
        <v>#N/A</v>
      </c>
      <c r="BC172" t="e">
        <v>#N/A</v>
      </c>
      <c r="BD172" t="e">
        <v>#N/A</v>
      </c>
      <c r="BE172" t="e">
        <v>#N/A</v>
      </c>
      <c r="BF172" t="e">
        <v>#N/A</v>
      </c>
      <c r="BG172" t="e">
        <v>#N/A</v>
      </c>
      <c r="BH172" t="e">
        <v>#N/A</v>
      </c>
      <c r="BI172" t="e">
        <v>#N/A</v>
      </c>
      <c r="BJ172" t="e">
        <v>#N/A</v>
      </c>
      <c r="BK172" t="e">
        <v>#N/A</v>
      </c>
      <c r="BL172" t="e">
        <v>#N/A</v>
      </c>
      <c r="BM172" t="e">
        <v>#N/A</v>
      </c>
    </row>
    <row r="173" spans="1:65" x14ac:dyDescent="0.25">
      <c r="A173" t="s">
        <v>177</v>
      </c>
      <c r="B173" s="2">
        <v>10.199999999999999</v>
      </c>
      <c r="C173" s="3">
        <v>10.356</v>
      </c>
      <c r="D173" s="9" t="e">
        <v>#N/A</v>
      </c>
      <c r="E173" s="2" t="e">
        <v>#N/A</v>
      </c>
      <c r="F173" s="7" t="e">
        <v>#N/A</v>
      </c>
      <c r="G173" s="7" t="e">
        <v>#N/A</v>
      </c>
      <c r="H173" s="7" t="e">
        <v>#N/A</v>
      </c>
      <c r="I173" s="7" t="e">
        <v>#N/A</v>
      </c>
      <c r="J173" s="7" t="e">
        <v>#N/A</v>
      </c>
      <c r="K173" s="7" t="e">
        <v>#N/A</v>
      </c>
      <c r="L173" s="7" t="e">
        <v>#N/A</v>
      </c>
      <c r="M173" s="7" t="e">
        <v>#N/A</v>
      </c>
      <c r="N173" s="7" t="e">
        <v>#N/A</v>
      </c>
      <c r="O173" s="7" t="e">
        <v>#N/A</v>
      </c>
      <c r="P173" s="7" t="e">
        <v>#N/A</v>
      </c>
      <c r="Q173" s="7" t="e">
        <v>#N/A</v>
      </c>
      <c r="R173" s="7" t="e">
        <v>#N/A</v>
      </c>
      <c r="S173" s="7" t="e">
        <v>#N/A</v>
      </c>
      <c r="T173" s="7" t="e">
        <v>#N/A</v>
      </c>
      <c r="U173" s="7" t="e">
        <v>#N/A</v>
      </c>
      <c r="V173" s="7" t="e">
        <v>#N/A</v>
      </c>
      <c r="W173" s="7" t="e">
        <v>#N/A</v>
      </c>
      <c r="X173" s="2" t="e">
        <v>#N/A</v>
      </c>
      <c r="Y173" s="2" t="e">
        <v>#N/A</v>
      </c>
      <c r="Z173" s="2" t="e">
        <v>#N/A</v>
      </c>
      <c r="AA173" s="2" t="e">
        <v>#N/A</v>
      </c>
      <c r="AB173" s="2" t="e">
        <v>#N/A</v>
      </c>
      <c r="AC173" s="2" t="e">
        <v>#N/A</v>
      </c>
      <c r="AD173" s="2" t="e">
        <v>#N/A</v>
      </c>
      <c r="AE173" s="2" t="e">
        <v>#N/A</v>
      </c>
      <c r="AF173" s="2" t="e">
        <v>#N/A</v>
      </c>
      <c r="AG173" s="2" t="e">
        <v>#N/A</v>
      </c>
      <c r="AH173" s="2" t="e">
        <v>#N/A</v>
      </c>
      <c r="AI173" s="2" t="e">
        <v>#N/A</v>
      </c>
      <c r="AJ173" s="2" t="e">
        <v>#N/A</v>
      </c>
      <c r="AK173" s="2" t="e">
        <v>#N/A</v>
      </c>
      <c r="AL173" s="2" t="e">
        <v>#N/A</v>
      </c>
      <c r="AM173" s="2" t="e">
        <v>#N/A</v>
      </c>
      <c r="AN173" s="2" t="e">
        <v>#N/A</v>
      </c>
      <c r="AO173" s="2" t="e">
        <v>#N/A</v>
      </c>
      <c r="AP173" s="2" t="e">
        <v>#N/A</v>
      </c>
      <c r="AQ173" s="2" t="e">
        <v>#N/A</v>
      </c>
      <c r="AR173" s="2" t="e">
        <v>#N/A</v>
      </c>
      <c r="AS173" t="e">
        <v>#N/A</v>
      </c>
      <c r="AT173" t="e">
        <v>#N/A</v>
      </c>
      <c r="AU173" t="e">
        <v>#N/A</v>
      </c>
      <c r="AV173" t="e">
        <v>#N/A</v>
      </c>
      <c r="AW173" t="e">
        <v>#N/A</v>
      </c>
      <c r="AX173" t="e">
        <v>#N/A</v>
      </c>
      <c r="AY173" t="e">
        <v>#N/A</v>
      </c>
      <c r="AZ173" t="e">
        <v>#N/A</v>
      </c>
      <c r="BA173" t="e">
        <v>#N/A</v>
      </c>
      <c r="BB173" t="e">
        <v>#N/A</v>
      </c>
      <c r="BC173" t="e">
        <v>#N/A</v>
      </c>
      <c r="BD173" t="e">
        <v>#N/A</v>
      </c>
      <c r="BE173" t="e">
        <v>#N/A</v>
      </c>
      <c r="BF173" t="e">
        <v>#N/A</v>
      </c>
      <c r="BG173" t="e">
        <v>#N/A</v>
      </c>
      <c r="BH173" t="e">
        <v>#N/A</v>
      </c>
      <c r="BI173" t="e">
        <v>#N/A</v>
      </c>
      <c r="BJ173" t="e">
        <v>#N/A</v>
      </c>
      <c r="BK173" t="e">
        <v>#N/A</v>
      </c>
      <c r="BL173" t="e">
        <v>#N/A</v>
      </c>
      <c r="BM173" t="e">
        <v>#N/A</v>
      </c>
    </row>
    <row r="174" spans="1:65" x14ac:dyDescent="0.25">
      <c r="A174" t="s">
        <v>178</v>
      </c>
      <c r="B174" s="2">
        <v>10.3</v>
      </c>
      <c r="C174" s="3">
        <v>10.221</v>
      </c>
      <c r="D174" s="9" t="e">
        <v>#N/A</v>
      </c>
      <c r="E174" s="2" t="e">
        <v>#N/A</v>
      </c>
      <c r="F174" s="7" t="e">
        <v>#N/A</v>
      </c>
      <c r="G174" s="7" t="e">
        <v>#N/A</v>
      </c>
      <c r="H174" s="7" t="e">
        <v>#N/A</v>
      </c>
      <c r="I174" s="7" t="e">
        <v>#N/A</v>
      </c>
      <c r="J174" s="7" t="e">
        <v>#N/A</v>
      </c>
      <c r="K174" s="7" t="e">
        <v>#N/A</v>
      </c>
      <c r="L174" s="7" t="e">
        <v>#N/A</v>
      </c>
      <c r="M174" s="7" t="e">
        <v>#N/A</v>
      </c>
      <c r="N174" s="7" t="e">
        <v>#N/A</v>
      </c>
      <c r="O174" s="7" t="e">
        <v>#N/A</v>
      </c>
      <c r="P174" s="7" t="e">
        <v>#N/A</v>
      </c>
      <c r="Q174" s="7" t="e">
        <v>#N/A</v>
      </c>
      <c r="R174" s="7" t="e">
        <v>#N/A</v>
      </c>
      <c r="S174" s="7" t="e">
        <v>#N/A</v>
      </c>
      <c r="T174" s="7" t="e">
        <v>#N/A</v>
      </c>
      <c r="U174" s="7" t="e">
        <v>#N/A</v>
      </c>
      <c r="V174" s="7" t="e">
        <v>#N/A</v>
      </c>
      <c r="W174" s="7" t="e">
        <v>#N/A</v>
      </c>
      <c r="X174" s="2" t="e">
        <v>#N/A</v>
      </c>
      <c r="Y174" s="2" t="e">
        <v>#N/A</v>
      </c>
      <c r="Z174" s="2" t="e">
        <v>#N/A</v>
      </c>
      <c r="AA174" s="2" t="e">
        <v>#N/A</v>
      </c>
      <c r="AB174" s="2" t="e">
        <v>#N/A</v>
      </c>
      <c r="AC174" s="2" t="e">
        <v>#N/A</v>
      </c>
      <c r="AD174" s="2" t="e">
        <v>#N/A</v>
      </c>
      <c r="AE174" s="2" t="e">
        <v>#N/A</v>
      </c>
      <c r="AF174" s="2" t="e">
        <v>#N/A</v>
      </c>
      <c r="AG174" s="2" t="e">
        <v>#N/A</v>
      </c>
      <c r="AH174" s="2" t="e">
        <v>#N/A</v>
      </c>
      <c r="AI174" s="2" t="e">
        <v>#N/A</v>
      </c>
      <c r="AJ174" s="2" t="e">
        <v>#N/A</v>
      </c>
      <c r="AK174" s="2" t="e">
        <v>#N/A</v>
      </c>
      <c r="AL174" s="2" t="e">
        <v>#N/A</v>
      </c>
      <c r="AM174" s="2" t="e">
        <v>#N/A</v>
      </c>
      <c r="AN174" s="2" t="e">
        <v>#N/A</v>
      </c>
      <c r="AO174" s="2" t="e">
        <v>#N/A</v>
      </c>
      <c r="AP174" s="2" t="e">
        <v>#N/A</v>
      </c>
      <c r="AQ174" s="2" t="e">
        <v>#N/A</v>
      </c>
      <c r="AR174" s="2" t="e">
        <v>#N/A</v>
      </c>
      <c r="AS174" t="e">
        <v>#N/A</v>
      </c>
      <c r="AT174" t="e">
        <v>#N/A</v>
      </c>
      <c r="AU174" t="e">
        <v>#N/A</v>
      </c>
      <c r="AV174" t="e">
        <v>#N/A</v>
      </c>
      <c r="AW174" t="e">
        <v>#N/A</v>
      </c>
      <c r="AX174" t="e">
        <v>#N/A</v>
      </c>
      <c r="AY174" t="e">
        <v>#N/A</v>
      </c>
      <c r="AZ174" t="e">
        <v>#N/A</v>
      </c>
      <c r="BA174" t="e">
        <v>#N/A</v>
      </c>
      <c r="BB174" t="e">
        <v>#N/A</v>
      </c>
      <c r="BC174" t="e">
        <v>#N/A</v>
      </c>
      <c r="BD174" t="e">
        <v>#N/A</v>
      </c>
      <c r="BE174" t="e">
        <v>#N/A</v>
      </c>
      <c r="BF174" t="e">
        <v>#N/A</v>
      </c>
      <c r="BG174" t="e">
        <v>#N/A</v>
      </c>
      <c r="BH174" t="e">
        <v>#N/A</v>
      </c>
      <c r="BI174" t="e">
        <v>#N/A</v>
      </c>
      <c r="BJ174" t="e">
        <v>#N/A</v>
      </c>
      <c r="BK174" t="e">
        <v>#N/A</v>
      </c>
      <c r="BL174" t="e">
        <v>#N/A</v>
      </c>
      <c r="BM174" t="e">
        <v>#N/A</v>
      </c>
    </row>
    <row r="175" spans="1:65" x14ac:dyDescent="0.25">
      <c r="A175" t="s">
        <v>179</v>
      </c>
      <c r="B175" s="2">
        <v>10.3</v>
      </c>
      <c r="C175" s="3">
        <v>10.227</v>
      </c>
      <c r="D175" s="9" t="e">
        <v>#N/A</v>
      </c>
      <c r="E175" s="2" t="e">
        <v>#N/A</v>
      </c>
      <c r="F175" s="7" t="e">
        <v>#N/A</v>
      </c>
      <c r="G175" s="7" t="e">
        <v>#N/A</v>
      </c>
      <c r="H175" s="7" t="e">
        <v>#N/A</v>
      </c>
      <c r="I175" s="7" t="e">
        <v>#N/A</v>
      </c>
      <c r="J175" s="7" t="e">
        <v>#N/A</v>
      </c>
      <c r="K175" s="7" t="e">
        <v>#N/A</v>
      </c>
      <c r="L175" s="7" t="e">
        <v>#N/A</v>
      </c>
      <c r="M175" s="7" t="e">
        <v>#N/A</v>
      </c>
      <c r="N175" s="7" t="e">
        <v>#N/A</v>
      </c>
      <c r="O175" s="7" t="e">
        <v>#N/A</v>
      </c>
      <c r="P175" s="7" t="e">
        <v>#N/A</v>
      </c>
      <c r="Q175" s="7" t="e">
        <v>#N/A</v>
      </c>
      <c r="R175" s="7" t="e">
        <v>#N/A</v>
      </c>
      <c r="S175" s="7" t="e">
        <v>#N/A</v>
      </c>
      <c r="T175" s="7" t="e">
        <v>#N/A</v>
      </c>
      <c r="U175" s="7" t="e">
        <v>#N/A</v>
      </c>
      <c r="V175" s="7" t="e">
        <v>#N/A</v>
      </c>
      <c r="W175" s="7" t="e">
        <v>#N/A</v>
      </c>
      <c r="X175" s="2" t="e">
        <v>#N/A</v>
      </c>
      <c r="Y175" s="2" t="e">
        <v>#N/A</v>
      </c>
      <c r="Z175" s="2" t="e">
        <v>#N/A</v>
      </c>
      <c r="AA175" s="2" t="e">
        <v>#N/A</v>
      </c>
      <c r="AB175" s="2" t="e">
        <v>#N/A</v>
      </c>
      <c r="AC175" s="2" t="e">
        <v>#N/A</v>
      </c>
      <c r="AD175" s="2" t="e">
        <v>#N/A</v>
      </c>
      <c r="AE175" s="2" t="e">
        <v>#N/A</v>
      </c>
      <c r="AF175" s="2" t="e">
        <v>#N/A</v>
      </c>
      <c r="AG175" s="2" t="e">
        <v>#N/A</v>
      </c>
      <c r="AH175" s="2" t="e">
        <v>#N/A</v>
      </c>
      <c r="AI175" s="2" t="e">
        <v>#N/A</v>
      </c>
      <c r="AJ175" s="2" t="e">
        <v>#N/A</v>
      </c>
      <c r="AK175" s="2" t="e">
        <v>#N/A</v>
      </c>
      <c r="AL175" s="2" t="e">
        <v>#N/A</v>
      </c>
      <c r="AM175" s="2" t="e">
        <v>#N/A</v>
      </c>
      <c r="AN175" s="2" t="e">
        <v>#N/A</v>
      </c>
      <c r="AO175" s="2" t="e">
        <v>#N/A</v>
      </c>
      <c r="AP175" s="2" t="e">
        <v>#N/A</v>
      </c>
      <c r="AQ175" s="2" t="e">
        <v>#N/A</v>
      </c>
      <c r="AR175" s="2" t="e">
        <v>#N/A</v>
      </c>
      <c r="AS175" t="e">
        <v>#N/A</v>
      </c>
      <c r="AT175" t="e">
        <v>#N/A</v>
      </c>
      <c r="AU175" t="e">
        <v>#N/A</v>
      </c>
      <c r="AV175" t="e">
        <v>#N/A</v>
      </c>
      <c r="AW175" t="e">
        <v>#N/A</v>
      </c>
      <c r="AX175" t="e">
        <v>#N/A</v>
      </c>
      <c r="AY175" t="e">
        <v>#N/A</v>
      </c>
      <c r="AZ175" t="e">
        <v>#N/A</v>
      </c>
      <c r="BA175" t="e">
        <v>#N/A</v>
      </c>
      <c r="BB175" t="e">
        <v>#N/A</v>
      </c>
      <c r="BC175" t="e">
        <v>#N/A</v>
      </c>
      <c r="BD175" t="e">
        <v>#N/A</v>
      </c>
      <c r="BE175" t="e">
        <v>#N/A</v>
      </c>
      <c r="BF175" t="e">
        <v>#N/A</v>
      </c>
      <c r="BG175" t="e">
        <v>#N/A</v>
      </c>
      <c r="BH175" t="e">
        <v>#N/A</v>
      </c>
      <c r="BI175" t="e">
        <v>#N/A</v>
      </c>
      <c r="BJ175" t="e">
        <v>#N/A</v>
      </c>
      <c r="BK175" t="e">
        <v>#N/A</v>
      </c>
      <c r="BL175" t="e">
        <v>#N/A</v>
      </c>
      <c r="BM175" t="e">
        <v>#N/A</v>
      </c>
    </row>
    <row r="176" spans="1:65" x14ac:dyDescent="0.25">
      <c r="A176" t="s">
        <v>180</v>
      </c>
      <c r="B176" s="2">
        <v>10.1</v>
      </c>
      <c r="C176" s="3">
        <v>10.28</v>
      </c>
      <c r="D176" s="9" t="e">
        <v>#N/A</v>
      </c>
      <c r="E176" s="2" t="e">
        <v>#N/A</v>
      </c>
      <c r="F176" s="7" t="e">
        <v>#N/A</v>
      </c>
      <c r="G176" s="7" t="e">
        <v>#N/A</v>
      </c>
      <c r="H176" s="7" t="e">
        <v>#N/A</v>
      </c>
      <c r="I176" s="7" t="e">
        <v>#N/A</v>
      </c>
      <c r="J176" s="7" t="e">
        <v>#N/A</v>
      </c>
      <c r="K176" s="7" t="e">
        <v>#N/A</v>
      </c>
      <c r="L176" s="7" t="e">
        <v>#N/A</v>
      </c>
      <c r="M176" s="7" t="e">
        <v>#N/A</v>
      </c>
      <c r="N176" s="7" t="e">
        <v>#N/A</v>
      </c>
      <c r="O176" s="7" t="e">
        <v>#N/A</v>
      </c>
      <c r="P176" s="7" t="e">
        <v>#N/A</v>
      </c>
      <c r="Q176" s="7" t="e">
        <v>#N/A</v>
      </c>
      <c r="R176" s="7" t="e">
        <v>#N/A</v>
      </c>
      <c r="S176" s="7" t="e">
        <v>#N/A</v>
      </c>
      <c r="T176" s="7" t="e">
        <v>#N/A</v>
      </c>
      <c r="U176" s="7" t="e">
        <v>#N/A</v>
      </c>
      <c r="V176" s="7" t="e">
        <v>#N/A</v>
      </c>
      <c r="W176" s="7" t="e">
        <v>#N/A</v>
      </c>
      <c r="X176" s="2" t="e">
        <v>#N/A</v>
      </c>
      <c r="Y176" s="2" t="e">
        <v>#N/A</v>
      </c>
      <c r="Z176" s="2" t="e">
        <v>#N/A</v>
      </c>
      <c r="AA176" s="2" t="e">
        <v>#N/A</v>
      </c>
      <c r="AB176" s="2" t="e">
        <v>#N/A</v>
      </c>
      <c r="AC176" s="2" t="e">
        <v>#N/A</v>
      </c>
      <c r="AD176" s="2" t="e">
        <v>#N/A</v>
      </c>
      <c r="AE176" s="2" t="e">
        <v>#N/A</v>
      </c>
      <c r="AF176" s="2" t="e">
        <v>#N/A</v>
      </c>
      <c r="AG176" s="2" t="e">
        <v>#N/A</v>
      </c>
      <c r="AH176" s="2" t="e">
        <v>#N/A</v>
      </c>
      <c r="AI176" s="2" t="e">
        <v>#N/A</v>
      </c>
      <c r="AJ176" s="2" t="e">
        <v>#N/A</v>
      </c>
      <c r="AK176" s="2" t="e">
        <v>#N/A</v>
      </c>
      <c r="AL176" s="2" t="e">
        <v>#N/A</v>
      </c>
      <c r="AM176" s="2" t="e">
        <v>#N/A</v>
      </c>
      <c r="AN176" s="2" t="e">
        <v>#N/A</v>
      </c>
      <c r="AO176" s="2" t="e">
        <v>#N/A</v>
      </c>
      <c r="AP176" s="2" t="e">
        <v>#N/A</v>
      </c>
      <c r="AQ176" s="2" t="e">
        <v>#N/A</v>
      </c>
      <c r="AR176" s="2" t="e">
        <v>#N/A</v>
      </c>
      <c r="AS176" t="e">
        <v>#N/A</v>
      </c>
      <c r="AT176" t="e">
        <v>#N/A</v>
      </c>
      <c r="AU176" t="e">
        <v>#N/A</v>
      </c>
      <c r="AV176" t="e">
        <v>#N/A</v>
      </c>
      <c r="AW176" t="e">
        <v>#N/A</v>
      </c>
      <c r="AX176" t="e">
        <v>#N/A</v>
      </c>
      <c r="AY176" t="e">
        <v>#N/A</v>
      </c>
      <c r="AZ176" t="e">
        <v>#N/A</v>
      </c>
      <c r="BA176" t="e">
        <v>#N/A</v>
      </c>
      <c r="BB176" t="e">
        <v>#N/A</v>
      </c>
      <c r="BC176" t="e">
        <v>#N/A</v>
      </c>
      <c r="BD176" t="e">
        <v>#N/A</v>
      </c>
      <c r="BE176" t="e">
        <v>#N/A</v>
      </c>
      <c r="BF176" t="e">
        <v>#N/A</v>
      </c>
      <c r="BG176" t="e">
        <v>#N/A</v>
      </c>
      <c r="BH176" t="e">
        <v>#N/A</v>
      </c>
      <c r="BI176" t="e">
        <v>#N/A</v>
      </c>
      <c r="BJ176" t="e">
        <v>#N/A</v>
      </c>
      <c r="BK176" t="e">
        <v>#N/A</v>
      </c>
      <c r="BL176" t="e">
        <v>#N/A</v>
      </c>
      <c r="BM176" t="e">
        <v>#N/A</v>
      </c>
    </row>
    <row r="177" spans="1:65" x14ac:dyDescent="0.25">
      <c r="A177" t="s">
        <v>181</v>
      </c>
      <c r="B177" s="2">
        <v>9.9</v>
      </c>
      <c r="C177" s="3">
        <v>9.734</v>
      </c>
      <c r="D177" s="9" t="e">
        <v>#N/A</v>
      </c>
      <c r="E177" s="2" t="e">
        <v>#N/A</v>
      </c>
      <c r="F177" s="7" t="e">
        <v>#N/A</v>
      </c>
      <c r="G177" s="7" t="e">
        <v>#N/A</v>
      </c>
      <c r="H177" s="7" t="e">
        <v>#N/A</v>
      </c>
      <c r="I177" s="7" t="e">
        <v>#N/A</v>
      </c>
      <c r="J177" s="7" t="e">
        <v>#N/A</v>
      </c>
      <c r="K177" s="7" t="e">
        <v>#N/A</v>
      </c>
      <c r="L177" s="7" t="e">
        <v>#N/A</v>
      </c>
      <c r="M177" s="7" t="e">
        <v>#N/A</v>
      </c>
      <c r="N177" s="7" t="e">
        <v>#N/A</v>
      </c>
      <c r="O177" s="7" t="e">
        <v>#N/A</v>
      </c>
      <c r="P177" s="7" t="e">
        <v>#N/A</v>
      </c>
      <c r="Q177" s="7" t="e">
        <v>#N/A</v>
      </c>
      <c r="R177" s="7" t="e">
        <v>#N/A</v>
      </c>
      <c r="S177" s="7" t="e">
        <v>#N/A</v>
      </c>
      <c r="T177" s="7" t="e">
        <v>#N/A</v>
      </c>
      <c r="U177" s="7" t="e">
        <v>#N/A</v>
      </c>
      <c r="V177" s="7" t="e">
        <v>#N/A</v>
      </c>
      <c r="W177" s="7" t="e">
        <v>#N/A</v>
      </c>
      <c r="X177" s="2" t="e">
        <v>#N/A</v>
      </c>
      <c r="Y177" s="2" t="e">
        <v>#N/A</v>
      </c>
      <c r="Z177" s="2" t="e">
        <v>#N/A</v>
      </c>
      <c r="AA177" s="2" t="e">
        <v>#N/A</v>
      </c>
      <c r="AB177" s="2" t="e">
        <v>#N/A</v>
      </c>
      <c r="AC177" s="2" t="e">
        <v>#N/A</v>
      </c>
      <c r="AD177" s="2" t="e">
        <v>#N/A</v>
      </c>
      <c r="AE177" s="2" t="e">
        <v>#N/A</v>
      </c>
      <c r="AF177" s="2" t="e">
        <v>#N/A</v>
      </c>
      <c r="AG177" s="2" t="e">
        <v>#N/A</v>
      </c>
      <c r="AH177" s="2" t="e">
        <v>#N/A</v>
      </c>
      <c r="AI177" s="2" t="e">
        <v>#N/A</v>
      </c>
      <c r="AJ177" s="2" t="e">
        <v>#N/A</v>
      </c>
      <c r="AK177" s="2" t="e">
        <v>#N/A</v>
      </c>
      <c r="AL177" s="2" t="e">
        <v>#N/A</v>
      </c>
      <c r="AM177" s="2" t="e">
        <v>#N/A</v>
      </c>
      <c r="AN177" s="2" t="e">
        <v>#N/A</v>
      </c>
      <c r="AO177" s="2" t="e">
        <v>#N/A</v>
      </c>
      <c r="AP177" s="2" t="e">
        <v>#N/A</v>
      </c>
      <c r="AQ177" s="2" t="e">
        <v>#N/A</v>
      </c>
      <c r="AR177" s="2" t="e">
        <v>#N/A</v>
      </c>
      <c r="AS177" t="e">
        <v>#N/A</v>
      </c>
      <c r="AT177" t="e">
        <v>#N/A</v>
      </c>
      <c r="AU177" t="e">
        <v>#N/A</v>
      </c>
      <c r="AV177" t="e">
        <v>#N/A</v>
      </c>
      <c r="AW177" t="e">
        <v>#N/A</v>
      </c>
      <c r="AX177" t="e">
        <v>#N/A</v>
      </c>
      <c r="AY177" t="e">
        <v>#N/A</v>
      </c>
      <c r="AZ177" t="e">
        <v>#N/A</v>
      </c>
      <c r="BA177" t="e">
        <v>#N/A</v>
      </c>
      <c r="BB177" t="e">
        <v>#N/A</v>
      </c>
      <c r="BC177" t="e">
        <v>#N/A</v>
      </c>
      <c r="BD177" t="e">
        <v>#N/A</v>
      </c>
      <c r="BE177" t="e">
        <v>#N/A</v>
      </c>
      <c r="BF177" t="e">
        <v>#N/A</v>
      </c>
      <c r="BG177" t="e">
        <v>#N/A</v>
      </c>
      <c r="BH177" t="e">
        <v>#N/A</v>
      </c>
      <c r="BI177" t="e">
        <v>#N/A</v>
      </c>
      <c r="BJ177" t="e">
        <v>#N/A</v>
      </c>
      <c r="BK177" t="e">
        <v>#N/A</v>
      </c>
      <c r="BL177" t="e">
        <v>#N/A</v>
      </c>
      <c r="BM177" t="e">
        <v>#N/A</v>
      </c>
    </row>
    <row r="178" spans="1:65" x14ac:dyDescent="0.25">
      <c r="A178" t="s">
        <v>182</v>
      </c>
      <c r="B178" s="2">
        <v>9.8000000000000007</v>
      </c>
      <c r="C178" s="3">
        <v>9.8689999999999998</v>
      </c>
      <c r="D178" s="9" t="e">
        <v>#N/A</v>
      </c>
      <c r="E178" s="2" t="e">
        <v>#N/A</v>
      </c>
      <c r="F178" s="7" t="e">
        <v>#N/A</v>
      </c>
      <c r="G178" s="7" t="e">
        <v>#N/A</v>
      </c>
      <c r="H178" s="7" t="e">
        <v>#N/A</v>
      </c>
      <c r="I178" s="7" t="e">
        <v>#N/A</v>
      </c>
      <c r="J178" s="7" t="e">
        <v>#N/A</v>
      </c>
      <c r="K178" s="7" t="e">
        <v>#N/A</v>
      </c>
      <c r="L178" s="7" t="e">
        <v>#N/A</v>
      </c>
      <c r="M178" s="7" t="e">
        <v>#N/A</v>
      </c>
      <c r="N178" s="7" t="e">
        <v>#N/A</v>
      </c>
      <c r="O178" s="7" t="e">
        <v>#N/A</v>
      </c>
      <c r="P178" s="7" t="e">
        <v>#N/A</v>
      </c>
      <c r="Q178" s="7" t="e">
        <v>#N/A</v>
      </c>
      <c r="R178" s="7" t="e">
        <v>#N/A</v>
      </c>
      <c r="S178" s="7" t="e">
        <v>#N/A</v>
      </c>
      <c r="T178" s="7" t="e">
        <v>#N/A</v>
      </c>
      <c r="U178" s="7" t="e">
        <v>#N/A</v>
      </c>
      <c r="V178" s="7" t="e">
        <v>#N/A</v>
      </c>
      <c r="W178" s="7" t="e">
        <v>#N/A</v>
      </c>
      <c r="X178" s="2" t="e">
        <v>#N/A</v>
      </c>
      <c r="Y178" s="2" t="e">
        <v>#N/A</v>
      </c>
      <c r="Z178" s="2" t="e">
        <v>#N/A</v>
      </c>
      <c r="AA178" s="2" t="e">
        <v>#N/A</v>
      </c>
      <c r="AB178" s="2" t="e">
        <v>#N/A</v>
      </c>
      <c r="AC178" s="2" t="e">
        <v>#N/A</v>
      </c>
      <c r="AD178" s="2" t="e">
        <v>#N/A</v>
      </c>
      <c r="AE178" s="2" t="e">
        <v>#N/A</v>
      </c>
      <c r="AF178" s="2" t="e">
        <v>#N/A</v>
      </c>
      <c r="AG178" s="2" t="e">
        <v>#N/A</v>
      </c>
      <c r="AH178" s="2" t="e">
        <v>#N/A</v>
      </c>
      <c r="AI178" s="2" t="e">
        <v>#N/A</v>
      </c>
      <c r="AJ178" s="2" t="e">
        <v>#N/A</v>
      </c>
      <c r="AK178" s="2" t="e">
        <v>#N/A</v>
      </c>
      <c r="AL178" s="2" t="e">
        <v>#N/A</v>
      </c>
      <c r="AM178" s="2" t="e">
        <v>#N/A</v>
      </c>
      <c r="AN178" s="2" t="e">
        <v>#N/A</v>
      </c>
      <c r="AO178" s="2" t="e">
        <v>#N/A</v>
      </c>
      <c r="AP178" s="2" t="e">
        <v>#N/A</v>
      </c>
      <c r="AQ178" s="2" t="e">
        <v>#N/A</v>
      </c>
      <c r="AR178" s="2" t="e">
        <v>#N/A</v>
      </c>
      <c r="AS178" t="e">
        <v>#N/A</v>
      </c>
      <c r="AT178" t="e">
        <v>#N/A</v>
      </c>
      <c r="AU178" t="e">
        <v>#N/A</v>
      </c>
      <c r="AV178" t="e">
        <v>#N/A</v>
      </c>
      <c r="AW178" t="e">
        <v>#N/A</v>
      </c>
      <c r="AX178" t="e">
        <v>#N/A</v>
      </c>
      <c r="AY178" t="e">
        <v>#N/A</v>
      </c>
      <c r="AZ178" t="e">
        <v>#N/A</v>
      </c>
      <c r="BA178" t="e">
        <v>#N/A</v>
      </c>
      <c r="BB178" t="e">
        <v>#N/A</v>
      </c>
      <c r="BC178" t="e">
        <v>#N/A</v>
      </c>
      <c r="BD178" t="e">
        <v>#N/A</v>
      </c>
      <c r="BE178" t="e">
        <v>#N/A</v>
      </c>
      <c r="BF178" t="e">
        <v>#N/A</v>
      </c>
      <c r="BG178" t="e">
        <v>#N/A</v>
      </c>
      <c r="BH178" t="e">
        <v>#N/A</v>
      </c>
      <c r="BI178" t="e">
        <v>#N/A</v>
      </c>
      <c r="BJ178" t="e">
        <v>#N/A</v>
      </c>
      <c r="BK178" t="e">
        <v>#N/A</v>
      </c>
      <c r="BL178" t="e">
        <v>#N/A</v>
      </c>
      <c r="BM178" t="e">
        <v>#N/A</v>
      </c>
    </row>
    <row r="179" spans="1:65" x14ac:dyDescent="0.25">
      <c r="A179" t="s">
        <v>183</v>
      </c>
      <c r="B179" s="2">
        <v>9.6999999999999993</v>
      </c>
      <c r="C179" s="3">
        <v>9.8119999999999994</v>
      </c>
      <c r="D179" s="9" t="e">
        <v>#N/A</v>
      </c>
      <c r="E179" s="2" t="e">
        <v>#N/A</v>
      </c>
      <c r="F179" s="7" t="e">
        <v>#N/A</v>
      </c>
      <c r="G179" s="7" t="e">
        <v>#N/A</v>
      </c>
      <c r="H179" s="7" t="e">
        <v>#N/A</v>
      </c>
      <c r="I179" s="7" t="e">
        <v>#N/A</v>
      </c>
      <c r="J179" s="7" t="e">
        <v>#N/A</v>
      </c>
      <c r="K179" s="7" t="e">
        <v>#N/A</v>
      </c>
      <c r="L179" s="7" t="e">
        <v>#N/A</v>
      </c>
      <c r="M179" s="7" t="e">
        <v>#N/A</v>
      </c>
      <c r="N179" s="7" t="e">
        <v>#N/A</v>
      </c>
      <c r="O179" s="7" t="e">
        <v>#N/A</v>
      </c>
      <c r="P179" s="7" t="e">
        <v>#N/A</v>
      </c>
      <c r="Q179" s="7" t="e">
        <v>#N/A</v>
      </c>
      <c r="R179" s="7" t="e">
        <v>#N/A</v>
      </c>
      <c r="S179" s="7" t="e">
        <v>#N/A</v>
      </c>
      <c r="T179" s="7" t="e">
        <v>#N/A</v>
      </c>
      <c r="U179" s="7" t="e">
        <v>#N/A</v>
      </c>
      <c r="V179" s="7" t="e">
        <v>#N/A</v>
      </c>
      <c r="W179" s="7" t="e">
        <v>#N/A</v>
      </c>
      <c r="X179" s="2" t="e">
        <v>#N/A</v>
      </c>
      <c r="Y179" s="2" t="e">
        <v>#N/A</v>
      </c>
      <c r="Z179" s="2" t="e">
        <v>#N/A</v>
      </c>
      <c r="AA179" s="2" t="e">
        <v>#N/A</v>
      </c>
      <c r="AB179" s="2" t="e">
        <v>#N/A</v>
      </c>
      <c r="AC179" s="2" t="e">
        <v>#N/A</v>
      </c>
      <c r="AD179" s="2" t="e">
        <v>#N/A</v>
      </c>
      <c r="AE179" s="2" t="e">
        <v>#N/A</v>
      </c>
      <c r="AF179" s="2" t="e">
        <v>#N/A</v>
      </c>
      <c r="AG179" s="2" t="e">
        <v>#N/A</v>
      </c>
      <c r="AH179" s="2" t="e">
        <v>#N/A</v>
      </c>
      <c r="AI179" s="2" t="e">
        <v>#N/A</v>
      </c>
      <c r="AJ179" s="2" t="e">
        <v>#N/A</v>
      </c>
      <c r="AK179" s="2" t="e">
        <v>#N/A</v>
      </c>
      <c r="AL179" s="2" t="e">
        <v>#N/A</v>
      </c>
      <c r="AM179" s="2" t="e">
        <v>#N/A</v>
      </c>
      <c r="AN179" s="2" t="e">
        <v>#N/A</v>
      </c>
      <c r="AO179" s="2" t="e">
        <v>#N/A</v>
      </c>
      <c r="AP179" s="2" t="e">
        <v>#N/A</v>
      </c>
      <c r="AQ179" s="2" t="e">
        <v>#N/A</v>
      </c>
      <c r="AR179" s="2" t="e">
        <v>#N/A</v>
      </c>
      <c r="AS179" t="e">
        <v>#N/A</v>
      </c>
      <c r="AT179" t="e">
        <v>#N/A</v>
      </c>
      <c r="AU179" t="e">
        <v>#N/A</v>
      </c>
      <c r="AV179" t="e">
        <v>#N/A</v>
      </c>
      <c r="AW179" t="e">
        <v>#N/A</v>
      </c>
      <c r="AX179" t="e">
        <v>#N/A</v>
      </c>
      <c r="AY179" t="e">
        <v>#N/A</v>
      </c>
      <c r="AZ179" t="e">
        <v>#N/A</v>
      </c>
      <c r="BA179" t="e">
        <v>#N/A</v>
      </c>
      <c r="BB179" t="e">
        <v>#N/A</v>
      </c>
      <c r="BC179" t="e">
        <v>#N/A</v>
      </c>
      <c r="BD179" t="e">
        <v>#N/A</v>
      </c>
      <c r="BE179" t="e">
        <v>#N/A</v>
      </c>
      <c r="BF179" t="e">
        <v>#N/A</v>
      </c>
      <c r="BG179" t="e">
        <v>#N/A</v>
      </c>
      <c r="BH179" t="e">
        <v>#N/A</v>
      </c>
      <c r="BI179" t="e">
        <v>#N/A</v>
      </c>
      <c r="BJ179" t="e">
        <v>#N/A</v>
      </c>
      <c r="BK179" t="e">
        <v>#N/A</v>
      </c>
      <c r="BL179" t="e">
        <v>#N/A</v>
      </c>
      <c r="BM179" t="e">
        <v>#N/A</v>
      </c>
    </row>
    <row r="180" spans="1:65" x14ac:dyDescent="0.25">
      <c r="A180" t="s">
        <v>184</v>
      </c>
      <c r="B180" s="2">
        <v>9.6999999999999993</v>
      </c>
      <c r="C180" s="3">
        <v>9.5500000000000007</v>
      </c>
      <c r="D180" s="9" t="e">
        <v>#N/A</v>
      </c>
      <c r="E180" s="2" t="e">
        <v>#N/A</v>
      </c>
      <c r="F180" s="7" t="e">
        <v>#N/A</v>
      </c>
      <c r="G180" s="7" t="e">
        <v>#N/A</v>
      </c>
      <c r="H180" s="7" t="e">
        <v>#N/A</v>
      </c>
      <c r="I180" s="7" t="e">
        <v>#N/A</v>
      </c>
      <c r="J180" s="7" t="e">
        <v>#N/A</v>
      </c>
      <c r="K180" s="7" t="e">
        <v>#N/A</v>
      </c>
      <c r="L180" s="7" t="e">
        <v>#N/A</v>
      </c>
      <c r="M180" s="7" t="e">
        <v>#N/A</v>
      </c>
      <c r="N180" s="7" t="e">
        <v>#N/A</v>
      </c>
      <c r="O180" s="7" t="e">
        <v>#N/A</v>
      </c>
      <c r="P180" s="7" t="e">
        <v>#N/A</v>
      </c>
      <c r="Q180" s="7" t="e">
        <v>#N/A</v>
      </c>
      <c r="R180" s="7" t="e">
        <v>#N/A</v>
      </c>
      <c r="S180" s="7" t="e">
        <v>#N/A</v>
      </c>
      <c r="T180" s="7" t="e">
        <v>#N/A</v>
      </c>
      <c r="U180" s="7" t="e">
        <v>#N/A</v>
      </c>
      <c r="V180" s="7" t="e">
        <v>#N/A</v>
      </c>
      <c r="W180" s="7" t="e">
        <v>#N/A</v>
      </c>
      <c r="X180" s="2" t="e">
        <v>#N/A</v>
      </c>
      <c r="Y180" s="2" t="e">
        <v>#N/A</v>
      </c>
      <c r="Z180" s="2" t="e">
        <v>#N/A</v>
      </c>
      <c r="AA180" s="2" t="e">
        <v>#N/A</v>
      </c>
      <c r="AB180" s="2" t="e">
        <v>#N/A</v>
      </c>
      <c r="AC180" s="2" t="e">
        <v>#N/A</v>
      </c>
      <c r="AD180" s="2" t="e">
        <v>#N/A</v>
      </c>
      <c r="AE180" s="2" t="e">
        <v>#N/A</v>
      </c>
      <c r="AF180" s="2" t="e">
        <v>#N/A</v>
      </c>
      <c r="AG180" s="2" t="e">
        <v>#N/A</v>
      </c>
      <c r="AH180" s="2" t="e">
        <v>#N/A</v>
      </c>
      <c r="AI180" s="2" t="e">
        <v>#N/A</v>
      </c>
      <c r="AJ180" s="2" t="e">
        <v>#N/A</v>
      </c>
      <c r="AK180" s="2" t="e">
        <v>#N/A</v>
      </c>
      <c r="AL180" s="2" t="e">
        <v>#N/A</v>
      </c>
      <c r="AM180" s="2" t="e">
        <v>#N/A</v>
      </c>
      <c r="AN180" s="2" t="e">
        <v>#N/A</v>
      </c>
      <c r="AO180" s="2" t="e">
        <v>#N/A</v>
      </c>
      <c r="AP180" s="2" t="e">
        <v>#N/A</v>
      </c>
      <c r="AQ180" s="2" t="e">
        <v>#N/A</v>
      </c>
      <c r="AR180" s="2" t="e">
        <v>#N/A</v>
      </c>
      <c r="AS180" t="e">
        <v>#N/A</v>
      </c>
      <c r="AT180" t="e">
        <v>#N/A</v>
      </c>
      <c r="AU180" t="e">
        <v>#N/A</v>
      </c>
      <c r="AV180" t="e">
        <v>#N/A</v>
      </c>
      <c r="AW180" t="e">
        <v>#N/A</v>
      </c>
      <c r="AX180" t="e">
        <v>#N/A</v>
      </c>
      <c r="AY180" t="e">
        <v>#N/A</v>
      </c>
      <c r="AZ180" t="e">
        <v>#N/A</v>
      </c>
      <c r="BA180" t="e">
        <v>#N/A</v>
      </c>
      <c r="BB180" t="e">
        <v>#N/A</v>
      </c>
      <c r="BC180" t="e">
        <v>#N/A</v>
      </c>
      <c r="BD180" t="e">
        <v>#N/A</v>
      </c>
      <c r="BE180" t="e">
        <v>#N/A</v>
      </c>
      <c r="BF180" t="e">
        <v>#N/A</v>
      </c>
      <c r="BG180" t="e">
        <v>#N/A</v>
      </c>
      <c r="BH180" t="e">
        <v>#N/A</v>
      </c>
      <c r="BI180" t="e">
        <v>#N/A</v>
      </c>
      <c r="BJ180" t="e">
        <v>#N/A</v>
      </c>
      <c r="BK180" t="e">
        <v>#N/A</v>
      </c>
      <c r="BL180" t="e">
        <v>#N/A</v>
      </c>
      <c r="BM180" t="e">
        <v>#N/A</v>
      </c>
    </row>
    <row r="181" spans="1:65" x14ac:dyDescent="0.25">
      <c r="A181" t="s">
        <v>185</v>
      </c>
      <c r="B181" s="2">
        <v>9.6</v>
      </c>
      <c r="C181" s="3">
        <v>9.8000000000000007</v>
      </c>
      <c r="D181" s="9" t="e">
        <v>#N/A</v>
      </c>
      <c r="E181" s="2" t="e">
        <v>#N/A</v>
      </c>
      <c r="F181" s="7" t="e">
        <v>#N/A</v>
      </c>
      <c r="G181" s="7" t="e">
        <v>#N/A</v>
      </c>
      <c r="H181" s="7" t="e">
        <v>#N/A</v>
      </c>
      <c r="I181" s="7" t="e">
        <v>#N/A</v>
      </c>
      <c r="J181" s="7" t="e">
        <v>#N/A</v>
      </c>
      <c r="K181" s="7" t="e">
        <v>#N/A</v>
      </c>
      <c r="L181" s="7" t="e">
        <v>#N/A</v>
      </c>
      <c r="M181" s="7" t="e">
        <v>#N/A</v>
      </c>
      <c r="N181" s="7" t="e">
        <v>#N/A</v>
      </c>
      <c r="O181" s="7" t="e">
        <v>#N/A</v>
      </c>
      <c r="P181" s="7" t="e">
        <v>#N/A</v>
      </c>
      <c r="Q181" s="7" t="e">
        <v>#N/A</v>
      </c>
      <c r="R181" s="7" t="e">
        <v>#N/A</v>
      </c>
      <c r="S181" s="7" t="e">
        <v>#N/A</v>
      </c>
      <c r="T181" s="7" t="e">
        <v>#N/A</v>
      </c>
      <c r="U181" s="7" t="e">
        <v>#N/A</v>
      </c>
      <c r="V181" s="7" t="e">
        <v>#N/A</v>
      </c>
      <c r="W181" s="7" t="e">
        <v>#N/A</v>
      </c>
      <c r="X181" s="2" t="e">
        <v>#N/A</v>
      </c>
      <c r="Y181" s="2" t="e">
        <v>#N/A</v>
      </c>
      <c r="Z181" s="2" t="e">
        <v>#N/A</v>
      </c>
      <c r="AA181" s="2" t="e">
        <v>#N/A</v>
      </c>
      <c r="AB181" s="2" t="e">
        <v>#N/A</v>
      </c>
      <c r="AC181" s="2" t="e">
        <v>#N/A</v>
      </c>
      <c r="AD181" s="2" t="e">
        <v>#N/A</v>
      </c>
      <c r="AE181" s="2" t="e">
        <v>#N/A</v>
      </c>
      <c r="AF181" s="2" t="e">
        <v>#N/A</v>
      </c>
      <c r="AG181" s="2" t="e">
        <v>#N/A</v>
      </c>
      <c r="AH181" s="2" t="e">
        <v>#N/A</v>
      </c>
      <c r="AI181" s="2" t="e">
        <v>#N/A</v>
      </c>
      <c r="AJ181" s="2" t="e">
        <v>#N/A</v>
      </c>
      <c r="AK181" s="2" t="e">
        <v>#N/A</v>
      </c>
      <c r="AL181" s="2" t="e">
        <v>#N/A</v>
      </c>
      <c r="AM181" s="2" t="e">
        <v>#N/A</v>
      </c>
      <c r="AN181" s="2" t="e">
        <v>#N/A</v>
      </c>
      <c r="AO181" s="2" t="e">
        <v>#N/A</v>
      </c>
      <c r="AP181" s="2" t="e">
        <v>#N/A</v>
      </c>
      <c r="AQ181" s="2" t="e">
        <v>#N/A</v>
      </c>
      <c r="AR181" s="2" t="e">
        <v>#N/A</v>
      </c>
      <c r="AS181" t="e">
        <v>#N/A</v>
      </c>
      <c r="AT181" t="e">
        <v>#N/A</v>
      </c>
      <c r="AU181" t="e">
        <v>#N/A</v>
      </c>
      <c r="AV181" t="e">
        <v>#N/A</v>
      </c>
      <c r="AW181" t="e">
        <v>#N/A</v>
      </c>
      <c r="AX181" t="e">
        <v>#N/A</v>
      </c>
      <c r="AY181" t="e">
        <v>#N/A</v>
      </c>
      <c r="AZ181" t="e">
        <v>#N/A</v>
      </c>
      <c r="BA181" t="e">
        <v>#N/A</v>
      </c>
      <c r="BB181" t="e">
        <v>#N/A</v>
      </c>
      <c r="BC181" t="e">
        <v>#N/A</v>
      </c>
      <c r="BD181" t="e">
        <v>#N/A</v>
      </c>
      <c r="BE181" t="e">
        <v>#N/A</v>
      </c>
      <c r="BF181" t="e">
        <v>#N/A</v>
      </c>
      <c r="BG181" t="e">
        <v>#N/A</v>
      </c>
      <c r="BH181" t="e">
        <v>#N/A</v>
      </c>
      <c r="BI181" t="e">
        <v>#N/A</v>
      </c>
      <c r="BJ181" t="e">
        <v>#N/A</v>
      </c>
      <c r="BK181" t="e">
        <v>#N/A</v>
      </c>
      <c r="BL181" t="e">
        <v>#N/A</v>
      </c>
      <c r="BM181" t="e">
        <v>#N/A</v>
      </c>
    </row>
    <row r="182" spans="1:65" x14ac:dyDescent="0.25">
      <c r="A182" t="s">
        <v>186</v>
      </c>
      <c r="B182" s="2">
        <v>9.5</v>
      </c>
      <c r="C182" s="3">
        <v>9.3819999999999997</v>
      </c>
      <c r="D182" s="9" t="e">
        <v>#N/A</v>
      </c>
      <c r="E182" s="2" t="e">
        <v>#N/A</v>
      </c>
      <c r="F182" s="7" t="e">
        <v>#N/A</v>
      </c>
      <c r="G182" s="7" t="e">
        <v>#N/A</v>
      </c>
      <c r="H182" s="7" t="e">
        <v>#N/A</v>
      </c>
      <c r="I182" s="7" t="e">
        <v>#N/A</v>
      </c>
      <c r="J182" s="7" t="e">
        <v>#N/A</v>
      </c>
      <c r="K182" s="7" t="e">
        <v>#N/A</v>
      </c>
      <c r="L182" s="7" t="e">
        <v>#N/A</v>
      </c>
      <c r="M182" s="7" t="e">
        <v>#N/A</v>
      </c>
      <c r="N182" s="7" t="e">
        <v>#N/A</v>
      </c>
      <c r="O182" s="7" t="e">
        <v>#N/A</v>
      </c>
      <c r="P182" s="7" t="e">
        <v>#N/A</v>
      </c>
      <c r="Q182" s="7" t="e">
        <v>#N/A</v>
      </c>
      <c r="R182" s="7" t="e">
        <v>#N/A</v>
      </c>
      <c r="S182" s="7" t="e">
        <v>#N/A</v>
      </c>
      <c r="T182" s="7" t="e">
        <v>#N/A</v>
      </c>
      <c r="U182" s="7" t="e">
        <v>#N/A</v>
      </c>
      <c r="V182" s="7" t="e">
        <v>#N/A</v>
      </c>
      <c r="W182" s="7" t="e">
        <v>#N/A</v>
      </c>
      <c r="X182" s="2" t="e">
        <v>#N/A</v>
      </c>
      <c r="Y182" s="2" t="e">
        <v>#N/A</v>
      </c>
      <c r="Z182" s="2" t="e">
        <v>#N/A</v>
      </c>
      <c r="AA182" s="2" t="e">
        <v>#N/A</v>
      </c>
      <c r="AB182" s="2" t="e">
        <v>#N/A</v>
      </c>
      <c r="AC182" s="2" t="e">
        <v>#N/A</v>
      </c>
      <c r="AD182" s="2" t="e">
        <v>#N/A</v>
      </c>
      <c r="AE182" s="2" t="e">
        <v>#N/A</v>
      </c>
      <c r="AF182" s="2" t="e">
        <v>#N/A</v>
      </c>
      <c r="AG182" s="2" t="e">
        <v>#N/A</v>
      </c>
      <c r="AH182" s="2" t="e">
        <v>#N/A</v>
      </c>
      <c r="AI182" s="2" t="e">
        <v>#N/A</v>
      </c>
      <c r="AJ182" s="2" t="e">
        <v>#N/A</v>
      </c>
      <c r="AK182" s="2" t="e">
        <v>#N/A</v>
      </c>
      <c r="AL182" s="2" t="e">
        <v>#N/A</v>
      </c>
      <c r="AM182" s="2" t="e">
        <v>#N/A</v>
      </c>
      <c r="AN182" s="2" t="e">
        <v>#N/A</v>
      </c>
      <c r="AO182" s="2" t="e">
        <v>#N/A</v>
      </c>
      <c r="AP182" s="2" t="e">
        <v>#N/A</v>
      </c>
      <c r="AQ182" s="2" t="e">
        <v>#N/A</v>
      </c>
      <c r="AR182" s="2" t="e">
        <v>#N/A</v>
      </c>
      <c r="AS182" t="e">
        <v>#N/A</v>
      </c>
      <c r="AT182" t="e">
        <v>#N/A</v>
      </c>
      <c r="AU182" t="e">
        <v>#N/A</v>
      </c>
      <c r="AV182" t="e">
        <v>#N/A</v>
      </c>
      <c r="AW182" t="e">
        <v>#N/A</v>
      </c>
      <c r="AX182" t="e">
        <v>#N/A</v>
      </c>
      <c r="AY182" t="e">
        <v>#N/A</v>
      </c>
      <c r="AZ182" t="e">
        <v>#N/A</v>
      </c>
      <c r="BA182" t="e">
        <v>#N/A</v>
      </c>
      <c r="BB182" t="e">
        <v>#N/A</v>
      </c>
      <c r="BC182" t="e">
        <v>#N/A</v>
      </c>
      <c r="BD182" t="e">
        <v>#N/A</v>
      </c>
      <c r="BE182" t="e">
        <v>#N/A</v>
      </c>
      <c r="BF182" t="e">
        <v>#N/A</v>
      </c>
      <c r="BG182" t="e">
        <v>#N/A</v>
      </c>
      <c r="BH182" t="e">
        <v>#N/A</v>
      </c>
      <c r="BI182" t="e">
        <v>#N/A</v>
      </c>
      <c r="BJ182" t="e">
        <v>#N/A</v>
      </c>
      <c r="BK182" t="e">
        <v>#N/A</v>
      </c>
      <c r="BL182" t="e">
        <v>#N/A</v>
      </c>
      <c r="BM182" t="e">
        <v>#N/A</v>
      </c>
    </row>
    <row r="183" spans="1:65" x14ac:dyDescent="0.25">
      <c r="A183" t="s">
        <v>187</v>
      </c>
      <c r="B183" s="2">
        <v>9.4</v>
      </c>
      <c r="C183" s="3">
        <v>9.4220000000000006</v>
      </c>
      <c r="D183" s="9" t="e">
        <v>#N/A</v>
      </c>
      <c r="E183" s="2" t="e">
        <v>#N/A</v>
      </c>
      <c r="F183" s="7" t="e">
        <v>#N/A</v>
      </c>
      <c r="G183" s="7" t="e">
        <v>#N/A</v>
      </c>
      <c r="H183" s="7" t="e">
        <v>#N/A</v>
      </c>
      <c r="I183" s="7" t="e">
        <v>#N/A</v>
      </c>
      <c r="J183" s="7" t="e">
        <v>#N/A</v>
      </c>
      <c r="K183" s="7" t="e">
        <v>#N/A</v>
      </c>
      <c r="L183" s="7" t="e">
        <v>#N/A</v>
      </c>
      <c r="M183" s="7" t="e">
        <v>#N/A</v>
      </c>
      <c r="N183" s="7" t="e">
        <v>#N/A</v>
      </c>
      <c r="O183" s="7" t="e">
        <v>#N/A</v>
      </c>
      <c r="P183" s="7" t="e">
        <v>#N/A</v>
      </c>
      <c r="Q183" s="7" t="e">
        <v>#N/A</v>
      </c>
      <c r="R183" s="7" t="e">
        <v>#N/A</v>
      </c>
      <c r="S183" s="7" t="e">
        <v>#N/A</v>
      </c>
      <c r="T183" s="7" t="e">
        <v>#N/A</v>
      </c>
      <c r="U183" s="7" t="e">
        <v>#N/A</v>
      </c>
      <c r="V183" s="7" t="e">
        <v>#N/A</v>
      </c>
      <c r="W183" s="7" t="e">
        <v>#N/A</v>
      </c>
      <c r="X183" s="2" t="e">
        <v>#N/A</v>
      </c>
      <c r="Y183" s="2" t="e">
        <v>#N/A</v>
      </c>
      <c r="Z183" s="2" t="e">
        <v>#N/A</v>
      </c>
      <c r="AA183" s="2" t="e">
        <v>#N/A</v>
      </c>
      <c r="AB183" s="2" t="e">
        <v>#N/A</v>
      </c>
      <c r="AC183" s="2" t="e">
        <v>#N/A</v>
      </c>
      <c r="AD183" s="2" t="e">
        <v>#N/A</v>
      </c>
      <c r="AE183" s="2" t="e">
        <v>#N/A</v>
      </c>
      <c r="AF183" s="2" t="e">
        <v>#N/A</v>
      </c>
      <c r="AG183" s="2" t="e">
        <v>#N/A</v>
      </c>
      <c r="AH183" s="2" t="e">
        <v>#N/A</v>
      </c>
      <c r="AI183" s="2" t="e">
        <v>#N/A</v>
      </c>
      <c r="AJ183" s="2" t="e">
        <v>#N/A</v>
      </c>
      <c r="AK183" s="2" t="e">
        <v>#N/A</v>
      </c>
      <c r="AL183" s="2" t="e">
        <v>#N/A</v>
      </c>
      <c r="AM183" s="2" t="e">
        <v>#N/A</v>
      </c>
      <c r="AN183" s="2" t="e">
        <v>#N/A</v>
      </c>
      <c r="AO183" s="2" t="e">
        <v>#N/A</v>
      </c>
      <c r="AP183" s="2" t="e">
        <v>#N/A</v>
      </c>
      <c r="AQ183" s="2" t="e">
        <v>#N/A</v>
      </c>
      <c r="AR183" s="2" t="e">
        <v>#N/A</v>
      </c>
      <c r="AS183" t="e">
        <v>#N/A</v>
      </c>
      <c r="AT183" t="e">
        <v>#N/A</v>
      </c>
      <c r="AU183" t="e">
        <v>#N/A</v>
      </c>
      <c r="AV183" t="e">
        <v>#N/A</v>
      </c>
      <c r="AW183" t="e">
        <v>#N/A</v>
      </c>
      <c r="AX183" t="e">
        <v>#N/A</v>
      </c>
      <c r="AY183" t="e">
        <v>#N/A</v>
      </c>
      <c r="AZ183" t="e">
        <v>#N/A</v>
      </c>
      <c r="BA183" t="e">
        <v>#N/A</v>
      </c>
      <c r="BB183" t="e">
        <v>#N/A</v>
      </c>
      <c r="BC183" t="e">
        <v>#N/A</v>
      </c>
      <c r="BD183" t="e">
        <v>#N/A</v>
      </c>
      <c r="BE183" t="e">
        <v>#N/A</v>
      </c>
      <c r="BF183" t="e">
        <v>#N/A</v>
      </c>
      <c r="BG183" t="e">
        <v>#N/A</v>
      </c>
      <c r="BH183" t="e">
        <v>#N/A</v>
      </c>
      <c r="BI183" t="e">
        <v>#N/A</v>
      </c>
      <c r="BJ183" t="e">
        <v>#N/A</v>
      </c>
      <c r="BK183" t="e">
        <v>#N/A</v>
      </c>
      <c r="BL183" t="e">
        <v>#N/A</v>
      </c>
      <c r="BM183" t="e">
        <v>#N/A</v>
      </c>
    </row>
    <row r="184" spans="1:65" x14ac:dyDescent="0.25">
      <c r="A184" t="s">
        <v>188</v>
      </c>
      <c r="B184" s="2">
        <v>9.3000000000000007</v>
      </c>
      <c r="C184" s="3">
        <v>9.3190000000000008</v>
      </c>
      <c r="D184" s="9" t="e">
        <v>#N/A</v>
      </c>
      <c r="E184" s="2" t="e">
        <v>#N/A</v>
      </c>
      <c r="F184" s="7" t="e">
        <v>#N/A</v>
      </c>
      <c r="G184" s="7" t="e">
        <v>#N/A</v>
      </c>
      <c r="H184" s="7" t="e">
        <v>#N/A</v>
      </c>
      <c r="I184" s="7" t="e">
        <v>#N/A</v>
      </c>
      <c r="J184" s="7" t="e">
        <v>#N/A</v>
      </c>
      <c r="K184" s="7" t="e">
        <v>#N/A</v>
      </c>
      <c r="L184" s="7" t="e">
        <v>#N/A</v>
      </c>
      <c r="M184" s="7" t="e">
        <v>#N/A</v>
      </c>
      <c r="N184" s="7" t="e">
        <v>#N/A</v>
      </c>
      <c r="O184" s="7" t="e">
        <v>#N/A</v>
      </c>
      <c r="P184" s="7" t="e">
        <v>#N/A</v>
      </c>
      <c r="Q184" s="7" t="e">
        <v>#N/A</v>
      </c>
      <c r="R184" s="7" t="e">
        <v>#N/A</v>
      </c>
      <c r="S184" s="7" t="e">
        <v>#N/A</v>
      </c>
      <c r="T184" s="7" t="e">
        <v>#N/A</v>
      </c>
      <c r="U184" s="7" t="e">
        <v>#N/A</v>
      </c>
      <c r="V184" s="7" t="e">
        <v>#N/A</v>
      </c>
      <c r="W184" s="7" t="e">
        <v>#N/A</v>
      </c>
      <c r="X184" s="2" t="e">
        <v>#N/A</v>
      </c>
      <c r="Y184" s="2" t="e">
        <v>#N/A</v>
      </c>
      <c r="Z184" s="2" t="e">
        <v>#N/A</v>
      </c>
      <c r="AA184" s="2" t="e">
        <v>#N/A</v>
      </c>
      <c r="AB184" s="2" t="e">
        <v>#N/A</v>
      </c>
      <c r="AC184" s="2" t="e">
        <v>#N/A</v>
      </c>
      <c r="AD184" s="2" t="e">
        <v>#N/A</v>
      </c>
      <c r="AE184" s="2" t="e">
        <v>#N/A</v>
      </c>
      <c r="AF184" s="2" t="e">
        <v>#N/A</v>
      </c>
      <c r="AG184" s="2" t="e">
        <v>#N/A</v>
      </c>
      <c r="AH184" s="2" t="e">
        <v>#N/A</v>
      </c>
      <c r="AI184" s="2" t="e">
        <v>#N/A</v>
      </c>
      <c r="AJ184" s="2" t="e">
        <v>#N/A</v>
      </c>
      <c r="AK184" s="2" t="e">
        <v>#N/A</v>
      </c>
      <c r="AL184" s="2" t="e">
        <v>#N/A</v>
      </c>
      <c r="AM184" s="2" t="e">
        <v>#N/A</v>
      </c>
      <c r="AN184" s="2" t="e">
        <v>#N/A</v>
      </c>
      <c r="AO184" s="2" t="e">
        <v>#N/A</v>
      </c>
      <c r="AP184" s="2" t="e">
        <v>#N/A</v>
      </c>
      <c r="AQ184" s="2" t="e">
        <v>#N/A</v>
      </c>
      <c r="AR184" s="2" t="e">
        <v>#N/A</v>
      </c>
      <c r="AS184" t="e">
        <v>#N/A</v>
      </c>
      <c r="AT184" t="e">
        <v>#N/A</v>
      </c>
      <c r="AU184" t="e">
        <v>#N/A</v>
      </c>
      <c r="AV184" t="e">
        <v>#N/A</v>
      </c>
      <c r="AW184" t="e">
        <v>#N/A</v>
      </c>
      <c r="AX184" t="e">
        <v>#N/A</v>
      </c>
      <c r="AY184" t="e">
        <v>#N/A</v>
      </c>
      <c r="AZ184" t="e">
        <v>#N/A</v>
      </c>
      <c r="BA184" t="e">
        <v>#N/A</v>
      </c>
      <c r="BB184" t="e">
        <v>#N/A</v>
      </c>
      <c r="BC184" t="e">
        <v>#N/A</v>
      </c>
      <c r="BD184" t="e">
        <v>#N/A</v>
      </c>
      <c r="BE184" t="e">
        <v>#N/A</v>
      </c>
      <c r="BF184" t="e">
        <v>#N/A</v>
      </c>
      <c r="BG184" t="e">
        <v>#N/A</v>
      </c>
      <c r="BH184" t="e">
        <v>#N/A</v>
      </c>
      <c r="BI184" t="e">
        <v>#N/A</v>
      </c>
      <c r="BJ184" t="e">
        <v>#N/A</v>
      </c>
      <c r="BK184" t="e">
        <v>#N/A</v>
      </c>
      <c r="BL184" t="e">
        <v>#N/A</v>
      </c>
      <c r="BM184" t="e">
        <v>#N/A</v>
      </c>
    </row>
    <row r="185" spans="1:65" x14ac:dyDescent="0.25">
      <c r="A185" t="s">
        <v>189</v>
      </c>
      <c r="B185" s="2">
        <v>9.1</v>
      </c>
      <c r="C185" s="3">
        <v>9.0009999999999994</v>
      </c>
      <c r="D185" s="9" t="e">
        <v>#N/A</v>
      </c>
      <c r="E185" s="2" t="e">
        <v>#N/A</v>
      </c>
      <c r="F185" s="7" t="e">
        <v>#N/A</v>
      </c>
      <c r="G185" s="7" t="e">
        <v>#N/A</v>
      </c>
      <c r="H185" s="7" t="e">
        <v>#N/A</v>
      </c>
      <c r="I185" s="7" t="e">
        <v>#N/A</v>
      </c>
      <c r="J185" s="7" t="e">
        <v>#N/A</v>
      </c>
      <c r="K185" s="7" t="e">
        <v>#N/A</v>
      </c>
      <c r="L185" s="7" t="e">
        <v>#N/A</v>
      </c>
      <c r="M185" s="7" t="e">
        <v>#N/A</v>
      </c>
      <c r="N185" s="7" t="e">
        <v>#N/A</v>
      </c>
      <c r="O185" s="7" t="e">
        <v>#N/A</v>
      </c>
      <c r="P185" s="7" t="e">
        <v>#N/A</v>
      </c>
      <c r="Q185" s="7" t="e">
        <v>#N/A</v>
      </c>
      <c r="R185" s="7" t="e">
        <v>#N/A</v>
      </c>
      <c r="S185" s="7" t="e">
        <v>#N/A</v>
      </c>
      <c r="T185" s="7" t="e">
        <v>#N/A</v>
      </c>
      <c r="U185" s="7" t="e">
        <v>#N/A</v>
      </c>
      <c r="V185" s="7" t="e">
        <v>#N/A</v>
      </c>
      <c r="W185" s="7" t="e">
        <v>#N/A</v>
      </c>
      <c r="X185" s="2" t="e">
        <v>#N/A</v>
      </c>
      <c r="Y185" s="2" t="e">
        <v>#N/A</v>
      </c>
      <c r="Z185" s="2" t="e">
        <v>#N/A</v>
      </c>
      <c r="AA185" s="2" t="e">
        <v>#N/A</v>
      </c>
      <c r="AB185" s="2" t="e">
        <v>#N/A</v>
      </c>
      <c r="AC185" s="2" t="e">
        <v>#N/A</v>
      </c>
      <c r="AD185" s="2" t="e">
        <v>#N/A</v>
      </c>
      <c r="AE185" s="2" t="e">
        <v>#N/A</v>
      </c>
      <c r="AF185" s="2" t="e">
        <v>#N/A</v>
      </c>
      <c r="AG185" s="2" t="e">
        <v>#N/A</v>
      </c>
      <c r="AH185" s="2" t="e">
        <v>#N/A</v>
      </c>
      <c r="AI185" s="2" t="e">
        <v>#N/A</v>
      </c>
      <c r="AJ185" s="2" t="e">
        <v>#N/A</v>
      </c>
      <c r="AK185" s="2" t="e">
        <v>#N/A</v>
      </c>
      <c r="AL185" s="2" t="e">
        <v>#N/A</v>
      </c>
      <c r="AM185" s="2" t="e">
        <v>#N/A</v>
      </c>
      <c r="AN185" s="2" t="e">
        <v>#N/A</v>
      </c>
      <c r="AO185" s="2" t="e">
        <v>#N/A</v>
      </c>
      <c r="AP185" s="2" t="e">
        <v>#N/A</v>
      </c>
      <c r="AQ185" s="2" t="e">
        <v>#N/A</v>
      </c>
      <c r="AR185" s="2" t="e">
        <v>#N/A</v>
      </c>
      <c r="AS185" t="e">
        <v>#N/A</v>
      </c>
      <c r="AT185" t="e">
        <v>#N/A</v>
      </c>
      <c r="AU185" t="e">
        <v>#N/A</v>
      </c>
      <c r="AV185" t="e">
        <v>#N/A</v>
      </c>
      <c r="AW185" t="e">
        <v>#N/A</v>
      </c>
      <c r="AX185" t="e">
        <v>#N/A</v>
      </c>
      <c r="AY185" t="e">
        <v>#N/A</v>
      </c>
      <c r="AZ185" t="e">
        <v>#N/A</v>
      </c>
      <c r="BA185" t="e">
        <v>#N/A</v>
      </c>
      <c r="BB185" t="e">
        <v>#N/A</v>
      </c>
      <c r="BC185" t="e">
        <v>#N/A</v>
      </c>
      <c r="BD185" t="e">
        <v>#N/A</v>
      </c>
      <c r="BE185" t="e">
        <v>#N/A</v>
      </c>
      <c r="BF185" t="e">
        <v>#N/A</v>
      </c>
      <c r="BG185" t="e">
        <v>#N/A</v>
      </c>
      <c r="BH185" t="e">
        <v>#N/A</v>
      </c>
      <c r="BI185" t="e">
        <v>#N/A</v>
      </c>
      <c r="BJ185" t="e">
        <v>#N/A</v>
      </c>
      <c r="BK185" t="e">
        <v>#N/A</v>
      </c>
      <c r="BL185" t="e">
        <v>#N/A</v>
      </c>
      <c r="BM185" t="e">
        <v>#N/A</v>
      </c>
    </row>
    <row r="186" spans="1:65" x14ac:dyDescent="0.25">
      <c r="A186" t="s">
        <v>190</v>
      </c>
      <c r="B186" s="2">
        <v>9</v>
      </c>
      <c r="C186" s="3">
        <v>8.9019999999999992</v>
      </c>
      <c r="D186" s="9" t="e">
        <v>#N/A</v>
      </c>
      <c r="E186" s="2" t="e">
        <v>#N/A</v>
      </c>
      <c r="F186" s="7" t="e">
        <v>#N/A</v>
      </c>
      <c r="G186" s="7" t="e">
        <v>#N/A</v>
      </c>
      <c r="H186" s="7" t="e">
        <v>#N/A</v>
      </c>
      <c r="I186" s="7" t="e">
        <v>#N/A</v>
      </c>
      <c r="J186" s="7" t="e">
        <v>#N/A</v>
      </c>
      <c r="K186" s="7" t="e">
        <v>#N/A</v>
      </c>
      <c r="L186" s="7" t="e">
        <v>#N/A</v>
      </c>
      <c r="M186" s="7" t="e">
        <v>#N/A</v>
      </c>
      <c r="N186" s="7" t="e">
        <v>#N/A</v>
      </c>
      <c r="O186" s="7" t="e">
        <v>#N/A</v>
      </c>
      <c r="P186" s="7" t="e">
        <v>#N/A</v>
      </c>
      <c r="Q186" s="7" t="e">
        <v>#N/A</v>
      </c>
      <c r="R186" s="7" t="e">
        <v>#N/A</v>
      </c>
      <c r="S186" s="7" t="e">
        <v>#N/A</v>
      </c>
      <c r="T186" s="7" t="e">
        <v>#N/A</v>
      </c>
      <c r="U186" s="7" t="e">
        <v>#N/A</v>
      </c>
      <c r="V186" s="7" t="e">
        <v>#N/A</v>
      </c>
      <c r="W186" s="7" t="e">
        <v>#N/A</v>
      </c>
      <c r="X186" s="2" t="e">
        <v>#N/A</v>
      </c>
      <c r="Y186" s="2" t="e">
        <v>#N/A</v>
      </c>
      <c r="Z186" s="2" t="e">
        <v>#N/A</v>
      </c>
      <c r="AA186" s="2" t="e">
        <v>#N/A</v>
      </c>
      <c r="AB186" s="2" t="e">
        <v>#N/A</v>
      </c>
      <c r="AC186" s="2" t="e">
        <v>#N/A</v>
      </c>
      <c r="AD186" s="2" t="e">
        <v>#N/A</v>
      </c>
      <c r="AE186" s="2" t="e">
        <v>#N/A</v>
      </c>
      <c r="AF186" s="2" t="e">
        <v>#N/A</v>
      </c>
      <c r="AG186" s="2" t="e">
        <v>#N/A</v>
      </c>
      <c r="AH186" s="2" t="e">
        <v>#N/A</v>
      </c>
      <c r="AI186" s="2" t="e">
        <v>#N/A</v>
      </c>
      <c r="AJ186" s="2" t="e">
        <v>#N/A</v>
      </c>
      <c r="AK186" s="2" t="e">
        <v>#N/A</v>
      </c>
      <c r="AL186" s="2" t="e">
        <v>#N/A</v>
      </c>
      <c r="AM186" s="2" t="e">
        <v>#N/A</v>
      </c>
      <c r="AN186" s="2" t="e">
        <v>#N/A</v>
      </c>
      <c r="AO186" s="2" t="e">
        <v>#N/A</v>
      </c>
      <c r="AP186" s="2" t="e">
        <v>#N/A</v>
      </c>
      <c r="AQ186" s="2" t="e">
        <v>#N/A</v>
      </c>
      <c r="AR186" s="2" t="e">
        <v>#N/A</v>
      </c>
      <c r="AS186" t="e">
        <v>#N/A</v>
      </c>
      <c r="AT186" t="e">
        <v>#N/A</v>
      </c>
      <c r="AU186" t="e">
        <v>#N/A</v>
      </c>
      <c r="AV186" t="e">
        <v>#N/A</v>
      </c>
      <c r="AW186" t="e">
        <v>#N/A</v>
      </c>
      <c r="AX186" t="e">
        <v>#N/A</v>
      </c>
      <c r="AY186" t="e">
        <v>#N/A</v>
      </c>
      <c r="AZ186" t="e">
        <v>#N/A</v>
      </c>
      <c r="BA186" t="e">
        <v>#N/A</v>
      </c>
      <c r="BB186" t="e">
        <v>#N/A</v>
      </c>
      <c r="BC186" t="e">
        <v>#N/A</v>
      </c>
      <c r="BD186" t="e">
        <v>#N/A</v>
      </c>
      <c r="BE186" t="e">
        <v>#N/A</v>
      </c>
      <c r="BF186" t="e">
        <v>#N/A</v>
      </c>
      <c r="BG186" t="e">
        <v>#N/A</v>
      </c>
      <c r="BH186" t="e">
        <v>#N/A</v>
      </c>
      <c r="BI186" t="e">
        <v>#N/A</v>
      </c>
      <c r="BJ186" t="e">
        <v>#N/A</v>
      </c>
      <c r="BK186" t="e">
        <v>#N/A</v>
      </c>
      <c r="BL186" t="e">
        <v>#N/A</v>
      </c>
      <c r="BM186" t="e">
        <v>#N/A</v>
      </c>
    </row>
    <row r="187" spans="1:65" x14ac:dyDescent="0.25">
      <c r="A187" t="s">
        <v>191</v>
      </c>
      <c r="B187" s="2">
        <v>8.9</v>
      </c>
      <c r="C187" s="3">
        <v>9.032</v>
      </c>
      <c r="D187" s="9" t="e">
        <v>#N/A</v>
      </c>
      <c r="E187" s="2" t="e">
        <v>#N/A</v>
      </c>
      <c r="F187" s="7" t="e">
        <v>#N/A</v>
      </c>
      <c r="G187" s="7" t="e">
        <v>#N/A</v>
      </c>
      <c r="H187" s="7" t="e">
        <v>#N/A</v>
      </c>
      <c r="I187" s="7" t="e">
        <v>#N/A</v>
      </c>
      <c r="J187" s="7" t="e">
        <v>#N/A</v>
      </c>
      <c r="K187" s="7" t="e">
        <v>#N/A</v>
      </c>
      <c r="L187" s="7" t="e">
        <v>#N/A</v>
      </c>
      <c r="M187" s="7" t="e">
        <v>#N/A</v>
      </c>
      <c r="N187" s="7" t="e">
        <v>#N/A</v>
      </c>
      <c r="O187" s="7" t="e">
        <v>#N/A</v>
      </c>
      <c r="P187" s="7" t="e">
        <v>#N/A</v>
      </c>
      <c r="Q187" s="7" t="e">
        <v>#N/A</v>
      </c>
      <c r="R187" s="7" t="e">
        <v>#N/A</v>
      </c>
      <c r="S187" s="7" t="e">
        <v>#N/A</v>
      </c>
      <c r="T187" s="7" t="e">
        <v>#N/A</v>
      </c>
      <c r="U187" s="7" t="e">
        <v>#N/A</v>
      </c>
      <c r="V187" s="7" t="e">
        <v>#N/A</v>
      </c>
      <c r="W187" s="7" t="e">
        <v>#N/A</v>
      </c>
      <c r="X187" s="2" t="e">
        <v>#N/A</v>
      </c>
      <c r="Y187" s="2" t="e">
        <v>#N/A</v>
      </c>
      <c r="Z187" s="2" t="e">
        <v>#N/A</v>
      </c>
      <c r="AA187" s="2" t="e">
        <v>#N/A</v>
      </c>
      <c r="AB187" s="2" t="e">
        <v>#N/A</v>
      </c>
      <c r="AC187" s="2" t="e">
        <v>#N/A</v>
      </c>
      <c r="AD187" s="2" t="e">
        <v>#N/A</v>
      </c>
      <c r="AE187" s="2" t="e">
        <v>#N/A</v>
      </c>
      <c r="AF187" s="2" t="e">
        <v>#N/A</v>
      </c>
      <c r="AG187" s="2" t="e">
        <v>#N/A</v>
      </c>
      <c r="AH187" s="2" t="e">
        <v>#N/A</v>
      </c>
      <c r="AI187" s="2" t="e">
        <v>#N/A</v>
      </c>
      <c r="AJ187" s="2" t="e">
        <v>#N/A</v>
      </c>
      <c r="AK187" s="2" t="e">
        <v>#N/A</v>
      </c>
      <c r="AL187" s="2" t="e">
        <v>#N/A</v>
      </c>
      <c r="AM187" s="2" t="e">
        <v>#N/A</v>
      </c>
      <c r="AN187" s="2" t="e">
        <v>#N/A</v>
      </c>
      <c r="AO187" s="2" t="e">
        <v>#N/A</v>
      </c>
      <c r="AP187" s="2" t="e">
        <v>#N/A</v>
      </c>
      <c r="AQ187" s="2" t="e">
        <v>#N/A</v>
      </c>
      <c r="AR187" s="2" t="e">
        <v>#N/A</v>
      </c>
      <c r="AS187" t="e">
        <v>#N/A</v>
      </c>
      <c r="AT187" t="e">
        <v>#N/A</v>
      </c>
      <c r="AU187" t="e">
        <v>#N/A</v>
      </c>
      <c r="AV187" t="e">
        <v>#N/A</v>
      </c>
      <c r="AW187" t="e">
        <v>#N/A</v>
      </c>
      <c r="AX187" t="e">
        <v>#N/A</v>
      </c>
      <c r="AY187" t="e">
        <v>#N/A</v>
      </c>
      <c r="AZ187" t="e">
        <v>#N/A</v>
      </c>
      <c r="BA187" t="e">
        <v>#N/A</v>
      </c>
      <c r="BB187" t="e">
        <v>#N/A</v>
      </c>
      <c r="BC187" t="e">
        <v>#N/A</v>
      </c>
      <c r="BD187" t="e">
        <v>#N/A</v>
      </c>
      <c r="BE187" t="e">
        <v>#N/A</v>
      </c>
      <c r="BF187" t="e">
        <v>#N/A</v>
      </c>
      <c r="BG187" t="e">
        <v>#N/A</v>
      </c>
      <c r="BH187" t="e">
        <v>#N/A</v>
      </c>
      <c r="BI187" t="e">
        <v>#N/A</v>
      </c>
      <c r="BJ187" t="e">
        <v>#N/A</v>
      </c>
      <c r="BK187" t="e">
        <v>#N/A</v>
      </c>
      <c r="BL187" t="e">
        <v>#N/A</v>
      </c>
      <c r="BM187" t="e">
        <v>#N/A</v>
      </c>
    </row>
    <row r="188" spans="1:65" x14ac:dyDescent="0.25">
      <c r="A188" t="s">
        <v>192</v>
      </c>
      <c r="B188" s="2">
        <v>8.9</v>
      </c>
      <c r="C188" s="3">
        <v>8.7119999999999997</v>
      </c>
      <c r="D188" s="9" t="e">
        <v>#N/A</v>
      </c>
      <c r="E188" s="2" t="e">
        <v>#N/A</v>
      </c>
      <c r="F188" s="7" t="e">
        <v>#N/A</v>
      </c>
      <c r="G188" s="7" t="e">
        <v>#N/A</v>
      </c>
      <c r="H188" s="7" t="e">
        <v>#N/A</v>
      </c>
      <c r="I188" s="7" t="e">
        <v>#N/A</v>
      </c>
      <c r="J188" s="7" t="e">
        <v>#N/A</v>
      </c>
      <c r="K188" s="7" t="e">
        <v>#N/A</v>
      </c>
      <c r="L188" s="7" t="e">
        <v>#N/A</v>
      </c>
      <c r="M188" s="7" t="e">
        <v>#N/A</v>
      </c>
      <c r="N188" s="7" t="e">
        <v>#N/A</v>
      </c>
      <c r="O188" s="7" t="e">
        <v>#N/A</v>
      </c>
      <c r="P188" s="7" t="e">
        <v>#N/A</v>
      </c>
      <c r="Q188" s="7" t="e">
        <v>#N/A</v>
      </c>
      <c r="R188" s="7" t="e">
        <v>#N/A</v>
      </c>
      <c r="S188" s="7" t="e">
        <v>#N/A</v>
      </c>
      <c r="T188" s="7" t="e">
        <v>#N/A</v>
      </c>
      <c r="U188" s="7" t="e">
        <v>#N/A</v>
      </c>
      <c r="V188" s="7" t="e">
        <v>#N/A</v>
      </c>
      <c r="W188" s="7" t="e">
        <v>#N/A</v>
      </c>
      <c r="X188" s="2" t="e">
        <v>#N/A</v>
      </c>
      <c r="Y188" s="2" t="e">
        <v>#N/A</v>
      </c>
      <c r="Z188" s="2" t="e">
        <v>#N/A</v>
      </c>
      <c r="AA188" s="2" t="e">
        <v>#N/A</v>
      </c>
      <c r="AB188" s="2" t="e">
        <v>#N/A</v>
      </c>
      <c r="AC188" s="2" t="e">
        <v>#N/A</v>
      </c>
      <c r="AD188" s="2" t="e">
        <v>#N/A</v>
      </c>
      <c r="AE188" s="2" t="e">
        <v>#N/A</v>
      </c>
      <c r="AF188" s="2" t="e">
        <v>#N/A</v>
      </c>
      <c r="AG188" s="2" t="e">
        <v>#N/A</v>
      </c>
      <c r="AH188" s="2" t="e">
        <v>#N/A</v>
      </c>
      <c r="AI188" s="2" t="e">
        <v>#N/A</v>
      </c>
      <c r="AJ188" s="2" t="e">
        <v>#N/A</v>
      </c>
      <c r="AK188" s="2" t="e">
        <v>#N/A</v>
      </c>
      <c r="AL188" s="2" t="e">
        <v>#N/A</v>
      </c>
      <c r="AM188" s="2" t="e">
        <v>#N/A</v>
      </c>
      <c r="AN188" s="2" t="e">
        <v>#N/A</v>
      </c>
      <c r="AO188" s="2" t="e">
        <v>#N/A</v>
      </c>
      <c r="AP188" s="2" t="e">
        <v>#N/A</v>
      </c>
      <c r="AQ188" s="2" t="e">
        <v>#N/A</v>
      </c>
      <c r="AR188" s="2" t="e">
        <v>#N/A</v>
      </c>
      <c r="AS188" t="e">
        <v>#N/A</v>
      </c>
      <c r="AT188" t="e">
        <v>#N/A</v>
      </c>
      <c r="AU188" t="e">
        <v>#N/A</v>
      </c>
      <c r="AV188" t="e">
        <v>#N/A</v>
      </c>
      <c r="AW188" t="e">
        <v>#N/A</v>
      </c>
      <c r="AX188" t="e">
        <v>#N/A</v>
      </c>
      <c r="AY188" t="e">
        <v>#N/A</v>
      </c>
      <c r="AZ188" t="e">
        <v>#N/A</v>
      </c>
      <c r="BA188" t="e">
        <v>#N/A</v>
      </c>
      <c r="BB188" t="e">
        <v>#N/A</v>
      </c>
      <c r="BC188" t="e">
        <v>#N/A</v>
      </c>
      <c r="BD188" t="e">
        <v>#N/A</v>
      </c>
      <c r="BE188" t="e">
        <v>#N/A</v>
      </c>
      <c r="BF188" t="e">
        <v>#N/A</v>
      </c>
      <c r="BG188" t="e">
        <v>#N/A</v>
      </c>
      <c r="BH188" t="e">
        <v>#N/A</v>
      </c>
      <c r="BI188" t="e">
        <v>#N/A</v>
      </c>
      <c r="BJ188" t="e">
        <v>#N/A</v>
      </c>
      <c r="BK188" t="e">
        <v>#N/A</v>
      </c>
      <c r="BL188" t="e">
        <v>#N/A</v>
      </c>
      <c r="BM188" t="e">
        <v>#N/A</v>
      </c>
    </row>
    <row r="189" spans="1:65" x14ac:dyDescent="0.25">
      <c r="A189" t="s">
        <v>193</v>
      </c>
      <c r="B189" s="2">
        <v>8.9</v>
      </c>
      <c r="C189" s="3">
        <v>8.8569999999999993</v>
      </c>
      <c r="D189" s="9" t="e">
        <v>#N/A</v>
      </c>
      <c r="E189" s="2" t="e">
        <v>#N/A</v>
      </c>
      <c r="F189" s="7" t="e">
        <v>#N/A</v>
      </c>
      <c r="G189" s="7" t="e">
        <v>#N/A</v>
      </c>
      <c r="H189" s="7" t="e">
        <v>#N/A</v>
      </c>
      <c r="I189" s="7" t="e">
        <v>#N/A</v>
      </c>
      <c r="J189" s="7" t="e">
        <v>#N/A</v>
      </c>
      <c r="K189" s="7" t="e">
        <v>#N/A</v>
      </c>
      <c r="L189" s="7" t="e">
        <v>#N/A</v>
      </c>
      <c r="M189" s="7" t="e">
        <v>#N/A</v>
      </c>
      <c r="N189" s="7" t="e">
        <v>#N/A</v>
      </c>
      <c r="O189" s="7" t="e">
        <v>#N/A</v>
      </c>
      <c r="P189" s="7" t="e">
        <v>#N/A</v>
      </c>
      <c r="Q189" s="7" t="e">
        <v>#N/A</v>
      </c>
      <c r="R189" s="7" t="e">
        <v>#N/A</v>
      </c>
      <c r="S189" s="7" t="e">
        <v>#N/A</v>
      </c>
      <c r="T189" s="7" t="e">
        <v>#N/A</v>
      </c>
      <c r="U189" s="7" t="e">
        <v>#N/A</v>
      </c>
      <c r="V189" s="7" t="e">
        <v>#N/A</v>
      </c>
      <c r="W189" s="7" t="e">
        <v>#N/A</v>
      </c>
      <c r="X189" s="2" t="e">
        <v>#N/A</v>
      </c>
      <c r="Y189" s="2" t="e">
        <v>#N/A</v>
      </c>
      <c r="Z189" s="2" t="e">
        <v>#N/A</v>
      </c>
      <c r="AA189" s="2" t="e">
        <v>#N/A</v>
      </c>
      <c r="AB189" s="2" t="e">
        <v>#N/A</v>
      </c>
      <c r="AC189" s="2" t="e">
        <v>#N/A</v>
      </c>
      <c r="AD189" s="2" t="e">
        <v>#N/A</v>
      </c>
      <c r="AE189" s="2" t="e">
        <v>#N/A</v>
      </c>
      <c r="AF189" s="2" t="e">
        <v>#N/A</v>
      </c>
      <c r="AG189" s="2" t="e">
        <v>#N/A</v>
      </c>
      <c r="AH189" s="2" t="e">
        <v>#N/A</v>
      </c>
      <c r="AI189" s="2" t="e">
        <v>#N/A</v>
      </c>
      <c r="AJ189" s="2" t="e">
        <v>#N/A</v>
      </c>
      <c r="AK189" s="2" t="e">
        <v>#N/A</v>
      </c>
      <c r="AL189" s="2" t="e">
        <v>#N/A</v>
      </c>
      <c r="AM189" s="2" t="e">
        <v>#N/A</v>
      </c>
      <c r="AN189" s="2" t="e">
        <v>#N/A</v>
      </c>
      <c r="AO189" s="2" t="e">
        <v>#N/A</v>
      </c>
      <c r="AP189" s="2" t="e">
        <v>#N/A</v>
      </c>
      <c r="AQ189" s="2" t="e">
        <v>#N/A</v>
      </c>
      <c r="AR189" s="2" t="e">
        <v>#N/A</v>
      </c>
      <c r="AS189" t="e">
        <v>#N/A</v>
      </c>
      <c r="AT189" t="e">
        <v>#N/A</v>
      </c>
      <c r="AU189" t="e">
        <v>#N/A</v>
      </c>
      <c r="AV189" t="e">
        <v>#N/A</v>
      </c>
      <c r="AW189" t="e">
        <v>#N/A</v>
      </c>
      <c r="AX189" t="e">
        <v>#N/A</v>
      </c>
      <c r="AY189" t="e">
        <v>#N/A</v>
      </c>
      <c r="AZ189" t="e">
        <v>#N/A</v>
      </c>
      <c r="BA189" t="e">
        <v>#N/A</v>
      </c>
      <c r="BB189" t="e">
        <v>#N/A</v>
      </c>
      <c r="BC189" t="e">
        <v>#N/A</v>
      </c>
      <c r="BD189" t="e">
        <v>#N/A</v>
      </c>
      <c r="BE189" t="e">
        <v>#N/A</v>
      </c>
      <c r="BF189" t="e">
        <v>#N/A</v>
      </c>
      <c r="BG189" t="e">
        <v>#N/A</v>
      </c>
      <c r="BH189" t="e">
        <v>#N/A</v>
      </c>
      <c r="BI189" t="e">
        <v>#N/A</v>
      </c>
      <c r="BJ189" t="e">
        <v>#N/A</v>
      </c>
      <c r="BK189" t="e">
        <v>#N/A</v>
      </c>
      <c r="BL189" t="e">
        <v>#N/A</v>
      </c>
      <c r="BM189" t="e">
        <v>#N/A</v>
      </c>
    </row>
    <row r="190" spans="1:65" x14ac:dyDescent="0.25">
      <c r="A190" t="s">
        <v>194</v>
      </c>
      <c r="B190" s="2">
        <v>8.8000000000000007</v>
      </c>
      <c r="C190" s="3">
        <v>9.0719999999999992</v>
      </c>
      <c r="D190" s="9" t="e">
        <v>#N/A</v>
      </c>
      <c r="E190" s="2" t="e">
        <v>#N/A</v>
      </c>
      <c r="F190" s="7" t="e">
        <v>#N/A</v>
      </c>
      <c r="G190" s="7" t="e">
        <v>#N/A</v>
      </c>
      <c r="H190" s="7" t="e">
        <v>#N/A</v>
      </c>
      <c r="I190" s="7" t="e">
        <v>#N/A</v>
      </c>
      <c r="J190" s="7" t="e">
        <v>#N/A</v>
      </c>
      <c r="K190" s="7" t="e">
        <v>#N/A</v>
      </c>
      <c r="L190" s="7" t="e">
        <v>#N/A</v>
      </c>
      <c r="M190" s="7" t="e">
        <v>#N/A</v>
      </c>
      <c r="N190" s="7" t="e">
        <v>#N/A</v>
      </c>
      <c r="O190" s="7" t="e">
        <v>#N/A</v>
      </c>
      <c r="P190" s="7" t="e">
        <v>#N/A</v>
      </c>
      <c r="Q190" s="7" t="e">
        <v>#N/A</v>
      </c>
      <c r="R190" s="7" t="e">
        <v>#N/A</v>
      </c>
      <c r="S190" s="7" t="e">
        <v>#N/A</v>
      </c>
      <c r="T190" s="7" t="e">
        <v>#N/A</v>
      </c>
      <c r="U190" s="7" t="e">
        <v>#N/A</v>
      </c>
      <c r="V190" s="7" t="e">
        <v>#N/A</v>
      </c>
      <c r="W190" s="7" t="e">
        <v>#N/A</v>
      </c>
      <c r="X190" s="2" t="e">
        <v>#N/A</v>
      </c>
      <c r="Y190" s="2" t="e">
        <v>#N/A</v>
      </c>
      <c r="Z190" s="2" t="e">
        <v>#N/A</v>
      </c>
      <c r="AA190" s="2" t="e">
        <v>#N/A</v>
      </c>
      <c r="AB190" s="2" t="e">
        <v>#N/A</v>
      </c>
      <c r="AC190" s="2" t="e">
        <v>#N/A</v>
      </c>
      <c r="AD190" s="2" t="e">
        <v>#N/A</v>
      </c>
      <c r="AE190" s="2" t="e">
        <v>#N/A</v>
      </c>
      <c r="AF190" s="2" t="e">
        <v>#N/A</v>
      </c>
      <c r="AG190" s="2" t="e">
        <v>#N/A</v>
      </c>
      <c r="AH190" s="2" t="e">
        <v>#N/A</v>
      </c>
      <c r="AI190" s="2" t="e">
        <v>#N/A</v>
      </c>
      <c r="AJ190" s="2" t="e">
        <v>#N/A</v>
      </c>
      <c r="AK190" s="2" t="e">
        <v>#N/A</v>
      </c>
      <c r="AL190" s="2" t="e">
        <v>#N/A</v>
      </c>
      <c r="AM190" s="2" t="e">
        <v>#N/A</v>
      </c>
      <c r="AN190" s="2" t="e">
        <v>#N/A</v>
      </c>
      <c r="AO190" s="2" t="e">
        <v>#N/A</v>
      </c>
      <c r="AP190" s="2" t="e">
        <v>#N/A</v>
      </c>
      <c r="AQ190" s="2" t="e">
        <v>#N/A</v>
      </c>
      <c r="AR190" s="2" t="e">
        <v>#N/A</v>
      </c>
      <c r="AS190" t="e">
        <v>#N/A</v>
      </c>
      <c r="AT190" t="e">
        <v>#N/A</v>
      </c>
      <c r="AU190" t="e">
        <v>#N/A</v>
      </c>
      <c r="AV190" t="e">
        <v>#N/A</v>
      </c>
      <c r="AW190" t="e">
        <v>#N/A</v>
      </c>
      <c r="AX190" t="e">
        <v>#N/A</v>
      </c>
      <c r="AY190" t="e">
        <v>#N/A</v>
      </c>
      <c r="AZ190" t="e">
        <v>#N/A</v>
      </c>
      <c r="BA190" t="e">
        <v>#N/A</v>
      </c>
      <c r="BB190" t="e">
        <v>#N/A</v>
      </c>
      <c r="BC190" t="e">
        <v>#N/A</v>
      </c>
      <c r="BD190" t="e">
        <v>#N/A</v>
      </c>
      <c r="BE190" t="e">
        <v>#N/A</v>
      </c>
      <c r="BF190" t="e">
        <v>#N/A</v>
      </c>
      <c r="BG190" t="e">
        <v>#N/A</v>
      </c>
      <c r="BH190" t="e">
        <v>#N/A</v>
      </c>
      <c r="BI190" t="e">
        <v>#N/A</v>
      </c>
      <c r="BJ190" t="e">
        <v>#N/A</v>
      </c>
      <c r="BK190" t="e">
        <v>#N/A</v>
      </c>
      <c r="BL190" t="e">
        <v>#N/A</v>
      </c>
      <c r="BM190" t="e">
        <v>#N/A</v>
      </c>
    </row>
    <row r="191" spans="1:65" x14ac:dyDescent="0.25">
      <c r="A191" t="s">
        <v>195</v>
      </c>
      <c r="B191" s="2">
        <v>8.8000000000000007</v>
      </c>
      <c r="C191" s="3">
        <v>8.5299999999999994</v>
      </c>
      <c r="D191" s="9" t="e">
        <v>#N/A</v>
      </c>
      <c r="E191" s="2" t="e">
        <v>#N/A</v>
      </c>
      <c r="F191" s="7" t="e">
        <v>#N/A</v>
      </c>
      <c r="G191" s="7" t="e">
        <v>#N/A</v>
      </c>
      <c r="H191" s="7" t="e">
        <v>#N/A</v>
      </c>
      <c r="I191" s="7" t="e">
        <v>#N/A</v>
      </c>
      <c r="J191" s="7" t="e">
        <v>#N/A</v>
      </c>
      <c r="K191" s="7" t="e">
        <v>#N/A</v>
      </c>
      <c r="L191" s="7" t="e">
        <v>#N/A</v>
      </c>
      <c r="M191" s="7" t="e">
        <v>#N/A</v>
      </c>
      <c r="N191" s="7" t="e">
        <v>#N/A</v>
      </c>
      <c r="O191" s="7" t="e">
        <v>#N/A</v>
      </c>
      <c r="P191" s="7" t="e">
        <v>#N/A</v>
      </c>
      <c r="Q191" s="7" t="e">
        <v>#N/A</v>
      </c>
      <c r="R191" s="7" t="e">
        <v>#N/A</v>
      </c>
      <c r="S191" s="7" t="e">
        <v>#N/A</v>
      </c>
      <c r="T191" s="7" t="e">
        <v>#N/A</v>
      </c>
      <c r="U191" s="7" t="e">
        <v>#N/A</v>
      </c>
      <c r="V191" s="7" t="e">
        <v>#N/A</v>
      </c>
      <c r="W191" s="7" t="e">
        <v>#N/A</v>
      </c>
      <c r="X191" s="2" t="e">
        <v>#N/A</v>
      </c>
      <c r="Y191" s="2" t="e">
        <v>#N/A</v>
      </c>
      <c r="Z191" s="2" t="e">
        <v>#N/A</v>
      </c>
      <c r="AA191" s="2" t="e">
        <v>#N/A</v>
      </c>
      <c r="AB191" s="2" t="e">
        <v>#N/A</v>
      </c>
      <c r="AC191" s="2" t="e">
        <v>#N/A</v>
      </c>
      <c r="AD191" s="2" t="e">
        <v>#N/A</v>
      </c>
      <c r="AE191" s="2" t="e">
        <v>#N/A</v>
      </c>
      <c r="AF191" s="2" t="e">
        <v>#N/A</v>
      </c>
      <c r="AG191" s="2" t="e">
        <v>#N/A</v>
      </c>
      <c r="AH191" s="2" t="e">
        <v>#N/A</v>
      </c>
      <c r="AI191" s="2" t="e">
        <v>#N/A</v>
      </c>
      <c r="AJ191" s="2" t="e">
        <v>#N/A</v>
      </c>
      <c r="AK191" s="2" t="e">
        <v>#N/A</v>
      </c>
      <c r="AL191" s="2" t="e">
        <v>#N/A</v>
      </c>
      <c r="AM191" s="2" t="e">
        <v>#N/A</v>
      </c>
      <c r="AN191" s="2" t="e">
        <v>#N/A</v>
      </c>
      <c r="AO191" s="2" t="e">
        <v>#N/A</v>
      </c>
      <c r="AP191" s="2" t="e">
        <v>#N/A</v>
      </c>
      <c r="AQ191" s="2" t="e">
        <v>#N/A</v>
      </c>
      <c r="AR191" s="2" t="e">
        <v>#N/A</v>
      </c>
      <c r="AS191" t="e">
        <v>#N/A</v>
      </c>
      <c r="AT191" t="e">
        <v>#N/A</v>
      </c>
      <c r="AU191" t="e">
        <v>#N/A</v>
      </c>
      <c r="AV191" t="e">
        <v>#N/A</v>
      </c>
      <c r="AW191" t="e">
        <v>#N/A</v>
      </c>
      <c r="AX191" t="e">
        <v>#N/A</v>
      </c>
      <c r="AY191" t="e">
        <v>#N/A</v>
      </c>
      <c r="AZ191" t="e">
        <v>#N/A</v>
      </c>
      <c r="BA191" t="e">
        <v>#N/A</v>
      </c>
      <c r="BB191" t="e">
        <v>#N/A</v>
      </c>
      <c r="BC191" t="e">
        <v>#N/A</v>
      </c>
      <c r="BD191" t="e">
        <v>#N/A</v>
      </c>
      <c r="BE191" t="e">
        <v>#N/A</v>
      </c>
      <c r="BF191" t="e">
        <v>#N/A</v>
      </c>
      <c r="BG191" t="e">
        <v>#N/A</v>
      </c>
      <c r="BH191" t="e">
        <v>#N/A</v>
      </c>
      <c r="BI191" t="e">
        <v>#N/A</v>
      </c>
      <c r="BJ191" t="e">
        <v>#N/A</v>
      </c>
      <c r="BK191" t="e">
        <v>#N/A</v>
      </c>
      <c r="BL191" t="e">
        <v>#N/A</v>
      </c>
      <c r="BM191" t="e">
        <v>#N/A</v>
      </c>
    </row>
    <row r="192" spans="1:65" x14ac:dyDescent="0.25">
      <c r="A192" t="s">
        <v>196</v>
      </c>
      <c r="B192" s="2">
        <v>8.6999999999999993</v>
      </c>
      <c r="C192" s="3">
        <v>8.6820000000000004</v>
      </c>
      <c r="D192" s="9" t="e">
        <v>#N/A</v>
      </c>
      <c r="E192" s="2" t="e">
        <v>#N/A</v>
      </c>
      <c r="F192" s="7" t="e">
        <v>#N/A</v>
      </c>
      <c r="G192" s="7" t="e">
        <v>#N/A</v>
      </c>
      <c r="H192" s="7" t="e">
        <v>#N/A</v>
      </c>
      <c r="I192" s="7" t="e">
        <v>#N/A</v>
      </c>
      <c r="J192" s="7" t="e">
        <v>#N/A</v>
      </c>
      <c r="K192" s="7" t="e">
        <v>#N/A</v>
      </c>
      <c r="L192" s="7" t="e">
        <v>#N/A</v>
      </c>
      <c r="M192" s="7" t="e">
        <v>#N/A</v>
      </c>
      <c r="N192" s="7" t="e">
        <v>#N/A</v>
      </c>
      <c r="O192" s="7" t="e">
        <v>#N/A</v>
      </c>
      <c r="P192" s="7" t="e">
        <v>#N/A</v>
      </c>
      <c r="Q192" s="7" t="e">
        <v>#N/A</v>
      </c>
      <c r="R192" s="7" t="e">
        <v>#N/A</v>
      </c>
      <c r="S192" s="7" t="e">
        <v>#N/A</v>
      </c>
      <c r="T192" s="7" t="e">
        <v>#N/A</v>
      </c>
      <c r="U192" s="7" t="e">
        <v>#N/A</v>
      </c>
      <c r="V192" s="7" t="e">
        <v>#N/A</v>
      </c>
      <c r="W192" s="7" t="e">
        <v>#N/A</v>
      </c>
      <c r="X192" s="2" t="e">
        <v>#N/A</v>
      </c>
      <c r="Y192" s="2" t="e">
        <v>#N/A</v>
      </c>
      <c r="Z192" s="2" t="e">
        <v>#N/A</v>
      </c>
      <c r="AA192" s="2" t="e">
        <v>#N/A</v>
      </c>
      <c r="AB192" s="2" t="e">
        <v>#N/A</v>
      </c>
      <c r="AC192" s="2" t="e">
        <v>#N/A</v>
      </c>
      <c r="AD192" s="2" t="e">
        <v>#N/A</v>
      </c>
      <c r="AE192" s="2" t="e">
        <v>#N/A</v>
      </c>
      <c r="AF192" s="2" t="e">
        <v>#N/A</v>
      </c>
      <c r="AG192" s="2" t="e">
        <v>#N/A</v>
      </c>
      <c r="AH192" s="2" t="e">
        <v>#N/A</v>
      </c>
      <c r="AI192" s="2" t="e">
        <v>#N/A</v>
      </c>
      <c r="AJ192" s="2" t="e">
        <v>#N/A</v>
      </c>
      <c r="AK192" s="2" t="e">
        <v>#N/A</v>
      </c>
      <c r="AL192" s="2" t="e">
        <v>#N/A</v>
      </c>
      <c r="AM192" s="2" t="e">
        <v>#N/A</v>
      </c>
      <c r="AN192" s="2" t="e">
        <v>#N/A</v>
      </c>
      <c r="AO192" s="2" t="e">
        <v>#N/A</v>
      </c>
      <c r="AP192" s="2" t="e">
        <v>#N/A</v>
      </c>
      <c r="AQ192" s="2" t="e">
        <v>#N/A</v>
      </c>
      <c r="AR192" s="2" t="e">
        <v>#N/A</v>
      </c>
      <c r="AS192" t="e">
        <v>#N/A</v>
      </c>
      <c r="AT192" t="e">
        <v>#N/A</v>
      </c>
      <c r="AU192" t="e">
        <v>#N/A</v>
      </c>
      <c r="AV192" t="e">
        <v>#N/A</v>
      </c>
      <c r="AW192" t="e">
        <v>#N/A</v>
      </c>
      <c r="AX192" t="e">
        <v>#N/A</v>
      </c>
      <c r="AY192" t="e">
        <v>#N/A</v>
      </c>
      <c r="AZ192" t="e">
        <v>#N/A</v>
      </c>
      <c r="BA192" t="e">
        <v>#N/A</v>
      </c>
      <c r="BB192" t="e">
        <v>#N/A</v>
      </c>
      <c r="BC192" t="e">
        <v>#N/A</v>
      </c>
      <c r="BD192" t="e">
        <v>#N/A</v>
      </c>
      <c r="BE192" t="e">
        <v>#N/A</v>
      </c>
      <c r="BF192" t="e">
        <v>#N/A</v>
      </c>
      <c r="BG192" t="e">
        <v>#N/A</v>
      </c>
      <c r="BH192" t="e">
        <v>#N/A</v>
      </c>
      <c r="BI192" t="e">
        <v>#N/A</v>
      </c>
      <c r="BJ192" t="e">
        <v>#N/A</v>
      </c>
      <c r="BK192" t="e">
        <v>#N/A</v>
      </c>
      <c r="BL192" t="e">
        <v>#N/A</v>
      </c>
      <c r="BM192" t="e">
        <v>#N/A</v>
      </c>
    </row>
    <row r="193" spans="1:65" x14ac:dyDescent="0.25">
      <c r="A193" t="s">
        <v>197</v>
      </c>
      <c r="B193" s="2">
        <v>8.6999999999999993</v>
      </c>
      <c r="C193" s="3">
        <v>8.8249999999999993</v>
      </c>
      <c r="D193" s="9" t="e">
        <v>#N/A</v>
      </c>
      <c r="E193" s="2" t="e">
        <v>#N/A</v>
      </c>
      <c r="F193" s="7" t="e">
        <v>#N/A</v>
      </c>
      <c r="G193" s="7" t="e">
        <v>#N/A</v>
      </c>
      <c r="H193" s="7" t="e">
        <v>#N/A</v>
      </c>
      <c r="I193" s="7" t="e">
        <v>#N/A</v>
      </c>
      <c r="J193" s="7" t="e">
        <v>#N/A</v>
      </c>
      <c r="K193" s="7" t="e">
        <v>#N/A</v>
      </c>
      <c r="L193" s="7" t="e">
        <v>#N/A</v>
      </c>
      <c r="M193" s="7" t="e">
        <v>#N/A</v>
      </c>
      <c r="N193" s="7" t="e">
        <v>#N/A</v>
      </c>
      <c r="O193" s="7" t="e">
        <v>#N/A</v>
      </c>
      <c r="P193" s="7" t="e">
        <v>#N/A</v>
      </c>
      <c r="Q193" s="7" t="e">
        <v>#N/A</v>
      </c>
      <c r="R193" s="7" t="e">
        <v>#N/A</v>
      </c>
      <c r="S193" s="7" t="e">
        <v>#N/A</v>
      </c>
      <c r="T193" s="7" t="e">
        <v>#N/A</v>
      </c>
      <c r="U193" s="7" t="e">
        <v>#N/A</v>
      </c>
      <c r="V193" s="7" t="e">
        <v>#N/A</v>
      </c>
      <c r="W193" s="7" t="e">
        <v>#N/A</v>
      </c>
      <c r="X193" s="2" t="e">
        <v>#N/A</v>
      </c>
      <c r="Y193" s="2" t="e">
        <v>#N/A</v>
      </c>
      <c r="Z193" s="2" t="e">
        <v>#N/A</v>
      </c>
      <c r="AA193" s="2" t="e">
        <v>#N/A</v>
      </c>
      <c r="AB193" s="2" t="e">
        <v>#N/A</v>
      </c>
      <c r="AC193" s="2" t="e">
        <v>#N/A</v>
      </c>
      <c r="AD193" s="2" t="e">
        <v>#N/A</v>
      </c>
      <c r="AE193" s="2" t="e">
        <v>#N/A</v>
      </c>
      <c r="AF193" s="2" t="e">
        <v>#N/A</v>
      </c>
      <c r="AG193" s="2" t="e">
        <v>#N/A</v>
      </c>
      <c r="AH193" s="2" t="e">
        <v>#N/A</v>
      </c>
      <c r="AI193" s="2" t="e">
        <v>#N/A</v>
      </c>
      <c r="AJ193" s="2" t="e">
        <v>#N/A</v>
      </c>
      <c r="AK193" s="2" t="e">
        <v>#N/A</v>
      </c>
      <c r="AL193" s="2" t="e">
        <v>#N/A</v>
      </c>
      <c r="AM193" s="2" t="e">
        <v>#N/A</v>
      </c>
      <c r="AN193" s="2" t="e">
        <v>#N/A</v>
      </c>
      <c r="AO193" s="2" t="e">
        <v>#N/A</v>
      </c>
      <c r="AP193" s="2" t="e">
        <v>#N/A</v>
      </c>
      <c r="AQ193" s="2" t="e">
        <v>#N/A</v>
      </c>
      <c r="AR193" s="2" t="e">
        <v>#N/A</v>
      </c>
      <c r="AS193" t="e">
        <v>#N/A</v>
      </c>
      <c r="AT193" t="e">
        <v>#N/A</v>
      </c>
      <c r="AU193" t="e">
        <v>#N/A</v>
      </c>
      <c r="AV193" t="e">
        <v>#N/A</v>
      </c>
      <c r="AW193" t="e">
        <v>#N/A</v>
      </c>
      <c r="AX193" t="e">
        <v>#N/A</v>
      </c>
      <c r="AY193" t="e">
        <v>#N/A</v>
      </c>
      <c r="AZ193" t="e">
        <v>#N/A</v>
      </c>
      <c r="BA193" t="e">
        <v>#N/A</v>
      </c>
      <c r="BB193" t="e">
        <v>#N/A</v>
      </c>
      <c r="BC193" t="e">
        <v>#N/A</v>
      </c>
      <c r="BD193" t="e">
        <v>#N/A</v>
      </c>
      <c r="BE193" t="e">
        <v>#N/A</v>
      </c>
      <c r="BF193" t="e">
        <v>#N/A</v>
      </c>
      <c r="BG193" t="e">
        <v>#N/A</v>
      </c>
      <c r="BH193" t="e">
        <v>#N/A</v>
      </c>
      <c r="BI193" t="e">
        <v>#N/A</v>
      </c>
      <c r="BJ193" t="e">
        <v>#N/A</v>
      </c>
      <c r="BK193" t="e">
        <v>#N/A</v>
      </c>
      <c r="BL193" t="e">
        <v>#N/A</v>
      </c>
      <c r="BM193" t="e">
        <v>#N/A</v>
      </c>
    </row>
    <row r="194" spans="1:65" x14ac:dyDescent="0.25">
      <c r="A194" t="s">
        <v>198</v>
      </c>
      <c r="B194" s="2">
        <v>8.6</v>
      </c>
      <c r="C194" s="3">
        <v>8.4640000000000004</v>
      </c>
      <c r="D194" s="9" t="e">
        <v>#N/A</v>
      </c>
      <c r="E194" s="2" t="e">
        <v>#N/A</v>
      </c>
      <c r="F194" s="7" t="e">
        <v>#N/A</v>
      </c>
      <c r="G194" s="7" t="e">
        <v>#N/A</v>
      </c>
      <c r="H194" s="7" t="e">
        <v>#N/A</v>
      </c>
      <c r="I194" s="7" t="e">
        <v>#N/A</v>
      </c>
      <c r="J194" s="7" t="e">
        <v>#N/A</v>
      </c>
      <c r="K194" s="7" t="e">
        <v>#N/A</v>
      </c>
      <c r="L194" s="7" t="e">
        <v>#N/A</v>
      </c>
      <c r="M194" s="7" t="e">
        <v>#N/A</v>
      </c>
      <c r="N194" s="7" t="e">
        <v>#N/A</v>
      </c>
      <c r="O194" s="7" t="e">
        <v>#N/A</v>
      </c>
      <c r="P194" s="7" t="e">
        <v>#N/A</v>
      </c>
      <c r="Q194" s="7" t="e">
        <v>#N/A</v>
      </c>
      <c r="R194" s="7" t="e">
        <v>#N/A</v>
      </c>
      <c r="S194" s="7" t="e">
        <v>#N/A</v>
      </c>
      <c r="T194" s="7" t="e">
        <v>#N/A</v>
      </c>
      <c r="U194" s="7" t="e">
        <v>#N/A</v>
      </c>
      <c r="V194" s="7" t="e">
        <v>#N/A</v>
      </c>
      <c r="W194" s="7" t="e">
        <v>#N/A</v>
      </c>
      <c r="X194" s="2" t="e">
        <v>#N/A</v>
      </c>
      <c r="Y194" s="2" t="e">
        <v>#N/A</v>
      </c>
      <c r="Z194" s="2" t="e">
        <v>#N/A</v>
      </c>
      <c r="AA194" s="2" t="e">
        <v>#N/A</v>
      </c>
      <c r="AB194" s="2" t="e">
        <v>#N/A</v>
      </c>
      <c r="AC194" s="2" t="e">
        <v>#N/A</v>
      </c>
      <c r="AD194" s="2" t="e">
        <v>#N/A</v>
      </c>
      <c r="AE194" s="2" t="e">
        <v>#N/A</v>
      </c>
      <c r="AF194" s="2" t="e">
        <v>#N/A</v>
      </c>
      <c r="AG194" s="2" t="e">
        <v>#N/A</v>
      </c>
      <c r="AH194" s="2" t="e">
        <v>#N/A</v>
      </c>
      <c r="AI194" s="2" t="e">
        <v>#N/A</v>
      </c>
      <c r="AJ194" s="2" t="e">
        <v>#N/A</v>
      </c>
      <c r="AK194" s="2" t="e">
        <v>#N/A</v>
      </c>
      <c r="AL194" s="2" t="e">
        <v>#N/A</v>
      </c>
      <c r="AM194" s="2" t="e">
        <v>#N/A</v>
      </c>
      <c r="AN194" s="2" t="e">
        <v>#N/A</v>
      </c>
      <c r="AO194" s="2" t="e">
        <v>#N/A</v>
      </c>
      <c r="AP194" s="2" t="e">
        <v>#N/A</v>
      </c>
      <c r="AQ194" s="2" t="e">
        <v>#N/A</v>
      </c>
      <c r="AR194" s="2" t="e">
        <v>#N/A</v>
      </c>
      <c r="AS194" t="e">
        <v>#N/A</v>
      </c>
      <c r="AT194" t="e">
        <v>#N/A</v>
      </c>
      <c r="AU194" t="e">
        <v>#N/A</v>
      </c>
      <c r="AV194" t="e">
        <v>#N/A</v>
      </c>
      <c r="AW194" t="e">
        <v>#N/A</v>
      </c>
      <c r="AX194" t="e">
        <v>#N/A</v>
      </c>
      <c r="AY194" t="e">
        <v>#N/A</v>
      </c>
      <c r="AZ194" t="e">
        <v>#N/A</v>
      </c>
      <c r="BA194" t="e">
        <v>#N/A</v>
      </c>
      <c r="BB194" t="e">
        <v>#N/A</v>
      </c>
      <c r="BC194" t="e">
        <v>#N/A</v>
      </c>
      <c r="BD194" t="e">
        <v>#N/A</v>
      </c>
      <c r="BE194" t="e">
        <v>#N/A</v>
      </c>
      <c r="BF194" t="e">
        <v>#N/A</v>
      </c>
      <c r="BG194" t="e">
        <v>#N/A</v>
      </c>
      <c r="BH194" t="e">
        <v>#N/A</v>
      </c>
      <c r="BI194" t="e">
        <v>#N/A</v>
      </c>
      <c r="BJ194" t="e">
        <v>#N/A</v>
      </c>
      <c r="BK194" t="e">
        <v>#N/A</v>
      </c>
      <c r="BL194" t="e">
        <v>#N/A</v>
      </c>
      <c r="BM194" t="e">
        <v>#N/A</v>
      </c>
    </row>
    <row r="195" spans="1:65" x14ac:dyDescent="0.25">
      <c r="A195" t="s">
        <v>199</v>
      </c>
      <c r="B195" s="2">
        <v>8.6</v>
      </c>
      <c r="C195" s="3">
        <v>8.5709999999999997</v>
      </c>
      <c r="D195" s="9" t="e">
        <v>#N/A</v>
      </c>
      <c r="E195" s="2" t="e">
        <v>#N/A</v>
      </c>
      <c r="F195" s="7" t="e">
        <v>#N/A</v>
      </c>
      <c r="G195" s="7" t="e">
        <v>#N/A</v>
      </c>
      <c r="H195" s="7" t="e">
        <v>#N/A</v>
      </c>
      <c r="I195" s="7" t="e">
        <v>#N/A</v>
      </c>
      <c r="J195" s="7" t="e">
        <v>#N/A</v>
      </c>
      <c r="K195" s="7" t="e">
        <v>#N/A</v>
      </c>
      <c r="L195" s="7" t="e">
        <v>#N/A</v>
      </c>
      <c r="M195" s="7" t="e">
        <v>#N/A</v>
      </c>
      <c r="N195" s="7" t="e">
        <v>#N/A</v>
      </c>
      <c r="O195" s="7" t="e">
        <v>#N/A</v>
      </c>
      <c r="P195" s="7" t="e">
        <v>#N/A</v>
      </c>
      <c r="Q195" s="7" t="e">
        <v>#N/A</v>
      </c>
      <c r="R195" s="7" t="e">
        <v>#N/A</v>
      </c>
      <c r="S195" s="7" t="e">
        <v>#N/A</v>
      </c>
      <c r="T195" s="7" t="e">
        <v>#N/A</v>
      </c>
      <c r="U195" s="7" t="e">
        <v>#N/A</v>
      </c>
      <c r="V195" s="7" t="e">
        <v>#N/A</v>
      </c>
      <c r="W195" s="7" t="e">
        <v>#N/A</v>
      </c>
      <c r="X195" s="2" t="e">
        <v>#N/A</v>
      </c>
      <c r="Y195" s="2" t="e">
        <v>#N/A</v>
      </c>
      <c r="Z195" s="2" t="e">
        <v>#N/A</v>
      </c>
      <c r="AA195" s="2" t="e">
        <v>#N/A</v>
      </c>
      <c r="AB195" s="2" t="e">
        <v>#N/A</v>
      </c>
      <c r="AC195" s="2" t="e">
        <v>#N/A</v>
      </c>
      <c r="AD195" s="2" t="e">
        <v>#N/A</v>
      </c>
      <c r="AE195" s="2" t="e">
        <v>#N/A</v>
      </c>
      <c r="AF195" s="2" t="e">
        <v>#N/A</v>
      </c>
      <c r="AG195" s="2" t="e">
        <v>#N/A</v>
      </c>
      <c r="AH195" s="2" t="e">
        <v>#N/A</v>
      </c>
      <c r="AI195" s="2" t="e">
        <v>#N/A</v>
      </c>
      <c r="AJ195" s="2" t="e">
        <v>#N/A</v>
      </c>
      <c r="AK195" s="2" t="e">
        <v>#N/A</v>
      </c>
      <c r="AL195" s="2" t="e">
        <v>#N/A</v>
      </c>
      <c r="AM195" s="2" t="e">
        <v>#N/A</v>
      </c>
      <c r="AN195" s="2" t="e">
        <v>#N/A</v>
      </c>
      <c r="AO195" s="2" t="e">
        <v>#N/A</v>
      </c>
      <c r="AP195" s="2" t="e">
        <v>#N/A</v>
      </c>
      <c r="AQ195" s="2" t="e">
        <v>#N/A</v>
      </c>
      <c r="AR195" s="2" t="e">
        <v>#N/A</v>
      </c>
      <c r="AS195" t="e">
        <v>#N/A</v>
      </c>
      <c r="AT195" t="e">
        <v>#N/A</v>
      </c>
      <c r="AU195" t="e">
        <v>#N/A</v>
      </c>
      <c r="AV195" t="e">
        <v>#N/A</v>
      </c>
      <c r="AW195" t="e">
        <v>#N/A</v>
      </c>
      <c r="AX195" t="e">
        <v>#N/A</v>
      </c>
      <c r="AY195" t="e">
        <v>#N/A</v>
      </c>
      <c r="AZ195" t="e">
        <v>#N/A</v>
      </c>
      <c r="BA195" t="e">
        <v>#N/A</v>
      </c>
      <c r="BB195" t="e">
        <v>#N/A</v>
      </c>
      <c r="BC195" t="e">
        <v>#N/A</v>
      </c>
      <c r="BD195" t="e">
        <v>#N/A</v>
      </c>
      <c r="BE195" t="e">
        <v>#N/A</v>
      </c>
      <c r="BF195" t="e">
        <v>#N/A</v>
      </c>
      <c r="BG195" t="e">
        <v>#N/A</v>
      </c>
      <c r="BH195" t="e">
        <v>#N/A</v>
      </c>
      <c r="BI195" t="e">
        <v>#N/A</v>
      </c>
      <c r="BJ195" t="e">
        <v>#N/A</v>
      </c>
      <c r="BK195" t="e">
        <v>#N/A</v>
      </c>
      <c r="BL195" t="e">
        <v>#N/A</v>
      </c>
      <c r="BM195" t="e">
        <v>#N/A</v>
      </c>
    </row>
    <row r="196" spans="1:65" x14ac:dyDescent="0.25">
      <c r="A196" t="s">
        <v>200</v>
      </c>
      <c r="B196" s="2">
        <v>8.6</v>
      </c>
      <c r="C196" s="3">
        <v>8.9510000000000005</v>
      </c>
      <c r="D196" s="9" t="e">
        <v>#N/A</v>
      </c>
      <c r="E196" s="2" t="e">
        <v>#N/A</v>
      </c>
      <c r="F196" s="7" t="e">
        <v>#N/A</v>
      </c>
      <c r="G196" s="7" t="e">
        <v>#N/A</v>
      </c>
      <c r="H196" s="7" t="e">
        <v>#N/A</v>
      </c>
      <c r="I196" s="7" t="e">
        <v>#N/A</v>
      </c>
      <c r="J196" s="7" t="e">
        <v>#N/A</v>
      </c>
      <c r="K196" s="7" t="e">
        <v>#N/A</v>
      </c>
      <c r="L196" s="7" t="e">
        <v>#N/A</v>
      </c>
      <c r="M196" s="7" t="e">
        <v>#N/A</v>
      </c>
      <c r="N196" s="7" t="e">
        <v>#N/A</v>
      </c>
      <c r="O196" s="7" t="e">
        <v>#N/A</v>
      </c>
      <c r="P196" s="7" t="e">
        <v>#N/A</v>
      </c>
      <c r="Q196" s="7" t="e">
        <v>#N/A</v>
      </c>
      <c r="R196" s="7" t="e">
        <v>#N/A</v>
      </c>
      <c r="S196" s="7" t="e">
        <v>#N/A</v>
      </c>
      <c r="T196" s="7" t="e">
        <v>#N/A</v>
      </c>
      <c r="U196" s="7" t="e">
        <v>#N/A</v>
      </c>
      <c r="V196" s="7" t="e">
        <v>#N/A</v>
      </c>
      <c r="W196" s="7" t="e">
        <v>#N/A</v>
      </c>
      <c r="X196" s="2" t="e">
        <v>#N/A</v>
      </c>
      <c r="Y196" s="2" t="e">
        <v>#N/A</v>
      </c>
      <c r="Z196" s="2" t="e">
        <v>#N/A</v>
      </c>
      <c r="AA196" s="2" t="e">
        <v>#N/A</v>
      </c>
      <c r="AB196" s="2" t="e">
        <v>#N/A</v>
      </c>
      <c r="AC196" s="2" t="e">
        <v>#N/A</v>
      </c>
      <c r="AD196" s="2" t="e">
        <v>#N/A</v>
      </c>
      <c r="AE196" s="2" t="e">
        <v>#N/A</v>
      </c>
      <c r="AF196" s="2" t="e">
        <v>#N/A</v>
      </c>
      <c r="AG196" s="2" t="e">
        <v>#N/A</v>
      </c>
      <c r="AH196" s="2" t="e">
        <v>#N/A</v>
      </c>
      <c r="AI196" s="2" t="e">
        <v>#N/A</v>
      </c>
      <c r="AJ196" s="2" t="e">
        <v>#N/A</v>
      </c>
      <c r="AK196" s="2" t="e">
        <v>#N/A</v>
      </c>
      <c r="AL196" s="2" t="e">
        <v>#N/A</v>
      </c>
      <c r="AM196" s="2" t="e">
        <v>#N/A</v>
      </c>
      <c r="AN196" s="2" t="e">
        <v>#N/A</v>
      </c>
      <c r="AO196" s="2" t="e">
        <v>#N/A</v>
      </c>
      <c r="AP196" s="2" t="e">
        <v>#N/A</v>
      </c>
      <c r="AQ196" s="2" t="e">
        <v>#N/A</v>
      </c>
      <c r="AR196" s="2" t="e">
        <v>#N/A</v>
      </c>
      <c r="AS196" t="e">
        <v>#N/A</v>
      </c>
      <c r="AT196" t="e">
        <v>#N/A</v>
      </c>
      <c r="AU196" t="e">
        <v>#N/A</v>
      </c>
      <c r="AV196" t="e">
        <v>#N/A</v>
      </c>
      <c r="AW196" t="e">
        <v>#N/A</v>
      </c>
      <c r="AX196" t="e">
        <v>#N/A</v>
      </c>
      <c r="AY196" t="e">
        <v>#N/A</v>
      </c>
      <c r="AZ196" t="e">
        <v>#N/A</v>
      </c>
      <c r="BA196" t="e">
        <v>#N/A</v>
      </c>
      <c r="BB196" t="e">
        <v>#N/A</v>
      </c>
      <c r="BC196" t="e">
        <v>#N/A</v>
      </c>
      <c r="BD196" t="e">
        <v>#N/A</v>
      </c>
      <c r="BE196" t="e">
        <v>#N/A</v>
      </c>
      <c r="BF196" t="e">
        <v>#N/A</v>
      </c>
      <c r="BG196" t="e">
        <v>#N/A</v>
      </c>
      <c r="BH196" t="e">
        <v>#N/A</v>
      </c>
      <c r="BI196" t="e">
        <v>#N/A</v>
      </c>
      <c r="BJ196" t="e">
        <v>#N/A</v>
      </c>
      <c r="BK196" t="e">
        <v>#N/A</v>
      </c>
      <c r="BL196" t="e">
        <v>#N/A</v>
      </c>
      <c r="BM196" t="e">
        <v>#N/A</v>
      </c>
    </row>
    <row r="197" spans="1:65" x14ac:dyDescent="0.25">
      <c r="A197" t="s">
        <v>201</v>
      </c>
      <c r="B197" s="2">
        <v>8.6</v>
      </c>
      <c r="C197" s="3">
        <v>8.2759999999999998</v>
      </c>
      <c r="D197" s="9" t="e">
        <v>#N/A</v>
      </c>
      <c r="E197" s="2" t="e">
        <v>#N/A</v>
      </c>
      <c r="F197" s="7" t="e">
        <v>#N/A</v>
      </c>
      <c r="G197" s="7" t="e">
        <v>#N/A</v>
      </c>
      <c r="H197" s="7" t="e">
        <v>#N/A</v>
      </c>
      <c r="I197" s="7" t="e">
        <v>#N/A</v>
      </c>
      <c r="J197" s="7" t="e">
        <v>#N/A</v>
      </c>
      <c r="K197" s="7" t="e">
        <v>#N/A</v>
      </c>
      <c r="L197" s="7" t="e">
        <v>#N/A</v>
      </c>
      <c r="M197" s="7" t="e">
        <v>#N/A</v>
      </c>
      <c r="N197" s="7" t="e">
        <v>#N/A</v>
      </c>
      <c r="O197" s="7" t="e">
        <v>#N/A</v>
      </c>
      <c r="P197" s="7" t="e">
        <v>#N/A</v>
      </c>
      <c r="Q197" s="7" t="e">
        <v>#N/A</v>
      </c>
      <c r="R197" s="7" t="e">
        <v>#N/A</v>
      </c>
      <c r="S197" s="7" t="e">
        <v>#N/A</v>
      </c>
      <c r="T197" s="7" t="e">
        <v>#N/A</v>
      </c>
      <c r="U197" s="7" t="e">
        <v>#N/A</v>
      </c>
      <c r="V197" s="7" t="e">
        <v>#N/A</v>
      </c>
      <c r="W197" s="7" t="e">
        <v>#N/A</v>
      </c>
      <c r="X197" s="2" t="e">
        <v>#N/A</v>
      </c>
      <c r="Y197" s="2" t="e">
        <v>#N/A</v>
      </c>
      <c r="Z197" s="2" t="e">
        <v>#N/A</v>
      </c>
      <c r="AA197" s="2" t="e">
        <v>#N/A</v>
      </c>
      <c r="AB197" s="2" t="e">
        <v>#N/A</v>
      </c>
      <c r="AC197" s="2" t="e">
        <v>#N/A</v>
      </c>
      <c r="AD197" s="2" t="e">
        <v>#N/A</v>
      </c>
      <c r="AE197" s="2" t="e">
        <v>#N/A</v>
      </c>
      <c r="AF197" s="2" t="e">
        <v>#N/A</v>
      </c>
      <c r="AG197" s="2" t="e">
        <v>#N/A</v>
      </c>
      <c r="AH197" s="2" t="e">
        <v>#N/A</v>
      </c>
      <c r="AI197" s="2" t="e">
        <v>#N/A</v>
      </c>
      <c r="AJ197" s="2" t="e">
        <v>#N/A</v>
      </c>
      <c r="AK197" s="2" t="e">
        <v>#N/A</v>
      </c>
      <c r="AL197" s="2" t="e">
        <v>#N/A</v>
      </c>
      <c r="AM197" s="2" t="e">
        <v>#N/A</v>
      </c>
      <c r="AN197" s="2" t="e">
        <v>#N/A</v>
      </c>
      <c r="AO197" s="2" t="e">
        <v>#N/A</v>
      </c>
      <c r="AP197" s="2" t="e">
        <v>#N/A</v>
      </c>
      <c r="AQ197" s="2" t="e">
        <v>#N/A</v>
      </c>
      <c r="AR197" s="2" t="e">
        <v>#N/A</v>
      </c>
      <c r="AS197" t="e">
        <v>#N/A</v>
      </c>
      <c r="AT197" t="e">
        <v>#N/A</v>
      </c>
      <c r="AU197" t="e">
        <v>#N/A</v>
      </c>
      <c r="AV197" t="e">
        <v>#N/A</v>
      </c>
      <c r="AW197" t="e">
        <v>#N/A</v>
      </c>
      <c r="AX197" t="e">
        <v>#N/A</v>
      </c>
      <c r="AY197" t="e">
        <v>#N/A</v>
      </c>
      <c r="AZ197" t="e">
        <v>#N/A</v>
      </c>
      <c r="BA197" t="e">
        <v>#N/A</v>
      </c>
      <c r="BB197" t="e">
        <v>#N/A</v>
      </c>
      <c r="BC197" t="e">
        <v>#N/A</v>
      </c>
      <c r="BD197" t="e">
        <v>#N/A</v>
      </c>
      <c r="BE197" t="e">
        <v>#N/A</v>
      </c>
      <c r="BF197" t="e">
        <v>#N/A</v>
      </c>
      <c r="BG197" t="e">
        <v>#N/A</v>
      </c>
      <c r="BH197" t="e">
        <v>#N/A</v>
      </c>
      <c r="BI197" t="e">
        <v>#N/A</v>
      </c>
      <c r="BJ197" t="e">
        <v>#N/A</v>
      </c>
      <c r="BK197" t="e">
        <v>#N/A</v>
      </c>
      <c r="BL197" t="e">
        <v>#N/A</v>
      </c>
      <c r="BM197" t="e">
        <v>#N/A</v>
      </c>
    </row>
    <row r="198" spans="1:65" x14ac:dyDescent="0.25">
      <c r="A198" t="s">
        <v>202</v>
      </c>
      <c r="B198" s="2">
        <v>8.3000000000000007</v>
      </c>
      <c r="C198" s="3">
        <v>8.4239999999999995</v>
      </c>
      <c r="D198" s="9" t="e">
        <v>#N/A</v>
      </c>
      <c r="E198" s="2" t="e">
        <v>#N/A</v>
      </c>
      <c r="F198" s="7" t="e">
        <v>#N/A</v>
      </c>
      <c r="G198" s="7" t="e">
        <v>#N/A</v>
      </c>
      <c r="H198" s="7" t="e">
        <v>#N/A</v>
      </c>
      <c r="I198" s="7" t="e">
        <v>#N/A</v>
      </c>
      <c r="J198" s="7" t="e">
        <v>#N/A</v>
      </c>
      <c r="K198" s="7" t="e">
        <v>#N/A</v>
      </c>
      <c r="L198" s="7" t="e">
        <v>#N/A</v>
      </c>
      <c r="M198" s="7" t="e">
        <v>#N/A</v>
      </c>
      <c r="N198" s="7" t="e">
        <v>#N/A</v>
      </c>
      <c r="O198" s="7" t="e">
        <v>#N/A</v>
      </c>
      <c r="P198" s="7" t="e">
        <v>#N/A</v>
      </c>
      <c r="Q198" s="7" t="e">
        <v>#N/A</v>
      </c>
      <c r="R198" s="7" t="e">
        <v>#N/A</v>
      </c>
      <c r="S198" s="7" t="e">
        <v>#N/A</v>
      </c>
      <c r="T198" s="7" t="e">
        <v>#N/A</v>
      </c>
      <c r="U198" s="7" t="e">
        <v>#N/A</v>
      </c>
      <c r="V198" s="7" t="e">
        <v>#N/A</v>
      </c>
      <c r="W198" s="7" t="e">
        <v>#N/A</v>
      </c>
      <c r="X198" s="2" t="e">
        <v>#N/A</v>
      </c>
      <c r="Y198" s="2" t="e">
        <v>#N/A</v>
      </c>
      <c r="Z198" s="2" t="e">
        <v>#N/A</v>
      </c>
      <c r="AA198" s="2" t="e">
        <v>#N/A</v>
      </c>
      <c r="AB198" s="2" t="e">
        <v>#N/A</v>
      </c>
      <c r="AC198" s="2" t="e">
        <v>#N/A</v>
      </c>
      <c r="AD198" s="2" t="e">
        <v>#N/A</v>
      </c>
      <c r="AE198" s="2" t="e">
        <v>#N/A</v>
      </c>
      <c r="AF198" s="2" t="e">
        <v>#N/A</v>
      </c>
      <c r="AG198" s="2" t="e">
        <v>#N/A</v>
      </c>
      <c r="AH198" s="2" t="e">
        <v>#N/A</v>
      </c>
      <c r="AI198" s="2" t="e">
        <v>#N/A</v>
      </c>
      <c r="AJ198" s="2" t="e">
        <v>#N/A</v>
      </c>
      <c r="AK198" s="2" t="e">
        <v>#N/A</v>
      </c>
      <c r="AL198" s="2" t="e">
        <v>#N/A</v>
      </c>
      <c r="AM198" s="2" t="e">
        <v>#N/A</v>
      </c>
      <c r="AN198" s="2" t="e">
        <v>#N/A</v>
      </c>
      <c r="AO198" s="2" t="e">
        <v>#N/A</v>
      </c>
      <c r="AP198" s="2" t="e">
        <v>#N/A</v>
      </c>
      <c r="AQ198" s="2" t="e">
        <v>#N/A</v>
      </c>
      <c r="AR198" s="2" t="e">
        <v>#N/A</v>
      </c>
      <c r="AS198" t="e">
        <v>#N/A</v>
      </c>
      <c r="AT198" t="e">
        <v>#N/A</v>
      </c>
      <c r="AU198" t="e">
        <v>#N/A</v>
      </c>
      <c r="AV198" t="e">
        <v>#N/A</v>
      </c>
      <c r="AW198" t="e">
        <v>#N/A</v>
      </c>
      <c r="AX198" t="e">
        <v>#N/A</v>
      </c>
      <c r="AY198" t="e">
        <v>#N/A</v>
      </c>
      <c r="AZ198" t="e">
        <v>#N/A</v>
      </c>
      <c r="BA198" t="e">
        <v>#N/A</v>
      </c>
      <c r="BB198" t="e">
        <v>#N/A</v>
      </c>
      <c r="BC198" t="e">
        <v>#N/A</v>
      </c>
      <c r="BD198" t="e">
        <v>#N/A</v>
      </c>
      <c r="BE198" t="e">
        <v>#N/A</v>
      </c>
      <c r="BF198" t="e">
        <v>#N/A</v>
      </c>
      <c r="BG198" t="e">
        <v>#N/A</v>
      </c>
      <c r="BH198" t="e">
        <v>#N/A</v>
      </c>
      <c r="BI198" t="e">
        <v>#N/A</v>
      </c>
      <c r="BJ198" t="e">
        <v>#N/A</v>
      </c>
      <c r="BK198" t="e">
        <v>#N/A</v>
      </c>
      <c r="BL198" t="e">
        <v>#N/A</v>
      </c>
      <c r="BM198" t="e">
        <v>#N/A</v>
      </c>
    </row>
    <row r="199" spans="1:65" x14ac:dyDescent="0.25">
      <c r="A199" t="s">
        <v>203</v>
      </c>
      <c r="B199" s="2">
        <v>8.4</v>
      </c>
      <c r="C199" s="3">
        <v>8.2490000000000006</v>
      </c>
      <c r="D199" s="9" t="e">
        <v>#N/A</v>
      </c>
      <c r="E199" s="2" t="e">
        <v>#N/A</v>
      </c>
      <c r="F199" s="7" t="e">
        <v>#N/A</v>
      </c>
      <c r="G199" s="7" t="e">
        <v>#N/A</v>
      </c>
      <c r="H199" s="7" t="e">
        <v>#N/A</v>
      </c>
      <c r="I199" s="7" t="e">
        <v>#N/A</v>
      </c>
      <c r="J199" s="7" t="e">
        <v>#N/A</v>
      </c>
      <c r="K199" s="7" t="e">
        <v>#N/A</v>
      </c>
      <c r="L199" s="7" t="e">
        <v>#N/A</v>
      </c>
      <c r="M199" s="7" t="e">
        <v>#N/A</v>
      </c>
      <c r="N199" s="7" t="e">
        <v>#N/A</v>
      </c>
      <c r="O199" s="7" t="e">
        <v>#N/A</v>
      </c>
      <c r="P199" s="7" t="e">
        <v>#N/A</v>
      </c>
      <c r="Q199" s="7" t="e">
        <v>#N/A</v>
      </c>
      <c r="R199" s="7" t="e">
        <v>#N/A</v>
      </c>
      <c r="S199" s="7" t="e">
        <v>#N/A</v>
      </c>
      <c r="T199" s="7" t="e">
        <v>#N/A</v>
      </c>
      <c r="U199" s="7" t="e">
        <v>#N/A</v>
      </c>
      <c r="V199" s="7" t="e">
        <v>#N/A</v>
      </c>
      <c r="W199" s="7" t="e">
        <v>#N/A</v>
      </c>
      <c r="X199" s="2" t="e">
        <v>#N/A</v>
      </c>
      <c r="Y199" s="2" t="e">
        <v>#N/A</v>
      </c>
      <c r="Z199" s="2" t="e">
        <v>#N/A</v>
      </c>
      <c r="AA199" s="2" t="e">
        <v>#N/A</v>
      </c>
      <c r="AB199" s="2" t="e">
        <v>#N/A</v>
      </c>
      <c r="AC199" s="2" t="e">
        <v>#N/A</v>
      </c>
      <c r="AD199" s="2" t="e">
        <v>#N/A</v>
      </c>
      <c r="AE199" s="2" t="e">
        <v>#N/A</v>
      </c>
      <c r="AF199" s="2" t="e">
        <v>#N/A</v>
      </c>
      <c r="AG199" s="2" t="e">
        <v>#N/A</v>
      </c>
      <c r="AH199" s="2" t="e">
        <v>#N/A</v>
      </c>
      <c r="AI199" s="2" t="e">
        <v>#N/A</v>
      </c>
      <c r="AJ199" s="2" t="e">
        <v>#N/A</v>
      </c>
      <c r="AK199" s="2" t="e">
        <v>#N/A</v>
      </c>
      <c r="AL199" s="2" t="e">
        <v>#N/A</v>
      </c>
      <c r="AM199" s="2" t="e">
        <v>#N/A</v>
      </c>
      <c r="AN199" s="2" t="e">
        <v>#N/A</v>
      </c>
      <c r="AO199" s="2" t="e">
        <v>#N/A</v>
      </c>
      <c r="AP199" s="2" t="e">
        <v>#N/A</v>
      </c>
      <c r="AQ199" s="2" t="e">
        <v>#N/A</v>
      </c>
      <c r="AR199" s="2" t="e">
        <v>#N/A</v>
      </c>
      <c r="AS199" t="e">
        <v>#N/A</v>
      </c>
      <c r="AT199" t="e">
        <v>#N/A</v>
      </c>
      <c r="AU199" t="e">
        <v>#N/A</v>
      </c>
      <c r="AV199" t="e">
        <v>#N/A</v>
      </c>
      <c r="AW199" t="e">
        <v>#N/A</v>
      </c>
      <c r="AX199" t="e">
        <v>#N/A</v>
      </c>
      <c r="AY199" t="e">
        <v>#N/A</v>
      </c>
      <c r="AZ199" t="e">
        <v>#N/A</v>
      </c>
      <c r="BA199" t="e">
        <v>#N/A</v>
      </c>
      <c r="BB199" t="e">
        <v>#N/A</v>
      </c>
      <c r="BC199" t="e">
        <v>#N/A</v>
      </c>
      <c r="BD199" t="e">
        <v>#N/A</v>
      </c>
      <c r="BE199" t="e">
        <v>#N/A</v>
      </c>
      <c r="BF199" t="e">
        <v>#N/A</v>
      </c>
      <c r="BG199" t="e">
        <v>#N/A</v>
      </c>
      <c r="BH199" t="e">
        <v>#N/A</v>
      </c>
      <c r="BI199" t="e">
        <v>#N/A</v>
      </c>
      <c r="BJ199" t="e">
        <v>#N/A</v>
      </c>
      <c r="BK199" t="e">
        <v>#N/A</v>
      </c>
      <c r="BL199" t="e">
        <v>#N/A</v>
      </c>
      <c r="BM199" t="e">
        <v>#N/A</v>
      </c>
    </row>
    <row r="200" spans="1:65" x14ac:dyDescent="0.25">
      <c r="A200" t="s">
        <v>204</v>
      </c>
      <c r="B200" s="2">
        <v>8.3000000000000007</v>
      </c>
      <c r="C200" s="3">
        <v>8.4339999999999993</v>
      </c>
      <c r="D200" s="9" t="e">
        <v>#N/A</v>
      </c>
      <c r="E200" s="2" t="e">
        <v>#N/A</v>
      </c>
      <c r="F200" s="7" t="e">
        <v>#N/A</v>
      </c>
      <c r="G200" s="7" t="e">
        <v>#N/A</v>
      </c>
      <c r="H200" s="7" t="e">
        <v>#N/A</v>
      </c>
      <c r="I200" s="7" t="e">
        <v>#N/A</v>
      </c>
      <c r="J200" s="7" t="e">
        <v>#N/A</v>
      </c>
      <c r="K200" s="7" t="e">
        <v>#N/A</v>
      </c>
      <c r="L200" s="7" t="e">
        <v>#N/A</v>
      </c>
      <c r="M200" s="7" t="e">
        <v>#N/A</v>
      </c>
      <c r="N200" s="7" t="e">
        <v>#N/A</v>
      </c>
      <c r="O200" s="7" t="e">
        <v>#N/A</v>
      </c>
      <c r="P200" s="7" t="e">
        <v>#N/A</v>
      </c>
      <c r="Q200" s="7" t="e">
        <v>#N/A</v>
      </c>
      <c r="R200" s="7" t="e">
        <v>#N/A</v>
      </c>
      <c r="S200" s="7" t="e">
        <v>#N/A</v>
      </c>
      <c r="T200" s="7" t="e">
        <v>#N/A</v>
      </c>
      <c r="U200" s="7" t="e">
        <v>#N/A</v>
      </c>
      <c r="V200" s="7" t="e">
        <v>#N/A</v>
      </c>
      <c r="W200" s="7" t="e">
        <v>#N/A</v>
      </c>
      <c r="X200" s="2" t="e">
        <v>#N/A</v>
      </c>
      <c r="Y200" s="2" t="e">
        <v>#N/A</v>
      </c>
      <c r="Z200" s="2" t="e">
        <v>#N/A</v>
      </c>
      <c r="AA200" s="2" t="e">
        <v>#N/A</v>
      </c>
      <c r="AB200" s="2" t="e">
        <v>#N/A</v>
      </c>
      <c r="AC200" s="2" t="e">
        <v>#N/A</v>
      </c>
      <c r="AD200" s="2" t="e">
        <v>#N/A</v>
      </c>
      <c r="AE200" s="2" t="e">
        <v>#N/A</v>
      </c>
      <c r="AF200" s="2" t="e">
        <v>#N/A</v>
      </c>
      <c r="AG200" s="2" t="e">
        <v>#N/A</v>
      </c>
      <c r="AH200" s="2" t="e">
        <v>#N/A</v>
      </c>
      <c r="AI200" s="2" t="e">
        <v>#N/A</v>
      </c>
      <c r="AJ200" s="2" t="e">
        <v>#N/A</v>
      </c>
      <c r="AK200" s="2" t="e">
        <v>#N/A</v>
      </c>
      <c r="AL200" s="2" t="e">
        <v>#N/A</v>
      </c>
      <c r="AM200" s="2" t="e">
        <v>#N/A</v>
      </c>
      <c r="AN200" s="2" t="e">
        <v>#N/A</v>
      </c>
      <c r="AO200" s="2" t="e">
        <v>#N/A</v>
      </c>
      <c r="AP200" s="2" t="e">
        <v>#N/A</v>
      </c>
      <c r="AQ200" s="2" t="e">
        <v>#N/A</v>
      </c>
      <c r="AR200" s="2" t="e">
        <v>#N/A</v>
      </c>
      <c r="AS200" t="e">
        <v>#N/A</v>
      </c>
      <c r="AT200" t="e">
        <v>#N/A</v>
      </c>
      <c r="AU200" t="e">
        <v>#N/A</v>
      </c>
      <c r="AV200" t="e">
        <v>#N/A</v>
      </c>
      <c r="AW200" t="e">
        <v>#N/A</v>
      </c>
      <c r="AX200" t="e">
        <v>#N/A</v>
      </c>
      <c r="AY200" t="e">
        <v>#N/A</v>
      </c>
      <c r="AZ200" t="e">
        <v>#N/A</v>
      </c>
      <c r="BA200" t="e">
        <v>#N/A</v>
      </c>
      <c r="BB200" t="e">
        <v>#N/A</v>
      </c>
      <c r="BC200" t="e">
        <v>#N/A</v>
      </c>
      <c r="BD200" t="e">
        <v>#N/A</v>
      </c>
      <c r="BE200" t="e">
        <v>#N/A</v>
      </c>
      <c r="BF200" t="e">
        <v>#N/A</v>
      </c>
      <c r="BG200" t="e">
        <v>#N/A</v>
      </c>
      <c r="BH200" t="e">
        <v>#N/A</v>
      </c>
      <c r="BI200" t="e">
        <v>#N/A</v>
      </c>
      <c r="BJ200" t="e">
        <v>#N/A</v>
      </c>
      <c r="BK200" t="e">
        <v>#N/A</v>
      </c>
      <c r="BL200" t="e">
        <v>#N/A</v>
      </c>
      <c r="BM200" t="e">
        <v>#N/A</v>
      </c>
    </row>
    <row r="201" spans="1:65" x14ac:dyDescent="0.25">
      <c r="A201" t="s">
        <v>205</v>
      </c>
      <c r="B201" s="2">
        <v>8.1999999999999993</v>
      </c>
      <c r="C201" s="3">
        <v>8.266</v>
      </c>
      <c r="D201" s="9" t="e">
        <v>#N/A</v>
      </c>
      <c r="E201" s="2" t="e">
        <v>#N/A</v>
      </c>
      <c r="F201" s="7" t="e">
        <v>#N/A</v>
      </c>
      <c r="G201" s="7" t="e">
        <v>#N/A</v>
      </c>
      <c r="H201" s="7" t="e">
        <v>#N/A</v>
      </c>
      <c r="I201" s="7" t="e">
        <v>#N/A</v>
      </c>
      <c r="J201" s="7" t="e">
        <v>#N/A</v>
      </c>
      <c r="K201" s="7" t="e">
        <v>#N/A</v>
      </c>
      <c r="L201" s="7" t="e">
        <v>#N/A</v>
      </c>
      <c r="M201" s="7" t="e">
        <v>#N/A</v>
      </c>
      <c r="N201" s="7" t="e">
        <v>#N/A</v>
      </c>
      <c r="O201" s="7" t="e">
        <v>#N/A</v>
      </c>
      <c r="P201" s="7" t="e">
        <v>#N/A</v>
      </c>
      <c r="Q201" s="7" t="e">
        <v>#N/A</v>
      </c>
      <c r="R201" s="7" t="e">
        <v>#N/A</v>
      </c>
      <c r="S201" s="7" t="e">
        <v>#N/A</v>
      </c>
      <c r="T201" s="7" t="e">
        <v>#N/A</v>
      </c>
      <c r="U201" s="7" t="e">
        <v>#N/A</v>
      </c>
      <c r="V201" s="7" t="e">
        <v>#N/A</v>
      </c>
      <c r="W201" s="7" t="e">
        <v>#N/A</v>
      </c>
      <c r="X201" s="2" t="e">
        <v>#N/A</v>
      </c>
      <c r="Y201" s="2" t="e">
        <v>#N/A</v>
      </c>
      <c r="Z201" s="2" t="e">
        <v>#N/A</v>
      </c>
      <c r="AA201" s="2" t="e">
        <v>#N/A</v>
      </c>
      <c r="AB201" s="2" t="e">
        <v>#N/A</v>
      </c>
      <c r="AC201" s="2" t="e">
        <v>#N/A</v>
      </c>
      <c r="AD201" s="2" t="e">
        <v>#N/A</v>
      </c>
      <c r="AE201" s="2" t="e">
        <v>#N/A</v>
      </c>
      <c r="AF201" s="2" t="e">
        <v>#N/A</v>
      </c>
      <c r="AG201" s="2" t="e">
        <v>#N/A</v>
      </c>
      <c r="AH201" s="2" t="e">
        <v>#N/A</v>
      </c>
      <c r="AI201" s="2" t="e">
        <v>#N/A</v>
      </c>
      <c r="AJ201" s="2" t="e">
        <v>#N/A</v>
      </c>
      <c r="AK201" s="2" t="e">
        <v>#N/A</v>
      </c>
      <c r="AL201" s="2" t="e">
        <v>#N/A</v>
      </c>
      <c r="AM201" s="2" t="e">
        <v>#N/A</v>
      </c>
      <c r="AN201" s="2" t="e">
        <v>#N/A</v>
      </c>
      <c r="AO201" s="2" t="e">
        <v>#N/A</v>
      </c>
      <c r="AP201" s="2" t="e">
        <v>#N/A</v>
      </c>
      <c r="AQ201" s="2" t="e">
        <v>#N/A</v>
      </c>
      <c r="AR201" s="2" t="e">
        <v>#N/A</v>
      </c>
      <c r="AS201" t="e">
        <v>#N/A</v>
      </c>
      <c r="AT201" t="e">
        <v>#N/A</v>
      </c>
      <c r="AU201" t="e">
        <v>#N/A</v>
      </c>
      <c r="AV201" t="e">
        <v>#N/A</v>
      </c>
      <c r="AW201" t="e">
        <v>#N/A</v>
      </c>
      <c r="AX201" t="e">
        <v>#N/A</v>
      </c>
      <c r="AY201" t="e">
        <v>#N/A</v>
      </c>
      <c r="AZ201" t="e">
        <v>#N/A</v>
      </c>
      <c r="BA201" t="e">
        <v>#N/A</v>
      </c>
      <c r="BB201" t="e">
        <v>#N/A</v>
      </c>
      <c r="BC201" t="e">
        <v>#N/A</v>
      </c>
      <c r="BD201" t="e">
        <v>#N/A</v>
      </c>
      <c r="BE201" t="e">
        <v>#N/A</v>
      </c>
      <c r="BF201" t="e">
        <v>#N/A</v>
      </c>
      <c r="BG201" t="e">
        <v>#N/A</v>
      </c>
      <c r="BH201" t="e">
        <v>#N/A</v>
      </c>
      <c r="BI201" t="e">
        <v>#N/A</v>
      </c>
      <c r="BJ201" t="e">
        <v>#N/A</v>
      </c>
      <c r="BK201" t="e">
        <v>#N/A</v>
      </c>
      <c r="BL201" t="e">
        <v>#N/A</v>
      </c>
      <c r="BM201" t="e">
        <v>#N/A</v>
      </c>
    </row>
    <row r="202" spans="1:65" x14ac:dyDescent="0.25">
      <c r="A202" t="s">
        <v>206</v>
      </c>
      <c r="B202" s="2">
        <v>8.3000000000000007</v>
      </c>
      <c r="C202" s="3">
        <v>8.0389999999999997</v>
      </c>
      <c r="D202" s="9" t="e">
        <v>#N/A</v>
      </c>
      <c r="E202" s="2" t="e">
        <v>#N/A</v>
      </c>
      <c r="F202" s="7" t="e">
        <v>#N/A</v>
      </c>
      <c r="G202" s="7" t="e">
        <v>#N/A</v>
      </c>
      <c r="H202" s="7" t="e">
        <v>#N/A</v>
      </c>
      <c r="I202" s="7" t="e">
        <v>#N/A</v>
      </c>
      <c r="J202" s="7" t="e">
        <v>#N/A</v>
      </c>
      <c r="K202" s="7" t="e">
        <v>#N/A</v>
      </c>
      <c r="L202" s="7" t="e">
        <v>#N/A</v>
      </c>
      <c r="M202" s="7" t="e">
        <v>#N/A</v>
      </c>
      <c r="N202" s="7" t="e">
        <v>#N/A</v>
      </c>
      <c r="O202" s="7" t="e">
        <v>#N/A</v>
      </c>
      <c r="P202" s="7" t="e">
        <v>#N/A</v>
      </c>
      <c r="Q202" s="7" t="e">
        <v>#N/A</v>
      </c>
      <c r="R202" s="7" t="e">
        <v>#N/A</v>
      </c>
      <c r="S202" s="7" t="e">
        <v>#N/A</v>
      </c>
      <c r="T202" s="7" t="e">
        <v>#N/A</v>
      </c>
      <c r="U202" s="7" t="e">
        <v>#N/A</v>
      </c>
      <c r="V202" s="7" t="e">
        <v>#N/A</v>
      </c>
      <c r="W202" s="7" t="e">
        <v>#N/A</v>
      </c>
      <c r="X202" s="2" t="e">
        <v>#N/A</v>
      </c>
      <c r="Y202" s="2" t="e">
        <v>#N/A</v>
      </c>
      <c r="Z202" s="2" t="e">
        <v>#N/A</v>
      </c>
      <c r="AA202" s="2" t="e">
        <v>#N/A</v>
      </c>
      <c r="AB202" s="2" t="e">
        <v>#N/A</v>
      </c>
      <c r="AC202" s="2" t="e">
        <v>#N/A</v>
      </c>
      <c r="AD202" s="2" t="e">
        <v>#N/A</v>
      </c>
      <c r="AE202" s="2" t="e">
        <v>#N/A</v>
      </c>
      <c r="AF202" s="2" t="e">
        <v>#N/A</v>
      </c>
      <c r="AG202" s="2" t="e">
        <v>#N/A</v>
      </c>
      <c r="AH202" s="2" t="e">
        <v>#N/A</v>
      </c>
      <c r="AI202" s="2" t="e">
        <v>#N/A</v>
      </c>
      <c r="AJ202" s="2" t="e">
        <v>#N/A</v>
      </c>
      <c r="AK202" s="2" t="e">
        <v>#N/A</v>
      </c>
      <c r="AL202" s="2" t="e">
        <v>#N/A</v>
      </c>
      <c r="AM202" s="2" t="e">
        <v>#N/A</v>
      </c>
      <c r="AN202" s="2" t="e">
        <v>#N/A</v>
      </c>
      <c r="AO202" s="2" t="e">
        <v>#N/A</v>
      </c>
      <c r="AP202" s="2" t="e">
        <v>#N/A</v>
      </c>
      <c r="AQ202" s="2" t="e">
        <v>#N/A</v>
      </c>
      <c r="AR202" s="2" t="e">
        <v>#N/A</v>
      </c>
      <c r="AS202" t="e">
        <v>#N/A</v>
      </c>
      <c r="AT202" t="e">
        <v>#N/A</v>
      </c>
      <c r="AU202" t="e">
        <v>#N/A</v>
      </c>
      <c r="AV202" t="e">
        <v>#N/A</v>
      </c>
      <c r="AW202" t="e">
        <v>#N/A</v>
      </c>
      <c r="AX202" t="e">
        <v>#N/A</v>
      </c>
      <c r="AY202" t="e">
        <v>#N/A</v>
      </c>
      <c r="AZ202" t="e">
        <v>#N/A</v>
      </c>
      <c r="BA202" t="e">
        <v>#N/A</v>
      </c>
      <c r="BB202" t="e">
        <v>#N/A</v>
      </c>
      <c r="BC202" t="e">
        <v>#N/A</v>
      </c>
      <c r="BD202" t="e">
        <v>#N/A</v>
      </c>
      <c r="BE202" t="e">
        <v>#N/A</v>
      </c>
      <c r="BF202" t="e">
        <v>#N/A</v>
      </c>
      <c r="BG202" t="e">
        <v>#N/A</v>
      </c>
      <c r="BH202" t="e">
        <v>#N/A</v>
      </c>
      <c r="BI202" t="e">
        <v>#N/A</v>
      </c>
      <c r="BJ202" t="e">
        <v>#N/A</v>
      </c>
      <c r="BK202" t="e">
        <v>#N/A</v>
      </c>
      <c r="BL202" t="e">
        <v>#N/A</v>
      </c>
      <c r="BM202" t="e">
        <v>#N/A</v>
      </c>
    </row>
    <row r="203" spans="1:65" x14ac:dyDescent="0.25">
      <c r="A203" t="s">
        <v>207</v>
      </c>
      <c r="B203" s="2">
        <v>8.3000000000000007</v>
      </c>
      <c r="C203" s="3">
        <v>8.5459999999999994</v>
      </c>
      <c r="D203" s="9" t="e">
        <v>#N/A</v>
      </c>
      <c r="E203" s="2" t="e">
        <v>#N/A</v>
      </c>
      <c r="F203" s="7" t="e">
        <v>#N/A</v>
      </c>
      <c r="G203" s="7" t="e">
        <v>#N/A</v>
      </c>
      <c r="H203" s="7" t="e">
        <v>#N/A</v>
      </c>
      <c r="I203" s="7" t="e">
        <v>#N/A</v>
      </c>
      <c r="J203" s="7" t="e">
        <v>#N/A</v>
      </c>
      <c r="K203" s="7" t="e">
        <v>#N/A</v>
      </c>
      <c r="L203" s="7" t="e">
        <v>#N/A</v>
      </c>
      <c r="M203" s="7" t="e">
        <v>#N/A</v>
      </c>
      <c r="N203" s="7" t="e">
        <v>#N/A</v>
      </c>
      <c r="O203" s="7" t="e">
        <v>#N/A</v>
      </c>
      <c r="P203" s="7" t="e">
        <v>#N/A</v>
      </c>
      <c r="Q203" s="7" t="e">
        <v>#N/A</v>
      </c>
      <c r="R203" s="7" t="e">
        <v>#N/A</v>
      </c>
      <c r="S203" s="7" t="e">
        <v>#N/A</v>
      </c>
      <c r="T203" s="7" t="e">
        <v>#N/A</v>
      </c>
      <c r="U203" s="7" t="e">
        <v>#N/A</v>
      </c>
      <c r="V203" s="7" t="e">
        <v>#N/A</v>
      </c>
      <c r="W203" s="7" t="e">
        <v>#N/A</v>
      </c>
      <c r="X203" s="2" t="e">
        <v>#N/A</v>
      </c>
      <c r="Y203" s="2" t="e">
        <v>#N/A</v>
      </c>
      <c r="Z203" s="2" t="e">
        <v>#N/A</v>
      </c>
      <c r="AA203" s="2" t="e">
        <v>#N/A</v>
      </c>
      <c r="AB203" s="2" t="e">
        <v>#N/A</v>
      </c>
      <c r="AC203" s="2" t="e">
        <v>#N/A</v>
      </c>
      <c r="AD203" s="2" t="e">
        <v>#N/A</v>
      </c>
      <c r="AE203" s="2" t="e">
        <v>#N/A</v>
      </c>
      <c r="AF203" s="2" t="e">
        <v>#N/A</v>
      </c>
      <c r="AG203" s="2" t="e">
        <v>#N/A</v>
      </c>
      <c r="AH203" s="2" t="e">
        <v>#N/A</v>
      </c>
      <c r="AI203" s="2" t="e">
        <v>#N/A</v>
      </c>
      <c r="AJ203" s="2" t="e">
        <v>#N/A</v>
      </c>
      <c r="AK203" s="2" t="e">
        <v>#N/A</v>
      </c>
      <c r="AL203" s="2" t="e">
        <v>#N/A</v>
      </c>
      <c r="AM203" s="2" t="e">
        <v>#N/A</v>
      </c>
      <c r="AN203" s="2" t="e">
        <v>#N/A</v>
      </c>
      <c r="AO203" s="2" t="e">
        <v>#N/A</v>
      </c>
      <c r="AP203" s="2" t="e">
        <v>#N/A</v>
      </c>
      <c r="AQ203" s="2" t="e">
        <v>#N/A</v>
      </c>
      <c r="AR203" s="2" t="e">
        <v>#N/A</v>
      </c>
      <c r="AS203" t="e">
        <v>#N/A</v>
      </c>
      <c r="AT203" t="e">
        <v>#N/A</v>
      </c>
      <c r="AU203" t="e">
        <v>#N/A</v>
      </c>
      <c r="AV203" t="e">
        <v>#N/A</v>
      </c>
      <c r="AW203" t="e">
        <v>#N/A</v>
      </c>
      <c r="AX203" t="e">
        <v>#N/A</v>
      </c>
      <c r="AY203" t="e">
        <v>#N/A</v>
      </c>
      <c r="AZ203" t="e">
        <v>#N/A</v>
      </c>
      <c r="BA203" t="e">
        <v>#N/A</v>
      </c>
      <c r="BB203" t="e">
        <v>#N/A</v>
      </c>
      <c r="BC203" t="e">
        <v>#N/A</v>
      </c>
      <c r="BD203" t="e">
        <v>#N/A</v>
      </c>
      <c r="BE203" t="e">
        <v>#N/A</v>
      </c>
      <c r="BF203" t="e">
        <v>#N/A</v>
      </c>
      <c r="BG203" t="e">
        <v>#N/A</v>
      </c>
      <c r="BH203" t="e">
        <v>#N/A</v>
      </c>
      <c r="BI203" t="e">
        <v>#N/A</v>
      </c>
      <c r="BJ203" t="e">
        <v>#N/A</v>
      </c>
      <c r="BK203" t="e">
        <v>#N/A</v>
      </c>
      <c r="BL203" t="e">
        <v>#N/A</v>
      </c>
      <c r="BM203" t="e">
        <v>#N/A</v>
      </c>
    </row>
    <row r="204" spans="1:65" x14ac:dyDescent="0.25">
      <c r="A204" t="s">
        <v>208</v>
      </c>
      <c r="B204" s="2">
        <v>8.3000000000000007</v>
      </c>
      <c r="C204" s="3">
        <v>8.25</v>
      </c>
      <c r="D204" s="9" t="e">
        <v>#N/A</v>
      </c>
      <c r="E204" s="2" t="e">
        <v>#N/A</v>
      </c>
      <c r="F204" s="7" t="e">
        <v>#N/A</v>
      </c>
      <c r="G204" s="7" t="e">
        <v>#N/A</v>
      </c>
      <c r="H204" s="7" t="e">
        <v>#N/A</v>
      </c>
      <c r="I204" s="7" t="e">
        <v>#N/A</v>
      </c>
      <c r="J204" s="7" t="e">
        <v>#N/A</v>
      </c>
      <c r="K204" s="7" t="e">
        <v>#N/A</v>
      </c>
      <c r="L204" s="7" t="e">
        <v>#N/A</v>
      </c>
      <c r="M204" s="7" t="e">
        <v>#N/A</v>
      </c>
      <c r="N204" s="7" t="e">
        <v>#N/A</v>
      </c>
      <c r="O204" s="7" t="e">
        <v>#N/A</v>
      </c>
      <c r="P204" s="7" t="e">
        <v>#N/A</v>
      </c>
      <c r="Q204" s="7" t="e">
        <v>#N/A</v>
      </c>
      <c r="R204" s="7" t="e">
        <v>#N/A</v>
      </c>
      <c r="S204" s="7" t="e">
        <v>#N/A</v>
      </c>
      <c r="T204" s="7" t="e">
        <v>#N/A</v>
      </c>
      <c r="U204" s="7" t="e">
        <v>#N/A</v>
      </c>
      <c r="V204" s="7" t="e">
        <v>#N/A</v>
      </c>
      <c r="W204" s="7" t="e">
        <v>#N/A</v>
      </c>
      <c r="X204" s="2" t="e">
        <v>#N/A</v>
      </c>
      <c r="Y204" s="2" t="e">
        <v>#N/A</v>
      </c>
      <c r="Z204" s="2" t="e">
        <v>#N/A</v>
      </c>
      <c r="AA204" s="2" t="e">
        <v>#N/A</v>
      </c>
      <c r="AB204" s="2" t="e">
        <v>#N/A</v>
      </c>
      <c r="AC204" s="2" t="e">
        <v>#N/A</v>
      </c>
      <c r="AD204" s="2" t="e">
        <v>#N/A</v>
      </c>
      <c r="AE204" s="2" t="e">
        <v>#N/A</v>
      </c>
      <c r="AF204" s="2" t="e">
        <v>#N/A</v>
      </c>
      <c r="AG204" s="2" t="e">
        <v>#N/A</v>
      </c>
      <c r="AH204" s="2" t="e">
        <v>#N/A</v>
      </c>
      <c r="AI204" s="2" t="e">
        <v>#N/A</v>
      </c>
      <c r="AJ204" s="2" t="e">
        <v>#N/A</v>
      </c>
      <c r="AK204" s="2" t="e">
        <v>#N/A</v>
      </c>
      <c r="AL204" s="2" t="e">
        <v>#N/A</v>
      </c>
      <c r="AM204" s="2" t="e">
        <v>#N/A</v>
      </c>
      <c r="AN204" s="2" t="e">
        <v>#N/A</v>
      </c>
      <c r="AO204" s="2" t="e">
        <v>#N/A</v>
      </c>
      <c r="AP204" s="2" t="e">
        <v>#N/A</v>
      </c>
      <c r="AQ204" s="2" t="e">
        <v>#N/A</v>
      </c>
      <c r="AR204" s="2" t="e">
        <v>#N/A</v>
      </c>
      <c r="AS204" t="e">
        <v>#N/A</v>
      </c>
      <c r="AT204" t="e">
        <v>#N/A</v>
      </c>
      <c r="AU204" t="e">
        <v>#N/A</v>
      </c>
      <c r="AV204" t="e">
        <v>#N/A</v>
      </c>
      <c r="AW204" t="e">
        <v>#N/A</v>
      </c>
      <c r="AX204" t="e">
        <v>#N/A</v>
      </c>
      <c r="AY204" t="e">
        <v>#N/A</v>
      </c>
      <c r="AZ204" t="e">
        <v>#N/A</v>
      </c>
      <c r="BA204" t="e">
        <v>#N/A</v>
      </c>
      <c r="BB204" t="e">
        <v>#N/A</v>
      </c>
      <c r="BC204" t="e">
        <v>#N/A</v>
      </c>
      <c r="BD204" t="e">
        <v>#N/A</v>
      </c>
      <c r="BE204" t="e">
        <v>#N/A</v>
      </c>
      <c r="BF204" t="e">
        <v>#N/A</v>
      </c>
      <c r="BG204" t="e">
        <v>#N/A</v>
      </c>
      <c r="BH204" t="e">
        <v>#N/A</v>
      </c>
      <c r="BI204" t="e">
        <v>#N/A</v>
      </c>
      <c r="BJ204" t="e">
        <v>#N/A</v>
      </c>
      <c r="BK204" t="e">
        <v>#N/A</v>
      </c>
      <c r="BL204" t="e">
        <v>#N/A</v>
      </c>
      <c r="BM204" t="e">
        <v>#N/A</v>
      </c>
    </row>
    <row r="205" spans="1:65" x14ac:dyDescent="0.25">
      <c r="A205" t="s">
        <v>209</v>
      </c>
      <c r="B205" s="2">
        <v>8.1999999999999993</v>
      </c>
      <c r="C205" s="3">
        <v>8.0109999999999992</v>
      </c>
      <c r="D205" s="9" t="e">
        <v>#N/A</v>
      </c>
      <c r="E205" s="2" t="e">
        <v>#N/A</v>
      </c>
      <c r="F205" s="7" t="e">
        <v>#N/A</v>
      </c>
      <c r="G205" s="7" t="e">
        <v>#N/A</v>
      </c>
      <c r="H205" s="7" t="e">
        <v>#N/A</v>
      </c>
      <c r="I205" s="7" t="e">
        <v>#N/A</v>
      </c>
      <c r="J205" s="7" t="e">
        <v>#N/A</v>
      </c>
      <c r="K205" s="7" t="e">
        <v>#N/A</v>
      </c>
      <c r="L205" s="7" t="e">
        <v>#N/A</v>
      </c>
      <c r="M205" s="7" t="e">
        <v>#N/A</v>
      </c>
      <c r="N205" s="7" t="e">
        <v>#N/A</v>
      </c>
      <c r="O205" s="7" t="e">
        <v>#N/A</v>
      </c>
      <c r="P205" s="7" t="e">
        <v>#N/A</v>
      </c>
      <c r="Q205" s="7" t="e">
        <v>#N/A</v>
      </c>
      <c r="R205" s="7" t="e">
        <v>#N/A</v>
      </c>
      <c r="S205" s="7" t="e">
        <v>#N/A</v>
      </c>
      <c r="T205" s="7" t="e">
        <v>#N/A</v>
      </c>
      <c r="U205" s="7" t="e">
        <v>#N/A</v>
      </c>
      <c r="V205" s="7" t="e">
        <v>#N/A</v>
      </c>
      <c r="W205" s="7" t="e">
        <v>#N/A</v>
      </c>
      <c r="X205" s="2" t="e">
        <v>#N/A</v>
      </c>
      <c r="Y205" s="2" t="e">
        <v>#N/A</v>
      </c>
      <c r="Z205" s="2" t="e">
        <v>#N/A</v>
      </c>
      <c r="AA205" s="2" t="e">
        <v>#N/A</v>
      </c>
      <c r="AB205" s="2" t="e">
        <v>#N/A</v>
      </c>
      <c r="AC205" s="2" t="e">
        <v>#N/A</v>
      </c>
      <c r="AD205" s="2" t="e">
        <v>#N/A</v>
      </c>
      <c r="AE205" s="2" t="e">
        <v>#N/A</v>
      </c>
      <c r="AF205" s="2" t="e">
        <v>#N/A</v>
      </c>
      <c r="AG205" s="2" t="e">
        <v>#N/A</v>
      </c>
      <c r="AH205" s="2" t="e">
        <v>#N/A</v>
      </c>
      <c r="AI205" s="2" t="e">
        <v>#N/A</v>
      </c>
      <c r="AJ205" s="2" t="e">
        <v>#N/A</v>
      </c>
      <c r="AK205" s="2" t="e">
        <v>#N/A</v>
      </c>
      <c r="AL205" s="2" t="e">
        <v>#N/A</v>
      </c>
      <c r="AM205" s="2" t="e">
        <v>#N/A</v>
      </c>
      <c r="AN205" s="2" t="e">
        <v>#N/A</v>
      </c>
      <c r="AO205" s="2" t="e">
        <v>#N/A</v>
      </c>
      <c r="AP205" s="2" t="e">
        <v>#N/A</v>
      </c>
      <c r="AQ205" s="2" t="e">
        <v>#N/A</v>
      </c>
      <c r="AR205" s="2" t="e">
        <v>#N/A</v>
      </c>
      <c r="AS205" t="e">
        <v>#N/A</v>
      </c>
      <c r="AT205" t="e">
        <v>#N/A</v>
      </c>
      <c r="AU205" t="e">
        <v>#N/A</v>
      </c>
      <c r="AV205" t="e">
        <v>#N/A</v>
      </c>
      <c r="AW205" t="e">
        <v>#N/A</v>
      </c>
      <c r="AX205" t="e">
        <v>#N/A</v>
      </c>
      <c r="AY205" t="e">
        <v>#N/A</v>
      </c>
      <c r="AZ205" t="e">
        <v>#N/A</v>
      </c>
      <c r="BA205" t="e">
        <v>#N/A</v>
      </c>
      <c r="BB205" t="e">
        <v>#N/A</v>
      </c>
      <c r="BC205" t="e">
        <v>#N/A</v>
      </c>
      <c r="BD205" t="e">
        <v>#N/A</v>
      </c>
      <c r="BE205" t="e">
        <v>#N/A</v>
      </c>
      <c r="BF205" t="e">
        <v>#N/A</v>
      </c>
      <c r="BG205" t="e">
        <v>#N/A</v>
      </c>
      <c r="BH205" t="e">
        <v>#N/A</v>
      </c>
      <c r="BI205" t="e">
        <v>#N/A</v>
      </c>
      <c r="BJ205" t="e">
        <v>#N/A</v>
      </c>
      <c r="BK205" t="e">
        <v>#N/A</v>
      </c>
      <c r="BL205" t="e">
        <v>#N/A</v>
      </c>
      <c r="BM205" t="e">
        <v>#N/A</v>
      </c>
    </row>
    <row r="206" spans="1:65" x14ac:dyDescent="0.25">
      <c r="A206" t="s">
        <v>210</v>
      </c>
      <c r="B206" s="2">
        <v>8.1</v>
      </c>
      <c r="C206" s="3">
        <v>8.2149999999999999</v>
      </c>
      <c r="D206" s="9" t="e">
        <v>#N/A</v>
      </c>
      <c r="E206" s="2" t="e">
        <v>#N/A</v>
      </c>
      <c r="F206" s="7" t="e">
        <v>#N/A</v>
      </c>
      <c r="G206" s="7" t="e">
        <v>#N/A</v>
      </c>
      <c r="H206" s="7" t="e">
        <v>#N/A</v>
      </c>
      <c r="I206" s="7" t="e">
        <v>#N/A</v>
      </c>
      <c r="J206" s="7" t="e">
        <v>#N/A</v>
      </c>
      <c r="K206" s="7" t="e">
        <v>#N/A</v>
      </c>
      <c r="L206" s="7" t="e">
        <v>#N/A</v>
      </c>
      <c r="M206" s="7" t="e">
        <v>#N/A</v>
      </c>
      <c r="N206" s="7" t="e">
        <v>#N/A</v>
      </c>
      <c r="O206" s="7" t="e">
        <v>#N/A</v>
      </c>
      <c r="P206" s="7" t="e">
        <v>#N/A</v>
      </c>
      <c r="Q206" s="7" t="e">
        <v>#N/A</v>
      </c>
      <c r="R206" s="7" t="e">
        <v>#N/A</v>
      </c>
      <c r="S206" s="7" t="e">
        <v>#N/A</v>
      </c>
      <c r="T206" s="7" t="e">
        <v>#N/A</v>
      </c>
      <c r="U206" s="7" t="e">
        <v>#N/A</v>
      </c>
      <c r="V206" s="7" t="e">
        <v>#N/A</v>
      </c>
      <c r="W206" s="7" t="e">
        <v>#N/A</v>
      </c>
      <c r="X206" s="2" t="e">
        <v>#N/A</v>
      </c>
      <c r="Y206" s="2" t="e">
        <v>#N/A</v>
      </c>
      <c r="Z206" s="2" t="e">
        <v>#N/A</v>
      </c>
      <c r="AA206" s="2" t="e">
        <v>#N/A</v>
      </c>
      <c r="AB206" s="2" t="e">
        <v>#N/A</v>
      </c>
      <c r="AC206" s="2" t="e">
        <v>#N/A</v>
      </c>
      <c r="AD206" s="2" t="e">
        <v>#N/A</v>
      </c>
      <c r="AE206" s="2" t="e">
        <v>#N/A</v>
      </c>
      <c r="AF206" s="2" t="e">
        <v>#N/A</v>
      </c>
      <c r="AG206" s="2" t="e">
        <v>#N/A</v>
      </c>
      <c r="AH206" s="2" t="e">
        <v>#N/A</v>
      </c>
      <c r="AI206" s="2" t="e">
        <v>#N/A</v>
      </c>
      <c r="AJ206" s="2" t="e">
        <v>#N/A</v>
      </c>
      <c r="AK206" s="2" t="e">
        <v>#N/A</v>
      </c>
      <c r="AL206" s="2" t="e">
        <v>#N/A</v>
      </c>
      <c r="AM206" s="2" t="e">
        <v>#N/A</v>
      </c>
      <c r="AN206" s="2" t="e">
        <v>#N/A</v>
      </c>
      <c r="AO206" s="2" t="e">
        <v>#N/A</v>
      </c>
      <c r="AP206" s="2" t="e">
        <v>#N/A</v>
      </c>
      <c r="AQ206" s="2" t="e">
        <v>#N/A</v>
      </c>
      <c r="AR206" s="2" t="e">
        <v>#N/A</v>
      </c>
      <c r="AS206" t="e">
        <v>#N/A</v>
      </c>
      <c r="AT206" t="e">
        <v>#N/A</v>
      </c>
      <c r="AU206" t="e">
        <v>#N/A</v>
      </c>
      <c r="AV206" t="e">
        <v>#N/A</v>
      </c>
      <c r="AW206" t="e">
        <v>#N/A</v>
      </c>
      <c r="AX206" t="e">
        <v>#N/A</v>
      </c>
      <c r="AY206" t="e">
        <v>#N/A</v>
      </c>
      <c r="AZ206" t="e">
        <v>#N/A</v>
      </c>
      <c r="BA206" t="e">
        <v>#N/A</v>
      </c>
      <c r="BB206" t="e">
        <v>#N/A</v>
      </c>
      <c r="BC206" t="e">
        <v>#N/A</v>
      </c>
      <c r="BD206" t="e">
        <v>#N/A</v>
      </c>
      <c r="BE206" t="e">
        <v>#N/A</v>
      </c>
      <c r="BF206" t="e">
        <v>#N/A</v>
      </c>
      <c r="BG206" t="e">
        <v>#N/A</v>
      </c>
      <c r="BH206" t="e">
        <v>#N/A</v>
      </c>
      <c r="BI206" t="e">
        <v>#N/A</v>
      </c>
      <c r="BJ206" t="e">
        <v>#N/A</v>
      </c>
      <c r="BK206" t="e">
        <v>#N/A</v>
      </c>
      <c r="BL206" t="e">
        <v>#N/A</v>
      </c>
      <c r="BM206" t="e">
        <v>#N/A</v>
      </c>
    </row>
    <row r="207" spans="1:65" x14ac:dyDescent="0.25">
      <c r="A207" t="s">
        <v>211</v>
      </c>
      <c r="B207" s="2">
        <v>8.1</v>
      </c>
      <c r="C207" s="3">
        <v>7.9560000000000004</v>
      </c>
      <c r="D207" s="9" t="e">
        <v>#N/A</v>
      </c>
      <c r="E207" s="2" t="e">
        <v>#N/A</v>
      </c>
      <c r="F207" s="7" t="e">
        <v>#N/A</v>
      </c>
      <c r="G207" s="7" t="e">
        <v>#N/A</v>
      </c>
      <c r="H207" s="7" t="e">
        <v>#N/A</v>
      </c>
      <c r="I207" s="7" t="e">
        <v>#N/A</v>
      </c>
      <c r="J207" s="7" t="e">
        <v>#N/A</v>
      </c>
      <c r="K207" s="7" t="e">
        <v>#N/A</v>
      </c>
      <c r="L207" s="7" t="e">
        <v>#N/A</v>
      </c>
      <c r="M207" s="7" t="e">
        <v>#N/A</v>
      </c>
      <c r="N207" s="7" t="e">
        <v>#N/A</v>
      </c>
      <c r="O207" s="7" t="e">
        <v>#N/A</v>
      </c>
      <c r="P207" s="7" t="e">
        <v>#N/A</v>
      </c>
      <c r="Q207" s="7" t="e">
        <v>#N/A</v>
      </c>
      <c r="R207" s="7" t="e">
        <v>#N/A</v>
      </c>
      <c r="S207" s="7" t="e">
        <v>#N/A</v>
      </c>
      <c r="T207" s="7" t="e">
        <v>#N/A</v>
      </c>
      <c r="U207" s="7" t="e">
        <v>#N/A</v>
      </c>
      <c r="V207" s="7" t="e">
        <v>#N/A</v>
      </c>
      <c r="W207" s="7" t="e">
        <v>#N/A</v>
      </c>
      <c r="X207" s="2" t="e">
        <v>#N/A</v>
      </c>
      <c r="Y207" s="2" t="e">
        <v>#N/A</v>
      </c>
      <c r="Z207" s="2" t="e">
        <v>#N/A</v>
      </c>
      <c r="AA207" s="2" t="e">
        <v>#N/A</v>
      </c>
      <c r="AB207" s="2" t="e">
        <v>#N/A</v>
      </c>
      <c r="AC207" s="2" t="e">
        <v>#N/A</v>
      </c>
      <c r="AD207" s="2" t="e">
        <v>#N/A</v>
      </c>
      <c r="AE207" s="2" t="e">
        <v>#N/A</v>
      </c>
      <c r="AF207" s="2" t="e">
        <v>#N/A</v>
      </c>
      <c r="AG207" s="2" t="e">
        <v>#N/A</v>
      </c>
      <c r="AH207" s="2" t="e">
        <v>#N/A</v>
      </c>
      <c r="AI207" s="2" t="e">
        <v>#N/A</v>
      </c>
      <c r="AJ207" s="2" t="e">
        <v>#N/A</v>
      </c>
      <c r="AK207" s="2" t="e">
        <v>#N/A</v>
      </c>
      <c r="AL207" s="2" t="e">
        <v>#N/A</v>
      </c>
      <c r="AM207" s="2" t="e">
        <v>#N/A</v>
      </c>
      <c r="AN207" s="2" t="e">
        <v>#N/A</v>
      </c>
      <c r="AO207" s="2" t="e">
        <v>#N/A</v>
      </c>
      <c r="AP207" s="2" t="e">
        <v>#N/A</v>
      </c>
      <c r="AQ207" s="2" t="e">
        <v>#N/A</v>
      </c>
      <c r="AR207" s="2" t="e">
        <v>#N/A</v>
      </c>
      <c r="AS207" t="e">
        <v>#N/A</v>
      </c>
      <c r="AT207" t="e">
        <v>#N/A</v>
      </c>
      <c r="AU207" t="e">
        <v>#N/A</v>
      </c>
      <c r="AV207" t="e">
        <v>#N/A</v>
      </c>
      <c r="AW207" t="e">
        <v>#N/A</v>
      </c>
      <c r="AX207" t="e">
        <v>#N/A</v>
      </c>
      <c r="AY207" t="e">
        <v>#N/A</v>
      </c>
      <c r="AZ207" t="e">
        <v>#N/A</v>
      </c>
      <c r="BA207" t="e">
        <v>#N/A</v>
      </c>
      <c r="BB207" t="e">
        <v>#N/A</v>
      </c>
      <c r="BC207" t="e">
        <v>#N/A</v>
      </c>
      <c r="BD207" t="e">
        <v>#N/A</v>
      </c>
      <c r="BE207" t="e">
        <v>#N/A</v>
      </c>
      <c r="BF207" t="e">
        <v>#N/A</v>
      </c>
      <c r="BG207" t="e">
        <v>#N/A</v>
      </c>
      <c r="BH207" t="e">
        <v>#N/A</v>
      </c>
      <c r="BI207" t="e">
        <v>#N/A</v>
      </c>
      <c r="BJ207" t="e">
        <v>#N/A</v>
      </c>
      <c r="BK207" t="e">
        <v>#N/A</v>
      </c>
      <c r="BL207" t="e">
        <v>#N/A</v>
      </c>
      <c r="BM207" t="e">
        <v>#N/A</v>
      </c>
    </row>
    <row r="208" spans="1:65" x14ac:dyDescent="0.25">
      <c r="A208" t="s">
        <v>212</v>
      </c>
      <c r="B208" s="2">
        <v>8.1</v>
      </c>
      <c r="C208" s="3">
        <v>8.06</v>
      </c>
      <c r="D208" s="9" t="e">
        <v>#N/A</v>
      </c>
      <c r="E208" s="2" t="e">
        <v>#N/A</v>
      </c>
      <c r="F208" s="7" t="e">
        <v>#N/A</v>
      </c>
      <c r="G208" s="7" t="e">
        <v>#N/A</v>
      </c>
      <c r="H208" s="7" t="e">
        <v>#N/A</v>
      </c>
      <c r="I208" s="7" t="e">
        <v>#N/A</v>
      </c>
      <c r="J208" s="7" t="e">
        <v>#N/A</v>
      </c>
      <c r="K208" s="7" t="e">
        <v>#N/A</v>
      </c>
      <c r="L208" s="7" t="e">
        <v>#N/A</v>
      </c>
      <c r="M208" s="7" t="e">
        <v>#N/A</v>
      </c>
      <c r="N208" s="7" t="e">
        <v>#N/A</v>
      </c>
      <c r="O208" s="7" t="e">
        <v>#N/A</v>
      </c>
      <c r="P208" s="7" t="e">
        <v>#N/A</v>
      </c>
      <c r="Q208" s="7" t="e">
        <v>#N/A</v>
      </c>
      <c r="R208" s="7" t="e">
        <v>#N/A</v>
      </c>
      <c r="S208" s="7" t="e">
        <v>#N/A</v>
      </c>
      <c r="T208" s="7" t="e">
        <v>#N/A</v>
      </c>
      <c r="U208" s="7" t="e">
        <v>#N/A</v>
      </c>
      <c r="V208" s="7" t="e">
        <v>#N/A</v>
      </c>
      <c r="W208" s="7" t="e">
        <v>#N/A</v>
      </c>
      <c r="X208" s="2" t="e">
        <v>#N/A</v>
      </c>
      <c r="Y208" s="2" t="e">
        <v>#N/A</v>
      </c>
      <c r="Z208" s="2" t="e">
        <v>#N/A</v>
      </c>
      <c r="AA208" s="2" t="e">
        <v>#N/A</v>
      </c>
      <c r="AB208" s="2" t="e">
        <v>#N/A</v>
      </c>
      <c r="AC208" s="2" t="e">
        <v>#N/A</v>
      </c>
      <c r="AD208" s="2" t="e">
        <v>#N/A</v>
      </c>
      <c r="AE208" s="2" t="e">
        <v>#N/A</v>
      </c>
      <c r="AF208" s="2" t="e">
        <v>#N/A</v>
      </c>
      <c r="AG208" s="2" t="e">
        <v>#N/A</v>
      </c>
      <c r="AH208" s="2" t="e">
        <v>#N/A</v>
      </c>
      <c r="AI208" s="2" t="e">
        <v>#N/A</v>
      </c>
      <c r="AJ208" s="2" t="e">
        <v>#N/A</v>
      </c>
      <c r="AK208" s="2" t="e">
        <v>#N/A</v>
      </c>
      <c r="AL208" s="2" t="e">
        <v>#N/A</v>
      </c>
      <c r="AM208" s="2" t="e">
        <v>#N/A</v>
      </c>
      <c r="AN208" s="2" t="e">
        <v>#N/A</v>
      </c>
      <c r="AO208" s="2" t="e">
        <v>#N/A</v>
      </c>
      <c r="AP208" s="2" t="e">
        <v>#N/A</v>
      </c>
      <c r="AQ208" s="2" t="e">
        <v>#N/A</v>
      </c>
      <c r="AR208" s="2" t="e">
        <v>#N/A</v>
      </c>
      <c r="AS208" t="e">
        <v>#N/A</v>
      </c>
      <c r="AT208" t="e">
        <v>#N/A</v>
      </c>
      <c r="AU208" t="e">
        <v>#N/A</v>
      </c>
      <c r="AV208" t="e">
        <v>#N/A</v>
      </c>
      <c r="AW208" t="e">
        <v>#N/A</v>
      </c>
      <c r="AX208" t="e">
        <v>#N/A</v>
      </c>
      <c r="AY208" t="e">
        <v>#N/A</v>
      </c>
      <c r="AZ208" t="e">
        <v>#N/A</v>
      </c>
      <c r="BA208" t="e">
        <v>#N/A</v>
      </c>
      <c r="BB208" t="e">
        <v>#N/A</v>
      </c>
      <c r="BC208" t="e">
        <v>#N/A</v>
      </c>
      <c r="BD208" t="e">
        <v>#N/A</v>
      </c>
      <c r="BE208" t="e">
        <v>#N/A</v>
      </c>
      <c r="BF208" t="e">
        <v>#N/A</v>
      </c>
      <c r="BG208" t="e">
        <v>#N/A</v>
      </c>
      <c r="BH208" t="e">
        <v>#N/A</v>
      </c>
      <c r="BI208" t="e">
        <v>#N/A</v>
      </c>
      <c r="BJ208" t="e">
        <v>#N/A</v>
      </c>
      <c r="BK208" t="e">
        <v>#N/A</v>
      </c>
      <c r="BL208" t="e">
        <v>#N/A</v>
      </c>
      <c r="BM208" t="e">
        <v>#N/A</v>
      </c>
    </row>
    <row r="209" spans="1:65" x14ac:dyDescent="0.25">
      <c r="A209" t="s">
        <v>213</v>
      </c>
      <c r="B209" s="2">
        <v>8</v>
      </c>
      <c r="C209" s="3">
        <v>8.0909999999999993</v>
      </c>
      <c r="D209" s="9" t="e">
        <v>#N/A</v>
      </c>
      <c r="E209" s="2" t="e">
        <v>#N/A</v>
      </c>
      <c r="F209" s="7" t="e">
        <v>#N/A</v>
      </c>
      <c r="G209" s="7" t="e">
        <v>#N/A</v>
      </c>
      <c r="H209" s="7" t="e">
        <v>#N/A</v>
      </c>
      <c r="I209" s="7" t="e">
        <v>#N/A</v>
      </c>
      <c r="J209" s="7" t="e">
        <v>#N/A</v>
      </c>
      <c r="K209" s="7" t="e">
        <v>#N/A</v>
      </c>
      <c r="L209" s="7" t="e">
        <v>#N/A</v>
      </c>
      <c r="M209" s="7" t="e">
        <v>#N/A</v>
      </c>
      <c r="N209" s="7" t="e">
        <v>#N/A</v>
      </c>
      <c r="O209" s="7" t="e">
        <v>#N/A</v>
      </c>
      <c r="P209" s="7" t="e">
        <v>#N/A</v>
      </c>
      <c r="Q209" s="7" t="e">
        <v>#N/A</v>
      </c>
      <c r="R209" s="7" t="e">
        <v>#N/A</v>
      </c>
      <c r="S209" s="7" t="e">
        <v>#N/A</v>
      </c>
      <c r="T209" s="7" t="e">
        <v>#N/A</v>
      </c>
      <c r="U209" s="7" t="e">
        <v>#N/A</v>
      </c>
      <c r="V209" s="7" t="e">
        <v>#N/A</v>
      </c>
      <c r="W209" s="7" t="e">
        <v>#N/A</v>
      </c>
      <c r="X209" s="2" t="e">
        <v>#N/A</v>
      </c>
      <c r="Y209" s="2" t="e">
        <v>#N/A</v>
      </c>
      <c r="Z209" s="2" t="e">
        <v>#N/A</v>
      </c>
      <c r="AA209" s="2" t="e">
        <v>#N/A</v>
      </c>
      <c r="AB209" s="2" t="e">
        <v>#N/A</v>
      </c>
      <c r="AC209" s="2" t="e">
        <v>#N/A</v>
      </c>
      <c r="AD209" s="2" t="e">
        <v>#N/A</v>
      </c>
      <c r="AE209" s="2" t="e">
        <v>#N/A</v>
      </c>
      <c r="AF209" s="2" t="e">
        <v>#N/A</v>
      </c>
      <c r="AG209" s="2" t="e">
        <v>#N/A</v>
      </c>
      <c r="AH209" s="2" t="e">
        <v>#N/A</v>
      </c>
      <c r="AI209" s="2" t="e">
        <v>#N/A</v>
      </c>
      <c r="AJ209" s="2" t="e">
        <v>#N/A</v>
      </c>
      <c r="AK209" s="2" t="e">
        <v>#N/A</v>
      </c>
      <c r="AL209" s="2" t="e">
        <v>#N/A</v>
      </c>
      <c r="AM209" s="2" t="e">
        <v>#N/A</v>
      </c>
      <c r="AN209" s="2" t="e">
        <v>#N/A</v>
      </c>
      <c r="AO209" s="2" t="e">
        <v>#N/A</v>
      </c>
      <c r="AP209" s="2" t="e">
        <v>#N/A</v>
      </c>
      <c r="AQ209" s="2" t="e">
        <v>#N/A</v>
      </c>
      <c r="AR209" s="2" t="e">
        <v>#N/A</v>
      </c>
      <c r="AS209" t="e">
        <v>#N/A</v>
      </c>
      <c r="AT209" t="e">
        <v>#N/A</v>
      </c>
      <c r="AU209" t="e">
        <v>#N/A</v>
      </c>
      <c r="AV209" t="e">
        <v>#N/A</v>
      </c>
      <c r="AW209" t="e">
        <v>#N/A</v>
      </c>
      <c r="AX209" t="e">
        <v>#N/A</v>
      </c>
      <c r="AY209" t="e">
        <v>#N/A</v>
      </c>
      <c r="AZ209" t="e">
        <v>#N/A</v>
      </c>
      <c r="BA209" t="e">
        <v>#N/A</v>
      </c>
      <c r="BB209" t="e">
        <v>#N/A</v>
      </c>
      <c r="BC209" t="e">
        <v>#N/A</v>
      </c>
      <c r="BD209" t="e">
        <v>#N/A</v>
      </c>
      <c r="BE209" t="e">
        <v>#N/A</v>
      </c>
      <c r="BF209" t="e">
        <v>#N/A</v>
      </c>
      <c r="BG209" t="e">
        <v>#N/A</v>
      </c>
      <c r="BH209" t="e">
        <v>#N/A</v>
      </c>
      <c r="BI209" t="e">
        <v>#N/A</v>
      </c>
      <c r="BJ209" t="e">
        <v>#N/A</v>
      </c>
      <c r="BK209" t="e">
        <v>#N/A</v>
      </c>
      <c r="BL209" t="e">
        <v>#N/A</v>
      </c>
      <c r="BM209" t="e">
        <v>#N/A</v>
      </c>
    </row>
    <row r="210" spans="1:65" x14ac:dyDescent="0.25">
      <c r="A210" t="s">
        <v>214</v>
      </c>
      <c r="B210" s="2">
        <v>7.8</v>
      </c>
      <c r="C210" s="3">
        <v>7.718</v>
      </c>
      <c r="D210" s="9" t="e">
        <v>#N/A</v>
      </c>
      <c r="E210" s="2" t="e">
        <v>#N/A</v>
      </c>
      <c r="F210" s="7" t="e">
        <v>#N/A</v>
      </c>
      <c r="G210" s="7" t="e">
        <v>#N/A</v>
      </c>
      <c r="H210" s="7" t="e">
        <v>#N/A</v>
      </c>
      <c r="I210" s="7" t="e">
        <v>#N/A</v>
      </c>
      <c r="J210" s="7" t="e">
        <v>#N/A</v>
      </c>
      <c r="K210" s="7" t="e">
        <v>#N/A</v>
      </c>
      <c r="L210" s="7" t="e">
        <v>#N/A</v>
      </c>
      <c r="M210" s="7" t="e">
        <v>#N/A</v>
      </c>
      <c r="N210" s="7" t="e">
        <v>#N/A</v>
      </c>
      <c r="O210" s="7" t="e">
        <v>#N/A</v>
      </c>
      <c r="P210" s="7" t="e">
        <v>#N/A</v>
      </c>
      <c r="Q210" s="7" t="e">
        <v>#N/A</v>
      </c>
      <c r="R210" s="7" t="e">
        <v>#N/A</v>
      </c>
      <c r="S210" s="7" t="e">
        <v>#N/A</v>
      </c>
      <c r="T210" s="7" t="e">
        <v>#N/A</v>
      </c>
      <c r="U210" s="7" t="e">
        <v>#N/A</v>
      </c>
      <c r="V210" s="7" t="e">
        <v>#N/A</v>
      </c>
      <c r="W210" s="7" t="e">
        <v>#N/A</v>
      </c>
      <c r="X210" s="2" t="e">
        <v>#N/A</v>
      </c>
      <c r="Y210" s="2" t="e">
        <v>#N/A</v>
      </c>
      <c r="Z210" s="2" t="e">
        <v>#N/A</v>
      </c>
      <c r="AA210" s="2" t="e">
        <v>#N/A</v>
      </c>
      <c r="AB210" s="2" t="e">
        <v>#N/A</v>
      </c>
      <c r="AC210" s="2" t="e">
        <v>#N/A</v>
      </c>
      <c r="AD210" s="2" t="e">
        <v>#N/A</v>
      </c>
      <c r="AE210" s="2" t="e">
        <v>#N/A</v>
      </c>
      <c r="AF210" s="2" t="e">
        <v>#N/A</v>
      </c>
      <c r="AG210" s="2" t="e">
        <v>#N/A</v>
      </c>
      <c r="AH210" s="2" t="e">
        <v>#N/A</v>
      </c>
      <c r="AI210" s="2" t="e">
        <v>#N/A</v>
      </c>
      <c r="AJ210" s="2" t="e">
        <v>#N/A</v>
      </c>
      <c r="AK210" s="2" t="e">
        <v>#N/A</v>
      </c>
      <c r="AL210" s="2" t="e">
        <v>#N/A</v>
      </c>
      <c r="AM210" s="2" t="e">
        <v>#N/A</v>
      </c>
      <c r="AN210" s="2" t="e">
        <v>#N/A</v>
      </c>
      <c r="AO210" s="2" t="e">
        <v>#N/A</v>
      </c>
      <c r="AP210" s="2" t="e">
        <v>#N/A</v>
      </c>
      <c r="AQ210" s="2" t="e">
        <v>#N/A</v>
      </c>
      <c r="AR210" s="2" t="e">
        <v>#N/A</v>
      </c>
      <c r="AS210" t="e">
        <v>#N/A</v>
      </c>
      <c r="AT210" t="e">
        <v>#N/A</v>
      </c>
      <c r="AU210" t="e">
        <v>#N/A</v>
      </c>
      <c r="AV210" t="e">
        <v>#N/A</v>
      </c>
      <c r="AW210" t="e">
        <v>#N/A</v>
      </c>
      <c r="AX210" t="e">
        <v>#N/A</v>
      </c>
      <c r="AY210" t="e">
        <v>#N/A</v>
      </c>
      <c r="AZ210" t="e">
        <v>#N/A</v>
      </c>
      <c r="BA210" t="e">
        <v>#N/A</v>
      </c>
      <c r="BB210" t="e">
        <v>#N/A</v>
      </c>
      <c r="BC210" t="e">
        <v>#N/A</v>
      </c>
      <c r="BD210" t="e">
        <v>#N/A</v>
      </c>
      <c r="BE210" t="e">
        <v>#N/A</v>
      </c>
      <c r="BF210" t="e">
        <v>#N/A</v>
      </c>
      <c r="BG210" t="e">
        <v>#N/A</v>
      </c>
      <c r="BH210" t="e">
        <v>#N/A</v>
      </c>
      <c r="BI210" t="e">
        <v>#N/A</v>
      </c>
      <c r="BJ210" t="e">
        <v>#N/A</v>
      </c>
      <c r="BK210" t="e">
        <v>#N/A</v>
      </c>
      <c r="BL210" t="e">
        <v>#N/A</v>
      </c>
      <c r="BM210" t="e">
        <v>#N/A</v>
      </c>
    </row>
    <row r="211" spans="1:65" x14ac:dyDescent="0.25">
      <c r="A211" t="s">
        <v>215</v>
      </c>
      <c r="B211" s="2">
        <v>7.7</v>
      </c>
      <c r="C211" s="3">
        <v>7.7560000000000002</v>
      </c>
      <c r="D211" s="9" t="e">
        <v>#N/A</v>
      </c>
      <c r="E211" s="2" t="e">
        <v>#N/A</v>
      </c>
      <c r="F211" s="7" t="e">
        <v>#N/A</v>
      </c>
      <c r="G211" s="7" t="e">
        <v>#N/A</v>
      </c>
      <c r="H211" s="7" t="e">
        <v>#N/A</v>
      </c>
      <c r="I211" s="7" t="e">
        <v>#N/A</v>
      </c>
      <c r="J211" s="7" t="e">
        <v>#N/A</v>
      </c>
      <c r="K211" s="7" t="e">
        <v>#N/A</v>
      </c>
      <c r="L211" s="7" t="e">
        <v>#N/A</v>
      </c>
      <c r="M211" s="7" t="e">
        <v>#N/A</v>
      </c>
      <c r="N211" s="7" t="e">
        <v>#N/A</v>
      </c>
      <c r="O211" s="7" t="e">
        <v>#N/A</v>
      </c>
      <c r="P211" s="7" t="e">
        <v>#N/A</v>
      </c>
      <c r="Q211" s="7" t="e">
        <v>#N/A</v>
      </c>
      <c r="R211" s="7" t="e">
        <v>#N/A</v>
      </c>
      <c r="S211" s="7" t="e">
        <v>#N/A</v>
      </c>
      <c r="T211" s="7" t="e">
        <v>#N/A</v>
      </c>
      <c r="U211" s="7" t="e">
        <v>#N/A</v>
      </c>
      <c r="V211" s="7" t="e">
        <v>#N/A</v>
      </c>
      <c r="W211" s="7" t="e">
        <v>#N/A</v>
      </c>
      <c r="X211" s="2" t="e">
        <v>#N/A</v>
      </c>
      <c r="Y211" s="2" t="e">
        <v>#N/A</v>
      </c>
      <c r="Z211" s="2" t="e">
        <v>#N/A</v>
      </c>
      <c r="AA211" s="2" t="e">
        <v>#N/A</v>
      </c>
      <c r="AB211" s="2" t="e">
        <v>#N/A</v>
      </c>
      <c r="AC211" s="2" t="e">
        <v>#N/A</v>
      </c>
      <c r="AD211" s="2" t="e">
        <v>#N/A</v>
      </c>
      <c r="AE211" s="2" t="e">
        <v>#N/A</v>
      </c>
      <c r="AF211" s="2" t="e">
        <v>#N/A</v>
      </c>
      <c r="AG211" s="2" t="e">
        <v>#N/A</v>
      </c>
      <c r="AH211" s="2" t="e">
        <v>#N/A</v>
      </c>
      <c r="AI211" s="2" t="e">
        <v>#N/A</v>
      </c>
      <c r="AJ211" s="2" t="e">
        <v>#N/A</v>
      </c>
      <c r="AK211" s="2" t="e">
        <v>#N/A</v>
      </c>
      <c r="AL211" s="2" t="e">
        <v>#N/A</v>
      </c>
      <c r="AM211" s="2" t="e">
        <v>#N/A</v>
      </c>
      <c r="AN211" s="2" t="e">
        <v>#N/A</v>
      </c>
      <c r="AO211" s="2" t="e">
        <v>#N/A</v>
      </c>
      <c r="AP211" s="2" t="e">
        <v>#N/A</v>
      </c>
      <c r="AQ211" s="2" t="e">
        <v>#N/A</v>
      </c>
      <c r="AR211" s="2" t="e">
        <v>#N/A</v>
      </c>
      <c r="AS211" t="e">
        <v>#N/A</v>
      </c>
      <c r="AT211" t="e">
        <v>#N/A</v>
      </c>
      <c r="AU211" t="e">
        <v>#N/A</v>
      </c>
      <c r="AV211" t="e">
        <v>#N/A</v>
      </c>
      <c r="AW211" t="e">
        <v>#N/A</v>
      </c>
      <c r="AX211" t="e">
        <v>#N/A</v>
      </c>
      <c r="AY211" t="e">
        <v>#N/A</v>
      </c>
      <c r="AZ211" t="e">
        <v>#N/A</v>
      </c>
      <c r="BA211" t="e">
        <v>#N/A</v>
      </c>
      <c r="BB211" t="e">
        <v>#N/A</v>
      </c>
      <c r="BC211" t="e">
        <v>#N/A</v>
      </c>
      <c r="BD211" t="e">
        <v>#N/A</v>
      </c>
      <c r="BE211" t="e">
        <v>#N/A</v>
      </c>
      <c r="BF211" t="e">
        <v>#N/A</v>
      </c>
      <c r="BG211" t="e">
        <v>#N/A</v>
      </c>
      <c r="BH211" t="e">
        <v>#N/A</v>
      </c>
      <c r="BI211" t="e">
        <v>#N/A</v>
      </c>
      <c r="BJ211" t="e">
        <v>#N/A</v>
      </c>
      <c r="BK211" t="e">
        <v>#N/A</v>
      </c>
      <c r="BL211" t="e">
        <v>#N/A</v>
      </c>
      <c r="BM211" t="e">
        <v>#N/A</v>
      </c>
    </row>
    <row r="212" spans="1:65" x14ac:dyDescent="0.25">
      <c r="A212" t="s">
        <v>216</v>
      </c>
      <c r="B212" s="2">
        <v>7.5</v>
      </c>
      <c r="C212" s="3">
        <v>7.4930000000000003</v>
      </c>
      <c r="D212" s="9" t="e">
        <v>#N/A</v>
      </c>
      <c r="E212" s="2" t="e">
        <v>#N/A</v>
      </c>
      <c r="F212" s="7" t="e">
        <v>#N/A</v>
      </c>
      <c r="G212" s="7" t="e">
        <v>#N/A</v>
      </c>
      <c r="H212" s="7" t="e">
        <v>#N/A</v>
      </c>
      <c r="I212" s="7" t="e">
        <v>#N/A</v>
      </c>
      <c r="J212" s="7" t="e">
        <v>#N/A</v>
      </c>
      <c r="K212" s="7" t="e">
        <v>#N/A</v>
      </c>
      <c r="L212" s="7" t="e">
        <v>#N/A</v>
      </c>
      <c r="M212" s="7" t="e">
        <v>#N/A</v>
      </c>
      <c r="N212" s="7" t="e">
        <v>#N/A</v>
      </c>
      <c r="O212" s="7" t="e">
        <v>#N/A</v>
      </c>
      <c r="P212" s="7" t="e">
        <v>#N/A</v>
      </c>
      <c r="Q212" s="7" t="e">
        <v>#N/A</v>
      </c>
      <c r="R212" s="7" t="e">
        <v>#N/A</v>
      </c>
      <c r="S212" s="7" t="e">
        <v>#N/A</v>
      </c>
      <c r="T212" s="7" t="e">
        <v>#N/A</v>
      </c>
      <c r="U212" s="7" t="e">
        <v>#N/A</v>
      </c>
      <c r="V212" s="7" t="e">
        <v>#N/A</v>
      </c>
      <c r="W212" s="7" t="e">
        <v>#N/A</v>
      </c>
      <c r="X212" s="2" t="e">
        <v>#N/A</v>
      </c>
      <c r="Y212" s="2" t="e">
        <v>#N/A</v>
      </c>
      <c r="Z212" s="2" t="e">
        <v>#N/A</v>
      </c>
      <c r="AA212" s="2" t="e">
        <v>#N/A</v>
      </c>
      <c r="AB212" s="2" t="e">
        <v>#N/A</v>
      </c>
      <c r="AC212" s="2" t="e">
        <v>#N/A</v>
      </c>
      <c r="AD212" s="2" t="e">
        <v>#N/A</v>
      </c>
      <c r="AE212" s="2" t="e">
        <v>#N/A</v>
      </c>
      <c r="AF212" s="2" t="e">
        <v>#N/A</v>
      </c>
      <c r="AG212" s="2" t="e">
        <v>#N/A</v>
      </c>
      <c r="AH212" s="2" t="e">
        <v>#N/A</v>
      </c>
      <c r="AI212" s="2" t="e">
        <v>#N/A</v>
      </c>
      <c r="AJ212" s="2" t="e">
        <v>#N/A</v>
      </c>
      <c r="AK212" s="2" t="e">
        <v>#N/A</v>
      </c>
      <c r="AL212" s="2" t="e">
        <v>#N/A</v>
      </c>
      <c r="AM212" s="2" t="e">
        <v>#N/A</v>
      </c>
      <c r="AN212" s="2" t="e">
        <v>#N/A</v>
      </c>
      <c r="AO212" s="2" t="e">
        <v>#N/A</v>
      </c>
      <c r="AP212" s="2" t="e">
        <v>#N/A</v>
      </c>
      <c r="AQ212" s="2" t="e">
        <v>#N/A</v>
      </c>
      <c r="AR212" s="2" t="e">
        <v>#N/A</v>
      </c>
      <c r="AS212" t="e">
        <v>#N/A</v>
      </c>
      <c r="AT212" t="e">
        <v>#N/A</v>
      </c>
      <c r="AU212" t="e">
        <v>#N/A</v>
      </c>
      <c r="AV212" t="e">
        <v>#N/A</v>
      </c>
      <c r="AW212" t="e">
        <v>#N/A</v>
      </c>
      <c r="AX212" t="e">
        <v>#N/A</v>
      </c>
      <c r="AY212" t="e">
        <v>#N/A</v>
      </c>
      <c r="AZ212" t="e">
        <v>#N/A</v>
      </c>
      <c r="BA212" t="e">
        <v>#N/A</v>
      </c>
      <c r="BB212" t="e">
        <v>#N/A</v>
      </c>
      <c r="BC212" t="e">
        <v>#N/A</v>
      </c>
      <c r="BD212" t="e">
        <v>#N/A</v>
      </c>
      <c r="BE212" t="e">
        <v>#N/A</v>
      </c>
      <c r="BF212" t="e">
        <v>#N/A</v>
      </c>
      <c r="BG212" t="e">
        <v>#N/A</v>
      </c>
      <c r="BH212" t="e">
        <v>#N/A</v>
      </c>
      <c r="BI212" t="e">
        <v>#N/A</v>
      </c>
      <c r="BJ212" t="e">
        <v>#N/A</v>
      </c>
      <c r="BK212" t="e">
        <v>#N/A</v>
      </c>
      <c r="BL212" t="e">
        <v>#N/A</v>
      </c>
      <c r="BM212" t="e">
        <v>#N/A</v>
      </c>
    </row>
    <row r="213" spans="1:65" x14ac:dyDescent="0.25">
      <c r="A213" t="s">
        <v>217</v>
      </c>
      <c r="B213" s="2">
        <v>7.3</v>
      </c>
      <c r="C213" s="3">
        <v>7.2290000000000001</v>
      </c>
      <c r="D213" s="9" t="e">
        <v>#N/A</v>
      </c>
      <c r="E213" s="2" t="e">
        <v>#N/A</v>
      </c>
      <c r="F213" s="7" t="e">
        <v>#N/A</v>
      </c>
      <c r="G213" s="7" t="e">
        <v>#N/A</v>
      </c>
      <c r="H213" s="7" t="e">
        <v>#N/A</v>
      </c>
      <c r="I213" s="7" t="e">
        <v>#N/A</v>
      </c>
      <c r="J213" s="7" t="e">
        <v>#N/A</v>
      </c>
      <c r="K213" s="7" t="e">
        <v>#N/A</v>
      </c>
      <c r="L213" s="7" t="e">
        <v>#N/A</v>
      </c>
      <c r="M213" s="7" t="e">
        <v>#N/A</v>
      </c>
      <c r="N213" s="7" t="e">
        <v>#N/A</v>
      </c>
      <c r="O213" s="7" t="e">
        <v>#N/A</v>
      </c>
      <c r="P213" s="7" t="e">
        <v>#N/A</v>
      </c>
      <c r="Q213" s="7" t="e">
        <v>#N/A</v>
      </c>
      <c r="R213" s="7" t="e">
        <v>#N/A</v>
      </c>
      <c r="S213" s="7" t="e">
        <v>#N/A</v>
      </c>
      <c r="T213" s="7" t="e">
        <v>#N/A</v>
      </c>
      <c r="U213" s="7" t="e">
        <v>#N/A</v>
      </c>
      <c r="V213" s="7" t="e">
        <v>#N/A</v>
      </c>
      <c r="W213" s="7" t="e">
        <v>#N/A</v>
      </c>
      <c r="X213" s="2" t="e">
        <v>#N/A</v>
      </c>
      <c r="Y213" s="2" t="e">
        <v>#N/A</v>
      </c>
      <c r="Z213" s="2" t="e">
        <v>#N/A</v>
      </c>
      <c r="AA213" s="2" t="e">
        <v>#N/A</v>
      </c>
      <c r="AB213" s="2" t="e">
        <v>#N/A</v>
      </c>
      <c r="AC213" s="2" t="e">
        <v>#N/A</v>
      </c>
      <c r="AD213" s="2" t="e">
        <v>#N/A</v>
      </c>
      <c r="AE213" s="2" t="e">
        <v>#N/A</v>
      </c>
      <c r="AF213" s="2" t="e">
        <v>#N/A</v>
      </c>
      <c r="AG213" s="2" t="e">
        <v>#N/A</v>
      </c>
      <c r="AH213" s="2" t="e">
        <v>#N/A</v>
      </c>
      <c r="AI213" s="2" t="e">
        <v>#N/A</v>
      </c>
      <c r="AJ213" s="2" t="e">
        <v>#N/A</v>
      </c>
      <c r="AK213" s="2" t="e">
        <v>#N/A</v>
      </c>
      <c r="AL213" s="2" t="e">
        <v>#N/A</v>
      </c>
      <c r="AM213" s="2" t="e">
        <v>#N/A</v>
      </c>
      <c r="AN213" s="2" t="e">
        <v>#N/A</v>
      </c>
      <c r="AO213" s="2" t="e">
        <v>#N/A</v>
      </c>
      <c r="AP213" s="2" t="e">
        <v>#N/A</v>
      </c>
      <c r="AQ213" s="2" t="e">
        <v>#N/A</v>
      </c>
      <c r="AR213" s="2" t="e">
        <v>#N/A</v>
      </c>
      <c r="AS213" t="e">
        <v>#N/A</v>
      </c>
      <c r="AT213" t="e">
        <v>#N/A</v>
      </c>
      <c r="AU213" t="e">
        <v>#N/A</v>
      </c>
      <c r="AV213" t="e">
        <v>#N/A</v>
      </c>
      <c r="AW213" t="e">
        <v>#N/A</v>
      </c>
      <c r="AX213" t="e">
        <v>#N/A</v>
      </c>
      <c r="AY213" t="e">
        <v>#N/A</v>
      </c>
      <c r="AZ213" t="e">
        <v>#N/A</v>
      </c>
      <c r="BA213" t="e">
        <v>#N/A</v>
      </c>
      <c r="BB213" t="e">
        <v>#N/A</v>
      </c>
      <c r="BC213" t="e">
        <v>#N/A</v>
      </c>
      <c r="BD213" t="e">
        <v>#N/A</v>
      </c>
      <c r="BE213" t="e">
        <v>#N/A</v>
      </c>
      <c r="BF213" t="e">
        <v>#N/A</v>
      </c>
      <c r="BG213" t="e">
        <v>#N/A</v>
      </c>
      <c r="BH213" t="e">
        <v>#N/A</v>
      </c>
      <c r="BI213" t="e">
        <v>#N/A</v>
      </c>
      <c r="BJ213" t="e">
        <v>#N/A</v>
      </c>
      <c r="BK213" t="e">
        <v>#N/A</v>
      </c>
      <c r="BL213" t="e">
        <v>#N/A</v>
      </c>
      <c r="BM213" t="e">
        <v>#N/A</v>
      </c>
    </row>
    <row r="214" spans="1:65" x14ac:dyDescent="0.25">
      <c r="A214" t="s">
        <v>218</v>
      </c>
      <c r="B214" s="2">
        <v>7.2</v>
      </c>
      <c r="C214" s="3">
        <v>7.2839999999999998</v>
      </c>
      <c r="D214" s="9" t="e">
        <v>#N/A</v>
      </c>
      <c r="E214" s="2" t="e">
        <v>#N/A</v>
      </c>
      <c r="F214" s="7" t="e">
        <v>#N/A</v>
      </c>
      <c r="G214" s="7" t="e">
        <v>#N/A</v>
      </c>
      <c r="H214" s="7" t="e">
        <v>#N/A</v>
      </c>
      <c r="I214" s="7" t="e">
        <v>#N/A</v>
      </c>
      <c r="J214" s="7" t="e">
        <v>#N/A</v>
      </c>
      <c r="K214" s="7" t="e">
        <v>#N/A</v>
      </c>
      <c r="L214" s="7" t="e">
        <v>#N/A</v>
      </c>
      <c r="M214" s="7" t="e">
        <v>#N/A</v>
      </c>
      <c r="N214" s="7" t="e">
        <v>#N/A</v>
      </c>
      <c r="O214" s="7" t="e">
        <v>#N/A</v>
      </c>
      <c r="P214" s="7" t="e">
        <v>#N/A</v>
      </c>
      <c r="Q214" s="7" t="e">
        <v>#N/A</v>
      </c>
      <c r="R214" s="7" t="e">
        <v>#N/A</v>
      </c>
      <c r="S214" s="7" t="e">
        <v>#N/A</v>
      </c>
      <c r="T214" s="7" t="e">
        <v>#N/A</v>
      </c>
      <c r="U214" s="7" t="e">
        <v>#N/A</v>
      </c>
      <c r="V214" s="7" t="e">
        <v>#N/A</v>
      </c>
      <c r="W214" s="7" t="e">
        <v>#N/A</v>
      </c>
      <c r="X214" s="2" t="e">
        <v>#N/A</v>
      </c>
      <c r="Y214" s="2" t="e">
        <v>#N/A</v>
      </c>
      <c r="Z214" s="2" t="e">
        <v>#N/A</v>
      </c>
      <c r="AA214" s="2" t="e">
        <v>#N/A</v>
      </c>
      <c r="AB214" s="2" t="e">
        <v>#N/A</v>
      </c>
      <c r="AC214" s="2" t="e">
        <v>#N/A</v>
      </c>
      <c r="AD214" s="2" t="e">
        <v>#N/A</v>
      </c>
      <c r="AE214" s="2" t="e">
        <v>#N/A</v>
      </c>
      <c r="AF214" s="2" t="e">
        <v>#N/A</v>
      </c>
      <c r="AG214" s="2" t="e">
        <v>#N/A</v>
      </c>
      <c r="AH214" s="2" t="e">
        <v>#N/A</v>
      </c>
      <c r="AI214" s="2" t="e">
        <v>#N/A</v>
      </c>
      <c r="AJ214" s="2" t="e">
        <v>#N/A</v>
      </c>
      <c r="AK214" s="2" t="e">
        <v>#N/A</v>
      </c>
      <c r="AL214" s="2" t="e">
        <v>#N/A</v>
      </c>
      <c r="AM214" s="2" t="e">
        <v>#N/A</v>
      </c>
      <c r="AN214" s="2" t="e">
        <v>#N/A</v>
      </c>
      <c r="AO214" s="2" t="e">
        <v>#N/A</v>
      </c>
      <c r="AP214" s="2" t="e">
        <v>#N/A</v>
      </c>
      <c r="AQ214" s="2" t="e">
        <v>#N/A</v>
      </c>
      <c r="AR214" s="2" t="e">
        <v>#N/A</v>
      </c>
      <c r="AS214" t="e">
        <v>#N/A</v>
      </c>
      <c r="AT214" t="e">
        <v>#N/A</v>
      </c>
      <c r="AU214" t="e">
        <v>#N/A</v>
      </c>
      <c r="AV214" t="e">
        <v>#N/A</v>
      </c>
      <c r="AW214" t="e">
        <v>#N/A</v>
      </c>
      <c r="AX214" t="e">
        <v>#N/A</v>
      </c>
      <c r="AY214" t="e">
        <v>#N/A</v>
      </c>
      <c r="AZ214" t="e">
        <v>#N/A</v>
      </c>
      <c r="BA214" t="e">
        <v>#N/A</v>
      </c>
      <c r="BB214" t="e">
        <v>#N/A</v>
      </c>
      <c r="BC214" t="e">
        <v>#N/A</v>
      </c>
      <c r="BD214" t="e">
        <v>#N/A</v>
      </c>
      <c r="BE214" t="e">
        <v>#N/A</v>
      </c>
      <c r="BF214" t="e">
        <v>#N/A</v>
      </c>
      <c r="BG214" t="e">
        <v>#N/A</v>
      </c>
      <c r="BH214" t="e">
        <v>#N/A</v>
      </c>
      <c r="BI214" t="e">
        <v>#N/A</v>
      </c>
      <c r="BJ214" t="e">
        <v>#N/A</v>
      </c>
      <c r="BK214" t="e">
        <v>#N/A</v>
      </c>
      <c r="BL214" t="e">
        <v>#N/A</v>
      </c>
      <c r="BM214" t="e">
        <v>#N/A</v>
      </c>
    </row>
    <row r="215" spans="1:65" x14ac:dyDescent="0.25">
      <c r="A215" t="s">
        <v>219</v>
      </c>
      <c r="B215" s="2">
        <v>7.2</v>
      </c>
      <c r="C215" s="3">
        <v>7.0659999999999998</v>
      </c>
      <c r="D215" s="9" t="e">
        <v>#N/A</v>
      </c>
      <c r="E215" s="2" t="e">
        <v>#N/A</v>
      </c>
      <c r="F215" s="7" t="e">
        <v>#N/A</v>
      </c>
      <c r="G215" s="7" t="e">
        <v>#N/A</v>
      </c>
      <c r="H215" s="7" t="e">
        <v>#N/A</v>
      </c>
      <c r="I215" s="7" t="e">
        <v>#N/A</v>
      </c>
      <c r="J215" s="7" t="e">
        <v>#N/A</v>
      </c>
      <c r="K215" s="7" t="e">
        <v>#N/A</v>
      </c>
      <c r="L215" s="7" t="e">
        <v>#N/A</v>
      </c>
      <c r="M215" s="7" t="e">
        <v>#N/A</v>
      </c>
      <c r="N215" s="7" t="e">
        <v>#N/A</v>
      </c>
      <c r="O215" s="7" t="e">
        <v>#N/A</v>
      </c>
      <c r="P215" s="7" t="e">
        <v>#N/A</v>
      </c>
      <c r="Q215" s="7" t="e">
        <v>#N/A</v>
      </c>
      <c r="R215" s="7" t="e">
        <v>#N/A</v>
      </c>
      <c r="S215" s="7" t="e">
        <v>#N/A</v>
      </c>
      <c r="T215" s="7" t="e">
        <v>#N/A</v>
      </c>
      <c r="U215" s="7" t="e">
        <v>#N/A</v>
      </c>
      <c r="V215" s="7" t="e">
        <v>#N/A</v>
      </c>
      <c r="W215" s="7" t="e">
        <v>#N/A</v>
      </c>
      <c r="X215" s="2" t="e">
        <v>#N/A</v>
      </c>
      <c r="Y215" s="2" t="e">
        <v>#N/A</v>
      </c>
      <c r="Z215" s="2" t="e">
        <v>#N/A</v>
      </c>
      <c r="AA215" s="2" t="e">
        <v>#N/A</v>
      </c>
      <c r="AB215" s="2" t="e">
        <v>#N/A</v>
      </c>
      <c r="AC215" s="2" t="e">
        <v>#N/A</v>
      </c>
      <c r="AD215" s="2" t="e">
        <v>#N/A</v>
      </c>
      <c r="AE215" s="2" t="e">
        <v>#N/A</v>
      </c>
      <c r="AF215" s="2" t="e">
        <v>#N/A</v>
      </c>
      <c r="AG215" s="2" t="e">
        <v>#N/A</v>
      </c>
      <c r="AH215" s="2" t="e">
        <v>#N/A</v>
      </c>
      <c r="AI215" s="2" t="e">
        <v>#N/A</v>
      </c>
      <c r="AJ215" s="2" t="e">
        <v>#N/A</v>
      </c>
      <c r="AK215" s="2" t="e">
        <v>#N/A</v>
      </c>
      <c r="AL215" s="2" t="e">
        <v>#N/A</v>
      </c>
      <c r="AM215" s="2" t="e">
        <v>#N/A</v>
      </c>
      <c r="AN215" s="2" t="e">
        <v>#N/A</v>
      </c>
      <c r="AO215" s="2" t="e">
        <v>#N/A</v>
      </c>
      <c r="AP215" s="2" t="e">
        <v>#N/A</v>
      </c>
      <c r="AQ215" s="2" t="e">
        <v>#N/A</v>
      </c>
      <c r="AR215" s="2" t="e">
        <v>#N/A</v>
      </c>
      <c r="AS215" t="e">
        <v>#N/A</v>
      </c>
      <c r="AT215" t="e">
        <v>#N/A</v>
      </c>
      <c r="AU215" t="e">
        <v>#N/A</v>
      </c>
      <c r="AV215" t="e">
        <v>#N/A</v>
      </c>
      <c r="AW215" t="e">
        <v>#N/A</v>
      </c>
      <c r="AX215" t="e">
        <v>#N/A</v>
      </c>
      <c r="AY215" t="e">
        <v>#N/A</v>
      </c>
      <c r="AZ215" t="e">
        <v>#N/A</v>
      </c>
      <c r="BA215" t="e">
        <v>#N/A</v>
      </c>
      <c r="BB215" t="e">
        <v>#N/A</v>
      </c>
      <c r="BC215" t="e">
        <v>#N/A</v>
      </c>
      <c r="BD215" t="e">
        <v>#N/A</v>
      </c>
      <c r="BE215" t="e">
        <v>#N/A</v>
      </c>
      <c r="BF215" t="e">
        <v>#N/A</v>
      </c>
      <c r="BG215" t="e">
        <v>#N/A</v>
      </c>
      <c r="BH215" t="e">
        <v>#N/A</v>
      </c>
      <c r="BI215" t="e">
        <v>#N/A</v>
      </c>
      <c r="BJ215" t="e">
        <v>#N/A</v>
      </c>
      <c r="BK215" t="e">
        <v>#N/A</v>
      </c>
      <c r="BL215" t="e">
        <v>#N/A</v>
      </c>
      <c r="BM215" t="e">
        <v>#N/A</v>
      </c>
    </row>
    <row r="216" spans="1:65" x14ac:dyDescent="0.25">
      <c r="A216" t="s">
        <v>220</v>
      </c>
      <c r="B216" s="2">
        <v>7.2</v>
      </c>
      <c r="C216" s="3">
        <v>7.2050000000000001</v>
      </c>
      <c r="D216" s="9" t="e">
        <v>#N/A</v>
      </c>
      <c r="E216" s="2" t="e">
        <v>#N/A</v>
      </c>
      <c r="F216" s="7" t="e">
        <v>#N/A</v>
      </c>
      <c r="G216" s="7" t="e">
        <v>#N/A</v>
      </c>
      <c r="H216" s="7" t="e">
        <v>#N/A</v>
      </c>
      <c r="I216" s="7" t="e">
        <v>#N/A</v>
      </c>
      <c r="J216" s="7" t="e">
        <v>#N/A</v>
      </c>
      <c r="K216" s="7" t="e">
        <v>#N/A</v>
      </c>
      <c r="L216" s="7" t="e">
        <v>#N/A</v>
      </c>
      <c r="M216" s="7" t="e">
        <v>#N/A</v>
      </c>
      <c r="N216" s="7" t="e">
        <v>#N/A</v>
      </c>
      <c r="O216" s="7" t="e">
        <v>#N/A</v>
      </c>
      <c r="P216" s="7" t="e">
        <v>#N/A</v>
      </c>
      <c r="Q216" s="7" t="e">
        <v>#N/A</v>
      </c>
      <c r="R216" s="7" t="e">
        <v>#N/A</v>
      </c>
      <c r="S216" s="7" t="e">
        <v>#N/A</v>
      </c>
      <c r="T216" s="7" t="e">
        <v>#N/A</v>
      </c>
      <c r="U216" s="7" t="e">
        <v>#N/A</v>
      </c>
      <c r="V216" s="7" t="e">
        <v>#N/A</v>
      </c>
      <c r="W216" s="7" t="e">
        <v>#N/A</v>
      </c>
      <c r="X216" s="2" t="e">
        <v>#N/A</v>
      </c>
      <c r="Y216" s="2" t="e">
        <v>#N/A</v>
      </c>
      <c r="Z216" s="2" t="e">
        <v>#N/A</v>
      </c>
      <c r="AA216" s="2" t="e">
        <v>#N/A</v>
      </c>
      <c r="AB216" s="2" t="e">
        <v>#N/A</v>
      </c>
      <c r="AC216" s="2" t="e">
        <v>#N/A</v>
      </c>
      <c r="AD216" s="2" t="e">
        <v>#N/A</v>
      </c>
      <c r="AE216" s="2" t="e">
        <v>#N/A</v>
      </c>
      <c r="AF216" s="2" t="e">
        <v>#N/A</v>
      </c>
      <c r="AG216" s="2" t="e">
        <v>#N/A</v>
      </c>
      <c r="AH216" s="2" t="e">
        <v>#N/A</v>
      </c>
      <c r="AI216" s="2" t="e">
        <v>#N/A</v>
      </c>
      <c r="AJ216" s="2" t="e">
        <v>#N/A</v>
      </c>
      <c r="AK216" s="2" t="e">
        <v>#N/A</v>
      </c>
      <c r="AL216" s="2" t="e">
        <v>#N/A</v>
      </c>
      <c r="AM216" s="2" t="e">
        <v>#N/A</v>
      </c>
      <c r="AN216" s="2" t="e">
        <v>#N/A</v>
      </c>
      <c r="AO216" s="2" t="e">
        <v>#N/A</v>
      </c>
      <c r="AP216" s="2" t="e">
        <v>#N/A</v>
      </c>
      <c r="AQ216" s="2" t="e">
        <v>#N/A</v>
      </c>
      <c r="AR216" s="2" t="e">
        <v>#N/A</v>
      </c>
      <c r="AS216" t="e">
        <v>#N/A</v>
      </c>
      <c r="AT216" t="e">
        <v>#N/A</v>
      </c>
      <c r="AU216" t="e">
        <v>#N/A</v>
      </c>
      <c r="AV216" t="e">
        <v>#N/A</v>
      </c>
      <c r="AW216" t="e">
        <v>#N/A</v>
      </c>
      <c r="AX216" t="e">
        <v>#N/A</v>
      </c>
      <c r="AY216" t="e">
        <v>#N/A</v>
      </c>
      <c r="AZ216" t="e">
        <v>#N/A</v>
      </c>
      <c r="BA216" t="e">
        <v>#N/A</v>
      </c>
      <c r="BB216" t="e">
        <v>#N/A</v>
      </c>
      <c r="BC216" t="e">
        <v>#N/A</v>
      </c>
      <c r="BD216" t="e">
        <v>#N/A</v>
      </c>
      <c r="BE216" t="e">
        <v>#N/A</v>
      </c>
      <c r="BF216" t="e">
        <v>#N/A</v>
      </c>
      <c r="BG216" t="e">
        <v>#N/A</v>
      </c>
      <c r="BH216" t="e">
        <v>#N/A</v>
      </c>
      <c r="BI216" t="e">
        <v>#N/A</v>
      </c>
      <c r="BJ216" t="e">
        <v>#N/A</v>
      </c>
      <c r="BK216" t="e">
        <v>#N/A</v>
      </c>
      <c r="BL216" t="e">
        <v>#N/A</v>
      </c>
      <c r="BM216" t="e">
        <v>#N/A</v>
      </c>
    </row>
    <row r="217" spans="1:65" x14ac:dyDescent="0.25">
      <c r="A217" t="s">
        <v>221</v>
      </c>
      <c r="B217" s="2">
        <v>7.3</v>
      </c>
      <c r="C217" s="3">
        <v>7.306</v>
      </c>
      <c r="D217" s="9" t="e">
        <v>#N/A</v>
      </c>
      <c r="E217" s="2" t="e">
        <v>#N/A</v>
      </c>
      <c r="F217" s="7" t="e">
        <v>#N/A</v>
      </c>
      <c r="G217" s="7" t="e">
        <v>#N/A</v>
      </c>
      <c r="H217" s="7" t="e">
        <v>#N/A</v>
      </c>
      <c r="I217" s="7" t="e">
        <v>#N/A</v>
      </c>
      <c r="J217" s="7" t="e">
        <v>#N/A</v>
      </c>
      <c r="K217" s="7" t="e">
        <v>#N/A</v>
      </c>
      <c r="L217" s="7" t="e">
        <v>#N/A</v>
      </c>
      <c r="M217" s="7" t="e">
        <v>#N/A</v>
      </c>
      <c r="N217" s="7" t="e">
        <v>#N/A</v>
      </c>
      <c r="O217" s="7" t="e">
        <v>#N/A</v>
      </c>
      <c r="P217" s="7" t="e">
        <v>#N/A</v>
      </c>
      <c r="Q217" s="7" t="e">
        <v>#N/A</v>
      </c>
      <c r="R217" s="7" t="e">
        <v>#N/A</v>
      </c>
      <c r="S217" s="7" t="e">
        <v>#N/A</v>
      </c>
      <c r="T217" s="7" t="e">
        <v>#N/A</v>
      </c>
      <c r="U217" s="7" t="e">
        <v>#N/A</v>
      </c>
      <c r="V217" s="7" t="e">
        <v>#N/A</v>
      </c>
      <c r="W217" s="7" t="e">
        <v>#N/A</v>
      </c>
      <c r="X217" s="2" t="e">
        <v>#N/A</v>
      </c>
      <c r="Y217" s="2" t="e">
        <v>#N/A</v>
      </c>
      <c r="Z217" s="2" t="e">
        <v>#N/A</v>
      </c>
      <c r="AA217" s="2" t="e">
        <v>#N/A</v>
      </c>
      <c r="AB217" s="2" t="e">
        <v>#N/A</v>
      </c>
      <c r="AC217" s="2" t="e">
        <v>#N/A</v>
      </c>
      <c r="AD217" s="2" t="e">
        <v>#N/A</v>
      </c>
      <c r="AE217" s="2" t="e">
        <v>#N/A</v>
      </c>
      <c r="AF217" s="2" t="e">
        <v>#N/A</v>
      </c>
      <c r="AG217" s="2" t="e">
        <v>#N/A</v>
      </c>
      <c r="AH217" s="2" t="e">
        <v>#N/A</v>
      </c>
      <c r="AI217" s="2" t="e">
        <v>#N/A</v>
      </c>
      <c r="AJ217" s="2" t="e">
        <v>#N/A</v>
      </c>
      <c r="AK217" s="2" t="e">
        <v>#N/A</v>
      </c>
      <c r="AL217" s="2" t="e">
        <v>#N/A</v>
      </c>
      <c r="AM217" s="2" t="e">
        <v>#N/A</v>
      </c>
      <c r="AN217" s="2" t="e">
        <v>#N/A</v>
      </c>
      <c r="AO217" s="2" t="e">
        <v>#N/A</v>
      </c>
      <c r="AP217" s="2" t="e">
        <v>#N/A</v>
      </c>
      <c r="AQ217" s="2" t="e">
        <v>#N/A</v>
      </c>
      <c r="AR217" s="2" t="e">
        <v>#N/A</v>
      </c>
      <c r="AS217" t="e">
        <v>#N/A</v>
      </c>
      <c r="AT217" t="e">
        <v>#N/A</v>
      </c>
      <c r="AU217" t="e">
        <v>#N/A</v>
      </c>
      <c r="AV217" t="e">
        <v>#N/A</v>
      </c>
      <c r="AW217" t="e">
        <v>#N/A</v>
      </c>
      <c r="AX217" t="e">
        <v>#N/A</v>
      </c>
      <c r="AY217" t="e">
        <v>#N/A</v>
      </c>
      <c r="AZ217" t="e">
        <v>#N/A</v>
      </c>
      <c r="BA217" t="e">
        <v>#N/A</v>
      </c>
      <c r="BB217" t="e">
        <v>#N/A</v>
      </c>
      <c r="BC217" t="e">
        <v>#N/A</v>
      </c>
      <c r="BD217" t="e">
        <v>#N/A</v>
      </c>
      <c r="BE217" t="e">
        <v>#N/A</v>
      </c>
      <c r="BF217" t="e">
        <v>#N/A</v>
      </c>
      <c r="BG217" t="e">
        <v>#N/A</v>
      </c>
      <c r="BH217" t="e">
        <v>#N/A</v>
      </c>
      <c r="BI217" t="e">
        <v>#N/A</v>
      </c>
      <c r="BJ217" t="e">
        <v>#N/A</v>
      </c>
      <c r="BK217" t="e">
        <v>#N/A</v>
      </c>
      <c r="BL217" t="e">
        <v>#N/A</v>
      </c>
      <c r="BM217" t="e">
        <v>#N/A</v>
      </c>
    </row>
    <row r="218" spans="1:65" x14ac:dyDescent="0.25">
      <c r="A218" t="s">
        <v>222</v>
      </c>
      <c r="B218" s="2">
        <v>7.1</v>
      </c>
      <c r="C218" s="3">
        <v>7.3239999999999998</v>
      </c>
      <c r="D218" s="9" t="e">
        <v>#N/A</v>
      </c>
      <c r="E218" s="2" t="e">
        <v>#N/A</v>
      </c>
      <c r="F218" s="7" t="e">
        <v>#N/A</v>
      </c>
      <c r="G218" s="7" t="e">
        <v>#N/A</v>
      </c>
      <c r="H218" s="7" t="e">
        <v>#N/A</v>
      </c>
      <c r="I218" s="7" t="e">
        <v>#N/A</v>
      </c>
      <c r="J218" s="7" t="e">
        <v>#N/A</v>
      </c>
      <c r="K218" s="7" t="e">
        <v>#N/A</v>
      </c>
      <c r="L218" s="7" t="e">
        <v>#N/A</v>
      </c>
      <c r="M218" s="7" t="e">
        <v>#N/A</v>
      </c>
      <c r="N218" s="7" t="e">
        <v>#N/A</v>
      </c>
      <c r="O218" s="7" t="e">
        <v>#N/A</v>
      </c>
      <c r="P218" s="7" t="e">
        <v>#N/A</v>
      </c>
      <c r="Q218" s="7" t="e">
        <v>#N/A</v>
      </c>
      <c r="R218" s="7" t="e">
        <v>#N/A</v>
      </c>
      <c r="S218" s="7" t="e">
        <v>#N/A</v>
      </c>
      <c r="T218" s="7" t="e">
        <v>#N/A</v>
      </c>
      <c r="U218" s="7" t="e">
        <v>#N/A</v>
      </c>
      <c r="V218" s="7" t="e">
        <v>#N/A</v>
      </c>
      <c r="W218" s="7" t="e">
        <v>#N/A</v>
      </c>
      <c r="X218" s="2" t="e">
        <v>#N/A</v>
      </c>
      <c r="Y218" s="2" t="e">
        <v>#N/A</v>
      </c>
      <c r="Z218" s="2" t="e">
        <v>#N/A</v>
      </c>
      <c r="AA218" s="2" t="e">
        <v>#N/A</v>
      </c>
      <c r="AB218" s="2" t="e">
        <v>#N/A</v>
      </c>
      <c r="AC218" s="2" t="e">
        <v>#N/A</v>
      </c>
      <c r="AD218" s="2" t="e">
        <v>#N/A</v>
      </c>
      <c r="AE218" s="2" t="e">
        <v>#N/A</v>
      </c>
      <c r="AF218" s="2" t="e">
        <v>#N/A</v>
      </c>
      <c r="AG218" s="2" t="e">
        <v>#N/A</v>
      </c>
      <c r="AH218" s="2" t="e">
        <v>#N/A</v>
      </c>
      <c r="AI218" s="2" t="e">
        <v>#N/A</v>
      </c>
      <c r="AJ218" s="2" t="e">
        <v>#N/A</v>
      </c>
      <c r="AK218" s="2" t="e">
        <v>#N/A</v>
      </c>
      <c r="AL218" s="2" t="e">
        <v>#N/A</v>
      </c>
      <c r="AM218" s="2" t="e">
        <v>#N/A</v>
      </c>
      <c r="AN218" s="2" t="e">
        <v>#N/A</v>
      </c>
      <c r="AO218" s="2" t="e">
        <v>#N/A</v>
      </c>
      <c r="AP218" s="2" t="e">
        <v>#N/A</v>
      </c>
      <c r="AQ218" s="2" t="e">
        <v>#N/A</v>
      </c>
      <c r="AR218" s="2" t="e">
        <v>#N/A</v>
      </c>
      <c r="AS218" t="e">
        <v>#N/A</v>
      </c>
      <c r="AT218" t="e">
        <v>#N/A</v>
      </c>
      <c r="AU218" t="e">
        <v>#N/A</v>
      </c>
      <c r="AV218" t="e">
        <v>#N/A</v>
      </c>
      <c r="AW218" t="e">
        <v>#N/A</v>
      </c>
      <c r="AX218" t="e">
        <v>#N/A</v>
      </c>
      <c r="AY218" t="e">
        <v>#N/A</v>
      </c>
      <c r="AZ218" t="e">
        <v>#N/A</v>
      </c>
      <c r="BA218" t="e">
        <v>#N/A</v>
      </c>
      <c r="BB218" t="e">
        <v>#N/A</v>
      </c>
      <c r="BC218" t="e">
        <v>#N/A</v>
      </c>
      <c r="BD218" t="e">
        <v>#N/A</v>
      </c>
      <c r="BE218" t="e">
        <v>#N/A</v>
      </c>
      <c r="BF218" t="e">
        <v>#N/A</v>
      </c>
      <c r="BG218" t="e">
        <v>#N/A</v>
      </c>
      <c r="BH218" t="e">
        <v>#N/A</v>
      </c>
      <c r="BI218" t="e">
        <v>#N/A</v>
      </c>
      <c r="BJ218" t="e">
        <v>#N/A</v>
      </c>
      <c r="BK218" t="e">
        <v>#N/A</v>
      </c>
      <c r="BL218" t="e">
        <v>#N/A</v>
      </c>
      <c r="BM218" t="e">
        <v>#N/A</v>
      </c>
    </row>
    <row r="219" spans="1:65" x14ac:dyDescent="0.25">
      <c r="A219" t="s">
        <v>223</v>
      </c>
      <c r="B219" s="2">
        <v>6.8</v>
      </c>
      <c r="C219" s="3">
        <v>6.6269999999999998</v>
      </c>
      <c r="D219" s="9" t="e">
        <v>#N/A</v>
      </c>
      <c r="E219" s="2" t="e">
        <v>#N/A</v>
      </c>
      <c r="F219" s="7" t="e">
        <v>#N/A</v>
      </c>
      <c r="G219" s="7" t="e">
        <v>#N/A</v>
      </c>
      <c r="H219" s="7" t="e">
        <v>#N/A</v>
      </c>
      <c r="I219" s="7" t="e">
        <v>#N/A</v>
      </c>
      <c r="J219" s="7" t="e">
        <v>#N/A</v>
      </c>
      <c r="K219" s="7" t="e">
        <v>#N/A</v>
      </c>
      <c r="L219" s="7" t="e">
        <v>#N/A</v>
      </c>
      <c r="M219" s="7" t="e">
        <v>#N/A</v>
      </c>
      <c r="N219" s="7" t="e">
        <v>#N/A</v>
      </c>
      <c r="O219" s="7" t="e">
        <v>#N/A</v>
      </c>
      <c r="P219" s="7" t="e">
        <v>#N/A</v>
      </c>
      <c r="Q219" s="7" t="e">
        <v>#N/A</v>
      </c>
      <c r="R219" s="7" t="e">
        <v>#N/A</v>
      </c>
      <c r="S219" s="7" t="e">
        <v>#N/A</v>
      </c>
      <c r="T219" s="7" t="e">
        <v>#N/A</v>
      </c>
      <c r="U219" s="7" t="e">
        <v>#N/A</v>
      </c>
      <c r="V219" s="7" t="e">
        <v>#N/A</v>
      </c>
      <c r="W219" s="7" t="e">
        <v>#N/A</v>
      </c>
      <c r="X219" s="2" t="e">
        <v>#N/A</v>
      </c>
      <c r="Y219" s="2" t="e">
        <v>#N/A</v>
      </c>
      <c r="Z219" s="2" t="e">
        <v>#N/A</v>
      </c>
      <c r="AA219" s="2" t="e">
        <v>#N/A</v>
      </c>
      <c r="AB219" s="2" t="e">
        <v>#N/A</v>
      </c>
      <c r="AC219" s="2" t="e">
        <v>#N/A</v>
      </c>
      <c r="AD219" s="2" t="e">
        <v>#N/A</v>
      </c>
      <c r="AE219" s="2" t="e">
        <v>#N/A</v>
      </c>
      <c r="AF219" s="2" t="e">
        <v>#N/A</v>
      </c>
      <c r="AG219" s="2" t="e">
        <v>#N/A</v>
      </c>
      <c r="AH219" s="2" t="e">
        <v>#N/A</v>
      </c>
      <c r="AI219" s="2" t="e">
        <v>#N/A</v>
      </c>
      <c r="AJ219" s="2" t="e">
        <v>#N/A</v>
      </c>
      <c r="AK219" s="2" t="e">
        <v>#N/A</v>
      </c>
      <c r="AL219" s="2" t="e">
        <v>#N/A</v>
      </c>
      <c r="AM219" s="2" t="e">
        <v>#N/A</v>
      </c>
      <c r="AN219" s="2" t="e">
        <v>#N/A</v>
      </c>
      <c r="AO219" s="2" t="e">
        <v>#N/A</v>
      </c>
      <c r="AP219" s="2" t="e">
        <v>#N/A</v>
      </c>
      <c r="AQ219" s="2" t="e">
        <v>#N/A</v>
      </c>
      <c r="AR219" s="2" t="e">
        <v>#N/A</v>
      </c>
      <c r="AS219" t="e">
        <v>#N/A</v>
      </c>
      <c r="AT219" t="e">
        <v>#N/A</v>
      </c>
      <c r="AU219" t="e">
        <v>#N/A</v>
      </c>
      <c r="AV219" t="e">
        <v>#N/A</v>
      </c>
      <c r="AW219" t="e">
        <v>#N/A</v>
      </c>
      <c r="AX219" t="e">
        <v>#N/A</v>
      </c>
      <c r="AY219" t="e">
        <v>#N/A</v>
      </c>
      <c r="AZ219" t="e">
        <v>#N/A</v>
      </c>
      <c r="BA219" t="e">
        <v>#N/A</v>
      </c>
      <c r="BB219" t="e">
        <v>#N/A</v>
      </c>
      <c r="BC219" t="e">
        <v>#N/A</v>
      </c>
      <c r="BD219" t="e">
        <v>#N/A</v>
      </c>
      <c r="BE219" t="e">
        <v>#N/A</v>
      </c>
      <c r="BF219" t="e">
        <v>#N/A</v>
      </c>
      <c r="BG219" t="e">
        <v>#N/A</v>
      </c>
      <c r="BH219" t="e">
        <v>#N/A</v>
      </c>
      <c r="BI219" t="e">
        <v>#N/A</v>
      </c>
      <c r="BJ219" t="e">
        <v>#N/A</v>
      </c>
      <c r="BK219" t="e">
        <v>#N/A</v>
      </c>
      <c r="BL219" t="e">
        <v>#N/A</v>
      </c>
      <c r="BM219" t="e">
        <v>#N/A</v>
      </c>
    </row>
    <row r="220" spans="1:65" x14ac:dyDescent="0.25">
      <c r="A220" t="s">
        <v>224</v>
      </c>
      <c r="B220" s="2">
        <v>6.7</v>
      </c>
      <c r="C220" s="3">
        <v>6.609</v>
      </c>
      <c r="D220" s="9" t="e">
        <v>#N/A</v>
      </c>
      <c r="E220" s="2" t="e">
        <v>#N/A</v>
      </c>
      <c r="F220" s="7" t="e">
        <v>#N/A</v>
      </c>
      <c r="G220" s="7" t="e">
        <v>#N/A</v>
      </c>
      <c r="H220" s="7" t="e">
        <v>#N/A</v>
      </c>
      <c r="I220" s="7" t="e">
        <v>#N/A</v>
      </c>
      <c r="J220" s="7" t="e">
        <v>#N/A</v>
      </c>
      <c r="K220" s="7" t="e">
        <v>#N/A</v>
      </c>
      <c r="L220" s="7" t="e">
        <v>#N/A</v>
      </c>
      <c r="M220" s="7" t="e">
        <v>#N/A</v>
      </c>
      <c r="N220" s="7" t="e">
        <v>#N/A</v>
      </c>
      <c r="O220" s="7" t="e">
        <v>#N/A</v>
      </c>
      <c r="P220" s="7" t="e">
        <v>#N/A</v>
      </c>
      <c r="Q220" s="7" t="e">
        <v>#N/A</v>
      </c>
      <c r="R220" s="7" t="e">
        <v>#N/A</v>
      </c>
      <c r="S220" s="7" t="e">
        <v>#N/A</v>
      </c>
      <c r="T220" s="7" t="e">
        <v>#N/A</v>
      </c>
      <c r="U220" s="7" t="e">
        <v>#N/A</v>
      </c>
      <c r="V220" s="7" t="e">
        <v>#N/A</v>
      </c>
      <c r="W220" s="7" t="e">
        <v>#N/A</v>
      </c>
      <c r="X220" s="2" t="e">
        <v>#N/A</v>
      </c>
      <c r="Y220" s="2" t="e">
        <v>#N/A</v>
      </c>
      <c r="Z220" s="2" t="e">
        <v>#N/A</v>
      </c>
      <c r="AA220" s="2" t="e">
        <v>#N/A</v>
      </c>
      <c r="AB220" s="2" t="e">
        <v>#N/A</v>
      </c>
      <c r="AC220" s="2" t="e">
        <v>#N/A</v>
      </c>
      <c r="AD220" s="2" t="e">
        <v>#N/A</v>
      </c>
      <c r="AE220" s="2" t="e">
        <v>#N/A</v>
      </c>
      <c r="AF220" s="2" t="e">
        <v>#N/A</v>
      </c>
      <c r="AG220" s="2" t="e">
        <v>#N/A</v>
      </c>
      <c r="AH220" s="2" t="e">
        <v>#N/A</v>
      </c>
      <c r="AI220" s="2" t="e">
        <v>#N/A</v>
      </c>
      <c r="AJ220" s="2" t="e">
        <v>#N/A</v>
      </c>
      <c r="AK220" s="2" t="e">
        <v>#N/A</v>
      </c>
      <c r="AL220" s="2" t="e">
        <v>#N/A</v>
      </c>
      <c r="AM220" s="2" t="e">
        <v>#N/A</v>
      </c>
      <c r="AN220" s="2" t="e">
        <v>#N/A</v>
      </c>
      <c r="AO220" s="2" t="e">
        <v>#N/A</v>
      </c>
      <c r="AP220" s="2" t="e">
        <v>#N/A</v>
      </c>
      <c r="AQ220" s="2" t="e">
        <v>#N/A</v>
      </c>
      <c r="AR220" s="2" t="e">
        <v>#N/A</v>
      </c>
      <c r="AS220" t="e">
        <v>#N/A</v>
      </c>
      <c r="AT220" t="e">
        <v>#N/A</v>
      </c>
      <c r="AU220" t="e">
        <v>#N/A</v>
      </c>
      <c r="AV220" t="e">
        <v>#N/A</v>
      </c>
      <c r="AW220" t="e">
        <v>#N/A</v>
      </c>
      <c r="AX220" t="e">
        <v>#N/A</v>
      </c>
      <c r="AY220" t="e">
        <v>#N/A</v>
      </c>
      <c r="AZ220" t="e">
        <v>#N/A</v>
      </c>
      <c r="BA220" t="e">
        <v>#N/A</v>
      </c>
      <c r="BB220" t="e">
        <v>#N/A</v>
      </c>
      <c r="BC220" t="e">
        <v>#N/A</v>
      </c>
      <c r="BD220" t="e">
        <v>#N/A</v>
      </c>
      <c r="BE220" t="e">
        <v>#N/A</v>
      </c>
      <c r="BF220" t="e">
        <v>#N/A</v>
      </c>
      <c r="BG220" t="e">
        <v>#N/A</v>
      </c>
      <c r="BH220" t="e">
        <v>#N/A</v>
      </c>
      <c r="BI220" t="e">
        <v>#N/A</v>
      </c>
      <c r="BJ220" t="e">
        <v>#N/A</v>
      </c>
      <c r="BK220" t="e">
        <v>#N/A</v>
      </c>
      <c r="BL220" t="e">
        <v>#N/A</v>
      </c>
      <c r="BM220" t="e">
        <v>#N/A</v>
      </c>
    </row>
    <row r="221" spans="1:65" x14ac:dyDescent="0.25">
      <c r="A221" t="s">
        <v>225</v>
      </c>
      <c r="B221" s="2">
        <v>6.6</v>
      </c>
      <c r="C221" s="3">
        <v>6.8140000000000001</v>
      </c>
      <c r="D221" s="9" t="e">
        <v>#N/A</v>
      </c>
      <c r="E221" s="2" t="e">
        <v>#N/A</v>
      </c>
      <c r="F221" s="7" t="e">
        <v>#N/A</v>
      </c>
      <c r="G221" s="7" t="e">
        <v>#N/A</v>
      </c>
      <c r="H221" s="7" t="e">
        <v>#N/A</v>
      </c>
      <c r="I221" s="7" t="e">
        <v>#N/A</v>
      </c>
      <c r="J221" s="7" t="e">
        <v>#N/A</v>
      </c>
      <c r="K221" s="7" t="e">
        <v>#N/A</v>
      </c>
      <c r="L221" s="7" t="e">
        <v>#N/A</v>
      </c>
      <c r="M221" s="7" t="e">
        <v>#N/A</v>
      </c>
      <c r="N221" s="7" t="e">
        <v>#N/A</v>
      </c>
      <c r="O221" s="7" t="e">
        <v>#N/A</v>
      </c>
      <c r="P221" s="7" t="e">
        <v>#N/A</v>
      </c>
      <c r="Q221" s="7" t="e">
        <v>#N/A</v>
      </c>
      <c r="R221" s="7" t="e">
        <v>#N/A</v>
      </c>
      <c r="S221" s="7" t="e">
        <v>#N/A</v>
      </c>
      <c r="T221" s="7" t="e">
        <v>#N/A</v>
      </c>
      <c r="U221" s="7" t="e">
        <v>#N/A</v>
      </c>
      <c r="V221" s="7" t="e">
        <v>#N/A</v>
      </c>
      <c r="W221" s="7" t="e">
        <v>#N/A</v>
      </c>
      <c r="X221" s="2" t="e">
        <v>#N/A</v>
      </c>
      <c r="Y221" s="2" t="e">
        <v>#N/A</v>
      </c>
      <c r="Z221" s="2" t="e">
        <v>#N/A</v>
      </c>
      <c r="AA221" s="2" t="e">
        <v>#N/A</v>
      </c>
      <c r="AB221" s="2" t="e">
        <v>#N/A</v>
      </c>
      <c r="AC221" s="2" t="e">
        <v>#N/A</v>
      </c>
      <c r="AD221" s="2" t="e">
        <v>#N/A</v>
      </c>
      <c r="AE221" s="2" t="e">
        <v>#N/A</v>
      </c>
      <c r="AF221" s="2" t="e">
        <v>#N/A</v>
      </c>
      <c r="AG221" s="2" t="e">
        <v>#N/A</v>
      </c>
      <c r="AH221" s="2" t="e">
        <v>#N/A</v>
      </c>
      <c r="AI221" s="2" t="e">
        <v>#N/A</v>
      </c>
      <c r="AJ221" s="2" t="e">
        <v>#N/A</v>
      </c>
      <c r="AK221" s="2" t="e">
        <v>#N/A</v>
      </c>
      <c r="AL221" s="2" t="e">
        <v>#N/A</v>
      </c>
      <c r="AM221" s="2" t="e">
        <v>#N/A</v>
      </c>
      <c r="AN221" s="2" t="e">
        <v>#N/A</v>
      </c>
      <c r="AO221" s="2" t="e">
        <v>#N/A</v>
      </c>
      <c r="AP221" s="2" t="e">
        <v>#N/A</v>
      </c>
      <c r="AQ221" s="2" t="e">
        <v>#N/A</v>
      </c>
      <c r="AR221" s="2" t="e">
        <v>#N/A</v>
      </c>
      <c r="AS221" t="e">
        <v>#N/A</v>
      </c>
      <c r="AT221" t="e">
        <v>#N/A</v>
      </c>
      <c r="AU221" t="e">
        <v>#N/A</v>
      </c>
      <c r="AV221" t="e">
        <v>#N/A</v>
      </c>
      <c r="AW221" t="e">
        <v>#N/A</v>
      </c>
      <c r="AX221" t="e">
        <v>#N/A</v>
      </c>
      <c r="AY221" t="e">
        <v>#N/A</v>
      </c>
      <c r="AZ221" t="e">
        <v>#N/A</v>
      </c>
      <c r="BA221" t="e">
        <v>#N/A</v>
      </c>
      <c r="BB221" t="e">
        <v>#N/A</v>
      </c>
      <c r="BC221" t="e">
        <v>#N/A</v>
      </c>
      <c r="BD221" t="e">
        <v>#N/A</v>
      </c>
      <c r="BE221" t="e">
        <v>#N/A</v>
      </c>
      <c r="BF221" t="e">
        <v>#N/A</v>
      </c>
      <c r="BG221" t="e">
        <v>#N/A</v>
      </c>
      <c r="BH221" t="e">
        <v>#N/A</v>
      </c>
      <c r="BI221" t="e">
        <v>#N/A</v>
      </c>
      <c r="BJ221" t="e">
        <v>#N/A</v>
      </c>
      <c r="BK221" t="e">
        <v>#N/A</v>
      </c>
      <c r="BL221" t="e">
        <v>#N/A</v>
      </c>
      <c r="BM221" t="e">
        <v>#N/A</v>
      </c>
    </row>
    <row r="222" spans="1:65" x14ac:dyDescent="0.25">
      <c r="A222" t="s">
        <v>226</v>
      </c>
      <c r="B222" s="2">
        <v>6.5</v>
      </c>
      <c r="C222" s="3">
        <v>6.4249999999999998</v>
      </c>
      <c r="D222" s="9" t="e">
        <v>#N/A</v>
      </c>
      <c r="E222" s="2" t="e">
        <v>#N/A</v>
      </c>
      <c r="F222" s="7" t="e">
        <v>#N/A</v>
      </c>
      <c r="G222" s="7" t="e">
        <v>#N/A</v>
      </c>
      <c r="H222" s="7" t="e">
        <v>#N/A</v>
      </c>
      <c r="I222" s="7" t="e">
        <v>#N/A</v>
      </c>
      <c r="J222" s="7" t="e">
        <v>#N/A</v>
      </c>
      <c r="K222" s="7" t="e">
        <v>#N/A</v>
      </c>
      <c r="L222" s="7" t="e">
        <v>#N/A</v>
      </c>
      <c r="M222" s="7" t="e">
        <v>#N/A</v>
      </c>
      <c r="N222" s="7" t="e">
        <v>#N/A</v>
      </c>
      <c r="O222" s="7" t="e">
        <v>#N/A</v>
      </c>
      <c r="P222" s="7" t="e">
        <v>#N/A</v>
      </c>
      <c r="Q222" s="7" t="e">
        <v>#N/A</v>
      </c>
      <c r="R222" s="7" t="e">
        <v>#N/A</v>
      </c>
      <c r="S222" s="7" t="e">
        <v>#N/A</v>
      </c>
      <c r="T222" s="7" t="e">
        <v>#N/A</v>
      </c>
      <c r="U222" s="7" t="e">
        <v>#N/A</v>
      </c>
      <c r="V222" s="7" t="e">
        <v>#N/A</v>
      </c>
      <c r="W222" s="7" t="e">
        <v>#N/A</v>
      </c>
      <c r="X222" s="2" t="e">
        <v>#N/A</v>
      </c>
      <c r="Y222" s="2" t="e">
        <v>#N/A</v>
      </c>
      <c r="Z222" s="2" t="e">
        <v>#N/A</v>
      </c>
      <c r="AA222" s="2" t="e">
        <v>#N/A</v>
      </c>
      <c r="AB222" s="2" t="e">
        <v>#N/A</v>
      </c>
      <c r="AC222" s="2" t="e">
        <v>#N/A</v>
      </c>
      <c r="AD222" s="2" t="e">
        <v>#N/A</v>
      </c>
      <c r="AE222" s="2" t="e">
        <v>#N/A</v>
      </c>
      <c r="AF222" s="2" t="e">
        <v>#N/A</v>
      </c>
      <c r="AG222" s="2" t="e">
        <v>#N/A</v>
      </c>
      <c r="AH222" s="2" t="e">
        <v>#N/A</v>
      </c>
      <c r="AI222" s="2" t="e">
        <v>#N/A</v>
      </c>
      <c r="AJ222" s="2" t="e">
        <v>#N/A</v>
      </c>
      <c r="AK222" s="2" t="e">
        <v>#N/A</v>
      </c>
      <c r="AL222" s="2" t="e">
        <v>#N/A</v>
      </c>
      <c r="AM222" s="2" t="e">
        <v>#N/A</v>
      </c>
      <c r="AN222" s="2" t="e">
        <v>#N/A</v>
      </c>
      <c r="AO222" s="2" t="e">
        <v>#N/A</v>
      </c>
      <c r="AP222" s="2" t="e">
        <v>#N/A</v>
      </c>
      <c r="AQ222" s="2" t="e">
        <v>#N/A</v>
      </c>
      <c r="AR222" s="2" t="e">
        <v>#N/A</v>
      </c>
      <c r="AS222" t="e">
        <v>#N/A</v>
      </c>
      <c r="AT222" t="e">
        <v>#N/A</v>
      </c>
      <c r="AU222" t="e">
        <v>#N/A</v>
      </c>
      <c r="AV222" t="e">
        <v>#N/A</v>
      </c>
      <c r="AW222" t="e">
        <v>#N/A</v>
      </c>
      <c r="AX222" t="e">
        <v>#N/A</v>
      </c>
      <c r="AY222" t="e">
        <v>#N/A</v>
      </c>
      <c r="AZ222" t="e">
        <v>#N/A</v>
      </c>
      <c r="BA222" t="e">
        <v>#N/A</v>
      </c>
      <c r="BB222" t="e">
        <v>#N/A</v>
      </c>
      <c r="BC222" t="e">
        <v>#N/A</v>
      </c>
      <c r="BD222" t="e">
        <v>#N/A</v>
      </c>
      <c r="BE222" t="e">
        <v>#N/A</v>
      </c>
      <c r="BF222" t="e">
        <v>#N/A</v>
      </c>
      <c r="BG222" t="e">
        <v>#N/A</v>
      </c>
      <c r="BH222" t="e">
        <v>#N/A</v>
      </c>
      <c r="BI222" t="e">
        <v>#N/A</v>
      </c>
      <c r="BJ222" t="e">
        <v>#N/A</v>
      </c>
      <c r="BK222" t="e">
        <v>#N/A</v>
      </c>
      <c r="BL222" t="e">
        <v>#N/A</v>
      </c>
      <c r="BM222" t="e">
        <v>#N/A</v>
      </c>
    </row>
    <row r="223" spans="1:65" x14ac:dyDescent="0.25">
      <c r="A223" t="s">
        <v>227</v>
      </c>
      <c r="B223" s="2">
        <v>6.4</v>
      </c>
      <c r="C223" s="3">
        <v>6.4189999999999996</v>
      </c>
      <c r="D223" s="9" t="e">
        <v>#N/A</v>
      </c>
      <c r="E223" s="2" t="e">
        <v>#N/A</v>
      </c>
      <c r="F223" s="7" t="e">
        <v>#N/A</v>
      </c>
      <c r="G223" s="7" t="e">
        <v>#N/A</v>
      </c>
      <c r="H223" s="7" t="e">
        <v>#N/A</v>
      </c>
      <c r="I223" s="7" t="e">
        <v>#N/A</v>
      </c>
      <c r="J223" s="7" t="e">
        <v>#N/A</v>
      </c>
      <c r="K223" s="7" t="e">
        <v>#N/A</v>
      </c>
      <c r="L223" s="7" t="e">
        <v>#N/A</v>
      </c>
      <c r="M223" s="7" t="e">
        <v>#N/A</v>
      </c>
      <c r="N223" s="7" t="e">
        <v>#N/A</v>
      </c>
      <c r="O223" s="7" t="e">
        <v>#N/A</v>
      </c>
      <c r="P223" s="7" t="e">
        <v>#N/A</v>
      </c>
      <c r="Q223" s="7" t="e">
        <v>#N/A</v>
      </c>
      <c r="R223" s="7" t="e">
        <v>#N/A</v>
      </c>
      <c r="S223" s="7" t="e">
        <v>#N/A</v>
      </c>
      <c r="T223" s="7" t="e">
        <v>#N/A</v>
      </c>
      <c r="U223" s="7" t="e">
        <v>#N/A</v>
      </c>
      <c r="V223" s="7" t="e">
        <v>#N/A</v>
      </c>
      <c r="W223" s="7" t="e">
        <v>#N/A</v>
      </c>
      <c r="X223" s="2" t="e">
        <v>#N/A</v>
      </c>
      <c r="Y223" s="2" t="e">
        <v>#N/A</v>
      </c>
      <c r="Z223" s="2" t="e">
        <v>#N/A</v>
      </c>
      <c r="AA223" s="2" t="e">
        <v>#N/A</v>
      </c>
      <c r="AB223" s="2" t="e">
        <v>#N/A</v>
      </c>
      <c r="AC223" s="2" t="e">
        <v>#N/A</v>
      </c>
      <c r="AD223" s="2" t="e">
        <v>#N/A</v>
      </c>
      <c r="AE223" s="2" t="e">
        <v>#N/A</v>
      </c>
      <c r="AF223" s="2" t="e">
        <v>#N/A</v>
      </c>
      <c r="AG223" s="2" t="e">
        <v>#N/A</v>
      </c>
      <c r="AH223" s="2" t="e">
        <v>#N/A</v>
      </c>
      <c r="AI223" s="2" t="e">
        <v>#N/A</v>
      </c>
      <c r="AJ223" s="2" t="e">
        <v>#N/A</v>
      </c>
      <c r="AK223" s="2" t="e">
        <v>#N/A</v>
      </c>
      <c r="AL223" s="2" t="e">
        <v>#N/A</v>
      </c>
      <c r="AM223" s="2" t="e">
        <v>#N/A</v>
      </c>
      <c r="AN223" s="2" t="e">
        <v>#N/A</v>
      </c>
      <c r="AO223" s="2" t="e">
        <v>#N/A</v>
      </c>
      <c r="AP223" s="2" t="e">
        <v>#N/A</v>
      </c>
      <c r="AQ223" s="2" t="e">
        <v>#N/A</v>
      </c>
      <c r="AR223" s="2" t="e">
        <v>#N/A</v>
      </c>
      <c r="AS223" t="e">
        <v>#N/A</v>
      </c>
      <c r="AT223" t="e">
        <v>#N/A</v>
      </c>
      <c r="AU223" t="e">
        <v>#N/A</v>
      </c>
      <c r="AV223" t="e">
        <v>#N/A</v>
      </c>
      <c r="AW223" t="e">
        <v>#N/A</v>
      </c>
      <c r="AX223" t="e">
        <v>#N/A</v>
      </c>
      <c r="AY223" t="e">
        <v>#N/A</v>
      </c>
      <c r="AZ223" t="e">
        <v>#N/A</v>
      </c>
      <c r="BA223" t="e">
        <v>#N/A</v>
      </c>
      <c r="BB223" t="e">
        <v>#N/A</v>
      </c>
      <c r="BC223" t="e">
        <v>#N/A</v>
      </c>
      <c r="BD223" t="e">
        <v>#N/A</v>
      </c>
      <c r="BE223" t="e">
        <v>#N/A</v>
      </c>
      <c r="BF223" t="e">
        <v>#N/A</v>
      </c>
      <c r="BG223" t="e">
        <v>#N/A</v>
      </c>
      <c r="BH223" t="e">
        <v>#N/A</v>
      </c>
      <c r="BI223" t="e">
        <v>#N/A</v>
      </c>
      <c r="BJ223" t="e">
        <v>#N/A</v>
      </c>
      <c r="BK223" t="e">
        <v>#N/A</v>
      </c>
      <c r="BL223" t="e">
        <v>#N/A</v>
      </c>
      <c r="BM223" t="e">
        <v>#N/A</v>
      </c>
    </row>
    <row r="224" spans="1:65" x14ac:dyDescent="0.25">
      <c r="A224" t="s">
        <v>228</v>
      </c>
      <c r="B224" s="2">
        <v>6.4</v>
      </c>
      <c r="C224" s="3">
        <v>6.3330000000000002</v>
      </c>
      <c r="D224" s="9" t="e">
        <v>#N/A</v>
      </c>
      <c r="E224" s="2" t="e">
        <v>#N/A</v>
      </c>
      <c r="F224" s="7" t="e">
        <v>#N/A</v>
      </c>
      <c r="G224" s="7" t="e">
        <v>#N/A</v>
      </c>
      <c r="H224" s="7" t="e">
        <v>#N/A</v>
      </c>
      <c r="I224" s="7" t="e">
        <v>#N/A</v>
      </c>
      <c r="J224" s="7" t="e">
        <v>#N/A</v>
      </c>
      <c r="K224" s="7" t="e">
        <v>#N/A</v>
      </c>
      <c r="L224" s="7" t="e">
        <v>#N/A</v>
      </c>
      <c r="M224" s="7" t="e">
        <v>#N/A</v>
      </c>
      <c r="N224" s="7" t="e">
        <v>#N/A</v>
      </c>
      <c r="O224" s="7" t="e">
        <v>#N/A</v>
      </c>
      <c r="P224" s="7" t="e">
        <v>#N/A</v>
      </c>
      <c r="Q224" s="7" t="e">
        <v>#N/A</v>
      </c>
      <c r="R224" s="7" t="e">
        <v>#N/A</v>
      </c>
      <c r="S224" s="7" t="e">
        <v>#N/A</v>
      </c>
      <c r="T224" s="7" t="e">
        <v>#N/A</v>
      </c>
      <c r="U224" s="7" t="e">
        <v>#N/A</v>
      </c>
      <c r="V224" s="7" t="e">
        <v>#N/A</v>
      </c>
      <c r="W224" s="7" t="e">
        <v>#N/A</v>
      </c>
      <c r="X224" s="2" t="e">
        <v>#N/A</v>
      </c>
      <c r="Y224" s="2" t="e">
        <v>#N/A</v>
      </c>
      <c r="Z224" s="2" t="e">
        <v>#N/A</v>
      </c>
      <c r="AA224" s="2" t="e">
        <v>#N/A</v>
      </c>
      <c r="AB224" s="2" t="e">
        <v>#N/A</v>
      </c>
      <c r="AC224" s="2" t="e">
        <v>#N/A</v>
      </c>
      <c r="AD224" s="2" t="e">
        <v>#N/A</v>
      </c>
      <c r="AE224" s="2" t="e">
        <v>#N/A</v>
      </c>
      <c r="AF224" s="2" t="e">
        <v>#N/A</v>
      </c>
      <c r="AG224" s="2" t="e">
        <v>#N/A</v>
      </c>
      <c r="AH224" s="2" t="e">
        <v>#N/A</v>
      </c>
      <c r="AI224" s="2" t="e">
        <v>#N/A</v>
      </c>
      <c r="AJ224" s="2" t="e">
        <v>#N/A</v>
      </c>
      <c r="AK224" s="2" t="e">
        <v>#N/A</v>
      </c>
      <c r="AL224" s="2" t="e">
        <v>#N/A</v>
      </c>
      <c r="AM224" s="2" t="e">
        <v>#N/A</v>
      </c>
      <c r="AN224" s="2" t="e">
        <v>#N/A</v>
      </c>
      <c r="AO224" s="2" t="e">
        <v>#N/A</v>
      </c>
      <c r="AP224" s="2" t="e">
        <v>#N/A</v>
      </c>
      <c r="AQ224" s="2" t="e">
        <v>#N/A</v>
      </c>
      <c r="AR224" s="2" t="e">
        <v>#N/A</v>
      </c>
      <c r="AS224" t="e">
        <v>#N/A</v>
      </c>
      <c r="AT224" t="e">
        <v>#N/A</v>
      </c>
      <c r="AU224" t="e">
        <v>#N/A</v>
      </c>
      <c r="AV224" t="e">
        <v>#N/A</v>
      </c>
      <c r="AW224" t="e">
        <v>#N/A</v>
      </c>
      <c r="AX224" t="e">
        <v>#N/A</v>
      </c>
      <c r="AY224" t="e">
        <v>#N/A</v>
      </c>
      <c r="AZ224" t="e">
        <v>#N/A</v>
      </c>
      <c r="BA224" t="e">
        <v>#N/A</v>
      </c>
      <c r="BB224" t="e">
        <v>#N/A</v>
      </c>
      <c r="BC224" t="e">
        <v>#N/A</v>
      </c>
      <c r="BD224" t="e">
        <v>#N/A</v>
      </c>
      <c r="BE224" t="e">
        <v>#N/A</v>
      </c>
      <c r="BF224" t="e">
        <v>#N/A</v>
      </c>
      <c r="BG224" t="e">
        <v>#N/A</v>
      </c>
      <c r="BH224" t="e">
        <v>#N/A</v>
      </c>
      <c r="BI224" t="e">
        <v>#N/A</v>
      </c>
      <c r="BJ224" t="e">
        <v>#N/A</v>
      </c>
      <c r="BK224" t="e">
        <v>#N/A</v>
      </c>
      <c r="BL224" t="e">
        <v>#N/A</v>
      </c>
      <c r="BM224" t="e">
        <v>#N/A</v>
      </c>
    </row>
    <row r="225" spans="1:65" x14ac:dyDescent="0.25">
      <c r="A225" t="s">
        <v>229</v>
      </c>
      <c r="B225" s="2">
        <v>6.4</v>
      </c>
      <c r="C225" s="3">
        <v>6.37</v>
      </c>
      <c r="D225" s="9" t="e">
        <v>#N/A</v>
      </c>
      <c r="E225" s="2" t="e">
        <v>#N/A</v>
      </c>
      <c r="F225" s="7" t="e">
        <v>#N/A</v>
      </c>
      <c r="G225" s="7" t="e">
        <v>#N/A</v>
      </c>
      <c r="H225" s="7" t="e">
        <v>#N/A</v>
      </c>
      <c r="I225" s="7" t="e">
        <v>#N/A</v>
      </c>
      <c r="J225" s="7" t="e">
        <v>#N/A</v>
      </c>
      <c r="K225" s="7" t="e">
        <v>#N/A</v>
      </c>
      <c r="L225" s="7" t="e">
        <v>#N/A</v>
      </c>
      <c r="M225" s="7" t="e">
        <v>#N/A</v>
      </c>
      <c r="N225" s="7" t="e">
        <v>#N/A</v>
      </c>
      <c r="O225" s="7" t="e">
        <v>#N/A</v>
      </c>
      <c r="P225" s="7" t="e">
        <v>#N/A</v>
      </c>
      <c r="Q225" s="7" t="e">
        <v>#N/A</v>
      </c>
      <c r="R225" s="7" t="e">
        <v>#N/A</v>
      </c>
      <c r="S225" s="7" t="e">
        <v>#N/A</v>
      </c>
      <c r="T225" s="7" t="e">
        <v>#N/A</v>
      </c>
      <c r="U225" s="7" t="e">
        <v>#N/A</v>
      </c>
      <c r="V225" s="7" t="e">
        <v>#N/A</v>
      </c>
      <c r="W225" s="7" t="e">
        <v>#N/A</v>
      </c>
      <c r="X225" s="2" t="e">
        <v>#N/A</v>
      </c>
      <c r="Y225" s="2" t="e">
        <v>#N/A</v>
      </c>
      <c r="Z225" s="2" t="e">
        <v>#N/A</v>
      </c>
      <c r="AA225" s="2" t="e">
        <v>#N/A</v>
      </c>
      <c r="AB225" s="2" t="e">
        <v>#N/A</v>
      </c>
      <c r="AC225" s="2" t="e">
        <v>#N/A</v>
      </c>
      <c r="AD225" s="2" t="e">
        <v>#N/A</v>
      </c>
      <c r="AE225" s="2" t="e">
        <v>#N/A</v>
      </c>
      <c r="AF225" s="2" t="e">
        <v>#N/A</v>
      </c>
      <c r="AG225" s="2" t="e">
        <v>#N/A</v>
      </c>
      <c r="AH225" s="2" t="e">
        <v>#N/A</v>
      </c>
      <c r="AI225" s="2" t="e">
        <v>#N/A</v>
      </c>
      <c r="AJ225" s="2" t="e">
        <v>#N/A</v>
      </c>
      <c r="AK225" s="2" t="e">
        <v>#N/A</v>
      </c>
      <c r="AL225" s="2" t="e">
        <v>#N/A</v>
      </c>
      <c r="AM225" s="2" t="e">
        <v>#N/A</v>
      </c>
      <c r="AN225" s="2" t="e">
        <v>#N/A</v>
      </c>
      <c r="AO225" s="2" t="e">
        <v>#N/A</v>
      </c>
      <c r="AP225" s="2" t="e">
        <v>#N/A</v>
      </c>
      <c r="AQ225" s="2" t="e">
        <v>#N/A</v>
      </c>
      <c r="AR225" s="2" t="e">
        <v>#N/A</v>
      </c>
      <c r="AS225" t="e">
        <v>#N/A</v>
      </c>
      <c r="AT225" t="e">
        <v>#N/A</v>
      </c>
      <c r="AU225" t="e">
        <v>#N/A</v>
      </c>
      <c r="AV225" t="e">
        <v>#N/A</v>
      </c>
      <c r="AW225" t="e">
        <v>#N/A</v>
      </c>
      <c r="AX225" t="e">
        <v>#N/A</v>
      </c>
      <c r="AY225" t="e">
        <v>#N/A</v>
      </c>
      <c r="AZ225" t="e">
        <v>#N/A</v>
      </c>
      <c r="BA225" t="e">
        <v>#N/A</v>
      </c>
      <c r="BB225" t="e">
        <v>#N/A</v>
      </c>
      <c r="BC225" t="e">
        <v>#N/A</v>
      </c>
      <c r="BD225" t="e">
        <v>#N/A</v>
      </c>
      <c r="BE225" t="e">
        <v>#N/A</v>
      </c>
      <c r="BF225" t="e">
        <v>#N/A</v>
      </c>
      <c r="BG225" t="e">
        <v>#N/A</v>
      </c>
      <c r="BH225" t="e">
        <v>#N/A</v>
      </c>
      <c r="BI225" t="e">
        <v>#N/A</v>
      </c>
      <c r="BJ225" t="e">
        <v>#N/A</v>
      </c>
      <c r="BK225" t="e">
        <v>#N/A</v>
      </c>
      <c r="BL225" t="e">
        <v>#N/A</v>
      </c>
      <c r="BM225" t="e">
        <v>#N/A</v>
      </c>
    </row>
    <row r="226" spans="1:65" x14ac:dyDescent="0.25">
      <c r="A226" t="s">
        <v>230</v>
      </c>
      <c r="B226" s="2">
        <v>6.3</v>
      </c>
      <c r="C226" s="3">
        <v>6.42</v>
      </c>
      <c r="D226" s="9" t="e">
        <v>#N/A</v>
      </c>
      <c r="E226" s="2" t="e">
        <v>#N/A</v>
      </c>
      <c r="F226" s="7" t="e">
        <v>#N/A</v>
      </c>
      <c r="G226" s="7" t="e">
        <v>#N/A</v>
      </c>
      <c r="H226" s="7" t="e">
        <v>#N/A</v>
      </c>
      <c r="I226" s="7" t="e">
        <v>#N/A</v>
      </c>
      <c r="J226" s="7" t="e">
        <v>#N/A</v>
      </c>
      <c r="K226" s="7" t="e">
        <v>#N/A</v>
      </c>
      <c r="L226" s="7" t="e">
        <v>#N/A</v>
      </c>
      <c r="M226" s="7" t="e">
        <v>#N/A</v>
      </c>
      <c r="N226" s="7" t="e">
        <v>#N/A</v>
      </c>
      <c r="O226" s="7" t="e">
        <v>#N/A</v>
      </c>
      <c r="P226" s="7" t="e">
        <v>#N/A</v>
      </c>
      <c r="Q226" s="7" t="e">
        <v>#N/A</v>
      </c>
      <c r="R226" s="7" t="e">
        <v>#N/A</v>
      </c>
      <c r="S226" s="7" t="e">
        <v>#N/A</v>
      </c>
      <c r="T226" s="7" t="e">
        <v>#N/A</v>
      </c>
      <c r="U226" s="7" t="e">
        <v>#N/A</v>
      </c>
      <c r="V226" s="7" t="e">
        <v>#N/A</v>
      </c>
      <c r="W226" s="7" t="e">
        <v>#N/A</v>
      </c>
      <c r="X226" s="2" t="e">
        <v>#N/A</v>
      </c>
      <c r="Y226" s="2" t="e">
        <v>#N/A</v>
      </c>
      <c r="Z226" s="2" t="e">
        <v>#N/A</v>
      </c>
      <c r="AA226" s="2" t="e">
        <v>#N/A</v>
      </c>
      <c r="AB226" s="2" t="e">
        <v>#N/A</v>
      </c>
      <c r="AC226" s="2" t="e">
        <v>#N/A</v>
      </c>
      <c r="AD226" s="2" t="e">
        <v>#N/A</v>
      </c>
      <c r="AE226" s="2" t="e">
        <v>#N/A</v>
      </c>
      <c r="AF226" s="2" t="e">
        <v>#N/A</v>
      </c>
      <c r="AG226" s="2" t="e">
        <v>#N/A</v>
      </c>
      <c r="AH226" s="2" t="e">
        <v>#N/A</v>
      </c>
      <c r="AI226" s="2" t="e">
        <v>#N/A</v>
      </c>
      <c r="AJ226" s="2" t="e">
        <v>#N/A</v>
      </c>
      <c r="AK226" s="2" t="e">
        <v>#N/A</v>
      </c>
      <c r="AL226" s="2" t="e">
        <v>#N/A</v>
      </c>
      <c r="AM226" s="2" t="e">
        <v>#N/A</v>
      </c>
      <c r="AN226" s="2" t="e">
        <v>#N/A</v>
      </c>
      <c r="AO226" s="2" t="e">
        <v>#N/A</v>
      </c>
      <c r="AP226" s="2" t="e">
        <v>#N/A</v>
      </c>
      <c r="AQ226" s="2" t="e">
        <v>#N/A</v>
      </c>
      <c r="AR226" s="2" t="e">
        <v>#N/A</v>
      </c>
      <c r="AS226" t="e">
        <v>#N/A</v>
      </c>
      <c r="AT226" t="e">
        <v>#N/A</v>
      </c>
      <c r="AU226" t="e">
        <v>#N/A</v>
      </c>
      <c r="AV226" t="e">
        <v>#N/A</v>
      </c>
      <c r="AW226" t="e">
        <v>#N/A</v>
      </c>
      <c r="AX226" t="e">
        <v>#N/A</v>
      </c>
      <c r="AY226" t="e">
        <v>#N/A</v>
      </c>
      <c r="AZ226" t="e">
        <v>#N/A</v>
      </c>
      <c r="BA226" t="e">
        <v>#N/A</v>
      </c>
      <c r="BB226" t="e">
        <v>#N/A</v>
      </c>
      <c r="BC226" t="e">
        <v>#N/A</v>
      </c>
      <c r="BD226" t="e">
        <v>#N/A</v>
      </c>
      <c r="BE226" t="e">
        <v>#N/A</v>
      </c>
      <c r="BF226" t="e">
        <v>#N/A</v>
      </c>
      <c r="BG226" t="e">
        <v>#N/A</v>
      </c>
      <c r="BH226" t="e">
        <v>#N/A</v>
      </c>
      <c r="BI226" t="e">
        <v>#N/A</v>
      </c>
      <c r="BJ226" t="e">
        <v>#N/A</v>
      </c>
      <c r="BK226" t="e">
        <v>#N/A</v>
      </c>
      <c r="BL226" t="e">
        <v>#N/A</v>
      </c>
      <c r="BM226" t="e">
        <v>#N/A</v>
      </c>
    </row>
    <row r="227" spans="1:65" x14ac:dyDescent="0.25">
      <c r="A227" t="s">
        <v>231</v>
      </c>
      <c r="B227" s="2">
        <v>6.3</v>
      </c>
      <c r="C227" s="3">
        <v>6.1230000000000002</v>
      </c>
      <c r="D227" s="9" t="e">
        <v>#N/A</v>
      </c>
      <c r="E227" s="2" t="e">
        <v>#N/A</v>
      </c>
      <c r="F227" s="7" t="e">
        <v>#N/A</v>
      </c>
      <c r="G227" s="7" t="e">
        <v>#N/A</v>
      </c>
      <c r="H227" s="7" t="e">
        <v>#N/A</v>
      </c>
      <c r="I227" s="7" t="e">
        <v>#N/A</v>
      </c>
      <c r="J227" s="7" t="e">
        <v>#N/A</v>
      </c>
      <c r="K227" s="7" t="e">
        <v>#N/A</v>
      </c>
      <c r="L227" s="7" t="e">
        <v>#N/A</v>
      </c>
      <c r="M227" s="7" t="e">
        <v>#N/A</v>
      </c>
      <c r="N227" s="7" t="e">
        <v>#N/A</v>
      </c>
      <c r="O227" s="7" t="e">
        <v>#N/A</v>
      </c>
      <c r="P227" s="7" t="e">
        <v>#N/A</v>
      </c>
      <c r="Q227" s="7" t="e">
        <v>#N/A</v>
      </c>
      <c r="R227" s="7" t="e">
        <v>#N/A</v>
      </c>
      <c r="S227" s="7" t="e">
        <v>#N/A</v>
      </c>
      <c r="T227" s="7" t="e">
        <v>#N/A</v>
      </c>
      <c r="U227" s="7" t="e">
        <v>#N/A</v>
      </c>
      <c r="V227" s="7" t="e">
        <v>#N/A</v>
      </c>
      <c r="W227" s="7" t="e">
        <v>#N/A</v>
      </c>
      <c r="X227" s="2" t="e">
        <v>#N/A</v>
      </c>
      <c r="Y227" s="2" t="e">
        <v>#N/A</v>
      </c>
      <c r="Z227" s="2" t="e">
        <v>#N/A</v>
      </c>
      <c r="AA227" s="2" t="e">
        <v>#N/A</v>
      </c>
      <c r="AB227" s="2" t="e">
        <v>#N/A</v>
      </c>
      <c r="AC227" s="2" t="e">
        <v>#N/A</v>
      </c>
      <c r="AD227" s="2" t="e">
        <v>#N/A</v>
      </c>
      <c r="AE227" s="2" t="e">
        <v>#N/A</v>
      </c>
      <c r="AF227" s="2" t="e">
        <v>#N/A</v>
      </c>
      <c r="AG227" s="2" t="e">
        <v>#N/A</v>
      </c>
      <c r="AH227" s="2" t="e">
        <v>#N/A</v>
      </c>
      <c r="AI227" s="2" t="e">
        <v>#N/A</v>
      </c>
      <c r="AJ227" s="2" t="e">
        <v>#N/A</v>
      </c>
      <c r="AK227" s="2" t="e">
        <v>#N/A</v>
      </c>
      <c r="AL227" s="2" t="e">
        <v>#N/A</v>
      </c>
      <c r="AM227" s="2" t="e">
        <v>#N/A</v>
      </c>
      <c r="AN227" s="2" t="e">
        <v>#N/A</v>
      </c>
      <c r="AO227" s="2" t="e">
        <v>#N/A</v>
      </c>
      <c r="AP227" s="2" t="e">
        <v>#N/A</v>
      </c>
      <c r="AQ227" s="2" t="e">
        <v>#N/A</v>
      </c>
      <c r="AR227" s="2" t="e">
        <v>#N/A</v>
      </c>
      <c r="AS227" t="e">
        <v>#N/A</v>
      </c>
      <c r="AT227" t="e">
        <v>#N/A</v>
      </c>
      <c r="AU227" t="e">
        <v>#N/A</v>
      </c>
      <c r="AV227" t="e">
        <v>#N/A</v>
      </c>
      <c r="AW227" t="e">
        <v>#N/A</v>
      </c>
      <c r="AX227" t="e">
        <v>#N/A</v>
      </c>
      <c r="AY227" t="e">
        <v>#N/A</v>
      </c>
      <c r="AZ227" t="e">
        <v>#N/A</v>
      </c>
      <c r="BA227" t="e">
        <v>#N/A</v>
      </c>
      <c r="BB227" t="e">
        <v>#N/A</v>
      </c>
      <c r="BC227" t="e">
        <v>#N/A</v>
      </c>
      <c r="BD227" t="e">
        <v>#N/A</v>
      </c>
      <c r="BE227" t="e">
        <v>#N/A</v>
      </c>
      <c r="BF227" t="e">
        <v>#N/A</v>
      </c>
      <c r="BG227" t="e">
        <v>#N/A</v>
      </c>
      <c r="BH227" t="e">
        <v>#N/A</v>
      </c>
      <c r="BI227" t="e">
        <v>#N/A</v>
      </c>
      <c r="BJ227" t="e">
        <v>#N/A</v>
      </c>
      <c r="BK227" t="e">
        <v>#N/A</v>
      </c>
      <c r="BL227" t="e">
        <v>#N/A</v>
      </c>
      <c r="BM227" t="e">
        <v>#N/A</v>
      </c>
    </row>
    <row r="228" spans="1:65" x14ac:dyDescent="0.25">
      <c r="A228" t="s">
        <v>232</v>
      </c>
      <c r="B228" s="2">
        <v>6.3</v>
      </c>
      <c r="C228" s="3">
        <v>6.2560000000000002</v>
      </c>
      <c r="D228" s="9" t="e">
        <v>#N/A</v>
      </c>
      <c r="E228" s="2" t="e">
        <v>#N/A</v>
      </c>
      <c r="F228" s="7" t="e">
        <v>#N/A</v>
      </c>
      <c r="G228" s="7" t="e">
        <v>#N/A</v>
      </c>
      <c r="H228" s="7" t="e">
        <v>#N/A</v>
      </c>
      <c r="I228" s="7" t="e">
        <v>#N/A</v>
      </c>
      <c r="J228" s="7" t="e">
        <v>#N/A</v>
      </c>
      <c r="K228" s="7" t="e">
        <v>#N/A</v>
      </c>
      <c r="L228" s="7" t="e">
        <v>#N/A</v>
      </c>
      <c r="M228" s="7" t="e">
        <v>#N/A</v>
      </c>
      <c r="N228" s="7" t="e">
        <v>#N/A</v>
      </c>
      <c r="O228" s="7" t="e">
        <v>#N/A</v>
      </c>
      <c r="P228" s="7" t="e">
        <v>#N/A</v>
      </c>
      <c r="Q228" s="7" t="e">
        <v>#N/A</v>
      </c>
      <c r="R228" s="7" t="e">
        <v>#N/A</v>
      </c>
      <c r="S228" s="7" t="e">
        <v>#N/A</v>
      </c>
      <c r="T228" s="7" t="e">
        <v>#N/A</v>
      </c>
      <c r="U228" s="7" t="e">
        <v>#N/A</v>
      </c>
      <c r="V228" s="7" t="e">
        <v>#N/A</v>
      </c>
      <c r="W228" s="7" t="e">
        <v>#N/A</v>
      </c>
      <c r="X228" s="2" t="e">
        <v>#N/A</v>
      </c>
      <c r="Y228" s="2" t="e">
        <v>#N/A</v>
      </c>
      <c r="Z228" s="2" t="e">
        <v>#N/A</v>
      </c>
      <c r="AA228" s="2" t="e">
        <v>#N/A</v>
      </c>
      <c r="AB228" s="2" t="e">
        <v>#N/A</v>
      </c>
      <c r="AC228" s="2" t="e">
        <v>#N/A</v>
      </c>
      <c r="AD228" s="2" t="e">
        <v>#N/A</v>
      </c>
      <c r="AE228" s="2" t="e">
        <v>#N/A</v>
      </c>
      <c r="AF228" s="2" t="e">
        <v>#N/A</v>
      </c>
      <c r="AG228" s="2" t="e">
        <v>#N/A</v>
      </c>
      <c r="AH228" s="2" t="e">
        <v>#N/A</v>
      </c>
      <c r="AI228" s="2" t="e">
        <v>#N/A</v>
      </c>
      <c r="AJ228" s="2" t="e">
        <v>#N/A</v>
      </c>
      <c r="AK228" s="2" t="e">
        <v>#N/A</v>
      </c>
      <c r="AL228" s="2" t="e">
        <v>#N/A</v>
      </c>
      <c r="AM228" s="2" t="e">
        <v>#N/A</v>
      </c>
      <c r="AN228" s="2" t="e">
        <v>#N/A</v>
      </c>
      <c r="AO228" s="2" t="e">
        <v>#N/A</v>
      </c>
      <c r="AP228" s="2" t="e">
        <v>#N/A</v>
      </c>
      <c r="AQ228" s="2" t="e">
        <v>#N/A</v>
      </c>
      <c r="AR228" s="2" t="e">
        <v>#N/A</v>
      </c>
      <c r="AS228" t="e">
        <v>#N/A</v>
      </c>
      <c r="AT228" t="e">
        <v>#N/A</v>
      </c>
      <c r="AU228" t="e">
        <v>#N/A</v>
      </c>
      <c r="AV228" t="e">
        <v>#N/A</v>
      </c>
      <c r="AW228" t="e">
        <v>#N/A</v>
      </c>
      <c r="AX228" t="e">
        <v>#N/A</v>
      </c>
      <c r="AY228" t="e">
        <v>#N/A</v>
      </c>
      <c r="AZ228" t="e">
        <v>#N/A</v>
      </c>
      <c r="BA228" t="e">
        <v>#N/A</v>
      </c>
      <c r="BB228" t="e">
        <v>#N/A</v>
      </c>
      <c r="BC228" t="e">
        <v>#N/A</v>
      </c>
      <c r="BD228" t="e">
        <v>#N/A</v>
      </c>
      <c r="BE228" t="e">
        <v>#N/A</v>
      </c>
      <c r="BF228" t="e">
        <v>#N/A</v>
      </c>
      <c r="BG228" t="e">
        <v>#N/A</v>
      </c>
      <c r="BH228" t="e">
        <v>#N/A</v>
      </c>
      <c r="BI228" t="e">
        <v>#N/A</v>
      </c>
      <c r="BJ228" t="e">
        <v>#N/A</v>
      </c>
      <c r="BK228" t="e">
        <v>#N/A</v>
      </c>
      <c r="BL228" t="e">
        <v>#N/A</v>
      </c>
      <c r="BM228" t="e">
        <v>#N/A</v>
      </c>
    </row>
    <row r="229" spans="1:65" x14ac:dyDescent="0.25">
      <c r="A229" t="s">
        <v>233</v>
      </c>
      <c r="B229" s="2">
        <v>6.3</v>
      </c>
      <c r="C229" s="3">
        <v>6.4980000000000002</v>
      </c>
      <c r="D229" s="9" t="e">
        <v>#N/A</v>
      </c>
      <c r="E229" s="2" t="e">
        <v>#N/A</v>
      </c>
      <c r="F229" s="7" t="e">
        <v>#N/A</v>
      </c>
      <c r="G229" s="7" t="e">
        <v>#N/A</v>
      </c>
      <c r="H229" s="7" t="e">
        <v>#N/A</v>
      </c>
      <c r="I229" s="7" t="e">
        <v>#N/A</v>
      </c>
      <c r="J229" s="7" t="e">
        <v>#N/A</v>
      </c>
      <c r="K229" s="7" t="e">
        <v>#N/A</v>
      </c>
      <c r="L229" s="7" t="e">
        <v>#N/A</v>
      </c>
      <c r="M229" s="7" t="e">
        <v>#N/A</v>
      </c>
      <c r="N229" s="7" t="e">
        <v>#N/A</v>
      </c>
      <c r="O229" s="7" t="e">
        <v>#N/A</v>
      </c>
      <c r="P229" s="7" t="e">
        <v>#N/A</v>
      </c>
      <c r="Q229" s="7" t="e">
        <v>#N/A</v>
      </c>
      <c r="R229" s="7" t="e">
        <v>#N/A</v>
      </c>
      <c r="S229" s="7" t="e">
        <v>#N/A</v>
      </c>
      <c r="T229" s="7" t="e">
        <v>#N/A</v>
      </c>
      <c r="U229" s="7" t="e">
        <v>#N/A</v>
      </c>
      <c r="V229" s="7" t="e">
        <v>#N/A</v>
      </c>
      <c r="W229" s="7" t="e">
        <v>#N/A</v>
      </c>
      <c r="X229" s="2" t="e">
        <v>#N/A</v>
      </c>
      <c r="Y229" s="2" t="e">
        <v>#N/A</v>
      </c>
      <c r="Z229" s="2" t="e">
        <v>#N/A</v>
      </c>
      <c r="AA229" s="2" t="e">
        <v>#N/A</v>
      </c>
      <c r="AB229" s="2" t="e">
        <v>#N/A</v>
      </c>
      <c r="AC229" s="2" t="e">
        <v>#N/A</v>
      </c>
      <c r="AD229" s="2" t="e">
        <v>#N/A</v>
      </c>
      <c r="AE229" s="2" t="e">
        <v>#N/A</v>
      </c>
      <c r="AF229" s="2" t="e">
        <v>#N/A</v>
      </c>
      <c r="AG229" s="2" t="e">
        <v>#N/A</v>
      </c>
      <c r="AH229" s="2" t="e">
        <v>#N/A</v>
      </c>
      <c r="AI229" s="2" t="e">
        <v>#N/A</v>
      </c>
      <c r="AJ229" s="2" t="e">
        <v>#N/A</v>
      </c>
      <c r="AK229" s="2" t="e">
        <v>#N/A</v>
      </c>
      <c r="AL229" s="2" t="e">
        <v>#N/A</v>
      </c>
      <c r="AM229" s="2" t="e">
        <v>#N/A</v>
      </c>
      <c r="AN229" s="2" t="e">
        <v>#N/A</v>
      </c>
      <c r="AO229" s="2" t="e">
        <v>#N/A</v>
      </c>
      <c r="AP229" s="2" t="e">
        <v>#N/A</v>
      </c>
      <c r="AQ229" s="2" t="e">
        <v>#N/A</v>
      </c>
      <c r="AR229" s="2" t="e">
        <v>#N/A</v>
      </c>
      <c r="AS229" t="e">
        <v>#N/A</v>
      </c>
      <c r="AT229" t="e">
        <v>#N/A</v>
      </c>
      <c r="AU229" t="e">
        <v>#N/A</v>
      </c>
      <c r="AV229" t="e">
        <v>#N/A</v>
      </c>
      <c r="AW229" t="e">
        <v>#N/A</v>
      </c>
      <c r="AX229" t="e">
        <v>#N/A</v>
      </c>
      <c r="AY229" t="e">
        <v>#N/A</v>
      </c>
      <c r="AZ229" t="e">
        <v>#N/A</v>
      </c>
      <c r="BA229" t="e">
        <v>#N/A</v>
      </c>
      <c r="BB229" t="e">
        <v>#N/A</v>
      </c>
      <c r="BC229" t="e">
        <v>#N/A</v>
      </c>
      <c r="BD229" t="e">
        <v>#N/A</v>
      </c>
      <c r="BE229" t="e">
        <v>#N/A</v>
      </c>
      <c r="BF229" t="e">
        <v>#N/A</v>
      </c>
      <c r="BG229" t="e">
        <v>#N/A</v>
      </c>
      <c r="BH229" t="e">
        <v>#N/A</v>
      </c>
      <c r="BI229" t="e">
        <v>#N/A</v>
      </c>
      <c r="BJ229" t="e">
        <v>#N/A</v>
      </c>
      <c r="BK229" t="e">
        <v>#N/A</v>
      </c>
      <c r="BL229" t="e">
        <v>#N/A</v>
      </c>
      <c r="BM229" t="e">
        <v>#N/A</v>
      </c>
    </row>
    <row r="230" spans="1:65" x14ac:dyDescent="0.25">
      <c r="A230" t="s">
        <v>234</v>
      </c>
      <c r="B230" s="2">
        <v>6.3</v>
      </c>
      <c r="C230" s="3">
        <v>6.13</v>
      </c>
      <c r="D230" s="9" t="e">
        <v>#N/A</v>
      </c>
      <c r="E230" s="2" t="e">
        <v>#N/A</v>
      </c>
      <c r="F230" s="7" t="e">
        <v>#N/A</v>
      </c>
      <c r="G230" s="7" t="e">
        <v>#N/A</v>
      </c>
      <c r="H230" s="7" t="e">
        <v>#N/A</v>
      </c>
      <c r="I230" s="7" t="e">
        <v>#N/A</v>
      </c>
      <c r="J230" s="7" t="e">
        <v>#N/A</v>
      </c>
      <c r="K230" s="7" t="e">
        <v>#N/A</v>
      </c>
      <c r="L230" s="7" t="e">
        <v>#N/A</v>
      </c>
      <c r="M230" s="7" t="e">
        <v>#N/A</v>
      </c>
      <c r="N230" s="7" t="e">
        <v>#N/A</v>
      </c>
      <c r="O230" s="7" t="e">
        <v>#N/A</v>
      </c>
      <c r="P230" s="7" t="e">
        <v>#N/A</v>
      </c>
      <c r="Q230" s="7" t="e">
        <v>#N/A</v>
      </c>
      <c r="R230" s="7" t="e">
        <v>#N/A</v>
      </c>
      <c r="S230" s="7" t="e">
        <v>#N/A</v>
      </c>
      <c r="T230" s="7" t="e">
        <v>#N/A</v>
      </c>
      <c r="U230" s="7" t="e">
        <v>#N/A</v>
      </c>
      <c r="V230" s="7" t="e">
        <v>#N/A</v>
      </c>
      <c r="W230" s="7" t="e">
        <v>#N/A</v>
      </c>
      <c r="X230" s="2" t="e">
        <v>#N/A</v>
      </c>
      <c r="Y230" s="2" t="e">
        <v>#N/A</v>
      </c>
      <c r="Z230" s="2" t="e">
        <v>#N/A</v>
      </c>
      <c r="AA230" s="2" t="e">
        <v>#N/A</v>
      </c>
      <c r="AB230" s="2" t="e">
        <v>#N/A</v>
      </c>
      <c r="AC230" s="2" t="e">
        <v>#N/A</v>
      </c>
      <c r="AD230" s="2" t="e">
        <v>#N/A</v>
      </c>
      <c r="AE230" s="2" t="e">
        <v>#N/A</v>
      </c>
      <c r="AF230" s="2" t="e">
        <v>#N/A</v>
      </c>
      <c r="AG230" s="2" t="e">
        <v>#N/A</v>
      </c>
      <c r="AH230" s="2" t="e">
        <v>#N/A</v>
      </c>
      <c r="AI230" s="2" t="e">
        <v>#N/A</v>
      </c>
      <c r="AJ230" s="2" t="e">
        <v>#N/A</v>
      </c>
      <c r="AK230" s="2" t="e">
        <v>#N/A</v>
      </c>
      <c r="AL230" s="2" t="e">
        <v>#N/A</v>
      </c>
      <c r="AM230" s="2" t="e">
        <v>#N/A</v>
      </c>
      <c r="AN230" s="2" t="e">
        <v>#N/A</v>
      </c>
      <c r="AO230" s="2" t="e">
        <v>#N/A</v>
      </c>
      <c r="AP230" s="2" t="e">
        <v>#N/A</v>
      </c>
      <c r="AQ230" s="2" t="e">
        <v>#N/A</v>
      </c>
      <c r="AR230" s="2" t="e">
        <v>#N/A</v>
      </c>
      <c r="AS230" t="e">
        <v>#N/A</v>
      </c>
      <c r="AT230" t="e">
        <v>#N/A</v>
      </c>
      <c r="AU230" t="e">
        <v>#N/A</v>
      </c>
      <c r="AV230" t="e">
        <v>#N/A</v>
      </c>
      <c r="AW230" t="e">
        <v>#N/A</v>
      </c>
      <c r="AX230" t="e">
        <v>#N/A</v>
      </c>
      <c r="AY230" t="e">
        <v>#N/A</v>
      </c>
      <c r="AZ230" t="e">
        <v>#N/A</v>
      </c>
      <c r="BA230" t="e">
        <v>#N/A</v>
      </c>
      <c r="BB230" t="e">
        <v>#N/A</v>
      </c>
      <c r="BC230" t="e">
        <v>#N/A</v>
      </c>
      <c r="BD230" t="e">
        <v>#N/A</v>
      </c>
      <c r="BE230" t="e">
        <v>#N/A</v>
      </c>
      <c r="BF230" t="e">
        <v>#N/A</v>
      </c>
      <c r="BG230" t="e">
        <v>#N/A</v>
      </c>
      <c r="BH230" t="e">
        <v>#N/A</v>
      </c>
      <c r="BI230" t="e">
        <v>#N/A</v>
      </c>
      <c r="BJ230" t="e">
        <v>#N/A</v>
      </c>
      <c r="BK230" t="e">
        <v>#N/A</v>
      </c>
      <c r="BL230" t="e">
        <v>#N/A</v>
      </c>
      <c r="BM230" t="e">
        <v>#N/A</v>
      </c>
    </row>
    <row r="231" spans="1:65" x14ac:dyDescent="0.25">
      <c r="A231" t="s">
        <v>235</v>
      </c>
      <c r="B231" s="2">
        <v>6.2</v>
      </c>
      <c r="C231" s="3">
        <v>6.306</v>
      </c>
      <c r="D231" s="9" t="e">
        <v>#N/A</v>
      </c>
      <c r="E231" s="2" t="e">
        <v>#N/A</v>
      </c>
      <c r="F231" s="7" t="e">
        <v>#N/A</v>
      </c>
      <c r="G231" s="7" t="e">
        <v>#N/A</v>
      </c>
      <c r="H231" s="7" t="e">
        <v>#N/A</v>
      </c>
      <c r="I231" s="7" t="e">
        <v>#N/A</v>
      </c>
      <c r="J231" s="7" t="e">
        <v>#N/A</v>
      </c>
      <c r="K231" s="7" t="e">
        <v>#N/A</v>
      </c>
      <c r="L231" s="7" t="e">
        <v>#N/A</v>
      </c>
      <c r="M231" s="7" t="e">
        <v>#N/A</v>
      </c>
      <c r="N231" s="7" t="e">
        <v>#N/A</v>
      </c>
      <c r="O231" s="7" t="e">
        <v>#N/A</v>
      </c>
      <c r="P231" s="7" t="e">
        <v>#N/A</v>
      </c>
      <c r="Q231" s="7" t="e">
        <v>#N/A</v>
      </c>
      <c r="R231" s="7" t="e">
        <v>#N/A</v>
      </c>
      <c r="S231" s="7" t="e">
        <v>#N/A</v>
      </c>
      <c r="T231" s="7" t="e">
        <v>#N/A</v>
      </c>
      <c r="U231" s="7" t="e">
        <v>#N/A</v>
      </c>
      <c r="V231" s="7" t="e">
        <v>#N/A</v>
      </c>
      <c r="W231" s="7" t="e">
        <v>#N/A</v>
      </c>
      <c r="X231" s="2" t="e">
        <v>#N/A</v>
      </c>
      <c r="Y231" s="2" t="e">
        <v>#N/A</v>
      </c>
      <c r="Z231" s="2" t="e">
        <v>#N/A</v>
      </c>
      <c r="AA231" s="2" t="e">
        <v>#N/A</v>
      </c>
      <c r="AB231" s="2" t="e">
        <v>#N/A</v>
      </c>
      <c r="AC231" s="2" t="e">
        <v>#N/A</v>
      </c>
      <c r="AD231" s="2" t="e">
        <v>#N/A</v>
      </c>
      <c r="AE231" s="2" t="e">
        <v>#N/A</v>
      </c>
      <c r="AF231" s="2" t="e">
        <v>#N/A</v>
      </c>
      <c r="AG231" s="2" t="e">
        <v>#N/A</v>
      </c>
      <c r="AH231" s="2" t="e">
        <v>#N/A</v>
      </c>
      <c r="AI231" s="2" t="e">
        <v>#N/A</v>
      </c>
      <c r="AJ231" s="2" t="e">
        <v>#N/A</v>
      </c>
      <c r="AK231" s="2" t="e">
        <v>#N/A</v>
      </c>
      <c r="AL231" s="2" t="e">
        <v>#N/A</v>
      </c>
      <c r="AM231" s="2" t="e">
        <v>#N/A</v>
      </c>
      <c r="AN231" s="2" t="e">
        <v>#N/A</v>
      </c>
      <c r="AO231" s="2" t="e">
        <v>#N/A</v>
      </c>
      <c r="AP231" s="2" t="e">
        <v>#N/A</v>
      </c>
      <c r="AQ231" s="2" t="e">
        <v>#N/A</v>
      </c>
      <c r="AR231" s="2" t="e">
        <v>#N/A</v>
      </c>
      <c r="AS231" t="e">
        <v>#N/A</v>
      </c>
      <c r="AT231" t="e">
        <v>#N/A</v>
      </c>
      <c r="AU231" t="e">
        <v>#N/A</v>
      </c>
      <c r="AV231" t="e">
        <v>#N/A</v>
      </c>
      <c r="AW231" t="e">
        <v>#N/A</v>
      </c>
      <c r="AX231" t="e">
        <v>#N/A</v>
      </c>
      <c r="AY231" t="e">
        <v>#N/A</v>
      </c>
      <c r="AZ231" t="e">
        <v>#N/A</v>
      </c>
      <c r="BA231" t="e">
        <v>#N/A</v>
      </c>
      <c r="BB231" t="e">
        <v>#N/A</v>
      </c>
      <c r="BC231" t="e">
        <v>#N/A</v>
      </c>
      <c r="BD231" t="e">
        <v>#N/A</v>
      </c>
      <c r="BE231" t="e">
        <v>#N/A</v>
      </c>
      <c r="BF231" t="e">
        <v>#N/A</v>
      </c>
      <c r="BG231" t="e">
        <v>#N/A</v>
      </c>
      <c r="BH231" t="e">
        <v>#N/A</v>
      </c>
      <c r="BI231" t="e">
        <v>#N/A</v>
      </c>
      <c r="BJ231" t="e">
        <v>#N/A</v>
      </c>
      <c r="BK231" t="e">
        <v>#N/A</v>
      </c>
      <c r="BL231" t="e">
        <v>#N/A</v>
      </c>
      <c r="BM231" t="e">
        <v>#N/A</v>
      </c>
    </row>
    <row r="232" spans="1:65" x14ac:dyDescent="0.25">
      <c r="A232" t="s">
        <v>236</v>
      </c>
      <c r="B232" s="2">
        <v>6.2</v>
      </c>
      <c r="C232" s="3">
        <v>6.306</v>
      </c>
      <c r="D232" s="9" t="e">
        <v>#N/A</v>
      </c>
      <c r="E232" s="2" t="e">
        <v>#N/A</v>
      </c>
      <c r="F232" s="7" t="e">
        <v>#N/A</v>
      </c>
      <c r="G232" s="7" t="e">
        <v>#N/A</v>
      </c>
      <c r="H232" s="7" t="e">
        <v>#N/A</v>
      </c>
      <c r="I232" s="7" t="e">
        <v>#N/A</v>
      </c>
      <c r="J232" s="7" t="e">
        <v>#N/A</v>
      </c>
      <c r="K232" s="7" t="e">
        <v>#N/A</v>
      </c>
      <c r="L232" s="7" t="e">
        <v>#N/A</v>
      </c>
      <c r="M232" s="7" t="e">
        <v>#N/A</v>
      </c>
      <c r="N232" s="7" t="e">
        <v>#N/A</v>
      </c>
      <c r="O232" s="7" t="e">
        <v>#N/A</v>
      </c>
      <c r="P232" s="7" t="e">
        <v>#N/A</v>
      </c>
      <c r="Q232" s="7" t="e">
        <v>#N/A</v>
      </c>
      <c r="R232" s="7" t="e">
        <v>#N/A</v>
      </c>
      <c r="S232" s="7" t="e">
        <v>#N/A</v>
      </c>
      <c r="T232" s="7" t="e">
        <v>#N/A</v>
      </c>
      <c r="U232" s="7" t="e">
        <v>#N/A</v>
      </c>
      <c r="V232" s="7" t="e">
        <v>#N/A</v>
      </c>
      <c r="W232" s="7" t="e">
        <v>#N/A</v>
      </c>
      <c r="X232" s="2" t="e">
        <v>#N/A</v>
      </c>
      <c r="Y232" s="2" t="e">
        <v>#N/A</v>
      </c>
      <c r="Z232" s="2" t="e">
        <v>#N/A</v>
      </c>
      <c r="AA232" s="2" t="e">
        <v>#N/A</v>
      </c>
      <c r="AB232" s="2" t="e">
        <v>#N/A</v>
      </c>
      <c r="AC232" s="2" t="e">
        <v>#N/A</v>
      </c>
      <c r="AD232" s="2" t="e">
        <v>#N/A</v>
      </c>
      <c r="AE232" s="2" t="e">
        <v>#N/A</v>
      </c>
      <c r="AF232" s="2" t="e">
        <v>#N/A</v>
      </c>
      <c r="AG232" s="2" t="e">
        <v>#N/A</v>
      </c>
      <c r="AH232" s="2" t="e">
        <v>#N/A</v>
      </c>
      <c r="AI232" s="2" t="e">
        <v>#N/A</v>
      </c>
      <c r="AJ232" s="2" t="e">
        <v>#N/A</v>
      </c>
      <c r="AK232" s="2" t="e">
        <v>#N/A</v>
      </c>
      <c r="AL232" s="2" t="e">
        <v>#N/A</v>
      </c>
      <c r="AM232" s="2" t="e">
        <v>#N/A</v>
      </c>
      <c r="AN232" s="2" t="e">
        <v>#N/A</v>
      </c>
      <c r="AO232" s="2" t="e">
        <v>#N/A</v>
      </c>
      <c r="AP232" s="2" t="e">
        <v>#N/A</v>
      </c>
      <c r="AQ232" s="2" t="e">
        <v>#N/A</v>
      </c>
      <c r="AR232" s="2" t="e">
        <v>#N/A</v>
      </c>
      <c r="AS232" t="e">
        <v>#N/A</v>
      </c>
      <c r="AT232" t="e">
        <v>#N/A</v>
      </c>
      <c r="AU232" t="e">
        <v>#N/A</v>
      </c>
      <c r="AV232" t="e">
        <v>#N/A</v>
      </c>
      <c r="AW232" t="e">
        <v>#N/A</v>
      </c>
      <c r="AX232" t="e">
        <v>#N/A</v>
      </c>
      <c r="AY232" t="e">
        <v>#N/A</v>
      </c>
      <c r="AZ232" t="e">
        <v>#N/A</v>
      </c>
      <c r="BA232" t="e">
        <v>#N/A</v>
      </c>
      <c r="BB232" t="e">
        <v>#N/A</v>
      </c>
      <c r="BC232" t="e">
        <v>#N/A</v>
      </c>
      <c r="BD232" t="e">
        <v>#N/A</v>
      </c>
      <c r="BE232" t="e">
        <v>#N/A</v>
      </c>
      <c r="BF232" t="e">
        <v>#N/A</v>
      </c>
      <c r="BG232" t="e">
        <v>#N/A</v>
      </c>
      <c r="BH232" t="e">
        <v>#N/A</v>
      </c>
      <c r="BI232" t="e">
        <v>#N/A</v>
      </c>
      <c r="BJ232" t="e">
        <v>#N/A</v>
      </c>
      <c r="BK232" t="e">
        <v>#N/A</v>
      </c>
      <c r="BL232" t="e">
        <v>#N/A</v>
      </c>
      <c r="BM232" t="e">
        <v>#N/A</v>
      </c>
    </row>
    <row r="233" spans="1:65" x14ac:dyDescent="0.25">
      <c r="A233" t="s">
        <v>237</v>
      </c>
      <c r="B233" s="2">
        <v>6.2</v>
      </c>
      <c r="C233" s="3">
        <v>6.0209999999999999</v>
      </c>
      <c r="D233" s="9" t="e">
        <v>#N/A</v>
      </c>
      <c r="E233" s="2" t="e">
        <v>#N/A</v>
      </c>
      <c r="F233" s="7" t="e">
        <v>#N/A</v>
      </c>
      <c r="G233" s="7" t="e">
        <v>#N/A</v>
      </c>
      <c r="H233" s="7" t="e">
        <v>#N/A</v>
      </c>
      <c r="I233" s="7" t="e">
        <v>#N/A</v>
      </c>
      <c r="J233" s="7" t="e">
        <v>#N/A</v>
      </c>
      <c r="K233" s="7" t="e">
        <v>#N/A</v>
      </c>
      <c r="L233" s="7" t="e">
        <v>#N/A</v>
      </c>
      <c r="M233" s="7" t="e">
        <v>#N/A</v>
      </c>
      <c r="N233" s="7" t="e">
        <v>#N/A</v>
      </c>
      <c r="O233" s="7" t="e">
        <v>#N/A</v>
      </c>
      <c r="P233" s="7" t="e">
        <v>#N/A</v>
      </c>
      <c r="Q233" s="7" t="e">
        <v>#N/A</v>
      </c>
      <c r="R233" s="7" t="e">
        <v>#N/A</v>
      </c>
      <c r="S233" s="7" t="e">
        <v>#N/A</v>
      </c>
      <c r="T233" s="7" t="e">
        <v>#N/A</v>
      </c>
      <c r="U233" s="7" t="e">
        <v>#N/A</v>
      </c>
      <c r="V233" s="7" t="e">
        <v>#N/A</v>
      </c>
      <c r="W233" s="7" t="e">
        <v>#N/A</v>
      </c>
      <c r="X233" s="2" t="e">
        <v>#N/A</v>
      </c>
      <c r="Y233" s="2" t="e">
        <v>#N/A</v>
      </c>
      <c r="Z233" s="2" t="e">
        <v>#N/A</v>
      </c>
      <c r="AA233" s="2" t="e">
        <v>#N/A</v>
      </c>
      <c r="AB233" s="2" t="e">
        <v>#N/A</v>
      </c>
      <c r="AC233" s="2" t="e">
        <v>#N/A</v>
      </c>
      <c r="AD233" s="2" t="e">
        <v>#N/A</v>
      </c>
      <c r="AE233" s="2" t="e">
        <v>#N/A</v>
      </c>
      <c r="AF233" s="2" t="e">
        <v>#N/A</v>
      </c>
      <c r="AG233" s="2" t="e">
        <v>#N/A</v>
      </c>
      <c r="AH233" s="2" t="e">
        <v>#N/A</v>
      </c>
      <c r="AI233" s="2" t="e">
        <v>#N/A</v>
      </c>
      <c r="AJ233" s="2" t="e">
        <v>#N/A</v>
      </c>
      <c r="AK233" s="2" t="e">
        <v>#N/A</v>
      </c>
      <c r="AL233" s="2" t="e">
        <v>#N/A</v>
      </c>
      <c r="AM233" s="2" t="e">
        <v>#N/A</v>
      </c>
      <c r="AN233" s="2" t="e">
        <v>#N/A</v>
      </c>
      <c r="AO233" s="2" t="e">
        <v>#N/A</v>
      </c>
      <c r="AP233" s="2" t="e">
        <v>#N/A</v>
      </c>
      <c r="AQ233" s="2" t="e">
        <v>#N/A</v>
      </c>
      <c r="AR233" s="2" t="e">
        <v>#N/A</v>
      </c>
      <c r="AS233" t="e">
        <v>#N/A</v>
      </c>
      <c r="AT233" t="e">
        <v>#N/A</v>
      </c>
      <c r="AU233" t="e">
        <v>#N/A</v>
      </c>
      <c r="AV233" t="e">
        <v>#N/A</v>
      </c>
      <c r="AW233" t="e">
        <v>#N/A</v>
      </c>
      <c r="AX233" t="e">
        <v>#N/A</v>
      </c>
      <c r="AY233" t="e">
        <v>#N/A</v>
      </c>
      <c r="AZ233" t="e">
        <v>#N/A</v>
      </c>
      <c r="BA233" t="e">
        <v>#N/A</v>
      </c>
      <c r="BB233" t="e">
        <v>#N/A</v>
      </c>
      <c r="BC233" t="e">
        <v>#N/A</v>
      </c>
      <c r="BD233" t="e">
        <v>#N/A</v>
      </c>
      <c r="BE233" t="e">
        <v>#N/A</v>
      </c>
      <c r="BF233" t="e">
        <v>#N/A</v>
      </c>
      <c r="BG233" t="e">
        <v>#N/A</v>
      </c>
      <c r="BH233" t="e">
        <v>#N/A</v>
      </c>
      <c r="BI233" t="e">
        <v>#N/A</v>
      </c>
      <c r="BJ233" t="e">
        <v>#N/A</v>
      </c>
      <c r="BK233" t="e">
        <v>#N/A</v>
      </c>
      <c r="BL233" t="e">
        <v>#N/A</v>
      </c>
      <c r="BM233" t="e">
        <v>#N/A</v>
      </c>
    </row>
    <row r="234" spans="1:65" x14ac:dyDescent="0.25">
      <c r="A234" t="s">
        <v>238</v>
      </c>
      <c r="B234" s="2">
        <v>6.1</v>
      </c>
      <c r="C234" s="3">
        <v>6.1509999999999998</v>
      </c>
      <c r="D234" s="9" t="e">
        <v>#N/A</v>
      </c>
      <c r="E234" s="2" t="e">
        <v>#N/A</v>
      </c>
      <c r="F234" s="7" t="e">
        <v>#N/A</v>
      </c>
      <c r="G234" s="7" t="e">
        <v>#N/A</v>
      </c>
      <c r="H234" s="7" t="e">
        <v>#N/A</v>
      </c>
      <c r="I234" s="7" t="e">
        <v>#N/A</v>
      </c>
      <c r="J234" s="7" t="e">
        <v>#N/A</v>
      </c>
      <c r="K234" s="7" t="e">
        <v>#N/A</v>
      </c>
      <c r="L234" s="7" t="e">
        <v>#N/A</v>
      </c>
      <c r="M234" s="7" t="e">
        <v>#N/A</v>
      </c>
      <c r="N234" s="7" t="e">
        <v>#N/A</v>
      </c>
      <c r="O234" s="7" t="e">
        <v>#N/A</v>
      </c>
      <c r="P234" s="7" t="e">
        <v>#N/A</v>
      </c>
      <c r="Q234" s="7" t="e">
        <v>#N/A</v>
      </c>
      <c r="R234" s="7" t="e">
        <v>#N/A</v>
      </c>
      <c r="S234" s="7" t="e">
        <v>#N/A</v>
      </c>
      <c r="T234" s="7" t="e">
        <v>#N/A</v>
      </c>
      <c r="U234" s="7" t="e">
        <v>#N/A</v>
      </c>
      <c r="V234" s="7" t="e">
        <v>#N/A</v>
      </c>
      <c r="W234" s="7" t="e">
        <v>#N/A</v>
      </c>
      <c r="X234" s="2" t="e">
        <v>#N/A</v>
      </c>
      <c r="Y234" s="2" t="e">
        <v>#N/A</v>
      </c>
      <c r="Z234" s="2" t="e">
        <v>#N/A</v>
      </c>
      <c r="AA234" s="2" t="e">
        <v>#N/A</v>
      </c>
      <c r="AB234" s="2" t="e">
        <v>#N/A</v>
      </c>
      <c r="AC234" s="2" t="e">
        <v>#N/A</v>
      </c>
      <c r="AD234" s="2" t="e">
        <v>#N/A</v>
      </c>
      <c r="AE234" s="2" t="e">
        <v>#N/A</v>
      </c>
      <c r="AF234" s="2" t="e">
        <v>#N/A</v>
      </c>
      <c r="AG234" s="2" t="e">
        <v>#N/A</v>
      </c>
      <c r="AH234" s="2" t="e">
        <v>#N/A</v>
      </c>
      <c r="AI234" s="2" t="e">
        <v>#N/A</v>
      </c>
      <c r="AJ234" s="2" t="e">
        <v>#N/A</v>
      </c>
      <c r="AK234" s="2" t="e">
        <v>#N/A</v>
      </c>
      <c r="AL234" s="2" t="e">
        <v>#N/A</v>
      </c>
      <c r="AM234" s="2" t="e">
        <v>#N/A</v>
      </c>
      <c r="AN234" s="2" t="e">
        <v>#N/A</v>
      </c>
      <c r="AO234" s="2" t="e">
        <v>#N/A</v>
      </c>
      <c r="AP234" s="2" t="e">
        <v>#N/A</v>
      </c>
      <c r="AQ234" s="2" t="e">
        <v>#N/A</v>
      </c>
      <c r="AR234" s="2" t="e">
        <v>#N/A</v>
      </c>
      <c r="AS234" t="e">
        <v>#N/A</v>
      </c>
      <c r="AT234" t="e">
        <v>#N/A</v>
      </c>
      <c r="AU234" t="e">
        <v>#N/A</v>
      </c>
      <c r="AV234" t="e">
        <v>#N/A</v>
      </c>
      <c r="AW234" t="e">
        <v>#N/A</v>
      </c>
      <c r="AX234" t="e">
        <v>#N/A</v>
      </c>
      <c r="AY234" t="e">
        <v>#N/A</v>
      </c>
      <c r="AZ234" t="e">
        <v>#N/A</v>
      </c>
      <c r="BA234" t="e">
        <v>#N/A</v>
      </c>
      <c r="BB234" t="e">
        <v>#N/A</v>
      </c>
      <c r="BC234" t="e">
        <v>#N/A</v>
      </c>
      <c r="BD234" t="e">
        <v>#N/A</v>
      </c>
      <c r="BE234" t="e">
        <v>#N/A</v>
      </c>
      <c r="BF234" t="e">
        <v>#N/A</v>
      </c>
      <c r="BG234" t="e">
        <v>#N/A</v>
      </c>
      <c r="BH234" t="e">
        <v>#N/A</v>
      </c>
      <c r="BI234" t="e">
        <v>#N/A</v>
      </c>
      <c r="BJ234" t="e">
        <v>#N/A</v>
      </c>
      <c r="BK234" t="e">
        <v>#N/A</v>
      </c>
      <c r="BL234" t="e">
        <v>#N/A</v>
      </c>
      <c r="BM234" t="e">
        <v>#N/A</v>
      </c>
    </row>
    <row r="235" spans="1:65" x14ac:dyDescent="0.25">
      <c r="A235" t="s">
        <v>239</v>
      </c>
      <c r="B235" s="2">
        <v>6.2</v>
      </c>
      <c r="C235" s="3">
        <v>6.27</v>
      </c>
      <c r="D235" s="9" t="e">
        <v>#N/A</v>
      </c>
      <c r="E235" s="2" t="e">
        <v>#N/A</v>
      </c>
      <c r="F235" s="7" t="e">
        <v>#N/A</v>
      </c>
      <c r="G235" s="7" t="e">
        <v>#N/A</v>
      </c>
      <c r="H235" s="7" t="e">
        <v>#N/A</v>
      </c>
      <c r="I235" s="7" t="e">
        <v>#N/A</v>
      </c>
      <c r="J235" s="7" t="e">
        <v>#N/A</v>
      </c>
      <c r="K235" s="7" t="e">
        <v>#N/A</v>
      </c>
      <c r="L235" s="7" t="e">
        <v>#N/A</v>
      </c>
      <c r="M235" s="7" t="e">
        <v>#N/A</v>
      </c>
      <c r="N235" s="7" t="e">
        <v>#N/A</v>
      </c>
      <c r="O235" s="7" t="e">
        <v>#N/A</v>
      </c>
      <c r="P235" s="7" t="e">
        <v>#N/A</v>
      </c>
      <c r="Q235" s="7" t="e">
        <v>#N/A</v>
      </c>
      <c r="R235" s="7" t="e">
        <v>#N/A</v>
      </c>
      <c r="S235" s="7" t="e">
        <v>#N/A</v>
      </c>
      <c r="T235" s="7" t="e">
        <v>#N/A</v>
      </c>
      <c r="U235" s="7" t="e">
        <v>#N/A</v>
      </c>
      <c r="V235" s="7" t="e">
        <v>#N/A</v>
      </c>
      <c r="W235" s="7" t="e">
        <v>#N/A</v>
      </c>
      <c r="X235" s="2" t="e">
        <v>#N/A</v>
      </c>
      <c r="Y235" s="2" t="e">
        <v>#N/A</v>
      </c>
      <c r="Z235" s="2" t="e">
        <v>#N/A</v>
      </c>
      <c r="AA235" s="2" t="e">
        <v>#N/A</v>
      </c>
      <c r="AB235" s="2" t="e">
        <v>#N/A</v>
      </c>
      <c r="AC235" s="2" t="e">
        <v>#N/A</v>
      </c>
      <c r="AD235" s="2" t="e">
        <v>#N/A</v>
      </c>
      <c r="AE235" s="2" t="e">
        <v>#N/A</v>
      </c>
      <c r="AF235" s="2" t="e">
        <v>#N/A</v>
      </c>
      <c r="AG235" s="2" t="e">
        <v>#N/A</v>
      </c>
      <c r="AH235" s="2" t="e">
        <v>#N/A</v>
      </c>
      <c r="AI235" s="2" t="e">
        <v>#N/A</v>
      </c>
      <c r="AJ235" s="2" t="e">
        <v>#N/A</v>
      </c>
      <c r="AK235" s="2" t="e">
        <v>#N/A</v>
      </c>
      <c r="AL235" s="2" t="e">
        <v>#N/A</v>
      </c>
      <c r="AM235" s="2" t="e">
        <v>#N/A</v>
      </c>
      <c r="AN235" s="2" t="e">
        <v>#N/A</v>
      </c>
      <c r="AO235" s="2" t="e">
        <v>#N/A</v>
      </c>
      <c r="AP235" s="2" t="e">
        <v>#N/A</v>
      </c>
      <c r="AQ235" s="2" t="e">
        <v>#N/A</v>
      </c>
      <c r="AR235" s="2" t="e">
        <v>#N/A</v>
      </c>
      <c r="AS235" t="e">
        <v>#N/A</v>
      </c>
      <c r="AT235" t="e">
        <v>#N/A</v>
      </c>
      <c r="AU235" t="e">
        <v>#N/A</v>
      </c>
      <c r="AV235" t="e">
        <v>#N/A</v>
      </c>
      <c r="AW235" t="e">
        <v>#N/A</v>
      </c>
      <c r="AX235" t="e">
        <v>#N/A</v>
      </c>
      <c r="AY235" t="e">
        <v>#N/A</v>
      </c>
      <c r="AZ235" t="e">
        <v>#N/A</v>
      </c>
      <c r="BA235" t="e">
        <v>#N/A</v>
      </c>
      <c r="BB235" t="e">
        <v>#N/A</v>
      </c>
      <c r="BC235" t="e">
        <v>#N/A</v>
      </c>
      <c r="BD235" t="e">
        <v>#N/A</v>
      </c>
      <c r="BE235" t="e">
        <v>#N/A</v>
      </c>
      <c r="BF235" t="e">
        <v>#N/A</v>
      </c>
      <c r="BG235" t="e">
        <v>#N/A</v>
      </c>
      <c r="BH235" t="e">
        <v>#N/A</v>
      </c>
      <c r="BI235" t="e">
        <v>#N/A</v>
      </c>
      <c r="BJ235" t="e">
        <v>#N/A</v>
      </c>
      <c r="BK235" t="e">
        <v>#N/A</v>
      </c>
      <c r="BL235" t="e">
        <v>#N/A</v>
      </c>
      <c r="BM235" t="e">
        <v>#N/A</v>
      </c>
    </row>
    <row r="236" spans="1:65" x14ac:dyDescent="0.25">
      <c r="A236" t="s">
        <v>240</v>
      </c>
      <c r="B236" s="2">
        <v>6.2</v>
      </c>
      <c r="C236" s="3">
        <v>6.2190000000000003</v>
      </c>
      <c r="D236" s="9" t="e">
        <v>#N/A</v>
      </c>
      <c r="E236" s="2" t="e">
        <v>#N/A</v>
      </c>
      <c r="F236" s="7" t="e">
        <v>#N/A</v>
      </c>
      <c r="G236" s="7" t="e">
        <v>#N/A</v>
      </c>
      <c r="H236" s="7" t="e">
        <v>#N/A</v>
      </c>
      <c r="I236" s="7" t="e">
        <v>#N/A</v>
      </c>
      <c r="J236" s="7" t="e">
        <v>#N/A</v>
      </c>
      <c r="K236" s="7" t="e">
        <v>#N/A</v>
      </c>
      <c r="L236" s="7" t="e">
        <v>#N/A</v>
      </c>
      <c r="M236" s="7" t="e">
        <v>#N/A</v>
      </c>
      <c r="N236" s="7" t="e">
        <v>#N/A</v>
      </c>
      <c r="O236" s="7" t="e">
        <v>#N/A</v>
      </c>
      <c r="P236" s="7" t="e">
        <v>#N/A</v>
      </c>
      <c r="Q236" s="7" t="e">
        <v>#N/A</v>
      </c>
      <c r="R236" s="7" t="e">
        <v>#N/A</v>
      </c>
      <c r="S236" s="7" t="e">
        <v>#N/A</v>
      </c>
      <c r="T236" s="7" t="e">
        <v>#N/A</v>
      </c>
      <c r="U236" s="7" t="e">
        <v>#N/A</v>
      </c>
      <c r="V236" s="7" t="e">
        <v>#N/A</v>
      </c>
      <c r="W236" s="7" t="e">
        <v>#N/A</v>
      </c>
      <c r="X236" s="2" t="e">
        <v>#N/A</v>
      </c>
      <c r="Y236" s="2" t="e">
        <v>#N/A</v>
      </c>
      <c r="Z236" s="2" t="e">
        <v>#N/A</v>
      </c>
      <c r="AA236" s="2" t="e">
        <v>#N/A</v>
      </c>
      <c r="AB236" s="2" t="e">
        <v>#N/A</v>
      </c>
      <c r="AC236" s="2" t="e">
        <v>#N/A</v>
      </c>
      <c r="AD236" s="2" t="e">
        <v>#N/A</v>
      </c>
      <c r="AE236" s="2" t="e">
        <v>#N/A</v>
      </c>
      <c r="AF236" s="2" t="e">
        <v>#N/A</v>
      </c>
      <c r="AG236" s="2" t="e">
        <v>#N/A</v>
      </c>
      <c r="AH236" s="2" t="e">
        <v>#N/A</v>
      </c>
      <c r="AI236" s="2" t="e">
        <v>#N/A</v>
      </c>
      <c r="AJ236" s="2" t="e">
        <v>#N/A</v>
      </c>
      <c r="AK236" s="2" t="e">
        <v>#N/A</v>
      </c>
      <c r="AL236" s="2" t="e">
        <v>#N/A</v>
      </c>
      <c r="AM236" s="2" t="e">
        <v>#N/A</v>
      </c>
      <c r="AN236" s="2" t="e">
        <v>#N/A</v>
      </c>
      <c r="AO236" s="2" t="e">
        <v>#N/A</v>
      </c>
      <c r="AP236" s="2" t="e">
        <v>#N/A</v>
      </c>
      <c r="AQ236" s="2" t="e">
        <v>#N/A</v>
      </c>
      <c r="AR236" s="2" t="e">
        <v>#N/A</v>
      </c>
      <c r="AS236" t="e">
        <v>#N/A</v>
      </c>
      <c r="AT236" t="e">
        <v>#N/A</v>
      </c>
      <c r="AU236" t="e">
        <v>#N/A</v>
      </c>
      <c r="AV236" t="e">
        <v>#N/A</v>
      </c>
      <c r="AW236" t="e">
        <v>#N/A</v>
      </c>
      <c r="AX236" t="e">
        <v>#N/A</v>
      </c>
      <c r="AY236" t="e">
        <v>#N/A</v>
      </c>
      <c r="AZ236" t="e">
        <v>#N/A</v>
      </c>
      <c r="BA236" t="e">
        <v>#N/A</v>
      </c>
      <c r="BB236" t="e">
        <v>#N/A</v>
      </c>
      <c r="BC236" t="e">
        <v>#N/A</v>
      </c>
      <c r="BD236" t="e">
        <v>#N/A</v>
      </c>
      <c r="BE236" t="e">
        <v>#N/A</v>
      </c>
      <c r="BF236" t="e">
        <v>#N/A</v>
      </c>
      <c r="BG236" t="e">
        <v>#N/A</v>
      </c>
      <c r="BH236" t="e">
        <v>#N/A</v>
      </c>
      <c r="BI236" t="e">
        <v>#N/A</v>
      </c>
      <c r="BJ236" t="e">
        <v>#N/A</v>
      </c>
      <c r="BK236" t="e">
        <v>#N/A</v>
      </c>
      <c r="BL236" t="e">
        <v>#N/A</v>
      </c>
      <c r="BM236" t="e">
        <v>#N/A</v>
      </c>
    </row>
    <row r="237" spans="1:65" x14ac:dyDescent="0.25">
      <c r="A237" t="s">
        <v>241</v>
      </c>
      <c r="B237" s="2">
        <v>6.2</v>
      </c>
      <c r="C237" s="3">
        <v>6.1980000000000004</v>
      </c>
      <c r="D237" s="9" t="e">
        <v>#N/A</v>
      </c>
      <c r="E237" s="2" t="e">
        <v>#N/A</v>
      </c>
      <c r="F237" s="7" t="e">
        <v>#N/A</v>
      </c>
      <c r="G237" s="7" t="e">
        <v>#N/A</v>
      </c>
      <c r="H237" s="7" t="e">
        <v>#N/A</v>
      </c>
      <c r="I237" s="7" t="e">
        <v>#N/A</v>
      </c>
      <c r="J237" s="7" t="e">
        <v>#N/A</v>
      </c>
      <c r="K237" s="7" t="e">
        <v>#N/A</v>
      </c>
      <c r="L237" s="7" t="e">
        <v>#N/A</v>
      </c>
      <c r="M237" s="7" t="e">
        <v>#N/A</v>
      </c>
      <c r="N237" s="7" t="e">
        <v>#N/A</v>
      </c>
      <c r="O237" s="7" t="e">
        <v>#N/A</v>
      </c>
      <c r="P237" s="7" t="e">
        <v>#N/A</v>
      </c>
      <c r="Q237" s="7" t="e">
        <v>#N/A</v>
      </c>
      <c r="R237" s="7" t="e">
        <v>#N/A</v>
      </c>
      <c r="S237" s="7" t="e">
        <v>#N/A</v>
      </c>
      <c r="T237" s="7" t="e">
        <v>#N/A</v>
      </c>
      <c r="U237" s="7" t="e">
        <v>#N/A</v>
      </c>
      <c r="V237" s="7" t="e">
        <v>#N/A</v>
      </c>
      <c r="W237" s="7" t="e">
        <v>#N/A</v>
      </c>
      <c r="X237" s="2" t="e">
        <v>#N/A</v>
      </c>
      <c r="Y237" s="2" t="e">
        <v>#N/A</v>
      </c>
      <c r="Z237" s="2" t="e">
        <v>#N/A</v>
      </c>
      <c r="AA237" s="2" t="e">
        <v>#N/A</v>
      </c>
      <c r="AB237" s="2" t="e">
        <v>#N/A</v>
      </c>
      <c r="AC237" s="2" t="e">
        <v>#N/A</v>
      </c>
      <c r="AD237" s="2" t="e">
        <v>#N/A</v>
      </c>
      <c r="AE237" s="2" t="e">
        <v>#N/A</v>
      </c>
      <c r="AF237" s="2" t="e">
        <v>#N/A</v>
      </c>
      <c r="AG237" s="2" t="e">
        <v>#N/A</v>
      </c>
      <c r="AH237" s="2" t="e">
        <v>#N/A</v>
      </c>
      <c r="AI237" s="2" t="e">
        <v>#N/A</v>
      </c>
      <c r="AJ237" s="2" t="e">
        <v>#N/A</v>
      </c>
      <c r="AK237" s="2" t="e">
        <v>#N/A</v>
      </c>
      <c r="AL237" s="2" t="e">
        <v>#N/A</v>
      </c>
      <c r="AM237" s="2" t="e">
        <v>#N/A</v>
      </c>
      <c r="AN237" s="2" t="e">
        <v>#N/A</v>
      </c>
      <c r="AO237" s="2" t="e">
        <v>#N/A</v>
      </c>
      <c r="AP237" s="2" t="e">
        <v>#N/A</v>
      </c>
      <c r="AQ237" s="2" t="e">
        <v>#N/A</v>
      </c>
      <c r="AR237" s="2" t="e">
        <v>#N/A</v>
      </c>
      <c r="AS237" t="e">
        <v>#N/A</v>
      </c>
      <c r="AT237" t="e">
        <v>#N/A</v>
      </c>
      <c r="AU237" t="e">
        <v>#N/A</v>
      </c>
      <c r="AV237" t="e">
        <v>#N/A</v>
      </c>
      <c r="AW237" t="e">
        <v>#N/A</v>
      </c>
      <c r="AX237" t="e">
        <v>#N/A</v>
      </c>
      <c r="AY237" t="e">
        <v>#N/A</v>
      </c>
      <c r="AZ237" t="e">
        <v>#N/A</v>
      </c>
      <c r="BA237" t="e">
        <v>#N/A</v>
      </c>
      <c r="BB237" t="e">
        <v>#N/A</v>
      </c>
      <c r="BC237" t="e">
        <v>#N/A</v>
      </c>
      <c r="BD237" t="e">
        <v>#N/A</v>
      </c>
      <c r="BE237" t="e">
        <v>#N/A</v>
      </c>
      <c r="BF237" t="e">
        <v>#N/A</v>
      </c>
      <c r="BG237" t="e">
        <v>#N/A</v>
      </c>
      <c r="BH237" t="e">
        <v>#N/A</v>
      </c>
      <c r="BI237" t="e">
        <v>#N/A</v>
      </c>
      <c r="BJ237" t="e">
        <v>#N/A</v>
      </c>
      <c r="BK237" t="e">
        <v>#N/A</v>
      </c>
      <c r="BL237" t="e">
        <v>#N/A</v>
      </c>
      <c r="BM237" t="e">
        <v>#N/A</v>
      </c>
    </row>
    <row r="238" spans="1:65" x14ac:dyDescent="0.25">
      <c r="A238" t="s">
        <v>242</v>
      </c>
      <c r="B238" s="2">
        <v>6.2</v>
      </c>
      <c r="C238" s="3">
        <v>6.1150000000000002</v>
      </c>
      <c r="D238" s="9" t="e">
        <v>#N/A</v>
      </c>
      <c r="E238" s="2" t="e">
        <v>#N/A</v>
      </c>
      <c r="F238" s="7" t="e">
        <v>#N/A</v>
      </c>
      <c r="G238" s="7" t="e">
        <v>#N/A</v>
      </c>
      <c r="H238" s="7" t="e">
        <v>#N/A</v>
      </c>
      <c r="I238" s="7" t="e">
        <v>#N/A</v>
      </c>
      <c r="J238" s="7" t="e">
        <v>#N/A</v>
      </c>
      <c r="K238" s="7" t="e">
        <v>#N/A</v>
      </c>
      <c r="L238" s="7" t="e">
        <v>#N/A</v>
      </c>
      <c r="M238" s="7" t="e">
        <v>#N/A</v>
      </c>
      <c r="N238" s="7" t="e">
        <v>#N/A</v>
      </c>
      <c r="O238" s="7" t="e">
        <v>#N/A</v>
      </c>
      <c r="P238" s="7" t="e">
        <v>#N/A</v>
      </c>
      <c r="Q238" s="7" t="e">
        <v>#N/A</v>
      </c>
      <c r="R238" s="7" t="e">
        <v>#N/A</v>
      </c>
      <c r="S238" s="7" t="e">
        <v>#N/A</v>
      </c>
      <c r="T238" s="7" t="e">
        <v>#N/A</v>
      </c>
      <c r="U238" s="7" t="e">
        <v>#N/A</v>
      </c>
      <c r="V238" s="7" t="e">
        <v>#N/A</v>
      </c>
      <c r="W238" s="7" t="e">
        <v>#N/A</v>
      </c>
      <c r="X238" s="2" t="e">
        <v>#N/A</v>
      </c>
      <c r="Y238" s="2" t="e">
        <v>#N/A</v>
      </c>
      <c r="Z238" s="2" t="e">
        <v>#N/A</v>
      </c>
      <c r="AA238" s="2" t="e">
        <v>#N/A</v>
      </c>
      <c r="AB238" s="2" t="e">
        <v>#N/A</v>
      </c>
      <c r="AC238" s="2" t="e">
        <v>#N/A</v>
      </c>
      <c r="AD238" s="2" t="e">
        <v>#N/A</v>
      </c>
      <c r="AE238" s="2" t="e">
        <v>#N/A</v>
      </c>
      <c r="AF238" s="2" t="e">
        <v>#N/A</v>
      </c>
      <c r="AG238" s="2" t="e">
        <v>#N/A</v>
      </c>
      <c r="AH238" s="2" t="e">
        <v>#N/A</v>
      </c>
      <c r="AI238" s="2" t="e">
        <v>#N/A</v>
      </c>
      <c r="AJ238" s="2" t="e">
        <v>#N/A</v>
      </c>
      <c r="AK238" s="2" t="e">
        <v>#N/A</v>
      </c>
      <c r="AL238" s="2" t="e">
        <v>#N/A</v>
      </c>
      <c r="AM238" s="2" t="e">
        <v>#N/A</v>
      </c>
      <c r="AN238" s="2" t="e">
        <v>#N/A</v>
      </c>
      <c r="AO238" s="2" t="e">
        <v>#N/A</v>
      </c>
      <c r="AP238" s="2" t="e">
        <v>#N/A</v>
      </c>
      <c r="AQ238" s="2" t="e">
        <v>#N/A</v>
      </c>
      <c r="AR238" s="2" t="e">
        <v>#N/A</v>
      </c>
      <c r="AS238" t="e">
        <v>#N/A</v>
      </c>
      <c r="AT238" t="e">
        <v>#N/A</v>
      </c>
      <c r="AU238" t="e">
        <v>#N/A</v>
      </c>
      <c r="AV238" t="e">
        <v>#N/A</v>
      </c>
      <c r="AW238" t="e">
        <v>#N/A</v>
      </c>
      <c r="AX238" t="e">
        <v>#N/A</v>
      </c>
      <c r="AY238" t="e">
        <v>#N/A</v>
      </c>
      <c r="AZ238" t="e">
        <v>#N/A</v>
      </c>
      <c r="BA238" t="e">
        <v>#N/A</v>
      </c>
      <c r="BB238" t="e">
        <v>#N/A</v>
      </c>
      <c r="BC238" t="e">
        <v>#N/A</v>
      </c>
      <c r="BD238" t="e">
        <v>#N/A</v>
      </c>
      <c r="BE238" t="e">
        <v>#N/A</v>
      </c>
      <c r="BF238" t="e">
        <v>#N/A</v>
      </c>
      <c r="BG238" t="e">
        <v>#N/A</v>
      </c>
      <c r="BH238" t="e">
        <v>#N/A</v>
      </c>
      <c r="BI238" t="e">
        <v>#N/A</v>
      </c>
      <c r="BJ238" t="e">
        <v>#N/A</v>
      </c>
      <c r="BK238" t="e">
        <v>#N/A</v>
      </c>
      <c r="BL238" t="e">
        <v>#N/A</v>
      </c>
      <c r="BM238" t="e">
        <v>#N/A</v>
      </c>
    </row>
    <row r="239" spans="1:65" x14ac:dyDescent="0.25">
      <c r="A239" t="s">
        <v>243</v>
      </c>
      <c r="B239" s="2">
        <v>6.1</v>
      </c>
      <c r="C239" s="3">
        <v>6.1390000000000002</v>
      </c>
      <c r="D239" s="9">
        <v>3.6</v>
      </c>
      <c r="E239" s="2" t="e">
        <v>#N/A</v>
      </c>
      <c r="F239" s="7" t="e">
        <v>#N/A</v>
      </c>
      <c r="G239" s="7" t="e">
        <v>#N/A</v>
      </c>
      <c r="H239" s="7" t="e">
        <v>#N/A</v>
      </c>
      <c r="I239" s="7" t="e">
        <v>#N/A</v>
      </c>
      <c r="J239" s="7" t="e">
        <v>#N/A</v>
      </c>
      <c r="K239" s="7" t="e">
        <v>#N/A</v>
      </c>
      <c r="L239" s="7" t="e">
        <v>#N/A</v>
      </c>
      <c r="M239" s="7" t="e">
        <v>#N/A</v>
      </c>
      <c r="N239" s="7" t="e">
        <v>#N/A</v>
      </c>
      <c r="O239" s="7" t="e">
        <v>#N/A</v>
      </c>
      <c r="P239" s="7" t="e">
        <v>#N/A</v>
      </c>
      <c r="Q239" s="7" t="e">
        <v>#N/A</v>
      </c>
      <c r="R239" s="7" t="e">
        <v>#N/A</v>
      </c>
      <c r="S239" s="7" t="e">
        <v>#N/A</v>
      </c>
      <c r="T239" s="7" t="e">
        <v>#N/A</v>
      </c>
      <c r="U239" s="7" t="e">
        <v>#N/A</v>
      </c>
      <c r="V239" s="7" t="e">
        <v>#N/A</v>
      </c>
      <c r="W239" s="7" t="e">
        <v>#N/A</v>
      </c>
      <c r="X239" s="2" t="e">
        <v>#N/A</v>
      </c>
      <c r="Y239" s="2" t="e">
        <v>#N/A</v>
      </c>
      <c r="Z239" s="2" t="e">
        <v>#N/A</v>
      </c>
      <c r="AA239" s="2" t="e">
        <v>#N/A</v>
      </c>
      <c r="AB239" s="2" t="e">
        <v>#N/A</v>
      </c>
      <c r="AC239" s="2" t="e">
        <v>#N/A</v>
      </c>
      <c r="AD239" s="2" t="e">
        <v>#N/A</v>
      </c>
      <c r="AE239" s="2" t="e">
        <v>#N/A</v>
      </c>
      <c r="AF239" s="2" t="e">
        <v>#N/A</v>
      </c>
      <c r="AG239" s="2" t="e">
        <v>#N/A</v>
      </c>
      <c r="AH239" s="2" t="e">
        <v>#N/A</v>
      </c>
      <c r="AI239" s="2" t="e">
        <v>#N/A</v>
      </c>
      <c r="AJ239" s="2" t="e">
        <v>#N/A</v>
      </c>
      <c r="AK239" s="2" t="e">
        <v>#N/A</v>
      </c>
      <c r="AL239" s="2" t="e">
        <v>#N/A</v>
      </c>
      <c r="AM239" s="2" t="e">
        <v>#N/A</v>
      </c>
      <c r="AN239" s="2" t="e">
        <v>#N/A</v>
      </c>
      <c r="AO239" s="2" t="e">
        <v>#N/A</v>
      </c>
      <c r="AP239" s="2" t="e">
        <v>#N/A</v>
      </c>
      <c r="AQ239" s="2" t="e">
        <v>#N/A</v>
      </c>
      <c r="AR239" s="2" t="e">
        <v>#N/A</v>
      </c>
      <c r="AS239" t="e">
        <v>#N/A</v>
      </c>
      <c r="AT239" t="e">
        <v>#N/A</v>
      </c>
      <c r="AU239" t="e">
        <v>#N/A</v>
      </c>
      <c r="AV239" t="e">
        <v>#N/A</v>
      </c>
      <c r="AW239" t="e">
        <v>#N/A</v>
      </c>
      <c r="AX239" t="e">
        <v>#N/A</v>
      </c>
      <c r="AY239" t="e">
        <v>#N/A</v>
      </c>
      <c r="AZ239" t="e">
        <v>#N/A</v>
      </c>
      <c r="BA239" t="e">
        <v>#N/A</v>
      </c>
      <c r="BB239" t="e">
        <v>#N/A</v>
      </c>
      <c r="BC239" t="e">
        <v>#N/A</v>
      </c>
      <c r="BD239" t="e">
        <v>#N/A</v>
      </c>
      <c r="BE239" t="e">
        <v>#N/A</v>
      </c>
      <c r="BF239" t="e">
        <v>#N/A</v>
      </c>
      <c r="BG239" t="e">
        <v>#N/A</v>
      </c>
      <c r="BH239" t="e">
        <v>#N/A</v>
      </c>
      <c r="BI239" t="e">
        <v>#N/A</v>
      </c>
      <c r="BJ239" t="e">
        <v>#N/A</v>
      </c>
      <c r="BK239" t="e">
        <v>#N/A</v>
      </c>
      <c r="BL239" t="e">
        <v>#N/A</v>
      </c>
      <c r="BM239" t="e">
        <v>#N/A</v>
      </c>
    </row>
    <row r="240" spans="1:65" x14ac:dyDescent="0.25">
      <c r="A240" t="s">
        <v>244</v>
      </c>
      <c r="B240" s="2">
        <v>6</v>
      </c>
      <c r="C240" s="3">
        <v>6.0789999999999997</v>
      </c>
      <c r="D240" s="9">
        <v>3.6</v>
      </c>
      <c r="E240" s="2" t="e">
        <v>#N/A</v>
      </c>
      <c r="F240" s="7" t="e">
        <v>#N/A</v>
      </c>
      <c r="G240" s="7" t="e">
        <v>#N/A</v>
      </c>
      <c r="H240" s="7" t="e">
        <v>#N/A</v>
      </c>
      <c r="I240" s="7" t="e">
        <v>#N/A</v>
      </c>
      <c r="J240" s="7" t="e">
        <v>#N/A</v>
      </c>
      <c r="K240" s="7" t="e">
        <v>#N/A</v>
      </c>
      <c r="L240" s="7" t="e">
        <v>#N/A</v>
      </c>
      <c r="M240" s="7" t="e">
        <v>#N/A</v>
      </c>
      <c r="N240" s="7" t="e">
        <v>#N/A</v>
      </c>
      <c r="O240" s="7" t="e">
        <v>#N/A</v>
      </c>
      <c r="P240" s="7" t="e">
        <v>#N/A</v>
      </c>
      <c r="Q240" s="7" t="e">
        <v>#N/A</v>
      </c>
      <c r="R240" s="7" t="e">
        <v>#N/A</v>
      </c>
      <c r="S240" s="7" t="e">
        <v>#N/A</v>
      </c>
      <c r="T240" s="7" t="e">
        <v>#N/A</v>
      </c>
      <c r="U240" s="7" t="e">
        <v>#N/A</v>
      </c>
      <c r="V240" s="7" t="e">
        <v>#N/A</v>
      </c>
      <c r="W240" s="7" t="e">
        <v>#N/A</v>
      </c>
      <c r="X240" s="2" t="e">
        <v>#N/A</v>
      </c>
      <c r="Y240" s="2" t="e">
        <v>#N/A</v>
      </c>
      <c r="Z240" s="2" t="e">
        <v>#N/A</v>
      </c>
      <c r="AA240" s="2" t="e">
        <v>#N/A</v>
      </c>
      <c r="AB240" s="2" t="e">
        <v>#N/A</v>
      </c>
      <c r="AC240" s="2" t="e">
        <v>#N/A</v>
      </c>
      <c r="AD240" s="2" t="e">
        <v>#N/A</v>
      </c>
      <c r="AE240" s="2" t="e">
        <v>#N/A</v>
      </c>
      <c r="AF240" s="2" t="e">
        <v>#N/A</v>
      </c>
      <c r="AG240" s="2" t="e">
        <v>#N/A</v>
      </c>
      <c r="AH240" s="2" t="e">
        <v>#N/A</v>
      </c>
      <c r="AI240" s="2" t="e">
        <v>#N/A</v>
      </c>
      <c r="AJ240" s="2" t="e">
        <v>#N/A</v>
      </c>
      <c r="AK240" s="2" t="e">
        <v>#N/A</v>
      </c>
      <c r="AL240" s="2" t="e">
        <v>#N/A</v>
      </c>
      <c r="AM240" s="2" t="e">
        <v>#N/A</v>
      </c>
      <c r="AN240" s="2" t="e">
        <v>#N/A</v>
      </c>
      <c r="AO240" s="2" t="e">
        <v>#N/A</v>
      </c>
      <c r="AP240" s="2" t="e">
        <v>#N/A</v>
      </c>
      <c r="AQ240" s="2" t="e">
        <v>#N/A</v>
      </c>
      <c r="AR240" s="2" t="e">
        <v>#N/A</v>
      </c>
      <c r="AS240" t="e">
        <v>#N/A</v>
      </c>
      <c r="AT240" t="e">
        <v>#N/A</v>
      </c>
      <c r="AU240" t="e">
        <v>#N/A</v>
      </c>
      <c r="AV240" t="e">
        <v>#N/A</v>
      </c>
      <c r="AW240" t="e">
        <v>#N/A</v>
      </c>
      <c r="AX240" t="e">
        <v>#N/A</v>
      </c>
      <c r="AY240" t="e">
        <v>#N/A</v>
      </c>
      <c r="AZ240" t="e">
        <v>#N/A</v>
      </c>
      <c r="BA240" t="e">
        <v>#N/A</v>
      </c>
      <c r="BB240" t="e">
        <v>#N/A</v>
      </c>
      <c r="BC240" t="e">
        <v>#N/A</v>
      </c>
      <c r="BD240" t="e">
        <v>#N/A</v>
      </c>
      <c r="BE240" t="e">
        <v>#N/A</v>
      </c>
      <c r="BF240" t="e">
        <v>#N/A</v>
      </c>
      <c r="BG240" t="e">
        <v>#N/A</v>
      </c>
      <c r="BH240" t="e">
        <v>#N/A</v>
      </c>
      <c r="BI240" t="e">
        <v>#N/A</v>
      </c>
      <c r="BJ240" t="e">
        <v>#N/A</v>
      </c>
      <c r="BK240" t="e">
        <v>#N/A</v>
      </c>
      <c r="BL240" t="e">
        <v>#N/A</v>
      </c>
      <c r="BM240" t="e">
        <v>#N/A</v>
      </c>
    </row>
    <row r="241" spans="1:65" x14ac:dyDescent="0.25">
      <c r="A241" t="s">
        <v>245</v>
      </c>
      <c r="B241" s="2">
        <v>6</v>
      </c>
      <c r="C241" s="3">
        <v>5.915</v>
      </c>
      <c r="D241" s="9">
        <v>3.6</v>
      </c>
      <c r="E241" s="2" t="e">
        <v>#N/A</v>
      </c>
      <c r="F241" s="7" t="e">
        <v>#N/A</v>
      </c>
      <c r="G241" s="7" t="e">
        <v>#N/A</v>
      </c>
      <c r="H241" s="7" t="e">
        <v>#N/A</v>
      </c>
      <c r="I241" s="7" t="e">
        <v>#N/A</v>
      </c>
      <c r="J241" s="7" t="e">
        <v>#N/A</v>
      </c>
      <c r="K241" s="7" t="e">
        <v>#N/A</v>
      </c>
      <c r="L241" s="7" t="e">
        <v>#N/A</v>
      </c>
      <c r="M241" s="7" t="e">
        <v>#N/A</v>
      </c>
      <c r="N241" s="7" t="e">
        <v>#N/A</v>
      </c>
      <c r="O241" s="7" t="e">
        <v>#N/A</v>
      </c>
      <c r="P241" s="7" t="e">
        <v>#N/A</v>
      </c>
      <c r="Q241" s="7" t="e">
        <v>#N/A</v>
      </c>
      <c r="R241" s="7" t="e">
        <v>#N/A</v>
      </c>
      <c r="S241" s="7" t="e">
        <v>#N/A</v>
      </c>
      <c r="T241" s="7" t="e">
        <v>#N/A</v>
      </c>
      <c r="U241" s="7" t="e">
        <v>#N/A</v>
      </c>
      <c r="V241" s="7" t="e">
        <v>#N/A</v>
      </c>
      <c r="W241" s="7" t="e">
        <v>#N/A</v>
      </c>
      <c r="X241" s="2" t="e">
        <v>#N/A</v>
      </c>
      <c r="Y241" s="2" t="e">
        <v>#N/A</v>
      </c>
      <c r="Z241" s="2" t="e">
        <v>#N/A</v>
      </c>
      <c r="AA241" s="2" t="e">
        <v>#N/A</v>
      </c>
      <c r="AB241" s="2" t="e">
        <v>#N/A</v>
      </c>
      <c r="AC241" s="2" t="e">
        <v>#N/A</v>
      </c>
      <c r="AD241" s="2" t="e">
        <v>#N/A</v>
      </c>
      <c r="AE241" s="2" t="e">
        <v>#N/A</v>
      </c>
      <c r="AF241" s="2" t="e">
        <v>#N/A</v>
      </c>
      <c r="AG241" s="2" t="e">
        <v>#N/A</v>
      </c>
      <c r="AH241" s="2" t="e">
        <v>#N/A</v>
      </c>
      <c r="AI241" s="2" t="e">
        <v>#N/A</v>
      </c>
      <c r="AJ241" s="2" t="e">
        <v>#N/A</v>
      </c>
      <c r="AK241" s="2" t="e">
        <v>#N/A</v>
      </c>
      <c r="AL241" s="2" t="e">
        <v>#N/A</v>
      </c>
      <c r="AM241" s="2" t="e">
        <v>#N/A</v>
      </c>
      <c r="AN241" s="2" t="e">
        <v>#N/A</v>
      </c>
      <c r="AO241" s="2" t="e">
        <v>#N/A</v>
      </c>
      <c r="AP241" s="2" t="e">
        <v>#N/A</v>
      </c>
      <c r="AQ241" s="2" t="e">
        <v>#N/A</v>
      </c>
      <c r="AR241" s="2" t="e">
        <v>#N/A</v>
      </c>
      <c r="AS241" t="e">
        <v>#N/A</v>
      </c>
      <c r="AT241" t="e">
        <v>#N/A</v>
      </c>
      <c r="AU241" t="e">
        <v>#N/A</v>
      </c>
      <c r="AV241" t="e">
        <v>#N/A</v>
      </c>
      <c r="AW241" t="e">
        <v>#N/A</v>
      </c>
      <c r="AX241" t="e">
        <v>#N/A</v>
      </c>
      <c r="AY241" t="e">
        <v>#N/A</v>
      </c>
      <c r="AZ241" t="e">
        <v>#N/A</v>
      </c>
      <c r="BA241" t="e">
        <v>#N/A</v>
      </c>
      <c r="BB241" t="e">
        <v>#N/A</v>
      </c>
      <c r="BC241" t="e">
        <v>#N/A</v>
      </c>
      <c r="BD241" t="e">
        <v>#N/A</v>
      </c>
      <c r="BE241" t="e">
        <v>#N/A</v>
      </c>
      <c r="BF241" t="e">
        <v>#N/A</v>
      </c>
      <c r="BG241" t="e">
        <v>#N/A</v>
      </c>
      <c r="BH241" t="e">
        <v>#N/A</v>
      </c>
      <c r="BI241" t="e">
        <v>#N/A</v>
      </c>
      <c r="BJ241" t="e">
        <v>#N/A</v>
      </c>
      <c r="BK241" t="e">
        <v>#N/A</v>
      </c>
      <c r="BL241" t="e">
        <v>#N/A</v>
      </c>
      <c r="BM241" t="e">
        <v>#N/A</v>
      </c>
    </row>
    <row r="242" spans="1:65" x14ac:dyDescent="0.25">
      <c r="A242" t="s">
        <v>246</v>
      </c>
      <c r="B242" s="2">
        <v>5.9</v>
      </c>
      <c r="C242" s="3">
        <v>5.9219999999999997</v>
      </c>
      <c r="D242" s="9">
        <v>3.6</v>
      </c>
      <c r="E242" s="2" t="e">
        <v>#N/A</v>
      </c>
      <c r="F242" s="7" t="e">
        <v>#N/A</v>
      </c>
      <c r="G242" s="7" t="e">
        <v>#N/A</v>
      </c>
      <c r="H242" s="7" t="e">
        <v>#N/A</v>
      </c>
      <c r="I242" s="7" t="e">
        <v>#N/A</v>
      </c>
      <c r="J242" s="7" t="e">
        <v>#N/A</v>
      </c>
      <c r="K242" s="7" t="e">
        <v>#N/A</v>
      </c>
      <c r="L242" s="7" t="e">
        <v>#N/A</v>
      </c>
      <c r="M242" s="7" t="e">
        <v>#N/A</v>
      </c>
      <c r="N242" s="7" t="e">
        <v>#N/A</v>
      </c>
      <c r="O242" s="7" t="e">
        <v>#N/A</v>
      </c>
      <c r="P242" s="7" t="e">
        <v>#N/A</v>
      </c>
      <c r="Q242" s="7" t="e">
        <v>#N/A</v>
      </c>
      <c r="R242" s="7" t="e">
        <v>#N/A</v>
      </c>
      <c r="S242" s="7" t="e">
        <v>#N/A</v>
      </c>
      <c r="T242" s="7" t="e">
        <v>#N/A</v>
      </c>
      <c r="U242" s="7" t="e">
        <v>#N/A</v>
      </c>
      <c r="V242" s="7" t="e">
        <v>#N/A</v>
      </c>
      <c r="W242" s="7" t="e">
        <v>#N/A</v>
      </c>
      <c r="X242" s="2" t="e">
        <v>#N/A</v>
      </c>
      <c r="Y242" s="2" t="e">
        <v>#N/A</v>
      </c>
      <c r="Z242" s="2" t="e">
        <v>#N/A</v>
      </c>
      <c r="AA242" s="2" t="e">
        <v>#N/A</v>
      </c>
      <c r="AB242" s="2" t="e">
        <v>#N/A</v>
      </c>
      <c r="AC242" s="2" t="e">
        <v>#N/A</v>
      </c>
      <c r="AD242" s="2" t="e">
        <v>#N/A</v>
      </c>
      <c r="AE242" s="2" t="e">
        <v>#N/A</v>
      </c>
      <c r="AF242" s="2" t="e">
        <v>#N/A</v>
      </c>
      <c r="AG242" s="2" t="e">
        <v>#N/A</v>
      </c>
      <c r="AH242" s="2" t="e">
        <v>#N/A</v>
      </c>
      <c r="AI242" s="2" t="e">
        <v>#N/A</v>
      </c>
      <c r="AJ242" s="2" t="e">
        <v>#N/A</v>
      </c>
      <c r="AK242" s="2" t="e">
        <v>#N/A</v>
      </c>
      <c r="AL242" s="2" t="e">
        <v>#N/A</v>
      </c>
      <c r="AM242" s="2" t="e">
        <v>#N/A</v>
      </c>
      <c r="AN242" s="2" t="e">
        <v>#N/A</v>
      </c>
      <c r="AO242" s="2" t="e">
        <v>#N/A</v>
      </c>
      <c r="AP242" s="2" t="e">
        <v>#N/A</v>
      </c>
      <c r="AQ242" s="2" t="e">
        <v>#N/A</v>
      </c>
      <c r="AR242" s="2" t="e">
        <v>#N/A</v>
      </c>
      <c r="AS242" t="e">
        <v>#N/A</v>
      </c>
      <c r="AT242" t="e">
        <v>#N/A</v>
      </c>
      <c r="AU242" t="e">
        <v>#N/A</v>
      </c>
      <c r="AV242" t="e">
        <v>#N/A</v>
      </c>
      <c r="AW242" t="e">
        <v>#N/A</v>
      </c>
      <c r="AX242" t="e">
        <v>#N/A</v>
      </c>
      <c r="AY242" t="e">
        <v>#N/A</v>
      </c>
      <c r="AZ242" t="e">
        <v>#N/A</v>
      </c>
      <c r="BA242" t="e">
        <v>#N/A</v>
      </c>
      <c r="BB242" t="e">
        <v>#N/A</v>
      </c>
      <c r="BC242" t="e">
        <v>#N/A</v>
      </c>
      <c r="BD242" t="e">
        <v>#N/A</v>
      </c>
      <c r="BE242" t="e">
        <v>#N/A</v>
      </c>
      <c r="BF242" t="e">
        <v>#N/A</v>
      </c>
      <c r="BG242" t="e">
        <v>#N/A</v>
      </c>
      <c r="BH242" t="e">
        <v>#N/A</v>
      </c>
      <c r="BI242" t="e">
        <v>#N/A</v>
      </c>
      <c r="BJ242" t="e">
        <v>#N/A</v>
      </c>
      <c r="BK242" t="e">
        <v>#N/A</v>
      </c>
      <c r="BL242" t="e">
        <v>#N/A</v>
      </c>
      <c r="BM242" t="e">
        <v>#N/A</v>
      </c>
    </row>
    <row r="243" spans="1:65" x14ac:dyDescent="0.25">
      <c r="A243" t="s">
        <v>247</v>
      </c>
      <c r="B243" s="2">
        <v>5.9</v>
      </c>
      <c r="C243" s="3">
        <v>5.8869999999999996</v>
      </c>
      <c r="D243" s="9">
        <v>3.6</v>
      </c>
      <c r="E243" s="2" t="e">
        <v>#N/A</v>
      </c>
      <c r="F243" s="7" t="e">
        <v>#N/A</v>
      </c>
      <c r="G243" s="7" t="e">
        <v>#N/A</v>
      </c>
      <c r="H243" s="7" t="e">
        <v>#N/A</v>
      </c>
      <c r="I243" s="7" t="e">
        <v>#N/A</v>
      </c>
      <c r="J243" s="7" t="e">
        <v>#N/A</v>
      </c>
      <c r="K243" s="7" t="e">
        <v>#N/A</v>
      </c>
      <c r="L243" s="7" t="e">
        <v>#N/A</v>
      </c>
      <c r="M243" s="7" t="e">
        <v>#N/A</v>
      </c>
      <c r="N243" s="7" t="e">
        <v>#N/A</v>
      </c>
      <c r="O243" s="7" t="e">
        <v>#N/A</v>
      </c>
      <c r="P243" s="7" t="e">
        <v>#N/A</v>
      </c>
      <c r="Q243" s="7" t="e">
        <v>#N/A</v>
      </c>
      <c r="R243" s="7" t="e">
        <v>#N/A</v>
      </c>
      <c r="S243" s="7" t="e">
        <v>#N/A</v>
      </c>
      <c r="T243" s="7" t="e">
        <v>#N/A</v>
      </c>
      <c r="U243" s="7" t="e">
        <v>#N/A</v>
      </c>
      <c r="V243" s="7" t="e">
        <v>#N/A</v>
      </c>
      <c r="W243" s="7" t="e">
        <v>#N/A</v>
      </c>
      <c r="X243" s="2" t="e">
        <v>#N/A</v>
      </c>
      <c r="Y243" s="2" t="e">
        <v>#N/A</v>
      </c>
      <c r="Z243" s="2" t="e">
        <v>#N/A</v>
      </c>
      <c r="AA243" s="2" t="e">
        <v>#N/A</v>
      </c>
      <c r="AB243" s="2" t="e">
        <v>#N/A</v>
      </c>
      <c r="AC243" s="2" t="e">
        <v>#N/A</v>
      </c>
      <c r="AD243" s="2" t="e">
        <v>#N/A</v>
      </c>
      <c r="AE243" s="2" t="e">
        <v>#N/A</v>
      </c>
      <c r="AF243" s="2" t="e">
        <v>#N/A</v>
      </c>
      <c r="AG243" s="2" t="e">
        <v>#N/A</v>
      </c>
      <c r="AH243" s="2" t="e">
        <v>#N/A</v>
      </c>
      <c r="AI243" s="2" t="e">
        <v>#N/A</v>
      </c>
      <c r="AJ243" s="2" t="e">
        <v>#N/A</v>
      </c>
      <c r="AK243" s="2" t="e">
        <v>#N/A</v>
      </c>
      <c r="AL243" s="2" t="e">
        <v>#N/A</v>
      </c>
      <c r="AM243" s="2" t="e">
        <v>#N/A</v>
      </c>
      <c r="AN243" s="2" t="e">
        <v>#N/A</v>
      </c>
      <c r="AO243" s="2" t="e">
        <v>#N/A</v>
      </c>
      <c r="AP243" s="2" t="e">
        <v>#N/A</v>
      </c>
      <c r="AQ243" s="2" t="e">
        <v>#N/A</v>
      </c>
      <c r="AR243" s="2" t="e">
        <v>#N/A</v>
      </c>
      <c r="AS243" t="e">
        <v>#N/A</v>
      </c>
      <c r="AT243" t="e">
        <v>#N/A</v>
      </c>
      <c r="AU243" t="e">
        <v>#N/A</v>
      </c>
      <c r="AV243" t="e">
        <v>#N/A</v>
      </c>
      <c r="AW243" t="e">
        <v>#N/A</v>
      </c>
      <c r="AX243" t="e">
        <v>#N/A</v>
      </c>
      <c r="AY243" t="e">
        <v>#N/A</v>
      </c>
      <c r="AZ243" t="e">
        <v>#N/A</v>
      </c>
      <c r="BA243" t="e">
        <v>#N/A</v>
      </c>
      <c r="BB243" t="e">
        <v>#N/A</v>
      </c>
      <c r="BC243" t="e">
        <v>#N/A</v>
      </c>
      <c r="BD243" t="e">
        <v>#N/A</v>
      </c>
      <c r="BE243" t="e">
        <v>#N/A</v>
      </c>
      <c r="BF243" t="e">
        <v>#N/A</v>
      </c>
      <c r="BG243" t="e">
        <v>#N/A</v>
      </c>
      <c r="BH243" t="e">
        <v>#N/A</v>
      </c>
      <c r="BI243" t="e">
        <v>#N/A</v>
      </c>
      <c r="BJ243" t="e">
        <v>#N/A</v>
      </c>
      <c r="BK243" t="e">
        <v>#N/A</v>
      </c>
      <c r="BL243" t="e">
        <v>#N/A</v>
      </c>
      <c r="BM243" t="e">
        <v>#N/A</v>
      </c>
    </row>
    <row r="244" spans="1:65" x14ac:dyDescent="0.25">
      <c r="A244" t="s">
        <v>248</v>
      </c>
      <c r="B244" s="2">
        <v>5.8</v>
      </c>
      <c r="C244" s="3">
        <v>5.8449999999999998</v>
      </c>
      <c r="D244" s="9">
        <v>3.6</v>
      </c>
      <c r="E244" s="2" t="e">
        <v>#N/A</v>
      </c>
      <c r="F244" s="7" t="e">
        <v>#N/A</v>
      </c>
      <c r="G244" s="7" t="e">
        <v>#N/A</v>
      </c>
      <c r="H244" s="7" t="e">
        <v>#N/A</v>
      </c>
      <c r="I244" s="7" t="e">
        <v>#N/A</v>
      </c>
      <c r="J244" s="7" t="e">
        <v>#N/A</v>
      </c>
      <c r="K244" s="7" t="e">
        <v>#N/A</v>
      </c>
      <c r="L244" s="7" t="e">
        <v>#N/A</v>
      </c>
      <c r="M244" s="7" t="e">
        <v>#N/A</v>
      </c>
      <c r="N244" s="7" t="e">
        <v>#N/A</v>
      </c>
      <c r="O244" s="7" t="e">
        <v>#N/A</v>
      </c>
      <c r="P244" s="7" t="e">
        <v>#N/A</v>
      </c>
      <c r="Q244" s="7" t="e">
        <v>#N/A</v>
      </c>
      <c r="R244" s="7" t="e">
        <v>#N/A</v>
      </c>
      <c r="S244" s="7" t="e">
        <v>#N/A</v>
      </c>
      <c r="T244" s="7" t="e">
        <v>#N/A</v>
      </c>
      <c r="U244" s="7" t="e">
        <v>#N/A</v>
      </c>
      <c r="V244" s="7" t="e">
        <v>#N/A</v>
      </c>
      <c r="W244" s="7" t="e">
        <v>#N/A</v>
      </c>
      <c r="X244" s="2" t="e">
        <v>#N/A</v>
      </c>
      <c r="Y244" s="2" t="e">
        <v>#N/A</v>
      </c>
      <c r="Z244" s="2" t="e">
        <v>#N/A</v>
      </c>
      <c r="AA244" s="2" t="e">
        <v>#N/A</v>
      </c>
      <c r="AB244" s="2" t="e">
        <v>#N/A</v>
      </c>
      <c r="AC244" s="2" t="e">
        <v>#N/A</v>
      </c>
      <c r="AD244" s="2" t="e">
        <v>#N/A</v>
      </c>
      <c r="AE244" s="2" t="e">
        <v>#N/A</v>
      </c>
      <c r="AF244" s="2" t="e">
        <v>#N/A</v>
      </c>
      <c r="AG244" s="2" t="e">
        <v>#N/A</v>
      </c>
      <c r="AH244" s="2" t="e">
        <v>#N/A</v>
      </c>
      <c r="AI244" s="2" t="e">
        <v>#N/A</v>
      </c>
      <c r="AJ244" s="2" t="e">
        <v>#N/A</v>
      </c>
      <c r="AK244" s="2" t="e">
        <v>#N/A</v>
      </c>
      <c r="AL244" s="2" t="e">
        <v>#N/A</v>
      </c>
      <c r="AM244" s="2" t="e">
        <v>#N/A</v>
      </c>
      <c r="AN244" s="2" t="e">
        <v>#N/A</v>
      </c>
      <c r="AO244" s="2" t="e">
        <v>#N/A</v>
      </c>
      <c r="AP244" s="2" t="e">
        <v>#N/A</v>
      </c>
      <c r="AQ244" s="2" t="e">
        <v>#N/A</v>
      </c>
      <c r="AR244" s="2" t="e">
        <v>#N/A</v>
      </c>
      <c r="AS244" t="e">
        <v>#N/A</v>
      </c>
      <c r="AT244" t="e">
        <v>#N/A</v>
      </c>
      <c r="AU244" t="e">
        <v>#N/A</v>
      </c>
      <c r="AV244" t="e">
        <v>#N/A</v>
      </c>
      <c r="AW244" t="e">
        <v>#N/A</v>
      </c>
      <c r="AX244" t="e">
        <v>#N/A</v>
      </c>
      <c r="AY244" t="e">
        <v>#N/A</v>
      </c>
      <c r="AZ244" t="e">
        <v>#N/A</v>
      </c>
      <c r="BA244" t="e">
        <v>#N/A</v>
      </c>
      <c r="BB244" t="e">
        <v>#N/A</v>
      </c>
      <c r="BC244" t="e">
        <v>#N/A</v>
      </c>
      <c r="BD244" t="e">
        <v>#N/A</v>
      </c>
      <c r="BE244" t="e">
        <v>#N/A</v>
      </c>
      <c r="BF244" t="e">
        <v>#N/A</v>
      </c>
      <c r="BG244" t="e">
        <v>#N/A</v>
      </c>
      <c r="BH244" t="e">
        <v>#N/A</v>
      </c>
      <c r="BI244" t="e">
        <v>#N/A</v>
      </c>
      <c r="BJ244" t="e">
        <v>#N/A</v>
      </c>
      <c r="BK244" t="e">
        <v>#N/A</v>
      </c>
      <c r="BL244" t="e">
        <v>#N/A</v>
      </c>
      <c r="BM244" t="e">
        <v>#N/A</v>
      </c>
    </row>
    <row r="245" spans="1:65" x14ac:dyDescent="0.25">
      <c r="A245" t="s">
        <v>249</v>
      </c>
      <c r="B245" s="2">
        <v>5.8</v>
      </c>
      <c r="C245" s="3">
        <v>5.7729999999999997</v>
      </c>
      <c r="D245" s="9">
        <v>3.6</v>
      </c>
      <c r="E245" s="2" t="e">
        <v>#N/A</v>
      </c>
      <c r="F245" s="7" t="e">
        <v>#N/A</v>
      </c>
      <c r="G245" s="7" t="e">
        <v>#N/A</v>
      </c>
      <c r="H245" s="7" t="e">
        <v>#N/A</v>
      </c>
      <c r="I245" s="7" t="e">
        <v>#N/A</v>
      </c>
      <c r="J245" s="7" t="e">
        <v>#N/A</v>
      </c>
      <c r="K245" s="7" t="e">
        <v>#N/A</v>
      </c>
      <c r="L245" s="7" t="e">
        <v>#N/A</v>
      </c>
      <c r="M245" s="7" t="e">
        <v>#N/A</v>
      </c>
      <c r="N245" s="7" t="e">
        <v>#N/A</v>
      </c>
      <c r="O245" s="7" t="e">
        <v>#N/A</v>
      </c>
      <c r="P245" s="7" t="e">
        <v>#N/A</v>
      </c>
      <c r="Q245" s="7" t="e">
        <v>#N/A</v>
      </c>
      <c r="R245" s="7" t="e">
        <v>#N/A</v>
      </c>
      <c r="S245" s="7" t="e">
        <v>#N/A</v>
      </c>
      <c r="T245" s="7" t="e">
        <v>#N/A</v>
      </c>
      <c r="U245" s="7" t="e">
        <v>#N/A</v>
      </c>
      <c r="V245" s="7" t="e">
        <v>#N/A</v>
      </c>
      <c r="W245" s="7" t="e">
        <v>#N/A</v>
      </c>
      <c r="X245" s="2" t="e">
        <v>#N/A</v>
      </c>
      <c r="Y245" s="2" t="e">
        <v>#N/A</v>
      </c>
      <c r="Z245" s="2" t="e">
        <v>#N/A</v>
      </c>
      <c r="AA245" s="2" t="e">
        <v>#N/A</v>
      </c>
      <c r="AB245" s="2" t="e">
        <v>#N/A</v>
      </c>
      <c r="AC245" s="2" t="e">
        <v>#N/A</v>
      </c>
      <c r="AD245" s="2" t="e">
        <v>#N/A</v>
      </c>
      <c r="AE245" s="2" t="e">
        <v>#N/A</v>
      </c>
      <c r="AF245" s="2" t="e">
        <v>#N/A</v>
      </c>
      <c r="AG245" s="2" t="e">
        <v>#N/A</v>
      </c>
      <c r="AH245" s="2" t="e">
        <v>#N/A</v>
      </c>
      <c r="AI245" s="2" t="e">
        <v>#N/A</v>
      </c>
      <c r="AJ245" s="2" t="e">
        <v>#N/A</v>
      </c>
      <c r="AK245" s="2" t="e">
        <v>#N/A</v>
      </c>
      <c r="AL245" s="2" t="e">
        <v>#N/A</v>
      </c>
      <c r="AM245" s="2" t="e">
        <v>#N/A</v>
      </c>
      <c r="AN245" s="2" t="e">
        <v>#N/A</v>
      </c>
      <c r="AO245" s="2" t="e">
        <v>#N/A</v>
      </c>
      <c r="AP245" s="2" t="e">
        <v>#N/A</v>
      </c>
      <c r="AQ245" s="2" t="e">
        <v>#N/A</v>
      </c>
      <c r="AR245" s="2" t="e">
        <v>#N/A</v>
      </c>
      <c r="AS245" t="e">
        <v>#N/A</v>
      </c>
      <c r="AT245" t="e">
        <v>#N/A</v>
      </c>
      <c r="AU245" t="e">
        <v>#N/A</v>
      </c>
      <c r="AV245" t="e">
        <v>#N/A</v>
      </c>
      <c r="AW245" t="e">
        <v>#N/A</v>
      </c>
      <c r="AX245" t="e">
        <v>#N/A</v>
      </c>
      <c r="AY245" t="e">
        <v>#N/A</v>
      </c>
      <c r="AZ245" t="e">
        <v>#N/A</v>
      </c>
      <c r="BA245" t="e">
        <v>#N/A</v>
      </c>
      <c r="BB245" t="e">
        <v>#N/A</v>
      </c>
      <c r="BC245" t="e">
        <v>#N/A</v>
      </c>
      <c r="BD245" t="e">
        <v>#N/A</v>
      </c>
      <c r="BE245" t="e">
        <v>#N/A</v>
      </c>
      <c r="BF245" t="e">
        <v>#N/A</v>
      </c>
      <c r="BG245" t="e">
        <v>#N/A</v>
      </c>
      <c r="BH245" t="e">
        <v>#N/A</v>
      </c>
      <c r="BI245" t="e">
        <v>#N/A</v>
      </c>
      <c r="BJ245" t="e">
        <v>#N/A</v>
      </c>
      <c r="BK245" t="e">
        <v>#N/A</v>
      </c>
      <c r="BL245" t="e">
        <v>#N/A</v>
      </c>
      <c r="BM245" t="e">
        <v>#N/A</v>
      </c>
    </row>
    <row r="246" spans="1:65" x14ac:dyDescent="0.25">
      <c r="A246" t="s">
        <v>250</v>
      </c>
      <c r="B246" s="2">
        <v>5.8</v>
      </c>
      <c r="C246" s="3">
        <v>5.9370000000000003</v>
      </c>
      <c r="D246" s="9">
        <v>3.6</v>
      </c>
      <c r="E246" s="2" t="e">
        <v>#N/A</v>
      </c>
      <c r="F246" s="7" t="e">
        <v>#N/A</v>
      </c>
      <c r="G246" s="7" t="e">
        <v>#N/A</v>
      </c>
      <c r="H246" s="7" t="e">
        <v>#N/A</v>
      </c>
      <c r="I246" s="7" t="e">
        <v>#N/A</v>
      </c>
      <c r="J246" s="7" t="e">
        <v>#N/A</v>
      </c>
      <c r="K246" s="7" t="e">
        <v>#N/A</v>
      </c>
      <c r="L246" s="7" t="e">
        <v>#N/A</v>
      </c>
      <c r="M246" s="7" t="e">
        <v>#N/A</v>
      </c>
      <c r="N246" s="7" t="e">
        <v>#N/A</v>
      </c>
      <c r="O246" s="7" t="e">
        <v>#N/A</v>
      </c>
      <c r="P246" s="7" t="e">
        <v>#N/A</v>
      </c>
      <c r="Q246" s="7" t="e">
        <v>#N/A</v>
      </c>
      <c r="R246" s="7" t="e">
        <v>#N/A</v>
      </c>
      <c r="S246" s="7" t="e">
        <v>#N/A</v>
      </c>
      <c r="T246" s="7" t="e">
        <v>#N/A</v>
      </c>
      <c r="U246" s="7" t="e">
        <v>#N/A</v>
      </c>
      <c r="V246" s="7" t="e">
        <v>#N/A</v>
      </c>
      <c r="W246" s="7" t="e">
        <v>#N/A</v>
      </c>
      <c r="X246" s="2" t="e">
        <v>#N/A</v>
      </c>
      <c r="Y246" s="2" t="e">
        <v>#N/A</v>
      </c>
      <c r="Z246" s="2" t="e">
        <v>#N/A</v>
      </c>
      <c r="AA246" s="2" t="e">
        <v>#N/A</v>
      </c>
      <c r="AB246" s="2" t="e">
        <v>#N/A</v>
      </c>
      <c r="AC246" s="2" t="e">
        <v>#N/A</v>
      </c>
      <c r="AD246" s="2" t="e">
        <v>#N/A</v>
      </c>
      <c r="AE246" s="2" t="e">
        <v>#N/A</v>
      </c>
      <c r="AF246" s="2" t="e">
        <v>#N/A</v>
      </c>
      <c r="AG246" s="2" t="e">
        <v>#N/A</v>
      </c>
      <c r="AH246" s="2" t="e">
        <v>#N/A</v>
      </c>
      <c r="AI246" s="2" t="e">
        <v>#N/A</v>
      </c>
      <c r="AJ246" s="2" t="e">
        <v>#N/A</v>
      </c>
      <c r="AK246" s="2" t="e">
        <v>#N/A</v>
      </c>
      <c r="AL246" s="2" t="e">
        <v>#N/A</v>
      </c>
      <c r="AM246" s="2" t="e">
        <v>#N/A</v>
      </c>
      <c r="AN246" s="2" t="e">
        <v>#N/A</v>
      </c>
      <c r="AO246" s="2" t="e">
        <v>#N/A</v>
      </c>
      <c r="AP246" s="2" t="e">
        <v>#N/A</v>
      </c>
      <c r="AQ246" s="2" t="e">
        <v>#N/A</v>
      </c>
      <c r="AR246" s="2" t="e">
        <v>#N/A</v>
      </c>
      <c r="AS246" t="e">
        <v>#N/A</v>
      </c>
      <c r="AT246" t="e">
        <v>#N/A</v>
      </c>
      <c r="AU246" t="e">
        <v>#N/A</v>
      </c>
      <c r="AV246" t="e">
        <v>#N/A</v>
      </c>
      <c r="AW246" t="e">
        <v>#N/A</v>
      </c>
      <c r="AX246" t="e">
        <v>#N/A</v>
      </c>
      <c r="AY246" t="e">
        <v>#N/A</v>
      </c>
      <c r="AZ246" t="e">
        <v>#N/A</v>
      </c>
      <c r="BA246" t="e">
        <v>#N/A</v>
      </c>
      <c r="BB246" t="e">
        <v>#N/A</v>
      </c>
      <c r="BC246" t="e">
        <v>#N/A</v>
      </c>
      <c r="BD246" t="e">
        <v>#N/A</v>
      </c>
      <c r="BE246" t="e">
        <v>#N/A</v>
      </c>
      <c r="BF246" t="e">
        <v>#N/A</v>
      </c>
      <c r="BG246" t="e">
        <v>#N/A</v>
      </c>
      <c r="BH246" t="e">
        <v>#N/A</v>
      </c>
      <c r="BI246" t="e">
        <v>#N/A</v>
      </c>
      <c r="BJ246" t="e">
        <v>#N/A</v>
      </c>
      <c r="BK246" t="e">
        <v>#N/A</v>
      </c>
      <c r="BL246" t="e">
        <v>#N/A</v>
      </c>
      <c r="BM246" t="e">
        <v>#N/A</v>
      </c>
    </row>
    <row r="247" spans="1:65" x14ac:dyDescent="0.25">
      <c r="A247" t="s">
        <v>251</v>
      </c>
      <c r="B247" s="2">
        <v>5.9</v>
      </c>
      <c r="C247" s="3">
        <v>5.6959999999999997</v>
      </c>
      <c r="D247" s="9">
        <v>3.6</v>
      </c>
      <c r="E247" s="2" t="e">
        <v>#N/A</v>
      </c>
      <c r="F247" s="7" t="e">
        <v>#N/A</v>
      </c>
      <c r="G247" s="7" t="e">
        <v>#N/A</v>
      </c>
      <c r="H247" s="7" t="e">
        <v>#N/A</v>
      </c>
      <c r="I247" s="7" t="e">
        <v>#N/A</v>
      </c>
      <c r="J247" s="7" t="e">
        <v>#N/A</v>
      </c>
      <c r="K247" s="7" t="e">
        <v>#N/A</v>
      </c>
      <c r="L247" s="7" t="e">
        <v>#N/A</v>
      </c>
      <c r="M247" s="7" t="e">
        <v>#N/A</v>
      </c>
      <c r="N247" s="7" t="e">
        <v>#N/A</v>
      </c>
      <c r="O247" s="7" t="e">
        <v>#N/A</v>
      </c>
      <c r="P247" s="7" t="e">
        <v>#N/A</v>
      </c>
      <c r="Q247" s="7" t="e">
        <v>#N/A</v>
      </c>
      <c r="R247" s="7" t="e">
        <v>#N/A</v>
      </c>
      <c r="S247" s="7" t="e">
        <v>#N/A</v>
      </c>
      <c r="T247" s="7" t="e">
        <v>#N/A</v>
      </c>
      <c r="U247" s="7" t="e">
        <v>#N/A</v>
      </c>
      <c r="V247" s="7" t="e">
        <v>#N/A</v>
      </c>
      <c r="W247" s="7" t="e">
        <v>#N/A</v>
      </c>
      <c r="X247" s="2" t="e">
        <v>#N/A</v>
      </c>
      <c r="Y247" s="2" t="e">
        <v>#N/A</v>
      </c>
      <c r="Z247" s="2" t="e">
        <v>#N/A</v>
      </c>
      <c r="AA247" s="2" t="e">
        <v>#N/A</v>
      </c>
      <c r="AB247" s="2" t="e">
        <v>#N/A</v>
      </c>
      <c r="AC247" s="2" t="e">
        <v>#N/A</v>
      </c>
      <c r="AD247" s="2" t="e">
        <v>#N/A</v>
      </c>
      <c r="AE247" s="2" t="e">
        <v>#N/A</v>
      </c>
      <c r="AF247" s="2" t="e">
        <v>#N/A</v>
      </c>
      <c r="AG247" s="2" t="e">
        <v>#N/A</v>
      </c>
      <c r="AH247" s="2" t="e">
        <v>#N/A</v>
      </c>
      <c r="AI247" s="2" t="e">
        <v>#N/A</v>
      </c>
      <c r="AJ247" s="2" t="e">
        <v>#N/A</v>
      </c>
      <c r="AK247" s="2" t="e">
        <v>#N/A</v>
      </c>
      <c r="AL247" s="2" t="e">
        <v>#N/A</v>
      </c>
      <c r="AM247" s="2" t="e">
        <v>#N/A</v>
      </c>
      <c r="AN247" s="2" t="e">
        <v>#N/A</v>
      </c>
      <c r="AO247" s="2" t="e">
        <v>#N/A</v>
      </c>
      <c r="AP247" s="2" t="e">
        <v>#N/A</v>
      </c>
      <c r="AQ247" s="2" t="e">
        <v>#N/A</v>
      </c>
      <c r="AR247" s="2" t="e">
        <v>#N/A</v>
      </c>
      <c r="AS247" t="e">
        <v>#N/A</v>
      </c>
      <c r="AT247" t="e">
        <v>#N/A</v>
      </c>
      <c r="AU247" t="e">
        <v>#N/A</v>
      </c>
      <c r="AV247" t="e">
        <v>#N/A</v>
      </c>
      <c r="AW247" t="e">
        <v>#N/A</v>
      </c>
      <c r="AX247" t="e">
        <v>#N/A</v>
      </c>
      <c r="AY247" t="e">
        <v>#N/A</v>
      </c>
      <c r="AZ247" t="e">
        <v>#N/A</v>
      </c>
      <c r="BA247" t="e">
        <v>#N/A</v>
      </c>
      <c r="BB247" t="e">
        <v>#N/A</v>
      </c>
      <c r="BC247" t="e">
        <v>#N/A</v>
      </c>
      <c r="BD247" t="e">
        <v>#N/A</v>
      </c>
      <c r="BE247" t="e">
        <v>#N/A</v>
      </c>
      <c r="BF247" t="e">
        <v>#N/A</v>
      </c>
      <c r="BG247" t="e">
        <v>#N/A</v>
      </c>
      <c r="BH247" t="e">
        <v>#N/A</v>
      </c>
      <c r="BI247" t="e">
        <v>#N/A</v>
      </c>
      <c r="BJ247" t="e">
        <v>#N/A</v>
      </c>
      <c r="BK247" t="e">
        <v>#N/A</v>
      </c>
      <c r="BL247" t="e">
        <v>#N/A</v>
      </c>
      <c r="BM247" t="e">
        <v>#N/A</v>
      </c>
    </row>
    <row r="248" spans="1:65" x14ac:dyDescent="0.25">
      <c r="A248" t="s">
        <v>252</v>
      </c>
      <c r="B248" s="2">
        <v>5.8</v>
      </c>
      <c r="C248" s="3">
        <v>5.96</v>
      </c>
      <c r="D248" s="9">
        <v>3.6</v>
      </c>
      <c r="E248" s="2" t="e">
        <v>#N/A</v>
      </c>
      <c r="F248" s="7" t="e">
        <v>#N/A</v>
      </c>
      <c r="G248" s="7" t="e">
        <v>#N/A</v>
      </c>
      <c r="H248" s="7" t="e">
        <v>#N/A</v>
      </c>
      <c r="I248" s="7" t="e">
        <v>#N/A</v>
      </c>
      <c r="J248" s="7" t="e">
        <v>#N/A</v>
      </c>
      <c r="K248" s="7" t="e">
        <v>#N/A</v>
      </c>
      <c r="L248" s="7" t="e">
        <v>#N/A</v>
      </c>
      <c r="M248" s="7" t="e">
        <v>#N/A</v>
      </c>
      <c r="N248" s="7" t="e">
        <v>#N/A</v>
      </c>
      <c r="O248" s="7" t="e">
        <v>#N/A</v>
      </c>
      <c r="P248" s="7" t="e">
        <v>#N/A</v>
      </c>
      <c r="Q248" s="7" t="e">
        <v>#N/A</v>
      </c>
      <c r="R248" s="7" t="e">
        <v>#N/A</v>
      </c>
      <c r="S248" s="7" t="e">
        <v>#N/A</v>
      </c>
      <c r="T248" s="7" t="e">
        <v>#N/A</v>
      </c>
      <c r="U248" s="7" t="e">
        <v>#N/A</v>
      </c>
      <c r="V248" s="7" t="e">
        <v>#N/A</v>
      </c>
      <c r="W248" s="7" t="e">
        <v>#N/A</v>
      </c>
      <c r="X248" s="2" t="e">
        <v>#N/A</v>
      </c>
      <c r="Y248" s="2" t="e">
        <v>#N/A</v>
      </c>
      <c r="Z248" s="2" t="e">
        <v>#N/A</v>
      </c>
      <c r="AA248" s="2" t="e">
        <v>#N/A</v>
      </c>
      <c r="AB248" s="2" t="e">
        <v>#N/A</v>
      </c>
      <c r="AC248" s="2" t="e">
        <v>#N/A</v>
      </c>
      <c r="AD248" s="2" t="e">
        <v>#N/A</v>
      </c>
      <c r="AE248" s="2" t="e">
        <v>#N/A</v>
      </c>
      <c r="AF248" s="2" t="e">
        <v>#N/A</v>
      </c>
      <c r="AG248" s="2" t="e">
        <v>#N/A</v>
      </c>
      <c r="AH248" s="2" t="e">
        <v>#N/A</v>
      </c>
      <c r="AI248" s="2" t="e">
        <v>#N/A</v>
      </c>
      <c r="AJ248" s="2" t="e">
        <v>#N/A</v>
      </c>
      <c r="AK248" s="2" t="e">
        <v>#N/A</v>
      </c>
      <c r="AL248" s="2" t="e">
        <v>#N/A</v>
      </c>
      <c r="AM248" s="2" t="e">
        <v>#N/A</v>
      </c>
      <c r="AN248" s="2" t="e">
        <v>#N/A</v>
      </c>
      <c r="AO248" s="2" t="e">
        <v>#N/A</v>
      </c>
      <c r="AP248" s="2" t="e">
        <v>#N/A</v>
      </c>
      <c r="AQ248" s="2" t="e">
        <v>#N/A</v>
      </c>
      <c r="AR248" s="2" t="e">
        <v>#N/A</v>
      </c>
      <c r="AS248" t="e">
        <v>#N/A</v>
      </c>
      <c r="AT248" t="e">
        <v>#N/A</v>
      </c>
      <c r="AU248" t="e">
        <v>#N/A</v>
      </c>
      <c r="AV248" t="e">
        <v>#N/A</v>
      </c>
      <c r="AW248" t="e">
        <v>#N/A</v>
      </c>
      <c r="AX248" t="e">
        <v>#N/A</v>
      </c>
      <c r="AY248" t="e">
        <v>#N/A</v>
      </c>
      <c r="AZ248" t="e">
        <v>#N/A</v>
      </c>
      <c r="BA248" t="e">
        <v>#N/A</v>
      </c>
      <c r="BB248" t="e">
        <v>#N/A</v>
      </c>
      <c r="BC248" t="e">
        <v>#N/A</v>
      </c>
      <c r="BD248" t="e">
        <v>#N/A</v>
      </c>
      <c r="BE248" t="e">
        <v>#N/A</v>
      </c>
      <c r="BF248" t="e">
        <v>#N/A</v>
      </c>
      <c r="BG248" t="e">
        <v>#N/A</v>
      </c>
      <c r="BH248" t="e">
        <v>#N/A</v>
      </c>
      <c r="BI248" t="e">
        <v>#N/A</v>
      </c>
      <c r="BJ248" t="e">
        <v>#N/A</v>
      </c>
      <c r="BK248" t="e">
        <v>#N/A</v>
      </c>
      <c r="BL248" t="e">
        <v>#N/A</v>
      </c>
      <c r="BM248" t="e">
        <v>#N/A</v>
      </c>
    </row>
    <row r="249" spans="1:65" x14ac:dyDescent="0.25">
      <c r="A249" t="s">
        <v>253</v>
      </c>
      <c r="B249" s="2">
        <v>5.8</v>
      </c>
      <c r="C249" s="3">
        <v>5.7949999999999999</v>
      </c>
      <c r="D249" s="9">
        <v>3.6</v>
      </c>
      <c r="E249" s="2" t="e">
        <v>#N/A</v>
      </c>
      <c r="F249" s="7" t="e">
        <v>#N/A</v>
      </c>
      <c r="G249" s="7" t="e">
        <v>#N/A</v>
      </c>
      <c r="H249" s="7" t="e">
        <v>#N/A</v>
      </c>
      <c r="I249" s="7" t="e">
        <v>#N/A</v>
      </c>
      <c r="J249" s="7" t="e">
        <v>#N/A</v>
      </c>
      <c r="K249" s="7" t="e">
        <v>#N/A</v>
      </c>
      <c r="L249" s="7" t="e">
        <v>#N/A</v>
      </c>
      <c r="M249" s="7" t="e">
        <v>#N/A</v>
      </c>
      <c r="N249" s="7" t="e">
        <v>#N/A</v>
      </c>
      <c r="O249" s="7" t="e">
        <v>#N/A</v>
      </c>
      <c r="P249" s="7" t="e">
        <v>#N/A</v>
      </c>
      <c r="Q249" s="7" t="e">
        <v>#N/A</v>
      </c>
      <c r="R249" s="7" t="e">
        <v>#N/A</v>
      </c>
      <c r="S249" s="7" t="e">
        <v>#N/A</v>
      </c>
      <c r="T249" s="7" t="e">
        <v>#N/A</v>
      </c>
      <c r="U249" s="7" t="e">
        <v>#N/A</v>
      </c>
      <c r="V249" s="7" t="e">
        <v>#N/A</v>
      </c>
      <c r="W249" s="7" t="e">
        <v>#N/A</v>
      </c>
      <c r="X249" s="2" t="e">
        <v>#N/A</v>
      </c>
      <c r="Y249" s="2" t="e">
        <v>#N/A</v>
      </c>
      <c r="Z249" s="2" t="e">
        <v>#N/A</v>
      </c>
      <c r="AA249" s="2" t="e">
        <v>#N/A</v>
      </c>
      <c r="AB249" s="2" t="e">
        <v>#N/A</v>
      </c>
      <c r="AC249" s="2" t="e">
        <v>#N/A</v>
      </c>
      <c r="AD249" s="2" t="e">
        <v>#N/A</v>
      </c>
      <c r="AE249" s="2" t="e">
        <v>#N/A</v>
      </c>
      <c r="AF249" s="2" t="e">
        <v>#N/A</v>
      </c>
      <c r="AG249" s="2" t="e">
        <v>#N/A</v>
      </c>
      <c r="AH249" s="2" t="e">
        <v>#N/A</v>
      </c>
      <c r="AI249" s="2" t="e">
        <v>#N/A</v>
      </c>
      <c r="AJ249" s="2" t="e">
        <v>#N/A</v>
      </c>
      <c r="AK249" s="2" t="e">
        <v>#N/A</v>
      </c>
      <c r="AL249" s="2" t="e">
        <v>#N/A</v>
      </c>
      <c r="AM249" s="2" t="e">
        <v>#N/A</v>
      </c>
      <c r="AN249" s="2" t="e">
        <v>#N/A</v>
      </c>
      <c r="AO249" s="2" t="e">
        <v>#N/A</v>
      </c>
      <c r="AP249" s="2" t="e">
        <v>#N/A</v>
      </c>
      <c r="AQ249" s="2" t="e">
        <v>#N/A</v>
      </c>
      <c r="AR249" s="2" t="e">
        <v>#N/A</v>
      </c>
      <c r="AS249" t="e">
        <v>#N/A</v>
      </c>
      <c r="AT249" t="e">
        <v>#N/A</v>
      </c>
      <c r="AU249" t="e">
        <v>#N/A</v>
      </c>
      <c r="AV249" t="e">
        <v>#N/A</v>
      </c>
      <c r="AW249" t="e">
        <v>#N/A</v>
      </c>
      <c r="AX249" t="e">
        <v>#N/A</v>
      </c>
      <c r="AY249" t="e">
        <v>#N/A</v>
      </c>
      <c r="AZ249" t="e">
        <v>#N/A</v>
      </c>
      <c r="BA249" t="e">
        <v>#N/A</v>
      </c>
      <c r="BB249" t="e">
        <v>#N/A</v>
      </c>
      <c r="BC249" t="e">
        <v>#N/A</v>
      </c>
      <c r="BD249" t="e">
        <v>#N/A</v>
      </c>
      <c r="BE249" t="e">
        <v>#N/A</v>
      </c>
      <c r="BF249" t="e">
        <v>#N/A</v>
      </c>
      <c r="BG249" t="e">
        <v>#N/A</v>
      </c>
      <c r="BH249" t="e">
        <v>#N/A</v>
      </c>
      <c r="BI249" t="e">
        <v>#N/A</v>
      </c>
      <c r="BJ249" t="e">
        <v>#N/A</v>
      </c>
      <c r="BK249" t="e">
        <v>#N/A</v>
      </c>
      <c r="BL249" t="e">
        <v>#N/A</v>
      </c>
      <c r="BM249" t="e">
        <v>#N/A</v>
      </c>
    </row>
    <row r="250" spans="1:65" x14ac:dyDescent="0.25">
      <c r="A250" t="s">
        <v>254</v>
      </c>
      <c r="B250" s="2">
        <v>5.7</v>
      </c>
      <c r="C250" s="3">
        <v>5.6109999999999998</v>
      </c>
      <c r="D250" s="9">
        <v>3.6</v>
      </c>
      <c r="E250" s="2" t="e">
        <v>#N/A</v>
      </c>
      <c r="F250" s="7" t="e">
        <v>#N/A</v>
      </c>
      <c r="G250" s="7" t="e">
        <v>#N/A</v>
      </c>
      <c r="H250" s="7" t="e">
        <v>#N/A</v>
      </c>
      <c r="I250" s="7" t="e">
        <v>#N/A</v>
      </c>
      <c r="J250" s="7" t="e">
        <v>#N/A</v>
      </c>
      <c r="K250" s="7" t="e">
        <v>#N/A</v>
      </c>
      <c r="L250" s="7" t="e">
        <v>#N/A</v>
      </c>
      <c r="M250" s="7" t="e">
        <v>#N/A</v>
      </c>
      <c r="N250" s="7" t="e">
        <v>#N/A</v>
      </c>
      <c r="O250" s="7" t="e">
        <v>#N/A</v>
      </c>
      <c r="P250" s="7" t="e">
        <v>#N/A</v>
      </c>
      <c r="Q250" s="7" t="e">
        <v>#N/A</v>
      </c>
      <c r="R250" s="7" t="e">
        <v>#N/A</v>
      </c>
      <c r="S250" s="7" t="e">
        <v>#N/A</v>
      </c>
      <c r="T250" s="7" t="e">
        <v>#N/A</v>
      </c>
      <c r="U250" s="7" t="e">
        <v>#N/A</v>
      </c>
      <c r="V250" s="7" t="e">
        <v>#N/A</v>
      </c>
      <c r="W250" s="7" t="e">
        <v>#N/A</v>
      </c>
      <c r="X250" s="2" t="e">
        <v>#N/A</v>
      </c>
      <c r="Y250" s="2" t="e">
        <v>#N/A</v>
      </c>
      <c r="Z250" s="2" t="e">
        <v>#N/A</v>
      </c>
      <c r="AA250" s="2" t="e">
        <v>#N/A</v>
      </c>
      <c r="AB250" s="2" t="e">
        <v>#N/A</v>
      </c>
      <c r="AC250" s="2" t="e">
        <v>#N/A</v>
      </c>
      <c r="AD250" s="2" t="e">
        <v>#N/A</v>
      </c>
      <c r="AE250" s="2" t="e">
        <v>#N/A</v>
      </c>
      <c r="AF250" s="2" t="e">
        <v>#N/A</v>
      </c>
      <c r="AG250" s="2" t="e">
        <v>#N/A</v>
      </c>
      <c r="AH250" s="2" t="e">
        <v>#N/A</v>
      </c>
      <c r="AI250" s="2" t="e">
        <v>#N/A</v>
      </c>
      <c r="AJ250" s="2" t="e">
        <v>#N/A</v>
      </c>
      <c r="AK250" s="2" t="e">
        <v>#N/A</v>
      </c>
      <c r="AL250" s="2" t="e">
        <v>#N/A</v>
      </c>
      <c r="AM250" s="2" t="e">
        <v>#N/A</v>
      </c>
      <c r="AN250" s="2" t="e">
        <v>#N/A</v>
      </c>
      <c r="AO250" s="2" t="e">
        <v>#N/A</v>
      </c>
      <c r="AP250" s="2" t="e">
        <v>#N/A</v>
      </c>
      <c r="AQ250" s="2" t="e">
        <v>#N/A</v>
      </c>
      <c r="AR250" s="2" t="e">
        <v>#N/A</v>
      </c>
      <c r="AS250" t="e">
        <v>#N/A</v>
      </c>
      <c r="AT250" t="e">
        <v>#N/A</v>
      </c>
      <c r="AU250" t="e">
        <v>#N/A</v>
      </c>
      <c r="AV250" t="e">
        <v>#N/A</v>
      </c>
      <c r="AW250" t="e">
        <v>#N/A</v>
      </c>
      <c r="AX250" t="e">
        <v>#N/A</v>
      </c>
      <c r="AY250" t="e">
        <v>#N/A</v>
      </c>
      <c r="AZ250" t="e">
        <v>#N/A</v>
      </c>
      <c r="BA250" t="e">
        <v>#N/A</v>
      </c>
      <c r="BB250" t="e">
        <v>#N/A</v>
      </c>
      <c r="BC250" t="e">
        <v>#N/A</v>
      </c>
      <c r="BD250" t="e">
        <v>#N/A</v>
      </c>
      <c r="BE250" t="e">
        <v>#N/A</v>
      </c>
      <c r="BF250" t="e">
        <v>#N/A</v>
      </c>
      <c r="BG250" t="e">
        <v>#N/A</v>
      </c>
      <c r="BH250" t="e">
        <v>#N/A</v>
      </c>
      <c r="BI250" t="e">
        <v>#N/A</v>
      </c>
      <c r="BJ250" t="e">
        <v>#N/A</v>
      </c>
      <c r="BK250" t="e">
        <v>#N/A</v>
      </c>
      <c r="BL250" t="e">
        <v>#N/A</v>
      </c>
      <c r="BM250" t="e">
        <v>#N/A</v>
      </c>
    </row>
    <row r="251" spans="1:65" x14ac:dyDescent="0.25">
      <c r="A251" t="s">
        <v>255</v>
      </c>
      <c r="B251" s="2">
        <v>5.6</v>
      </c>
      <c r="C251" s="3">
        <v>5.673</v>
      </c>
      <c r="D251" s="9">
        <v>3.6</v>
      </c>
      <c r="E251" s="2" t="e">
        <v>#N/A</v>
      </c>
      <c r="F251" s="7" t="e">
        <v>#N/A</v>
      </c>
      <c r="G251" s="7" t="e">
        <v>#N/A</v>
      </c>
      <c r="H251" s="7" t="e">
        <v>#N/A</v>
      </c>
      <c r="I251" s="7" t="e">
        <v>#N/A</v>
      </c>
      <c r="J251" s="7" t="e">
        <v>#N/A</v>
      </c>
      <c r="K251" s="7" t="e">
        <v>#N/A</v>
      </c>
      <c r="L251" s="7" t="e">
        <v>#N/A</v>
      </c>
      <c r="M251" s="7" t="e">
        <v>#N/A</v>
      </c>
      <c r="N251" s="7" t="e">
        <v>#N/A</v>
      </c>
      <c r="O251" s="7" t="e">
        <v>#N/A</v>
      </c>
      <c r="P251" s="7" t="e">
        <v>#N/A</v>
      </c>
      <c r="Q251" s="7" t="e">
        <v>#N/A</v>
      </c>
      <c r="R251" s="7" t="e">
        <v>#N/A</v>
      </c>
      <c r="S251" s="7" t="e">
        <v>#N/A</v>
      </c>
      <c r="T251" s="7" t="e">
        <v>#N/A</v>
      </c>
      <c r="U251" s="7" t="e">
        <v>#N/A</v>
      </c>
      <c r="V251" s="7" t="e">
        <v>#N/A</v>
      </c>
      <c r="W251" s="7" t="e">
        <v>#N/A</v>
      </c>
      <c r="X251" s="2" t="e">
        <v>#N/A</v>
      </c>
      <c r="Y251" s="2" t="e">
        <v>#N/A</v>
      </c>
      <c r="Z251" s="2" t="e">
        <v>#N/A</v>
      </c>
      <c r="AA251" s="2" t="e">
        <v>#N/A</v>
      </c>
      <c r="AB251" s="2" t="e">
        <v>#N/A</v>
      </c>
      <c r="AC251" s="2" t="e">
        <v>#N/A</v>
      </c>
      <c r="AD251" s="2" t="e">
        <v>#N/A</v>
      </c>
      <c r="AE251" s="2" t="e">
        <v>#N/A</v>
      </c>
      <c r="AF251" s="2" t="e">
        <v>#N/A</v>
      </c>
      <c r="AG251" s="2" t="e">
        <v>#N/A</v>
      </c>
      <c r="AH251" s="2" t="e">
        <v>#N/A</v>
      </c>
      <c r="AI251" s="2" t="e">
        <v>#N/A</v>
      </c>
      <c r="AJ251" s="2" t="e">
        <v>#N/A</v>
      </c>
      <c r="AK251" s="2" t="e">
        <v>#N/A</v>
      </c>
      <c r="AL251" s="2" t="e">
        <v>#N/A</v>
      </c>
      <c r="AM251" s="2" t="e">
        <v>#N/A</v>
      </c>
      <c r="AN251" s="2" t="e">
        <v>#N/A</v>
      </c>
      <c r="AO251" s="2" t="e">
        <v>#N/A</v>
      </c>
      <c r="AP251" s="2" t="e">
        <v>#N/A</v>
      </c>
      <c r="AQ251" s="2" t="e">
        <v>#N/A</v>
      </c>
      <c r="AR251" s="2" t="e">
        <v>#N/A</v>
      </c>
      <c r="AS251" t="e">
        <v>#N/A</v>
      </c>
      <c r="AT251" t="e">
        <v>#N/A</v>
      </c>
      <c r="AU251" t="e">
        <v>#N/A</v>
      </c>
      <c r="AV251" t="e">
        <v>#N/A</v>
      </c>
      <c r="AW251" t="e">
        <v>#N/A</v>
      </c>
      <c r="AX251" t="e">
        <v>#N/A</v>
      </c>
      <c r="AY251" t="e">
        <v>#N/A</v>
      </c>
      <c r="AZ251" t="e">
        <v>#N/A</v>
      </c>
      <c r="BA251" t="e">
        <v>#N/A</v>
      </c>
      <c r="BB251" t="e">
        <v>#N/A</v>
      </c>
      <c r="BC251" t="e">
        <v>#N/A</v>
      </c>
      <c r="BD251" t="e">
        <v>#N/A</v>
      </c>
      <c r="BE251" t="e">
        <v>#N/A</v>
      </c>
      <c r="BF251" t="e">
        <v>#N/A</v>
      </c>
      <c r="BG251" t="e">
        <v>#N/A</v>
      </c>
      <c r="BH251" t="e">
        <v>#N/A</v>
      </c>
      <c r="BI251" t="e">
        <v>#N/A</v>
      </c>
      <c r="BJ251" t="e">
        <v>#N/A</v>
      </c>
      <c r="BK251" t="e">
        <v>#N/A</v>
      </c>
      <c r="BL251" t="e">
        <v>#N/A</v>
      </c>
      <c r="BM251" t="e">
        <v>#N/A</v>
      </c>
    </row>
    <row r="252" spans="1:65" x14ac:dyDescent="0.25">
      <c r="A252" t="s">
        <v>256</v>
      </c>
      <c r="B252" s="2">
        <v>5.5</v>
      </c>
      <c r="C252" s="3">
        <v>5.6520000000000001</v>
      </c>
      <c r="D252" s="9">
        <v>3.6</v>
      </c>
      <c r="E252" s="2" t="e">
        <v>#N/A</v>
      </c>
      <c r="F252" s="7" t="e">
        <v>#N/A</v>
      </c>
      <c r="G252" s="7" t="e">
        <v>#N/A</v>
      </c>
      <c r="H252" s="7" t="e">
        <v>#N/A</v>
      </c>
      <c r="I252" s="7" t="e">
        <v>#N/A</v>
      </c>
      <c r="J252" s="7" t="e">
        <v>#N/A</v>
      </c>
      <c r="K252" s="7" t="e">
        <v>#N/A</v>
      </c>
      <c r="L252" s="7" t="e">
        <v>#N/A</v>
      </c>
      <c r="M252" s="7" t="e">
        <v>#N/A</v>
      </c>
      <c r="N252" s="7" t="e">
        <v>#N/A</v>
      </c>
      <c r="O252" s="7" t="e">
        <v>#N/A</v>
      </c>
      <c r="P252" s="7" t="e">
        <v>#N/A</v>
      </c>
      <c r="Q252" s="7" t="e">
        <v>#N/A</v>
      </c>
      <c r="R252" s="7" t="e">
        <v>#N/A</v>
      </c>
      <c r="S252" s="7" t="e">
        <v>#N/A</v>
      </c>
      <c r="T252" s="7" t="e">
        <v>#N/A</v>
      </c>
      <c r="U252" s="7" t="e">
        <v>#N/A</v>
      </c>
      <c r="V252" s="7" t="e">
        <v>#N/A</v>
      </c>
      <c r="W252" s="7" t="e">
        <v>#N/A</v>
      </c>
      <c r="X252" s="2" t="e">
        <v>#N/A</v>
      </c>
      <c r="Y252" s="2" t="e">
        <v>#N/A</v>
      </c>
      <c r="Z252" s="2" t="e">
        <v>#N/A</v>
      </c>
      <c r="AA252" s="2" t="e">
        <v>#N/A</v>
      </c>
      <c r="AB252" s="2" t="e">
        <v>#N/A</v>
      </c>
      <c r="AC252" s="2" t="e">
        <v>#N/A</v>
      </c>
      <c r="AD252" s="2" t="e">
        <v>#N/A</v>
      </c>
      <c r="AE252" s="2" t="e">
        <v>#N/A</v>
      </c>
      <c r="AF252" s="2" t="e">
        <v>#N/A</v>
      </c>
      <c r="AG252" s="2" t="e">
        <v>#N/A</v>
      </c>
      <c r="AH252" s="2" t="e">
        <v>#N/A</v>
      </c>
      <c r="AI252" s="2" t="e">
        <v>#N/A</v>
      </c>
      <c r="AJ252" s="2" t="e">
        <v>#N/A</v>
      </c>
      <c r="AK252" s="2" t="e">
        <v>#N/A</v>
      </c>
      <c r="AL252" s="2" t="e">
        <v>#N/A</v>
      </c>
      <c r="AM252" s="2" t="e">
        <v>#N/A</v>
      </c>
      <c r="AN252" s="2" t="e">
        <v>#N/A</v>
      </c>
      <c r="AO252" s="2" t="e">
        <v>#N/A</v>
      </c>
      <c r="AP252" s="2" t="e">
        <v>#N/A</v>
      </c>
      <c r="AQ252" s="2" t="e">
        <v>#N/A</v>
      </c>
      <c r="AR252" s="2" t="e">
        <v>#N/A</v>
      </c>
      <c r="AS252" t="e">
        <v>#N/A</v>
      </c>
      <c r="AT252" t="e">
        <v>#N/A</v>
      </c>
      <c r="AU252" t="e">
        <v>#N/A</v>
      </c>
      <c r="AV252" t="e">
        <v>#N/A</v>
      </c>
      <c r="AW252" t="e">
        <v>#N/A</v>
      </c>
      <c r="AX252" t="e">
        <v>#N/A</v>
      </c>
      <c r="AY252" t="e">
        <v>#N/A</v>
      </c>
      <c r="AZ252" t="e">
        <v>#N/A</v>
      </c>
      <c r="BA252" t="e">
        <v>#N/A</v>
      </c>
      <c r="BB252" t="e">
        <v>#N/A</v>
      </c>
      <c r="BC252" t="e">
        <v>#N/A</v>
      </c>
      <c r="BD252" t="e">
        <v>#N/A</v>
      </c>
      <c r="BE252" t="e">
        <v>#N/A</v>
      </c>
      <c r="BF252" t="e">
        <v>#N/A</v>
      </c>
      <c r="BG252" t="e">
        <v>#N/A</v>
      </c>
      <c r="BH252" t="e">
        <v>#N/A</v>
      </c>
      <c r="BI252" t="e">
        <v>#N/A</v>
      </c>
      <c r="BJ252" t="e">
        <v>#N/A</v>
      </c>
      <c r="BK252" t="e">
        <v>#N/A</v>
      </c>
      <c r="BL252" t="e">
        <v>#N/A</v>
      </c>
      <c r="BM252" t="e">
        <v>#N/A</v>
      </c>
    </row>
    <row r="253" spans="1:65" x14ac:dyDescent="0.25">
      <c r="A253" t="s">
        <v>257</v>
      </c>
      <c r="B253" s="2">
        <v>5.3</v>
      </c>
      <c r="C253" s="3">
        <v>5.1630000000000003</v>
      </c>
      <c r="D253" s="9">
        <v>3.6</v>
      </c>
      <c r="E253" s="2" t="e">
        <v>#N/A</v>
      </c>
      <c r="F253" s="7" t="e">
        <v>#N/A</v>
      </c>
      <c r="G253" s="7" t="e">
        <v>#N/A</v>
      </c>
      <c r="H253" s="7" t="e">
        <v>#N/A</v>
      </c>
      <c r="I253" s="7" t="e">
        <v>#N/A</v>
      </c>
      <c r="J253" s="7" t="e">
        <v>#N/A</v>
      </c>
      <c r="K253" s="7" t="e">
        <v>#N/A</v>
      </c>
      <c r="L253" s="7" t="e">
        <v>#N/A</v>
      </c>
      <c r="M253" s="7" t="e">
        <v>#N/A</v>
      </c>
      <c r="N253" s="7" t="e">
        <v>#N/A</v>
      </c>
      <c r="O253" s="7" t="e">
        <v>#N/A</v>
      </c>
      <c r="P253" s="7" t="e">
        <v>#N/A</v>
      </c>
      <c r="Q253" s="7" t="e">
        <v>#N/A</v>
      </c>
      <c r="R253" s="7" t="e">
        <v>#N/A</v>
      </c>
      <c r="S253" s="7" t="e">
        <v>#N/A</v>
      </c>
      <c r="T253" s="7" t="e">
        <v>#N/A</v>
      </c>
      <c r="U253" s="7" t="e">
        <v>#N/A</v>
      </c>
      <c r="V253" s="7" t="e">
        <v>#N/A</v>
      </c>
      <c r="W253" s="7" t="e">
        <v>#N/A</v>
      </c>
      <c r="X253" s="2" t="e">
        <v>#N/A</v>
      </c>
      <c r="Y253" s="2" t="e">
        <v>#N/A</v>
      </c>
      <c r="Z253" s="2" t="e">
        <v>#N/A</v>
      </c>
      <c r="AA253" s="2" t="e">
        <v>#N/A</v>
      </c>
      <c r="AB253" s="2" t="e">
        <v>#N/A</v>
      </c>
      <c r="AC253" s="2" t="e">
        <v>#N/A</v>
      </c>
      <c r="AD253" s="2" t="e">
        <v>#N/A</v>
      </c>
      <c r="AE253" s="2" t="e">
        <v>#N/A</v>
      </c>
      <c r="AF253" s="2" t="e">
        <v>#N/A</v>
      </c>
      <c r="AG253" s="2" t="e">
        <v>#N/A</v>
      </c>
      <c r="AH253" s="2" t="e">
        <v>#N/A</v>
      </c>
      <c r="AI253" s="2" t="e">
        <v>#N/A</v>
      </c>
      <c r="AJ253" s="2" t="e">
        <v>#N/A</v>
      </c>
      <c r="AK253" s="2" t="e">
        <v>#N/A</v>
      </c>
      <c r="AL253" s="2" t="e">
        <v>#N/A</v>
      </c>
      <c r="AM253" s="2" t="e">
        <v>#N/A</v>
      </c>
      <c r="AN253" s="2" t="e">
        <v>#N/A</v>
      </c>
      <c r="AO253" s="2" t="e">
        <v>#N/A</v>
      </c>
      <c r="AP253" s="2" t="e">
        <v>#N/A</v>
      </c>
      <c r="AQ253" s="2" t="e">
        <v>#N/A</v>
      </c>
      <c r="AR253" s="2" t="e">
        <v>#N/A</v>
      </c>
      <c r="AS253" t="e">
        <v>#N/A</v>
      </c>
      <c r="AT253" t="e">
        <v>#N/A</v>
      </c>
      <c r="AU253" t="e">
        <v>#N/A</v>
      </c>
      <c r="AV253" t="e">
        <v>#N/A</v>
      </c>
      <c r="AW253" t="e">
        <v>#N/A</v>
      </c>
      <c r="AX253" t="e">
        <v>#N/A</v>
      </c>
      <c r="AY253" t="e">
        <v>#N/A</v>
      </c>
      <c r="AZ253" t="e">
        <v>#N/A</v>
      </c>
      <c r="BA253" t="e">
        <v>#N/A</v>
      </c>
      <c r="BB253" t="e">
        <v>#N/A</v>
      </c>
      <c r="BC253" t="e">
        <v>#N/A</v>
      </c>
      <c r="BD253" t="e">
        <v>#N/A</v>
      </c>
      <c r="BE253" t="e">
        <v>#N/A</v>
      </c>
      <c r="BF253" t="e">
        <v>#N/A</v>
      </c>
      <c r="BG253" t="e">
        <v>#N/A</v>
      </c>
      <c r="BH253" t="e">
        <v>#N/A</v>
      </c>
      <c r="BI253" t="e">
        <v>#N/A</v>
      </c>
      <c r="BJ253" t="e">
        <v>#N/A</v>
      </c>
      <c r="BK253" t="e">
        <v>#N/A</v>
      </c>
      <c r="BL253" t="e">
        <v>#N/A</v>
      </c>
      <c r="BM253" t="e">
        <v>#N/A</v>
      </c>
    </row>
    <row r="254" spans="1:65" x14ac:dyDescent="0.25">
      <c r="A254" t="s">
        <v>258</v>
      </c>
      <c r="B254" s="2">
        <v>5.3</v>
      </c>
      <c r="C254" s="3">
        <v>5.1829999999999998</v>
      </c>
      <c r="D254" s="9">
        <v>3.6</v>
      </c>
      <c r="E254" s="2" t="e">
        <v>#N/A</v>
      </c>
      <c r="F254" s="7" t="e">
        <v>#N/A</v>
      </c>
      <c r="G254" s="7" t="e">
        <v>#N/A</v>
      </c>
      <c r="H254" s="7" t="e">
        <v>#N/A</v>
      </c>
      <c r="I254" s="7" t="e">
        <v>#N/A</v>
      </c>
      <c r="J254" s="7" t="e">
        <v>#N/A</v>
      </c>
      <c r="K254" s="7" t="e">
        <v>#N/A</v>
      </c>
      <c r="L254" s="7" t="e">
        <v>#N/A</v>
      </c>
      <c r="M254" s="7" t="e">
        <v>#N/A</v>
      </c>
      <c r="N254" s="7" t="e">
        <v>#N/A</v>
      </c>
      <c r="O254" s="7" t="e">
        <v>#N/A</v>
      </c>
      <c r="P254" s="7" t="e">
        <v>#N/A</v>
      </c>
      <c r="Q254" s="7" t="e">
        <v>#N/A</v>
      </c>
      <c r="R254" s="7" t="e">
        <v>#N/A</v>
      </c>
      <c r="S254" s="7" t="e">
        <v>#N/A</v>
      </c>
      <c r="T254" s="7" t="e">
        <v>#N/A</v>
      </c>
      <c r="U254" s="7" t="e">
        <v>#N/A</v>
      </c>
      <c r="V254" s="7" t="e">
        <v>#N/A</v>
      </c>
      <c r="W254" s="7" t="e">
        <v>#N/A</v>
      </c>
      <c r="X254" s="2" t="e">
        <v>#N/A</v>
      </c>
      <c r="Y254" s="2" t="e">
        <v>#N/A</v>
      </c>
      <c r="Z254" s="2" t="e">
        <v>#N/A</v>
      </c>
      <c r="AA254" s="2" t="e">
        <v>#N/A</v>
      </c>
      <c r="AB254" s="2" t="e">
        <v>#N/A</v>
      </c>
      <c r="AC254" s="2" t="e">
        <v>#N/A</v>
      </c>
      <c r="AD254" s="2" t="e">
        <v>#N/A</v>
      </c>
      <c r="AE254" s="2" t="e">
        <v>#N/A</v>
      </c>
      <c r="AF254" s="2" t="e">
        <v>#N/A</v>
      </c>
      <c r="AG254" s="2" t="e">
        <v>#N/A</v>
      </c>
      <c r="AH254" s="2" t="e">
        <v>#N/A</v>
      </c>
      <c r="AI254" s="2" t="e">
        <v>#N/A</v>
      </c>
      <c r="AJ254" s="2" t="e">
        <v>#N/A</v>
      </c>
      <c r="AK254" s="2" t="e">
        <v>#N/A</v>
      </c>
      <c r="AL254" s="2" t="e">
        <v>#N/A</v>
      </c>
      <c r="AM254" s="2" t="e">
        <v>#N/A</v>
      </c>
      <c r="AN254" s="2" t="e">
        <v>#N/A</v>
      </c>
      <c r="AO254" s="2" t="e">
        <v>#N/A</v>
      </c>
      <c r="AP254" s="2" t="e">
        <v>#N/A</v>
      </c>
      <c r="AQ254" s="2" t="e">
        <v>#N/A</v>
      </c>
      <c r="AR254" s="2" t="e">
        <v>#N/A</v>
      </c>
      <c r="AS254" t="e">
        <v>#N/A</v>
      </c>
      <c r="AT254" t="e">
        <v>#N/A</v>
      </c>
      <c r="AU254" t="e">
        <v>#N/A</v>
      </c>
      <c r="AV254" t="e">
        <v>#N/A</v>
      </c>
      <c r="AW254" t="e">
        <v>#N/A</v>
      </c>
      <c r="AX254" t="e">
        <v>#N/A</v>
      </c>
      <c r="AY254" t="e">
        <v>#N/A</v>
      </c>
      <c r="AZ254" t="e">
        <v>#N/A</v>
      </c>
      <c r="BA254" t="e">
        <v>#N/A</v>
      </c>
      <c r="BB254" t="e">
        <v>#N/A</v>
      </c>
      <c r="BC254" t="e">
        <v>#N/A</v>
      </c>
      <c r="BD254" t="e">
        <v>#N/A</v>
      </c>
      <c r="BE254" t="e">
        <v>#N/A</v>
      </c>
      <c r="BF254" t="e">
        <v>#N/A</v>
      </c>
      <c r="BG254" t="e">
        <v>#N/A</v>
      </c>
      <c r="BH254" t="e">
        <v>#N/A</v>
      </c>
      <c r="BI254" t="e">
        <v>#N/A</v>
      </c>
      <c r="BJ254" t="e">
        <v>#N/A</v>
      </c>
      <c r="BK254" t="e">
        <v>#N/A</v>
      </c>
      <c r="BL254" t="e">
        <v>#N/A</v>
      </c>
      <c r="BM254" t="e">
        <v>#N/A</v>
      </c>
    </row>
    <row r="255" spans="1:65" x14ac:dyDescent="0.25">
      <c r="A255" t="s">
        <v>259</v>
      </c>
      <c r="B255" s="2">
        <v>5.3</v>
      </c>
      <c r="C255" s="3">
        <v>5.4390000000000001</v>
      </c>
      <c r="D255" s="9">
        <v>3.6</v>
      </c>
      <c r="E255" s="2" t="e">
        <v>#N/A</v>
      </c>
      <c r="F255" s="7" t="e">
        <v>#N/A</v>
      </c>
      <c r="G255" s="7" t="e">
        <v>#N/A</v>
      </c>
      <c r="H255" s="7" t="e">
        <v>#N/A</v>
      </c>
      <c r="I255" s="7" t="e">
        <v>#N/A</v>
      </c>
      <c r="J255" s="7" t="e">
        <v>#N/A</v>
      </c>
      <c r="K255" s="7" t="e">
        <v>#N/A</v>
      </c>
      <c r="L255" s="7" t="e">
        <v>#N/A</v>
      </c>
      <c r="M255" s="7" t="e">
        <v>#N/A</v>
      </c>
      <c r="N255" s="7" t="e">
        <v>#N/A</v>
      </c>
      <c r="O255" s="7" t="e">
        <v>#N/A</v>
      </c>
      <c r="P255" s="7" t="e">
        <v>#N/A</v>
      </c>
      <c r="Q255" s="7" t="e">
        <v>#N/A</v>
      </c>
      <c r="R255" s="7" t="e">
        <v>#N/A</v>
      </c>
      <c r="S255" s="7" t="e">
        <v>#N/A</v>
      </c>
      <c r="T255" s="7" t="e">
        <v>#N/A</v>
      </c>
      <c r="U255" s="7" t="e">
        <v>#N/A</v>
      </c>
      <c r="V255" s="7" t="e">
        <v>#N/A</v>
      </c>
      <c r="W255" s="7" t="e">
        <v>#N/A</v>
      </c>
      <c r="X255" s="2" t="e">
        <v>#N/A</v>
      </c>
      <c r="Y255" s="2" t="e">
        <v>#N/A</v>
      </c>
      <c r="Z255" s="2" t="e">
        <v>#N/A</v>
      </c>
      <c r="AA255" s="2" t="e">
        <v>#N/A</v>
      </c>
      <c r="AB255" s="2" t="e">
        <v>#N/A</v>
      </c>
      <c r="AC255" s="2" t="e">
        <v>#N/A</v>
      </c>
      <c r="AD255" s="2" t="e">
        <v>#N/A</v>
      </c>
      <c r="AE255" s="2" t="e">
        <v>#N/A</v>
      </c>
      <c r="AF255" s="2" t="e">
        <v>#N/A</v>
      </c>
      <c r="AG255" s="2" t="e">
        <v>#N/A</v>
      </c>
      <c r="AH255" s="2" t="e">
        <v>#N/A</v>
      </c>
      <c r="AI255" s="2" t="e">
        <v>#N/A</v>
      </c>
      <c r="AJ255" s="2" t="e">
        <v>#N/A</v>
      </c>
      <c r="AK255" s="2" t="e">
        <v>#N/A</v>
      </c>
      <c r="AL255" s="2" t="e">
        <v>#N/A</v>
      </c>
      <c r="AM255" s="2" t="e">
        <v>#N/A</v>
      </c>
      <c r="AN255" s="2" t="e">
        <v>#N/A</v>
      </c>
      <c r="AO255" s="2" t="e">
        <v>#N/A</v>
      </c>
      <c r="AP255" s="2" t="e">
        <v>#N/A</v>
      </c>
      <c r="AQ255" s="2" t="e">
        <v>#N/A</v>
      </c>
      <c r="AR255" s="2" t="e">
        <v>#N/A</v>
      </c>
      <c r="AS255" t="e">
        <v>#N/A</v>
      </c>
      <c r="AT255" t="e">
        <v>#N/A</v>
      </c>
      <c r="AU255" t="e">
        <v>#N/A</v>
      </c>
      <c r="AV255" t="e">
        <v>#N/A</v>
      </c>
      <c r="AW255" t="e">
        <v>#N/A</v>
      </c>
      <c r="AX255" t="e">
        <v>#N/A</v>
      </c>
      <c r="AY255" t="e">
        <v>#N/A</v>
      </c>
      <c r="AZ255" t="e">
        <v>#N/A</v>
      </c>
      <c r="BA255" t="e">
        <v>#N/A</v>
      </c>
      <c r="BB255" t="e">
        <v>#N/A</v>
      </c>
      <c r="BC255" t="e">
        <v>#N/A</v>
      </c>
      <c r="BD255" t="e">
        <v>#N/A</v>
      </c>
      <c r="BE255" t="e">
        <v>#N/A</v>
      </c>
      <c r="BF255" t="e">
        <v>#N/A</v>
      </c>
      <c r="BG255" t="e">
        <v>#N/A</v>
      </c>
      <c r="BH255" t="e">
        <v>#N/A</v>
      </c>
      <c r="BI255" t="e">
        <v>#N/A</v>
      </c>
      <c r="BJ255" t="e">
        <v>#N/A</v>
      </c>
      <c r="BK255" t="e">
        <v>#N/A</v>
      </c>
      <c r="BL255" t="e">
        <v>#N/A</v>
      </c>
      <c r="BM255" t="e">
        <v>#N/A</v>
      </c>
    </row>
    <row r="256" spans="1:65" x14ac:dyDescent="0.25">
      <c r="A256" t="s">
        <v>260</v>
      </c>
      <c r="B256" s="2">
        <v>5.4</v>
      </c>
      <c r="C256" s="3">
        <v>5.32</v>
      </c>
      <c r="D256" s="9">
        <v>3.6</v>
      </c>
      <c r="E256" s="2" t="e">
        <v>#N/A</v>
      </c>
      <c r="F256" s="7" t="e">
        <v>#N/A</v>
      </c>
      <c r="G256" s="7" t="e">
        <v>#N/A</v>
      </c>
      <c r="H256" s="7" t="e">
        <v>#N/A</v>
      </c>
      <c r="I256" s="7" t="e">
        <v>#N/A</v>
      </c>
      <c r="J256" s="7" t="e">
        <v>#N/A</v>
      </c>
      <c r="K256" s="7" t="e">
        <v>#N/A</v>
      </c>
      <c r="L256" s="7" t="e">
        <v>#N/A</v>
      </c>
      <c r="M256" s="7" t="e">
        <v>#N/A</v>
      </c>
      <c r="N256" s="7" t="e">
        <v>#N/A</v>
      </c>
      <c r="O256" s="7" t="e">
        <v>#N/A</v>
      </c>
      <c r="P256" s="7" t="e">
        <v>#N/A</v>
      </c>
      <c r="Q256" s="7" t="e">
        <v>#N/A</v>
      </c>
      <c r="R256" s="7" t="e">
        <v>#N/A</v>
      </c>
      <c r="S256" s="7" t="e">
        <v>#N/A</v>
      </c>
      <c r="T256" s="7" t="e">
        <v>#N/A</v>
      </c>
      <c r="U256" s="7" t="e">
        <v>#N/A</v>
      </c>
      <c r="V256" s="7" t="e">
        <v>#N/A</v>
      </c>
      <c r="W256" s="7" t="e">
        <v>#N/A</v>
      </c>
      <c r="X256" s="2" t="e">
        <v>#N/A</v>
      </c>
      <c r="Y256" s="2" t="e">
        <v>#N/A</v>
      </c>
      <c r="Z256" s="2" t="e">
        <v>#N/A</v>
      </c>
      <c r="AA256" s="2" t="e">
        <v>#N/A</v>
      </c>
      <c r="AB256" s="2" t="e">
        <v>#N/A</v>
      </c>
      <c r="AC256" s="2" t="e">
        <v>#N/A</v>
      </c>
      <c r="AD256" s="2" t="e">
        <v>#N/A</v>
      </c>
      <c r="AE256" s="2" t="e">
        <v>#N/A</v>
      </c>
      <c r="AF256" s="2" t="e">
        <v>#N/A</v>
      </c>
      <c r="AG256" s="2" t="e">
        <v>#N/A</v>
      </c>
      <c r="AH256" s="2" t="e">
        <v>#N/A</v>
      </c>
      <c r="AI256" s="2" t="e">
        <v>#N/A</v>
      </c>
      <c r="AJ256" s="2" t="e">
        <v>#N/A</v>
      </c>
      <c r="AK256" s="2" t="e">
        <v>#N/A</v>
      </c>
      <c r="AL256" s="2" t="e">
        <v>#N/A</v>
      </c>
      <c r="AM256" s="2" t="e">
        <v>#N/A</v>
      </c>
      <c r="AN256" s="2" t="e">
        <v>#N/A</v>
      </c>
      <c r="AO256" s="2" t="e">
        <v>#N/A</v>
      </c>
      <c r="AP256" s="2" t="e">
        <v>#N/A</v>
      </c>
      <c r="AQ256" s="2" t="e">
        <v>#N/A</v>
      </c>
      <c r="AR256" s="2" t="e">
        <v>#N/A</v>
      </c>
      <c r="AS256" t="e">
        <v>#N/A</v>
      </c>
      <c r="AT256" t="e">
        <v>#N/A</v>
      </c>
      <c r="AU256" t="e">
        <v>#N/A</v>
      </c>
      <c r="AV256" t="e">
        <v>#N/A</v>
      </c>
      <c r="AW256" t="e">
        <v>#N/A</v>
      </c>
      <c r="AX256" t="e">
        <v>#N/A</v>
      </c>
      <c r="AY256" t="e">
        <v>#N/A</v>
      </c>
      <c r="AZ256" t="e">
        <v>#N/A</v>
      </c>
      <c r="BA256" t="e">
        <v>#N/A</v>
      </c>
      <c r="BB256" t="e">
        <v>#N/A</v>
      </c>
      <c r="BC256" t="e">
        <v>#N/A</v>
      </c>
      <c r="BD256" t="e">
        <v>#N/A</v>
      </c>
      <c r="BE256" t="e">
        <v>#N/A</v>
      </c>
      <c r="BF256" t="e">
        <v>#N/A</v>
      </c>
      <c r="BG256" t="e">
        <v>#N/A</v>
      </c>
      <c r="BH256" t="e">
        <v>#N/A</v>
      </c>
      <c r="BI256" t="e">
        <v>#N/A</v>
      </c>
      <c r="BJ256" t="e">
        <v>#N/A</v>
      </c>
      <c r="BK256" t="e">
        <v>#N/A</v>
      </c>
      <c r="BL256" t="e">
        <v>#N/A</v>
      </c>
      <c r="BM256" t="e">
        <v>#N/A</v>
      </c>
    </row>
    <row r="257" spans="1:65" x14ac:dyDescent="0.25">
      <c r="A257" t="s">
        <v>261</v>
      </c>
      <c r="B257" s="2">
        <v>5.3</v>
      </c>
      <c r="C257" s="3">
        <v>5.4329999999999998</v>
      </c>
      <c r="D257" s="9">
        <v>3.7</v>
      </c>
      <c r="E257" s="2" t="e">
        <v>#N/A</v>
      </c>
      <c r="F257" s="7" t="e">
        <v>#N/A</v>
      </c>
      <c r="G257" s="7" t="e">
        <v>#N/A</v>
      </c>
      <c r="H257" s="7" t="e">
        <v>#N/A</v>
      </c>
      <c r="I257" s="7" t="e">
        <v>#N/A</v>
      </c>
      <c r="J257" s="7" t="e">
        <v>#N/A</v>
      </c>
      <c r="K257" s="7" t="e">
        <v>#N/A</v>
      </c>
      <c r="L257" s="7" t="e">
        <v>#N/A</v>
      </c>
      <c r="M257" s="7" t="e">
        <v>#N/A</v>
      </c>
      <c r="N257" s="7" t="e">
        <v>#N/A</v>
      </c>
      <c r="O257" s="7" t="e">
        <v>#N/A</v>
      </c>
      <c r="P257" s="7" t="e">
        <v>#N/A</v>
      </c>
      <c r="Q257" s="7" t="e">
        <v>#N/A</v>
      </c>
      <c r="R257" s="7" t="e">
        <v>#N/A</v>
      </c>
      <c r="S257" s="7" t="e">
        <v>#N/A</v>
      </c>
      <c r="T257" s="7" t="e">
        <v>#N/A</v>
      </c>
      <c r="U257" s="7" t="e">
        <v>#N/A</v>
      </c>
      <c r="V257" s="7" t="e">
        <v>#N/A</v>
      </c>
      <c r="W257" s="7" t="e">
        <v>#N/A</v>
      </c>
      <c r="X257" s="2" t="e">
        <v>#N/A</v>
      </c>
      <c r="Y257" s="2" t="e">
        <v>#N/A</v>
      </c>
      <c r="Z257" s="2" t="e">
        <v>#N/A</v>
      </c>
      <c r="AA257" s="2" t="e">
        <v>#N/A</v>
      </c>
      <c r="AB257" s="2" t="e">
        <v>#N/A</v>
      </c>
      <c r="AC257" s="2" t="e">
        <v>#N/A</v>
      </c>
      <c r="AD257" s="2" t="e">
        <v>#N/A</v>
      </c>
      <c r="AE257" s="2" t="e">
        <v>#N/A</v>
      </c>
      <c r="AF257" s="2" t="e">
        <v>#N/A</v>
      </c>
      <c r="AG257" s="2" t="e">
        <v>#N/A</v>
      </c>
      <c r="AH257" s="2" t="e">
        <v>#N/A</v>
      </c>
      <c r="AI257" s="2" t="e">
        <v>#N/A</v>
      </c>
      <c r="AJ257" s="2" t="e">
        <v>#N/A</v>
      </c>
      <c r="AK257" s="2" t="e">
        <v>#N/A</v>
      </c>
      <c r="AL257" s="2" t="e">
        <v>#N/A</v>
      </c>
      <c r="AM257" s="2" t="e">
        <v>#N/A</v>
      </c>
      <c r="AN257" s="2" t="e">
        <v>#N/A</v>
      </c>
      <c r="AO257" s="2" t="e">
        <v>#N/A</v>
      </c>
      <c r="AP257" s="2" t="e">
        <v>#N/A</v>
      </c>
      <c r="AQ257" s="2" t="e">
        <v>#N/A</v>
      </c>
      <c r="AR257" s="2" t="e">
        <v>#N/A</v>
      </c>
      <c r="AS257" t="e">
        <v>#N/A</v>
      </c>
      <c r="AT257" t="e">
        <v>#N/A</v>
      </c>
      <c r="AU257" t="e">
        <v>#N/A</v>
      </c>
      <c r="AV257" t="e">
        <v>#N/A</v>
      </c>
      <c r="AW257" t="e">
        <v>#N/A</v>
      </c>
      <c r="AX257" t="e">
        <v>#N/A</v>
      </c>
      <c r="AY257" t="e">
        <v>#N/A</v>
      </c>
      <c r="AZ257" t="e">
        <v>#N/A</v>
      </c>
      <c r="BA257" t="e">
        <v>#N/A</v>
      </c>
      <c r="BB257" t="e">
        <v>#N/A</v>
      </c>
      <c r="BC257" t="e">
        <v>#N/A</v>
      </c>
      <c r="BD257" t="e">
        <v>#N/A</v>
      </c>
      <c r="BE257" t="e">
        <v>#N/A</v>
      </c>
      <c r="BF257" t="e">
        <v>#N/A</v>
      </c>
      <c r="BG257" t="e">
        <v>#N/A</v>
      </c>
      <c r="BH257" t="e">
        <v>#N/A</v>
      </c>
      <c r="BI257" t="e">
        <v>#N/A</v>
      </c>
      <c r="BJ257" t="e">
        <v>#N/A</v>
      </c>
      <c r="BK257" t="e">
        <v>#N/A</v>
      </c>
      <c r="BL257" t="e">
        <v>#N/A</v>
      </c>
      <c r="BM257" t="e">
        <v>#N/A</v>
      </c>
    </row>
    <row r="258" spans="1:65" x14ac:dyDescent="0.25">
      <c r="A258" t="s">
        <v>262</v>
      </c>
      <c r="B258" s="2">
        <v>5.2</v>
      </c>
      <c r="C258" s="3">
        <v>5.1589999999999998</v>
      </c>
      <c r="D258" s="9">
        <v>3.7</v>
      </c>
      <c r="E258" s="2" t="e">
        <v>#N/A</v>
      </c>
      <c r="F258" s="7" t="e">
        <v>#N/A</v>
      </c>
      <c r="G258" s="7" t="e">
        <v>#N/A</v>
      </c>
      <c r="H258" s="7" t="e">
        <v>#N/A</v>
      </c>
      <c r="I258" s="7" t="e">
        <v>#N/A</v>
      </c>
      <c r="J258" s="7" t="e">
        <v>#N/A</v>
      </c>
      <c r="K258" s="7" t="e">
        <v>#N/A</v>
      </c>
      <c r="L258" s="7" t="e">
        <v>#N/A</v>
      </c>
      <c r="M258" s="7" t="e">
        <v>#N/A</v>
      </c>
      <c r="N258" s="7" t="e">
        <v>#N/A</v>
      </c>
      <c r="O258" s="7" t="e">
        <v>#N/A</v>
      </c>
      <c r="P258" s="7" t="e">
        <v>#N/A</v>
      </c>
      <c r="Q258" s="7" t="e">
        <v>#N/A</v>
      </c>
      <c r="R258" s="7" t="e">
        <v>#N/A</v>
      </c>
      <c r="S258" s="7" t="e">
        <v>#N/A</v>
      </c>
      <c r="T258" s="7" t="e">
        <v>#N/A</v>
      </c>
      <c r="U258" s="7" t="e">
        <v>#N/A</v>
      </c>
      <c r="V258" s="7" t="e">
        <v>#N/A</v>
      </c>
      <c r="W258" s="7" t="e">
        <v>#N/A</v>
      </c>
      <c r="X258" s="2" t="e">
        <v>#N/A</v>
      </c>
      <c r="Y258" s="2" t="e">
        <v>#N/A</v>
      </c>
      <c r="Z258" s="2" t="e">
        <v>#N/A</v>
      </c>
      <c r="AA258" s="2" t="e">
        <v>#N/A</v>
      </c>
      <c r="AB258" s="2" t="e">
        <v>#N/A</v>
      </c>
      <c r="AC258" s="2" t="e">
        <v>#N/A</v>
      </c>
      <c r="AD258" s="2" t="e">
        <v>#N/A</v>
      </c>
      <c r="AE258" s="2" t="e">
        <v>#N/A</v>
      </c>
      <c r="AF258" s="2" t="e">
        <v>#N/A</v>
      </c>
      <c r="AG258" s="2" t="e">
        <v>#N/A</v>
      </c>
      <c r="AH258" s="2" t="e">
        <v>#N/A</v>
      </c>
      <c r="AI258" s="2" t="e">
        <v>#N/A</v>
      </c>
      <c r="AJ258" s="2" t="e">
        <v>#N/A</v>
      </c>
      <c r="AK258" s="2" t="e">
        <v>#N/A</v>
      </c>
      <c r="AL258" s="2" t="e">
        <v>#N/A</v>
      </c>
      <c r="AM258" s="2" t="e">
        <v>#N/A</v>
      </c>
      <c r="AN258" s="2" t="e">
        <v>#N/A</v>
      </c>
      <c r="AO258" s="2" t="e">
        <v>#N/A</v>
      </c>
      <c r="AP258" s="2" t="e">
        <v>#N/A</v>
      </c>
      <c r="AQ258" s="2" t="e">
        <v>#N/A</v>
      </c>
      <c r="AR258" s="2" t="e">
        <v>#N/A</v>
      </c>
      <c r="AS258" t="e">
        <v>#N/A</v>
      </c>
      <c r="AT258" t="e">
        <v>#N/A</v>
      </c>
      <c r="AU258" t="e">
        <v>#N/A</v>
      </c>
      <c r="AV258" t="e">
        <v>#N/A</v>
      </c>
      <c r="AW258" t="e">
        <v>#N/A</v>
      </c>
      <c r="AX258" t="e">
        <v>#N/A</v>
      </c>
      <c r="AY258" t="e">
        <v>#N/A</v>
      </c>
      <c r="AZ258" t="e">
        <v>#N/A</v>
      </c>
      <c r="BA258" t="e">
        <v>#N/A</v>
      </c>
      <c r="BB258" t="e">
        <v>#N/A</v>
      </c>
      <c r="BC258" t="e">
        <v>#N/A</v>
      </c>
      <c r="BD258" t="e">
        <v>#N/A</v>
      </c>
      <c r="BE258" t="e">
        <v>#N/A</v>
      </c>
      <c r="BF258" t="e">
        <v>#N/A</v>
      </c>
      <c r="BG258" t="e">
        <v>#N/A</v>
      </c>
      <c r="BH258" t="e">
        <v>#N/A</v>
      </c>
      <c r="BI258" t="e">
        <v>#N/A</v>
      </c>
      <c r="BJ258" t="e">
        <v>#N/A</v>
      </c>
      <c r="BK258" t="e">
        <v>#N/A</v>
      </c>
      <c r="BL258" t="e">
        <v>#N/A</v>
      </c>
      <c r="BM258" t="e">
        <v>#N/A</v>
      </c>
    </row>
    <row r="259" spans="1:65" x14ac:dyDescent="0.25">
      <c r="A259" t="s">
        <v>263</v>
      </c>
      <c r="B259" s="2">
        <v>5.2</v>
      </c>
      <c r="C259" s="3">
        <v>5.08</v>
      </c>
      <c r="D259" s="9">
        <v>3.7</v>
      </c>
      <c r="E259" s="2" t="e">
        <v>#N/A</v>
      </c>
      <c r="F259" s="7" t="e">
        <v>#N/A</v>
      </c>
      <c r="G259" s="7" t="e">
        <v>#N/A</v>
      </c>
      <c r="H259" s="7" t="e">
        <v>#N/A</v>
      </c>
      <c r="I259" s="7" t="e">
        <v>#N/A</v>
      </c>
      <c r="J259" s="7" t="e">
        <v>#N/A</v>
      </c>
      <c r="K259" s="7" t="e">
        <v>#N/A</v>
      </c>
      <c r="L259" s="7" t="e">
        <v>#N/A</v>
      </c>
      <c r="M259" s="7" t="e">
        <v>#N/A</v>
      </c>
      <c r="N259" s="7" t="e">
        <v>#N/A</v>
      </c>
      <c r="O259" s="7" t="e">
        <v>#N/A</v>
      </c>
      <c r="P259" s="7" t="e">
        <v>#N/A</v>
      </c>
      <c r="Q259" s="7" t="e">
        <v>#N/A</v>
      </c>
      <c r="R259" s="7" t="e">
        <v>#N/A</v>
      </c>
      <c r="S259" s="7" t="e">
        <v>#N/A</v>
      </c>
      <c r="T259" s="7" t="e">
        <v>#N/A</v>
      </c>
      <c r="U259" s="7" t="e">
        <v>#N/A</v>
      </c>
      <c r="V259" s="7" t="e">
        <v>#N/A</v>
      </c>
      <c r="W259" s="7" t="e">
        <v>#N/A</v>
      </c>
      <c r="X259" s="2" t="e">
        <v>#N/A</v>
      </c>
      <c r="Y259" s="2" t="e">
        <v>#N/A</v>
      </c>
      <c r="Z259" s="2" t="e">
        <v>#N/A</v>
      </c>
      <c r="AA259" s="2" t="e">
        <v>#N/A</v>
      </c>
      <c r="AB259" s="2" t="e">
        <v>#N/A</v>
      </c>
      <c r="AC259" s="2" t="e">
        <v>#N/A</v>
      </c>
      <c r="AD259" s="2" t="e">
        <v>#N/A</v>
      </c>
      <c r="AE259" s="2" t="e">
        <v>#N/A</v>
      </c>
      <c r="AF259" s="2" t="e">
        <v>#N/A</v>
      </c>
      <c r="AG259" s="2" t="e">
        <v>#N/A</v>
      </c>
      <c r="AH259" s="2" t="e">
        <v>#N/A</v>
      </c>
      <c r="AI259" s="2" t="e">
        <v>#N/A</v>
      </c>
      <c r="AJ259" s="2" t="e">
        <v>#N/A</v>
      </c>
      <c r="AK259" s="2" t="e">
        <v>#N/A</v>
      </c>
      <c r="AL259" s="2" t="e">
        <v>#N/A</v>
      </c>
      <c r="AM259" s="2" t="e">
        <v>#N/A</v>
      </c>
      <c r="AN259" s="2" t="e">
        <v>#N/A</v>
      </c>
      <c r="AO259" s="2" t="e">
        <v>#N/A</v>
      </c>
      <c r="AP259" s="2" t="e">
        <v>#N/A</v>
      </c>
      <c r="AQ259" s="2" t="e">
        <v>#N/A</v>
      </c>
      <c r="AR259" s="2" t="e">
        <v>#N/A</v>
      </c>
      <c r="AS259" t="e">
        <v>#N/A</v>
      </c>
      <c r="AT259" t="e">
        <v>#N/A</v>
      </c>
      <c r="AU259" t="e">
        <v>#N/A</v>
      </c>
      <c r="AV259" t="e">
        <v>#N/A</v>
      </c>
      <c r="AW259" t="e">
        <v>#N/A</v>
      </c>
      <c r="AX259" t="e">
        <v>#N/A</v>
      </c>
      <c r="AY259" t="e">
        <v>#N/A</v>
      </c>
      <c r="AZ259" t="e">
        <v>#N/A</v>
      </c>
      <c r="BA259" t="e">
        <v>#N/A</v>
      </c>
      <c r="BB259" t="e">
        <v>#N/A</v>
      </c>
      <c r="BC259" t="e">
        <v>#N/A</v>
      </c>
      <c r="BD259" t="e">
        <v>#N/A</v>
      </c>
      <c r="BE259" t="e">
        <v>#N/A</v>
      </c>
      <c r="BF259" t="e">
        <v>#N/A</v>
      </c>
      <c r="BG259" t="e">
        <v>#N/A</v>
      </c>
      <c r="BH259" t="e">
        <v>#N/A</v>
      </c>
      <c r="BI259" t="e">
        <v>#N/A</v>
      </c>
      <c r="BJ259" t="e">
        <v>#N/A</v>
      </c>
      <c r="BK259" t="e">
        <v>#N/A</v>
      </c>
      <c r="BL259" t="e">
        <v>#N/A</v>
      </c>
      <c r="BM259" t="e">
        <v>#N/A</v>
      </c>
    </row>
    <row r="260" spans="1:65" x14ac:dyDescent="0.25">
      <c r="A260" t="s">
        <v>264</v>
      </c>
      <c r="B260" s="2">
        <v>5.2</v>
      </c>
      <c r="C260" s="3">
        <v>5.25</v>
      </c>
      <c r="D260" s="9">
        <v>3.7</v>
      </c>
      <c r="E260" s="2" t="e">
        <v>#N/A</v>
      </c>
      <c r="F260" s="7" t="e">
        <v>#N/A</v>
      </c>
      <c r="G260" s="7" t="e">
        <v>#N/A</v>
      </c>
      <c r="H260" s="7" t="e">
        <v>#N/A</v>
      </c>
      <c r="I260" s="7" t="e">
        <v>#N/A</v>
      </c>
      <c r="J260" s="7" t="e">
        <v>#N/A</v>
      </c>
      <c r="K260" s="7" t="e">
        <v>#N/A</v>
      </c>
      <c r="L260" s="7" t="e">
        <v>#N/A</v>
      </c>
      <c r="M260" s="7" t="e">
        <v>#N/A</v>
      </c>
      <c r="N260" s="7" t="e">
        <v>#N/A</v>
      </c>
      <c r="O260" s="7" t="e">
        <v>#N/A</v>
      </c>
      <c r="P260" s="7" t="e">
        <v>#N/A</v>
      </c>
      <c r="Q260" s="7" t="e">
        <v>#N/A</v>
      </c>
      <c r="R260" s="7" t="e">
        <v>#N/A</v>
      </c>
      <c r="S260" s="7" t="e">
        <v>#N/A</v>
      </c>
      <c r="T260" s="7" t="e">
        <v>#N/A</v>
      </c>
      <c r="U260" s="7" t="e">
        <v>#N/A</v>
      </c>
      <c r="V260" s="7" t="e">
        <v>#N/A</v>
      </c>
      <c r="W260" s="7" t="e">
        <v>#N/A</v>
      </c>
      <c r="X260" s="2" t="e">
        <v>#N/A</v>
      </c>
      <c r="Y260" s="2" t="e">
        <v>#N/A</v>
      </c>
      <c r="Z260" s="2" t="e">
        <v>#N/A</v>
      </c>
      <c r="AA260" s="2" t="e">
        <v>#N/A</v>
      </c>
      <c r="AB260" s="2" t="e">
        <v>#N/A</v>
      </c>
      <c r="AC260" s="2" t="e">
        <v>#N/A</v>
      </c>
      <c r="AD260" s="2" t="e">
        <v>#N/A</v>
      </c>
      <c r="AE260" s="2" t="e">
        <v>#N/A</v>
      </c>
      <c r="AF260" s="2" t="e">
        <v>#N/A</v>
      </c>
      <c r="AG260" s="2" t="e">
        <v>#N/A</v>
      </c>
      <c r="AH260" s="2" t="e">
        <v>#N/A</v>
      </c>
      <c r="AI260" s="2" t="e">
        <v>#N/A</v>
      </c>
      <c r="AJ260" s="2" t="e">
        <v>#N/A</v>
      </c>
      <c r="AK260" s="2" t="e">
        <v>#N/A</v>
      </c>
      <c r="AL260" s="2" t="e">
        <v>#N/A</v>
      </c>
      <c r="AM260" s="2" t="e">
        <v>#N/A</v>
      </c>
      <c r="AN260" s="2" t="e">
        <v>#N/A</v>
      </c>
      <c r="AO260" s="2" t="e">
        <v>#N/A</v>
      </c>
      <c r="AP260" s="2" t="e">
        <v>#N/A</v>
      </c>
      <c r="AQ260" s="2" t="e">
        <v>#N/A</v>
      </c>
      <c r="AR260" s="2" t="e">
        <v>#N/A</v>
      </c>
      <c r="AS260" t="e">
        <v>#N/A</v>
      </c>
      <c r="AT260" t="e">
        <v>#N/A</v>
      </c>
      <c r="AU260" t="e">
        <v>#N/A</v>
      </c>
      <c r="AV260" t="e">
        <v>#N/A</v>
      </c>
      <c r="AW260" t="e">
        <v>#N/A</v>
      </c>
      <c r="AX260" t="e">
        <v>#N/A</v>
      </c>
      <c r="AY260" t="e">
        <v>#N/A</v>
      </c>
      <c r="AZ260" t="e">
        <v>#N/A</v>
      </c>
      <c r="BA260" t="e">
        <v>#N/A</v>
      </c>
      <c r="BB260" t="e">
        <v>#N/A</v>
      </c>
      <c r="BC260" t="e">
        <v>#N/A</v>
      </c>
      <c r="BD260" t="e">
        <v>#N/A</v>
      </c>
      <c r="BE260" t="e">
        <v>#N/A</v>
      </c>
      <c r="BF260" t="e">
        <v>#N/A</v>
      </c>
      <c r="BG260" t="e">
        <v>#N/A</v>
      </c>
      <c r="BH260" t="e">
        <v>#N/A</v>
      </c>
      <c r="BI260" t="e">
        <v>#N/A</v>
      </c>
      <c r="BJ260" t="e">
        <v>#N/A</v>
      </c>
      <c r="BK260" t="e">
        <v>#N/A</v>
      </c>
      <c r="BL260" t="e">
        <v>#N/A</v>
      </c>
      <c r="BM260" t="e">
        <v>#N/A</v>
      </c>
    </row>
    <row r="261" spans="1:65" x14ac:dyDescent="0.25">
      <c r="A261" t="s">
        <v>265</v>
      </c>
      <c r="B261" s="2">
        <v>5.0999999999999996</v>
      </c>
      <c r="C261" s="3">
        <v>5.29</v>
      </c>
      <c r="D261" s="9">
        <v>3.7</v>
      </c>
      <c r="E261" s="2" t="e">
        <v>#N/A</v>
      </c>
      <c r="F261" s="7" t="e">
        <v>#N/A</v>
      </c>
      <c r="G261" s="7" t="e">
        <v>#N/A</v>
      </c>
      <c r="H261" s="7" t="e">
        <v>#N/A</v>
      </c>
      <c r="I261" s="7" t="e">
        <v>#N/A</v>
      </c>
      <c r="J261" s="7" t="e">
        <v>#N/A</v>
      </c>
      <c r="K261" s="7" t="e">
        <v>#N/A</v>
      </c>
      <c r="L261" s="7" t="e">
        <v>#N/A</v>
      </c>
      <c r="M261" s="7" t="e">
        <v>#N/A</v>
      </c>
      <c r="N261" s="7" t="e">
        <v>#N/A</v>
      </c>
      <c r="O261" s="7" t="e">
        <v>#N/A</v>
      </c>
      <c r="P261" s="7" t="e">
        <v>#N/A</v>
      </c>
      <c r="Q261" s="7" t="e">
        <v>#N/A</v>
      </c>
      <c r="R261" s="7" t="e">
        <v>#N/A</v>
      </c>
      <c r="S261" s="7" t="e">
        <v>#N/A</v>
      </c>
      <c r="T261" s="7" t="e">
        <v>#N/A</v>
      </c>
      <c r="U261" s="7" t="e">
        <v>#N/A</v>
      </c>
      <c r="V261" s="7" t="e">
        <v>#N/A</v>
      </c>
      <c r="W261" s="7" t="e">
        <v>#N/A</v>
      </c>
      <c r="X261" s="2" t="e">
        <v>#N/A</v>
      </c>
      <c r="Y261" s="2" t="e">
        <v>#N/A</v>
      </c>
      <c r="Z261" s="2" t="e">
        <v>#N/A</v>
      </c>
      <c r="AA261" s="2" t="e">
        <v>#N/A</v>
      </c>
      <c r="AB261" s="2" t="e">
        <v>#N/A</v>
      </c>
      <c r="AC261" s="2" t="e">
        <v>#N/A</v>
      </c>
      <c r="AD261" s="2" t="e">
        <v>#N/A</v>
      </c>
      <c r="AE261" s="2" t="e">
        <v>#N/A</v>
      </c>
      <c r="AF261" s="2" t="e">
        <v>#N/A</v>
      </c>
      <c r="AG261" s="2" t="e">
        <v>#N/A</v>
      </c>
      <c r="AH261" s="2" t="e">
        <v>#N/A</v>
      </c>
      <c r="AI261" s="2" t="e">
        <v>#N/A</v>
      </c>
      <c r="AJ261" s="2" t="e">
        <v>#N/A</v>
      </c>
      <c r="AK261" s="2" t="e">
        <v>#N/A</v>
      </c>
      <c r="AL261" s="2" t="e">
        <v>#N/A</v>
      </c>
      <c r="AM261" s="2" t="e">
        <v>#N/A</v>
      </c>
      <c r="AN261" s="2" t="e">
        <v>#N/A</v>
      </c>
      <c r="AO261" s="2" t="e">
        <v>#N/A</v>
      </c>
      <c r="AP261" s="2" t="e">
        <v>#N/A</v>
      </c>
      <c r="AQ261" s="2" t="e">
        <v>#N/A</v>
      </c>
      <c r="AR261" s="2" t="e">
        <v>#N/A</v>
      </c>
      <c r="AS261" t="e">
        <v>#N/A</v>
      </c>
      <c r="AT261" t="e">
        <v>#N/A</v>
      </c>
      <c r="AU261" t="e">
        <v>#N/A</v>
      </c>
      <c r="AV261" t="e">
        <v>#N/A</v>
      </c>
      <c r="AW261" t="e">
        <v>#N/A</v>
      </c>
      <c r="AX261" t="e">
        <v>#N/A</v>
      </c>
      <c r="AY261" t="e">
        <v>#N/A</v>
      </c>
      <c r="AZ261" t="e">
        <v>#N/A</v>
      </c>
      <c r="BA261" t="e">
        <v>#N/A</v>
      </c>
      <c r="BB261" t="e">
        <v>#N/A</v>
      </c>
      <c r="BC261" t="e">
        <v>#N/A</v>
      </c>
      <c r="BD261" t="e">
        <v>#N/A</v>
      </c>
      <c r="BE261" t="e">
        <v>#N/A</v>
      </c>
      <c r="BF261" t="e">
        <v>#N/A</v>
      </c>
      <c r="BG261" t="e">
        <v>#N/A</v>
      </c>
      <c r="BH261" t="e">
        <v>#N/A</v>
      </c>
      <c r="BI261" t="e">
        <v>#N/A</v>
      </c>
      <c r="BJ261" t="e">
        <v>#N/A</v>
      </c>
      <c r="BK261" t="e">
        <v>#N/A</v>
      </c>
      <c r="BL261" t="e">
        <v>#N/A</v>
      </c>
      <c r="BM261" t="e">
        <v>#N/A</v>
      </c>
    </row>
    <row r="262" spans="1:65" x14ac:dyDescent="0.25">
      <c r="A262" t="s">
        <v>266</v>
      </c>
      <c r="B262" s="2">
        <v>5</v>
      </c>
      <c r="C262" s="3">
        <v>4.72</v>
      </c>
      <c r="D262" s="9">
        <v>3.7</v>
      </c>
      <c r="E262" s="2" t="e">
        <v>#N/A</v>
      </c>
      <c r="F262" s="7" t="e">
        <v>#N/A</v>
      </c>
      <c r="G262" s="7" t="e">
        <v>#N/A</v>
      </c>
      <c r="H262" s="7" t="e">
        <v>#N/A</v>
      </c>
      <c r="I262" s="7" t="e">
        <v>#N/A</v>
      </c>
      <c r="J262" s="7" t="e">
        <v>#N/A</v>
      </c>
      <c r="K262" s="7" t="e">
        <v>#N/A</v>
      </c>
      <c r="L262" s="7" t="e">
        <v>#N/A</v>
      </c>
      <c r="M262" s="7" t="e">
        <v>#N/A</v>
      </c>
      <c r="N262" s="7" t="e">
        <v>#N/A</v>
      </c>
      <c r="O262" s="7" t="e">
        <v>#N/A</v>
      </c>
      <c r="P262" s="7" t="e">
        <v>#N/A</v>
      </c>
      <c r="Q262" s="7" t="e">
        <v>#N/A</v>
      </c>
      <c r="R262" s="7" t="e">
        <v>#N/A</v>
      </c>
      <c r="S262" s="7" t="e">
        <v>#N/A</v>
      </c>
      <c r="T262" s="7" t="e">
        <v>#N/A</v>
      </c>
      <c r="U262" s="7" t="e">
        <v>#N/A</v>
      </c>
      <c r="V262" s="7" t="e">
        <v>#N/A</v>
      </c>
      <c r="W262" s="7" t="e">
        <v>#N/A</v>
      </c>
      <c r="X262" s="2" t="e">
        <v>#N/A</v>
      </c>
      <c r="Y262" s="2" t="e">
        <v>#N/A</v>
      </c>
      <c r="Z262" s="2" t="e">
        <v>#N/A</v>
      </c>
      <c r="AA262" s="2" t="e">
        <v>#N/A</v>
      </c>
      <c r="AB262" s="2" t="e">
        <v>#N/A</v>
      </c>
      <c r="AC262" s="2" t="e">
        <v>#N/A</v>
      </c>
      <c r="AD262" s="2" t="e">
        <v>#N/A</v>
      </c>
      <c r="AE262" s="2" t="e">
        <v>#N/A</v>
      </c>
      <c r="AF262" s="2" t="e">
        <v>#N/A</v>
      </c>
      <c r="AG262" s="2" t="e">
        <v>#N/A</v>
      </c>
      <c r="AH262" s="2" t="e">
        <v>#N/A</v>
      </c>
      <c r="AI262" s="2" t="e">
        <v>#N/A</v>
      </c>
      <c r="AJ262" s="2" t="e">
        <v>#N/A</v>
      </c>
      <c r="AK262" s="2" t="e">
        <v>#N/A</v>
      </c>
      <c r="AL262" s="2" t="e">
        <v>#N/A</v>
      </c>
      <c r="AM262" s="2" t="e">
        <v>#N/A</v>
      </c>
      <c r="AN262" s="2" t="e">
        <v>#N/A</v>
      </c>
      <c r="AO262" s="2" t="e">
        <v>#N/A</v>
      </c>
      <c r="AP262" s="2" t="e">
        <v>#N/A</v>
      </c>
      <c r="AQ262" s="2" t="e">
        <v>#N/A</v>
      </c>
      <c r="AR262" s="2" t="e">
        <v>#N/A</v>
      </c>
      <c r="AS262" t="e">
        <v>#N/A</v>
      </c>
      <c r="AT262" t="e">
        <v>#N/A</v>
      </c>
      <c r="AU262" t="e">
        <v>#N/A</v>
      </c>
      <c r="AV262" t="e">
        <v>#N/A</v>
      </c>
      <c r="AW262" t="e">
        <v>#N/A</v>
      </c>
      <c r="AX262" t="e">
        <v>#N/A</v>
      </c>
      <c r="AY262" t="e">
        <v>#N/A</v>
      </c>
      <c r="AZ262" t="e">
        <v>#N/A</v>
      </c>
      <c r="BA262" t="e">
        <v>#N/A</v>
      </c>
      <c r="BB262" t="e">
        <v>#N/A</v>
      </c>
      <c r="BC262" t="e">
        <v>#N/A</v>
      </c>
      <c r="BD262" t="e">
        <v>#N/A</v>
      </c>
      <c r="BE262" t="e">
        <v>#N/A</v>
      </c>
      <c r="BF262" t="e">
        <v>#N/A</v>
      </c>
      <c r="BG262" t="e">
        <v>#N/A</v>
      </c>
      <c r="BH262" t="e">
        <v>#N/A</v>
      </c>
      <c r="BI262" t="e">
        <v>#N/A</v>
      </c>
      <c r="BJ262" t="e">
        <v>#N/A</v>
      </c>
      <c r="BK262" t="e">
        <v>#N/A</v>
      </c>
      <c r="BL262" t="e">
        <v>#N/A</v>
      </c>
      <c r="BM262" t="e">
        <v>#N/A</v>
      </c>
    </row>
    <row r="263" spans="1:65" x14ac:dyDescent="0.25">
      <c r="A263" t="s">
        <v>267</v>
      </c>
      <c r="B263" s="2">
        <v>4.9000000000000004</v>
      </c>
      <c r="C263" s="3">
        <v>5.0229999999999997</v>
      </c>
      <c r="D263" s="9">
        <v>3.7</v>
      </c>
      <c r="E263" s="2" t="e">
        <v>#N/A</v>
      </c>
      <c r="F263" s="7" t="e">
        <v>#N/A</v>
      </c>
      <c r="G263" s="7" t="e">
        <v>#N/A</v>
      </c>
      <c r="H263" s="7" t="e">
        <v>#N/A</v>
      </c>
      <c r="I263" s="7" t="e">
        <v>#N/A</v>
      </c>
      <c r="J263" s="7" t="e">
        <v>#N/A</v>
      </c>
      <c r="K263" s="7" t="e">
        <v>#N/A</v>
      </c>
      <c r="L263" s="7" t="e">
        <v>#N/A</v>
      </c>
      <c r="M263" s="7" t="e">
        <v>#N/A</v>
      </c>
      <c r="N263" s="7" t="e">
        <v>#N/A</v>
      </c>
      <c r="O263" s="7" t="e">
        <v>#N/A</v>
      </c>
      <c r="P263" s="7" t="e">
        <v>#N/A</v>
      </c>
      <c r="Q263" s="7" t="e">
        <v>#N/A</v>
      </c>
      <c r="R263" s="7" t="e">
        <v>#N/A</v>
      </c>
      <c r="S263" s="7" t="e">
        <v>#N/A</v>
      </c>
      <c r="T263" s="7" t="e">
        <v>#N/A</v>
      </c>
      <c r="U263" s="7" t="e">
        <v>#N/A</v>
      </c>
      <c r="V263" s="7" t="e">
        <v>#N/A</v>
      </c>
      <c r="W263" s="7" t="e">
        <v>#N/A</v>
      </c>
      <c r="X263" s="2" t="e">
        <v>#N/A</v>
      </c>
      <c r="Y263" s="2" t="e">
        <v>#N/A</v>
      </c>
      <c r="Z263" s="2" t="e">
        <v>#N/A</v>
      </c>
      <c r="AA263" s="2" t="e">
        <v>#N/A</v>
      </c>
      <c r="AB263" s="2" t="e">
        <v>#N/A</v>
      </c>
      <c r="AC263" s="2" t="e">
        <v>#N/A</v>
      </c>
      <c r="AD263" s="2" t="e">
        <v>#N/A</v>
      </c>
      <c r="AE263" s="2" t="e">
        <v>#N/A</v>
      </c>
      <c r="AF263" s="2" t="e">
        <v>#N/A</v>
      </c>
      <c r="AG263" s="2" t="e">
        <v>#N/A</v>
      </c>
      <c r="AH263" s="2" t="e">
        <v>#N/A</v>
      </c>
      <c r="AI263" s="2" t="e">
        <v>#N/A</v>
      </c>
      <c r="AJ263" s="2" t="e">
        <v>#N/A</v>
      </c>
      <c r="AK263" s="2" t="e">
        <v>#N/A</v>
      </c>
      <c r="AL263" s="2" t="e">
        <v>#N/A</v>
      </c>
      <c r="AM263" s="2" t="e">
        <v>#N/A</v>
      </c>
      <c r="AN263" s="2" t="e">
        <v>#N/A</v>
      </c>
      <c r="AO263" s="2" t="e">
        <v>#N/A</v>
      </c>
      <c r="AP263" s="2" t="e">
        <v>#N/A</v>
      </c>
      <c r="AQ263" s="2" t="e">
        <v>#N/A</v>
      </c>
      <c r="AR263" s="2" t="e">
        <v>#N/A</v>
      </c>
      <c r="AS263" t="e">
        <v>#N/A</v>
      </c>
      <c r="AT263" t="e">
        <v>#N/A</v>
      </c>
      <c r="AU263" t="e">
        <v>#N/A</v>
      </c>
      <c r="AV263" t="e">
        <v>#N/A</v>
      </c>
      <c r="AW263" t="e">
        <v>#N/A</v>
      </c>
      <c r="AX263" t="e">
        <v>#N/A</v>
      </c>
      <c r="AY263" t="e">
        <v>#N/A</v>
      </c>
      <c r="AZ263" t="e">
        <v>#N/A</v>
      </c>
      <c r="BA263" t="e">
        <v>#N/A</v>
      </c>
      <c r="BB263" t="e">
        <v>#N/A</v>
      </c>
      <c r="BC263" t="e">
        <v>#N/A</v>
      </c>
      <c r="BD263" t="e">
        <v>#N/A</v>
      </c>
      <c r="BE263" t="e">
        <v>#N/A</v>
      </c>
      <c r="BF263" t="e">
        <v>#N/A</v>
      </c>
      <c r="BG263" t="e">
        <v>#N/A</v>
      </c>
      <c r="BH263" t="e">
        <v>#N/A</v>
      </c>
      <c r="BI263" t="e">
        <v>#N/A</v>
      </c>
      <c r="BJ263" t="e">
        <v>#N/A</v>
      </c>
      <c r="BK263" t="e">
        <v>#N/A</v>
      </c>
      <c r="BL263" t="e">
        <v>#N/A</v>
      </c>
      <c r="BM263" t="e">
        <v>#N/A</v>
      </c>
    </row>
    <row r="264" spans="1:65" x14ac:dyDescent="0.25">
      <c r="A264" t="s">
        <v>268</v>
      </c>
      <c r="B264" s="2">
        <v>5</v>
      </c>
      <c r="C264" s="3">
        <v>4.9939999999999998</v>
      </c>
      <c r="D264" s="9">
        <v>3.7</v>
      </c>
      <c r="E264" s="2">
        <v>680</v>
      </c>
      <c r="F264" s="7">
        <v>2</v>
      </c>
      <c r="G264" s="7">
        <v>75</v>
      </c>
      <c r="H264" s="7">
        <v>2</v>
      </c>
      <c r="I264" s="7">
        <v>3</v>
      </c>
      <c r="J264" s="7">
        <v>31</v>
      </c>
      <c r="K264" s="7">
        <v>568</v>
      </c>
      <c r="L264" s="7">
        <v>131</v>
      </c>
      <c r="M264" s="7">
        <v>29</v>
      </c>
      <c r="N264" s="7">
        <v>59</v>
      </c>
      <c r="O264" s="7">
        <v>50</v>
      </c>
      <c r="P264" s="7">
        <v>31</v>
      </c>
      <c r="Q264" s="7">
        <v>8</v>
      </c>
      <c r="R264" s="7">
        <v>55</v>
      </c>
      <c r="S264" s="7">
        <v>41</v>
      </c>
      <c r="T264" s="7">
        <v>17</v>
      </c>
      <c r="U264" s="7">
        <v>32</v>
      </c>
      <c r="V264" s="7">
        <v>79</v>
      </c>
      <c r="W264" s="7">
        <v>18</v>
      </c>
      <c r="X264" s="2">
        <v>2.6</v>
      </c>
      <c r="Y264" s="2">
        <v>2.5</v>
      </c>
      <c r="Z264" s="2">
        <v>2.2000000000000002</v>
      </c>
      <c r="AA264" s="2">
        <v>2</v>
      </c>
      <c r="AB264" s="2">
        <v>1.6</v>
      </c>
      <c r="AC264" s="2">
        <v>2.4</v>
      </c>
      <c r="AD264" s="2">
        <v>2.9</v>
      </c>
      <c r="AE264" s="2">
        <v>2.4</v>
      </c>
      <c r="AF264" s="2">
        <v>3.3</v>
      </c>
      <c r="AG264" s="2">
        <v>4.7</v>
      </c>
      <c r="AH264" s="2">
        <v>2.7</v>
      </c>
      <c r="AI264" s="2">
        <v>2.8</v>
      </c>
      <c r="AJ264" s="2">
        <v>3.6</v>
      </c>
      <c r="AK264" s="2">
        <v>2</v>
      </c>
      <c r="AL264" s="2">
        <v>1.1000000000000001</v>
      </c>
      <c r="AM264" s="2">
        <v>1.5</v>
      </c>
      <c r="AN264" s="2">
        <v>2.7</v>
      </c>
      <c r="AO264" s="2">
        <v>2.8</v>
      </c>
      <c r="AP264" s="2">
        <v>3</v>
      </c>
      <c r="AQ264" s="2">
        <v>2.6</v>
      </c>
      <c r="AR264" s="2">
        <v>2.2000000000000002</v>
      </c>
      <c r="AS264" t="e">
        <v>#N/A</v>
      </c>
      <c r="AT264" t="e">
        <v>#N/A</v>
      </c>
      <c r="AU264" t="e">
        <v>#N/A</v>
      </c>
      <c r="AV264" t="e">
        <v>#N/A</v>
      </c>
      <c r="AW264" t="e">
        <v>#N/A</v>
      </c>
      <c r="AX264" t="e">
        <v>#N/A</v>
      </c>
      <c r="AY264" t="e">
        <v>#N/A</v>
      </c>
      <c r="AZ264" t="e">
        <v>#N/A</v>
      </c>
      <c r="BA264" t="e">
        <v>#N/A</v>
      </c>
      <c r="BB264" t="e">
        <v>#N/A</v>
      </c>
      <c r="BC264" t="e">
        <v>#N/A</v>
      </c>
      <c r="BD264" t="e">
        <v>#N/A</v>
      </c>
      <c r="BE264" t="e">
        <v>#N/A</v>
      </c>
      <c r="BF264" t="e">
        <v>#N/A</v>
      </c>
      <c r="BG264" t="e">
        <v>#N/A</v>
      </c>
      <c r="BH264" t="e">
        <v>#N/A</v>
      </c>
      <c r="BI264" t="e">
        <v>#N/A</v>
      </c>
      <c r="BJ264" t="e">
        <v>#N/A</v>
      </c>
      <c r="BK264" t="e">
        <v>#N/A</v>
      </c>
      <c r="BL264" t="e">
        <v>#N/A</v>
      </c>
      <c r="BM264" t="e">
        <v>#N/A</v>
      </c>
    </row>
    <row r="265" spans="1:65" x14ac:dyDescent="0.25">
      <c r="A265" t="s">
        <v>269</v>
      </c>
      <c r="B265" s="2">
        <v>5</v>
      </c>
      <c r="C265" s="3">
        <v>5.0670000000000002</v>
      </c>
      <c r="D265" s="9">
        <v>3.7</v>
      </c>
      <c r="E265" s="2">
        <v>674</v>
      </c>
      <c r="F265" s="7">
        <v>2</v>
      </c>
      <c r="G265" s="7">
        <v>75</v>
      </c>
      <c r="H265" s="7">
        <v>2</v>
      </c>
      <c r="I265" s="7">
        <v>3</v>
      </c>
      <c r="J265" s="7">
        <v>30</v>
      </c>
      <c r="K265" s="7">
        <v>563</v>
      </c>
      <c r="L265" s="7">
        <v>130</v>
      </c>
      <c r="M265" s="7">
        <v>29</v>
      </c>
      <c r="N265" s="7">
        <v>60</v>
      </c>
      <c r="O265" s="7">
        <v>48</v>
      </c>
      <c r="P265" s="7">
        <v>30</v>
      </c>
      <c r="Q265" s="7">
        <v>7</v>
      </c>
      <c r="R265" s="7">
        <v>53</v>
      </c>
      <c r="S265" s="7">
        <v>39</v>
      </c>
      <c r="T265" s="7">
        <v>16</v>
      </c>
      <c r="U265" s="7">
        <v>32</v>
      </c>
      <c r="V265" s="7">
        <v>83</v>
      </c>
      <c r="W265" s="7">
        <v>17</v>
      </c>
      <c r="X265" s="2">
        <v>2.5</v>
      </c>
      <c r="Y265" s="2">
        <v>2.4</v>
      </c>
      <c r="Z265" s="2">
        <v>2.2000000000000002</v>
      </c>
      <c r="AA265" s="2">
        <v>2.1</v>
      </c>
      <c r="AB265" s="2">
        <v>1.6</v>
      </c>
      <c r="AC265" s="2">
        <v>2.2999999999999998</v>
      </c>
      <c r="AD265" s="2">
        <v>2.8</v>
      </c>
      <c r="AE265" s="2">
        <v>2.4</v>
      </c>
      <c r="AF265" s="2">
        <v>3.4</v>
      </c>
      <c r="AG265" s="2">
        <v>4.5</v>
      </c>
      <c r="AH265" s="2">
        <v>2.6</v>
      </c>
      <c r="AI265" s="2">
        <v>2.2999999999999998</v>
      </c>
      <c r="AJ265" s="2">
        <v>3.4</v>
      </c>
      <c r="AK265" s="2">
        <v>1.9</v>
      </c>
      <c r="AL265" s="2">
        <v>1.1000000000000001</v>
      </c>
      <c r="AM265" s="2">
        <v>1.5</v>
      </c>
      <c r="AN265" s="2">
        <v>2.8</v>
      </c>
      <c r="AO265" s="2">
        <v>2.7</v>
      </c>
      <c r="AP265" s="2">
        <v>2.9</v>
      </c>
      <c r="AQ265" s="2">
        <v>2.6</v>
      </c>
      <c r="AR265" s="2">
        <v>2.2000000000000002</v>
      </c>
      <c r="AS265" t="e">
        <v>#N/A</v>
      </c>
      <c r="AT265" t="e">
        <v>#N/A</v>
      </c>
      <c r="AU265" t="e">
        <v>#N/A</v>
      </c>
      <c r="AV265" t="e">
        <v>#N/A</v>
      </c>
      <c r="AW265" t="e">
        <v>#N/A</v>
      </c>
      <c r="AX265" t="e">
        <v>#N/A</v>
      </c>
      <c r="AY265" t="e">
        <v>#N/A</v>
      </c>
      <c r="AZ265" t="e">
        <v>#N/A</v>
      </c>
      <c r="BA265" t="e">
        <v>#N/A</v>
      </c>
      <c r="BB265" t="e">
        <v>#N/A</v>
      </c>
      <c r="BC265" t="e">
        <v>#N/A</v>
      </c>
      <c r="BD265" t="e">
        <v>#N/A</v>
      </c>
      <c r="BE265" t="e">
        <v>#N/A</v>
      </c>
      <c r="BF265" t="e">
        <v>#N/A</v>
      </c>
      <c r="BG265" t="e">
        <v>#N/A</v>
      </c>
      <c r="BH265" t="e">
        <v>#N/A</v>
      </c>
      <c r="BI265" t="e">
        <v>#N/A</v>
      </c>
      <c r="BJ265" t="e">
        <v>#N/A</v>
      </c>
      <c r="BK265" t="e">
        <v>#N/A</v>
      </c>
      <c r="BL265" t="e">
        <v>#N/A</v>
      </c>
      <c r="BM265" t="e">
        <v>#N/A</v>
      </c>
    </row>
    <row r="266" spans="1:65" x14ac:dyDescent="0.25">
      <c r="A266" t="s">
        <v>270</v>
      </c>
      <c r="B266" s="2">
        <v>5.0999999999999996</v>
      </c>
      <c r="C266" s="3">
        <v>5.0830000000000002</v>
      </c>
      <c r="D266" s="9">
        <v>3.7</v>
      </c>
      <c r="E266" s="2">
        <v>663</v>
      </c>
      <c r="F266" s="7">
        <v>2</v>
      </c>
      <c r="G266" s="7">
        <v>73</v>
      </c>
      <c r="H266" s="7">
        <v>3</v>
      </c>
      <c r="I266" s="7">
        <v>2</v>
      </c>
      <c r="J266" s="7">
        <v>29</v>
      </c>
      <c r="K266" s="7">
        <v>554</v>
      </c>
      <c r="L266" s="7">
        <v>129</v>
      </c>
      <c r="M266" s="7">
        <v>30</v>
      </c>
      <c r="N266" s="7">
        <v>58</v>
      </c>
      <c r="O266" s="7">
        <v>47</v>
      </c>
      <c r="P266" s="7">
        <v>28</v>
      </c>
      <c r="Q266" s="7">
        <v>6</v>
      </c>
      <c r="R266" s="7">
        <v>53</v>
      </c>
      <c r="S266" s="7">
        <v>39</v>
      </c>
      <c r="T266" s="7">
        <v>16</v>
      </c>
      <c r="U266" s="7">
        <v>31</v>
      </c>
      <c r="V266" s="7">
        <v>84</v>
      </c>
      <c r="W266" s="7">
        <v>16</v>
      </c>
      <c r="X266" s="2">
        <v>2.5</v>
      </c>
      <c r="Y266" s="2">
        <v>2.4</v>
      </c>
      <c r="Z266" s="2">
        <v>2.2000000000000002</v>
      </c>
      <c r="AA266" s="2">
        <v>2.9</v>
      </c>
      <c r="AB266" s="2">
        <v>1.5</v>
      </c>
      <c r="AC266" s="2">
        <v>2.2000000000000002</v>
      </c>
      <c r="AD266" s="2">
        <v>2.8</v>
      </c>
      <c r="AE266" s="2">
        <v>2.5</v>
      </c>
      <c r="AF266" s="2">
        <v>3.2</v>
      </c>
      <c r="AG266" s="2">
        <v>4.4000000000000004</v>
      </c>
      <c r="AH266" s="2">
        <v>2.4</v>
      </c>
      <c r="AI266" s="2">
        <v>2.2000000000000002</v>
      </c>
      <c r="AJ266" s="2">
        <v>3.4</v>
      </c>
      <c r="AK266" s="2">
        <v>1.9</v>
      </c>
      <c r="AL266" s="2">
        <v>1.1000000000000001</v>
      </c>
      <c r="AM266" s="2">
        <v>1.4</v>
      </c>
      <c r="AN266" s="2">
        <v>2.8</v>
      </c>
      <c r="AO266" s="2">
        <v>2.5</v>
      </c>
      <c r="AP266" s="2">
        <v>2.7</v>
      </c>
      <c r="AQ266" s="2">
        <v>2.6</v>
      </c>
      <c r="AR266" s="2">
        <v>2.2000000000000002</v>
      </c>
      <c r="AS266" t="e">
        <v>#N/A</v>
      </c>
      <c r="AT266" t="e">
        <v>#N/A</v>
      </c>
      <c r="AU266" t="e">
        <v>#N/A</v>
      </c>
      <c r="AV266" t="e">
        <v>#N/A</v>
      </c>
      <c r="AW266" t="e">
        <v>#N/A</v>
      </c>
      <c r="AX266" t="e">
        <v>#N/A</v>
      </c>
      <c r="AY266" t="e">
        <v>#N/A</v>
      </c>
      <c r="AZ266" t="e">
        <v>#N/A</v>
      </c>
      <c r="BA266" t="e">
        <v>#N/A</v>
      </c>
      <c r="BB266" t="e">
        <v>#N/A</v>
      </c>
      <c r="BC266" t="e">
        <v>#N/A</v>
      </c>
      <c r="BD266" t="e">
        <v>#N/A</v>
      </c>
      <c r="BE266" t="e">
        <v>#N/A</v>
      </c>
      <c r="BF266" t="e">
        <v>#N/A</v>
      </c>
      <c r="BG266" t="e">
        <v>#N/A</v>
      </c>
      <c r="BH266" t="e">
        <v>#N/A</v>
      </c>
      <c r="BI266" t="e">
        <v>#N/A</v>
      </c>
      <c r="BJ266" t="e">
        <v>#N/A</v>
      </c>
      <c r="BK266" t="e">
        <v>#N/A</v>
      </c>
      <c r="BL266" t="e">
        <v>#N/A</v>
      </c>
      <c r="BM266" t="e">
        <v>#N/A</v>
      </c>
    </row>
    <row r="267" spans="1:65" x14ac:dyDescent="0.25">
      <c r="A267" t="s">
        <v>271</v>
      </c>
      <c r="B267" s="2">
        <v>5.0999999999999996</v>
      </c>
      <c r="C267" s="3">
        <v>5.0880000000000001</v>
      </c>
      <c r="D267" s="9">
        <v>3.7</v>
      </c>
      <c r="E267" s="2">
        <v>663</v>
      </c>
      <c r="F267" s="7">
        <v>1</v>
      </c>
      <c r="G267" s="7">
        <v>72</v>
      </c>
      <c r="H267" s="7">
        <v>3</v>
      </c>
      <c r="I267" s="7">
        <v>3</v>
      </c>
      <c r="J267" s="7">
        <v>31</v>
      </c>
      <c r="K267" s="7">
        <v>554</v>
      </c>
      <c r="L267" s="7">
        <v>122</v>
      </c>
      <c r="M267" s="7">
        <v>30</v>
      </c>
      <c r="N267" s="7">
        <v>63</v>
      </c>
      <c r="O267" s="7">
        <v>46</v>
      </c>
      <c r="P267" s="7">
        <v>29</v>
      </c>
      <c r="Q267" s="7">
        <v>6</v>
      </c>
      <c r="R267" s="7">
        <v>53</v>
      </c>
      <c r="S267" s="7">
        <v>39</v>
      </c>
      <c r="T267" s="7">
        <v>16</v>
      </c>
      <c r="U267" s="7">
        <v>32</v>
      </c>
      <c r="V267" s="7">
        <v>86</v>
      </c>
      <c r="W267" s="7">
        <v>16</v>
      </c>
      <c r="X267" s="2">
        <v>2.5</v>
      </c>
      <c r="Y267" s="2">
        <v>2.2000000000000002</v>
      </c>
      <c r="Z267" s="2">
        <v>2.1</v>
      </c>
      <c r="AA267" s="2">
        <v>2.9</v>
      </c>
      <c r="AB267" s="2">
        <v>1.6</v>
      </c>
      <c r="AC267" s="2">
        <v>2.4</v>
      </c>
      <c r="AD267" s="2">
        <v>2.7</v>
      </c>
      <c r="AE267" s="2">
        <v>2.4</v>
      </c>
      <c r="AF267" s="2">
        <v>3.5</v>
      </c>
      <c r="AG267" s="2">
        <v>4.4000000000000004</v>
      </c>
      <c r="AH267" s="2">
        <v>2.5</v>
      </c>
      <c r="AI267" s="2">
        <v>2</v>
      </c>
      <c r="AJ267" s="2">
        <v>3.4</v>
      </c>
      <c r="AK267" s="2">
        <v>1.9</v>
      </c>
      <c r="AL267" s="2">
        <v>1.1000000000000001</v>
      </c>
      <c r="AM267" s="2">
        <v>1.4</v>
      </c>
      <c r="AN267" s="2">
        <v>2.9</v>
      </c>
      <c r="AO267" s="2">
        <v>2.5</v>
      </c>
      <c r="AP267" s="2">
        <v>2.7</v>
      </c>
      <c r="AQ267" s="2">
        <v>2.6</v>
      </c>
      <c r="AR267" s="2">
        <v>2.2000000000000002</v>
      </c>
      <c r="AS267" t="e">
        <v>#N/A</v>
      </c>
      <c r="AT267" t="e">
        <v>#N/A</v>
      </c>
      <c r="AU267" t="e">
        <v>#N/A</v>
      </c>
      <c r="AV267" t="e">
        <v>#N/A</v>
      </c>
      <c r="AW267" t="e">
        <v>#N/A</v>
      </c>
      <c r="AX267" t="e">
        <v>#N/A</v>
      </c>
      <c r="AY267" t="e">
        <v>#N/A</v>
      </c>
      <c r="AZ267" t="e">
        <v>#N/A</v>
      </c>
      <c r="BA267" t="e">
        <v>#N/A</v>
      </c>
      <c r="BB267" t="e">
        <v>#N/A</v>
      </c>
      <c r="BC267" t="e">
        <v>#N/A</v>
      </c>
      <c r="BD267" t="e">
        <v>#N/A</v>
      </c>
      <c r="BE267" t="e">
        <v>#N/A</v>
      </c>
      <c r="BF267" t="e">
        <v>#N/A</v>
      </c>
      <c r="BG267" t="e">
        <v>#N/A</v>
      </c>
      <c r="BH267" t="e">
        <v>#N/A</v>
      </c>
      <c r="BI267" t="e">
        <v>#N/A</v>
      </c>
      <c r="BJ267" t="e">
        <v>#N/A</v>
      </c>
      <c r="BK267" t="e">
        <v>#N/A</v>
      </c>
      <c r="BL267" t="e">
        <v>#N/A</v>
      </c>
      <c r="BM267" t="e">
        <v>#N/A</v>
      </c>
    </row>
    <row r="268" spans="1:65" x14ac:dyDescent="0.25">
      <c r="A268" t="s">
        <v>272</v>
      </c>
      <c r="B268" s="2">
        <v>5.0999999999999996</v>
      </c>
      <c r="C268" s="3">
        <v>5.0940000000000003</v>
      </c>
      <c r="D268" s="9">
        <v>3.7</v>
      </c>
      <c r="E268" s="2">
        <v>639</v>
      </c>
      <c r="F268" s="7">
        <v>1</v>
      </c>
      <c r="G268" s="7">
        <v>68</v>
      </c>
      <c r="H268" s="7">
        <v>3</v>
      </c>
      <c r="I268" s="7">
        <v>2</v>
      </c>
      <c r="J268" s="7">
        <v>29</v>
      </c>
      <c r="K268" s="7">
        <v>536</v>
      </c>
      <c r="L268" s="7">
        <v>120</v>
      </c>
      <c r="M268" s="7">
        <v>29</v>
      </c>
      <c r="N268" s="7">
        <v>59</v>
      </c>
      <c r="O268" s="7">
        <v>44</v>
      </c>
      <c r="P268" s="7">
        <v>29</v>
      </c>
      <c r="Q268" s="7">
        <v>6</v>
      </c>
      <c r="R268" s="7">
        <v>52</v>
      </c>
      <c r="S268" s="7">
        <v>38</v>
      </c>
      <c r="T268" s="7">
        <v>15</v>
      </c>
      <c r="U268" s="7">
        <v>32</v>
      </c>
      <c r="V268" s="7">
        <v>83</v>
      </c>
      <c r="W268" s="7">
        <v>15</v>
      </c>
      <c r="X268" s="2">
        <v>2.4</v>
      </c>
      <c r="Y268" s="2">
        <v>2</v>
      </c>
      <c r="Z268" s="2">
        <v>2</v>
      </c>
      <c r="AA268" s="2">
        <v>2.8</v>
      </c>
      <c r="AB268" s="2">
        <v>1.5</v>
      </c>
      <c r="AC268" s="2">
        <v>2.2000000000000002</v>
      </c>
      <c r="AD268" s="2">
        <v>2.6</v>
      </c>
      <c r="AE268" s="2">
        <v>2.4</v>
      </c>
      <c r="AF268" s="2">
        <v>3.3</v>
      </c>
      <c r="AG268" s="2">
        <v>4.2</v>
      </c>
      <c r="AH268" s="2">
        <v>2.5</v>
      </c>
      <c r="AI268" s="2">
        <v>2</v>
      </c>
      <c r="AJ268" s="2">
        <v>3.4</v>
      </c>
      <c r="AK268" s="2">
        <v>1.9</v>
      </c>
      <c r="AL268" s="2">
        <v>1</v>
      </c>
      <c r="AM268" s="2">
        <v>1.4</v>
      </c>
      <c r="AN268" s="2">
        <v>2.8</v>
      </c>
      <c r="AO268" s="2">
        <v>2.2999999999999998</v>
      </c>
      <c r="AP268" s="2">
        <v>2.5</v>
      </c>
      <c r="AQ268" s="2">
        <v>2.5</v>
      </c>
      <c r="AR268" s="2">
        <v>2.2999999999999998</v>
      </c>
      <c r="AS268" t="e">
        <v>#N/A</v>
      </c>
      <c r="AT268" t="e">
        <v>#N/A</v>
      </c>
      <c r="AU268" t="e">
        <v>#N/A</v>
      </c>
      <c r="AV268" t="e">
        <v>#N/A</v>
      </c>
      <c r="AW268" t="e">
        <v>#N/A</v>
      </c>
      <c r="AX268" t="e">
        <v>#N/A</v>
      </c>
      <c r="AY268" t="e">
        <v>#N/A</v>
      </c>
      <c r="AZ268" t="e">
        <v>#N/A</v>
      </c>
      <c r="BA268" t="e">
        <v>#N/A</v>
      </c>
      <c r="BB268" t="e">
        <v>#N/A</v>
      </c>
      <c r="BC268" t="e">
        <v>#N/A</v>
      </c>
      <c r="BD268" t="e">
        <v>#N/A</v>
      </c>
      <c r="BE268" t="e">
        <v>#N/A</v>
      </c>
      <c r="BF268" t="e">
        <v>#N/A</v>
      </c>
      <c r="BG268" t="e">
        <v>#N/A</v>
      </c>
      <c r="BH268" t="e">
        <v>#N/A</v>
      </c>
      <c r="BI268" t="e">
        <v>#N/A</v>
      </c>
      <c r="BJ268" t="e">
        <v>#N/A</v>
      </c>
      <c r="BK268" t="e">
        <v>#N/A</v>
      </c>
      <c r="BL268" t="e">
        <v>#N/A</v>
      </c>
      <c r="BM268" t="e">
        <v>#N/A</v>
      </c>
    </row>
    <row r="269" spans="1:65" x14ac:dyDescent="0.25">
      <c r="A269" t="s">
        <v>273</v>
      </c>
      <c r="B269" s="2">
        <v>5.0999999999999996</v>
      </c>
      <c r="C269" s="3">
        <v>5.0999999999999996</v>
      </c>
      <c r="D269" s="9">
        <v>4.0999999999999996</v>
      </c>
      <c r="E269" s="2">
        <v>626</v>
      </c>
      <c r="F269" s="7">
        <v>1</v>
      </c>
      <c r="G269" s="7">
        <v>66</v>
      </c>
      <c r="H269" s="7">
        <v>2</v>
      </c>
      <c r="I269" s="7">
        <v>2</v>
      </c>
      <c r="J269" s="7">
        <v>28</v>
      </c>
      <c r="K269" s="7">
        <v>526</v>
      </c>
      <c r="L269" s="7">
        <v>121</v>
      </c>
      <c r="M269" s="7">
        <v>27</v>
      </c>
      <c r="N269" s="7">
        <v>59</v>
      </c>
      <c r="O269" s="7">
        <v>43</v>
      </c>
      <c r="P269" s="7">
        <v>30</v>
      </c>
      <c r="Q269" s="7">
        <v>6</v>
      </c>
      <c r="R269" s="7">
        <v>49</v>
      </c>
      <c r="S269" s="7">
        <v>36</v>
      </c>
      <c r="T269" s="7">
        <v>16</v>
      </c>
      <c r="U269" s="7">
        <v>32</v>
      </c>
      <c r="V269" s="7">
        <v>79</v>
      </c>
      <c r="W269" s="7">
        <v>14</v>
      </c>
      <c r="X269" s="2">
        <v>2.4</v>
      </c>
      <c r="Y269" s="2">
        <v>1.9</v>
      </c>
      <c r="Z269" s="2">
        <v>2</v>
      </c>
      <c r="AA269" s="2">
        <v>1.9</v>
      </c>
      <c r="AB269" s="2">
        <v>1.4</v>
      </c>
      <c r="AC269" s="2">
        <v>2.1</v>
      </c>
      <c r="AD269" s="2">
        <v>2.6</v>
      </c>
      <c r="AE269" s="2">
        <v>2.2999999999999998</v>
      </c>
      <c r="AF269" s="2">
        <v>3.3</v>
      </c>
      <c r="AG269" s="2">
        <v>4.0999999999999996</v>
      </c>
      <c r="AH269" s="2">
        <v>2.6</v>
      </c>
      <c r="AI269" s="2">
        <v>2</v>
      </c>
      <c r="AJ269" s="2">
        <v>3.2</v>
      </c>
      <c r="AK269" s="2">
        <v>1.8</v>
      </c>
      <c r="AL269" s="2">
        <v>1.1000000000000001</v>
      </c>
      <c r="AM269" s="2">
        <v>1.5</v>
      </c>
      <c r="AN269" s="2">
        <v>2.7</v>
      </c>
      <c r="AO269" s="2">
        <v>2.2999999999999998</v>
      </c>
      <c r="AP269" s="2">
        <v>2.2999999999999998</v>
      </c>
      <c r="AQ269" s="2">
        <v>2.4</v>
      </c>
      <c r="AR269" s="2">
        <v>2.4</v>
      </c>
      <c r="AS269" t="e">
        <v>#N/A</v>
      </c>
      <c r="AT269" t="e">
        <v>#N/A</v>
      </c>
      <c r="AU269" t="e">
        <v>#N/A</v>
      </c>
      <c r="AV269" t="e">
        <v>#N/A</v>
      </c>
      <c r="AW269" t="e">
        <v>#N/A</v>
      </c>
      <c r="AX269" t="e">
        <v>#N/A</v>
      </c>
      <c r="AY269" t="e">
        <v>#N/A</v>
      </c>
      <c r="AZ269" t="e">
        <v>#N/A</v>
      </c>
      <c r="BA269" t="e">
        <v>#N/A</v>
      </c>
      <c r="BB269" t="e">
        <v>#N/A</v>
      </c>
      <c r="BC269" t="e">
        <v>#N/A</v>
      </c>
      <c r="BD269" t="e">
        <v>#N/A</v>
      </c>
      <c r="BE269" t="e">
        <v>#N/A</v>
      </c>
      <c r="BF269" t="e">
        <v>#N/A</v>
      </c>
      <c r="BG269" t="e">
        <v>#N/A</v>
      </c>
      <c r="BH269" t="e">
        <v>#N/A</v>
      </c>
      <c r="BI269" t="e">
        <v>#N/A</v>
      </c>
      <c r="BJ269" t="e">
        <v>#N/A</v>
      </c>
      <c r="BK269" t="e">
        <v>#N/A</v>
      </c>
      <c r="BL269" t="e">
        <v>#N/A</v>
      </c>
      <c r="BM269" t="e">
        <v>#N/A</v>
      </c>
    </row>
    <row r="270" spans="1:65" x14ac:dyDescent="0.25">
      <c r="A270" t="s">
        <v>274</v>
      </c>
      <c r="B270" s="2">
        <v>5.2</v>
      </c>
      <c r="C270" s="3">
        <v>5.1280000000000001</v>
      </c>
      <c r="D270" s="9">
        <v>4.0999999999999996</v>
      </c>
      <c r="E270" s="2">
        <v>601</v>
      </c>
      <c r="F270" s="7">
        <v>1</v>
      </c>
      <c r="G270" s="7">
        <v>61</v>
      </c>
      <c r="H270" s="7">
        <v>2</v>
      </c>
      <c r="I270" s="7">
        <v>2</v>
      </c>
      <c r="J270" s="7">
        <v>25</v>
      </c>
      <c r="K270" s="7">
        <v>511</v>
      </c>
      <c r="L270" s="7">
        <v>121</v>
      </c>
      <c r="M270" s="7">
        <v>25</v>
      </c>
      <c r="N270" s="7">
        <v>53</v>
      </c>
      <c r="O270" s="7">
        <v>40</v>
      </c>
      <c r="P270" s="7">
        <v>29</v>
      </c>
      <c r="Q270" s="7">
        <v>5</v>
      </c>
      <c r="R270" s="7">
        <v>46</v>
      </c>
      <c r="S270" s="7">
        <v>34</v>
      </c>
      <c r="T270" s="7">
        <v>16</v>
      </c>
      <c r="U270" s="7">
        <v>33</v>
      </c>
      <c r="V270" s="7">
        <v>81</v>
      </c>
      <c r="W270" s="7">
        <v>13</v>
      </c>
      <c r="X270" s="2">
        <v>2.2999999999999998</v>
      </c>
      <c r="Y270" s="2">
        <v>1.9</v>
      </c>
      <c r="Z270" s="2">
        <v>1.8</v>
      </c>
      <c r="AA270" s="2">
        <v>1.9</v>
      </c>
      <c r="AB270" s="2">
        <v>1.3</v>
      </c>
      <c r="AC270" s="2">
        <v>1.9</v>
      </c>
      <c r="AD270" s="2">
        <v>2.6</v>
      </c>
      <c r="AE270" s="2">
        <v>2.1</v>
      </c>
      <c r="AF270" s="2">
        <v>3</v>
      </c>
      <c r="AG270" s="2">
        <v>3.8</v>
      </c>
      <c r="AH270" s="2">
        <v>2.5</v>
      </c>
      <c r="AI270" s="2">
        <v>1.8</v>
      </c>
      <c r="AJ270" s="2">
        <v>3</v>
      </c>
      <c r="AK270" s="2">
        <v>1.7</v>
      </c>
      <c r="AL270" s="2">
        <v>1.1000000000000001</v>
      </c>
      <c r="AM270" s="2">
        <v>1.5</v>
      </c>
      <c r="AN270" s="2">
        <v>2.7</v>
      </c>
      <c r="AO270" s="2">
        <v>2.1</v>
      </c>
      <c r="AP270" s="2">
        <v>2.2999999999999998</v>
      </c>
      <c r="AQ270" s="2">
        <v>2.4</v>
      </c>
      <c r="AR270" s="2">
        <v>2.5</v>
      </c>
      <c r="AS270" t="e">
        <v>#N/A</v>
      </c>
      <c r="AT270" t="e">
        <v>#N/A</v>
      </c>
      <c r="AU270" t="e">
        <v>#N/A</v>
      </c>
      <c r="AV270" t="e">
        <v>#N/A</v>
      </c>
      <c r="AW270" t="e">
        <v>#N/A</v>
      </c>
      <c r="AX270" t="e">
        <v>#N/A</v>
      </c>
      <c r="AY270" t="e">
        <v>#N/A</v>
      </c>
      <c r="AZ270" t="e">
        <v>#N/A</v>
      </c>
      <c r="BA270" t="e">
        <v>#N/A</v>
      </c>
      <c r="BB270" t="e">
        <v>#N/A</v>
      </c>
      <c r="BC270" t="e">
        <v>#N/A</v>
      </c>
      <c r="BD270" t="e">
        <v>#N/A</v>
      </c>
      <c r="BE270" t="e">
        <v>#N/A</v>
      </c>
      <c r="BF270" t="e">
        <v>#N/A</v>
      </c>
      <c r="BG270" t="e">
        <v>#N/A</v>
      </c>
      <c r="BH270" t="e">
        <v>#N/A</v>
      </c>
      <c r="BI270" t="e">
        <v>#N/A</v>
      </c>
      <c r="BJ270" t="e">
        <v>#N/A</v>
      </c>
      <c r="BK270" t="e">
        <v>#N/A</v>
      </c>
      <c r="BL270" t="e">
        <v>#N/A</v>
      </c>
      <c r="BM270" t="e">
        <v>#N/A</v>
      </c>
    </row>
    <row r="271" spans="1:65" x14ac:dyDescent="0.25">
      <c r="A271" t="s">
        <v>275</v>
      </c>
      <c r="B271" s="2">
        <v>5.2</v>
      </c>
      <c r="C271" s="3">
        <v>5.3019999999999996</v>
      </c>
      <c r="D271" s="9">
        <v>4.0999999999999996</v>
      </c>
      <c r="E271" s="2">
        <v>606</v>
      </c>
      <c r="F271" s="7">
        <v>1</v>
      </c>
      <c r="G271" s="7">
        <v>66</v>
      </c>
      <c r="H271" s="7">
        <v>2</v>
      </c>
      <c r="I271" s="7">
        <v>2</v>
      </c>
      <c r="J271" s="7">
        <v>22</v>
      </c>
      <c r="K271" s="7">
        <v>513</v>
      </c>
      <c r="L271" s="7">
        <v>126</v>
      </c>
      <c r="M271" s="7">
        <v>26</v>
      </c>
      <c r="N271" s="7">
        <v>54</v>
      </c>
      <c r="O271" s="7">
        <v>41</v>
      </c>
      <c r="P271" s="7">
        <v>28</v>
      </c>
      <c r="Q271" s="7">
        <v>5</v>
      </c>
      <c r="R271" s="7">
        <v>44</v>
      </c>
      <c r="S271" s="7">
        <v>32</v>
      </c>
      <c r="T271" s="7">
        <v>17</v>
      </c>
      <c r="U271" s="7">
        <v>33</v>
      </c>
      <c r="V271" s="7">
        <v>80</v>
      </c>
      <c r="W271" s="7">
        <v>13</v>
      </c>
      <c r="X271" s="2">
        <v>2.2999999999999998</v>
      </c>
      <c r="Y271" s="2">
        <v>2.2000000000000002</v>
      </c>
      <c r="Z271" s="2">
        <v>1.9</v>
      </c>
      <c r="AA271" s="2">
        <v>1.8</v>
      </c>
      <c r="AB271" s="2">
        <v>1.3</v>
      </c>
      <c r="AC271" s="2">
        <v>1.7</v>
      </c>
      <c r="AD271" s="2">
        <v>2.7</v>
      </c>
      <c r="AE271" s="2">
        <v>2.1</v>
      </c>
      <c r="AF271" s="2">
        <v>3</v>
      </c>
      <c r="AG271" s="2">
        <v>3.9</v>
      </c>
      <c r="AH271" s="2">
        <v>2.4</v>
      </c>
      <c r="AI271" s="2">
        <v>1.7</v>
      </c>
      <c r="AJ271" s="2">
        <v>2.8</v>
      </c>
      <c r="AK271" s="2">
        <v>1.6</v>
      </c>
      <c r="AL271" s="2">
        <v>1.2</v>
      </c>
      <c r="AM271" s="2">
        <v>1.5</v>
      </c>
      <c r="AN271" s="2">
        <v>2.7</v>
      </c>
      <c r="AO271" s="2">
        <v>2.1</v>
      </c>
      <c r="AP271" s="2">
        <v>2.2999999999999998</v>
      </c>
      <c r="AQ271" s="2">
        <v>2.4</v>
      </c>
      <c r="AR271" s="2">
        <v>2.5</v>
      </c>
      <c r="AS271" t="e">
        <v>#N/A</v>
      </c>
      <c r="AT271" t="e">
        <v>#N/A</v>
      </c>
      <c r="AU271" t="e">
        <v>#N/A</v>
      </c>
      <c r="AV271" t="e">
        <v>#N/A</v>
      </c>
      <c r="AW271" t="e">
        <v>#N/A</v>
      </c>
      <c r="AX271" t="e">
        <v>#N/A</v>
      </c>
      <c r="AY271" t="e">
        <v>#N/A</v>
      </c>
      <c r="AZ271" t="e">
        <v>#N/A</v>
      </c>
      <c r="BA271" t="e">
        <v>#N/A</v>
      </c>
      <c r="BB271" t="e">
        <v>#N/A</v>
      </c>
      <c r="BC271" t="e">
        <v>#N/A</v>
      </c>
      <c r="BD271" t="e">
        <v>#N/A</v>
      </c>
      <c r="BE271" t="e">
        <v>#N/A</v>
      </c>
      <c r="BF271" t="e">
        <v>#N/A</v>
      </c>
      <c r="BG271" t="e">
        <v>#N/A</v>
      </c>
      <c r="BH271" t="e">
        <v>#N/A</v>
      </c>
      <c r="BI271" t="e">
        <v>#N/A</v>
      </c>
      <c r="BJ271" t="e">
        <v>#N/A</v>
      </c>
      <c r="BK271" t="e">
        <v>#N/A</v>
      </c>
      <c r="BL271" t="e">
        <v>#N/A</v>
      </c>
      <c r="BM271" t="e">
        <v>#N/A</v>
      </c>
    </row>
    <row r="272" spans="1:65" x14ac:dyDescent="0.25">
      <c r="A272" t="s">
        <v>276</v>
      </c>
      <c r="B272" s="2">
        <v>5.0999999999999996</v>
      </c>
      <c r="C272" s="3">
        <v>5.141</v>
      </c>
      <c r="D272" s="9">
        <v>4.0999999999999996</v>
      </c>
      <c r="E272" s="2">
        <v>616</v>
      </c>
      <c r="F272" s="7">
        <v>1</v>
      </c>
      <c r="G272" s="7">
        <v>66</v>
      </c>
      <c r="H272" s="7">
        <v>2</v>
      </c>
      <c r="I272" s="7">
        <v>2</v>
      </c>
      <c r="J272" s="7">
        <v>25</v>
      </c>
      <c r="K272" s="7">
        <v>521</v>
      </c>
      <c r="L272" s="7">
        <v>125</v>
      </c>
      <c r="M272" s="7">
        <v>27</v>
      </c>
      <c r="N272" s="7">
        <v>56</v>
      </c>
      <c r="O272" s="7">
        <v>42</v>
      </c>
      <c r="P272" s="7">
        <v>26</v>
      </c>
      <c r="Q272" s="7">
        <v>5</v>
      </c>
      <c r="R272" s="7">
        <v>43</v>
      </c>
      <c r="S272" s="7">
        <v>32</v>
      </c>
      <c r="T272" s="7">
        <v>16</v>
      </c>
      <c r="U272" s="7">
        <v>33</v>
      </c>
      <c r="V272" s="7">
        <v>86</v>
      </c>
      <c r="W272" s="7">
        <v>15</v>
      </c>
      <c r="X272" s="2">
        <v>2.2999999999999998</v>
      </c>
      <c r="Y272" s="2">
        <v>2.2000000000000002</v>
      </c>
      <c r="Z272" s="2">
        <v>1.9</v>
      </c>
      <c r="AA272" s="2">
        <v>1.8</v>
      </c>
      <c r="AB272" s="2">
        <v>1.3</v>
      </c>
      <c r="AC272" s="2">
        <v>1.9</v>
      </c>
      <c r="AD272" s="2">
        <v>2.7</v>
      </c>
      <c r="AE272" s="2">
        <v>2.2000000000000002</v>
      </c>
      <c r="AF272" s="2">
        <v>3.1</v>
      </c>
      <c r="AG272" s="2">
        <v>4</v>
      </c>
      <c r="AH272" s="2">
        <v>2.2999999999999998</v>
      </c>
      <c r="AI272" s="2">
        <v>1.7</v>
      </c>
      <c r="AJ272" s="2">
        <v>2.8</v>
      </c>
      <c r="AK272" s="2">
        <v>1.6</v>
      </c>
      <c r="AL272" s="2">
        <v>1.1000000000000001</v>
      </c>
      <c r="AM272" s="2">
        <v>1.5</v>
      </c>
      <c r="AN272" s="2">
        <v>2.9</v>
      </c>
      <c r="AO272" s="2">
        <v>2.4</v>
      </c>
      <c r="AP272" s="2">
        <v>2.4</v>
      </c>
      <c r="AQ272" s="2">
        <v>2.4</v>
      </c>
      <c r="AR272" s="2">
        <v>2.4</v>
      </c>
      <c r="AS272" t="e">
        <v>#N/A</v>
      </c>
      <c r="AT272" t="e">
        <v>#N/A</v>
      </c>
      <c r="AU272" t="e">
        <v>#N/A</v>
      </c>
      <c r="AV272" t="e">
        <v>#N/A</v>
      </c>
      <c r="AW272" t="e">
        <v>#N/A</v>
      </c>
      <c r="AX272" t="e">
        <v>#N/A</v>
      </c>
      <c r="AY272" t="e">
        <v>#N/A</v>
      </c>
      <c r="AZ272" t="e">
        <v>#N/A</v>
      </c>
      <c r="BA272" t="e">
        <v>#N/A</v>
      </c>
      <c r="BB272" t="e">
        <v>#N/A</v>
      </c>
      <c r="BC272" t="e">
        <v>#N/A</v>
      </c>
      <c r="BD272" t="e">
        <v>#N/A</v>
      </c>
      <c r="BE272" t="e">
        <v>#N/A</v>
      </c>
      <c r="BF272" t="e">
        <v>#N/A</v>
      </c>
      <c r="BG272" t="e">
        <v>#N/A</v>
      </c>
      <c r="BH272" t="e">
        <v>#N/A</v>
      </c>
      <c r="BI272" t="e">
        <v>#N/A</v>
      </c>
      <c r="BJ272" t="e">
        <v>#N/A</v>
      </c>
      <c r="BK272" t="e">
        <v>#N/A</v>
      </c>
      <c r="BL272" t="e">
        <v>#N/A</v>
      </c>
      <c r="BM272" t="e">
        <v>#N/A</v>
      </c>
    </row>
    <row r="273" spans="1:65" x14ac:dyDescent="0.25">
      <c r="A273" t="s">
        <v>277</v>
      </c>
      <c r="B273" s="2">
        <v>5.2</v>
      </c>
      <c r="C273" s="3">
        <v>4.9989999999999997</v>
      </c>
      <c r="D273" s="9">
        <v>4.0999999999999996</v>
      </c>
      <c r="E273" s="2">
        <v>619</v>
      </c>
      <c r="F273" s="7">
        <v>1</v>
      </c>
      <c r="G273" s="7">
        <v>65</v>
      </c>
      <c r="H273" s="7">
        <v>2</v>
      </c>
      <c r="I273" s="7">
        <v>2</v>
      </c>
      <c r="J273" s="7">
        <v>26</v>
      </c>
      <c r="K273" s="7">
        <v>523</v>
      </c>
      <c r="L273" s="7">
        <v>127</v>
      </c>
      <c r="M273" s="7">
        <v>26</v>
      </c>
      <c r="N273" s="7">
        <v>56</v>
      </c>
      <c r="O273" s="7">
        <v>43</v>
      </c>
      <c r="P273" s="7">
        <v>26</v>
      </c>
      <c r="Q273" s="7">
        <v>6</v>
      </c>
      <c r="R273" s="7">
        <v>43</v>
      </c>
      <c r="S273" s="7">
        <v>32</v>
      </c>
      <c r="T273" s="7">
        <v>16</v>
      </c>
      <c r="U273" s="7">
        <v>35</v>
      </c>
      <c r="V273" s="7">
        <v>84</v>
      </c>
      <c r="W273" s="7">
        <v>14</v>
      </c>
      <c r="X273" s="2">
        <v>2.2999999999999998</v>
      </c>
      <c r="Y273" s="2">
        <v>2</v>
      </c>
      <c r="Z273" s="2">
        <v>1.9</v>
      </c>
      <c r="AA273" s="2">
        <v>1.7</v>
      </c>
      <c r="AB273" s="2">
        <v>1.4</v>
      </c>
      <c r="AC273" s="2">
        <v>2</v>
      </c>
      <c r="AD273" s="2">
        <v>2.8</v>
      </c>
      <c r="AE273" s="2">
        <v>2.2000000000000002</v>
      </c>
      <c r="AF273" s="2">
        <v>3.1</v>
      </c>
      <c r="AG273" s="2">
        <v>4.0999999999999996</v>
      </c>
      <c r="AH273" s="2">
        <v>2.2000000000000002</v>
      </c>
      <c r="AI273" s="2">
        <v>2</v>
      </c>
      <c r="AJ273" s="2">
        <v>2.8</v>
      </c>
      <c r="AK273" s="2">
        <v>1.6</v>
      </c>
      <c r="AL273" s="2">
        <v>1.1000000000000001</v>
      </c>
      <c r="AM273" s="2">
        <v>1.6</v>
      </c>
      <c r="AN273" s="2">
        <v>2.8</v>
      </c>
      <c r="AO273" s="2">
        <v>2.2999999999999998</v>
      </c>
      <c r="AP273" s="2">
        <v>2.4</v>
      </c>
      <c r="AQ273" s="2">
        <v>2.4</v>
      </c>
      <c r="AR273" s="2">
        <v>2.4</v>
      </c>
      <c r="AS273" t="e">
        <v>#N/A</v>
      </c>
      <c r="AT273" t="e">
        <v>#N/A</v>
      </c>
      <c r="AU273" t="e">
        <v>#N/A</v>
      </c>
      <c r="AV273" t="e">
        <v>#N/A</v>
      </c>
      <c r="AW273" t="e">
        <v>#N/A</v>
      </c>
      <c r="AX273" t="e">
        <v>#N/A</v>
      </c>
      <c r="AY273" t="e">
        <v>#N/A</v>
      </c>
      <c r="AZ273" t="e">
        <v>#N/A</v>
      </c>
      <c r="BA273" t="e">
        <v>#N/A</v>
      </c>
      <c r="BB273" t="e">
        <v>#N/A</v>
      </c>
      <c r="BC273" t="e">
        <v>#N/A</v>
      </c>
      <c r="BD273" t="e">
        <v>#N/A</v>
      </c>
      <c r="BE273" t="e">
        <v>#N/A</v>
      </c>
      <c r="BF273" t="e">
        <v>#N/A</v>
      </c>
      <c r="BG273" t="e">
        <v>#N/A</v>
      </c>
      <c r="BH273" t="e">
        <v>#N/A</v>
      </c>
      <c r="BI273" t="e">
        <v>#N/A</v>
      </c>
      <c r="BJ273" t="e">
        <v>#N/A</v>
      </c>
      <c r="BK273" t="e">
        <v>#N/A</v>
      </c>
      <c r="BL273" t="e">
        <v>#N/A</v>
      </c>
      <c r="BM273" t="e">
        <v>#N/A</v>
      </c>
    </row>
    <row r="274" spans="1:65" x14ac:dyDescent="0.25">
      <c r="A274" t="s">
        <v>278</v>
      </c>
      <c r="B274" s="2">
        <v>5.2</v>
      </c>
      <c r="C274" s="3">
        <v>5.3470000000000004</v>
      </c>
      <c r="D274" s="9">
        <v>4.0999999999999996</v>
      </c>
      <c r="E274" s="2">
        <v>619</v>
      </c>
      <c r="F274" s="7">
        <v>1</v>
      </c>
      <c r="G274" s="7">
        <v>65</v>
      </c>
      <c r="H274" s="7">
        <v>2</v>
      </c>
      <c r="I274" s="7">
        <v>2</v>
      </c>
      <c r="J274" s="7">
        <v>26</v>
      </c>
      <c r="K274" s="7">
        <v>524</v>
      </c>
      <c r="L274" s="7">
        <v>125</v>
      </c>
      <c r="M274" s="7">
        <v>29</v>
      </c>
      <c r="N274" s="7">
        <v>56</v>
      </c>
      <c r="O274" s="7">
        <v>44</v>
      </c>
      <c r="P274" s="7">
        <v>25</v>
      </c>
      <c r="Q274" s="7">
        <v>6</v>
      </c>
      <c r="R274" s="7">
        <v>44</v>
      </c>
      <c r="S274" s="7">
        <v>32</v>
      </c>
      <c r="T274" s="7">
        <v>15</v>
      </c>
      <c r="U274" s="7">
        <v>33</v>
      </c>
      <c r="V274" s="7">
        <v>82</v>
      </c>
      <c r="W274" s="7">
        <v>16</v>
      </c>
      <c r="X274" s="2">
        <v>2.2999999999999998</v>
      </c>
      <c r="Y274" s="2">
        <v>1.7</v>
      </c>
      <c r="Z274" s="2">
        <v>1.9</v>
      </c>
      <c r="AA274" s="2">
        <v>1.7</v>
      </c>
      <c r="AB274" s="2">
        <v>1.4</v>
      </c>
      <c r="AC274" s="2">
        <v>2</v>
      </c>
      <c r="AD274" s="2">
        <v>2.7</v>
      </c>
      <c r="AE274" s="2">
        <v>2.4</v>
      </c>
      <c r="AF274" s="2">
        <v>3.1</v>
      </c>
      <c r="AG274" s="2">
        <v>4.0999999999999996</v>
      </c>
      <c r="AH274" s="2">
        <v>2.2000000000000002</v>
      </c>
      <c r="AI274" s="2">
        <v>2</v>
      </c>
      <c r="AJ274" s="2">
        <v>2.8</v>
      </c>
      <c r="AK274" s="2">
        <v>1.6</v>
      </c>
      <c r="AL274" s="2">
        <v>1.1000000000000001</v>
      </c>
      <c r="AM274" s="2">
        <v>1.5</v>
      </c>
      <c r="AN274" s="2">
        <v>2.8</v>
      </c>
      <c r="AO274" s="2">
        <v>2.5</v>
      </c>
      <c r="AP274" s="2">
        <v>2.7</v>
      </c>
      <c r="AQ274" s="2">
        <v>2.4</v>
      </c>
      <c r="AR274" s="2">
        <v>2.5</v>
      </c>
      <c r="AS274" t="e">
        <v>#N/A</v>
      </c>
      <c r="AT274" t="e">
        <v>#N/A</v>
      </c>
      <c r="AU274" t="e">
        <v>#N/A</v>
      </c>
      <c r="AV274" t="e">
        <v>#N/A</v>
      </c>
      <c r="AW274" t="e">
        <v>#N/A</v>
      </c>
      <c r="AX274" t="e">
        <v>#N/A</v>
      </c>
      <c r="AY274" t="e">
        <v>#N/A</v>
      </c>
      <c r="AZ274" t="e">
        <v>#N/A</v>
      </c>
      <c r="BA274" t="e">
        <v>#N/A</v>
      </c>
      <c r="BB274" t="e">
        <v>#N/A</v>
      </c>
      <c r="BC274" t="e">
        <v>#N/A</v>
      </c>
      <c r="BD274" t="e">
        <v>#N/A</v>
      </c>
      <c r="BE274" t="e">
        <v>#N/A</v>
      </c>
      <c r="BF274" t="e">
        <v>#N/A</v>
      </c>
      <c r="BG274" t="e">
        <v>#N/A</v>
      </c>
      <c r="BH274" t="e">
        <v>#N/A</v>
      </c>
      <c r="BI274" t="e">
        <v>#N/A</v>
      </c>
      <c r="BJ274" t="e">
        <v>#N/A</v>
      </c>
      <c r="BK274" t="e">
        <v>#N/A</v>
      </c>
      <c r="BL274" t="e">
        <v>#N/A</v>
      </c>
      <c r="BM274" t="e">
        <v>#N/A</v>
      </c>
    </row>
    <row r="275" spans="1:65" x14ac:dyDescent="0.25">
      <c r="A275" t="s">
        <v>279</v>
      </c>
      <c r="B275" s="2">
        <v>5.2</v>
      </c>
      <c r="C275" s="3">
        <v>5.22</v>
      </c>
      <c r="D275" s="9">
        <v>4.0999999999999996</v>
      </c>
      <c r="E275" s="2">
        <v>613</v>
      </c>
      <c r="F275" s="7">
        <v>1</v>
      </c>
      <c r="G275" s="7">
        <v>64</v>
      </c>
      <c r="H275" s="7">
        <v>2</v>
      </c>
      <c r="I275" s="7">
        <v>2</v>
      </c>
      <c r="J275" s="7">
        <v>25</v>
      </c>
      <c r="K275" s="7">
        <v>519</v>
      </c>
      <c r="L275" s="7">
        <v>120</v>
      </c>
      <c r="M275" s="7">
        <v>31</v>
      </c>
      <c r="N275" s="7">
        <v>55</v>
      </c>
      <c r="O275" s="7">
        <v>44</v>
      </c>
      <c r="P275" s="7">
        <v>25</v>
      </c>
      <c r="Q275" s="7">
        <v>6</v>
      </c>
      <c r="R275" s="7">
        <v>44</v>
      </c>
      <c r="S275" s="7">
        <v>33</v>
      </c>
      <c r="T275" s="7">
        <v>15</v>
      </c>
      <c r="U275" s="7">
        <v>33</v>
      </c>
      <c r="V275" s="7">
        <v>83</v>
      </c>
      <c r="W275" s="7">
        <v>14</v>
      </c>
      <c r="X275" s="2">
        <v>2.2999999999999998</v>
      </c>
      <c r="Y275" s="2">
        <v>1.7</v>
      </c>
      <c r="Z275" s="2">
        <v>1.9</v>
      </c>
      <c r="AA275" s="2">
        <v>1.6</v>
      </c>
      <c r="AB275" s="2">
        <v>1.3</v>
      </c>
      <c r="AC275" s="2">
        <v>1.9</v>
      </c>
      <c r="AD275" s="2">
        <v>2.6</v>
      </c>
      <c r="AE275" s="2">
        <v>2.5</v>
      </c>
      <c r="AF275" s="2">
        <v>3.1</v>
      </c>
      <c r="AG275" s="2">
        <v>4.2</v>
      </c>
      <c r="AH275" s="2">
        <v>2.2000000000000002</v>
      </c>
      <c r="AI275" s="2">
        <v>2.2999999999999998</v>
      </c>
      <c r="AJ275" s="2">
        <v>2.9</v>
      </c>
      <c r="AK275" s="2">
        <v>1.7</v>
      </c>
      <c r="AL275" s="2">
        <v>1</v>
      </c>
      <c r="AM275" s="2">
        <v>1.5</v>
      </c>
      <c r="AN275" s="2">
        <v>2.8</v>
      </c>
      <c r="AO275" s="2">
        <v>2.2000000000000002</v>
      </c>
      <c r="AP275" s="2">
        <v>2.2999999999999998</v>
      </c>
      <c r="AQ275" s="2">
        <v>2.4</v>
      </c>
      <c r="AR275" s="2">
        <v>2.5</v>
      </c>
      <c r="AS275" t="e">
        <v>#N/A</v>
      </c>
      <c r="AT275" t="e">
        <v>#N/A</v>
      </c>
      <c r="AU275" t="e">
        <v>#N/A</v>
      </c>
      <c r="AV275" t="e">
        <v>#N/A</v>
      </c>
      <c r="AW275" t="e">
        <v>#N/A</v>
      </c>
      <c r="AX275" t="e">
        <v>#N/A</v>
      </c>
      <c r="AY275" t="e">
        <v>#N/A</v>
      </c>
      <c r="AZ275" t="e">
        <v>#N/A</v>
      </c>
      <c r="BA275" t="e">
        <v>#N/A</v>
      </c>
      <c r="BB275" t="e">
        <v>#N/A</v>
      </c>
      <c r="BC275" t="e">
        <v>#N/A</v>
      </c>
      <c r="BD275" t="e">
        <v>#N/A</v>
      </c>
      <c r="BE275" t="e">
        <v>#N/A</v>
      </c>
      <c r="BF275" t="e">
        <v>#N/A</v>
      </c>
      <c r="BG275" t="e">
        <v>#N/A</v>
      </c>
      <c r="BH275" t="e">
        <v>#N/A</v>
      </c>
      <c r="BI275" t="e">
        <v>#N/A</v>
      </c>
      <c r="BJ275" t="e">
        <v>#N/A</v>
      </c>
      <c r="BK275" t="e">
        <v>#N/A</v>
      </c>
      <c r="BL275" t="e">
        <v>#N/A</v>
      </c>
      <c r="BM275" t="e">
        <v>#N/A</v>
      </c>
    </row>
    <row r="276" spans="1:65" x14ac:dyDescent="0.25">
      <c r="A276" t="s">
        <v>280</v>
      </c>
      <c r="B276" s="2">
        <v>5.2</v>
      </c>
      <c r="C276" s="3">
        <v>5.1539999999999999</v>
      </c>
      <c r="D276" s="9">
        <v>4.0999999999999996</v>
      </c>
      <c r="E276" s="2">
        <v>616</v>
      </c>
      <c r="F276" s="7">
        <v>1</v>
      </c>
      <c r="G276" s="7">
        <v>65</v>
      </c>
      <c r="H276" s="7">
        <v>2</v>
      </c>
      <c r="I276" s="7">
        <v>2</v>
      </c>
      <c r="J276" s="7">
        <v>28</v>
      </c>
      <c r="K276" s="7">
        <v>518</v>
      </c>
      <c r="L276" s="7">
        <v>121</v>
      </c>
      <c r="M276" s="7">
        <v>33</v>
      </c>
      <c r="N276" s="7">
        <v>55</v>
      </c>
      <c r="O276" s="7">
        <v>44</v>
      </c>
      <c r="P276" s="7">
        <v>24</v>
      </c>
      <c r="Q276" s="7">
        <v>7</v>
      </c>
      <c r="R276" s="7">
        <v>44</v>
      </c>
      <c r="S276" s="7">
        <v>33</v>
      </c>
      <c r="T276" s="7">
        <v>15</v>
      </c>
      <c r="U276" s="7">
        <v>31</v>
      </c>
      <c r="V276" s="7">
        <v>82</v>
      </c>
      <c r="W276" s="7">
        <v>14</v>
      </c>
      <c r="X276" s="2">
        <v>2.2999999999999998</v>
      </c>
      <c r="Y276" s="2">
        <v>1.7</v>
      </c>
      <c r="Z276" s="2">
        <v>1.9</v>
      </c>
      <c r="AA276" s="2">
        <v>1.6</v>
      </c>
      <c r="AB276" s="2">
        <v>1.3</v>
      </c>
      <c r="AC276" s="2">
        <v>2.1</v>
      </c>
      <c r="AD276" s="2">
        <v>2.6</v>
      </c>
      <c r="AE276" s="2">
        <v>2.7</v>
      </c>
      <c r="AF276" s="2">
        <v>3.1</v>
      </c>
      <c r="AG276" s="2">
        <v>4.0999999999999996</v>
      </c>
      <c r="AH276" s="2">
        <v>2.1</v>
      </c>
      <c r="AI276" s="2">
        <v>2.4</v>
      </c>
      <c r="AJ276" s="2">
        <v>2.9</v>
      </c>
      <c r="AK276" s="2">
        <v>1.6</v>
      </c>
      <c r="AL276" s="2">
        <v>1</v>
      </c>
      <c r="AM276" s="2">
        <v>1.4</v>
      </c>
      <c r="AN276" s="2">
        <v>2.8</v>
      </c>
      <c r="AO276" s="2">
        <v>2.2000000000000002</v>
      </c>
      <c r="AP276" s="2">
        <v>2.2999999999999998</v>
      </c>
      <c r="AQ276" s="2">
        <v>2.4</v>
      </c>
      <c r="AR276" s="2">
        <v>2.5</v>
      </c>
      <c r="AS276" t="e">
        <v>#N/A</v>
      </c>
      <c r="AT276" t="e">
        <v>#N/A</v>
      </c>
      <c r="AU276" t="e">
        <v>#N/A</v>
      </c>
      <c r="AV276" t="e">
        <v>#N/A</v>
      </c>
      <c r="AW276" t="e">
        <v>#N/A</v>
      </c>
      <c r="AX276" t="e">
        <v>#N/A</v>
      </c>
      <c r="AY276" t="e">
        <v>#N/A</v>
      </c>
      <c r="AZ276" t="e">
        <v>#N/A</v>
      </c>
      <c r="BA276" t="e">
        <v>#N/A</v>
      </c>
      <c r="BB276" t="e">
        <v>#N/A</v>
      </c>
      <c r="BC276" t="e">
        <v>#N/A</v>
      </c>
      <c r="BD276" t="e">
        <v>#N/A</v>
      </c>
      <c r="BE276" t="e">
        <v>#N/A</v>
      </c>
      <c r="BF276" t="e">
        <v>#N/A</v>
      </c>
      <c r="BG276" t="e">
        <v>#N/A</v>
      </c>
      <c r="BH276" t="e">
        <v>#N/A</v>
      </c>
      <c r="BI276" t="e">
        <v>#N/A</v>
      </c>
      <c r="BJ276" t="e">
        <v>#N/A</v>
      </c>
      <c r="BK276" t="e">
        <v>#N/A</v>
      </c>
      <c r="BL276" t="e">
        <v>#N/A</v>
      </c>
      <c r="BM276" t="e">
        <v>#N/A</v>
      </c>
    </row>
    <row r="277" spans="1:65" x14ac:dyDescent="0.25">
      <c r="A277" t="s">
        <v>281</v>
      </c>
      <c r="B277" s="2">
        <v>5.2</v>
      </c>
      <c r="C277" s="3">
        <v>5.0839999999999996</v>
      </c>
      <c r="D277" s="9">
        <v>4.0999999999999996</v>
      </c>
      <c r="E277" s="2">
        <v>611</v>
      </c>
      <c r="F277" s="7">
        <v>1</v>
      </c>
      <c r="G277" s="7">
        <v>66</v>
      </c>
      <c r="H277" s="7">
        <v>2</v>
      </c>
      <c r="I277" s="7">
        <v>2</v>
      </c>
      <c r="J277" s="7">
        <v>27</v>
      </c>
      <c r="K277" s="7">
        <v>514</v>
      </c>
      <c r="L277" s="7">
        <v>119</v>
      </c>
      <c r="M277" s="7">
        <v>32</v>
      </c>
      <c r="N277" s="7">
        <v>53</v>
      </c>
      <c r="O277" s="7">
        <v>45</v>
      </c>
      <c r="P277" s="7">
        <v>24</v>
      </c>
      <c r="Q277" s="7">
        <v>7</v>
      </c>
      <c r="R277" s="7">
        <v>43</v>
      </c>
      <c r="S277" s="7">
        <v>32</v>
      </c>
      <c r="T277" s="7">
        <v>15</v>
      </c>
      <c r="U277" s="7">
        <v>33</v>
      </c>
      <c r="V277" s="7">
        <v>82</v>
      </c>
      <c r="W277" s="7">
        <v>14</v>
      </c>
      <c r="X277" s="2">
        <v>2.2999999999999998</v>
      </c>
      <c r="Y277" s="2">
        <v>1.7</v>
      </c>
      <c r="Z277" s="2">
        <v>1.9</v>
      </c>
      <c r="AA277" s="2">
        <v>1.7</v>
      </c>
      <c r="AB277" s="2">
        <v>1.3</v>
      </c>
      <c r="AC277" s="2">
        <v>2.1</v>
      </c>
      <c r="AD277" s="2">
        <v>2.6</v>
      </c>
      <c r="AE277" s="2">
        <v>2.7</v>
      </c>
      <c r="AF277" s="2">
        <v>3</v>
      </c>
      <c r="AG277" s="2">
        <v>4.3</v>
      </c>
      <c r="AH277" s="2">
        <v>2.1</v>
      </c>
      <c r="AI277" s="2">
        <v>2.5</v>
      </c>
      <c r="AJ277" s="2">
        <v>2.8</v>
      </c>
      <c r="AK277" s="2">
        <v>1.6</v>
      </c>
      <c r="AL277" s="2">
        <v>1.1000000000000001</v>
      </c>
      <c r="AM277" s="2">
        <v>1.5</v>
      </c>
      <c r="AN277" s="2">
        <v>2.7</v>
      </c>
      <c r="AO277" s="2">
        <v>2.2000000000000002</v>
      </c>
      <c r="AP277" s="2">
        <v>2.4</v>
      </c>
      <c r="AQ277" s="2">
        <v>2.4</v>
      </c>
      <c r="AR277" s="2">
        <v>2.5</v>
      </c>
      <c r="AS277" t="e">
        <v>#N/A</v>
      </c>
      <c r="AT277" t="e">
        <v>#N/A</v>
      </c>
      <c r="AU277" t="e">
        <v>#N/A</v>
      </c>
      <c r="AV277" t="e">
        <v>#N/A</v>
      </c>
      <c r="AW277" t="e">
        <v>#N/A</v>
      </c>
      <c r="AX277" t="e">
        <v>#N/A</v>
      </c>
      <c r="AY277" t="e">
        <v>#N/A</v>
      </c>
      <c r="AZ277" t="e">
        <v>#N/A</v>
      </c>
      <c r="BA277" t="e">
        <v>#N/A</v>
      </c>
      <c r="BB277" t="e">
        <v>#N/A</v>
      </c>
      <c r="BC277" t="e">
        <v>#N/A</v>
      </c>
      <c r="BD277" t="e">
        <v>#N/A</v>
      </c>
      <c r="BE277" t="e">
        <v>#N/A</v>
      </c>
      <c r="BF277" t="e">
        <v>#N/A</v>
      </c>
      <c r="BG277" t="e">
        <v>#N/A</v>
      </c>
      <c r="BH277" t="e">
        <v>#N/A</v>
      </c>
      <c r="BI277" t="e">
        <v>#N/A</v>
      </c>
      <c r="BJ277" t="e">
        <v>#N/A</v>
      </c>
      <c r="BK277" t="e">
        <v>#N/A</v>
      </c>
      <c r="BL277" t="e">
        <v>#N/A</v>
      </c>
      <c r="BM277" t="e">
        <v>#N/A</v>
      </c>
    </row>
    <row r="278" spans="1:65" x14ac:dyDescent="0.25">
      <c r="A278" t="s">
        <v>282</v>
      </c>
      <c r="B278" s="2">
        <v>5.2</v>
      </c>
      <c r="C278" s="3">
        <v>5.3440000000000003</v>
      </c>
      <c r="D278" s="9">
        <v>4.0999999999999996</v>
      </c>
      <c r="E278" s="2">
        <v>613</v>
      </c>
      <c r="F278" s="7">
        <v>1</v>
      </c>
      <c r="G278" s="7">
        <v>63</v>
      </c>
      <c r="H278" s="7">
        <v>2</v>
      </c>
      <c r="I278" s="7">
        <v>2</v>
      </c>
      <c r="J278" s="7">
        <v>29</v>
      </c>
      <c r="K278" s="7">
        <v>517</v>
      </c>
      <c r="L278" s="7">
        <v>118</v>
      </c>
      <c r="M278" s="7">
        <v>32</v>
      </c>
      <c r="N278" s="7">
        <v>55</v>
      </c>
      <c r="O278" s="7">
        <v>45</v>
      </c>
      <c r="P278" s="7">
        <v>25</v>
      </c>
      <c r="Q278" s="7">
        <v>7</v>
      </c>
      <c r="R278" s="7">
        <v>42</v>
      </c>
      <c r="S278" s="7">
        <v>32</v>
      </c>
      <c r="T278" s="7">
        <v>16</v>
      </c>
      <c r="U278" s="7">
        <v>33</v>
      </c>
      <c r="V278" s="7">
        <v>81</v>
      </c>
      <c r="W278" s="7">
        <v>15</v>
      </c>
      <c r="X278" s="2">
        <v>2.2999999999999998</v>
      </c>
      <c r="Y278" s="2">
        <v>1.7</v>
      </c>
      <c r="Z278" s="2">
        <v>1.8</v>
      </c>
      <c r="AA278" s="2">
        <v>1.7</v>
      </c>
      <c r="AB278" s="2">
        <v>1.4</v>
      </c>
      <c r="AC278" s="2">
        <v>2.2000000000000002</v>
      </c>
      <c r="AD278" s="2">
        <v>2.6</v>
      </c>
      <c r="AE278" s="2">
        <v>2.6</v>
      </c>
      <c r="AF278" s="2">
        <v>3.1</v>
      </c>
      <c r="AG278" s="2">
        <v>4.2</v>
      </c>
      <c r="AH278" s="2">
        <v>2.1</v>
      </c>
      <c r="AI278" s="2">
        <v>2.2999999999999998</v>
      </c>
      <c r="AJ278" s="2">
        <v>2.7</v>
      </c>
      <c r="AK278" s="2">
        <v>1.6</v>
      </c>
      <c r="AL278" s="2">
        <v>1.1000000000000001</v>
      </c>
      <c r="AM278" s="2">
        <v>1.5</v>
      </c>
      <c r="AN278" s="2">
        <v>2.7</v>
      </c>
      <c r="AO278" s="2">
        <v>2.4</v>
      </c>
      <c r="AP278" s="2">
        <v>2.6</v>
      </c>
      <c r="AQ278" s="2">
        <v>2.4</v>
      </c>
      <c r="AR278" s="2">
        <v>2.5</v>
      </c>
      <c r="AS278" t="e">
        <v>#N/A</v>
      </c>
      <c r="AT278" t="e">
        <v>#N/A</v>
      </c>
      <c r="AU278" t="e">
        <v>#N/A</v>
      </c>
      <c r="AV278" t="e">
        <v>#N/A</v>
      </c>
      <c r="AW278" t="e">
        <v>#N/A</v>
      </c>
      <c r="AX278" t="e">
        <v>#N/A</v>
      </c>
      <c r="AY278" t="e">
        <v>#N/A</v>
      </c>
      <c r="AZ278" t="e">
        <v>#N/A</v>
      </c>
      <c r="BA278" t="e">
        <v>#N/A</v>
      </c>
      <c r="BB278" t="e">
        <v>#N/A</v>
      </c>
      <c r="BC278" t="e">
        <v>#N/A</v>
      </c>
      <c r="BD278" t="e">
        <v>#N/A</v>
      </c>
      <c r="BE278" t="e">
        <v>#N/A</v>
      </c>
      <c r="BF278" t="e">
        <v>#N/A</v>
      </c>
      <c r="BG278" t="e">
        <v>#N/A</v>
      </c>
      <c r="BH278" t="e">
        <v>#N/A</v>
      </c>
      <c r="BI278" t="e">
        <v>#N/A</v>
      </c>
      <c r="BJ278" t="e">
        <v>#N/A</v>
      </c>
      <c r="BK278" t="e">
        <v>#N/A</v>
      </c>
      <c r="BL278" t="e">
        <v>#N/A</v>
      </c>
      <c r="BM278" t="e">
        <v>#N/A</v>
      </c>
    </row>
    <row r="279" spans="1:65" x14ac:dyDescent="0.25">
      <c r="A279" t="s">
        <v>283</v>
      </c>
      <c r="B279" s="2">
        <v>5.3</v>
      </c>
      <c r="C279" s="3">
        <v>5.2279999999999998</v>
      </c>
      <c r="D279" s="9">
        <v>4.0999999999999996</v>
      </c>
      <c r="E279" s="2">
        <v>609</v>
      </c>
      <c r="F279" s="7">
        <v>1</v>
      </c>
      <c r="G279" s="7">
        <v>63</v>
      </c>
      <c r="H279" s="7">
        <v>2</v>
      </c>
      <c r="I279" s="7">
        <v>2</v>
      </c>
      <c r="J279" s="7">
        <v>24</v>
      </c>
      <c r="K279" s="7">
        <v>517</v>
      </c>
      <c r="L279" s="7">
        <v>126</v>
      </c>
      <c r="M279" s="7">
        <v>32</v>
      </c>
      <c r="N279" s="7">
        <v>53</v>
      </c>
      <c r="O279" s="7">
        <v>43</v>
      </c>
      <c r="P279" s="7">
        <v>25</v>
      </c>
      <c r="Q279" s="7">
        <v>7</v>
      </c>
      <c r="R279" s="7">
        <v>40</v>
      </c>
      <c r="S279" s="7">
        <v>30</v>
      </c>
      <c r="T279" s="7">
        <v>18</v>
      </c>
      <c r="U279" s="7">
        <v>35</v>
      </c>
      <c r="V279" s="7">
        <v>80</v>
      </c>
      <c r="W279" s="7">
        <v>14</v>
      </c>
      <c r="X279" s="2">
        <v>2.2999999999999998</v>
      </c>
      <c r="Y279" s="2">
        <v>1.6</v>
      </c>
      <c r="Z279" s="2">
        <v>1.8</v>
      </c>
      <c r="AA279" s="2">
        <v>1.6</v>
      </c>
      <c r="AB279" s="2">
        <v>1.4</v>
      </c>
      <c r="AC279" s="2">
        <v>1.9</v>
      </c>
      <c r="AD279" s="2">
        <v>2.7</v>
      </c>
      <c r="AE279" s="2">
        <v>2.6</v>
      </c>
      <c r="AF279" s="2">
        <v>3</v>
      </c>
      <c r="AG279" s="2">
        <v>4</v>
      </c>
      <c r="AH279" s="2">
        <v>2.2000000000000002</v>
      </c>
      <c r="AI279" s="2">
        <v>2.2999999999999998</v>
      </c>
      <c r="AJ279" s="2">
        <v>2.6</v>
      </c>
      <c r="AK279" s="2">
        <v>1.5</v>
      </c>
      <c r="AL279" s="2">
        <v>1.2</v>
      </c>
      <c r="AM279" s="2">
        <v>1.6</v>
      </c>
      <c r="AN279" s="2">
        <v>2.7</v>
      </c>
      <c r="AO279" s="2">
        <v>2.2999999999999998</v>
      </c>
      <c r="AP279" s="2">
        <v>2.4</v>
      </c>
      <c r="AQ279" s="2">
        <v>2.4</v>
      </c>
      <c r="AR279" s="2">
        <v>2.6</v>
      </c>
      <c r="AS279" t="e">
        <v>#N/A</v>
      </c>
      <c r="AT279" t="e">
        <v>#N/A</v>
      </c>
      <c r="AU279" t="e">
        <v>#N/A</v>
      </c>
      <c r="AV279" t="e">
        <v>#N/A</v>
      </c>
      <c r="AW279" t="e">
        <v>#N/A</v>
      </c>
      <c r="AX279" t="e">
        <v>#N/A</v>
      </c>
      <c r="AY279" t="e">
        <v>#N/A</v>
      </c>
      <c r="AZ279" t="e">
        <v>#N/A</v>
      </c>
      <c r="BA279" t="e">
        <v>#N/A</v>
      </c>
      <c r="BB279" t="e">
        <v>#N/A</v>
      </c>
      <c r="BC279" t="e">
        <v>#N/A</v>
      </c>
      <c r="BD279" t="e">
        <v>#N/A</v>
      </c>
      <c r="BE279" t="e">
        <v>#N/A</v>
      </c>
      <c r="BF279" t="e">
        <v>#N/A</v>
      </c>
      <c r="BG279" t="e">
        <v>#N/A</v>
      </c>
      <c r="BH279" t="e">
        <v>#N/A</v>
      </c>
      <c r="BI279" t="e">
        <v>#N/A</v>
      </c>
      <c r="BJ279" t="e">
        <v>#N/A</v>
      </c>
      <c r="BK279" t="e">
        <v>#N/A</v>
      </c>
      <c r="BL279" t="e">
        <v>#N/A</v>
      </c>
      <c r="BM279" t="e">
        <v>#N/A</v>
      </c>
    </row>
    <row r="280" spans="1:65" x14ac:dyDescent="0.25">
      <c r="A280" t="s">
        <v>284</v>
      </c>
      <c r="B280" s="2">
        <v>5.2</v>
      </c>
      <c r="C280" s="3">
        <v>5.3360000000000003</v>
      </c>
      <c r="D280" s="9">
        <v>4.0999999999999996</v>
      </c>
      <c r="E280" s="2">
        <v>609</v>
      </c>
      <c r="F280" s="7">
        <v>1</v>
      </c>
      <c r="G280" s="7">
        <v>63</v>
      </c>
      <c r="H280" s="7">
        <v>1</v>
      </c>
      <c r="I280" s="7">
        <v>2</v>
      </c>
      <c r="J280" s="7">
        <v>23</v>
      </c>
      <c r="K280" s="7">
        <v>518</v>
      </c>
      <c r="L280" s="7">
        <v>129</v>
      </c>
      <c r="M280" s="7">
        <v>33</v>
      </c>
      <c r="N280" s="7">
        <v>55</v>
      </c>
      <c r="O280" s="7">
        <v>40</v>
      </c>
      <c r="P280" s="7">
        <v>24</v>
      </c>
      <c r="Q280" s="7">
        <v>7</v>
      </c>
      <c r="R280" s="7">
        <v>41</v>
      </c>
      <c r="S280" s="7">
        <v>31</v>
      </c>
      <c r="T280" s="7">
        <v>17</v>
      </c>
      <c r="U280" s="7">
        <v>35</v>
      </c>
      <c r="V280" s="7">
        <v>80</v>
      </c>
      <c r="W280" s="7">
        <v>13</v>
      </c>
      <c r="X280" s="2">
        <v>2.2999999999999998</v>
      </c>
      <c r="Y280" s="2">
        <v>1.4</v>
      </c>
      <c r="Z280" s="2">
        <v>1.9</v>
      </c>
      <c r="AA280" s="2">
        <v>1.5</v>
      </c>
      <c r="AB280" s="2">
        <v>1.3</v>
      </c>
      <c r="AC280" s="2">
        <v>1.8</v>
      </c>
      <c r="AD280" s="2">
        <v>2.8</v>
      </c>
      <c r="AE280" s="2">
        <v>2.7</v>
      </c>
      <c r="AF280" s="2">
        <v>3.1</v>
      </c>
      <c r="AG280" s="2">
        <v>3.8</v>
      </c>
      <c r="AH280" s="2">
        <v>2.1</v>
      </c>
      <c r="AI280" s="2">
        <v>2.2999999999999998</v>
      </c>
      <c r="AJ280" s="2">
        <v>2.6</v>
      </c>
      <c r="AK280" s="2">
        <v>1.5</v>
      </c>
      <c r="AL280" s="2">
        <v>1.2</v>
      </c>
      <c r="AM280" s="2">
        <v>1.6</v>
      </c>
      <c r="AN280" s="2">
        <v>2.7</v>
      </c>
      <c r="AO280" s="2">
        <v>2.1</v>
      </c>
      <c r="AP280" s="2">
        <v>2.2000000000000002</v>
      </c>
      <c r="AQ280" s="2">
        <v>2.4</v>
      </c>
      <c r="AR280" s="2">
        <v>2.5</v>
      </c>
      <c r="AS280" t="e">
        <v>#N/A</v>
      </c>
      <c r="AT280" t="e">
        <v>#N/A</v>
      </c>
      <c r="AU280" t="e">
        <v>#N/A</v>
      </c>
      <c r="AV280" t="e">
        <v>#N/A</v>
      </c>
      <c r="AW280" t="e">
        <v>#N/A</v>
      </c>
      <c r="AX280" t="e">
        <v>#N/A</v>
      </c>
      <c r="AY280" t="e">
        <v>#N/A</v>
      </c>
      <c r="AZ280" t="e">
        <v>#N/A</v>
      </c>
      <c r="BA280" t="e">
        <v>#N/A</v>
      </c>
      <c r="BB280" t="e">
        <v>#N/A</v>
      </c>
      <c r="BC280" t="e">
        <v>#N/A</v>
      </c>
      <c r="BD280" t="e">
        <v>#N/A</v>
      </c>
      <c r="BE280" t="e">
        <v>#N/A</v>
      </c>
      <c r="BF280" t="e">
        <v>#N/A</v>
      </c>
      <c r="BG280" t="e">
        <v>#N/A</v>
      </c>
      <c r="BH280" t="e">
        <v>#N/A</v>
      </c>
      <c r="BI280" t="e">
        <v>#N/A</v>
      </c>
      <c r="BJ280" t="e">
        <v>#N/A</v>
      </c>
      <c r="BK280" t="e">
        <v>#N/A</v>
      </c>
      <c r="BL280" t="e">
        <v>#N/A</v>
      </c>
      <c r="BM280" t="e">
        <v>#N/A</v>
      </c>
    </row>
    <row r="281" spans="1:65" x14ac:dyDescent="0.25">
      <c r="A281" t="s">
        <v>285</v>
      </c>
      <c r="B281" s="2">
        <v>5.2</v>
      </c>
      <c r="C281" s="3">
        <v>5.1379999999999999</v>
      </c>
      <c r="D281" s="9">
        <v>4.2</v>
      </c>
      <c r="E281" s="2">
        <v>608</v>
      </c>
      <c r="F281" s="7">
        <v>1</v>
      </c>
      <c r="G281" s="7">
        <v>63</v>
      </c>
      <c r="H281" s="7">
        <v>1</v>
      </c>
      <c r="I281" s="7">
        <v>2</v>
      </c>
      <c r="J281" s="7">
        <v>25</v>
      </c>
      <c r="K281" s="7">
        <v>516</v>
      </c>
      <c r="L281" s="7">
        <v>128</v>
      </c>
      <c r="M281" s="7">
        <v>34</v>
      </c>
      <c r="N281" s="7">
        <v>53</v>
      </c>
      <c r="O281" s="7">
        <v>40</v>
      </c>
      <c r="P281" s="7">
        <v>23</v>
      </c>
      <c r="Q281" s="7">
        <v>6</v>
      </c>
      <c r="R281" s="7">
        <v>40</v>
      </c>
      <c r="S281" s="7">
        <v>30</v>
      </c>
      <c r="T281" s="7">
        <v>17</v>
      </c>
      <c r="U281" s="7">
        <v>36</v>
      </c>
      <c r="V281" s="7">
        <v>82</v>
      </c>
      <c r="W281" s="7">
        <v>12</v>
      </c>
      <c r="X281" s="2">
        <v>2.2999999999999998</v>
      </c>
      <c r="Y281" s="2">
        <v>1.4</v>
      </c>
      <c r="Z281" s="2">
        <v>1.8</v>
      </c>
      <c r="AA281" s="2">
        <v>1.5</v>
      </c>
      <c r="AB281" s="2">
        <v>1.3</v>
      </c>
      <c r="AC281" s="2">
        <v>1.9</v>
      </c>
      <c r="AD281" s="2">
        <v>2.8</v>
      </c>
      <c r="AE281" s="2">
        <v>2.8</v>
      </c>
      <c r="AF281" s="2">
        <v>3</v>
      </c>
      <c r="AG281" s="2">
        <v>3.8</v>
      </c>
      <c r="AH281" s="2">
        <v>2</v>
      </c>
      <c r="AI281" s="2">
        <v>2.2000000000000002</v>
      </c>
      <c r="AJ281" s="2">
        <v>2.6</v>
      </c>
      <c r="AK281" s="2">
        <v>1.5</v>
      </c>
      <c r="AL281" s="2">
        <v>1.2</v>
      </c>
      <c r="AM281" s="2">
        <v>1.6</v>
      </c>
      <c r="AN281" s="2">
        <v>2.8</v>
      </c>
      <c r="AO281" s="2">
        <v>1.9</v>
      </c>
      <c r="AP281" s="2">
        <v>2</v>
      </c>
      <c r="AQ281" s="2">
        <v>2.4</v>
      </c>
      <c r="AR281" s="2">
        <v>2.5</v>
      </c>
      <c r="AS281" t="e">
        <v>#N/A</v>
      </c>
      <c r="AT281" t="e">
        <v>#N/A</v>
      </c>
      <c r="AU281" t="e">
        <v>#N/A</v>
      </c>
      <c r="AV281" t="e">
        <v>#N/A</v>
      </c>
      <c r="AW281" t="e">
        <v>#N/A</v>
      </c>
      <c r="AX281" t="e">
        <v>#N/A</v>
      </c>
      <c r="AY281" t="e">
        <v>#N/A</v>
      </c>
      <c r="AZ281" t="e">
        <v>#N/A</v>
      </c>
      <c r="BA281" t="e">
        <v>#N/A</v>
      </c>
      <c r="BB281" t="e">
        <v>#N/A</v>
      </c>
      <c r="BC281" t="e">
        <v>#N/A</v>
      </c>
      <c r="BD281" t="e">
        <v>#N/A</v>
      </c>
      <c r="BE281" t="e">
        <v>#N/A</v>
      </c>
      <c r="BF281" t="e">
        <v>#N/A</v>
      </c>
      <c r="BG281" t="e">
        <v>#N/A</v>
      </c>
      <c r="BH281" t="e">
        <v>#N/A</v>
      </c>
      <c r="BI281" t="e">
        <v>#N/A</v>
      </c>
      <c r="BJ281" t="e">
        <v>#N/A</v>
      </c>
      <c r="BK281" t="e">
        <v>#N/A</v>
      </c>
      <c r="BL281" t="e">
        <v>#N/A</v>
      </c>
      <c r="BM281" t="e">
        <v>#N/A</v>
      </c>
    </row>
    <row r="282" spans="1:65" x14ac:dyDescent="0.25">
      <c r="A282" t="s">
        <v>286</v>
      </c>
      <c r="B282" s="2">
        <v>5.0999999999999996</v>
      </c>
      <c r="C282" s="3">
        <v>5.0519999999999996</v>
      </c>
      <c r="D282" s="9">
        <v>4.2</v>
      </c>
      <c r="E282" s="2">
        <v>603</v>
      </c>
      <c r="F282" s="7">
        <v>1</v>
      </c>
      <c r="G282" s="7">
        <v>61</v>
      </c>
      <c r="H282" s="7">
        <v>1</v>
      </c>
      <c r="I282" s="7">
        <v>2</v>
      </c>
      <c r="J282" s="7">
        <v>26</v>
      </c>
      <c r="K282" s="7">
        <v>512</v>
      </c>
      <c r="L282" s="7">
        <v>120</v>
      </c>
      <c r="M282" s="7">
        <v>34</v>
      </c>
      <c r="N282" s="7">
        <v>54</v>
      </c>
      <c r="O282" s="7">
        <v>40</v>
      </c>
      <c r="P282" s="7">
        <v>23</v>
      </c>
      <c r="Q282" s="7">
        <v>5</v>
      </c>
      <c r="R282" s="7">
        <v>41</v>
      </c>
      <c r="S282" s="7">
        <v>31</v>
      </c>
      <c r="T282" s="7">
        <v>17</v>
      </c>
      <c r="U282" s="7">
        <v>37</v>
      </c>
      <c r="V282" s="7">
        <v>83</v>
      </c>
      <c r="W282" s="7">
        <v>13</v>
      </c>
      <c r="X282" s="2">
        <v>2.2999999999999998</v>
      </c>
      <c r="Y282" s="2">
        <v>1.4</v>
      </c>
      <c r="Z282" s="2">
        <v>1.8</v>
      </c>
      <c r="AA282" s="2">
        <v>1.5</v>
      </c>
      <c r="AB282" s="2">
        <v>1.3</v>
      </c>
      <c r="AC282" s="2">
        <v>1.9</v>
      </c>
      <c r="AD282" s="2">
        <v>2.6</v>
      </c>
      <c r="AE282" s="2">
        <v>2.8</v>
      </c>
      <c r="AF282" s="2">
        <v>3</v>
      </c>
      <c r="AG282" s="2">
        <v>3.8</v>
      </c>
      <c r="AH282" s="2">
        <v>2</v>
      </c>
      <c r="AI282" s="2">
        <v>1.9</v>
      </c>
      <c r="AJ282" s="2">
        <v>2.6</v>
      </c>
      <c r="AK282" s="2">
        <v>1.5</v>
      </c>
      <c r="AL282" s="2">
        <v>1.1000000000000001</v>
      </c>
      <c r="AM282" s="2">
        <v>1.7</v>
      </c>
      <c r="AN282" s="2">
        <v>2.8</v>
      </c>
      <c r="AO282" s="2">
        <v>2.1</v>
      </c>
      <c r="AP282" s="2">
        <v>2.2000000000000002</v>
      </c>
      <c r="AQ282" s="2">
        <v>2.4</v>
      </c>
      <c r="AR282" s="2">
        <v>2.5</v>
      </c>
      <c r="AS282" t="e">
        <v>#N/A</v>
      </c>
      <c r="AT282" t="e">
        <v>#N/A</v>
      </c>
      <c r="AU282" t="e">
        <v>#N/A</v>
      </c>
      <c r="AV282" t="e">
        <v>#N/A</v>
      </c>
      <c r="AW282" t="e">
        <v>#N/A</v>
      </c>
      <c r="AX282" t="e">
        <v>#N/A</v>
      </c>
      <c r="AY282" t="e">
        <v>#N/A</v>
      </c>
      <c r="AZ282" t="e">
        <v>#N/A</v>
      </c>
      <c r="BA282" t="e">
        <v>#N/A</v>
      </c>
      <c r="BB282" t="e">
        <v>#N/A</v>
      </c>
      <c r="BC282" t="e">
        <v>#N/A</v>
      </c>
      <c r="BD282" t="e">
        <v>#N/A</v>
      </c>
      <c r="BE282" t="e">
        <v>#N/A</v>
      </c>
      <c r="BF282" t="e">
        <v>#N/A</v>
      </c>
      <c r="BG282" t="e">
        <v>#N/A</v>
      </c>
      <c r="BH282" t="e">
        <v>#N/A</v>
      </c>
      <c r="BI282" t="e">
        <v>#N/A</v>
      </c>
      <c r="BJ282" t="e">
        <v>#N/A</v>
      </c>
      <c r="BK282" t="e">
        <v>#N/A</v>
      </c>
      <c r="BL282" t="e">
        <v>#N/A</v>
      </c>
      <c r="BM282" t="e">
        <v>#N/A</v>
      </c>
    </row>
    <row r="283" spans="1:65" x14ac:dyDescent="0.25">
      <c r="A283" t="s">
        <v>287</v>
      </c>
      <c r="B283" s="2">
        <v>5</v>
      </c>
      <c r="C283" s="3">
        <v>5.1449999999999996</v>
      </c>
      <c r="D283" s="9">
        <v>4.2</v>
      </c>
      <c r="E283" s="2">
        <v>602</v>
      </c>
      <c r="F283" s="7">
        <v>1</v>
      </c>
      <c r="G283" s="7">
        <v>59</v>
      </c>
      <c r="H283" s="7">
        <v>1</v>
      </c>
      <c r="I283" s="7">
        <v>2</v>
      </c>
      <c r="J283" s="7">
        <v>28</v>
      </c>
      <c r="K283" s="7">
        <v>511</v>
      </c>
      <c r="L283" s="7">
        <v>115</v>
      </c>
      <c r="M283" s="7">
        <v>33</v>
      </c>
      <c r="N283" s="7">
        <v>53</v>
      </c>
      <c r="O283" s="7">
        <v>42</v>
      </c>
      <c r="P283" s="7">
        <v>25</v>
      </c>
      <c r="Q283" s="7">
        <v>5</v>
      </c>
      <c r="R283" s="7">
        <v>41</v>
      </c>
      <c r="S283" s="7">
        <v>31</v>
      </c>
      <c r="T283" s="7">
        <v>17</v>
      </c>
      <c r="U283" s="7">
        <v>38</v>
      </c>
      <c r="V283" s="7">
        <v>82</v>
      </c>
      <c r="W283" s="7">
        <v>14</v>
      </c>
      <c r="X283" s="2">
        <v>2.2999999999999998</v>
      </c>
      <c r="Y283" s="2">
        <v>1.4</v>
      </c>
      <c r="Z283" s="2">
        <v>1.7</v>
      </c>
      <c r="AA283" s="2">
        <v>1.5</v>
      </c>
      <c r="AB283" s="2">
        <v>1.3</v>
      </c>
      <c r="AC283" s="2">
        <v>2.1</v>
      </c>
      <c r="AD283" s="2">
        <v>2.5</v>
      </c>
      <c r="AE283" s="2">
        <v>2.7</v>
      </c>
      <c r="AF283" s="2">
        <v>3</v>
      </c>
      <c r="AG283" s="2">
        <v>4</v>
      </c>
      <c r="AH283" s="2">
        <v>2.1</v>
      </c>
      <c r="AI283" s="2">
        <v>1.9</v>
      </c>
      <c r="AJ283" s="2">
        <v>2.7</v>
      </c>
      <c r="AK283" s="2">
        <v>1.5</v>
      </c>
      <c r="AL283" s="2">
        <v>1.2</v>
      </c>
      <c r="AM283" s="2">
        <v>1.7</v>
      </c>
      <c r="AN283" s="2">
        <v>2.8</v>
      </c>
      <c r="AO283" s="2">
        <v>2.2999999999999998</v>
      </c>
      <c r="AP283" s="2">
        <v>2.4</v>
      </c>
      <c r="AQ283" s="2">
        <v>2.4</v>
      </c>
      <c r="AR283" s="2">
        <v>2.5</v>
      </c>
      <c r="AS283" t="e">
        <v>#N/A</v>
      </c>
      <c r="AT283" t="e">
        <v>#N/A</v>
      </c>
      <c r="AU283" t="e">
        <v>#N/A</v>
      </c>
      <c r="AV283" t="e">
        <v>#N/A</v>
      </c>
      <c r="AW283" t="e">
        <v>#N/A</v>
      </c>
      <c r="AX283" t="e">
        <v>#N/A</v>
      </c>
      <c r="AY283" t="e">
        <v>#N/A</v>
      </c>
      <c r="AZ283" t="e">
        <v>#N/A</v>
      </c>
      <c r="BA283" t="e">
        <v>#N/A</v>
      </c>
      <c r="BB283" t="e">
        <v>#N/A</v>
      </c>
      <c r="BC283" t="e">
        <v>#N/A</v>
      </c>
      <c r="BD283" t="e">
        <v>#N/A</v>
      </c>
      <c r="BE283" t="e">
        <v>#N/A</v>
      </c>
      <c r="BF283" t="e">
        <v>#N/A</v>
      </c>
      <c r="BG283" t="e">
        <v>#N/A</v>
      </c>
      <c r="BH283" t="e">
        <v>#N/A</v>
      </c>
      <c r="BI283" t="e">
        <v>#N/A</v>
      </c>
      <c r="BJ283" t="e">
        <v>#N/A</v>
      </c>
      <c r="BK283" t="e">
        <v>#N/A</v>
      </c>
      <c r="BL283" t="e">
        <v>#N/A</v>
      </c>
      <c r="BM283" t="e">
        <v>#N/A</v>
      </c>
    </row>
    <row r="284" spans="1:65" x14ac:dyDescent="0.25">
      <c r="A284" t="s">
        <v>288</v>
      </c>
      <c r="B284" s="2">
        <v>5.0999999999999996</v>
      </c>
      <c r="C284" s="3">
        <v>4.843</v>
      </c>
      <c r="D284" s="9">
        <v>4.2</v>
      </c>
      <c r="E284" s="2">
        <v>596</v>
      </c>
      <c r="F284" s="7">
        <v>1</v>
      </c>
      <c r="G284" s="7">
        <v>59</v>
      </c>
      <c r="H284" s="7">
        <v>1</v>
      </c>
      <c r="I284" s="7">
        <v>2</v>
      </c>
      <c r="J284" s="7">
        <v>28</v>
      </c>
      <c r="K284" s="7">
        <v>504</v>
      </c>
      <c r="L284" s="7">
        <v>112</v>
      </c>
      <c r="M284" s="7">
        <v>32</v>
      </c>
      <c r="N284" s="7">
        <v>52</v>
      </c>
      <c r="O284" s="7">
        <v>42</v>
      </c>
      <c r="P284" s="7">
        <v>23</v>
      </c>
      <c r="Q284" s="7">
        <v>7</v>
      </c>
      <c r="R284" s="7">
        <v>40</v>
      </c>
      <c r="S284" s="7">
        <v>30</v>
      </c>
      <c r="T284" s="7">
        <v>18</v>
      </c>
      <c r="U284" s="7">
        <v>38</v>
      </c>
      <c r="V284" s="7">
        <v>80</v>
      </c>
      <c r="W284" s="7">
        <v>14</v>
      </c>
      <c r="X284" s="2">
        <v>2.2000000000000002</v>
      </c>
      <c r="Y284" s="2">
        <v>1.6</v>
      </c>
      <c r="Z284" s="2">
        <v>1.8</v>
      </c>
      <c r="AA284" s="2">
        <v>1.6</v>
      </c>
      <c r="AB284" s="2">
        <v>1.4</v>
      </c>
      <c r="AC284" s="2">
        <v>2.1</v>
      </c>
      <c r="AD284" s="2">
        <v>2.4</v>
      </c>
      <c r="AE284" s="2">
        <v>2.6</v>
      </c>
      <c r="AF284" s="2">
        <v>2.8</v>
      </c>
      <c r="AG284" s="2">
        <v>4</v>
      </c>
      <c r="AH284" s="2">
        <v>2</v>
      </c>
      <c r="AI284" s="2">
        <v>2.2999999999999998</v>
      </c>
      <c r="AJ284" s="2">
        <v>2.5</v>
      </c>
      <c r="AK284" s="2">
        <v>1.5</v>
      </c>
      <c r="AL284" s="2">
        <v>1.2</v>
      </c>
      <c r="AM284" s="2">
        <v>1.7</v>
      </c>
      <c r="AN284" s="2">
        <v>2.6</v>
      </c>
      <c r="AO284" s="2">
        <v>2.2000000000000002</v>
      </c>
      <c r="AP284" s="2">
        <v>2.2999999999999998</v>
      </c>
      <c r="AQ284" s="2">
        <v>2.2999999999999998</v>
      </c>
      <c r="AR284" s="2">
        <v>2.5</v>
      </c>
      <c r="AS284" t="e">
        <v>#N/A</v>
      </c>
      <c r="AT284" t="e">
        <v>#N/A</v>
      </c>
      <c r="AU284" t="e">
        <v>#N/A</v>
      </c>
      <c r="AV284" t="e">
        <v>#N/A</v>
      </c>
      <c r="AW284" t="e">
        <v>#N/A</v>
      </c>
      <c r="AX284" t="e">
        <v>#N/A</v>
      </c>
      <c r="AY284" t="e">
        <v>#N/A</v>
      </c>
      <c r="AZ284" t="e">
        <v>#N/A</v>
      </c>
      <c r="BA284" t="e">
        <v>#N/A</v>
      </c>
      <c r="BB284" t="e">
        <v>#N/A</v>
      </c>
      <c r="BC284" t="e">
        <v>#N/A</v>
      </c>
      <c r="BD284" t="e">
        <v>#N/A</v>
      </c>
      <c r="BE284" t="e">
        <v>#N/A</v>
      </c>
      <c r="BF284" t="e">
        <v>#N/A</v>
      </c>
      <c r="BG284" t="e">
        <v>#N/A</v>
      </c>
      <c r="BH284" t="e">
        <v>#N/A</v>
      </c>
      <c r="BI284" t="e">
        <v>#N/A</v>
      </c>
      <c r="BJ284" t="e">
        <v>#N/A</v>
      </c>
      <c r="BK284" t="e">
        <v>#N/A</v>
      </c>
      <c r="BL284" t="e">
        <v>#N/A</v>
      </c>
      <c r="BM284" t="e">
        <v>#N/A</v>
      </c>
    </row>
    <row r="285" spans="1:65" x14ac:dyDescent="0.25">
      <c r="A285" t="s">
        <v>289</v>
      </c>
      <c r="B285" s="2">
        <v>5.2</v>
      </c>
      <c r="C285" s="3">
        <v>5.391</v>
      </c>
      <c r="D285" s="9">
        <v>4.2</v>
      </c>
      <c r="E285" s="2">
        <v>593</v>
      </c>
      <c r="F285" s="7">
        <v>1</v>
      </c>
      <c r="G285" s="7">
        <v>59</v>
      </c>
      <c r="H285" s="7">
        <v>2</v>
      </c>
      <c r="I285" s="7">
        <v>2</v>
      </c>
      <c r="J285" s="7">
        <v>26</v>
      </c>
      <c r="K285" s="7">
        <v>503</v>
      </c>
      <c r="L285" s="7">
        <v>112</v>
      </c>
      <c r="M285" s="7">
        <v>32</v>
      </c>
      <c r="N285" s="7">
        <v>50</v>
      </c>
      <c r="O285" s="7">
        <v>42</v>
      </c>
      <c r="P285" s="7">
        <v>24</v>
      </c>
      <c r="Q285" s="7">
        <v>7</v>
      </c>
      <c r="R285" s="7">
        <v>40</v>
      </c>
      <c r="S285" s="7">
        <v>30</v>
      </c>
      <c r="T285" s="7">
        <v>18</v>
      </c>
      <c r="U285" s="7">
        <v>38</v>
      </c>
      <c r="V285" s="7">
        <v>78</v>
      </c>
      <c r="W285" s="7">
        <v>14</v>
      </c>
      <c r="X285" s="2">
        <v>2.2000000000000002</v>
      </c>
      <c r="Y285" s="2">
        <v>1.4</v>
      </c>
      <c r="Z285" s="2">
        <v>1.8</v>
      </c>
      <c r="AA285" s="2">
        <v>1.8</v>
      </c>
      <c r="AB285" s="2">
        <v>1.5</v>
      </c>
      <c r="AC285" s="2">
        <v>2</v>
      </c>
      <c r="AD285" s="2">
        <v>2.5</v>
      </c>
      <c r="AE285" s="2">
        <v>2.6</v>
      </c>
      <c r="AF285" s="2">
        <v>2.7</v>
      </c>
      <c r="AG285" s="2">
        <v>4</v>
      </c>
      <c r="AH285" s="2">
        <v>2.1</v>
      </c>
      <c r="AI285" s="2">
        <v>2.4</v>
      </c>
      <c r="AJ285" s="2">
        <v>2.5</v>
      </c>
      <c r="AK285" s="2">
        <v>1.5</v>
      </c>
      <c r="AL285" s="2">
        <v>1.2</v>
      </c>
      <c r="AM285" s="2">
        <v>1.7</v>
      </c>
      <c r="AN285" s="2">
        <v>2.5</v>
      </c>
      <c r="AO285" s="2">
        <v>2.2999999999999998</v>
      </c>
      <c r="AP285" s="2">
        <v>2.5</v>
      </c>
      <c r="AQ285" s="2">
        <v>2.2999999999999998</v>
      </c>
      <c r="AR285" s="2">
        <v>2.6</v>
      </c>
      <c r="AS285" t="e">
        <v>#N/A</v>
      </c>
      <c r="AT285" t="e">
        <v>#N/A</v>
      </c>
      <c r="AU285" t="e">
        <v>#N/A</v>
      </c>
      <c r="AV285" t="e">
        <v>#N/A</v>
      </c>
      <c r="AW285" t="e">
        <v>#N/A</v>
      </c>
      <c r="AX285" t="e">
        <v>#N/A</v>
      </c>
      <c r="AY285" t="e">
        <v>#N/A</v>
      </c>
      <c r="AZ285" t="e">
        <v>#N/A</v>
      </c>
      <c r="BA285" t="e">
        <v>#N/A</v>
      </c>
      <c r="BB285" t="e">
        <v>#N/A</v>
      </c>
      <c r="BC285" t="e">
        <v>#N/A</v>
      </c>
      <c r="BD285" t="e">
        <v>#N/A</v>
      </c>
      <c r="BE285" t="e">
        <v>#N/A</v>
      </c>
      <c r="BF285" t="e">
        <v>#N/A</v>
      </c>
      <c r="BG285" t="e">
        <v>#N/A</v>
      </c>
      <c r="BH285" t="e">
        <v>#N/A</v>
      </c>
      <c r="BI285" t="e">
        <v>#N/A</v>
      </c>
      <c r="BJ285" t="e">
        <v>#N/A</v>
      </c>
      <c r="BK285" t="e">
        <v>#N/A</v>
      </c>
      <c r="BL285" t="e">
        <v>#N/A</v>
      </c>
      <c r="BM285" t="e">
        <v>#N/A</v>
      </c>
    </row>
    <row r="286" spans="1:65" x14ac:dyDescent="0.25">
      <c r="A286" t="s">
        <v>290</v>
      </c>
      <c r="B286" s="2">
        <v>5.0999999999999996</v>
      </c>
      <c r="C286" s="3">
        <v>5.2510000000000003</v>
      </c>
      <c r="D286" s="9">
        <v>4.2</v>
      </c>
      <c r="E286" s="2">
        <v>585</v>
      </c>
      <c r="F286" s="7">
        <v>1</v>
      </c>
      <c r="G286" s="7">
        <v>56</v>
      </c>
      <c r="H286" s="7">
        <v>2</v>
      </c>
      <c r="I286" s="7">
        <v>2</v>
      </c>
      <c r="J286" s="7">
        <v>26</v>
      </c>
      <c r="K286" s="7">
        <v>499</v>
      </c>
      <c r="L286" s="7">
        <v>112</v>
      </c>
      <c r="M286" s="7">
        <v>32</v>
      </c>
      <c r="N286" s="7">
        <v>53</v>
      </c>
      <c r="O286" s="7">
        <v>40</v>
      </c>
      <c r="P286" s="7">
        <v>24</v>
      </c>
      <c r="Q286" s="7">
        <v>7</v>
      </c>
      <c r="R286" s="7">
        <v>39</v>
      </c>
      <c r="S286" s="7">
        <v>29</v>
      </c>
      <c r="T286" s="7">
        <v>18</v>
      </c>
      <c r="U286" s="7">
        <v>39</v>
      </c>
      <c r="V286" s="7">
        <v>77</v>
      </c>
      <c r="W286" s="7">
        <v>13</v>
      </c>
      <c r="X286" s="2">
        <v>2.2000000000000002</v>
      </c>
      <c r="Y286" s="2">
        <v>1.4</v>
      </c>
      <c r="Z286" s="2">
        <v>1.7</v>
      </c>
      <c r="AA286" s="2">
        <v>1.9</v>
      </c>
      <c r="AB286" s="2">
        <v>1.3</v>
      </c>
      <c r="AC286" s="2">
        <v>2</v>
      </c>
      <c r="AD286" s="2">
        <v>2.5</v>
      </c>
      <c r="AE286" s="2">
        <v>2.6</v>
      </c>
      <c r="AF286" s="2">
        <v>2.9</v>
      </c>
      <c r="AG286" s="2">
        <v>3.8</v>
      </c>
      <c r="AH286" s="2">
        <v>2.1</v>
      </c>
      <c r="AI286" s="2">
        <v>2.5</v>
      </c>
      <c r="AJ286" s="2">
        <v>2.4</v>
      </c>
      <c r="AK286" s="2">
        <v>1.5</v>
      </c>
      <c r="AL286" s="2">
        <v>1.2</v>
      </c>
      <c r="AM286" s="2">
        <v>1.7</v>
      </c>
      <c r="AN286" s="2">
        <v>2.5</v>
      </c>
      <c r="AO286" s="2">
        <v>2.1</v>
      </c>
      <c r="AP286" s="2">
        <v>2.2999999999999998</v>
      </c>
      <c r="AQ286" s="2">
        <v>2.2999999999999998</v>
      </c>
      <c r="AR286" s="2">
        <v>2.6</v>
      </c>
      <c r="AS286" t="e">
        <v>#N/A</v>
      </c>
      <c r="AT286" t="e">
        <v>#N/A</v>
      </c>
      <c r="AU286" t="e">
        <v>#N/A</v>
      </c>
      <c r="AV286" t="e">
        <v>#N/A</v>
      </c>
      <c r="AW286" t="e">
        <v>#N/A</v>
      </c>
      <c r="AX286" t="e">
        <v>#N/A</v>
      </c>
      <c r="AY286" t="e">
        <v>#N/A</v>
      </c>
      <c r="AZ286" t="e">
        <v>#N/A</v>
      </c>
      <c r="BA286" t="e">
        <v>#N/A</v>
      </c>
      <c r="BB286" t="e">
        <v>#N/A</v>
      </c>
      <c r="BC286" t="e">
        <v>#N/A</v>
      </c>
      <c r="BD286" t="e">
        <v>#N/A</v>
      </c>
      <c r="BE286" t="e">
        <v>#N/A</v>
      </c>
      <c r="BF286" t="e">
        <v>#N/A</v>
      </c>
      <c r="BG286" t="e">
        <v>#N/A</v>
      </c>
      <c r="BH286" t="e">
        <v>#N/A</v>
      </c>
      <c r="BI286" t="e">
        <v>#N/A</v>
      </c>
      <c r="BJ286" t="e">
        <v>#N/A</v>
      </c>
      <c r="BK286" t="e">
        <v>#N/A</v>
      </c>
      <c r="BL286" t="e">
        <v>#N/A</v>
      </c>
      <c r="BM286" t="e">
        <v>#N/A</v>
      </c>
    </row>
    <row r="287" spans="1:65" x14ac:dyDescent="0.25">
      <c r="A287" t="s">
        <v>291</v>
      </c>
      <c r="B287" s="2">
        <v>5</v>
      </c>
      <c r="C287" s="3">
        <v>4.7169999999999996</v>
      </c>
      <c r="D287" s="9">
        <v>4.2</v>
      </c>
      <c r="E287" s="2">
        <v>589</v>
      </c>
      <c r="F287" s="7">
        <v>1</v>
      </c>
      <c r="G287" s="7">
        <v>56</v>
      </c>
      <c r="H287" s="7">
        <v>2</v>
      </c>
      <c r="I287" s="7">
        <v>2</v>
      </c>
      <c r="J287" s="7">
        <v>28</v>
      </c>
      <c r="K287" s="7">
        <v>500</v>
      </c>
      <c r="L287" s="7">
        <v>111</v>
      </c>
      <c r="M287" s="7">
        <v>30</v>
      </c>
      <c r="N287" s="7">
        <v>57</v>
      </c>
      <c r="O287" s="7">
        <v>40</v>
      </c>
      <c r="P287" s="7">
        <v>25</v>
      </c>
      <c r="Q287" s="7">
        <v>6</v>
      </c>
      <c r="R287" s="7">
        <v>39</v>
      </c>
      <c r="S287" s="7">
        <v>30</v>
      </c>
      <c r="T287" s="7">
        <v>18</v>
      </c>
      <c r="U287" s="7">
        <v>39</v>
      </c>
      <c r="V287" s="7">
        <v>77</v>
      </c>
      <c r="W287" s="7">
        <v>13</v>
      </c>
      <c r="X287" s="2">
        <v>2.2000000000000002</v>
      </c>
      <c r="Y287" s="2">
        <v>1.4</v>
      </c>
      <c r="Z287" s="2">
        <v>1.7</v>
      </c>
      <c r="AA287" s="2">
        <v>1.8</v>
      </c>
      <c r="AB287" s="2">
        <v>1.3</v>
      </c>
      <c r="AC287" s="2">
        <v>2.1</v>
      </c>
      <c r="AD287" s="2">
        <v>2.4</v>
      </c>
      <c r="AE287" s="2">
        <v>2.5</v>
      </c>
      <c r="AF287" s="2">
        <v>3.1</v>
      </c>
      <c r="AG287" s="2">
        <v>3.8</v>
      </c>
      <c r="AH287" s="2">
        <v>2.1</v>
      </c>
      <c r="AI287" s="2">
        <v>2.2000000000000002</v>
      </c>
      <c r="AJ287" s="2">
        <v>2.4</v>
      </c>
      <c r="AK287" s="2">
        <v>1.5</v>
      </c>
      <c r="AL287" s="2">
        <v>1.2</v>
      </c>
      <c r="AM287" s="2">
        <v>1.7</v>
      </c>
      <c r="AN287" s="2">
        <v>2.5</v>
      </c>
      <c r="AO287" s="2">
        <v>2.1</v>
      </c>
      <c r="AP287" s="2">
        <v>2.2999999999999998</v>
      </c>
      <c r="AQ287" s="2">
        <v>2.2999999999999998</v>
      </c>
      <c r="AR287" s="2">
        <v>2.5</v>
      </c>
      <c r="AS287" t="e">
        <v>#N/A</v>
      </c>
      <c r="AT287" t="e">
        <v>#N/A</v>
      </c>
      <c r="AU287" t="e">
        <v>#N/A</v>
      </c>
      <c r="AV287" t="e">
        <v>#N/A</v>
      </c>
      <c r="AW287" t="e">
        <v>#N/A</v>
      </c>
      <c r="AX287" t="e">
        <v>#N/A</v>
      </c>
      <c r="AY287" t="e">
        <v>#N/A</v>
      </c>
      <c r="AZ287" t="e">
        <v>#N/A</v>
      </c>
      <c r="BA287" t="e">
        <v>#N/A</v>
      </c>
      <c r="BB287" t="e">
        <v>#N/A</v>
      </c>
      <c r="BC287" t="e">
        <v>#N/A</v>
      </c>
      <c r="BD287" t="e">
        <v>#N/A</v>
      </c>
      <c r="BE287" t="e">
        <v>#N/A</v>
      </c>
      <c r="BF287" t="e">
        <v>#N/A</v>
      </c>
      <c r="BG287" t="e">
        <v>#N/A</v>
      </c>
      <c r="BH287" t="e">
        <v>#N/A</v>
      </c>
      <c r="BI287" t="e">
        <v>#N/A</v>
      </c>
      <c r="BJ287" t="e">
        <v>#N/A</v>
      </c>
      <c r="BK287" t="e">
        <v>#N/A</v>
      </c>
      <c r="BL287" t="e">
        <v>#N/A</v>
      </c>
      <c r="BM287" t="e">
        <v>#N/A</v>
      </c>
    </row>
    <row r="288" spans="1:65" x14ac:dyDescent="0.25">
      <c r="A288" t="s">
        <v>292</v>
      </c>
      <c r="B288" s="2">
        <v>4.9000000000000004</v>
      </c>
      <c r="C288" s="3">
        <v>5.0469999999999997</v>
      </c>
      <c r="D288" s="9">
        <v>4.2</v>
      </c>
      <c r="E288" s="2">
        <v>579</v>
      </c>
      <c r="F288" s="7">
        <v>1</v>
      </c>
      <c r="G288" s="7">
        <v>54</v>
      </c>
      <c r="H288" s="7">
        <v>2</v>
      </c>
      <c r="I288" s="7">
        <v>2</v>
      </c>
      <c r="J288" s="7">
        <v>28</v>
      </c>
      <c r="K288" s="7">
        <v>493</v>
      </c>
      <c r="L288" s="7">
        <v>111</v>
      </c>
      <c r="M288" s="7">
        <v>29</v>
      </c>
      <c r="N288" s="7">
        <v>58</v>
      </c>
      <c r="O288" s="7">
        <v>39</v>
      </c>
      <c r="P288" s="7">
        <v>24</v>
      </c>
      <c r="Q288" s="7">
        <v>6</v>
      </c>
      <c r="R288" s="7">
        <v>37</v>
      </c>
      <c r="S288" s="7">
        <v>28</v>
      </c>
      <c r="T288" s="7">
        <v>18</v>
      </c>
      <c r="U288" s="7">
        <v>40</v>
      </c>
      <c r="V288" s="7">
        <v>77</v>
      </c>
      <c r="W288" s="7">
        <v>12</v>
      </c>
      <c r="X288" s="2">
        <v>2.2000000000000002</v>
      </c>
      <c r="Y288" s="2">
        <v>1.4</v>
      </c>
      <c r="Z288" s="2">
        <v>1.7</v>
      </c>
      <c r="AA288" s="2">
        <v>1.8</v>
      </c>
      <c r="AB288" s="2">
        <v>1.3</v>
      </c>
      <c r="AC288" s="2">
        <v>2.1</v>
      </c>
      <c r="AD288" s="2">
        <v>2.4</v>
      </c>
      <c r="AE288" s="2">
        <v>2.4</v>
      </c>
      <c r="AF288" s="2">
        <v>3.2</v>
      </c>
      <c r="AG288" s="2">
        <v>3.7</v>
      </c>
      <c r="AH288" s="2">
        <v>2.1</v>
      </c>
      <c r="AI288" s="2">
        <v>2.2000000000000002</v>
      </c>
      <c r="AJ288" s="2">
        <v>2.2999999999999998</v>
      </c>
      <c r="AK288" s="2">
        <v>1.4</v>
      </c>
      <c r="AL288" s="2">
        <v>1.2</v>
      </c>
      <c r="AM288" s="2">
        <v>1.7</v>
      </c>
      <c r="AN288" s="2">
        <v>2.5</v>
      </c>
      <c r="AO288" s="2">
        <v>1.9</v>
      </c>
      <c r="AP288" s="2">
        <v>2.1</v>
      </c>
      <c r="AQ288" s="2">
        <v>2.2999999999999998</v>
      </c>
      <c r="AR288" s="2">
        <v>2.5</v>
      </c>
      <c r="AS288" t="e">
        <v>#N/A</v>
      </c>
      <c r="AT288" t="e">
        <v>#N/A</v>
      </c>
      <c r="AU288" t="e">
        <v>#N/A</v>
      </c>
      <c r="AV288" t="e">
        <v>#N/A</v>
      </c>
      <c r="AW288" t="e">
        <v>#N/A</v>
      </c>
      <c r="AX288" t="e">
        <v>#N/A</v>
      </c>
      <c r="AY288" t="e">
        <v>#N/A</v>
      </c>
      <c r="AZ288" t="e">
        <v>#N/A</v>
      </c>
      <c r="BA288" t="e">
        <v>#N/A</v>
      </c>
      <c r="BB288" t="e">
        <v>#N/A</v>
      </c>
      <c r="BC288" t="e">
        <v>#N/A</v>
      </c>
      <c r="BD288" t="e">
        <v>#N/A</v>
      </c>
      <c r="BE288" t="e">
        <v>#N/A</v>
      </c>
      <c r="BF288" t="e">
        <v>#N/A</v>
      </c>
      <c r="BG288" t="e">
        <v>#N/A</v>
      </c>
      <c r="BH288" t="e">
        <v>#N/A</v>
      </c>
      <c r="BI288" t="e">
        <v>#N/A</v>
      </c>
      <c r="BJ288" t="e">
        <v>#N/A</v>
      </c>
      <c r="BK288" t="e">
        <v>#N/A</v>
      </c>
      <c r="BL288" t="e">
        <v>#N/A</v>
      </c>
      <c r="BM288" t="e">
        <v>#N/A</v>
      </c>
    </row>
    <row r="289" spans="1:65" x14ac:dyDescent="0.25">
      <c r="A289" t="s">
        <v>293</v>
      </c>
      <c r="B289" s="2">
        <v>5.0999999999999996</v>
      </c>
      <c r="C289" s="3">
        <v>5.0350000000000001</v>
      </c>
      <c r="D289" s="9">
        <v>4.2</v>
      </c>
      <c r="E289" s="2">
        <v>574</v>
      </c>
      <c r="F289" s="7">
        <v>1</v>
      </c>
      <c r="G289" s="7">
        <v>53</v>
      </c>
      <c r="H289" s="7">
        <v>2</v>
      </c>
      <c r="I289" s="7">
        <v>2</v>
      </c>
      <c r="J289" s="7">
        <v>29</v>
      </c>
      <c r="K289" s="7">
        <v>487</v>
      </c>
      <c r="L289" s="7">
        <v>109</v>
      </c>
      <c r="M289" s="7">
        <v>28</v>
      </c>
      <c r="N289" s="7">
        <v>62</v>
      </c>
      <c r="O289" s="7">
        <v>37</v>
      </c>
      <c r="P289" s="7">
        <v>25</v>
      </c>
      <c r="Q289" s="7">
        <v>7</v>
      </c>
      <c r="R289" s="7">
        <v>36</v>
      </c>
      <c r="S289" s="7">
        <v>27</v>
      </c>
      <c r="T289" s="7">
        <v>19</v>
      </c>
      <c r="U289" s="7">
        <v>39</v>
      </c>
      <c r="V289" s="7">
        <v>75</v>
      </c>
      <c r="W289" s="7">
        <v>12</v>
      </c>
      <c r="X289" s="2">
        <v>2.1</v>
      </c>
      <c r="Y289" s="2">
        <v>1.4</v>
      </c>
      <c r="Z289" s="2">
        <v>1.7</v>
      </c>
      <c r="AA289" s="2">
        <v>1.7</v>
      </c>
      <c r="AB289" s="2">
        <v>1.2</v>
      </c>
      <c r="AC289" s="2">
        <v>2.2000000000000002</v>
      </c>
      <c r="AD289" s="2">
        <v>2.4</v>
      </c>
      <c r="AE289" s="2">
        <v>2.2999999999999998</v>
      </c>
      <c r="AF289" s="2">
        <v>3.4</v>
      </c>
      <c r="AG289" s="2">
        <v>3.5</v>
      </c>
      <c r="AH289" s="2">
        <v>2.2000000000000002</v>
      </c>
      <c r="AI289" s="2">
        <v>2.2999999999999998</v>
      </c>
      <c r="AJ289" s="2">
        <v>2.2999999999999998</v>
      </c>
      <c r="AK289" s="2">
        <v>1.3</v>
      </c>
      <c r="AL289" s="2">
        <v>1.2</v>
      </c>
      <c r="AM289" s="2">
        <v>1.7</v>
      </c>
      <c r="AN289" s="2">
        <v>2.4</v>
      </c>
      <c r="AO289" s="2">
        <v>1.9</v>
      </c>
      <c r="AP289" s="2">
        <v>2</v>
      </c>
      <c r="AQ289" s="2">
        <v>2.2000000000000002</v>
      </c>
      <c r="AR289" s="2">
        <v>2.6</v>
      </c>
      <c r="AS289" t="e">
        <v>#N/A</v>
      </c>
      <c r="AT289" t="e">
        <v>#N/A</v>
      </c>
      <c r="AU289" t="e">
        <v>#N/A</v>
      </c>
      <c r="AV289" t="e">
        <v>#N/A</v>
      </c>
      <c r="AW289" t="e">
        <v>#N/A</v>
      </c>
      <c r="AX289" t="e">
        <v>#N/A</v>
      </c>
      <c r="AY289" t="e">
        <v>#N/A</v>
      </c>
      <c r="AZ289" t="e">
        <v>#N/A</v>
      </c>
      <c r="BA289" t="e">
        <v>#N/A</v>
      </c>
      <c r="BB289" t="e">
        <v>#N/A</v>
      </c>
      <c r="BC289" t="e">
        <v>#N/A</v>
      </c>
      <c r="BD289" t="e">
        <v>#N/A</v>
      </c>
      <c r="BE289" t="e">
        <v>#N/A</v>
      </c>
      <c r="BF289" t="e">
        <v>#N/A</v>
      </c>
      <c r="BG289" t="e">
        <v>#N/A</v>
      </c>
      <c r="BH289" t="e">
        <v>#N/A</v>
      </c>
      <c r="BI289" t="e">
        <v>#N/A</v>
      </c>
      <c r="BJ289" t="e">
        <v>#N/A</v>
      </c>
      <c r="BK289" t="e">
        <v>#N/A</v>
      </c>
      <c r="BL289" t="e">
        <v>#N/A</v>
      </c>
      <c r="BM289" t="e">
        <v>#N/A</v>
      </c>
    </row>
    <row r="290" spans="1:65" x14ac:dyDescent="0.25">
      <c r="A290" t="s">
        <v>294</v>
      </c>
      <c r="B290" s="2">
        <v>5.0999999999999996</v>
      </c>
      <c r="C290" s="3">
        <v>5.1260000000000003</v>
      </c>
      <c r="D290" s="9">
        <v>4.2</v>
      </c>
      <c r="E290" s="2">
        <v>576</v>
      </c>
      <c r="F290" s="7">
        <v>1</v>
      </c>
      <c r="G290" s="7">
        <v>54</v>
      </c>
      <c r="H290" s="7">
        <v>2</v>
      </c>
      <c r="I290" s="7">
        <v>2</v>
      </c>
      <c r="J290" s="7">
        <v>29</v>
      </c>
      <c r="K290" s="7">
        <v>489</v>
      </c>
      <c r="L290" s="7">
        <v>113</v>
      </c>
      <c r="M290" s="7">
        <v>30</v>
      </c>
      <c r="N290" s="7">
        <v>56</v>
      </c>
      <c r="O290" s="7">
        <v>37</v>
      </c>
      <c r="P290" s="7">
        <v>26</v>
      </c>
      <c r="Q290" s="7">
        <v>7</v>
      </c>
      <c r="R290" s="7">
        <v>36</v>
      </c>
      <c r="S290" s="7">
        <v>28</v>
      </c>
      <c r="T290" s="7">
        <v>18</v>
      </c>
      <c r="U290" s="7">
        <v>39</v>
      </c>
      <c r="V290" s="7">
        <v>74</v>
      </c>
      <c r="W290" s="7">
        <v>12</v>
      </c>
      <c r="X290" s="2">
        <v>2.2000000000000002</v>
      </c>
      <c r="Y290" s="2">
        <v>1.6</v>
      </c>
      <c r="Z290" s="2">
        <v>1.7</v>
      </c>
      <c r="AA290" s="2">
        <v>1.7</v>
      </c>
      <c r="AB290" s="2">
        <v>1.2</v>
      </c>
      <c r="AC290" s="2">
        <v>2.2000000000000002</v>
      </c>
      <c r="AD290" s="2">
        <v>2.5</v>
      </c>
      <c r="AE290" s="2">
        <v>2.4</v>
      </c>
      <c r="AF290" s="2">
        <v>3.1</v>
      </c>
      <c r="AG290" s="2">
        <v>3.5</v>
      </c>
      <c r="AH290" s="2">
        <v>2.2999999999999998</v>
      </c>
      <c r="AI290" s="2">
        <v>2.2999999999999998</v>
      </c>
      <c r="AJ290" s="2">
        <v>2.2999999999999998</v>
      </c>
      <c r="AK290" s="2">
        <v>1.4</v>
      </c>
      <c r="AL290" s="2">
        <v>1.2</v>
      </c>
      <c r="AM290" s="2">
        <v>1.7</v>
      </c>
      <c r="AN290" s="2">
        <v>2.4</v>
      </c>
      <c r="AO290" s="2">
        <v>1.9</v>
      </c>
      <c r="AP290" s="2">
        <v>2.1</v>
      </c>
      <c r="AQ290" s="2">
        <v>2.2000000000000002</v>
      </c>
      <c r="AR290" s="2">
        <v>2.6</v>
      </c>
      <c r="AS290" t="e">
        <v>#N/A</v>
      </c>
      <c r="AT290" t="e">
        <v>#N/A</v>
      </c>
      <c r="AU290" t="e">
        <v>#N/A</v>
      </c>
      <c r="AV290" t="e">
        <v>#N/A</v>
      </c>
      <c r="AW290" t="e">
        <v>#N/A</v>
      </c>
      <c r="AX290" t="e">
        <v>#N/A</v>
      </c>
      <c r="AY290" t="e">
        <v>#N/A</v>
      </c>
      <c r="AZ290" t="e">
        <v>#N/A</v>
      </c>
      <c r="BA290" t="e">
        <v>#N/A</v>
      </c>
      <c r="BB290" t="e">
        <v>#N/A</v>
      </c>
      <c r="BC290" t="e">
        <v>#N/A</v>
      </c>
      <c r="BD290" t="e">
        <v>#N/A</v>
      </c>
      <c r="BE290" t="e">
        <v>#N/A</v>
      </c>
      <c r="BF290" t="e">
        <v>#N/A</v>
      </c>
      <c r="BG290" t="e">
        <v>#N/A</v>
      </c>
      <c r="BH290" t="e">
        <v>#N/A</v>
      </c>
      <c r="BI290" t="e">
        <v>#N/A</v>
      </c>
      <c r="BJ290" t="e">
        <v>#N/A</v>
      </c>
      <c r="BK290" t="e">
        <v>#N/A</v>
      </c>
      <c r="BL290" t="e">
        <v>#N/A</v>
      </c>
      <c r="BM290" t="e">
        <v>#N/A</v>
      </c>
    </row>
    <row r="291" spans="1:65" x14ac:dyDescent="0.25">
      <c r="A291" t="s">
        <v>295</v>
      </c>
      <c r="B291" s="2">
        <v>5</v>
      </c>
      <c r="C291" s="3">
        <v>5.0170000000000003</v>
      </c>
      <c r="D291" s="9">
        <v>4.2</v>
      </c>
      <c r="E291" s="2">
        <v>592</v>
      </c>
      <c r="F291" s="7">
        <v>1</v>
      </c>
      <c r="G291" s="7">
        <v>57</v>
      </c>
      <c r="H291" s="7">
        <v>2</v>
      </c>
      <c r="I291" s="7">
        <v>2</v>
      </c>
      <c r="J291" s="7">
        <v>29</v>
      </c>
      <c r="K291" s="7">
        <v>502</v>
      </c>
      <c r="L291" s="7">
        <v>117</v>
      </c>
      <c r="M291" s="7">
        <v>30</v>
      </c>
      <c r="N291" s="7">
        <v>55</v>
      </c>
      <c r="O291" s="7">
        <v>39</v>
      </c>
      <c r="P291" s="7">
        <v>26</v>
      </c>
      <c r="Q291" s="7">
        <v>7</v>
      </c>
      <c r="R291" s="7">
        <v>38</v>
      </c>
      <c r="S291" s="7">
        <v>29</v>
      </c>
      <c r="T291" s="7">
        <v>19</v>
      </c>
      <c r="U291" s="7">
        <v>40</v>
      </c>
      <c r="V291" s="7">
        <v>76</v>
      </c>
      <c r="W291" s="7">
        <v>12</v>
      </c>
      <c r="X291" s="2">
        <v>2.2000000000000002</v>
      </c>
      <c r="Y291" s="2">
        <v>1.7</v>
      </c>
      <c r="Z291" s="2">
        <v>1.8</v>
      </c>
      <c r="AA291" s="2">
        <v>1.8</v>
      </c>
      <c r="AB291" s="2">
        <v>1.3</v>
      </c>
      <c r="AC291" s="2">
        <v>2.2000000000000002</v>
      </c>
      <c r="AD291" s="2">
        <v>2.5</v>
      </c>
      <c r="AE291" s="2">
        <v>2.5</v>
      </c>
      <c r="AF291" s="2">
        <v>3</v>
      </c>
      <c r="AG291" s="2">
        <v>3.7</v>
      </c>
      <c r="AH291" s="2">
        <v>2.2999999999999998</v>
      </c>
      <c r="AI291" s="2">
        <v>2.4</v>
      </c>
      <c r="AJ291" s="2">
        <v>2.4</v>
      </c>
      <c r="AK291" s="2">
        <v>1.4</v>
      </c>
      <c r="AL291" s="2">
        <v>1.3</v>
      </c>
      <c r="AM291" s="2">
        <v>1.7</v>
      </c>
      <c r="AN291" s="2">
        <v>2.5</v>
      </c>
      <c r="AO291" s="2">
        <v>2</v>
      </c>
      <c r="AP291" s="2">
        <v>2.1</v>
      </c>
      <c r="AQ291" s="2">
        <v>2.2999999999999998</v>
      </c>
      <c r="AR291" s="2">
        <v>2.5</v>
      </c>
      <c r="AS291" t="e">
        <v>#N/A</v>
      </c>
      <c r="AT291" t="e">
        <v>#N/A</v>
      </c>
      <c r="AU291" t="e">
        <v>#N/A</v>
      </c>
      <c r="AV291" t="e">
        <v>#N/A</v>
      </c>
      <c r="AW291" t="e">
        <v>#N/A</v>
      </c>
      <c r="AX291" t="e">
        <v>#N/A</v>
      </c>
      <c r="AY291" t="e">
        <v>#N/A</v>
      </c>
      <c r="AZ291" t="e">
        <v>#N/A</v>
      </c>
      <c r="BA291" t="e">
        <v>#N/A</v>
      </c>
      <c r="BB291" t="e">
        <v>#N/A</v>
      </c>
      <c r="BC291" t="e">
        <v>#N/A</v>
      </c>
      <c r="BD291" t="e">
        <v>#N/A</v>
      </c>
      <c r="BE291" t="e">
        <v>#N/A</v>
      </c>
      <c r="BF291" t="e">
        <v>#N/A</v>
      </c>
      <c r="BG291" t="e">
        <v>#N/A</v>
      </c>
      <c r="BH291" t="e">
        <v>#N/A</v>
      </c>
      <c r="BI291" t="e">
        <v>#N/A</v>
      </c>
      <c r="BJ291" t="e">
        <v>#N/A</v>
      </c>
      <c r="BK291" t="e">
        <v>#N/A</v>
      </c>
      <c r="BL291" t="e">
        <v>#N/A</v>
      </c>
      <c r="BM291" t="e">
        <v>#N/A</v>
      </c>
    </row>
    <row r="292" spans="1:65" x14ac:dyDescent="0.25">
      <c r="A292" t="s">
        <v>296</v>
      </c>
      <c r="B292" s="2">
        <v>5</v>
      </c>
      <c r="C292" s="3">
        <v>4.9790000000000001</v>
      </c>
      <c r="D292" s="9">
        <v>4.2</v>
      </c>
      <c r="E292" s="2">
        <v>604</v>
      </c>
      <c r="F292" s="7">
        <v>1</v>
      </c>
      <c r="G292" s="7">
        <v>59</v>
      </c>
      <c r="H292" s="7">
        <v>2</v>
      </c>
      <c r="I292" s="7">
        <v>2</v>
      </c>
      <c r="J292" s="7">
        <v>28</v>
      </c>
      <c r="K292" s="7">
        <v>513</v>
      </c>
      <c r="L292" s="7">
        <v>119</v>
      </c>
      <c r="M292" s="7">
        <v>31</v>
      </c>
      <c r="N292" s="7">
        <v>54</v>
      </c>
      <c r="O292" s="7">
        <v>40</v>
      </c>
      <c r="P292" s="7">
        <v>27</v>
      </c>
      <c r="Q292" s="7">
        <v>7</v>
      </c>
      <c r="R292" s="7">
        <v>40</v>
      </c>
      <c r="S292" s="7">
        <v>30</v>
      </c>
      <c r="T292" s="7">
        <v>19</v>
      </c>
      <c r="U292" s="7">
        <v>40</v>
      </c>
      <c r="V292" s="7">
        <v>77</v>
      </c>
      <c r="W292" s="7">
        <v>14</v>
      </c>
      <c r="X292" s="2">
        <v>2.2999999999999998</v>
      </c>
      <c r="Y292" s="2">
        <v>1.9</v>
      </c>
      <c r="Z292" s="2">
        <v>1.8</v>
      </c>
      <c r="AA292" s="2">
        <v>1.8</v>
      </c>
      <c r="AB292" s="2">
        <v>1.3</v>
      </c>
      <c r="AC292" s="2">
        <v>2.1</v>
      </c>
      <c r="AD292" s="2">
        <v>2.6</v>
      </c>
      <c r="AE292" s="2">
        <v>2.5</v>
      </c>
      <c r="AF292" s="2">
        <v>3</v>
      </c>
      <c r="AG292" s="2">
        <v>3.8</v>
      </c>
      <c r="AH292" s="2">
        <v>2.4</v>
      </c>
      <c r="AI292" s="2">
        <v>2.4</v>
      </c>
      <c r="AJ292" s="2">
        <v>2.5</v>
      </c>
      <c r="AK292" s="2">
        <v>1.5</v>
      </c>
      <c r="AL292" s="2">
        <v>1.3</v>
      </c>
      <c r="AM292" s="2">
        <v>1.7</v>
      </c>
      <c r="AN292" s="2">
        <v>2.5</v>
      </c>
      <c r="AO292" s="2">
        <v>2.1</v>
      </c>
      <c r="AP292" s="2">
        <v>2.2999999999999998</v>
      </c>
      <c r="AQ292" s="2">
        <v>2.2999999999999998</v>
      </c>
      <c r="AR292" s="2">
        <v>2.4</v>
      </c>
      <c r="AS292" t="e">
        <v>#N/A</v>
      </c>
      <c r="AT292" t="e">
        <v>#N/A</v>
      </c>
      <c r="AU292" t="e">
        <v>#N/A</v>
      </c>
      <c r="AV292" t="e">
        <v>#N/A</v>
      </c>
      <c r="AW292" t="e">
        <v>#N/A</v>
      </c>
      <c r="AX292" t="e">
        <v>#N/A</v>
      </c>
      <c r="AY292" t="e">
        <v>#N/A</v>
      </c>
      <c r="AZ292" t="e">
        <v>#N/A</v>
      </c>
      <c r="BA292" t="e">
        <v>#N/A</v>
      </c>
      <c r="BB292" t="e">
        <v>#N/A</v>
      </c>
      <c r="BC292" t="e">
        <v>#N/A</v>
      </c>
      <c r="BD292" t="e">
        <v>#N/A</v>
      </c>
      <c r="BE292" t="e">
        <v>#N/A</v>
      </c>
      <c r="BF292" t="e">
        <v>#N/A</v>
      </c>
      <c r="BG292" t="e">
        <v>#N/A</v>
      </c>
      <c r="BH292" t="e">
        <v>#N/A</v>
      </c>
      <c r="BI292" t="e">
        <v>#N/A</v>
      </c>
      <c r="BJ292" t="e">
        <v>#N/A</v>
      </c>
      <c r="BK292" t="e">
        <v>#N/A</v>
      </c>
      <c r="BL292" t="e">
        <v>#N/A</v>
      </c>
      <c r="BM292" t="e">
        <v>#N/A</v>
      </c>
    </row>
    <row r="293" spans="1:65" x14ac:dyDescent="0.25">
      <c r="A293" t="s">
        <v>297</v>
      </c>
      <c r="B293" s="2">
        <v>4.9000000000000004</v>
      </c>
      <c r="C293" s="3">
        <v>4.8760000000000003</v>
      </c>
      <c r="D293" s="9">
        <v>4.5</v>
      </c>
      <c r="E293" s="2">
        <v>610</v>
      </c>
      <c r="F293" s="7">
        <v>1</v>
      </c>
      <c r="G293" s="7">
        <v>59</v>
      </c>
      <c r="H293" s="7">
        <v>2</v>
      </c>
      <c r="I293" s="7">
        <v>2</v>
      </c>
      <c r="J293" s="7">
        <v>29</v>
      </c>
      <c r="K293" s="7">
        <v>517</v>
      </c>
      <c r="L293" s="7">
        <v>120</v>
      </c>
      <c r="M293" s="7">
        <v>30</v>
      </c>
      <c r="N293" s="7">
        <v>55</v>
      </c>
      <c r="O293" s="7">
        <v>40</v>
      </c>
      <c r="P293" s="7">
        <v>29</v>
      </c>
      <c r="Q293" s="7">
        <v>7</v>
      </c>
      <c r="R293" s="7">
        <v>39</v>
      </c>
      <c r="S293" s="7">
        <v>29</v>
      </c>
      <c r="T293" s="7">
        <v>20</v>
      </c>
      <c r="U293" s="7">
        <v>40</v>
      </c>
      <c r="V293" s="7">
        <v>78</v>
      </c>
      <c r="W293" s="7">
        <v>15</v>
      </c>
      <c r="X293" s="2">
        <v>2.2999999999999998</v>
      </c>
      <c r="Y293" s="2">
        <v>2.1</v>
      </c>
      <c r="Z293" s="2">
        <v>1.8</v>
      </c>
      <c r="AA293" s="2">
        <v>1.8</v>
      </c>
      <c r="AB293" s="2">
        <v>1.5</v>
      </c>
      <c r="AC293" s="2">
        <v>2.2000000000000002</v>
      </c>
      <c r="AD293" s="2">
        <v>2.6</v>
      </c>
      <c r="AE293" s="2">
        <v>2.5</v>
      </c>
      <c r="AF293" s="2">
        <v>3</v>
      </c>
      <c r="AG293" s="2">
        <v>3.8</v>
      </c>
      <c r="AH293" s="2">
        <v>2.5</v>
      </c>
      <c r="AI293" s="2">
        <v>2.4</v>
      </c>
      <c r="AJ293" s="2">
        <v>2.5</v>
      </c>
      <c r="AK293" s="2">
        <v>1.4</v>
      </c>
      <c r="AL293" s="2">
        <v>1.3</v>
      </c>
      <c r="AM293" s="2">
        <v>1.7</v>
      </c>
      <c r="AN293" s="2">
        <v>2.5</v>
      </c>
      <c r="AO293" s="2">
        <v>2.2999999999999998</v>
      </c>
      <c r="AP293" s="2">
        <v>2.4</v>
      </c>
      <c r="AQ293" s="2">
        <v>2.4</v>
      </c>
      <c r="AR293" s="2">
        <v>2.4</v>
      </c>
      <c r="AS293" t="e">
        <v>#N/A</v>
      </c>
      <c r="AT293" t="e">
        <v>#N/A</v>
      </c>
      <c r="AU293" t="e">
        <v>#N/A</v>
      </c>
      <c r="AV293" t="e">
        <v>#N/A</v>
      </c>
      <c r="AW293" t="e">
        <v>#N/A</v>
      </c>
      <c r="AX293" t="e">
        <v>#N/A</v>
      </c>
      <c r="AY293" t="e">
        <v>#N/A</v>
      </c>
      <c r="AZ293" t="e">
        <v>#N/A</v>
      </c>
      <c r="BA293" t="e">
        <v>#N/A</v>
      </c>
      <c r="BB293" t="e">
        <v>#N/A</v>
      </c>
      <c r="BC293" t="e">
        <v>#N/A</v>
      </c>
      <c r="BD293" t="e">
        <v>#N/A</v>
      </c>
      <c r="BE293" t="e">
        <v>#N/A</v>
      </c>
      <c r="BF293" t="e">
        <v>#N/A</v>
      </c>
      <c r="BG293" t="e">
        <v>#N/A</v>
      </c>
      <c r="BH293" t="e">
        <v>#N/A</v>
      </c>
      <c r="BI293" t="e">
        <v>#N/A</v>
      </c>
      <c r="BJ293" t="e">
        <v>#N/A</v>
      </c>
      <c r="BK293" t="e">
        <v>#N/A</v>
      </c>
      <c r="BL293" t="e">
        <v>#N/A</v>
      </c>
      <c r="BM293" t="e">
        <v>#N/A</v>
      </c>
    </row>
    <row r="294" spans="1:65" x14ac:dyDescent="0.25">
      <c r="A294" t="s">
        <v>298</v>
      </c>
      <c r="B294" s="2">
        <v>4.9000000000000004</v>
      </c>
      <c r="C294" s="3">
        <v>4.8780000000000001</v>
      </c>
      <c r="D294" s="9">
        <v>4.5</v>
      </c>
      <c r="E294" s="2">
        <v>614</v>
      </c>
      <c r="F294" s="7">
        <v>1</v>
      </c>
      <c r="G294" s="7">
        <v>59</v>
      </c>
      <c r="H294" s="7">
        <v>2</v>
      </c>
      <c r="I294" s="7">
        <v>2</v>
      </c>
      <c r="J294" s="7">
        <v>29</v>
      </c>
      <c r="K294" s="7">
        <v>521</v>
      </c>
      <c r="L294" s="7">
        <v>122</v>
      </c>
      <c r="M294" s="7">
        <v>31</v>
      </c>
      <c r="N294" s="7">
        <v>54</v>
      </c>
      <c r="O294" s="7">
        <v>41</v>
      </c>
      <c r="P294" s="7">
        <v>29</v>
      </c>
      <c r="Q294" s="7">
        <v>7</v>
      </c>
      <c r="R294" s="7">
        <v>41</v>
      </c>
      <c r="S294" s="7">
        <v>31</v>
      </c>
      <c r="T294" s="7">
        <v>18</v>
      </c>
      <c r="U294" s="7">
        <v>39</v>
      </c>
      <c r="V294" s="7">
        <v>77</v>
      </c>
      <c r="W294" s="7">
        <v>15</v>
      </c>
      <c r="X294" s="2">
        <v>2.2999999999999998</v>
      </c>
      <c r="Y294" s="2">
        <v>1.9</v>
      </c>
      <c r="Z294" s="2">
        <v>1.8</v>
      </c>
      <c r="AA294" s="2">
        <v>1.8</v>
      </c>
      <c r="AB294" s="2">
        <v>1.5</v>
      </c>
      <c r="AC294" s="2">
        <v>2.2000000000000002</v>
      </c>
      <c r="AD294" s="2">
        <v>2.7</v>
      </c>
      <c r="AE294" s="2">
        <v>2.6</v>
      </c>
      <c r="AF294" s="2">
        <v>3</v>
      </c>
      <c r="AG294" s="2">
        <v>3.9</v>
      </c>
      <c r="AH294" s="2">
        <v>2.6</v>
      </c>
      <c r="AI294" s="2">
        <v>2.4</v>
      </c>
      <c r="AJ294" s="2">
        <v>2.6</v>
      </c>
      <c r="AK294" s="2">
        <v>1.5</v>
      </c>
      <c r="AL294" s="2">
        <v>1.2</v>
      </c>
      <c r="AM294" s="2">
        <v>1.7</v>
      </c>
      <c r="AN294" s="2">
        <v>2.5</v>
      </c>
      <c r="AO294" s="2">
        <v>2.4</v>
      </c>
      <c r="AP294" s="2">
        <v>2.5</v>
      </c>
      <c r="AQ294" s="2">
        <v>2.4</v>
      </c>
      <c r="AR294" s="2">
        <v>2.4</v>
      </c>
      <c r="AS294" t="e">
        <v>#N/A</v>
      </c>
      <c r="AT294" t="e">
        <v>#N/A</v>
      </c>
      <c r="AU294" t="e">
        <v>#N/A</v>
      </c>
      <c r="AV294" t="e">
        <v>#N/A</v>
      </c>
      <c r="AW294" t="e">
        <v>#N/A</v>
      </c>
      <c r="AX294" t="e">
        <v>#N/A</v>
      </c>
      <c r="AY294" t="e">
        <v>#N/A</v>
      </c>
      <c r="AZ294" t="e">
        <v>#N/A</v>
      </c>
      <c r="BA294" t="e">
        <v>#N/A</v>
      </c>
      <c r="BB294" t="e">
        <v>#N/A</v>
      </c>
      <c r="BC294" t="e">
        <v>#N/A</v>
      </c>
      <c r="BD294" t="e">
        <v>#N/A</v>
      </c>
      <c r="BE294" t="e">
        <v>#N/A</v>
      </c>
      <c r="BF294" t="e">
        <v>#N/A</v>
      </c>
      <c r="BG294" t="e">
        <v>#N/A</v>
      </c>
      <c r="BH294" t="e">
        <v>#N/A</v>
      </c>
      <c r="BI294" t="e">
        <v>#N/A</v>
      </c>
      <c r="BJ294" t="e">
        <v>#N/A</v>
      </c>
      <c r="BK294" t="e">
        <v>#N/A</v>
      </c>
      <c r="BL294" t="e">
        <v>#N/A</v>
      </c>
      <c r="BM294" t="e">
        <v>#N/A</v>
      </c>
    </row>
    <row r="295" spans="1:65" x14ac:dyDescent="0.25">
      <c r="A295" t="s">
        <v>299</v>
      </c>
      <c r="B295" s="2">
        <v>4.8</v>
      </c>
      <c r="C295" s="3">
        <v>4.9130000000000003</v>
      </c>
      <c r="D295" s="9">
        <v>4.5</v>
      </c>
      <c r="E295" s="2">
        <v>613</v>
      </c>
      <c r="F295" s="7">
        <v>1</v>
      </c>
      <c r="G295" s="7">
        <v>58</v>
      </c>
      <c r="H295" s="7">
        <v>2</v>
      </c>
      <c r="I295" s="7">
        <v>2</v>
      </c>
      <c r="J295" s="7">
        <v>28</v>
      </c>
      <c r="K295" s="7">
        <v>523</v>
      </c>
      <c r="L295" s="7">
        <v>127</v>
      </c>
      <c r="M295" s="7">
        <v>32</v>
      </c>
      <c r="N295" s="7">
        <v>55</v>
      </c>
      <c r="O295" s="7">
        <v>41</v>
      </c>
      <c r="P295" s="7">
        <v>30</v>
      </c>
      <c r="Q295" s="7">
        <v>6</v>
      </c>
      <c r="R295" s="7">
        <v>42</v>
      </c>
      <c r="S295" s="7">
        <v>31</v>
      </c>
      <c r="T295" s="7">
        <v>18</v>
      </c>
      <c r="U295" s="7">
        <v>39</v>
      </c>
      <c r="V295" s="7">
        <v>74</v>
      </c>
      <c r="W295" s="7">
        <v>14</v>
      </c>
      <c r="X295" s="2">
        <v>2.2999999999999998</v>
      </c>
      <c r="Y295" s="2">
        <v>1.6</v>
      </c>
      <c r="Z295" s="2">
        <v>1.8</v>
      </c>
      <c r="AA295" s="2">
        <v>1.7</v>
      </c>
      <c r="AB295" s="2">
        <v>1.4</v>
      </c>
      <c r="AC295" s="2">
        <v>2.1</v>
      </c>
      <c r="AD295" s="2">
        <v>2.8</v>
      </c>
      <c r="AE295" s="2">
        <v>2.6</v>
      </c>
      <c r="AF295" s="2">
        <v>3</v>
      </c>
      <c r="AG295" s="2">
        <v>3.9</v>
      </c>
      <c r="AH295" s="2">
        <v>2.6</v>
      </c>
      <c r="AI295" s="2">
        <v>2.1</v>
      </c>
      <c r="AJ295" s="2">
        <v>2.6</v>
      </c>
      <c r="AK295" s="2">
        <v>1.5</v>
      </c>
      <c r="AL295" s="2">
        <v>1.2</v>
      </c>
      <c r="AM295" s="2">
        <v>1.7</v>
      </c>
      <c r="AN295" s="2">
        <v>2.4</v>
      </c>
      <c r="AO295" s="2">
        <v>2.2000000000000002</v>
      </c>
      <c r="AP295" s="2">
        <v>2.2999999999999998</v>
      </c>
      <c r="AQ295" s="2">
        <v>2.4</v>
      </c>
      <c r="AR295" s="2">
        <v>2.4</v>
      </c>
      <c r="AS295" t="e">
        <v>#N/A</v>
      </c>
      <c r="AT295" t="e">
        <v>#N/A</v>
      </c>
      <c r="AU295" t="e">
        <v>#N/A</v>
      </c>
      <c r="AV295" t="e">
        <v>#N/A</v>
      </c>
      <c r="AW295" t="e">
        <v>#N/A</v>
      </c>
      <c r="AX295" t="e">
        <v>#N/A</v>
      </c>
      <c r="AY295" t="e">
        <v>#N/A</v>
      </c>
      <c r="AZ295" t="e">
        <v>#N/A</v>
      </c>
      <c r="BA295" t="e">
        <v>#N/A</v>
      </c>
      <c r="BB295" t="e">
        <v>#N/A</v>
      </c>
      <c r="BC295" t="e">
        <v>#N/A</v>
      </c>
      <c r="BD295" t="e">
        <v>#N/A</v>
      </c>
      <c r="BE295" t="e">
        <v>#N/A</v>
      </c>
      <c r="BF295" t="e">
        <v>#N/A</v>
      </c>
      <c r="BG295" t="e">
        <v>#N/A</v>
      </c>
      <c r="BH295" t="e">
        <v>#N/A</v>
      </c>
      <c r="BI295" t="e">
        <v>#N/A</v>
      </c>
      <c r="BJ295" t="e">
        <v>#N/A</v>
      </c>
      <c r="BK295" t="e">
        <v>#N/A</v>
      </c>
      <c r="BL295" t="e">
        <v>#N/A</v>
      </c>
      <c r="BM295" t="e">
        <v>#N/A</v>
      </c>
    </row>
    <row r="296" spans="1:65" x14ac:dyDescent="0.25">
      <c r="A296" t="s">
        <v>300</v>
      </c>
      <c r="B296" s="2">
        <v>4.8</v>
      </c>
      <c r="C296" s="3">
        <v>4.7229999999999999</v>
      </c>
      <c r="D296" s="9">
        <v>4.5</v>
      </c>
      <c r="E296" s="2">
        <v>617</v>
      </c>
      <c r="F296" s="7">
        <v>1</v>
      </c>
      <c r="G296" s="7">
        <v>59</v>
      </c>
      <c r="H296" s="7">
        <v>1</v>
      </c>
      <c r="I296" s="7">
        <v>2</v>
      </c>
      <c r="J296" s="7">
        <v>26</v>
      </c>
      <c r="K296" s="7">
        <v>528</v>
      </c>
      <c r="L296" s="7">
        <v>127</v>
      </c>
      <c r="M296" s="7">
        <v>32</v>
      </c>
      <c r="N296" s="7">
        <v>57</v>
      </c>
      <c r="O296" s="7">
        <v>42</v>
      </c>
      <c r="P296" s="7">
        <v>32</v>
      </c>
      <c r="Q296" s="7">
        <v>7</v>
      </c>
      <c r="R296" s="7">
        <v>43</v>
      </c>
      <c r="S296" s="7">
        <v>32</v>
      </c>
      <c r="T296" s="7">
        <v>17</v>
      </c>
      <c r="U296" s="7">
        <v>38</v>
      </c>
      <c r="V296" s="7">
        <v>76</v>
      </c>
      <c r="W296" s="7">
        <v>13</v>
      </c>
      <c r="X296" s="2">
        <v>2.2999999999999998</v>
      </c>
      <c r="Y296" s="2">
        <v>1.5</v>
      </c>
      <c r="Z296" s="2">
        <v>1.9</v>
      </c>
      <c r="AA296" s="2">
        <v>1.6</v>
      </c>
      <c r="AB296" s="2">
        <v>1.3</v>
      </c>
      <c r="AC296" s="2">
        <v>1.9</v>
      </c>
      <c r="AD296" s="2">
        <v>2.8</v>
      </c>
      <c r="AE296" s="2">
        <v>2.6</v>
      </c>
      <c r="AF296" s="2">
        <v>3</v>
      </c>
      <c r="AG296" s="2">
        <v>4.0999999999999996</v>
      </c>
      <c r="AH296" s="2">
        <v>2.8</v>
      </c>
      <c r="AI296" s="2">
        <v>2.1</v>
      </c>
      <c r="AJ296" s="2">
        <v>2.6</v>
      </c>
      <c r="AK296" s="2">
        <v>1.5</v>
      </c>
      <c r="AL296" s="2">
        <v>1.1000000000000001</v>
      </c>
      <c r="AM296" s="2">
        <v>1.6</v>
      </c>
      <c r="AN296" s="2">
        <v>2.4</v>
      </c>
      <c r="AO296" s="2">
        <v>1.9</v>
      </c>
      <c r="AP296" s="2">
        <v>2.2000000000000002</v>
      </c>
      <c r="AQ296" s="2">
        <v>2.4</v>
      </c>
      <c r="AR296" s="2">
        <v>2.2999999999999998</v>
      </c>
      <c r="AS296" t="e">
        <v>#N/A</v>
      </c>
      <c r="AT296" t="e">
        <v>#N/A</v>
      </c>
      <c r="AU296" t="e">
        <v>#N/A</v>
      </c>
      <c r="AV296" t="e">
        <v>#N/A</v>
      </c>
      <c r="AW296" t="e">
        <v>#N/A</v>
      </c>
      <c r="AX296" t="e">
        <v>#N/A</v>
      </c>
      <c r="AY296" t="e">
        <v>#N/A</v>
      </c>
      <c r="AZ296" t="e">
        <v>#N/A</v>
      </c>
      <c r="BA296" t="e">
        <v>#N/A</v>
      </c>
      <c r="BB296" t="e">
        <v>#N/A</v>
      </c>
      <c r="BC296" t="e">
        <v>#N/A</v>
      </c>
      <c r="BD296" t="e">
        <v>#N/A</v>
      </c>
      <c r="BE296" t="e">
        <v>#N/A</v>
      </c>
      <c r="BF296" t="e">
        <v>#N/A</v>
      </c>
      <c r="BG296" t="e">
        <v>#N/A</v>
      </c>
      <c r="BH296" t="e">
        <v>#N/A</v>
      </c>
      <c r="BI296" t="e">
        <v>#N/A</v>
      </c>
      <c r="BJ296" t="e">
        <v>#N/A</v>
      </c>
      <c r="BK296" t="e">
        <v>#N/A</v>
      </c>
      <c r="BL296" t="e">
        <v>#N/A</v>
      </c>
      <c r="BM296" t="e">
        <v>#N/A</v>
      </c>
    </row>
    <row r="297" spans="1:65" x14ac:dyDescent="0.25">
      <c r="A297" t="s">
        <v>301</v>
      </c>
      <c r="B297" s="2">
        <v>4.8</v>
      </c>
      <c r="C297" s="3">
        <v>4.7859999999999996</v>
      </c>
      <c r="D297" s="9">
        <v>4.5</v>
      </c>
      <c r="E297" s="2">
        <v>624</v>
      </c>
      <c r="F297" s="7">
        <v>1</v>
      </c>
      <c r="G297" s="7">
        <v>58</v>
      </c>
      <c r="H297" s="7">
        <v>1</v>
      </c>
      <c r="I297" s="7">
        <v>2</v>
      </c>
      <c r="J297" s="7">
        <v>27</v>
      </c>
      <c r="K297" s="7">
        <v>535</v>
      </c>
      <c r="L297" s="7">
        <v>128</v>
      </c>
      <c r="M297" s="7">
        <v>32</v>
      </c>
      <c r="N297" s="7">
        <v>58</v>
      </c>
      <c r="O297" s="7">
        <v>42</v>
      </c>
      <c r="P297" s="7">
        <v>32</v>
      </c>
      <c r="Q297" s="7">
        <v>6</v>
      </c>
      <c r="R297" s="7">
        <v>44</v>
      </c>
      <c r="S297" s="7">
        <v>33</v>
      </c>
      <c r="T297" s="7">
        <v>17</v>
      </c>
      <c r="U297" s="7">
        <v>38</v>
      </c>
      <c r="V297" s="7">
        <v>77</v>
      </c>
      <c r="W297" s="7">
        <v>13</v>
      </c>
      <c r="X297" s="2">
        <v>2.2999999999999998</v>
      </c>
      <c r="Y297" s="2">
        <v>1.5</v>
      </c>
      <c r="Z297" s="2">
        <v>1.9</v>
      </c>
      <c r="AA297" s="2">
        <v>1.6</v>
      </c>
      <c r="AB297" s="2">
        <v>1.3</v>
      </c>
      <c r="AC297" s="2">
        <v>2</v>
      </c>
      <c r="AD297" s="2">
        <v>2.8</v>
      </c>
      <c r="AE297" s="2">
        <v>2.6</v>
      </c>
      <c r="AF297" s="2">
        <v>3.1</v>
      </c>
      <c r="AG297" s="2">
        <v>4.0999999999999996</v>
      </c>
      <c r="AH297" s="2">
        <v>2.9</v>
      </c>
      <c r="AI297" s="2">
        <v>2</v>
      </c>
      <c r="AJ297" s="2">
        <v>2.6</v>
      </c>
      <c r="AK297" s="2">
        <v>1.6</v>
      </c>
      <c r="AL297" s="2">
        <v>1.1000000000000001</v>
      </c>
      <c r="AM297" s="2">
        <v>1.6</v>
      </c>
      <c r="AN297" s="2">
        <v>2.4</v>
      </c>
      <c r="AO297" s="2">
        <v>1.9</v>
      </c>
      <c r="AP297" s="2">
        <v>2.2999999999999998</v>
      </c>
      <c r="AQ297" s="2">
        <v>2.4</v>
      </c>
      <c r="AR297" s="2">
        <v>2.2999999999999998</v>
      </c>
      <c r="AS297" t="e">
        <v>#N/A</v>
      </c>
      <c r="AT297" t="e">
        <v>#N/A</v>
      </c>
      <c r="AU297" t="e">
        <v>#N/A</v>
      </c>
      <c r="AV297" t="e">
        <v>#N/A</v>
      </c>
      <c r="AW297" t="e">
        <v>#N/A</v>
      </c>
      <c r="AX297" t="e">
        <v>#N/A</v>
      </c>
      <c r="AY297" t="e">
        <v>#N/A</v>
      </c>
      <c r="AZ297" t="e">
        <v>#N/A</v>
      </c>
      <c r="BA297" t="e">
        <v>#N/A</v>
      </c>
      <c r="BB297" t="e">
        <v>#N/A</v>
      </c>
      <c r="BC297" t="e">
        <v>#N/A</v>
      </c>
      <c r="BD297" t="e">
        <v>#N/A</v>
      </c>
      <c r="BE297" t="e">
        <v>#N/A</v>
      </c>
      <c r="BF297" t="e">
        <v>#N/A</v>
      </c>
      <c r="BG297" t="e">
        <v>#N/A</v>
      </c>
      <c r="BH297" t="e">
        <v>#N/A</v>
      </c>
      <c r="BI297" t="e">
        <v>#N/A</v>
      </c>
      <c r="BJ297" t="e">
        <v>#N/A</v>
      </c>
      <c r="BK297" t="e">
        <v>#N/A</v>
      </c>
      <c r="BL297" t="e">
        <v>#N/A</v>
      </c>
      <c r="BM297" t="e">
        <v>#N/A</v>
      </c>
    </row>
    <row r="298" spans="1:65" x14ac:dyDescent="0.25">
      <c r="A298" t="s">
        <v>302</v>
      </c>
      <c r="B298" s="2">
        <v>4.8</v>
      </c>
      <c r="C298" s="3">
        <v>4.8650000000000002</v>
      </c>
      <c r="D298" s="9">
        <v>4.5</v>
      </c>
      <c r="E298" s="2">
        <v>630</v>
      </c>
      <c r="F298" s="7">
        <v>1</v>
      </c>
      <c r="G298" s="7">
        <v>61</v>
      </c>
      <c r="H298" s="7">
        <v>1</v>
      </c>
      <c r="I298" s="7">
        <v>2</v>
      </c>
      <c r="J298" s="7">
        <v>26</v>
      </c>
      <c r="K298" s="7">
        <v>539</v>
      </c>
      <c r="L298" s="7">
        <v>127</v>
      </c>
      <c r="M298" s="7">
        <v>31</v>
      </c>
      <c r="N298" s="7">
        <v>58</v>
      </c>
      <c r="O298" s="7">
        <v>43</v>
      </c>
      <c r="P298" s="7">
        <v>34</v>
      </c>
      <c r="Q298" s="7">
        <v>7</v>
      </c>
      <c r="R298" s="7">
        <v>45</v>
      </c>
      <c r="S298" s="7">
        <v>34</v>
      </c>
      <c r="T298" s="7">
        <v>17</v>
      </c>
      <c r="U298" s="7">
        <v>38</v>
      </c>
      <c r="V298" s="7">
        <v>78</v>
      </c>
      <c r="W298" s="7">
        <v>14</v>
      </c>
      <c r="X298" s="2">
        <v>2.2999999999999998</v>
      </c>
      <c r="Y298" s="2">
        <v>1.5</v>
      </c>
      <c r="Z298" s="2">
        <v>2</v>
      </c>
      <c r="AA298" s="2">
        <v>1.8</v>
      </c>
      <c r="AB298" s="2">
        <v>1.5</v>
      </c>
      <c r="AC298" s="2">
        <v>1.9</v>
      </c>
      <c r="AD298" s="2">
        <v>2.8</v>
      </c>
      <c r="AE298" s="2">
        <v>2.5</v>
      </c>
      <c r="AF298" s="2">
        <v>3.1</v>
      </c>
      <c r="AG298" s="2">
        <v>4.2</v>
      </c>
      <c r="AH298" s="2">
        <v>3</v>
      </c>
      <c r="AI298" s="2">
        <v>2.2000000000000002</v>
      </c>
      <c r="AJ298" s="2">
        <v>2.7</v>
      </c>
      <c r="AK298" s="2">
        <v>1.6</v>
      </c>
      <c r="AL298" s="2">
        <v>1.1000000000000001</v>
      </c>
      <c r="AM298" s="2">
        <v>1.6</v>
      </c>
      <c r="AN298" s="2">
        <v>2.5</v>
      </c>
      <c r="AO298" s="2">
        <v>2.1</v>
      </c>
      <c r="AP298" s="2">
        <v>2.5</v>
      </c>
      <c r="AQ298" s="2">
        <v>2.4</v>
      </c>
      <c r="AR298" s="2">
        <v>2.2999999999999998</v>
      </c>
      <c r="AS298" t="e">
        <v>#N/A</v>
      </c>
      <c r="AT298" t="e">
        <v>#N/A</v>
      </c>
      <c r="AU298" t="e">
        <v>#N/A</v>
      </c>
      <c r="AV298" t="e">
        <v>#N/A</v>
      </c>
      <c r="AW298" t="e">
        <v>#N/A</v>
      </c>
      <c r="AX298" t="e">
        <v>#N/A</v>
      </c>
      <c r="AY298" t="e">
        <v>#N/A</v>
      </c>
      <c r="AZ298" t="e">
        <v>#N/A</v>
      </c>
      <c r="BA298" t="e">
        <v>#N/A</v>
      </c>
      <c r="BB298" t="e">
        <v>#N/A</v>
      </c>
      <c r="BC298" t="e">
        <v>#N/A</v>
      </c>
      <c r="BD298" t="e">
        <v>#N/A</v>
      </c>
      <c r="BE298" t="e">
        <v>#N/A</v>
      </c>
      <c r="BF298" t="e">
        <v>#N/A</v>
      </c>
      <c r="BG298" t="e">
        <v>#N/A</v>
      </c>
      <c r="BH298" t="e">
        <v>#N/A</v>
      </c>
      <c r="BI298" t="e">
        <v>#N/A</v>
      </c>
      <c r="BJ298" t="e">
        <v>#N/A</v>
      </c>
      <c r="BK298" t="e">
        <v>#N/A</v>
      </c>
      <c r="BL298" t="e">
        <v>#N/A</v>
      </c>
      <c r="BM298" t="e">
        <v>#N/A</v>
      </c>
    </row>
    <row r="299" spans="1:65" x14ac:dyDescent="0.25">
      <c r="A299" t="s">
        <v>303</v>
      </c>
      <c r="B299" s="2">
        <v>4.8</v>
      </c>
      <c r="C299" s="3">
        <v>4.7939999999999996</v>
      </c>
      <c r="D299" s="9">
        <v>4.5</v>
      </c>
      <c r="E299" s="2">
        <v>637</v>
      </c>
      <c r="F299" s="7">
        <v>1</v>
      </c>
      <c r="G299" s="7">
        <v>62</v>
      </c>
      <c r="H299" s="7">
        <v>1</v>
      </c>
      <c r="I299" s="7">
        <v>2</v>
      </c>
      <c r="J299" s="7">
        <v>26</v>
      </c>
      <c r="K299" s="7">
        <v>544</v>
      </c>
      <c r="L299" s="7">
        <v>132</v>
      </c>
      <c r="M299" s="7">
        <v>32</v>
      </c>
      <c r="N299" s="7">
        <v>57</v>
      </c>
      <c r="O299" s="7">
        <v>43</v>
      </c>
      <c r="P299" s="7">
        <v>33</v>
      </c>
      <c r="Q299" s="7">
        <v>7</v>
      </c>
      <c r="R299" s="7">
        <v>44</v>
      </c>
      <c r="S299" s="7">
        <v>33</v>
      </c>
      <c r="T299" s="7">
        <v>18</v>
      </c>
      <c r="U299" s="7">
        <v>38</v>
      </c>
      <c r="V299" s="7">
        <v>77</v>
      </c>
      <c r="W299" s="7">
        <v>15</v>
      </c>
      <c r="X299" s="2">
        <v>2.4</v>
      </c>
      <c r="Y299" s="2">
        <v>1.8</v>
      </c>
      <c r="Z299" s="2">
        <v>2</v>
      </c>
      <c r="AA299" s="2">
        <v>1.8</v>
      </c>
      <c r="AB299" s="2">
        <v>1.5</v>
      </c>
      <c r="AC299" s="2">
        <v>1.9</v>
      </c>
      <c r="AD299" s="2">
        <v>2.9</v>
      </c>
      <c r="AE299" s="2">
        <v>2.6</v>
      </c>
      <c r="AF299" s="2">
        <v>3</v>
      </c>
      <c r="AG299" s="2">
        <v>4.2</v>
      </c>
      <c r="AH299" s="2">
        <v>2.9</v>
      </c>
      <c r="AI299" s="2">
        <v>2.2999999999999998</v>
      </c>
      <c r="AJ299" s="2">
        <v>2.6</v>
      </c>
      <c r="AK299" s="2">
        <v>1.6</v>
      </c>
      <c r="AL299" s="2">
        <v>1.1000000000000001</v>
      </c>
      <c r="AM299" s="2">
        <v>1.6</v>
      </c>
      <c r="AN299" s="2">
        <v>2.4</v>
      </c>
      <c r="AO299" s="2">
        <v>2.4</v>
      </c>
      <c r="AP299" s="2">
        <v>2.7</v>
      </c>
      <c r="AQ299" s="2">
        <v>2.4</v>
      </c>
      <c r="AR299" s="2">
        <v>2.2999999999999998</v>
      </c>
      <c r="AS299" t="e">
        <v>#N/A</v>
      </c>
      <c r="AT299" t="e">
        <v>#N/A</v>
      </c>
      <c r="AU299" t="e">
        <v>#N/A</v>
      </c>
      <c r="AV299" t="e">
        <v>#N/A</v>
      </c>
      <c r="AW299" t="e">
        <v>#N/A</v>
      </c>
      <c r="AX299" t="e">
        <v>#N/A</v>
      </c>
      <c r="AY299" t="e">
        <v>#N/A</v>
      </c>
      <c r="AZ299" t="e">
        <v>#N/A</v>
      </c>
      <c r="BA299" t="e">
        <v>#N/A</v>
      </c>
      <c r="BB299" t="e">
        <v>#N/A</v>
      </c>
      <c r="BC299" t="e">
        <v>#N/A</v>
      </c>
      <c r="BD299" t="e">
        <v>#N/A</v>
      </c>
      <c r="BE299" t="e">
        <v>#N/A</v>
      </c>
      <c r="BF299" t="e">
        <v>#N/A</v>
      </c>
      <c r="BG299" t="e">
        <v>#N/A</v>
      </c>
      <c r="BH299" t="e">
        <v>#N/A</v>
      </c>
      <c r="BI299" t="e">
        <v>#N/A</v>
      </c>
      <c r="BJ299" t="e">
        <v>#N/A</v>
      </c>
      <c r="BK299" t="e">
        <v>#N/A</v>
      </c>
      <c r="BL299" t="e">
        <v>#N/A</v>
      </c>
      <c r="BM299" t="e">
        <v>#N/A</v>
      </c>
    </row>
    <row r="300" spans="1:65" x14ac:dyDescent="0.25">
      <c r="A300" t="s">
        <v>304</v>
      </c>
      <c r="B300" s="2">
        <v>4.8</v>
      </c>
      <c r="C300" s="3">
        <v>4.7370000000000001</v>
      </c>
      <c r="D300" s="9">
        <v>4.5</v>
      </c>
      <c r="E300" s="2">
        <v>641</v>
      </c>
      <c r="F300" s="7">
        <v>1</v>
      </c>
      <c r="G300" s="7">
        <v>65</v>
      </c>
      <c r="H300" s="7">
        <v>2</v>
      </c>
      <c r="I300" s="7">
        <v>2</v>
      </c>
      <c r="J300" s="7">
        <v>24</v>
      </c>
      <c r="K300" s="7">
        <v>547</v>
      </c>
      <c r="L300" s="7">
        <v>133</v>
      </c>
      <c r="M300" s="7">
        <v>31</v>
      </c>
      <c r="N300" s="7">
        <v>53</v>
      </c>
      <c r="O300" s="7">
        <v>44</v>
      </c>
      <c r="P300" s="7">
        <v>33</v>
      </c>
      <c r="Q300" s="7">
        <v>9</v>
      </c>
      <c r="R300" s="7">
        <v>45</v>
      </c>
      <c r="S300" s="7">
        <v>34</v>
      </c>
      <c r="T300" s="7">
        <v>18</v>
      </c>
      <c r="U300" s="7">
        <v>38</v>
      </c>
      <c r="V300" s="7">
        <v>78</v>
      </c>
      <c r="W300" s="7">
        <v>15</v>
      </c>
      <c r="X300" s="2">
        <v>2.4</v>
      </c>
      <c r="Y300" s="2">
        <v>1.6</v>
      </c>
      <c r="Z300" s="2">
        <v>2.1</v>
      </c>
      <c r="AA300" s="2">
        <v>1.9</v>
      </c>
      <c r="AB300" s="2">
        <v>1.5</v>
      </c>
      <c r="AC300" s="2">
        <v>1.8</v>
      </c>
      <c r="AD300" s="2">
        <v>2.9</v>
      </c>
      <c r="AE300" s="2">
        <v>2.5</v>
      </c>
      <c r="AF300" s="2">
        <v>2.8</v>
      </c>
      <c r="AG300" s="2">
        <v>4.3</v>
      </c>
      <c r="AH300" s="2">
        <v>2.9</v>
      </c>
      <c r="AI300" s="2">
        <v>2.8</v>
      </c>
      <c r="AJ300" s="2">
        <v>2.7</v>
      </c>
      <c r="AK300" s="2">
        <v>1.6</v>
      </c>
      <c r="AL300" s="2">
        <v>1.2</v>
      </c>
      <c r="AM300" s="2">
        <v>1.6</v>
      </c>
      <c r="AN300" s="2">
        <v>2.5</v>
      </c>
      <c r="AO300" s="2">
        <v>2.2999999999999998</v>
      </c>
      <c r="AP300" s="2">
        <v>2.5</v>
      </c>
      <c r="AQ300" s="2">
        <v>2.5</v>
      </c>
      <c r="AR300" s="2">
        <v>2.2000000000000002</v>
      </c>
      <c r="AS300" t="e">
        <v>#N/A</v>
      </c>
      <c r="AT300" t="e">
        <v>#N/A</v>
      </c>
      <c r="AU300" t="e">
        <v>#N/A</v>
      </c>
      <c r="AV300" t="e">
        <v>#N/A</v>
      </c>
      <c r="AW300" t="e">
        <v>#N/A</v>
      </c>
      <c r="AX300" t="e">
        <v>#N/A</v>
      </c>
      <c r="AY300" t="e">
        <v>#N/A</v>
      </c>
      <c r="AZ300" t="e">
        <v>#N/A</v>
      </c>
      <c r="BA300" t="e">
        <v>#N/A</v>
      </c>
      <c r="BB300" t="e">
        <v>#N/A</v>
      </c>
      <c r="BC300" t="e">
        <v>#N/A</v>
      </c>
      <c r="BD300" t="e">
        <v>#N/A</v>
      </c>
      <c r="BE300" t="e">
        <v>#N/A</v>
      </c>
      <c r="BF300" t="e">
        <v>#N/A</v>
      </c>
      <c r="BG300" t="e">
        <v>#N/A</v>
      </c>
      <c r="BH300" t="e">
        <v>#N/A</v>
      </c>
      <c r="BI300" t="e">
        <v>#N/A</v>
      </c>
      <c r="BJ300" t="e">
        <v>#N/A</v>
      </c>
      <c r="BK300" t="e">
        <v>#N/A</v>
      </c>
      <c r="BL300" t="e">
        <v>#N/A</v>
      </c>
      <c r="BM300" t="e">
        <v>#N/A</v>
      </c>
    </row>
    <row r="301" spans="1:65" x14ac:dyDescent="0.25">
      <c r="A301" t="s">
        <v>305</v>
      </c>
      <c r="B301" s="2">
        <v>4.8</v>
      </c>
      <c r="C301" s="3">
        <v>4.8650000000000002</v>
      </c>
      <c r="D301" s="9">
        <v>4.5</v>
      </c>
      <c r="E301" s="2">
        <v>652</v>
      </c>
      <c r="F301" s="7">
        <v>1</v>
      </c>
      <c r="G301" s="7">
        <v>66</v>
      </c>
      <c r="H301" s="7">
        <v>2</v>
      </c>
      <c r="I301" s="7">
        <v>2</v>
      </c>
      <c r="J301" s="7">
        <v>26</v>
      </c>
      <c r="K301" s="7">
        <v>556</v>
      </c>
      <c r="L301" s="7">
        <v>134</v>
      </c>
      <c r="M301" s="7">
        <v>30</v>
      </c>
      <c r="N301" s="7">
        <v>57</v>
      </c>
      <c r="O301" s="7">
        <v>45</v>
      </c>
      <c r="P301" s="7">
        <v>33</v>
      </c>
      <c r="Q301" s="7">
        <v>8</v>
      </c>
      <c r="R301" s="7">
        <v>47</v>
      </c>
      <c r="S301" s="7">
        <v>36</v>
      </c>
      <c r="T301" s="7">
        <v>18</v>
      </c>
      <c r="U301" s="7">
        <v>39</v>
      </c>
      <c r="V301" s="7">
        <v>78</v>
      </c>
      <c r="W301" s="7">
        <v>14</v>
      </c>
      <c r="X301" s="2">
        <v>2.4</v>
      </c>
      <c r="Y301" s="2">
        <v>1.8</v>
      </c>
      <c r="Z301" s="2">
        <v>2.2000000000000002</v>
      </c>
      <c r="AA301" s="2">
        <v>1.9</v>
      </c>
      <c r="AB301" s="2">
        <v>1.5</v>
      </c>
      <c r="AC301" s="2">
        <v>1.9</v>
      </c>
      <c r="AD301" s="2">
        <v>2.9</v>
      </c>
      <c r="AE301" s="2">
        <v>2.5</v>
      </c>
      <c r="AF301" s="2">
        <v>3</v>
      </c>
      <c r="AG301" s="2">
        <v>4.3</v>
      </c>
      <c r="AH301" s="2">
        <v>2.9</v>
      </c>
      <c r="AI301" s="2">
        <v>2.7</v>
      </c>
      <c r="AJ301" s="2">
        <v>2.8</v>
      </c>
      <c r="AK301" s="2">
        <v>1.7</v>
      </c>
      <c r="AL301" s="2">
        <v>1.2</v>
      </c>
      <c r="AM301" s="2">
        <v>1.7</v>
      </c>
      <c r="AN301" s="2">
        <v>2.5</v>
      </c>
      <c r="AO301" s="2">
        <v>2.2000000000000002</v>
      </c>
      <c r="AP301" s="2">
        <v>2.5</v>
      </c>
      <c r="AQ301" s="2">
        <v>2.5</v>
      </c>
      <c r="AR301" s="2">
        <v>2.2000000000000002</v>
      </c>
      <c r="AS301" t="e">
        <v>#N/A</v>
      </c>
      <c r="AT301" t="e">
        <v>#N/A</v>
      </c>
      <c r="AU301" t="e">
        <v>#N/A</v>
      </c>
      <c r="AV301" t="e">
        <v>#N/A</v>
      </c>
      <c r="AW301" t="e">
        <v>#N/A</v>
      </c>
      <c r="AX301" t="e">
        <v>#N/A</v>
      </c>
      <c r="AY301" t="e">
        <v>#N/A</v>
      </c>
      <c r="AZ301" t="e">
        <v>#N/A</v>
      </c>
      <c r="BA301" t="e">
        <v>#N/A</v>
      </c>
      <c r="BB301" t="e">
        <v>#N/A</v>
      </c>
      <c r="BC301" t="e">
        <v>#N/A</v>
      </c>
      <c r="BD301" t="e">
        <v>#N/A</v>
      </c>
      <c r="BE301" t="e">
        <v>#N/A</v>
      </c>
      <c r="BF301" t="e">
        <v>#N/A</v>
      </c>
      <c r="BG301" t="e">
        <v>#N/A</v>
      </c>
      <c r="BH301" t="e">
        <v>#N/A</v>
      </c>
      <c r="BI301" t="e">
        <v>#N/A</v>
      </c>
      <c r="BJ301" t="e">
        <v>#N/A</v>
      </c>
      <c r="BK301" t="e">
        <v>#N/A</v>
      </c>
      <c r="BL301" t="e">
        <v>#N/A</v>
      </c>
      <c r="BM301" t="e">
        <v>#N/A</v>
      </c>
    </row>
    <row r="302" spans="1:65" x14ac:dyDescent="0.25">
      <c r="A302" t="s">
        <v>306</v>
      </c>
      <c r="B302" s="2">
        <v>4.7</v>
      </c>
      <c r="C302" s="3">
        <v>4.6970000000000001</v>
      </c>
      <c r="D302" s="9">
        <v>4.5</v>
      </c>
      <c r="E302" s="2">
        <v>654</v>
      </c>
      <c r="F302" s="7">
        <v>1</v>
      </c>
      <c r="G302" s="7">
        <v>67</v>
      </c>
      <c r="H302" s="7">
        <v>2</v>
      </c>
      <c r="I302" s="7">
        <v>2</v>
      </c>
      <c r="J302" s="7">
        <v>26</v>
      </c>
      <c r="K302" s="7">
        <v>556</v>
      </c>
      <c r="L302" s="7">
        <v>133</v>
      </c>
      <c r="M302" s="7">
        <v>29</v>
      </c>
      <c r="N302" s="7">
        <v>56</v>
      </c>
      <c r="O302" s="7">
        <v>46</v>
      </c>
      <c r="P302" s="7">
        <v>32</v>
      </c>
      <c r="Q302" s="7">
        <v>8</v>
      </c>
      <c r="R302" s="7">
        <v>49</v>
      </c>
      <c r="S302" s="7">
        <v>37</v>
      </c>
      <c r="T302" s="7">
        <v>18</v>
      </c>
      <c r="U302" s="7">
        <v>40</v>
      </c>
      <c r="V302" s="7">
        <v>79</v>
      </c>
      <c r="W302" s="7">
        <v>14</v>
      </c>
      <c r="X302" s="2">
        <v>2.4</v>
      </c>
      <c r="Y302" s="2">
        <v>1.8</v>
      </c>
      <c r="Z302" s="2">
        <v>2.2000000000000002</v>
      </c>
      <c r="AA302" s="2">
        <v>2</v>
      </c>
      <c r="AB302" s="2">
        <v>1.5</v>
      </c>
      <c r="AC302" s="2">
        <v>1.9</v>
      </c>
      <c r="AD302" s="2">
        <v>2.9</v>
      </c>
      <c r="AE302" s="2">
        <v>2.4</v>
      </c>
      <c r="AF302" s="2">
        <v>3</v>
      </c>
      <c r="AG302" s="2">
        <v>4.4000000000000004</v>
      </c>
      <c r="AH302" s="2">
        <v>2.9</v>
      </c>
      <c r="AI302" s="2">
        <v>2.5</v>
      </c>
      <c r="AJ302" s="2">
        <v>2.9</v>
      </c>
      <c r="AK302" s="2">
        <v>1.8</v>
      </c>
      <c r="AL302" s="2">
        <v>1.2</v>
      </c>
      <c r="AM302" s="2">
        <v>1.7</v>
      </c>
      <c r="AN302" s="2">
        <v>2.5</v>
      </c>
      <c r="AO302" s="2">
        <v>2.2000000000000002</v>
      </c>
      <c r="AP302" s="2">
        <v>2.5</v>
      </c>
      <c r="AQ302" s="2">
        <v>2.5</v>
      </c>
      <c r="AR302" s="2">
        <v>2.1</v>
      </c>
      <c r="AS302" t="e">
        <v>#N/A</v>
      </c>
      <c r="AT302" t="e">
        <v>#N/A</v>
      </c>
      <c r="AU302" t="e">
        <v>#N/A</v>
      </c>
      <c r="AV302" t="e">
        <v>#N/A</v>
      </c>
      <c r="AW302" t="e">
        <v>#N/A</v>
      </c>
      <c r="AX302" t="e">
        <v>#N/A</v>
      </c>
      <c r="AY302" t="e">
        <v>#N/A</v>
      </c>
      <c r="AZ302" t="e">
        <v>#N/A</v>
      </c>
      <c r="BA302" t="e">
        <v>#N/A</v>
      </c>
      <c r="BB302" t="e">
        <v>#N/A</v>
      </c>
      <c r="BC302" t="e">
        <v>#N/A</v>
      </c>
      <c r="BD302" t="e">
        <v>#N/A</v>
      </c>
      <c r="BE302" t="e">
        <v>#N/A</v>
      </c>
      <c r="BF302" t="e">
        <v>#N/A</v>
      </c>
      <c r="BG302" t="e">
        <v>#N/A</v>
      </c>
      <c r="BH302" t="e">
        <v>#N/A</v>
      </c>
      <c r="BI302" t="e">
        <v>#N/A</v>
      </c>
      <c r="BJ302" t="e">
        <v>#N/A</v>
      </c>
      <c r="BK302" t="e">
        <v>#N/A</v>
      </c>
      <c r="BL302" t="e">
        <v>#N/A</v>
      </c>
      <c r="BM302" t="e">
        <v>#N/A</v>
      </c>
    </row>
    <row r="303" spans="1:65" x14ac:dyDescent="0.25">
      <c r="A303" t="s">
        <v>307</v>
      </c>
      <c r="B303" s="2">
        <v>4.7</v>
      </c>
      <c r="C303" s="3">
        <v>4.5449999999999999</v>
      </c>
      <c r="D303" s="9">
        <v>4.5</v>
      </c>
      <c r="E303" s="2">
        <v>654</v>
      </c>
      <c r="F303" s="7">
        <v>1</v>
      </c>
      <c r="G303" s="7">
        <v>65</v>
      </c>
      <c r="H303" s="7">
        <v>2</v>
      </c>
      <c r="I303" s="7">
        <v>2</v>
      </c>
      <c r="J303" s="7">
        <v>27</v>
      </c>
      <c r="K303" s="7">
        <v>557</v>
      </c>
      <c r="L303" s="7">
        <v>133</v>
      </c>
      <c r="M303" s="7">
        <v>28</v>
      </c>
      <c r="N303" s="7">
        <v>58</v>
      </c>
      <c r="O303" s="7">
        <v>46</v>
      </c>
      <c r="P303" s="7">
        <v>33</v>
      </c>
      <c r="Q303" s="7">
        <v>7</v>
      </c>
      <c r="R303" s="7">
        <v>50</v>
      </c>
      <c r="S303" s="7">
        <v>37</v>
      </c>
      <c r="T303" s="7">
        <v>17</v>
      </c>
      <c r="U303" s="7">
        <v>40</v>
      </c>
      <c r="V303" s="7">
        <v>79</v>
      </c>
      <c r="W303" s="7">
        <v>14</v>
      </c>
      <c r="X303" s="2">
        <v>2.4</v>
      </c>
      <c r="Y303" s="2">
        <v>2</v>
      </c>
      <c r="Z303" s="2">
        <v>2.1</v>
      </c>
      <c r="AA303" s="2">
        <v>2.1</v>
      </c>
      <c r="AB303" s="2">
        <v>1.5</v>
      </c>
      <c r="AC303" s="2">
        <v>2</v>
      </c>
      <c r="AD303" s="2">
        <v>2.9</v>
      </c>
      <c r="AE303" s="2">
        <v>2.2999999999999998</v>
      </c>
      <c r="AF303" s="2">
        <v>3.1</v>
      </c>
      <c r="AG303" s="2">
        <v>4.4000000000000004</v>
      </c>
      <c r="AH303" s="2">
        <v>2.9</v>
      </c>
      <c r="AI303" s="2">
        <v>2.2999999999999998</v>
      </c>
      <c r="AJ303" s="2">
        <v>3</v>
      </c>
      <c r="AK303" s="2">
        <v>1.8</v>
      </c>
      <c r="AL303" s="2">
        <v>1.1000000000000001</v>
      </c>
      <c r="AM303" s="2">
        <v>1.7</v>
      </c>
      <c r="AN303" s="2">
        <v>2.5</v>
      </c>
      <c r="AO303" s="2">
        <v>2.2000000000000002</v>
      </c>
      <c r="AP303" s="2">
        <v>2.5</v>
      </c>
      <c r="AQ303" s="2">
        <v>2.5</v>
      </c>
      <c r="AR303" s="2">
        <v>2.1</v>
      </c>
      <c r="AS303" t="e">
        <v>#N/A</v>
      </c>
      <c r="AT303" t="e">
        <v>#N/A</v>
      </c>
      <c r="AU303" t="e">
        <v>#N/A</v>
      </c>
      <c r="AV303" t="e">
        <v>#N/A</v>
      </c>
      <c r="AW303" t="e">
        <v>#N/A</v>
      </c>
      <c r="AX303" t="e">
        <v>#N/A</v>
      </c>
      <c r="AY303" t="e">
        <v>#N/A</v>
      </c>
      <c r="AZ303" t="e">
        <v>#N/A</v>
      </c>
      <c r="BA303" t="e">
        <v>#N/A</v>
      </c>
      <c r="BB303" t="e">
        <v>#N/A</v>
      </c>
      <c r="BC303" t="e">
        <v>#N/A</v>
      </c>
      <c r="BD303" t="e">
        <v>#N/A</v>
      </c>
      <c r="BE303" t="e">
        <v>#N/A</v>
      </c>
      <c r="BF303" t="e">
        <v>#N/A</v>
      </c>
      <c r="BG303" t="e">
        <v>#N/A</v>
      </c>
      <c r="BH303" t="e">
        <v>#N/A</v>
      </c>
      <c r="BI303" t="e">
        <v>#N/A</v>
      </c>
      <c r="BJ303" t="e">
        <v>#N/A</v>
      </c>
      <c r="BK303" t="e">
        <v>#N/A</v>
      </c>
      <c r="BL303" t="e">
        <v>#N/A</v>
      </c>
      <c r="BM303" t="e">
        <v>#N/A</v>
      </c>
    </row>
    <row r="304" spans="1:65" x14ac:dyDescent="0.25">
      <c r="A304" t="s">
        <v>308</v>
      </c>
      <c r="B304" s="2">
        <v>4.7</v>
      </c>
      <c r="C304" s="3">
        <v>4.7850000000000001</v>
      </c>
      <c r="D304" s="9">
        <v>4.5</v>
      </c>
      <c r="E304" s="2">
        <v>655</v>
      </c>
      <c r="F304" s="7">
        <v>1</v>
      </c>
      <c r="G304" s="7">
        <v>64</v>
      </c>
      <c r="H304" s="7">
        <v>2</v>
      </c>
      <c r="I304" s="7">
        <v>2</v>
      </c>
      <c r="J304" s="7">
        <v>26</v>
      </c>
      <c r="K304" s="7">
        <v>559</v>
      </c>
      <c r="L304" s="7">
        <v>134</v>
      </c>
      <c r="M304" s="7">
        <v>28</v>
      </c>
      <c r="N304" s="7">
        <v>56</v>
      </c>
      <c r="O304" s="7">
        <v>47</v>
      </c>
      <c r="P304" s="7">
        <v>34</v>
      </c>
      <c r="Q304" s="7">
        <v>7</v>
      </c>
      <c r="R304" s="7">
        <v>52</v>
      </c>
      <c r="S304" s="7">
        <v>38</v>
      </c>
      <c r="T304" s="7">
        <v>17</v>
      </c>
      <c r="U304" s="7">
        <v>40</v>
      </c>
      <c r="V304" s="7">
        <v>78</v>
      </c>
      <c r="W304" s="7">
        <v>14</v>
      </c>
      <c r="X304" s="2">
        <v>2.4</v>
      </c>
      <c r="Y304" s="2">
        <v>2</v>
      </c>
      <c r="Z304" s="2">
        <v>2.1</v>
      </c>
      <c r="AA304" s="2">
        <v>2.2999999999999998</v>
      </c>
      <c r="AB304" s="2">
        <v>1.4</v>
      </c>
      <c r="AC304" s="2">
        <v>1.9</v>
      </c>
      <c r="AD304" s="2">
        <v>2.9</v>
      </c>
      <c r="AE304" s="2">
        <v>2.2999999999999998</v>
      </c>
      <c r="AF304" s="2">
        <v>3</v>
      </c>
      <c r="AG304" s="2">
        <v>4.5</v>
      </c>
      <c r="AH304" s="2">
        <v>3</v>
      </c>
      <c r="AI304" s="2">
        <v>2.2000000000000002</v>
      </c>
      <c r="AJ304" s="2">
        <v>3.1</v>
      </c>
      <c r="AK304" s="2">
        <v>1.8</v>
      </c>
      <c r="AL304" s="2">
        <v>1.1000000000000001</v>
      </c>
      <c r="AM304" s="2">
        <v>1.7</v>
      </c>
      <c r="AN304" s="2">
        <v>2.5</v>
      </c>
      <c r="AO304" s="2">
        <v>2.2000000000000002</v>
      </c>
      <c r="AP304" s="2">
        <v>2.5</v>
      </c>
      <c r="AQ304" s="2">
        <v>2.5</v>
      </c>
      <c r="AR304" s="2">
        <v>2.1</v>
      </c>
      <c r="AS304" t="e">
        <v>#N/A</v>
      </c>
      <c r="AT304" t="e">
        <v>#N/A</v>
      </c>
      <c r="AU304" t="e">
        <v>#N/A</v>
      </c>
      <c r="AV304" t="e">
        <v>#N/A</v>
      </c>
      <c r="AW304" t="e">
        <v>#N/A</v>
      </c>
      <c r="AX304" t="e">
        <v>#N/A</v>
      </c>
      <c r="AY304" t="e">
        <v>#N/A</v>
      </c>
      <c r="AZ304" t="e">
        <v>#N/A</v>
      </c>
      <c r="BA304" t="e">
        <v>#N/A</v>
      </c>
      <c r="BB304" t="e">
        <v>#N/A</v>
      </c>
      <c r="BC304" t="e">
        <v>#N/A</v>
      </c>
      <c r="BD304" t="e">
        <v>#N/A</v>
      </c>
      <c r="BE304" t="e">
        <v>#N/A</v>
      </c>
      <c r="BF304" t="e">
        <v>#N/A</v>
      </c>
      <c r="BG304" t="e">
        <v>#N/A</v>
      </c>
      <c r="BH304" t="e">
        <v>#N/A</v>
      </c>
      <c r="BI304" t="e">
        <v>#N/A</v>
      </c>
      <c r="BJ304" t="e">
        <v>#N/A</v>
      </c>
      <c r="BK304" t="e">
        <v>#N/A</v>
      </c>
      <c r="BL304" t="e">
        <v>#N/A</v>
      </c>
      <c r="BM304" t="e">
        <v>#N/A</v>
      </c>
    </row>
    <row r="305" spans="1:65" x14ac:dyDescent="0.25">
      <c r="A305" t="s">
        <v>309</v>
      </c>
      <c r="B305" s="2">
        <v>4.7</v>
      </c>
      <c r="C305" s="3">
        <v>4.681</v>
      </c>
      <c r="D305" s="9">
        <v>4.8499999999999996</v>
      </c>
      <c r="E305" s="2">
        <v>658</v>
      </c>
      <c r="F305" s="7">
        <v>1</v>
      </c>
      <c r="G305" s="7">
        <v>63</v>
      </c>
      <c r="H305" s="7">
        <v>2</v>
      </c>
      <c r="I305" s="7">
        <v>2</v>
      </c>
      <c r="J305" s="7">
        <v>26</v>
      </c>
      <c r="K305" s="7">
        <v>564</v>
      </c>
      <c r="L305" s="7">
        <v>136</v>
      </c>
      <c r="M305" s="7">
        <v>28</v>
      </c>
      <c r="N305" s="7">
        <v>57</v>
      </c>
      <c r="O305" s="7">
        <v>47</v>
      </c>
      <c r="P305" s="7">
        <v>33</v>
      </c>
      <c r="Q305" s="7">
        <v>7</v>
      </c>
      <c r="R305" s="7">
        <v>54</v>
      </c>
      <c r="S305" s="7">
        <v>39</v>
      </c>
      <c r="T305" s="7">
        <v>18</v>
      </c>
      <c r="U305" s="7">
        <v>40</v>
      </c>
      <c r="V305" s="7">
        <v>75</v>
      </c>
      <c r="W305" s="7">
        <v>14</v>
      </c>
      <c r="X305" s="2">
        <v>2.4</v>
      </c>
      <c r="Y305" s="2">
        <v>1.8</v>
      </c>
      <c r="Z305" s="2">
        <v>2.1</v>
      </c>
      <c r="AA305" s="2">
        <v>2.4</v>
      </c>
      <c r="AB305" s="2">
        <v>1.5</v>
      </c>
      <c r="AC305" s="2">
        <v>1.9</v>
      </c>
      <c r="AD305" s="2">
        <v>3</v>
      </c>
      <c r="AE305" s="2">
        <v>2.2999999999999998</v>
      </c>
      <c r="AF305" s="2">
        <v>3</v>
      </c>
      <c r="AG305" s="2">
        <v>4.5999999999999996</v>
      </c>
      <c r="AH305" s="2">
        <v>3</v>
      </c>
      <c r="AI305" s="2">
        <v>2.4</v>
      </c>
      <c r="AJ305" s="2">
        <v>3.2</v>
      </c>
      <c r="AK305" s="2">
        <v>1.9</v>
      </c>
      <c r="AL305" s="2">
        <v>1.2</v>
      </c>
      <c r="AM305" s="2">
        <v>1.7</v>
      </c>
      <c r="AN305" s="2">
        <v>2.4</v>
      </c>
      <c r="AO305" s="2">
        <v>2.2000000000000002</v>
      </c>
      <c r="AP305" s="2">
        <v>2.4</v>
      </c>
      <c r="AQ305" s="2">
        <v>2.5</v>
      </c>
      <c r="AR305" s="2">
        <v>2.1</v>
      </c>
      <c r="AS305" t="e">
        <v>#N/A</v>
      </c>
      <c r="AT305" t="e">
        <v>#N/A</v>
      </c>
      <c r="AU305" t="e">
        <v>#N/A</v>
      </c>
      <c r="AV305" t="e">
        <v>#N/A</v>
      </c>
      <c r="AW305" t="e">
        <v>#N/A</v>
      </c>
      <c r="AX305" t="e">
        <v>#N/A</v>
      </c>
      <c r="AY305" t="e">
        <v>#N/A</v>
      </c>
      <c r="AZ305" t="e">
        <v>#N/A</v>
      </c>
      <c r="BA305" t="e">
        <v>#N/A</v>
      </c>
      <c r="BB305" t="e">
        <v>#N/A</v>
      </c>
      <c r="BC305" t="e">
        <v>#N/A</v>
      </c>
      <c r="BD305" t="e">
        <v>#N/A</v>
      </c>
      <c r="BE305" t="e">
        <v>#N/A</v>
      </c>
      <c r="BF305" t="e">
        <v>#N/A</v>
      </c>
      <c r="BG305" t="e">
        <v>#N/A</v>
      </c>
      <c r="BH305" t="e">
        <v>#N/A</v>
      </c>
      <c r="BI305" t="e">
        <v>#N/A</v>
      </c>
      <c r="BJ305" t="e">
        <v>#N/A</v>
      </c>
      <c r="BK305" t="e">
        <v>#N/A</v>
      </c>
      <c r="BL305" t="e">
        <v>#N/A</v>
      </c>
      <c r="BM305" t="e">
        <v>#N/A</v>
      </c>
    </row>
    <row r="306" spans="1:65" x14ac:dyDescent="0.25">
      <c r="A306" t="s">
        <v>310</v>
      </c>
      <c r="B306" s="2">
        <v>4.7</v>
      </c>
      <c r="C306" s="3">
        <v>4.59</v>
      </c>
      <c r="D306" s="9">
        <v>4.8499999999999996</v>
      </c>
      <c r="E306" s="2">
        <v>662</v>
      </c>
      <c r="F306" s="7">
        <v>1</v>
      </c>
      <c r="G306" s="7">
        <v>64</v>
      </c>
      <c r="H306" s="7">
        <v>2</v>
      </c>
      <c r="I306" s="7">
        <v>2</v>
      </c>
      <c r="J306" s="7">
        <v>25</v>
      </c>
      <c r="K306" s="7">
        <v>568</v>
      </c>
      <c r="L306" s="7">
        <v>139</v>
      </c>
      <c r="M306" s="7">
        <v>30</v>
      </c>
      <c r="N306" s="7">
        <v>57</v>
      </c>
      <c r="O306" s="7">
        <v>47</v>
      </c>
      <c r="P306" s="7">
        <v>33</v>
      </c>
      <c r="Q306" s="7">
        <v>6</v>
      </c>
      <c r="R306" s="7">
        <v>53</v>
      </c>
      <c r="S306" s="7">
        <v>39</v>
      </c>
      <c r="T306" s="7">
        <v>18</v>
      </c>
      <c r="U306" s="7">
        <v>41</v>
      </c>
      <c r="V306" s="7">
        <v>74</v>
      </c>
      <c r="W306" s="7">
        <v>14</v>
      </c>
      <c r="X306" s="2">
        <v>2.5</v>
      </c>
      <c r="Y306" s="2">
        <v>2</v>
      </c>
      <c r="Z306" s="2">
        <v>2.1</v>
      </c>
      <c r="AA306" s="2">
        <v>2.4</v>
      </c>
      <c r="AB306" s="2">
        <v>1.5</v>
      </c>
      <c r="AC306" s="2">
        <v>1.8</v>
      </c>
      <c r="AD306" s="2">
        <v>3</v>
      </c>
      <c r="AE306" s="2">
        <v>2.4</v>
      </c>
      <c r="AF306" s="2">
        <v>3</v>
      </c>
      <c r="AG306" s="2">
        <v>4.5999999999999996</v>
      </c>
      <c r="AH306" s="2">
        <v>3</v>
      </c>
      <c r="AI306" s="2">
        <v>2</v>
      </c>
      <c r="AJ306" s="2">
        <v>3.2</v>
      </c>
      <c r="AK306" s="2">
        <v>1.9</v>
      </c>
      <c r="AL306" s="2">
        <v>1.2</v>
      </c>
      <c r="AM306" s="2">
        <v>1.7</v>
      </c>
      <c r="AN306" s="2">
        <v>2.2999999999999998</v>
      </c>
      <c r="AO306" s="2">
        <v>2.2000000000000002</v>
      </c>
      <c r="AP306" s="2">
        <v>2.5</v>
      </c>
      <c r="AQ306" s="2">
        <v>2.5</v>
      </c>
      <c r="AR306" s="2">
        <v>2.2000000000000002</v>
      </c>
      <c r="AS306" t="e">
        <v>#N/A</v>
      </c>
      <c r="AT306" t="e">
        <v>#N/A</v>
      </c>
      <c r="AU306" t="e">
        <v>#N/A</v>
      </c>
      <c r="AV306" t="e">
        <v>#N/A</v>
      </c>
      <c r="AW306" t="e">
        <v>#N/A</v>
      </c>
      <c r="AX306" t="e">
        <v>#N/A</v>
      </c>
      <c r="AY306" t="e">
        <v>#N/A</v>
      </c>
      <c r="AZ306" t="e">
        <v>#N/A</v>
      </c>
      <c r="BA306" t="e">
        <v>#N/A</v>
      </c>
      <c r="BB306" t="e">
        <v>#N/A</v>
      </c>
      <c r="BC306" t="e">
        <v>#N/A</v>
      </c>
      <c r="BD306" t="e">
        <v>#N/A</v>
      </c>
      <c r="BE306" t="e">
        <v>#N/A</v>
      </c>
      <c r="BF306" t="e">
        <v>#N/A</v>
      </c>
      <c r="BG306" t="e">
        <v>#N/A</v>
      </c>
      <c r="BH306" t="e">
        <v>#N/A</v>
      </c>
      <c r="BI306" t="e">
        <v>#N/A</v>
      </c>
      <c r="BJ306" t="e">
        <v>#N/A</v>
      </c>
      <c r="BK306" t="e">
        <v>#N/A</v>
      </c>
      <c r="BL306" t="e">
        <v>#N/A</v>
      </c>
      <c r="BM306" t="e">
        <v>#N/A</v>
      </c>
    </row>
    <row r="307" spans="1:65" x14ac:dyDescent="0.25">
      <c r="A307" t="s">
        <v>311</v>
      </c>
      <c r="B307" s="2">
        <v>4.7</v>
      </c>
      <c r="C307" s="3">
        <v>4.8929999999999998</v>
      </c>
      <c r="D307" s="9">
        <v>4.8499999999999996</v>
      </c>
      <c r="E307" s="2">
        <v>661</v>
      </c>
      <c r="F307" s="7">
        <v>1</v>
      </c>
      <c r="G307" s="7">
        <v>63</v>
      </c>
      <c r="H307" s="7">
        <v>2</v>
      </c>
      <c r="I307" s="7">
        <v>2</v>
      </c>
      <c r="J307" s="7">
        <v>23</v>
      </c>
      <c r="K307" s="7">
        <v>570</v>
      </c>
      <c r="L307" s="7">
        <v>140</v>
      </c>
      <c r="M307" s="7">
        <v>31</v>
      </c>
      <c r="N307" s="7">
        <v>57</v>
      </c>
      <c r="O307" s="7">
        <v>46</v>
      </c>
      <c r="P307" s="7">
        <v>33</v>
      </c>
      <c r="Q307" s="7">
        <v>6</v>
      </c>
      <c r="R307" s="7">
        <v>53</v>
      </c>
      <c r="S307" s="7">
        <v>39</v>
      </c>
      <c r="T307" s="7">
        <v>19</v>
      </c>
      <c r="U307" s="7">
        <v>42</v>
      </c>
      <c r="V307" s="7">
        <v>75</v>
      </c>
      <c r="W307" s="7">
        <v>14</v>
      </c>
      <c r="X307" s="2">
        <v>2.5</v>
      </c>
      <c r="Y307" s="2">
        <v>1.8</v>
      </c>
      <c r="Z307" s="2">
        <v>2.1</v>
      </c>
      <c r="AA307" s="2">
        <v>2.5</v>
      </c>
      <c r="AB307" s="2">
        <v>1.5</v>
      </c>
      <c r="AC307" s="2">
        <v>1.7</v>
      </c>
      <c r="AD307" s="2">
        <v>3</v>
      </c>
      <c r="AE307" s="2">
        <v>2.5</v>
      </c>
      <c r="AF307" s="2">
        <v>3.1</v>
      </c>
      <c r="AG307" s="2">
        <v>4.5</v>
      </c>
      <c r="AH307" s="2">
        <v>3</v>
      </c>
      <c r="AI307" s="2">
        <v>1.9</v>
      </c>
      <c r="AJ307" s="2">
        <v>3.2</v>
      </c>
      <c r="AK307" s="2">
        <v>1.9</v>
      </c>
      <c r="AL307" s="2">
        <v>1.2</v>
      </c>
      <c r="AM307" s="2">
        <v>1.8</v>
      </c>
      <c r="AN307" s="2">
        <v>2.4</v>
      </c>
      <c r="AO307" s="2">
        <v>2.2000000000000002</v>
      </c>
      <c r="AP307" s="2">
        <v>2.4</v>
      </c>
      <c r="AQ307" s="2">
        <v>2.6</v>
      </c>
      <c r="AR307" s="2">
        <v>2.2000000000000002</v>
      </c>
      <c r="AS307" t="e">
        <v>#N/A</v>
      </c>
      <c r="AT307" t="e">
        <v>#N/A</v>
      </c>
      <c r="AU307" t="e">
        <v>#N/A</v>
      </c>
      <c r="AV307" t="e">
        <v>#N/A</v>
      </c>
      <c r="AW307" t="e">
        <v>#N/A</v>
      </c>
      <c r="AX307" t="e">
        <v>#N/A</v>
      </c>
      <c r="AY307" t="e">
        <v>#N/A</v>
      </c>
      <c r="AZ307" t="e">
        <v>#N/A</v>
      </c>
      <c r="BA307" t="e">
        <v>#N/A</v>
      </c>
      <c r="BB307" t="e">
        <v>#N/A</v>
      </c>
      <c r="BC307" t="e">
        <v>#N/A</v>
      </c>
      <c r="BD307" t="e">
        <v>#N/A</v>
      </c>
      <c r="BE307" t="e">
        <v>#N/A</v>
      </c>
      <c r="BF307" t="e">
        <v>#N/A</v>
      </c>
      <c r="BG307" t="e">
        <v>#N/A</v>
      </c>
      <c r="BH307" t="e">
        <v>#N/A</v>
      </c>
      <c r="BI307" t="e">
        <v>#N/A</v>
      </c>
      <c r="BJ307" t="e">
        <v>#N/A</v>
      </c>
      <c r="BK307" t="e">
        <v>#N/A</v>
      </c>
      <c r="BL307" t="e">
        <v>#N/A</v>
      </c>
      <c r="BM307" t="e">
        <v>#N/A</v>
      </c>
    </row>
    <row r="308" spans="1:65" x14ac:dyDescent="0.25">
      <c r="A308" t="s">
        <v>312</v>
      </c>
      <c r="B308" s="2">
        <v>4.8</v>
      </c>
      <c r="C308" s="3">
        <v>4.718</v>
      </c>
      <c r="D308" s="9">
        <v>4.8499999999999996</v>
      </c>
      <c r="E308" s="2">
        <v>655</v>
      </c>
      <c r="F308" s="7">
        <v>1</v>
      </c>
      <c r="G308" s="7">
        <v>60</v>
      </c>
      <c r="H308" s="7">
        <v>2</v>
      </c>
      <c r="I308" s="7">
        <v>2</v>
      </c>
      <c r="J308" s="7">
        <v>24</v>
      </c>
      <c r="K308" s="7">
        <v>567</v>
      </c>
      <c r="L308" s="7">
        <v>140</v>
      </c>
      <c r="M308" s="7">
        <v>32</v>
      </c>
      <c r="N308" s="7">
        <v>56</v>
      </c>
      <c r="O308" s="7">
        <v>44</v>
      </c>
      <c r="P308" s="7">
        <v>34</v>
      </c>
      <c r="Q308" s="7">
        <v>6</v>
      </c>
      <c r="R308" s="7">
        <v>52</v>
      </c>
      <c r="S308" s="7">
        <v>38</v>
      </c>
      <c r="T308" s="7">
        <v>18</v>
      </c>
      <c r="U308" s="7">
        <v>43</v>
      </c>
      <c r="V308" s="7">
        <v>77</v>
      </c>
      <c r="W308" s="7">
        <v>13</v>
      </c>
      <c r="X308" s="2">
        <v>2.4</v>
      </c>
      <c r="Y308" s="2">
        <v>1.9</v>
      </c>
      <c r="Z308" s="2">
        <v>2.1</v>
      </c>
      <c r="AA308" s="2">
        <v>2.7</v>
      </c>
      <c r="AB308" s="2">
        <v>1.3</v>
      </c>
      <c r="AC308" s="2">
        <v>1.7</v>
      </c>
      <c r="AD308" s="2">
        <v>3</v>
      </c>
      <c r="AE308" s="2">
        <v>2.5</v>
      </c>
      <c r="AF308" s="2">
        <v>3</v>
      </c>
      <c r="AG308" s="2">
        <v>4.2</v>
      </c>
      <c r="AH308" s="2">
        <v>3.1</v>
      </c>
      <c r="AI308" s="2">
        <v>1.7</v>
      </c>
      <c r="AJ308" s="2">
        <v>2.9</v>
      </c>
      <c r="AK308" s="2">
        <v>1.8</v>
      </c>
      <c r="AL308" s="2">
        <v>1.2</v>
      </c>
      <c r="AM308" s="2">
        <v>1.8</v>
      </c>
      <c r="AN308" s="2">
        <v>2.2999999999999998</v>
      </c>
      <c r="AO308" s="2">
        <v>2</v>
      </c>
      <c r="AP308" s="2">
        <v>2.2999999999999998</v>
      </c>
      <c r="AQ308" s="2">
        <v>2.5</v>
      </c>
      <c r="AR308" s="2">
        <v>2.2000000000000002</v>
      </c>
      <c r="AS308" t="e">
        <v>#N/A</v>
      </c>
      <c r="AT308" t="e">
        <v>#N/A</v>
      </c>
      <c r="AU308" t="e">
        <v>#N/A</v>
      </c>
      <c r="AV308" t="e">
        <v>#N/A</v>
      </c>
      <c r="AW308" t="e">
        <v>#N/A</v>
      </c>
      <c r="AX308" t="e">
        <v>#N/A</v>
      </c>
      <c r="AY308" t="e">
        <v>#N/A</v>
      </c>
      <c r="AZ308" t="e">
        <v>#N/A</v>
      </c>
      <c r="BA308" t="e">
        <v>#N/A</v>
      </c>
      <c r="BB308" t="e">
        <v>#N/A</v>
      </c>
      <c r="BC308" t="e">
        <v>#N/A</v>
      </c>
      <c r="BD308" t="e">
        <v>#N/A</v>
      </c>
      <c r="BE308" t="e">
        <v>#N/A</v>
      </c>
      <c r="BF308" t="e">
        <v>#N/A</v>
      </c>
      <c r="BG308" t="e">
        <v>#N/A</v>
      </c>
      <c r="BH308" t="e">
        <v>#N/A</v>
      </c>
      <c r="BI308" t="e">
        <v>#N/A</v>
      </c>
      <c r="BJ308" t="e">
        <v>#N/A</v>
      </c>
      <c r="BK308" t="e">
        <v>#N/A</v>
      </c>
      <c r="BL308" t="e">
        <v>#N/A</v>
      </c>
      <c r="BM308" t="e">
        <v>#N/A</v>
      </c>
    </row>
    <row r="309" spans="1:65" x14ac:dyDescent="0.25">
      <c r="A309" t="s">
        <v>313</v>
      </c>
      <c r="B309" s="2">
        <v>4.7</v>
      </c>
      <c r="C309" s="3">
        <v>4.7389999999999999</v>
      </c>
      <c r="D309" s="9">
        <v>4.8499999999999996</v>
      </c>
      <c r="E309" s="2">
        <v>644</v>
      </c>
      <c r="F309" s="7">
        <v>1</v>
      </c>
      <c r="G309" s="7">
        <v>60</v>
      </c>
      <c r="H309" s="7">
        <v>2</v>
      </c>
      <c r="I309" s="7">
        <v>2</v>
      </c>
      <c r="J309" s="7">
        <v>26</v>
      </c>
      <c r="K309" s="7">
        <v>553</v>
      </c>
      <c r="L309" s="7">
        <v>139</v>
      </c>
      <c r="M309" s="7">
        <v>30</v>
      </c>
      <c r="N309" s="7">
        <v>52</v>
      </c>
      <c r="O309" s="7">
        <v>42</v>
      </c>
      <c r="P309" s="7">
        <v>34</v>
      </c>
      <c r="Q309" s="7">
        <v>6</v>
      </c>
      <c r="R309" s="7">
        <v>50</v>
      </c>
      <c r="S309" s="7">
        <v>37</v>
      </c>
      <c r="T309" s="7">
        <v>18</v>
      </c>
      <c r="U309" s="7">
        <v>43</v>
      </c>
      <c r="V309" s="7">
        <v>78</v>
      </c>
      <c r="W309" s="7">
        <v>12</v>
      </c>
      <c r="X309" s="2">
        <v>2.4</v>
      </c>
      <c r="Y309" s="2">
        <v>2.1</v>
      </c>
      <c r="Z309" s="2">
        <v>2</v>
      </c>
      <c r="AA309" s="2">
        <v>2.5</v>
      </c>
      <c r="AB309" s="2">
        <v>1.3</v>
      </c>
      <c r="AC309" s="2">
        <v>1.8</v>
      </c>
      <c r="AD309" s="2">
        <v>3</v>
      </c>
      <c r="AE309" s="2">
        <v>2.2999999999999998</v>
      </c>
      <c r="AF309" s="2">
        <v>2.8</v>
      </c>
      <c r="AG309" s="2">
        <v>4</v>
      </c>
      <c r="AH309" s="2">
        <v>3</v>
      </c>
      <c r="AI309" s="2">
        <v>1.7</v>
      </c>
      <c r="AJ309" s="2">
        <v>2.8</v>
      </c>
      <c r="AK309" s="2">
        <v>1.7</v>
      </c>
      <c r="AL309" s="2">
        <v>1.2</v>
      </c>
      <c r="AM309" s="2">
        <v>1.8</v>
      </c>
      <c r="AN309" s="2">
        <v>2.4</v>
      </c>
      <c r="AO309" s="2">
        <v>1.8</v>
      </c>
      <c r="AP309" s="2">
        <v>2.2000000000000002</v>
      </c>
      <c r="AQ309" s="2">
        <v>2.4</v>
      </c>
      <c r="AR309" s="2">
        <v>2.2000000000000002</v>
      </c>
      <c r="AS309" t="e">
        <v>#N/A</v>
      </c>
      <c r="AT309" t="e">
        <v>#N/A</v>
      </c>
      <c r="AU309" t="e">
        <v>#N/A</v>
      </c>
      <c r="AV309" t="e">
        <v>#N/A</v>
      </c>
      <c r="AW309" t="e">
        <v>#N/A</v>
      </c>
      <c r="AX309" t="e">
        <v>#N/A</v>
      </c>
      <c r="AY309" t="e">
        <v>#N/A</v>
      </c>
      <c r="AZ309" t="e">
        <v>#N/A</v>
      </c>
      <c r="BA309" t="e">
        <v>#N/A</v>
      </c>
      <c r="BB309" t="e">
        <v>#N/A</v>
      </c>
      <c r="BC309" t="e">
        <v>#N/A</v>
      </c>
      <c r="BD309" t="e">
        <v>#N/A</v>
      </c>
      <c r="BE309" t="e">
        <v>#N/A</v>
      </c>
      <c r="BF309" t="e">
        <v>#N/A</v>
      </c>
      <c r="BG309" t="e">
        <v>#N/A</v>
      </c>
      <c r="BH309" t="e">
        <v>#N/A</v>
      </c>
      <c r="BI309" t="e">
        <v>#N/A</v>
      </c>
      <c r="BJ309" t="e">
        <v>#N/A</v>
      </c>
      <c r="BK309" t="e">
        <v>#N/A</v>
      </c>
      <c r="BL309" t="e">
        <v>#N/A</v>
      </c>
      <c r="BM309" t="e">
        <v>#N/A</v>
      </c>
    </row>
    <row r="310" spans="1:65" x14ac:dyDescent="0.25">
      <c r="A310" t="s">
        <v>314</v>
      </c>
      <c r="B310" s="2">
        <v>4.7</v>
      </c>
      <c r="C310" s="3">
        <v>4.593</v>
      </c>
      <c r="D310" s="9">
        <v>4.8499999999999996</v>
      </c>
      <c r="E310" s="2">
        <v>636</v>
      </c>
      <c r="F310" s="7">
        <v>1</v>
      </c>
      <c r="G310" s="7">
        <v>58</v>
      </c>
      <c r="H310" s="7">
        <v>2</v>
      </c>
      <c r="I310" s="7">
        <v>2</v>
      </c>
      <c r="J310" s="7">
        <v>26</v>
      </c>
      <c r="K310" s="7">
        <v>548</v>
      </c>
      <c r="L310" s="7">
        <v>135</v>
      </c>
      <c r="M310" s="7">
        <v>29</v>
      </c>
      <c r="N310" s="7">
        <v>53</v>
      </c>
      <c r="O310" s="7">
        <v>42</v>
      </c>
      <c r="P310" s="7">
        <v>34</v>
      </c>
      <c r="Q310" s="7">
        <v>6</v>
      </c>
      <c r="R310" s="7">
        <v>50</v>
      </c>
      <c r="S310" s="7">
        <v>37</v>
      </c>
      <c r="T310" s="7">
        <v>19</v>
      </c>
      <c r="U310" s="7">
        <v>42</v>
      </c>
      <c r="V310" s="7">
        <v>77</v>
      </c>
      <c r="W310" s="7">
        <v>11</v>
      </c>
      <c r="X310" s="2">
        <v>2.2999999999999998</v>
      </c>
      <c r="Y310" s="2">
        <v>2.1</v>
      </c>
      <c r="Z310" s="2">
        <v>2</v>
      </c>
      <c r="AA310" s="2">
        <v>2.5</v>
      </c>
      <c r="AB310" s="2">
        <v>1.2</v>
      </c>
      <c r="AC310" s="2">
        <v>1.8</v>
      </c>
      <c r="AD310" s="2">
        <v>2.9</v>
      </c>
      <c r="AE310" s="2">
        <v>2.2999999999999998</v>
      </c>
      <c r="AF310" s="2">
        <v>2.8</v>
      </c>
      <c r="AG310" s="2">
        <v>4</v>
      </c>
      <c r="AH310" s="2">
        <v>3.1</v>
      </c>
      <c r="AI310" s="2">
        <v>1.8</v>
      </c>
      <c r="AJ310" s="2">
        <v>2.8</v>
      </c>
      <c r="AK310" s="2">
        <v>1.7</v>
      </c>
      <c r="AL310" s="2">
        <v>1.2</v>
      </c>
      <c r="AM310" s="2">
        <v>1.7</v>
      </c>
      <c r="AN310" s="2">
        <v>2.2999999999999998</v>
      </c>
      <c r="AO310" s="2">
        <v>1.7</v>
      </c>
      <c r="AP310" s="2">
        <v>2</v>
      </c>
      <c r="AQ310" s="2">
        <v>2.4</v>
      </c>
      <c r="AR310" s="2">
        <v>2.2000000000000002</v>
      </c>
      <c r="AS310" t="e">
        <v>#N/A</v>
      </c>
      <c r="AT310" t="e">
        <v>#N/A</v>
      </c>
      <c r="AU310" t="e">
        <v>#N/A</v>
      </c>
      <c r="AV310" t="e">
        <v>#N/A</v>
      </c>
      <c r="AW310" t="e">
        <v>#N/A</v>
      </c>
      <c r="AX310" t="e">
        <v>#N/A</v>
      </c>
      <c r="AY310" t="e">
        <v>#N/A</v>
      </c>
      <c r="AZ310" t="e">
        <v>#N/A</v>
      </c>
      <c r="BA310" t="e">
        <v>#N/A</v>
      </c>
      <c r="BB310" t="e">
        <v>#N/A</v>
      </c>
      <c r="BC310" t="e">
        <v>#N/A</v>
      </c>
      <c r="BD310" t="e">
        <v>#N/A</v>
      </c>
      <c r="BE310" t="e">
        <v>#N/A</v>
      </c>
      <c r="BF310" t="e">
        <v>#N/A</v>
      </c>
      <c r="BG310" t="e">
        <v>#N/A</v>
      </c>
      <c r="BH310" t="e">
        <v>#N/A</v>
      </c>
      <c r="BI310" t="e">
        <v>#N/A</v>
      </c>
      <c r="BJ310" t="e">
        <v>#N/A</v>
      </c>
      <c r="BK310" t="e">
        <v>#N/A</v>
      </c>
      <c r="BL310" t="e">
        <v>#N/A</v>
      </c>
      <c r="BM310" t="e">
        <v>#N/A</v>
      </c>
    </row>
    <row r="311" spans="1:65" x14ac:dyDescent="0.25">
      <c r="A311" t="s">
        <v>315</v>
      </c>
      <c r="B311" s="2">
        <v>4.8</v>
      </c>
      <c r="C311" s="3">
        <v>4.798</v>
      </c>
      <c r="D311" s="9">
        <v>4.8499999999999996</v>
      </c>
      <c r="E311" s="2">
        <v>642</v>
      </c>
      <c r="F311" s="7">
        <v>1</v>
      </c>
      <c r="G311" s="7">
        <v>56</v>
      </c>
      <c r="H311" s="7">
        <v>2</v>
      </c>
      <c r="I311" s="7">
        <v>2</v>
      </c>
      <c r="J311" s="7">
        <v>27</v>
      </c>
      <c r="K311" s="7">
        <v>554</v>
      </c>
      <c r="L311" s="7">
        <v>132</v>
      </c>
      <c r="M311" s="7">
        <v>30</v>
      </c>
      <c r="N311" s="7">
        <v>54</v>
      </c>
      <c r="O311" s="7">
        <v>42</v>
      </c>
      <c r="P311" s="7">
        <v>34</v>
      </c>
      <c r="Q311" s="7">
        <v>6</v>
      </c>
      <c r="R311" s="7">
        <v>51</v>
      </c>
      <c r="S311" s="7">
        <v>38</v>
      </c>
      <c r="T311" s="7">
        <v>19</v>
      </c>
      <c r="U311" s="7">
        <v>43</v>
      </c>
      <c r="V311" s="7">
        <v>81</v>
      </c>
      <c r="W311" s="7">
        <v>11</v>
      </c>
      <c r="X311" s="2">
        <v>2.2999999999999998</v>
      </c>
      <c r="Y311" s="2">
        <v>2.4</v>
      </c>
      <c r="Z311" s="2">
        <v>1.9</v>
      </c>
      <c r="AA311" s="2">
        <v>2.5</v>
      </c>
      <c r="AB311" s="2">
        <v>1.2</v>
      </c>
      <c r="AC311" s="2">
        <v>1.9</v>
      </c>
      <c r="AD311" s="2">
        <v>2.9</v>
      </c>
      <c r="AE311" s="2">
        <v>2.4</v>
      </c>
      <c r="AF311" s="2">
        <v>2.8</v>
      </c>
      <c r="AG311" s="2">
        <v>4.0999999999999996</v>
      </c>
      <c r="AH311" s="2">
        <v>3</v>
      </c>
      <c r="AI311" s="2">
        <v>1.9</v>
      </c>
      <c r="AJ311" s="2">
        <v>2.9</v>
      </c>
      <c r="AK311" s="2">
        <v>1.8</v>
      </c>
      <c r="AL311" s="2">
        <v>1.2</v>
      </c>
      <c r="AM311" s="2">
        <v>1.8</v>
      </c>
      <c r="AN311" s="2">
        <v>2.5</v>
      </c>
      <c r="AO311" s="2">
        <v>1.7</v>
      </c>
      <c r="AP311" s="2">
        <v>2</v>
      </c>
      <c r="AQ311" s="2">
        <v>2.4</v>
      </c>
      <c r="AR311" s="2">
        <v>2.2000000000000002</v>
      </c>
      <c r="AS311" t="e">
        <v>#N/A</v>
      </c>
      <c r="AT311" t="e">
        <v>#N/A</v>
      </c>
      <c r="AU311" t="e">
        <v>#N/A</v>
      </c>
      <c r="AV311" t="e">
        <v>#N/A</v>
      </c>
      <c r="AW311" t="e">
        <v>#N/A</v>
      </c>
      <c r="AX311" t="e">
        <v>#N/A</v>
      </c>
      <c r="AY311" t="e">
        <v>#N/A</v>
      </c>
      <c r="AZ311" t="e">
        <v>#N/A</v>
      </c>
      <c r="BA311" t="e">
        <v>#N/A</v>
      </c>
      <c r="BB311" t="e">
        <v>#N/A</v>
      </c>
      <c r="BC311" t="e">
        <v>#N/A</v>
      </c>
      <c r="BD311" t="e">
        <v>#N/A</v>
      </c>
      <c r="BE311" t="e">
        <v>#N/A</v>
      </c>
      <c r="BF311" t="e">
        <v>#N/A</v>
      </c>
      <c r="BG311" t="e">
        <v>#N/A</v>
      </c>
      <c r="BH311" t="e">
        <v>#N/A</v>
      </c>
      <c r="BI311" t="e">
        <v>#N/A</v>
      </c>
      <c r="BJ311" t="e">
        <v>#N/A</v>
      </c>
      <c r="BK311" t="e">
        <v>#N/A</v>
      </c>
      <c r="BL311" t="e">
        <v>#N/A</v>
      </c>
      <c r="BM311" t="e">
        <v>#N/A</v>
      </c>
    </row>
    <row r="312" spans="1:65" x14ac:dyDescent="0.25">
      <c r="A312" t="s">
        <v>316</v>
      </c>
      <c r="B312" s="2">
        <v>4.8</v>
      </c>
      <c r="C312" s="3">
        <v>4.8600000000000003</v>
      </c>
      <c r="D312" s="9">
        <v>4.8499999999999996</v>
      </c>
      <c r="E312" s="2">
        <v>642</v>
      </c>
      <c r="F312" s="7">
        <v>1</v>
      </c>
      <c r="G312" s="7">
        <v>54</v>
      </c>
      <c r="H312" s="7">
        <v>2</v>
      </c>
      <c r="I312" s="7">
        <v>2</v>
      </c>
      <c r="J312" s="7">
        <v>26</v>
      </c>
      <c r="K312" s="7">
        <v>558</v>
      </c>
      <c r="L312" s="7">
        <v>131</v>
      </c>
      <c r="M312" s="7">
        <v>31</v>
      </c>
      <c r="N312" s="7">
        <v>54</v>
      </c>
      <c r="O312" s="7">
        <v>42</v>
      </c>
      <c r="P312" s="7">
        <v>35</v>
      </c>
      <c r="Q312" s="7">
        <v>6</v>
      </c>
      <c r="R312" s="7">
        <v>51</v>
      </c>
      <c r="S312" s="7">
        <v>38</v>
      </c>
      <c r="T312" s="7">
        <v>19</v>
      </c>
      <c r="U312" s="7">
        <v>43</v>
      </c>
      <c r="V312" s="7">
        <v>81</v>
      </c>
      <c r="W312" s="7">
        <v>12</v>
      </c>
      <c r="X312" s="2">
        <v>2.2999999999999998</v>
      </c>
      <c r="Y312" s="2">
        <v>2.1</v>
      </c>
      <c r="Z312" s="2">
        <v>1.8</v>
      </c>
      <c r="AA312" s="2">
        <v>2.4</v>
      </c>
      <c r="AB312" s="2">
        <v>1.3</v>
      </c>
      <c r="AC312" s="2">
        <v>1.8</v>
      </c>
      <c r="AD312" s="2">
        <v>2.8</v>
      </c>
      <c r="AE312" s="2">
        <v>2.4</v>
      </c>
      <c r="AF312" s="2">
        <v>2.9</v>
      </c>
      <c r="AG312" s="2">
        <v>4</v>
      </c>
      <c r="AH312" s="2">
        <v>3.2</v>
      </c>
      <c r="AI312" s="2">
        <v>1.8</v>
      </c>
      <c r="AJ312" s="2">
        <v>2.9</v>
      </c>
      <c r="AK312" s="2">
        <v>1.8</v>
      </c>
      <c r="AL312" s="2">
        <v>1.2</v>
      </c>
      <c r="AM312" s="2">
        <v>1.8</v>
      </c>
      <c r="AN312" s="2">
        <v>2.5</v>
      </c>
      <c r="AO312" s="2">
        <v>1.8</v>
      </c>
      <c r="AP312" s="2">
        <v>2.1</v>
      </c>
      <c r="AQ312" s="2">
        <v>2.4</v>
      </c>
      <c r="AR312" s="2">
        <v>2.2000000000000002</v>
      </c>
      <c r="AS312" t="e">
        <v>#N/A</v>
      </c>
      <c r="AT312" t="e">
        <v>#N/A</v>
      </c>
      <c r="AU312" t="e">
        <v>#N/A</v>
      </c>
      <c r="AV312" t="e">
        <v>#N/A</v>
      </c>
      <c r="AW312" t="e">
        <v>#N/A</v>
      </c>
      <c r="AX312" t="e">
        <v>#N/A</v>
      </c>
      <c r="AY312" t="e">
        <v>#N/A</v>
      </c>
      <c r="AZ312" t="e">
        <v>#N/A</v>
      </c>
      <c r="BA312" t="e">
        <v>#N/A</v>
      </c>
      <c r="BB312" t="e">
        <v>#N/A</v>
      </c>
      <c r="BC312" t="e">
        <v>#N/A</v>
      </c>
      <c r="BD312" t="e">
        <v>#N/A</v>
      </c>
      <c r="BE312" t="e">
        <v>#N/A</v>
      </c>
      <c r="BF312" t="e">
        <v>#N/A</v>
      </c>
      <c r="BG312" t="e">
        <v>#N/A</v>
      </c>
      <c r="BH312" t="e">
        <v>#N/A</v>
      </c>
      <c r="BI312" t="e">
        <v>#N/A</v>
      </c>
      <c r="BJ312" t="e">
        <v>#N/A</v>
      </c>
      <c r="BK312" t="e">
        <v>#N/A</v>
      </c>
      <c r="BL312" t="e">
        <v>#N/A</v>
      </c>
      <c r="BM312" t="e">
        <v>#N/A</v>
      </c>
    </row>
    <row r="313" spans="1:65" x14ac:dyDescent="0.25">
      <c r="A313" t="s">
        <v>317</v>
      </c>
      <c r="B313" s="2">
        <v>4.7</v>
      </c>
      <c r="C313" s="3">
        <v>4.5869999999999997</v>
      </c>
      <c r="D313" s="9">
        <v>4.8499999999999996</v>
      </c>
      <c r="E313" s="2">
        <v>633</v>
      </c>
      <c r="F313" s="7">
        <v>1</v>
      </c>
      <c r="G313" s="7">
        <v>53</v>
      </c>
      <c r="H313" s="7">
        <v>2</v>
      </c>
      <c r="I313" s="7">
        <v>2</v>
      </c>
      <c r="J313" s="7">
        <v>23</v>
      </c>
      <c r="K313" s="7">
        <v>553</v>
      </c>
      <c r="L313" s="7">
        <v>132</v>
      </c>
      <c r="M313" s="7">
        <v>29</v>
      </c>
      <c r="N313" s="7">
        <v>54</v>
      </c>
      <c r="O313" s="7">
        <v>40</v>
      </c>
      <c r="P313" s="7">
        <v>37</v>
      </c>
      <c r="Q313" s="7">
        <v>7</v>
      </c>
      <c r="R313" s="7">
        <v>50</v>
      </c>
      <c r="S313" s="7">
        <v>38</v>
      </c>
      <c r="T313" s="7">
        <v>18</v>
      </c>
      <c r="U313" s="7">
        <v>42</v>
      </c>
      <c r="V313" s="7">
        <v>81</v>
      </c>
      <c r="W313" s="7">
        <v>13</v>
      </c>
      <c r="X313" s="2">
        <v>2.2999999999999998</v>
      </c>
      <c r="Y313" s="2">
        <v>2.2000000000000002</v>
      </c>
      <c r="Z313" s="2">
        <v>1.8</v>
      </c>
      <c r="AA313" s="2">
        <v>2.1</v>
      </c>
      <c r="AB313" s="2">
        <v>1.3</v>
      </c>
      <c r="AC313" s="2">
        <v>1.6</v>
      </c>
      <c r="AD313" s="2">
        <v>2.9</v>
      </c>
      <c r="AE313" s="2">
        <v>2.2999999999999998</v>
      </c>
      <c r="AF313" s="2">
        <v>2.8</v>
      </c>
      <c r="AG313" s="2">
        <v>3.9</v>
      </c>
      <c r="AH313" s="2">
        <v>3.3</v>
      </c>
      <c r="AI313" s="2">
        <v>2</v>
      </c>
      <c r="AJ313" s="2">
        <v>2.8</v>
      </c>
      <c r="AK313" s="2">
        <v>1.7</v>
      </c>
      <c r="AL313" s="2">
        <v>1.2</v>
      </c>
      <c r="AM313" s="2">
        <v>1.7</v>
      </c>
      <c r="AN313" s="2">
        <v>2.5</v>
      </c>
      <c r="AO313" s="2">
        <v>1.9</v>
      </c>
      <c r="AP313" s="2">
        <v>2.2000000000000002</v>
      </c>
      <c r="AQ313" s="2">
        <v>2.4</v>
      </c>
      <c r="AR313" s="2">
        <v>2.2000000000000002</v>
      </c>
      <c r="AS313" t="e">
        <v>#N/A</v>
      </c>
      <c r="AT313" t="e">
        <v>#N/A</v>
      </c>
      <c r="AU313" t="e">
        <v>#N/A</v>
      </c>
      <c r="AV313" t="e">
        <v>#N/A</v>
      </c>
      <c r="AW313" t="e">
        <v>#N/A</v>
      </c>
      <c r="AX313" t="e">
        <v>#N/A</v>
      </c>
      <c r="AY313" t="e">
        <v>#N/A</v>
      </c>
      <c r="AZ313" t="e">
        <v>#N/A</v>
      </c>
      <c r="BA313" t="e">
        <v>#N/A</v>
      </c>
      <c r="BB313" t="e">
        <v>#N/A</v>
      </c>
      <c r="BC313" t="e">
        <v>#N/A</v>
      </c>
      <c r="BD313" t="e">
        <v>#N/A</v>
      </c>
      <c r="BE313" t="e">
        <v>#N/A</v>
      </c>
      <c r="BF313" t="e">
        <v>#N/A</v>
      </c>
      <c r="BG313" t="e">
        <v>#N/A</v>
      </c>
      <c r="BH313" t="e">
        <v>#N/A</v>
      </c>
      <c r="BI313" t="e">
        <v>#N/A</v>
      </c>
      <c r="BJ313" t="e">
        <v>#N/A</v>
      </c>
      <c r="BK313" t="e">
        <v>#N/A</v>
      </c>
      <c r="BL313" t="e">
        <v>#N/A</v>
      </c>
      <c r="BM313" t="e">
        <v>#N/A</v>
      </c>
    </row>
    <row r="314" spans="1:65" x14ac:dyDescent="0.25">
      <c r="A314" t="s">
        <v>318</v>
      </c>
      <c r="B314" s="2">
        <v>4.7</v>
      </c>
      <c r="C314" s="3">
        <v>4.6760000000000002</v>
      </c>
      <c r="D314" s="9">
        <v>4.8499999999999996</v>
      </c>
      <c r="E314" s="2">
        <v>624</v>
      </c>
      <c r="F314" s="7">
        <v>1</v>
      </c>
      <c r="G314" s="7">
        <v>52</v>
      </c>
      <c r="H314" s="7">
        <v>2</v>
      </c>
      <c r="I314" s="7">
        <v>2</v>
      </c>
      <c r="J314" s="7">
        <v>22</v>
      </c>
      <c r="K314" s="7">
        <v>546</v>
      </c>
      <c r="L314" s="7">
        <v>131</v>
      </c>
      <c r="M314" s="7">
        <v>28</v>
      </c>
      <c r="N314" s="7">
        <v>54</v>
      </c>
      <c r="O314" s="7">
        <v>39</v>
      </c>
      <c r="P314" s="7">
        <v>36</v>
      </c>
      <c r="Q314" s="7">
        <v>6</v>
      </c>
      <c r="R314" s="7">
        <v>49</v>
      </c>
      <c r="S314" s="7">
        <v>36</v>
      </c>
      <c r="T314" s="7">
        <v>18</v>
      </c>
      <c r="U314" s="7">
        <v>42</v>
      </c>
      <c r="V314" s="7">
        <v>79</v>
      </c>
      <c r="W314" s="7">
        <v>14</v>
      </c>
      <c r="X314" s="2">
        <v>2.2999999999999998</v>
      </c>
      <c r="Y314" s="2">
        <v>2.2000000000000002</v>
      </c>
      <c r="Z314" s="2">
        <v>1.8</v>
      </c>
      <c r="AA314" s="2">
        <v>2.1</v>
      </c>
      <c r="AB314" s="2">
        <v>1.3</v>
      </c>
      <c r="AC314" s="2">
        <v>1.5</v>
      </c>
      <c r="AD314" s="2">
        <v>2.8</v>
      </c>
      <c r="AE314" s="2">
        <v>2.2000000000000002</v>
      </c>
      <c r="AF314" s="2">
        <v>2.8</v>
      </c>
      <c r="AG314" s="2">
        <v>3.8</v>
      </c>
      <c r="AH314" s="2">
        <v>3.2</v>
      </c>
      <c r="AI314" s="2">
        <v>1.9</v>
      </c>
      <c r="AJ314" s="2">
        <v>2.8</v>
      </c>
      <c r="AK314" s="2">
        <v>1.7</v>
      </c>
      <c r="AL314" s="2">
        <v>1.2</v>
      </c>
      <c r="AM314" s="2">
        <v>1.7</v>
      </c>
      <c r="AN314" s="2">
        <v>2.4</v>
      </c>
      <c r="AO314" s="2">
        <v>2</v>
      </c>
      <c r="AP314" s="2">
        <v>2.2999999999999998</v>
      </c>
      <c r="AQ314" s="2">
        <v>2.4</v>
      </c>
      <c r="AR314" s="2">
        <v>2.2999999999999998</v>
      </c>
      <c r="AS314" t="e">
        <v>#N/A</v>
      </c>
      <c r="AT314" t="e">
        <v>#N/A</v>
      </c>
      <c r="AU314" t="e">
        <v>#N/A</v>
      </c>
      <c r="AV314" t="e">
        <v>#N/A</v>
      </c>
      <c r="AW314" t="e">
        <v>#N/A</v>
      </c>
      <c r="AX314" t="e">
        <v>#N/A</v>
      </c>
      <c r="AY314" t="e">
        <v>#N/A</v>
      </c>
      <c r="AZ314" t="e">
        <v>#N/A</v>
      </c>
      <c r="BA314" t="e">
        <v>#N/A</v>
      </c>
      <c r="BB314" t="e">
        <v>#N/A</v>
      </c>
      <c r="BC314" t="e">
        <v>#N/A</v>
      </c>
      <c r="BD314" t="e">
        <v>#N/A</v>
      </c>
      <c r="BE314" t="e">
        <v>#N/A</v>
      </c>
      <c r="BF314" t="e">
        <v>#N/A</v>
      </c>
      <c r="BG314" t="e">
        <v>#N/A</v>
      </c>
      <c r="BH314" t="e">
        <v>#N/A</v>
      </c>
      <c r="BI314" t="e">
        <v>#N/A</v>
      </c>
      <c r="BJ314" t="e">
        <v>#N/A</v>
      </c>
      <c r="BK314" t="e">
        <v>#N/A</v>
      </c>
      <c r="BL314" t="e">
        <v>#N/A</v>
      </c>
      <c r="BM314" t="e">
        <v>#N/A</v>
      </c>
    </row>
    <row r="315" spans="1:65" x14ac:dyDescent="0.25">
      <c r="A315" t="s">
        <v>319</v>
      </c>
      <c r="B315" s="2">
        <v>4.7</v>
      </c>
      <c r="C315" s="3">
        <v>4.7830000000000004</v>
      </c>
      <c r="D315" s="9">
        <v>4.8499999999999996</v>
      </c>
      <c r="E315" s="2">
        <v>622</v>
      </c>
      <c r="F315" s="7">
        <v>1</v>
      </c>
      <c r="G315" s="7">
        <v>51</v>
      </c>
      <c r="H315" s="7">
        <v>2</v>
      </c>
      <c r="I315" s="7">
        <v>2</v>
      </c>
      <c r="J315" s="7">
        <v>22</v>
      </c>
      <c r="K315" s="7">
        <v>544</v>
      </c>
      <c r="L315" s="7">
        <v>132</v>
      </c>
      <c r="M315" s="7">
        <v>28</v>
      </c>
      <c r="N315" s="7">
        <v>55</v>
      </c>
      <c r="O315" s="7">
        <v>39</v>
      </c>
      <c r="P315" s="7">
        <v>35</v>
      </c>
      <c r="Q315" s="7">
        <v>7</v>
      </c>
      <c r="R315" s="7">
        <v>49</v>
      </c>
      <c r="S315" s="7">
        <v>37</v>
      </c>
      <c r="T315" s="7">
        <v>18</v>
      </c>
      <c r="U315" s="7">
        <v>41</v>
      </c>
      <c r="V315" s="7">
        <v>78</v>
      </c>
      <c r="W315" s="7">
        <v>12</v>
      </c>
      <c r="X315" s="2">
        <v>2.2999999999999998</v>
      </c>
      <c r="Y315" s="2">
        <v>2.2000000000000002</v>
      </c>
      <c r="Z315" s="2">
        <v>1.8</v>
      </c>
      <c r="AA315" s="2">
        <v>2.1</v>
      </c>
      <c r="AB315" s="2">
        <v>1.2</v>
      </c>
      <c r="AC315" s="2">
        <v>1.6</v>
      </c>
      <c r="AD315" s="2">
        <v>2.8</v>
      </c>
      <c r="AE315" s="2">
        <v>2.2000000000000002</v>
      </c>
      <c r="AF315" s="2">
        <v>2.9</v>
      </c>
      <c r="AG315" s="2">
        <v>3.7</v>
      </c>
      <c r="AH315" s="2">
        <v>3.2</v>
      </c>
      <c r="AI315" s="2">
        <v>2</v>
      </c>
      <c r="AJ315" s="2">
        <v>2.8</v>
      </c>
      <c r="AK315" s="2">
        <v>1.7</v>
      </c>
      <c r="AL315" s="2">
        <v>1.2</v>
      </c>
      <c r="AM315" s="2">
        <v>1.7</v>
      </c>
      <c r="AN315" s="2">
        <v>2.4</v>
      </c>
      <c r="AO315" s="2">
        <v>1.8</v>
      </c>
      <c r="AP315" s="2">
        <v>2.1</v>
      </c>
      <c r="AQ315" s="2">
        <v>2.4</v>
      </c>
      <c r="AR315" s="2">
        <v>2.2999999999999998</v>
      </c>
      <c r="AS315" t="e">
        <v>#N/A</v>
      </c>
      <c r="AT315" t="e">
        <v>#N/A</v>
      </c>
      <c r="AU315" t="e">
        <v>#N/A</v>
      </c>
      <c r="AV315" t="e">
        <v>#N/A</v>
      </c>
      <c r="AW315" t="e">
        <v>#N/A</v>
      </c>
      <c r="AX315" t="e">
        <v>#N/A</v>
      </c>
      <c r="AY315" t="e">
        <v>#N/A</v>
      </c>
      <c r="AZ315" t="e">
        <v>#N/A</v>
      </c>
      <c r="BA315" t="e">
        <v>#N/A</v>
      </c>
      <c r="BB315" t="e">
        <v>#N/A</v>
      </c>
      <c r="BC315" t="e">
        <v>#N/A</v>
      </c>
      <c r="BD315" t="e">
        <v>#N/A</v>
      </c>
      <c r="BE315" t="e">
        <v>#N/A</v>
      </c>
      <c r="BF315" t="e">
        <v>#N/A</v>
      </c>
      <c r="BG315" t="e">
        <v>#N/A</v>
      </c>
      <c r="BH315" t="e">
        <v>#N/A</v>
      </c>
      <c r="BI315" t="e">
        <v>#N/A</v>
      </c>
      <c r="BJ315" t="e">
        <v>#N/A</v>
      </c>
      <c r="BK315" t="e">
        <v>#N/A</v>
      </c>
      <c r="BL315" t="e">
        <v>#N/A</v>
      </c>
      <c r="BM315" t="e">
        <v>#N/A</v>
      </c>
    </row>
    <row r="316" spans="1:65" x14ac:dyDescent="0.25">
      <c r="A316" t="s">
        <v>320</v>
      </c>
      <c r="B316" s="2">
        <v>4.9000000000000004</v>
      </c>
      <c r="C316" s="3">
        <v>4.7220000000000004</v>
      </c>
      <c r="D316" s="9">
        <v>4.8499999999999996</v>
      </c>
      <c r="E316" s="2">
        <v>608</v>
      </c>
      <c r="F316" s="7">
        <v>1</v>
      </c>
      <c r="G316" s="7">
        <v>50</v>
      </c>
      <c r="H316" s="7">
        <v>2</v>
      </c>
      <c r="I316" s="7">
        <v>2</v>
      </c>
      <c r="J316" s="7">
        <v>23</v>
      </c>
      <c r="K316" s="7">
        <v>530</v>
      </c>
      <c r="L316" s="7">
        <v>123</v>
      </c>
      <c r="M316" s="7">
        <v>26</v>
      </c>
      <c r="N316" s="7">
        <v>56</v>
      </c>
      <c r="O316" s="7">
        <v>39</v>
      </c>
      <c r="P316" s="7">
        <v>35</v>
      </c>
      <c r="Q316" s="7">
        <v>7</v>
      </c>
      <c r="R316" s="7">
        <v>49</v>
      </c>
      <c r="S316" s="7">
        <v>36</v>
      </c>
      <c r="T316" s="7">
        <v>19</v>
      </c>
      <c r="U316" s="7">
        <v>42</v>
      </c>
      <c r="V316" s="7">
        <v>73</v>
      </c>
      <c r="W316" s="7">
        <v>12</v>
      </c>
      <c r="X316" s="2">
        <v>2.2000000000000002</v>
      </c>
      <c r="Y316" s="2">
        <v>2.2000000000000002</v>
      </c>
      <c r="Z316" s="2">
        <v>1.7</v>
      </c>
      <c r="AA316" s="2">
        <v>2.2000000000000002</v>
      </c>
      <c r="AB316" s="2">
        <v>1.2</v>
      </c>
      <c r="AC316" s="2">
        <v>1.6</v>
      </c>
      <c r="AD316" s="2">
        <v>2.7</v>
      </c>
      <c r="AE316" s="2">
        <v>2.1</v>
      </c>
      <c r="AF316" s="2">
        <v>3</v>
      </c>
      <c r="AG316" s="2">
        <v>3.7</v>
      </c>
      <c r="AH316" s="2">
        <v>3.1</v>
      </c>
      <c r="AI316" s="2">
        <v>2</v>
      </c>
      <c r="AJ316" s="2">
        <v>2.8</v>
      </c>
      <c r="AK316" s="2">
        <v>1.6</v>
      </c>
      <c r="AL316" s="2">
        <v>1.2</v>
      </c>
      <c r="AM316" s="2">
        <v>1.7</v>
      </c>
      <c r="AN316" s="2">
        <v>2.2000000000000002</v>
      </c>
      <c r="AO316" s="2">
        <v>1.8</v>
      </c>
      <c r="AP316" s="2">
        <v>2.1</v>
      </c>
      <c r="AQ316" s="2">
        <v>2.2999999999999998</v>
      </c>
      <c r="AR316" s="2">
        <v>2.5</v>
      </c>
      <c r="AS316" t="e">
        <v>#N/A</v>
      </c>
      <c r="AT316" t="e">
        <v>#N/A</v>
      </c>
      <c r="AU316" t="e">
        <v>#N/A</v>
      </c>
      <c r="AV316" t="e">
        <v>#N/A</v>
      </c>
      <c r="AW316" t="e">
        <v>#N/A</v>
      </c>
      <c r="AX316" t="e">
        <v>#N/A</v>
      </c>
      <c r="AY316" t="e">
        <v>#N/A</v>
      </c>
      <c r="AZ316" t="e">
        <v>#N/A</v>
      </c>
      <c r="BA316" t="e">
        <v>#N/A</v>
      </c>
      <c r="BB316" t="e">
        <v>#N/A</v>
      </c>
      <c r="BC316" t="e">
        <v>#N/A</v>
      </c>
      <c r="BD316" t="e">
        <v>#N/A</v>
      </c>
      <c r="BE316" t="e">
        <v>#N/A</v>
      </c>
      <c r="BF316" t="e">
        <v>#N/A</v>
      </c>
      <c r="BG316" t="e">
        <v>#N/A</v>
      </c>
      <c r="BH316" t="e">
        <v>#N/A</v>
      </c>
      <c r="BI316" t="e">
        <v>#N/A</v>
      </c>
      <c r="BJ316" t="e">
        <v>#N/A</v>
      </c>
      <c r="BK316" t="e">
        <v>#N/A</v>
      </c>
      <c r="BL316" t="e">
        <v>#N/A</v>
      </c>
      <c r="BM316" t="e">
        <v>#N/A</v>
      </c>
    </row>
    <row r="317" spans="1:65" x14ac:dyDescent="0.25">
      <c r="A317" t="s">
        <v>321</v>
      </c>
      <c r="B317" s="2">
        <v>5.0999999999999996</v>
      </c>
      <c r="C317" s="3">
        <v>5.3120000000000003</v>
      </c>
      <c r="D317" s="9">
        <v>5.05</v>
      </c>
      <c r="E317" s="2">
        <v>606</v>
      </c>
      <c r="F317" s="7">
        <v>2</v>
      </c>
      <c r="G317" s="7">
        <v>51</v>
      </c>
      <c r="H317" s="7">
        <v>2</v>
      </c>
      <c r="I317" s="7">
        <v>2</v>
      </c>
      <c r="J317" s="7">
        <v>25</v>
      </c>
      <c r="K317" s="7">
        <v>524</v>
      </c>
      <c r="L317" s="7">
        <v>121</v>
      </c>
      <c r="M317" s="7">
        <v>26</v>
      </c>
      <c r="N317" s="7">
        <v>56</v>
      </c>
      <c r="O317" s="7">
        <v>39</v>
      </c>
      <c r="P317" s="7">
        <v>35</v>
      </c>
      <c r="Q317" s="7">
        <v>7</v>
      </c>
      <c r="R317" s="7">
        <v>51</v>
      </c>
      <c r="S317" s="7">
        <v>37</v>
      </c>
      <c r="T317" s="7">
        <v>20</v>
      </c>
      <c r="U317" s="7">
        <v>41</v>
      </c>
      <c r="V317" s="7">
        <v>69</v>
      </c>
      <c r="W317" s="7">
        <v>11</v>
      </c>
      <c r="X317" s="2">
        <v>2.2000000000000002</v>
      </c>
      <c r="Y317" s="2">
        <v>2.8</v>
      </c>
      <c r="Z317" s="2">
        <v>1.8</v>
      </c>
      <c r="AA317" s="2">
        <v>2.2000000000000002</v>
      </c>
      <c r="AB317" s="2">
        <v>1.3</v>
      </c>
      <c r="AC317" s="2">
        <v>1.8</v>
      </c>
      <c r="AD317" s="2">
        <v>2.6</v>
      </c>
      <c r="AE317" s="2">
        <v>2.1</v>
      </c>
      <c r="AF317" s="2">
        <v>2.9</v>
      </c>
      <c r="AG317" s="2">
        <v>3.8</v>
      </c>
      <c r="AH317" s="2">
        <v>3.1</v>
      </c>
      <c r="AI317" s="2">
        <v>2.1</v>
      </c>
      <c r="AJ317" s="2">
        <v>2.9</v>
      </c>
      <c r="AK317" s="2">
        <v>1.7</v>
      </c>
      <c r="AL317" s="2">
        <v>1.3</v>
      </c>
      <c r="AM317" s="2">
        <v>1.7</v>
      </c>
      <c r="AN317" s="2">
        <v>2.1</v>
      </c>
      <c r="AO317" s="2">
        <v>1.7</v>
      </c>
      <c r="AP317" s="2">
        <v>1.9</v>
      </c>
      <c r="AQ317" s="2">
        <v>2.2999999999999998</v>
      </c>
      <c r="AR317" s="2">
        <v>2.5</v>
      </c>
      <c r="AS317" t="e">
        <v>#N/A</v>
      </c>
      <c r="AT317" t="e">
        <v>#N/A</v>
      </c>
      <c r="AU317" t="e">
        <v>#N/A</v>
      </c>
      <c r="AV317" t="e">
        <v>#N/A</v>
      </c>
      <c r="AW317" t="e">
        <v>#N/A</v>
      </c>
      <c r="AX317" t="e">
        <v>#N/A</v>
      </c>
      <c r="AY317" t="e">
        <v>#N/A</v>
      </c>
      <c r="AZ317" t="e">
        <v>#N/A</v>
      </c>
      <c r="BA317" t="e">
        <v>#N/A</v>
      </c>
      <c r="BB317" t="e">
        <v>#N/A</v>
      </c>
      <c r="BC317" t="e">
        <v>#N/A</v>
      </c>
      <c r="BD317" t="e">
        <v>#N/A</v>
      </c>
      <c r="BE317" t="e">
        <v>#N/A</v>
      </c>
      <c r="BF317" t="e">
        <v>#N/A</v>
      </c>
      <c r="BG317" t="e">
        <v>#N/A</v>
      </c>
      <c r="BH317" t="e">
        <v>#N/A</v>
      </c>
      <c r="BI317" t="e">
        <v>#N/A</v>
      </c>
      <c r="BJ317" t="e">
        <v>#N/A</v>
      </c>
      <c r="BK317" t="e">
        <v>#N/A</v>
      </c>
      <c r="BL317" t="e">
        <v>#N/A</v>
      </c>
      <c r="BM317" t="e">
        <v>#N/A</v>
      </c>
    </row>
    <row r="318" spans="1:65" x14ac:dyDescent="0.25">
      <c r="A318" t="s">
        <v>322</v>
      </c>
      <c r="B318" s="2">
        <v>5.0999999999999996</v>
      </c>
      <c r="C318" s="3">
        <v>5.1219999999999999</v>
      </c>
      <c r="D318" s="9">
        <v>5.05</v>
      </c>
      <c r="E318" s="2">
        <v>609</v>
      </c>
      <c r="F318" s="7">
        <v>2</v>
      </c>
      <c r="G318" s="7">
        <v>51</v>
      </c>
      <c r="H318" s="7">
        <v>2</v>
      </c>
      <c r="I318" s="7">
        <v>2</v>
      </c>
      <c r="J318" s="7">
        <v>25</v>
      </c>
      <c r="K318" s="7">
        <v>527</v>
      </c>
      <c r="L318" s="7">
        <v>120</v>
      </c>
      <c r="M318" s="7">
        <v>25</v>
      </c>
      <c r="N318" s="7">
        <v>56</v>
      </c>
      <c r="O318" s="7">
        <v>39</v>
      </c>
      <c r="P318" s="7">
        <v>35</v>
      </c>
      <c r="Q318" s="7">
        <v>7</v>
      </c>
      <c r="R318" s="7">
        <v>51</v>
      </c>
      <c r="S318" s="7">
        <v>37</v>
      </c>
      <c r="T318" s="7">
        <v>20</v>
      </c>
      <c r="U318" s="7">
        <v>43</v>
      </c>
      <c r="V318" s="7">
        <v>68</v>
      </c>
      <c r="W318" s="7">
        <v>13</v>
      </c>
      <c r="X318" s="2">
        <v>2.2000000000000002</v>
      </c>
      <c r="Y318" s="2">
        <v>3</v>
      </c>
      <c r="Z318" s="2">
        <v>1.7</v>
      </c>
      <c r="AA318" s="2">
        <v>2.2000000000000002</v>
      </c>
      <c r="AB318" s="2">
        <v>1.3</v>
      </c>
      <c r="AC318" s="2">
        <v>1.8</v>
      </c>
      <c r="AD318" s="2">
        <v>2.6</v>
      </c>
      <c r="AE318" s="2">
        <v>2</v>
      </c>
      <c r="AF318" s="2">
        <v>2.9</v>
      </c>
      <c r="AG318" s="2">
        <v>3.8</v>
      </c>
      <c r="AH318" s="2">
        <v>3.1</v>
      </c>
      <c r="AI318" s="2">
        <v>2</v>
      </c>
      <c r="AJ318" s="2">
        <v>2.9</v>
      </c>
      <c r="AK318" s="2">
        <v>1.7</v>
      </c>
      <c r="AL318" s="2">
        <v>1.3</v>
      </c>
      <c r="AM318" s="2">
        <v>1.8</v>
      </c>
      <c r="AN318" s="2">
        <v>2.1</v>
      </c>
      <c r="AO318" s="2">
        <v>1.9</v>
      </c>
      <c r="AP318" s="2">
        <v>2.2000000000000002</v>
      </c>
      <c r="AQ318" s="2">
        <v>2.2999999999999998</v>
      </c>
      <c r="AR318" s="2">
        <v>2.6</v>
      </c>
      <c r="AS318" t="e">
        <v>#N/A</v>
      </c>
      <c r="AT318" t="e">
        <v>#N/A</v>
      </c>
      <c r="AU318" t="e">
        <v>#N/A</v>
      </c>
      <c r="AV318" t="e">
        <v>#N/A</v>
      </c>
      <c r="AW318" t="e">
        <v>#N/A</v>
      </c>
      <c r="AX318" t="e">
        <v>#N/A</v>
      </c>
      <c r="AY318" t="e">
        <v>#N/A</v>
      </c>
      <c r="AZ318" t="e">
        <v>#N/A</v>
      </c>
      <c r="BA318" t="e">
        <v>#N/A</v>
      </c>
      <c r="BB318" t="e">
        <v>#N/A</v>
      </c>
      <c r="BC318" t="e">
        <v>#N/A</v>
      </c>
      <c r="BD318" t="e">
        <v>#N/A</v>
      </c>
      <c r="BE318" t="e">
        <v>#N/A</v>
      </c>
      <c r="BF318" t="e">
        <v>#N/A</v>
      </c>
      <c r="BG318" t="e">
        <v>#N/A</v>
      </c>
      <c r="BH318" t="e">
        <v>#N/A</v>
      </c>
      <c r="BI318" t="e">
        <v>#N/A</v>
      </c>
      <c r="BJ318" t="e">
        <v>#N/A</v>
      </c>
      <c r="BK318" t="e">
        <v>#N/A</v>
      </c>
      <c r="BL318" t="e">
        <v>#N/A</v>
      </c>
      <c r="BM318" t="e">
        <v>#N/A</v>
      </c>
    </row>
    <row r="319" spans="1:65" x14ac:dyDescent="0.25">
      <c r="A319" t="s">
        <v>323</v>
      </c>
      <c r="B319" s="2">
        <v>5.0999999999999996</v>
      </c>
      <c r="C319" s="3">
        <v>4.9939999999999998</v>
      </c>
      <c r="D319" s="9">
        <v>5.05</v>
      </c>
      <c r="E319" s="2">
        <v>615</v>
      </c>
      <c r="F319" s="7">
        <v>2</v>
      </c>
      <c r="G319" s="7">
        <v>51</v>
      </c>
      <c r="H319" s="7">
        <v>2</v>
      </c>
      <c r="I319" s="7">
        <v>2</v>
      </c>
      <c r="J319" s="7">
        <v>27</v>
      </c>
      <c r="K319" s="7">
        <v>530</v>
      </c>
      <c r="L319" s="7">
        <v>121</v>
      </c>
      <c r="M319" s="7">
        <v>26</v>
      </c>
      <c r="N319" s="7">
        <v>53</v>
      </c>
      <c r="O319" s="7">
        <v>39</v>
      </c>
      <c r="P319" s="7">
        <v>36</v>
      </c>
      <c r="Q319" s="7">
        <v>8</v>
      </c>
      <c r="R319" s="7">
        <v>51</v>
      </c>
      <c r="S319" s="7">
        <v>37</v>
      </c>
      <c r="T319" s="7">
        <v>20</v>
      </c>
      <c r="U319" s="7">
        <v>43</v>
      </c>
      <c r="V319" s="7">
        <v>68</v>
      </c>
      <c r="W319" s="7">
        <v>14</v>
      </c>
      <c r="X319" s="2">
        <v>2.2000000000000002</v>
      </c>
      <c r="Y319" s="2">
        <v>3.4</v>
      </c>
      <c r="Z319" s="2">
        <v>1.8</v>
      </c>
      <c r="AA319" s="2">
        <v>2.4</v>
      </c>
      <c r="AB319" s="2">
        <v>1.3</v>
      </c>
      <c r="AC319" s="2">
        <v>1.9</v>
      </c>
      <c r="AD319" s="2">
        <v>2.6</v>
      </c>
      <c r="AE319" s="2">
        <v>2.1</v>
      </c>
      <c r="AF319" s="2">
        <v>2.8</v>
      </c>
      <c r="AG319" s="2">
        <v>3.8</v>
      </c>
      <c r="AH319" s="2">
        <v>3.2</v>
      </c>
      <c r="AI319" s="2">
        <v>2.2999999999999998</v>
      </c>
      <c r="AJ319" s="2">
        <v>2.9</v>
      </c>
      <c r="AK319" s="2">
        <v>1.7</v>
      </c>
      <c r="AL319" s="2">
        <v>1.3</v>
      </c>
      <c r="AM319" s="2">
        <v>1.8</v>
      </c>
      <c r="AN319" s="2">
        <v>2.1</v>
      </c>
      <c r="AO319" s="2">
        <v>2</v>
      </c>
      <c r="AP319" s="2">
        <v>2.2999999999999998</v>
      </c>
      <c r="AQ319" s="2">
        <v>2.2999999999999998</v>
      </c>
      <c r="AR319" s="2">
        <v>2.5</v>
      </c>
      <c r="AS319" t="e">
        <v>#N/A</v>
      </c>
      <c r="AT319" t="e">
        <v>#N/A</v>
      </c>
      <c r="AU319" t="e">
        <v>#N/A</v>
      </c>
      <c r="AV319" t="e">
        <v>#N/A</v>
      </c>
      <c r="AW319" t="e">
        <v>#N/A</v>
      </c>
      <c r="AX319" t="e">
        <v>#N/A</v>
      </c>
      <c r="AY319" t="e">
        <v>#N/A</v>
      </c>
      <c r="AZ319" t="e">
        <v>#N/A</v>
      </c>
      <c r="BA319" t="e">
        <v>#N/A</v>
      </c>
      <c r="BB319" t="e">
        <v>#N/A</v>
      </c>
      <c r="BC319" t="e">
        <v>#N/A</v>
      </c>
      <c r="BD319" t="e">
        <v>#N/A</v>
      </c>
      <c r="BE319" t="e">
        <v>#N/A</v>
      </c>
      <c r="BF319" t="e">
        <v>#N/A</v>
      </c>
      <c r="BG319" t="e">
        <v>#N/A</v>
      </c>
      <c r="BH319" t="e">
        <v>#N/A</v>
      </c>
      <c r="BI319" t="e">
        <v>#N/A</v>
      </c>
      <c r="BJ319" t="e">
        <v>#N/A</v>
      </c>
      <c r="BK319" t="e">
        <v>#N/A</v>
      </c>
      <c r="BL319" t="e">
        <v>#N/A</v>
      </c>
      <c r="BM319" t="e">
        <v>#N/A</v>
      </c>
    </row>
    <row r="320" spans="1:65" x14ac:dyDescent="0.25">
      <c r="A320" t="s">
        <v>324</v>
      </c>
      <c r="B320" s="2">
        <v>5.2</v>
      </c>
      <c r="C320" s="3">
        <v>5.1660000000000004</v>
      </c>
      <c r="D320" s="9">
        <v>5.05</v>
      </c>
      <c r="E320" s="2">
        <v>612</v>
      </c>
      <c r="F320" s="7">
        <v>2</v>
      </c>
      <c r="G320" s="7">
        <v>52</v>
      </c>
      <c r="H320" s="7">
        <v>2</v>
      </c>
      <c r="I320" s="7">
        <v>2</v>
      </c>
      <c r="J320" s="7">
        <v>26</v>
      </c>
      <c r="K320" s="7">
        <v>529</v>
      </c>
      <c r="L320" s="7">
        <v>118</v>
      </c>
      <c r="M320" s="7">
        <v>27</v>
      </c>
      <c r="N320" s="7">
        <v>52</v>
      </c>
      <c r="O320" s="7">
        <v>40</v>
      </c>
      <c r="P320" s="7">
        <v>36</v>
      </c>
      <c r="Q320" s="7">
        <v>8</v>
      </c>
      <c r="R320" s="7">
        <v>52</v>
      </c>
      <c r="S320" s="7">
        <v>38</v>
      </c>
      <c r="T320" s="7">
        <v>20</v>
      </c>
      <c r="U320" s="7">
        <v>44</v>
      </c>
      <c r="V320" s="7">
        <v>65</v>
      </c>
      <c r="W320" s="7">
        <v>13</v>
      </c>
      <c r="X320" s="2">
        <v>2.2000000000000002</v>
      </c>
      <c r="Y320" s="2">
        <v>3.5</v>
      </c>
      <c r="Z320" s="2">
        <v>1.8</v>
      </c>
      <c r="AA320" s="2">
        <v>2.2000000000000002</v>
      </c>
      <c r="AB320" s="2">
        <v>1.4</v>
      </c>
      <c r="AC320" s="2">
        <v>1.8</v>
      </c>
      <c r="AD320" s="2">
        <v>2.5</v>
      </c>
      <c r="AE320" s="2">
        <v>2.1</v>
      </c>
      <c r="AF320" s="2">
        <v>2.8</v>
      </c>
      <c r="AG320" s="2">
        <v>3.7</v>
      </c>
      <c r="AH320" s="2">
        <v>3.2</v>
      </c>
      <c r="AI320" s="2">
        <v>2.2999999999999998</v>
      </c>
      <c r="AJ320" s="2">
        <v>2.8</v>
      </c>
      <c r="AK320" s="2">
        <v>1.7</v>
      </c>
      <c r="AL320" s="2">
        <v>1.3</v>
      </c>
      <c r="AM320" s="2">
        <v>1.8</v>
      </c>
      <c r="AN320" s="2">
        <v>1.9</v>
      </c>
      <c r="AO320" s="2">
        <v>1.9</v>
      </c>
      <c r="AP320" s="2">
        <v>2.4</v>
      </c>
      <c r="AQ320" s="2">
        <v>2.2999999999999998</v>
      </c>
      <c r="AR320" s="2">
        <v>2.6</v>
      </c>
      <c r="AS320" t="e">
        <v>#N/A</v>
      </c>
      <c r="AT320" t="e">
        <v>#N/A</v>
      </c>
      <c r="AU320" t="e">
        <v>#N/A</v>
      </c>
      <c r="AV320" t="e">
        <v>#N/A</v>
      </c>
      <c r="AW320" t="e">
        <v>#N/A</v>
      </c>
      <c r="AX320" t="e">
        <v>#N/A</v>
      </c>
      <c r="AY320" t="e">
        <v>#N/A</v>
      </c>
      <c r="AZ320" t="e">
        <v>#N/A</v>
      </c>
      <c r="BA320" t="e">
        <v>#N/A</v>
      </c>
      <c r="BB320" t="e">
        <v>#N/A</v>
      </c>
      <c r="BC320" t="e">
        <v>#N/A</v>
      </c>
      <c r="BD320" t="e">
        <v>#N/A</v>
      </c>
      <c r="BE320" t="e">
        <v>#N/A</v>
      </c>
      <c r="BF320" t="e">
        <v>#N/A</v>
      </c>
      <c r="BG320" t="e">
        <v>#N/A</v>
      </c>
      <c r="BH320" t="e">
        <v>#N/A</v>
      </c>
      <c r="BI320" t="e">
        <v>#N/A</v>
      </c>
      <c r="BJ320" t="e">
        <v>#N/A</v>
      </c>
      <c r="BK320" t="e">
        <v>#N/A</v>
      </c>
      <c r="BL320" t="e">
        <v>#N/A</v>
      </c>
      <c r="BM320" t="e">
        <v>#N/A</v>
      </c>
    </row>
    <row r="321" spans="1:65" x14ac:dyDescent="0.25">
      <c r="A321" t="s">
        <v>325</v>
      </c>
      <c r="B321" s="2">
        <v>5.2</v>
      </c>
      <c r="C321" s="3">
        <v>5.37</v>
      </c>
      <c r="D321" s="9">
        <v>5.05</v>
      </c>
      <c r="E321" s="2">
        <v>600</v>
      </c>
      <c r="F321" s="7">
        <v>2</v>
      </c>
      <c r="G321" s="7">
        <v>50</v>
      </c>
      <c r="H321" s="7">
        <v>2</v>
      </c>
      <c r="I321" s="7">
        <v>2</v>
      </c>
      <c r="J321" s="7">
        <v>23</v>
      </c>
      <c r="K321" s="7">
        <v>520</v>
      </c>
      <c r="L321" s="7">
        <v>111</v>
      </c>
      <c r="M321" s="7">
        <v>28</v>
      </c>
      <c r="N321" s="7">
        <v>49</v>
      </c>
      <c r="O321" s="7">
        <v>40</v>
      </c>
      <c r="P321" s="7">
        <v>38</v>
      </c>
      <c r="Q321" s="7">
        <v>10</v>
      </c>
      <c r="R321" s="7">
        <v>51</v>
      </c>
      <c r="S321" s="7">
        <v>39</v>
      </c>
      <c r="T321" s="7">
        <v>21</v>
      </c>
      <c r="U321" s="7">
        <v>43</v>
      </c>
      <c r="V321" s="7">
        <v>63</v>
      </c>
      <c r="W321" s="7">
        <v>13</v>
      </c>
      <c r="X321" s="2">
        <v>2.2000000000000002</v>
      </c>
      <c r="Y321" s="2">
        <v>3.6</v>
      </c>
      <c r="Z321" s="2">
        <v>1.8</v>
      </c>
      <c r="AA321" s="2">
        <v>2.4</v>
      </c>
      <c r="AB321" s="2">
        <v>1.4</v>
      </c>
      <c r="AC321" s="2">
        <v>1.6</v>
      </c>
      <c r="AD321" s="2">
        <v>2.4</v>
      </c>
      <c r="AE321" s="2">
        <v>2.2000000000000002</v>
      </c>
      <c r="AF321" s="2">
        <v>2.6</v>
      </c>
      <c r="AG321" s="2">
        <v>3.7</v>
      </c>
      <c r="AH321" s="2">
        <v>3.4</v>
      </c>
      <c r="AI321" s="2">
        <v>2.7</v>
      </c>
      <c r="AJ321" s="2">
        <v>2.8</v>
      </c>
      <c r="AK321" s="2">
        <v>1.7</v>
      </c>
      <c r="AL321" s="2">
        <v>1.3</v>
      </c>
      <c r="AM321" s="2">
        <v>1.8</v>
      </c>
      <c r="AN321" s="2">
        <v>1.9</v>
      </c>
      <c r="AO321" s="2">
        <v>1.9</v>
      </c>
      <c r="AP321" s="2">
        <v>2.4</v>
      </c>
      <c r="AQ321" s="2">
        <v>2.2000000000000002</v>
      </c>
      <c r="AR321" s="2">
        <v>2.7</v>
      </c>
      <c r="AS321" t="e">
        <v>#N/A</v>
      </c>
      <c r="AT321" t="e">
        <v>#N/A</v>
      </c>
      <c r="AU321" t="e">
        <v>#N/A</v>
      </c>
      <c r="AV321" t="e">
        <v>#N/A</v>
      </c>
      <c r="AW321" t="e">
        <v>#N/A</v>
      </c>
      <c r="AX321" t="e">
        <v>#N/A</v>
      </c>
      <c r="AY321" t="e">
        <v>#N/A</v>
      </c>
      <c r="AZ321" t="e">
        <v>#N/A</v>
      </c>
      <c r="BA321" t="e">
        <v>#N/A</v>
      </c>
      <c r="BB321" t="e">
        <v>#N/A</v>
      </c>
      <c r="BC321" t="e">
        <v>#N/A</v>
      </c>
      <c r="BD321" t="e">
        <v>#N/A</v>
      </c>
      <c r="BE321" t="e">
        <v>#N/A</v>
      </c>
      <c r="BF321" t="e">
        <v>#N/A</v>
      </c>
      <c r="BG321" t="e">
        <v>#N/A</v>
      </c>
      <c r="BH321" t="e">
        <v>#N/A</v>
      </c>
      <c r="BI321" t="e">
        <v>#N/A</v>
      </c>
      <c r="BJ321" t="e">
        <v>#N/A</v>
      </c>
      <c r="BK321" t="e">
        <v>#N/A</v>
      </c>
      <c r="BL321" t="e">
        <v>#N/A</v>
      </c>
      <c r="BM321" t="e">
        <v>#N/A</v>
      </c>
    </row>
    <row r="322" spans="1:65" x14ac:dyDescent="0.25">
      <c r="A322" t="s">
        <v>326</v>
      </c>
      <c r="B322" s="2">
        <v>5.3</v>
      </c>
      <c r="C322" s="3">
        <v>5.1580000000000004</v>
      </c>
      <c r="D322" s="9">
        <v>5.05</v>
      </c>
      <c r="E322" s="2">
        <v>597</v>
      </c>
      <c r="F322" s="7">
        <v>2</v>
      </c>
      <c r="G322" s="7">
        <v>51</v>
      </c>
      <c r="H322" s="7">
        <v>2</v>
      </c>
      <c r="I322" s="7">
        <v>2</v>
      </c>
      <c r="J322" s="7">
        <v>22</v>
      </c>
      <c r="K322" s="7">
        <v>518</v>
      </c>
      <c r="L322" s="7">
        <v>114</v>
      </c>
      <c r="M322" s="7">
        <v>27</v>
      </c>
      <c r="N322" s="7">
        <v>49</v>
      </c>
      <c r="O322" s="7">
        <v>40</v>
      </c>
      <c r="P322" s="7">
        <v>38</v>
      </c>
      <c r="Q322" s="7">
        <v>10</v>
      </c>
      <c r="R322" s="7">
        <v>50</v>
      </c>
      <c r="S322" s="7">
        <v>38</v>
      </c>
      <c r="T322" s="7">
        <v>21</v>
      </c>
      <c r="U322" s="7">
        <v>42</v>
      </c>
      <c r="V322" s="7">
        <v>62</v>
      </c>
      <c r="W322" s="7">
        <v>13</v>
      </c>
      <c r="X322" s="2">
        <v>2.2000000000000002</v>
      </c>
      <c r="Y322" s="2">
        <v>3.5</v>
      </c>
      <c r="Z322" s="2">
        <v>1.8</v>
      </c>
      <c r="AA322" s="2">
        <v>2.6</v>
      </c>
      <c r="AB322" s="2">
        <v>1.3</v>
      </c>
      <c r="AC322" s="2">
        <v>1.5</v>
      </c>
      <c r="AD322" s="2">
        <v>2.5</v>
      </c>
      <c r="AE322" s="2">
        <v>2.1</v>
      </c>
      <c r="AF322" s="2">
        <v>2.6</v>
      </c>
      <c r="AG322" s="2">
        <v>3.7</v>
      </c>
      <c r="AH322" s="2">
        <v>3.4</v>
      </c>
      <c r="AI322" s="2">
        <v>2.6</v>
      </c>
      <c r="AJ322" s="2">
        <v>2.7</v>
      </c>
      <c r="AK322" s="2">
        <v>1.7</v>
      </c>
      <c r="AL322" s="2">
        <v>1.4</v>
      </c>
      <c r="AM322" s="2">
        <v>1.7</v>
      </c>
      <c r="AN322" s="2">
        <v>1.9</v>
      </c>
      <c r="AO322" s="2">
        <v>1.9</v>
      </c>
      <c r="AP322" s="2">
        <v>2.4</v>
      </c>
      <c r="AQ322" s="2">
        <v>2.2000000000000002</v>
      </c>
      <c r="AR322" s="2">
        <v>2.7</v>
      </c>
      <c r="AS322" t="e">
        <v>#N/A</v>
      </c>
      <c r="AT322" t="e">
        <v>#N/A</v>
      </c>
      <c r="AU322" t="e">
        <v>#N/A</v>
      </c>
      <c r="AV322" t="e">
        <v>#N/A</v>
      </c>
      <c r="AW322" t="e">
        <v>#N/A</v>
      </c>
      <c r="AX322" t="e">
        <v>#N/A</v>
      </c>
      <c r="AY322" t="e">
        <v>#N/A</v>
      </c>
      <c r="AZ322" t="e">
        <v>#N/A</v>
      </c>
      <c r="BA322" t="e">
        <v>#N/A</v>
      </c>
      <c r="BB322" t="e">
        <v>#N/A</v>
      </c>
      <c r="BC322" t="e">
        <v>#N/A</v>
      </c>
      <c r="BD322" t="e">
        <v>#N/A</v>
      </c>
      <c r="BE322" t="e">
        <v>#N/A</v>
      </c>
      <c r="BF322" t="e">
        <v>#N/A</v>
      </c>
      <c r="BG322" t="e">
        <v>#N/A</v>
      </c>
      <c r="BH322" t="e">
        <v>#N/A</v>
      </c>
      <c r="BI322" t="e">
        <v>#N/A</v>
      </c>
      <c r="BJ322" t="e">
        <v>#N/A</v>
      </c>
      <c r="BK322" t="e">
        <v>#N/A</v>
      </c>
      <c r="BL322" t="e">
        <v>#N/A</v>
      </c>
      <c r="BM322" t="e">
        <v>#N/A</v>
      </c>
    </row>
    <row r="323" spans="1:65" x14ac:dyDescent="0.25">
      <c r="A323" t="s">
        <v>327</v>
      </c>
      <c r="B323" s="2">
        <v>5.4</v>
      </c>
      <c r="C323" s="3">
        <v>5.4349999999999996</v>
      </c>
      <c r="D323" s="9">
        <v>5.05</v>
      </c>
      <c r="E323" s="2">
        <v>597</v>
      </c>
      <c r="F323" s="7">
        <v>2</v>
      </c>
      <c r="G323" s="7">
        <v>51</v>
      </c>
      <c r="H323" s="7">
        <v>2</v>
      </c>
      <c r="I323" s="7">
        <v>2</v>
      </c>
      <c r="J323" s="7">
        <v>22</v>
      </c>
      <c r="K323" s="7">
        <v>517</v>
      </c>
      <c r="L323" s="7">
        <v>117</v>
      </c>
      <c r="M323" s="7">
        <v>27</v>
      </c>
      <c r="N323" s="7">
        <v>47</v>
      </c>
      <c r="O323" s="7">
        <v>40</v>
      </c>
      <c r="P323" s="7">
        <v>39</v>
      </c>
      <c r="Q323" s="7">
        <v>10</v>
      </c>
      <c r="R323" s="7">
        <v>51</v>
      </c>
      <c r="S323" s="7">
        <v>39</v>
      </c>
      <c r="T323" s="7">
        <v>21</v>
      </c>
      <c r="U323" s="7">
        <v>41</v>
      </c>
      <c r="V323" s="7">
        <v>61</v>
      </c>
      <c r="W323" s="7">
        <v>12</v>
      </c>
      <c r="X323" s="2">
        <v>2.2000000000000002</v>
      </c>
      <c r="Y323" s="2">
        <v>3.6</v>
      </c>
      <c r="Z323" s="2">
        <v>1.8</v>
      </c>
      <c r="AA323" s="2">
        <v>2.9</v>
      </c>
      <c r="AB323" s="2">
        <v>1.2</v>
      </c>
      <c r="AC323" s="2">
        <v>1.5</v>
      </c>
      <c r="AD323" s="2">
        <v>2.5</v>
      </c>
      <c r="AE323" s="2">
        <v>2.1</v>
      </c>
      <c r="AF323" s="2">
        <v>2.5</v>
      </c>
      <c r="AG323" s="2">
        <v>3.7</v>
      </c>
      <c r="AH323" s="2">
        <v>3.5</v>
      </c>
      <c r="AI323" s="2">
        <v>2.7</v>
      </c>
      <c r="AJ323" s="2">
        <v>2.7</v>
      </c>
      <c r="AK323" s="2">
        <v>1.7</v>
      </c>
      <c r="AL323" s="2">
        <v>1.4</v>
      </c>
      <c r="AM323" s="2">
        <v>1.7</v>
      </c>
      <c r="AN323" s="2">
        <v>1.8</v>
      </c>
      <c r="AO323" s="2">
        <v>1.8</v>
      </c>
      <c r="AP323" s="2">
        <v>2.1</v>
      </c>
      <c r="AQ323" s="2">
        <v>2.2000000000000002</v>
      </c>
      <c r="AR323" s="2">
        <v>2.8</v>
      </c>
      <c r="AS323" t="e">
        <v>#N/A</v>
      </c>
      <c r="AT323" t="e">
        <v>#N/A</v>
      </c>
      <c r="AU323" t="e">
        <v>#N/A</v>
      </c>
      <c r="AV323" t="e">
        <v>#N/A</v>
      </c>
      <c r="AW323" t="e">
        <v>#N/A</v>
      </c>
      <c r="AX323" t="e">
        <v>#N/A</v>
      </c>
      <c r="AY323" t="e">
        <v>#N/A</v>
      </c>
      <c r="AZ323" t="e">
        <v>#N/A</v>
      </c>
      <c r="BA323" t="e">
        <v>#N/A</v>
      </c>
      <c r="BB323" t="e">
        <v>#N/A</v>
      </c>
      <c r="BC323" t="e">
        <v>#N/A</v>
      </c>
      <c r="BD323" t="e">
        <v>#N/A</v>
      </c>
      <c r="BE323" t="e">
        <v>#N/A</v>
      </c>
      <c r="BF323" t="e">
        <v>#N/A</v>
      </c>
      <c r="BG323" t="e">
        <v>#N/A</v>
      </c>
      <c r="BH323" t="e">
        <v>#N/A</v>
      </c>
      <c r="BI323" t="e">
        <v>#N/A</v>
      </c>
      <c r="BJ323" t="e">
        <v>#N/A</v>
      </c>
      <c r="BK323" t="e">
        <v>#N/A</v>
      </c>
      <c r="BL323" t="e">
        <v>#N/A</v>
      </c>
      <c r="BM323" t="e">
        <v>#N/A</v>
      </c>
    </row>
    <row r="324" spans="1:65" x14ac:dyDescent="0.25">
      <c r="A324" t="s">
        <v>328</v>
      </c>
      <c r="B324" s="2">
        <v>5.5</v>
      </c>
      <c r="C324" s="3">
        <v>5.6509999999999998</v>
      </c>
      <c r="D324" s="9">
        <v>5.05</v>
      </c>
      <c r="E324" s="2">
        <v>604</v>
      </c>
      <c r="F324" s="7">
        <v>2</v>
      </c>
      <c r="G324" s="7">
        <v>51</v>
      </c>
      <c r="H324" s="7">
        <v>2</v>
      </c>
      <c r="I324" s="7">
        <v>2</v>
      </c>
      <c r="J324" s="7">
        <v>22</v>
      </c>
      <c r="K324" s="7">
        <v>525</v>
      </c>
      <c r="L324" s="7">
        <v>121</v>
      </c>
      <c r="M324" s="7">
        <v>28</v>
      </c>
      <c r="N324" s="7">
        <v>46</v>
      </c>
      <c r="O324" s="7">
        <v>40</v>
      </c>
      <c r="P324" s="7">
        <v>39</v>
      </c>
      <c r="Q324" s="7">
        <v>9</v>
      </c>
      <c r="R324" s="7">
        <v>52</v>
      </c>
      <c r="S324" s="7">
        <v>40</v>
      </c>
      <c r="T324" s="7">
        <v>21</v>
      </c>
      <c r="U324" s="7">
        <v>43</v>
      </c>
      <c r="V324" s="7">
        <v>60</v>
      </c>
      <c r="W324" s="7">
        <v>12</v>
      </c>
      <c r="X324" s="2">
        <v>2.2000000000000002</v>
      </c>
      <c r="Y324" s="2">
        <v>3.6</v>
      </c>
      <c r="Z324" s="2">
        <v>1.8</v>
      </c>
      <c r="AA324" s="2">
        <v>3</v>
      </c>
      <c r="AB324" s="2">
        <v>1.2</v>
      </c>
      <c r="AC324" s="2">
        <v>1.5</v>
      </c>
      <c r="AD324" s="2">
        <v>2.6</v>
      </c>
      <c r="AE324" s="2">
        <v>2.2000000000000002</v>
      </c>
      <c r="AF324" s="2">
        <v>2.4</v>
      </c>
      <c r="AG324" s="2">
        <v>3.8</v>
      </c>
      <c r="AH324" s="2">
        <v>3.5</v>
      </c>
      <c r="AI324" s="2">
        <v>2.5</v>
      </c>
      <c r="AJ324" s="2">
        <v>2.8</v>
      </c>
      <c r="AK324" s="2">
        <v>1.8</v>
      </c>
      <c r="AL324" s="2">
        <v>1.4</v>
      </c>
      <c r="AM324" s="2">
        <v>1.8</v>
      </c>
      <c r="AN324" s="2">
        <v>1.8</v>
      </c>
      <c r="AO324" s="2">
        <v>1.8</v>
      </c>
      <c r="AP324" s="2">
        <v>2.1</v>
      </c>
      <c r="AQ324" s="2">
        <v>2.2999999999999998</v>
      </c>
      <c r="AR324" s="2">
        <v>2.8</v>
      </c>
      <c r="AS324" t="e">
        <v>#N/A</v>
      </c>
      <c r="AT324" t="e">
        <v>#N/A</v>
      </c>
      <c r="AU324" t="e">
        <v>#N/A</v>
      </c>
      <c r="AV324" t="e">
        <v>#N/A</v>
      </c>
      <c r="AW324" t="e">
        <v>#N/A</v>
      </c>
      <c r="AX324" t="e">
        <v>#N/A</v>
      </c>
      <c r="AY324" t="e">
        <v>#N/A</v>
      </c>
      <c r="AZ324" t="e">
        <v>#N/A</v>
      </c>
      <c r="BA324" t="e">
        <v>#N/A</v>
      </c>
      <c r="BB324" t="e">
        <v>#N/A</v>
      </c>
      <c r="BC324" t="e">
        <v>#N/A</v>
      </c>
      <c r="BD324" t="e">
        <v>#N/A</v>
      </c>
      <c r="BE324" t="e">
        <v>#N/A</v>
      </c>
      <c r="BF324" t="e">
        <v>#N/A</v>
      </c>
      <c r="BG324" t="e">
        <v>#N/A</v>
      </c>
      <c r="BH324" t="e">
        <v>#N/A</v>
      </c>
      <c r="BI324" t="e">
        <v>#N/A</v>
      </c>
      <c r="BJ324" t="e">
        <v>#N/A</v>
      </c>
      <c r="BK324" t="e">
        <v>#N/A</v>
      </c>
      <c r="BL324" t="e">
        <v>#N/A</v>
      </c>
      <c r="BM324" t="e">
        <v>#N/A</v>
      </c>
    </row>
    <row r="325" spans="1:65" x14ac:dyDescent="0.25">
      <c r="A325" t="s">
        <v>329</v>
      </c>
      <c r="B325" s="2">
        <v>5.5</v>
      </c>
      <c r="C325" s="3">
        <v>5.3239999999999998</v>
      </c>
      <c r="D325" s="9">
        <v>5.05</v>
      </c>
      <c r="E325" s="2">
        <v>607</v>
      </c>
      <c r="F325" s="7">
        <v>2</v>
      </c>
      <c r="G325" s="7">
        <v>50</v>
      </c>
      <c r="H325" s="7">
        <v>2</v>
      </c>
      <c r="I325" s="7">
        <v>2</v>
      </c>
      <c r="J325" s="7">
        <v>22</v>
      </c>
      <c r="K325" s="7">
        <v>529</v>
      </c>
      <c r="L325" s="7">
        <v>120</v>
      </c>
      <c r="M325" s="7">
        <v>28</v>
      </c>
      <c r="N325" s="7">
        <v>46</v>
      </c>
      <c r="O325" s="7">
        <v>41</v>
      </c>
      <c r="P325" s="7">
        <v>38</v>
      </c>
      <c r="Q325" s="7">
        <v>9</v>
      </c>
      <c r="R325" s="7">
        <v>55</v>
      </c>
      <c r="S325" s="7">
        <v>42</v>
      </c>
      <c r="T325" s="7">
        <v>21</v>
      </c>
      <c r="U325" s="7">
        <v>44</v>
      </c>
      <c r="V325" s="7">
        <v>61</v>
      </c>
      <c r="W325" s="7">
        <v>13</v>
      </c>
      <c r="X325" s="2">
        <v>2.2000000000000002</v>
      </c>
      <c r="Y325" s="2">
        <v>3.6</v>
      </c>
      <c r="Z325" s="2">
        <v>1.8</v>
      </c>
      <c r="AA325" s="2">
        <v>3.2</v>
      </c>
      <c r="AB325" s="2">
        <v>1.2</v>
      </c>
      <c r="AC325" s="2">
        <v>1.5</v>
      </c>
      <c r="AD325" s="2">
        <v>2.6</v>
      </c>
      <c r="AE325" s="2">
        <v>2.2000000000000002</v>
      </c>
      <c r="AF325" s="2">
        <v>2.4</v>
      </c>
      <c r="AG325" s="2">
        <v>3.9</v>
      </c>
      <c r="AH325" s="2">
        <v>3.4</v>
      </c>
      <c r="AI325" s="2">
        <v>2.4</v>
      </c>
      <c r="AJ325" s="2">
        <v>2.9</v>
      </c>
      <c r="AK325" s="2">
        <v>1.8</v>
      </c>
      <c r="AL325" s="2">
        <v>1.4</v>
      </c>
      <c r="AM325" s="2">
        <v>1.8</v>
      </c>
      <c r="AN325" s="2">
        <v>1.8</v>
      </c>
      <c r="AO325" s="2">
        <v>1.9</v>
      </c>
      <c r="AP325" s="2">
        <v>2.1</v>
      </c>
      <c r="AQ325" s="2">
        <v>2.2999999999999998</v>
      </c>
      <c r="AR325" s="2">
        <v>2.8</v>
      </c>
      <c r="AS325" t="e">
        <v>#N/A</v>
      </c>
      <c r="AT325" t="e">
        <v>#N/A</v>
      </c>
      <c r="AU325" t="e">
        <v>#N/A</v>
      </c>
      <c r="AV325" t="e">
        <v>#N/A</v>
      </c>
      <c r="AW325" t="e">
        <v>#N/A</v>
      </c>
      <c r="AX325" t="e">
        <v>#N/A</v>
      </c>
      <c r="AY325" t="e">
        <v>#N/A</v>
      </c>
      <c r="AZ325" t="e">
        <v>#N/A</v>
      </c>
      <c r="BA325" t="e">
        <v>#N/A</v>
      </c>
      <c r="BB325" t="e">
        <v>#N/A</v>
      </c>
      <c r="BC325" t="e">
        <v>#N/A</v>
      </c>
      <c r="BD325" t="e">
        <v>#N/A</v>
      </c>
      <c r="BE325" t="e">
        <v>#N/A</v>
      </c>
      <c r="BF325" t="e">
        <v>#N/A</v>
      </c>
      <c r="BG325" t="e">
        <v>#N/A</v>
      </c>
      <c r="BH325" t="e">
        <v>#N/A</v>
      </c>
      <c r="BI325" t="e">
        <v>#N/A</v>
      </c>
      <c r="BJ325" t="e">
        <v>#N/A</v>
      </c>
      <c r="BK325" t="e">
        <v>#N/A</v>
      </c>
      <c r="BL325" t="e">
        <v>#N/A</v>
      </c>
      <c r="BM325" t="e">
        <v>#N/A</v>
      </c>
    </row>
    <row r="326" spans="1:65" x14ac:dyDescent="0.25">
      <c r="A326" t="s">
        <v>330</v>
      </c>
      <c r="B326" s="2">
        <v>5.5</v>
      </c>
      <c r="C326" s="3">
        <v>5.5490000000000004</v>
      </c>
      <c r="D326" s="9">
        <v>5.05</v>
      </c>
      <c r="E326" s="2">
        <v>610</v>
      </c>
      <c r="F326" s="7">
        <v>2</v>
      </c>
      <c r="G326" s="7">
        <v>50</v>
      </c>
      <c r="H326" s="7">
        <v>2</v>
      </c>
      <c r="I326" s="7">
        <v>2</v>
      </c>
      <c r="J326" s="7">
        <v>24</v>
      </c>
      <c r="K326" s="7">
        <v>531</v>
      </c>
      <c r="L326" s="7">
        <v>119</v>
      </c>
      <c r="M326" s="7">
        <v>23</v>
      </c>
      <c r="N326" s="7">
        <v>49</v>
      </c>
      <c r="O326" s="7">
        <v>42</v>
      </c>
      <c r="P326" s="7">
        <v>38</v>
      </c>
      <c r="Q326" s="7">
        <v>8</v>
      </c>
      <c r="R326" s="7">
        <v>56</v>
      </c>
      <c r="S326" s="7">
        <v>42</v>
      </c>
      <c r="T326" s="7">
        <v>22</v>
      </c>
      <c r="U326" s="7">
        <v>45</v>
      </c>
      <c r="V326" s="7">
        <v>62</v>
      </c>
      <c r="W326" s="7">
        <v>13</v>
      </c>
      <c r="X326" s="2">
        <v>2.2000000000000002</v>
      </c>
      <c r="Y326" s="2">
        <v>3.1</v>
      </c>
      <c r="Z326" s="2">
        <v>1.8</v>
      </c>
      <c r="AA326" s="2">
        <v>3</v>
      </c>
      <c r="AB326" s="2">
        <v>1.2</v>
      </c>
      <c r="AC326" s="2">
        <v>1.6</v>
      </c>
      <c r="AD326" s="2">
        <v>2.6</v>
      </c>
      <c r="AE326" s="2">
        <v>1.8</v>
      </c>
      <c r="AF326" s="2">
        <v>2.6</v>
      </c>
      <c r="AG326" s="2">
        <v>4</v>
      </c>
      <c r="AH326" s="2">
        <v>3.4</v>
      </c>
      <c r="AI326" s="2">
        <v>2.2000000000000002</v>
      </c>
      <c r="AJ326" s="2">
        <v>3.1</v>
      </c>
      <c r="AK326" s="2">
        <v>1.8</v>
      </c>
      <c r="AL326" s="2">
        <v>1.4</v>
      </c>
      <c r="AM326" s="2">
        <v>1.8</v>
      </c>
      <c r="AN326" s="2">
        <v>1.8</v>
      </c>
      <c r="AO326" s="2">
        <v>1.8</v>
      </c>
      <c r="AP326" s="2">
        <v>2.1</v>
      </c>
      <c r="AQ326" s="2">
        <v>2.2999999999999998</v>
      </c>
      <c r="AR326" s="2">
        <v>2.8</v>
      </c>
      <c r="AS326" t="e">
        <v>#N/A</v>
      </c>
      <c r="AT326" t="e">
        <v>#N/A</v>
      </c>
      <c r="AU326" t="e">
        <v>#N/A</v>
      </c>
      <c r="AV326" t="e">
        <v>#N/A</v>
      </c>
      <c r="AW326" t="e">
        <v>#N/A</v>
      </c>
      <c r="AX326" t="e">
        <v>#N/A</v>
      </c>
      <c r="AY326" t="e">
        <v>#N/A</v>
      </c>
      <c r="AZ326" t="e">
        <v>#N/A</v>
      </c>
      <c r="BA326" t="e">
        <v>#N/A</v>
      </c>
      <c r="BB326" t="e">
        <v>#N/A</v>
      </c>
      <c r="BC326" t="e">
        <v>#N/A</v>
      </c>
      <c r="BD326" t="e">
        <v>#N/A</v>
      </c>
      <c r="BE326" t="e">
        <v>#N/A</v>
      </c>
      <c r="BF326" t="e">
        <v>#N/A</v>
      </c>
      <c r="BG326" t="e">
        <v>#N/A</v>
      </c>
      <c r="BH326" t="e">
        <v>#N/A</v>
      </c>
      <c r="BI326" t="e">
        <v>#N/A</v>
      </c>
      <c r="BJ326" t="e">
        <v>#N/A</v>
      </c>
      <c r="BK326" t="e">
        <v>#N/A</v>
      </c>
      <c r="BL326" t="e">
        <v>#N/A</v>
      </c>
      <c r="BM326" t="e">
        <v>#N/A</v>
      </c>
    </row>
    <row r="327" spans="1:65" x14ac:dyDescent="0.25">
      <c r="A327" t="s">
        <v>331</v>
      </c>
      <c r="B327" s="2">
        <v>5.5</v>
      </c>
      <c r="C327" s="3">
        <v>5.5350000000000001</v>
      </c>
      <c r="D327" s="9">
        <v>5.05</v>
      </c>
      <c r="E327" s="2">
        <v>611</v>
      </c>
      <c r="F327" s="7">
        <v>2</v>
      </c>
      <c r="G327" s="7">
        <v>50</v>
      </c>
      <c r="H327" s="7">
        <v>2</v>
      </c>
      <c r="I327" s="7">
        <v>2</v>
      </c>
      <c r="J327" s="7">
        <v>24</v>
      </c>
      <c r="K327" s="7">
        <v>532</v>
      </c>
      <c r="L327" s="7">
        <v>120</v>
      </c>
      <c r="M327" s="7">
        <v>24</v>
      </c>
      <c r="N327" s="7">
        <v>51</v>
      </c>
      <c r="O327" s="7">
        <v>40</v>
      </c>
      <c r="P327" s="7">
        <v>37</v>
      </c>
      <c r="Q327" s="7">
        <v>7</v>
      </c>
      <c r="R327" s="7">
        <v>58</v>
      </c>
      <c r="S327" s="7">
        <v>43</v>
      </c>
      <c r="T327" s="7">
        <v>22</v>
      </c>
      <c r="U327" s="7">
        <v>45</v>
      </c>
      <c r="V327" s="7">
        <v>61</v>
      </c>
      <c r="W327" s="7">
        <v>12</v>
      </c>
      <c r="X327" s="2">
        <v>2.2000000000000002</v>
      </c>
      <c r="Y327" s="2">
        <v>3.1</v>
      </c>
      <c r="Z327" s="2">
        <v>1.8</v>
      </c>
      <c r="AA327" s="2">
        <v>3</v>
      </c>
      <c r="AB327" s="2">
        <v>1.2</v>
      </c>
      <c r="AC327" s="2">
        <v>1.6</v>
      </c>
      <c r="AD327" s="2">
        <v>2.6</v>
      </c>
      <c r="AE327" s="2">
        <v>1.8</v>
      </c>
      <c r="AF327" s="2">
        <v>2.7</v>
      </c>
      <c r="AG327" s="2">
        <v>3.8</v>
      </c>
      <c r="AH327" s="2">
        <v>3.3</v>
      </c>
      <c r="AI327" s="2">
        <v>2</v>
      </c>
      <c r="AJ327" s="2">
        <v>3.1</v>
      </c>
      <c r="AK327" s="2">
        <v>1.9</v>
      </c>
      <c r="AL327" s="2">
        <v>1.4</v>
      </c>
      <c r="AM327" s="2">
        <v>1.8</v>
      </c>
      <c r="AN327" s="2">
        <v>1.8</v>
      </c>
      <c r="AO327" s="2">
        <v>1.8</v>
      </c>
      <c r="AP327" s="2">
        <v>2.1</v>
      </c>
      <c r="AQ327" s="2">
        <v>2.2999999999999998</v>
      </c>
      <c r="AR327" s="2">
        <v>2.8</v>
      </c>
      <c r="AS327" t="e">
        <v>#N/A</v>
      </c>
      <c r="AT327" t="e">
        <v>#N/A</v>
      </c>
      <c r="AU327" t="e">
        <v>#N/A</v>
      </c>
      <c r="AV327" t="e">
        <v>#N/A</v>
      </c>
      <c r="AW327" t="e">
        <v>#N/A</v>
      </c>
      <c r="AX327" t="e">
        <v>#N/A</v>
      </c>
      <c r="AY327" t="e">
        <v>#N/A</v>
      </c>
      <c r="AZ327" t="e">
        <v>#N/A</v>
      </c>
      <c r="BA327" t="e">
        <v>#N/A</v>
      </c>
      <c r="BB327" t="e">
        <v>#N/A</v>
      </c>
      <c r="BC327" t="e">
        <v>#N/A</v>
      </c>
      <c r="BD327" t="e">
        <v>#N/A</v>
      </c>
      <c r="BE327" t="e">
        <v>#N/A</v>
      </c>
      <c r="BF327" t="e">
        <v>#N/A</v>
      </c>
      <c r="BG327" t="e">
        <v>#N/A</v>
      </c>
      <c r="BH327" t="e">
        <v>#N/A</v>
      </c>
      <c r="BI327" t="e">
        <v>#N/A</v>
      </c>
      <c r="BJ327" t="e">
        <v>#N/A</v>
      </c>
      <c r="BK327" t="e">
        <v>#N/A</v>
      </c>
      <c r="BL327" t="e">
        <v>#N/A</v>
      </c>
      <c r="BM327" t="e">
        <v>#N/A</v>
      </c>
    </row>
    <row r="328" spans="1:65" x14ac:dyDescent="0.25">
      <c r="A328" t="s">
        <v>332</v>
      </c>
      <c r="B328" s="2">
        <v>5.5</v>
      </c>
      <c r="C328" s="3">
        <v>5.359</v>
      </c>
      <c r="D328" s="9">
        <v>5.05</v>
      </c>
      <c r="E328" s="2">
        <v>618</v>
      </c>
      <c r="F328" s="7">
        <v>2</v>
      </c>
      <c r="G328" s="7">
        <v>50</v>
      </c>
      <c r="H328" s="7">
        <v>2</v>
      </c>
      <c r="I328" s="7">
        <v>2</v>
      </c>
      <c r="J328" s="7">
        <v>25</v>
      </c>
      <c r="K328" s="7">
        <v>537</v>
      </c>
      <c r="L328" s="7">
        <v>119</v>
      </c>
      <c r="M328" s="7">
        <v>27</v>
      </c>
      <c r="N328" s="7">
        <v>53</v>
      </c>
      <c r="O328" s="7">
        <v>40</v>
      </c>
      <c r="P328" s="7">
        <v>41</v>
      </c>
      <c r="Q328" s="7">
        <v>8</v>
      </c>
      <c r="R328" s="7">
        <v>58</v>
      </c>
      <c r="S328" s="7">
        <v>42</v>
      </c>
      <c r="T328" s="7">
        <v>21</v>
      </c>
      <c r="U328" s="7">
        <v>45</v>
      </c>
      <c r="V328" s="7">
        <v>58</v>
      </c>
      <c r="W328" s="7">
        <v>12</v>
      </c>
      <c r="X328" s="2">
        <v>2.2000000000000002</v>
      </c>
      <c r="Y328" s="2">
        <v>3.3</v>
      </c>
      <c r="Z328" s="2">
        <v>1.8</v>
      </c>
      <c r="AA328" s="2">
        <v>3</v>
      </c>
      <c r="AB328" s="2">
        <v>1.2</v>
      </c>
      <c r="AC328" s="2">
        <v>1.7</v>
      </c>
      <c r="AD328" s="2">
        <v>2.6</v>
      </c>
      <c r="AE328" s="2">
        <v>2.1</v>
      </c>
      <c r="AF328" s="2">
        <v>2.8</v>
      </c>
      <c r="AG328" s="2">
        <v>3.8</v>
      </c>
      <c r="AH328" s="2">
        <v>3.7</v>
      </c>
      <c r="AI328" s="2">
        <v>2.1</v>
      </c>
      <c r="AJ328" s="2">
        <v>3.1</v>
      </c>
      <c r="AK328" s="2">
        <v>1.8</v>
      </c>
      <c r="AL328" s="2">
        <v>1.4</v>
      </c>
      <c r="AM328" s="2">
        <v>1.9</v>
      </c>
      <c r="AN328" s="2">
        <v>1.7</v>
      </c>
      <c r="AO328" s="2">
        <v>1.8</v>
      </c>
      <c r="AP328" s="2">
        <v>2.1</v>
      </c>
      <c r="AQ328" s="2">
        <v>2.2999999999999998</v>
      </c>
      <c r="AR328" s="2">
        <v>2.7</v>
      </c>
      <c r="AS328" t="e">
        <v>#N/A</v>
      </c>
      <c r="AT328" t="e">
        <v>#N/A</v>
      </c>
      <c r="AU328" t="e">
        <v>#N/A</v>
      </c>
      <c r="AV328" t="e">
        <v>#N/A</v>
      </c>
      <c r="AW328" t="e">
        <v>#N/A</v>
      </c>
      <c r="AX328" t="e">
        <v>#N/A</v>
      </c>
      <c r="AY328" t="e">
        <v>#N/A</v>
      </c>
      <c r="AZ328" t="e">
        <v>#N/A</v>
      </c>
      <c r="BA328" t="e">
        <v>#N/A</v>
      </c>
      <c r="BB328" t="e">
        <v>#N/A</v>
      </c>
      <c r="BC328" t="e">
        <v>#N/A</v>
      </c>
      <c r="BD328" t="e">
        <v>#N/A</v>
      </c>
      <c r="BE328" t="e">
        <v>#N/A</v>
      </c>
      <c r="BF328" t="e">
        <v>#N/A</v>
      </c>
      <c r="BG328" t="e">
        <v>#N/A</v>
      </c>
      <c r="BH328" t="e">
        <v>#N/A</v>
      </c>
      <c r="BI328" t="e">
        <v>#N/A</v>
      </c>
      <c r="BJ328" t="e">
        <v>#N/A</v>
      </c>
      <c r="BK328" t="e">
        <v>#N/A</v>
      </c>
      <c r="BL328" t="e">
        <v>#N/A</v>
      </c>
      <c r="BM328" t="e">
        <v>#N/A</v>
      </c>
    </row>
    <row r="329" spans="1:65" x14ac:dyDescent="0.25">
      <c r="A329" t="s">
        <v>333</v>
      </c>
      <c r="B329" s="2">
        <v>5.4</v>
      </c>
      <c r="C329" s="3">
        <v>5.53</v>
      </c>
      <c r="D329" s="9">
        <v>5.35</v>
      </c>
      <c r="E329" s="2">
        <v>620</v>
      </c>
      <c r="F329" s="7">
        <v>2</v>
      </c>
      <c r="G329" s="7">
        <v>50</v>
      </c>
      <c r="H329" s="7">
        <v>2</v>
      </c>
      <c r="I329" s="7">
        <v>2</v>
      </c>
      <c r="J329" s="7">
        <v>24</v>
      </c>
      <c r="K329" s="7">
        <v>539</v>
      </c>
      <c r="L329" s="7">
        <v>118</v>
      </c>
      <c r="M329" s="7">
        <v>33</v>
      </c>
      <c r="N329" s="7">
        <v>53</v>
      </c>
      <c r="O329" s="7">
        <v>40</v>
      </c>
      <c r="P329" s="7">
        <v>40</v>
      </c>
      <c r="Q329" s="7">
        <v>8</v>
      </c>
      <c r="R329" s="7">
        <v>58</v>
      </c>
      <c r="S329" s="7">
        <v>42</v>
      </c>
      <c r="T329" s="7">
        <v>21</v>
      </c>
      <c r="U329" s="7">
        <v>44</v>
      </c>
      <c r="V329" s="7">
        <v>59</v>
      </c>
      <c r="W329" s="7">
        <v>12</v>
      </c>
      <c r="X329" s="2">
        <v>2.2000000000000002</v>
      </c>
      <c r="Y329" s="2">
        <v>3.5</v>
      </c>
      <c r="Z329" s="2">
        <v>1.8</v>
      </c>
      <c r="AA329" s="2">
        <v>2.9</v>
      </c>
      <c r="AB329" s="2">
        <v>1.2</v>
      </c>
      <c r="AC329" s="2">
        <v>1.6</v>
      </c>
      <c r="AD329" s="2">
        <v>2.5</v>
      </c>
      <c r="AE329" s="2">
        <v>2.6</v>
      </c>
      <c r="AF329" s="2">
        <v>2.8</v>
      </c>
      <c r="AG329" s="2">
        <v>3.8</v>
      </c>
      <c r="AH329" s="2">
        <v>3.6</v>
      </c>
      <c r="AI329" s="2">
        <v>2.1</v>
      </c>
      <c r="AJ329" s="2">
        <v>3.1</v>
      </c>
      <c r="AK329" s="2">
        <v>1.8</v>
      </c>
      <c r="AL329" s="2">
        <v>1.4</v>
      </c>
      <c r="AM329" s="2">
        <v>1.8</v>
      </c>
      <c r="AN329" s="2">
        <v>1.8</v>
      </c>
      <c r="AO329" s="2">
        <v>1.7</v>
      </c>
      <c r="AP329" s="2">
        <v>1.9</v>
      </c>
      <c r="AQ329" s="2">
        <v>2.2999999999999998</v>
      </c>
      <c r="AR329" s="2">
        <v>2.7</v>
      </c>
      <c r="AS329" t="e">
        <v>#N/A</v>
      </c>
      <c r="AT329" t="e">
        <v>#N/A</v>
      </c>
      <c r="AU329" t="e">
        <v>#N/A</v>
      </c>
      <c r="AV329" t="e">
        <v>#N/A</v>
      </c>
      <c r="AW329" t="e">
        <v>#N/A</v>
      </c>
      <c r="AX329" t="e">
        <v>#N/A</v>
      </c>
      <c r="AY329" t="e">
        <v>#N/A</v>
      </c>
      <c r="AZ329" t="e">
        <v>#N/A</v>
      </c>
      <c r="BA329" t="e">
        <v>#N/A</v>
      </c>
      <c r="BB329" t="e">
        <v>#N/A</v>
      </c>
      <c r="BC329" t="e">
        <v>#N/A</v>
      </c>
      <c r="BD329" t="e">
        <v>#N/A</v>
      </c>
      <c r="BE329" t="e">
        <v>#N/A</v>
      </c>
      <c r="BF329" t="e">
        <v>#N/A</v>
      </c>
      <c r="BG329" t="e">
        <v>#N/A</v>
      </c>
      <c r="BH329" t="e">
        <v>#N/A</v>
      </c>
      <c r="BI329" t="e">
        <v>#N/A</v>
      </c>
      <c r="BJ329" t="e">
        <v>#N/A</v>
      </c>
      <c r="BK329" t="e">
        <v>#N/A</v>
      </c>
      <c r="BL329" t="e">
        <v>#N/A</v>
      </c>
      <c r="BM329" t="e">
        <v>#N/A</v>
      </c>
    </row>
    <row r="330" spans="1:65" x14ac:dyDescent="0.25">
      <c r="A330" t="s">
        <v>334</v>
      </c>
      <c r="B330" s="2">
        <v>5.5</v>
      </c>
      <c r="C330" s="3">
        <v>5.3890000000000002</v>
      </c>
      <c r="D330" s="9">
        <v>5.35</v>
      </c>
      <c r="E330" s="2">
        <v>620</v>
      </c>
      <c r="F330" s="7">
        <v>2</v>
      </c>
      <c r="G330" s="7">
        <v>51</v>
      </c>
      <c r="H330" s="7">
        <v>2</v>
      </c>
      <c r="I330" s="7">
        <v>2</v>
      </c>
      <c r="J330" s="7">
        <v>24</v>
      </c>
      <c r="K330" s="7">
        <v>539</v>
      </c>
      <c r="L330" s="7">
        <v>118</v>
      </c>
      <c r="M330" s="7">
        <v>33</v>
      </c>
      <c r="N330" s="7">
        <v>52</v>
      </c>
      <c r="O330" s="7">
        <v>40</v>
      </c>
      <c r="P330" s="7">
        <v>41</v>
      </c>
      <c r="Q330" s="7">
        <v>8</v>
      </c>
      <c r="R330" s="7">
        <v>58</v>
      </c>
      <c r="S330" s="7">
        <v>42</v>
      </c>
      <c r="T330" s="7">
        <v>22</v>
      </c>
      <c r="U330" s="7">
        <v>43</v>
      </c>
      <c r="V330" s="7">
        <v>61</v>
      </c>
      <c r="W330" s="7">
        <v>11</v>
      </c>
      <c r="X330" s="2">
        <v>2.2000000000000002</v>
      </c>
      <c r="Y330" s="2">
        <v>3.5</v>
      </c>
      <c r="Z330" s="2">
        <v>1.8</v>
      </c>
      <c r="AA330" s="2">
        <v>2.9</v>
      </c>
      <c r="AB330" s="2">
        <v>1.2</v>
      </c>
      <c r="AC330" s="2">
        <v>1.6</v>
      </c>
      <c r="AD330" s="2">
        <v>2.5</v>
      </c>
      <c r="AE330" s="2">
        <v>2.6</v>
      </c>
      <c r="AF330" s="2">
        <v>2.8</v>
      </c>
      <c r="AG330" s="2">
        <v>3.7</v>
      </c>
      <c r="AH330" s="2">
        <v>3.7</v>
      </c>
      <c r="AI330" s="2">
        <v>2.1</v>
      </c>
      <c r="AJ330" s="2">
        <v>3.1</v>
      </c>
      <c r="AK330" s="2">
        <v>1.8</v>
      </c>
      <c r="AL330" s="2">
        <v>1.4</v>
      </c>
      <c r="AM330" s="2">
        <v>1.8</v>
      </c>
      <c r="AN330" s="2">
        <v>1.8</v>
      </c>
      <c r="AO330" s="2">
        <v>1.5</v>
      </c>
      <c r="AP330" s="2">
        <v>1.9</v>
      </c>
      <c r="AQ330" s="2">
        <v>2.2999999999999998</v>
      </c>
      <c r="AR330" s="2">
        <v>2.7</v>
      </c>
      <c r="AS330" t="e">
        <v>#N/A</v>
      </c>
      <c r="AT330" t="e">
        <v>#N/A</v>
      </c>
      <c r="AU330" t="e">
        <v>#N/A</v>
      </c>
      <c r="AV330" t="e">
        <v>#N/A</v>
      </c>
      <c r="AW330" t="e">
        <v>#N/A</v>
      </c>
      <c r="AX330" t="e">
        <v>#N/A</v>
      </c>
      <c r="AY330" t="e">
        <v>#N/A</v>
      </c>
      <c r="AZ330" t="e">
        <v>#N/A</v>
      </c>
      <c r="BA330" t="e">
        <v>#N/A</v>
      </c>
      <c r="BB330" t="e">
        <v>#N/A</v>
      </c>
      <c r="BC330" t="e">
        <v>#N/A</v>
      </c>
      <c r="BD330" t="e">
        <v>#N/A</v>
      </c>
      <c r="BE330" t="e">
        <v>#N/A</v>
      </c>
      <c r="BF330" t="e">
        <v>#N/A</v>
      </c>
      <c r="BG330" t="e">
        <v>#N/A</v>
      </c>
      <c r="BH330" t="e">
        <v>#N/A</v>
      </c>
      <c r="BI330" t="e">
        <v>#N/A</v>
      </c>
      <c r="BJ330" t="e">
        <v>#N/A</v>
      </c>
      <c r="BK330" t="e">
        <v>#N/A</v>
      </c>
      <c r="BL330" t="e">
        <v>#N/A</v>
      </c>
      <c r="BM330" t="e">
        <v>#N/A</v>
      </c>
    </row>
    <row r="331" spans="1:65" x14ac:dyDescent="0.25">
      <c r="A331" t="s">
        <v>335</v>
      </c>
      <c r="B331" s="2">
        <v>5.5</v>
      </c>
      <c r="C331" s="3">
        <v>5.5730000000000004</v>
      </c>
      <c r="D331" s="9">
        <v>5.35</v>
      </c>
      <c r="E331" s="2">
        <v>619</v>
      </c>
      <c r="F331" s="7">
        <v>2</v>
      </c>
      <c r="G331" s="7">
        <v>53</v>
      </c>
      <c r="H331" s="7">
        <v>2</v>
      </c>
      <c r="I331" s="7">
        <v>2</v>
      </c>
      <c r="J331" s="7">
        <v>23</v>
      </c>
      <c r="K331" s="7">
        <v>537</v>
      </c>
      <c r="L331" s="7">
        <v>116</v>
      </c>
      <c r="M331" s="7">
        <v>29</v>
      </c>
      <c r="N331" s="7">
        <v>55</v>
      </c>
      <c r="O331" s="7">
        <v>40</v>
      </c>
      <c r="P331" s="7">
        <v>41</v>
      </c>
      <c r="Q331" s="7">
        <v>7</v>
      </c>
      <c r="R331" s="7">
        <v>59</v>
      </c>
      <c r="S331" s="7">
        <v>43</v>
      </c>
      <c r="T331" s="7">
        <v>22</v>
      </c>
      <c r="U331" s="7">
        <v>44</v>
      </c>
      <c r="V331" s="7">
        <v>62</v>
      </c>
      <c r="W331" s="7">
        <v>10</v>
      </c>
      <c r="X331" s="2">
        <v>2.2000000000000002</v>
      </c>
      <c r="Y331" s="2">
        <v>3.3</v>
      </c>
      <c r="Z331" s="2">
        <v>1.9</v>
      </c>
      <c r="AA331" s="2">
        <v>2.9</v>
      </c>
      <c r="AB331" s="2">
        <v>1.1000000000000001</v>
      </c>
      <c r="AC331" s="2">
        <v>1.6</v>
      </c>
      <c r="AD331" s="2">
        <v>2.5</v>
      </c>
      <c r="AE331" s="2">
        <v>2.2999999999999998</v>
      </c>
      <c r="AF331" s="2">
        <v>2.9</v>
      </c>
      <c r="AG331" s="2">
        <v>3.7</v>
      </c>
      <c r="AH331" s="2">
        <v>3.6</v>
      </c>
      <c r="AI331" s="2">
        <v>1.9</v>
      </c>
      <c r="AJ331" s="2">
        <v>3.2</v>
      </c>
      <c r="AK331" s="2">
        <v>1.9</v>
      </c>
      <c r="AL331" s="2">
        <v>1.4</v>
      </c>
      <c r="AM331" s="2">
        <v>1.8</v>
      </c>
      <c r="AN331" s="2">
        <v>1.9</v>
      </c>
      <c r="AO331" s="2">
        <v>1.4</v>
      </c>
      <c r="AP331" s="2">
        <v>1.7</v>
      </c>
      <c r="AQ331" s="2">
        <v>2.2999999999999998</v>
      </c>
      <c r="AR331" s="2">
        <v>2.8</v>
      </c>
      <c r="AS331" t="e">
        <v>#N/A</v>
      </c>
      <c r="AT331" t="e">
        <v>#N/A</v>
      </c>
      <c r="AU331" t="e">
        <v>#N/A</v>
      </c>
      <c r="AV331" t="e">
        <v>#N/A</v>
      </c>
      <c r="AW331" t="e">
        <v>#N/A</v>
      </c>
      <c r="AX331" t="e">
        <v>#N/A</v>
      </c>
      <c r="AY331" t="e">
        <v>#N/A</v>
      </c>
      <c r="AZ331" t="e">
        <v>#N/A</v>
      </c>
      <c r="BA331" t="e">
        <v>#N/A</v>
      </c>
      <c r="BB331" t="e">
        <v>#N/A</v>
      </c>
      <c r="BC331" t="e">
        <v>#N/A</v>
      </c>
      <c r="BD331" t="e">
        <v>#N/A</v>
      </c>
      <c r="BE331" t="e">
        <v>#N/A</v>
      </c>
      <c r="BF331" t="e">
        <v>#N/A</v>
      </c>
      <c r="BG331" t="e">
        <v>#N/A</v>
      </c>
      <c r="BH331" t="e">
        <v>#N/A</v>
      </c>
      <c r="BI331" t="e">
        <v>#N/A</v>
      </c>
      <c r="BJ331" t="e">
        <v>#N/A</v>
      </c>
      <c r="BK331" t="e">
        <v>#N/A</v>
      </c>
      <c r="BL331" t="e">
        <v>#N/A</v>
      </c>
      <c r="BM331" t="e">
        <v>#N/A</v>
      </c>
    </row>
    <row r="332" spans="1:65" x14ac:dyDescent="0.25">
      <c r="A332" t="s">
        <v>336</v>
      </c>
      <c r="B332" s="2">
        <v>5.5</v>
      </c>
      <c r="C332" s="3">
        <v>5.5549999999999997</v>
      </c>
      <c r="D332" s="9">
        <v>5.35</v>
      </c>
      <c r="E332" s="2">
        <v>629</v>
      </c>
      <c r="F332" s="7">
        <v>2</v>
      </c>
      <c r="G332" s="7">
        <v>55</v>
      </c>
      <c r="H332" s="7">
        <v>2</v>
      </c>
      <c r="I332" s="7">
        <v>2</v>
      </c>
      <c r="J332" s="7">
        <v>24</v>
      </c>
      <c r="K332" s="7">
        <v>544</v>
      </c>
      <c r="L332" s="7">
        <v>121</v>
      </c>
      <c r="M332" s="7">
        <v>30</v>
      </c>
      <c r="N332" s="7">
        <v>54</v>
      </c>
      <c r="O332" s="7">
        <v>39</v>
      </c>
      <c r="P332" s="7">
        <v>41</v>
      </c>
      <c r="Q332" s="7">
        <v>8</v>
      </c>
      <c r="R332" s="7">
        <v>57</v>
      </c>
      <c r="S332" s="7">
        <v>42</v>
      </c>
      <c r="T332" s="7">
        <v>22</v>
      </c>
      <c r="U332" s="7">
        <v>44</v>
      </c>
      <c r="V332" s="7">
        <v>64</v>
      </c>
      <c r="W332" s="7">
        <v>10</v>
      </c>
      <c r="X332" s="2">
        <v>2.2999999999999998</v>
      </c>
      <c r="Y332" s="2">
        <v>3.5</v>
      </c>
      <c r="Z332" s="2">
        <v>2</v>
      </c>
      <c r="AA332" s="2">
        <v>2.5</v>
      </c>
      <c r="AB332" s="2">
        <v>1.1000000000000001</v>
      </c>
      <c r="AC332" s="2">
        <v>1.6</v>
      </c>
      <c r="AD332" s="2">
        <v>2.6</v>
      </c>
      <c r="AE332" s="2">
        <v>2.2999999999999998</v>
      </c>
      <c r="AF332" s="2">
        <v>2.9</v>
      </c>
      <c r="AG332" s="2">
        <v>3.7</v>
      </c>
      <c r="AH332" s="2">
        <v>3.6</v>
      </c>
      <c r="AI332" s="2">
        <v>2.1</v>
      </c>
      <c r="AJ332" s="2">
        <v>3</v>
      </c>
      <c r="AK332" s="2">
        <v>1.8</v>
      </c>
      <c r="AL332" s="2">
        <v>1.4</v>
      </c>
      <c r="AM332" s="2">
        <v>1.8</v>
      </c>
      <c r="AN332" s="2">
        <v>1.9</v>
      </c>
      <c r="AO332" s="2">
        <v>1.4</v>
      </c>
      <c r="AP332" s="2">
        <v>1.9</v>
      </c>
      <c r="AQ332" s="2">
        <v>2.2999999999999998</v>
      </c>
      <c r="AR332" s="2">
        <v>2.7</v>
      </c>
      <c r="AS332" t="e">
        <v>#N/A</v>
      </c>
      <c r="AT332" t="e">
        <v>#N/A</v>
      </c>
      <c r="AU332" t="e">
        <v>#N/A</v>
      </c>
      <c r="AV332" t="e">
        <v>#N/A</v>
      </c>
      <c r="AW332" t="e">
        <v>#N/A</v>
      </c>
      <c r="AX332" t="e">
        <v>#N/A</v>
      </c>
      <c r="AY332" t="e">
        <v>#N/A</v>
      </c>
      <c r="AZ332" t="e">
        <v>#N/A</v>
      </c>
      <c r="BA332" t="e">
        <v>#N/A</v>
      </c>
      <c r="BB332" t="e">
        <v>#N/A</v>
      </c>
      <c r="BC332" t="e">
        <v>#N/A</v>
      </c>
      <c r="BD332" t="e">
        <v>#N/A</v>
      </c>
      <c r="BE332" t="e">
        <v>#N/A</v>
      </c>
      <c r="BF332" t="e">
        <v>#N/A</v>
      </c>
      <c r="BG332" t="e">
        <v>#N/A</v>
      </c>
      <c r="BH332" t="e">
        <v>#N/A</v>
      </c>
      <c r="BI332" t="e">
        <v>#N/A</v>
      </c>
      <c r="BJ332" t="e">
        <v>#N/A</v>
      </c>
      <c r="BK332" t="e">
        <v>#N/A</v>
      </c>
      <c r="BL332" t="e">
        <v>#N/A</v>
      </c>
      <c r="BM332" t="e">
        <v>#N/A</v>
      </c>
    </row>
    <row r="333" spans="1:65" x14ac:dyDescent="0.25">
      <c r="A333" t="s">
        <v>337</v>
      </c>
      <c r="B333" s="2">
        <v>5.5</v>
      </c>
      <c r="C333" s="3">
        <v>5.4880000000000004</v>
      </c>
      <c r="D333" s="9">
        <v>5.35</v>
      </c>
      <c r="E333" s="2">
        <v>642</v>
      </c>
      <c r="F333" s="7">
        <v>2</v>
      </c>
      <c r="G333" s="7">
        <v>57</v>
      </c>
      <c r="H333" s="7">
        <v>2</v>
      </c>
      <c r="I333" s="7">
        <v>2</v>
      </c>
      <c r="J333" s="7">
        <v>25</v>
      </c>
      <c r="K333" s="7">
        <v>554</v>
      </c>
      <c r="L333" s="7">
        <v>123</v>
      </c>
      <c r="M333" s="7">
        <v>29</v>
      </c>
      <c r="N333" s="7">
        <v>56</v>
      </c>
      <c r="O333" s="7">
        <v>41</v>
      </c>
      <c r="P333" s="7">
        <v>41</v>
      </c>
      <c r="Q333" s="7">
        <v>8</v>
      </c>
      <c r="R333" s="7">
        <v>57</v>
      </c>
      <c r="S333" s="7">
        <v>42</v>
      </c>
      <c r="T333" s="7">
        <v>22</v>
      </c>
      <c r="U333" s="7">
        <v>47</v>
      </c>
      <c r="V333" s="7">
        <v>64</v>
      </c>
      <c r="W333" s="7">
        <v>11</v>
      </c>
      <c r="X333" s="2">
        <v>2.2999999999999998</v>
      </c>
      <c r="Y333" s="2">
        <v>3.7</v>
      </c>
      <c r="Z333" s="2">
        <v>2.1</v>
      </c>
      <c r="AA333" s="2">
        <v>2.7</v>
      </c>
      <c r="AB333" s="2">
        <v>1.2</v>
      </c>
      <c r="AC333" s="2">
        <v>1.7</v>
      </c>
      <c r="AD333" s="2">
        <v>2.6</v>
      </c>
      <c r="AE333" s="2">
        <v>2.2000000000000002</v>
      </c>
      <c r="AF333" s="2">
        <v>3</v>
      </c>
      <c r="AG333" s="2">
        <v>3.8</v>
      </c>
      <c r="AH333" s="2">
        <v>3.7</v>
      </c>
      <c r="AI333" s="2">
        <v>2.1</v>
      </c>
      <c r="AJ333" s="2">
        <v>3</v>
      </c>
      <c r="AK333" s="2">
        <v>1.8</v>
      </c>
      <c r="AL333" s="2">
        <v>1.4</v>
      </c>
      <c r="AM333" s="2">
        <v>1.9</v>
      </c>
      <c r="AN333" s="2">
        <v>1.9</v>
      </c>
      <c r="AO333" s="2">
        <v>1.6</v>
      </c>
      <c r="AP333" s="2">
        <v>2</v>
      </c>
      <c r="AQ333" s="2">
        <v>2.4</v>
      </c>
      <c r="AR333" s="2">
        <v>2.7</v>
      </c>
      <c r="AS333" t="e">
        <v>#N/A</v>
      </c>
      <c r="AT333" t="e">
        <v>#N/A</v>
      </c>
      <c r="AU333" t="e">
        <v>#N/A</v>
      </c>
      <c r="AV333" t="e">
        <v>#N/A</v>
      </c>
      <c r="AW333" t="e">
        <v>#N/A</v>
      </c>
      <c r="AX333" t="e">
        <v>#N/A</v>
      </c>
      <c r="AY333" t="e">
        <v>#N/A</v>
      </c>
      <c r="AZ333" t="e">
        <v>#N/A</v>
      </c>
      <c r="BA333" t="e">
        <v>#N/A</v>
      </c>
      <c r="BB333" t="e">
        <v>#N/A</v>
      </c>
      <c r="BC333" t="e">
        <v>#N/A</v>
      </c>
      <c r="BD333" t="e">
        <v>#N/A</v>
      </c>
      <c r="BE333" t="e">
        <v>#N/A</v>
      </c>
      <c r="BF333" t="e">
        <v>#N/A</v>
      </c>
      <c r="BG333" t="e">
        <v>#N/A</v>
      </c>
      <c r="BH333" t="e">
        <v>#N/A</v>
      </c>
      <c r="BI333" t="e">
        <v>#N/A</v>
      </c>
      <c r="BJ333" t="e">
        <v>#N/A</v>
      </c>
      <c r="BK333" t="e">
        <v>#N/A</v>
      </c>
      <c r="BL333" t="e">
        <v>#N/A</v>
      </c>
      <c r="BM333" t="e">
        <v>#N/A</v>
      </c>
    </row>
    <row r="334" spans="1:65" x14ac:dyDescent="0.25">
      <c r="A334" t="s">
        <v>338</v>
      </c>
      <c r="B334" s="2">
        <v>5.5</v>
      </c>
      <c r="C334" s="3">
        <v>5.4880000000000004</v>
      </c>
      <c r="D334" s="9">
        <v>5.35</v>
      </c>
      <c r="E334" s="2">
        <v>647</v>
      </c>
      <c r="F334" s="7">
        <v>2</v>
      </c>
      <c r="G334" s="7">
        <v>56</v>
      </c>
      <c r="H334" s="7">
        <v>2</v>
      </c>
      <c r="I334" s="7">
        <v>2</v>
      </c>
      <c r="J334" s="7">
        <v>24</v>
      </c>
      <c r="K334" s="7">
        <v>560</v>
      </c>
      <c r="L334" s="7">
        <v>128</v>
      </c>
      <c r="M334" s="7">
        <v>28</v>
      </c>
      <c r="N334" s="7">
        <v>54</v>
      </c>
      <c r="O334" s="7">
        <v>43</v>
      </c>
      <c r="P334" s="7">
        <v>41</v>
      </c>
      <c r="Q334" s="7">
        <v>9</v>
      </c>
      <c r="R334" s="7">
        <v>57</v>
      </c>
      <c r="S334" s="7">
        <v>43</v>
      </c>
      <c r="T334" s="7">
        <v>21</v>
      </c>
      <c r="U334" s="7">
        <v>48</v>
      </c>
      <c r="V334" s="7">
        <v>63</v>
      </c>
      <c r="W334" s="7">
        <v>12</v>
      </c>
      <c r="X334" s="2">
        <v>2.2999999999999998</v>
      </c>
      <c r="Y334" s="2">
        <v>3.7</v>
      </c>
      <c r="Z334" s="2">
        <v>2</v>
      </c>
      <c r="AA334" s="2">
        <v>2.8</v>
      </c>
      <c r="AB334" s="2">
        <v>1.2</v>
      </c>
      <c r="AC334" s="2">
        <v>1.6</v>
      </c>
      <c r="AD334" s="2">
        <v>2.7</v>
      </c>
      <c r="AE334" s="2">
        <v>2.2000000000000002</v>
      </c>
      <c r="AF334" s="2">
        <v>2.9</v>
      </c>
      <c r="AG334" s="2">
        <v>4</v>
      </c>
      <c r="AH334" s="2">
        <v>3.6</v>
      </c>
      <c r="AI334" s="2">
        <v>2.2999999999999998</v>
      </c>
      <c r="AJ334" s="2">
        <v>3</v>
      </c>
      <c r="AK334" s="2">
        <v>1.8</v>
      </c>
      <c r="AL334" s="2">
        <v>1.4</v>
      </c>
      <c r="AM334" s="2">
        <v>2</v>
      </c>
      <c r="AN334" s="2">
        <v>1.9</v>
      </c>
      <c r="AO334" s="2">
        <v>1.7</v>
      </c>
      <c r="AP334" s="2">
        <v>2.2000000000000002</v>
      </c>
      <c r="AQ334" s="2">
        <v>2.4</v>
      </c>
      <c r="AR334" s="2">
        <v>2.6</v>
      </c>
      <c r="AS334" t="e">
        <v>#N/A</v>
      </c>
      <c r="AT334" t="e">
        <v>#N/A</v>
      </c>
      <c r="AU334" t="e">
        <v>#N/A</v>
      </c>
      <c r="AV334" t="e">
        <v>#N/A</v>
      </c>
      <c r="AW334" t="e">
        <v>#N/A</v>
      </c>
      <c r="AX334" t="e">
        <v>#N/A</v>
      </c>
      <c r="AY334" t="e">
        <v>#N/A</v>
      </c>
      <c r="AZ334" t="e">
        <v>#N/A</v>
      </c>
      <c r="BA334" t="e">
        <v>#N/A</v>
      </c>
      <c r="BB334" t="e">
        <v>#N/A</v>
      </c>
      <c r="BC334" t="e">
        <v>#N/A</v>
      </c>
      <c r="BD334" t="e">
        <v>#N/A</v>
      </c>
      <c r="BE334" t="e">
        <v>#N/A</v>
      </c>
      <c r="BF334" t="e">
        <v>#N/A</v>
      </c>
      <c r="BG334" t="e">
        <v>#N/A</v>
      </c>
      <c r="BH334" t="e">
        <v>#N/A</v>
      </c>
      <c r="BI334" t="e">
        <v>#N/A</v>
      </c>
      <c r="BJ334" t="e">
        <v>#N/A</v>
      </c>
      <c r="BK334" t="e">
        <v>#N/A</v>
      </c>
      <c r="BL334" t="e">
        <v>#N/A</v>
      </c>
      <c r="BM334" t="e">
        <v>#N/A</v>
      </c>
    </row>
    <row r="335" spans="1:65" x14ac:dyDescent="0.25">
      <c r="A335" t="s">
        <v>339</v>
      </c>
      <c r="B335" s="2">
        <v>5.4</v>
      </c>
      <c r="C335" s="3">
        <v>5.4210000000000003</v>
      </c>
      <c r="D335" s="9">
        <v>5.35</v>
      </c>
      <c r="E335" s="2">
        <v>651</v>
      </c>
      <c r="F335" s="7">
        <v>2</v>
      </c>
      <c r="G335" s="7">
        <v>56</v>
      </c>
      <c r="H335" s="7">
        <v>2</v>
      </c>
      <c r="I335" s="7">
        <v>2</v>
      </c>
      <c r="J335" s="7">
        <v>23</v>
      </c>
      <c r="K335" s="7">
        <v>567</v>
      </c>
      <c r="L335" s="7">
        <v>127</v>
      </c>
      <c r="M335" s="7">
        <v>29</v>
      </c>
      <c r="N335" s="7">
        <v>56</v>
      </c>
      <c r="O335" s="7">
        <v>44</v>
      </c>
      <c r="P335" s="7">
        <v>42</v>
      </c>
      <c r="Q335" s="7">
        <v>9</v>
      </c>
      <c r="R335" s="7">
        <v>57</v>
      </c>
      <c r="S335" s="7">
        <v>43</v>
      </c>
      <c r="T335" s="7">
        <v>21</v>
      </c>
      <c r="U335" s="7">
        <v>49</v>
      </c>
      <c r="V335" s="7">
        <v>63</v>
      </c>
      <c r="W335" s="7">
        <v>13</v>
      </c>
      <c r="X335" s="2">
        <v>2.2999999999999998</v>
      </c>
      <c r="Y335" s="2">
        <v>3.4</v>
      </c>
      <c r="Z335" s="2">
        <v>2</v>
      </c>
      <c r="AA335" s="2">
        <v>2.9</v>
      </c>
      <c r="AB335" s="2">
        <v>1.3</v>
      </c>
      <c r="AC335" s="2">
        <v>1.5</v>
      </c>
      <c r="AD335" s="2">
        <v>2.7</v>
      </c>
      <c r="AE335" s="2">
        <v>2.2000000000000002</v>
      </c>
      <c r="AF335" s="2">
        <v>3</v>
      </c>
      <c r="AG335" s="2">
        <v>4.0999999999999996</v>
      </c>
      <c r="AH335" s="2">
        <v>3.7</v>
      </c>
      <c r="AI335" s="2">
        <v>2.2000000000000002</v>
      </c>
      <c r="AJ335" s="2">
        <v>3</v>
      </c>
      <c r="AK335" s="2">
        <v>1.8</v>
      </c>
      <c r="AL335" s="2">
        <v>1.4</v>
      </c>
      <c r="AM335" s="2">
        <v>2</v>
      </c>
      <c r="AN335" s="2">
        <v>1.9</v>
      </c>
      <c r="AO335" s="2">
        <v>2</v>
      </c>
      <c r="AP335" s="2">
        <v>2.2999999999999998</v>
      </c>
      <c r="AQ335" s="2">
        <v>2.4</v>
      </c>
      <c r="AR335" s="2">
        <v>2.6</v>
      </c>
      <c r="AS335" t="e">
        <v>#N/A</v>
      </c>
      <c r="AT335" t="e">
        <v>#N/A</v>
      </c>
      <c r="AU335" t="e">
        <v>#N/A</v>
      </c>
      <c r="AV335" t="e">
        <v>#N/A</v>
      </c>
      <c r="AW335" t="e">
        <v>#N/A</v>
      </c>
      <c r="AX335" t="e">
        <v>#N/A</v>
      </c>
      <c r="AY335" t="e">
        <v>#N/A</v>
      </c>
      <c r="AZ335" t="e">
        <v>#N/A</v>
      </c>
      <c r="BA335" t="e">
        <v>#N/A</v>
      </c>
      <c r="BB335" t="e">
        <v>#N/A</v>
      </c>
      <c r="BC335" t="e">
        <v>#N/A</v>
      </c>
      <c r="BD335" t="e">
        <v>#N/A</v>
      </c>
      <c r="BE335" t="e">
        <v>#N/A</v>
      </c>
      <c r="BF335" t="e">
        <v>#N/A</v>
      </c>
      <c r="BG335" t="e">
        <v>#N/A</v>
      </c>
      <c r="BH335" t="e">
        <v>#N/A</v>
      </c>
      <c r="BI335" t="e">
        <v>#N/A</v>
      </c>
      <c r="BJ335" t="e">
        <v>#N/A</v>
      </c>
      <c r="BK335" t="e">
        <v>#N/A</v>
      </c>
      <c r="BL335" t="e">
        <v>#N/A</v>
      </c>
      <c r="BM335" t="e">
        <v>#N/A</v>
      </c>
    </row>
    <row r="336" spans="1:65" x14ac:dyDescent="0.25">
      <c r="A336" t="s">
        <v>340</v>
      </c>
      <c r="B336" s="2">
        <v>5.4</v>
      </c>
      <c r="C336" s="3">
        <v>5.2919999999999998</v>
      </c>
      <c r="D336" s="9">
        <v>5.35</v>
      </c>
      <c r="E336" s="2">
        <v>659</v>
      </c>
      <c r="F336" s="7">
        <v>2</v>
      </c>
      <c r="G336" s="7">
        <v>54</v>
      </c>
      <c r="H336" s="7">
        <v>3</v>
      </c>
      <c r="I336" s="7">
        <v>2</v>
      </c>
      <c r="J336" s="7">
        <v>23</v>
      </c>
      <c r="K336" s="7">
        <v>576</v>
      </c>
      <c r="L336" s="7">
        <v>128</v>
      </c>
      <c r="M336" s="7">
        <v>29</v>
      </c>
      <c r="N336" s="7">
        <v>55</v>
      </c>
      <c r="O336" s="7">
        <v>43</v>
      </c>
      <c r="P336" s="7">
        <v>43</v>
      </c>
      <c r="Q336" s="7">
        <v>11</v>
      </c>
      <c r="R336" s="7">
        <v>58</v>
      </c>
      <c r="S336" s="7">
        <v>45</v>
      </c>
      <c r="T336" s="7">
        <v>21</v>
      </c>
      <c r="U336" s="7">
        <v>50</v>
      </c>
      <c r="V336" s="7">
        <v>65</v>
      </c>
      <c r="W336" s="7">
        <v>14</v>
      </c>
      <c r="X336" s="2">
        <v>2.4</v>
      </c>
      <c r="Y336" s="2">
        <v>3.2</v>
      </c>
      <c r="Z336" s="2">
        <v>1.9</v>
      </c>
      <c r="AA336" s="2">
        <v>3</v>
      </c>
      <c r="AB336" s="2">
        <v>1.3</v>
      </c>
      <c r="AC336" s="2">
        <v>1.6</v>
      </c>
      <c r="AD336" s="2">
        <v>2.8</v>
      </c>
      <c r="AE336" s="2">
        <v>2.2000000000000002</v>
      </c>
      <c r="AF336" s="2">
        <v>2.9</v>
      </c>
      <c r="AG336" s="2">
        <v>4.0999999999999996</v>
      </c>
      <c r="AH336" s="2">
        <v>3.8</v>
      </c>
      <c r="AI336" s="2">
        <v>2.6</v>
      </c>
      <c r="AJ336" s="2">
        <v>3</v>
      </c>
      <c r="AK336" s="2">
        <v>1.9</v>
      </c>
      <c r="AL336" s="2">
        <v>1.4</v>
      </c>
      <c r="AM336" s="2">
        <v>2</v>
      </c>
      <c r="AN336" s="2">
        <v>1.9</v>
      </c>
      <c r="AO336" s="2">
        <v>2</v>
      </c>
      <c r="AP336" s="2">
        <v>2.2999999999999998</v>
      </c>
      <c r="AQ336" s="2">
        <v>2.5</v>
      </c>
      <c r="AR336" s="2">
        <v>2.5</v>
      </c>
      <c r="AS336" t="e">
        <v>#N/A</v>
      </c>
      <c r="AT336" t="e">
        <v>#N/A</v>
      </c>
      <c r="AU336" t="e">
        <v>#N/A</v>
      </c>
      <c r="AV336" t="e">
        <v>#N/A</v>
      </c>
      <c r="AW336" t="e">
        <v>#N/A</v>
      </c>
      <c r="AX336" t="e">
        <v>#N/A</v>
      </c>
      <c r="AY336" t="e">
        <v>#N/A</v>
      </c>
      <c r="AZ336" t="e">
        <v>#N/A</v>
      </c>
      <c r="BA336" t="e">
        <v>#N/A</v>
      </c>
      <c r="BB336" t="e">
        <v>#N/A</v>
      </c>
      <c r="BC336" t="e">
        <v>#N/A</v>
      </c>
      <c r="BD336" t="e">
        <v>#N/A</v>
      </c>
      <c r="BE336" t="e">
        <v>#N/A</v>
      </c>
      <c r="BF336" t="e">
        <v>#N/A</v>
      </c>
      <c r="BG336" t="e">
        <v>#N/A</v>
      </c>
      <c r="BH336" t="e">
        <v>#N/A</v>
      </c>
      <c r="BI336" t="e">
        <v>#N/A</v>
      </c>
      <c r="BJ336" t="e">
        <v>#N/A</v>
      </c>
      <c r="BK336" t="e">
        <v>#N/A</v>
      </c>
      <c r="BL336" t="e">
        <v>#N/A</v>
      </c>
      <c r="BM336" t="e">
        <v>#N/A</v>
      </c>
    </row>
    <row r="337" spans="1:65" x14ac:dyDescent="0.25">
      <c r="A337" t="s">
        <v>341</v>
      </c>
      <c r="B337" s="2">
        <v>5.3</v>
      </c>
      <c r="C337" s="3">
        <v>5.3250000000000002</v>
      </c>
      <c r="D337" s="9">
        <v>5.35</v>
      </c>
      <c r="E337" s="2">
        <v>670</v>
      </c>
      <c r="F337" s="7">
        <v>2</v>
      </c>
      <c r="G337" s="7">
        <v>57</v>
      </c>
      <c r="H337" s="7">
        <v>3</v>
      </c>
      <c r="I337" s="7">
        <v>2</v>
      </c>
      <c r="J337" s="7">
        <v>28</v>
      </c>
      <c r="K337" s="7">
        <v>579</v>
      </c>
      <c r="L337" s="7">
        <v>126</v>
      </c>
      <c r="M337" s="7">
        <v>31</v>
      </c>
      <c r="N337" s="7">
        <v>54</v>
      </c>
      <c r="O337" s="7">
        <v>43</v>
      </c>
      <c r="P337" s="7">
        <v>44</v>
      </c>
      <c r="Q337" s="7">
        <v>11</v>
      </c>
      <c r="R337" s="7">
        <v>59</v>
      </c>
      <c r="S337" s="7">
        <v>46</v>
      </c>
      <c r="T337" s="7">
        <v>23</v>
      </c>
      <c r="U337" s="7">
        <v>49</v>
      </c>
      <c r="V337" s="7">
        <v>66</v>
      </c>
      <c r="W337" s="7">
        <v>13</v>
      </c>
      <c r="X337" s="2">
        <v>2.4</v>
      </c>
      <c r="Y337" s="2">
        <v>3.2</v>
      </c>
      <c r="Z337" s="2">
        <v>2</v>
      </c>
      <c r="AA337" s="2">
        <v>3</v>
      </c>
      <c r="AB337" s="2">
        <v>1.3</v>
      </c>
      <c r="AC337" s="2">
        <v>1.9</v>
      </c>
      <c r="AD337" s="2">
        <v>2.7</v>
      </c>
      <c r="AE337" s="2">
        <v>2.4</v>
      </c>
      <c r="AF337" s="2">
        <v>2.9</v>
      </c>
      <c r="AG337" s="2">
        <v>4.0999999999999996</v>
      </c>
      <c r="AH337" s="2">
        <v>3.9</v>
      </c>
      <c r="AI337" s="2">
        <v>2.8</v>
      </c>
      <c r="AJ337" s="2">
        <v>3.1</v>
      </c>
      <c r="AK337" s="2">
        <v>1.9</v>
      </c>
      <c r="AL337" s="2">
        <v>1.5</v>
      </c>
      <c r="AM337" s="2">
        <v>2</v>
      </c>
      <c r="AN337" s="2">
        <v>2</v>
      </c>
      <c r="AO337" s="2">
        <v>2</v>
      </c>
      <c r="AP337" s="2">
        <v>2.2000000000000002</v>
      </c>
      <c r="AQ337" s="2">
        <v>2.5</v>
      </c>
      <c r="AR337" s="2">
        <v>2.5</v>
      </c>
      <c r="AS337" t="e">
        <v>#N/A</v>
      </c>
      <c r="AT337" t="e">
        <v>#N/A</v>
      </c>
      <c r="AU337" t="e">
        <v>#N/A</v>
      </c>
      <c r="AV337" t="e">
        <v>#N/A</v>
      </c>
      <c r="AW337" t="e">
        <v>#N/A</v>
      </c>
      <c r="AX337" t="e">
        <v>#N/A</v>
      </c>
      <c r="AY337" t="e">
        <v>#N/A</v>
      </c>
      <c r="AZ337" t="e">
        <v>#N/A</v>
      </c>
      <c r="BA337" t="e">
        <v>#N/A</v>
      </c>
      <c r="BB337" t="e">
        <v>#N/A</v>
      </c>
      <c r="BC337" t="e">
        <v>#N/A</v>
      </c>
      <c r="BD337" t="e">
        <v>#N/A</v>
      </c>
      <c r="BE337" t="e">
        <v>#N/A</v>
      </c>
      <c r="BF337" t="e">
        <v>#N/A</v>
      </c>
      <c r="BG337" t="e">
        <v>#N/A</v>
      </c>
      <c r="BH337" t="e">
        <v>#N/A</v>
      </c>
      <c r="BI337" t="e">
        <v>#N/A</v>
      </c>
      <c r="BJ337" t="e">
        <v>#N/A</v>
      </c>
      <c r="BK337" t="e">
        <v>#N/A</v>
      </c>
      <c r="BL337" t="e">
        <v>#N/A</v>
      </c>
      <c r="BM337" t="e">
        <v>#N/A</v>
      </c>
    </row>
    <row r="338" spans="1:65" x14ac:dyDescent="0.25">
      <c r="A338" t="s">
        <v>342</v>
      </c>
      <c r="B338" s="2">
        <v>5.3</v>
      </c>
      <c r="C338" s="3">
        <v>5.2809999999999997</v>
      </c>
      <c r="D338" s="9">
        <v>5.35</v>
      </c>
      <c r="E338" s="2">
        <v>681</v>
      </c>
      <c r="F338" s="7">
        <v>2</v>
      </c>
      <c r="G338" s="7">
        <v>57</v>
      </c>
      <c r="H338" s="7">
        <v>2</v>
      </c>
      <c r="I338" s="7">
        <v>2</v>
      </c>
      <c r="J338" s="7">
        <v>28</v>
      </c>
      <c r="K338" s="7">
        <v>589</v>
      </c>
      <c r="L338" s="7">
        <v>131</v>
      </c>
      <c r="M338" s="7">
        <v>31</v>
      </c>
      <c r="N338" s="7">
        <v>55</v>
      </c>
      <c r="O338" s="7">
        <v>43</v>
      </c>
      <c r="P338" s="7">
        <v>46</v>
      </c>
      <c r="Q338" s="7">
        <v>10</v>
      </c>
      <c r="R338" s="7">
        <v>62</v>
      </c>
      <c r="S338" s="7">
        <v>46</v>
      </c>
      <c r="T338" s="7">
        <v>23</v>
      </c>
      <c r="U338" s="7">
        <v>50</v>
      </c>
      <c r="V338" s="7">
        <v>67</v>
      </c>
      <c r="W338" s="7">
        <v>12</v>
      </c>
      <c r="X338" s="2">
        <v>2.4</v>
      </c>
      <c r="Y338" s="2">
        <v>3.2</v>
      </c>
      <c r="Z338" s="2">
        <v>2.1</v>
      </c>
      <c r="AA338" s="2">
        <v>2.9</v>
      </c>
      <c r="AB338" s="2">
        <v>1.2</v>
      </c>
      <c r="AC338" s="2">
        <v>1.9</v>
      </c>
      <c r="AD338" s="2">
        <v>2.8</v>
      </c>
      <c r="AE338" s="2">
        <v>2.4</v>
      </c>
      <c r="AF338" s="2">
        <v>2.9</v>
      </c>
      <c r="AG338" s="2">
        <v>4</v>
      </c>
      <c r="AH338" s="2">
        <v>4</v>
      </c>
      <c r="AI338" s="2">
        <v>2.4</v>
      </c>
      <c r="AJ338" s="2">
        <v>3.2</v>
      </c>
      <c r="AK338" s="2">
        <v>2</v>
      </c>
      <c r="AL338" s="2">
        <v>1.5</v>
      </c>
      <c r="AM338" s="2">
        <v>2</v>
      </c>
      <c r="AN338" s="2">
        <v>2</v>
      </c>
      <c r="AO338" s="2">
        <v>1.8</v>
      </c>
      <c r="AP338" s="2">
        <v>2.1</v>
      </c>
      <c r="AQ338" s="2">
        <v>2.5</v>
      </c>
      <c r="AR338" s="2">
        <v>2.4</v>
      </c>
      <c r="AS338" t="e">
        <v>#N/A</v>
      </c>
      <c r="AT338" t="e">
        <v>#N/A</v>
      </c>
      <c r="AU338" t="e">
        <v>#N/A</v>
      </c>
      <c r="AV338" t="e">
        <v>#N/A</v>
      </c>
      <c r="AW338" t="e">
        <v>#N/A</v>
      </c>
      <c r="AX338" t="e">
        <v>#N/A</v>
      </c>
      <c r="AY338" t="e">
        <v>#N/A</v>
      </c>
      <c r="AZ338" t="e">
        <v>#N/A</v>
      </c>
      <c r="BA338" t="e">
        <v>#N/A</v>
      </c>
      <c r="BB338" t="e">
        <v>#N/A</v>
      </c>
      <c r="BC338" t="e">
        <v>#N/A</v>
      </c>
      <c r="BD338" t="e">
        <v>#N/A</v>
      </c>
      <c r="BE338" t="e">
        <v>#N/A</v>
      </c>
      <c r="BF338" t="e">
        <v>#N/A</v>
      </c>
      <c r="BG338" t="e">
        <v>#N/A</v>
      </c>
      <c r="BH338" t="e">
        <v>#N/A</v>
      </c>
      <c r="BI338" t="e">
        <v>#N/A</v>
      </c>
      <c r="BJ338" t="e">
        <v>#N/A</v>
      </c>
      <c r="BK338" t="e">
        <v>#N/A</v>
      </c>
      <c r="BL338" t="e">
        <v>#N/A</v>
      </c>
      <c r="BM338" t="e">
        <v>#N/A</v>
      </c>
    </row>
    <row r="339" spans="1:65" x14ac:dyDescent="0.25">
      <c r="A339" t="s">
        <v>343</v>
      </c>
      <c r="B339" s="2">
        <v>5.3</v>
      </c>
      <c r="C339" s="3">
        <v>5.3319999999999999</v>
      </c>
      <c r="D339" s="9">
        <v>5.35</v>
      </c>
      <c r="E339" s="2">
        <v>684</v>
      </c>
      <c r="F339" s="7">
        <v>2</v>
      </c>
      <c r="G339" s="7">
        <v>59</v>
      </c>
      <c r="H339" s="7">
        <v>2</v>
      </c>
      <c r="I339" s="7">
        <v>2</v>
      </c>
      <c r="J339" s="7">
        <v>30</v>
      </c>
      <c r="K339" s="7">
        <v>588</v>
      </c>
      <c r="L339" s="7">
        <v>130</v>
      </c>
      <c r="M339" s="7">
        <v>31</v>
      </c>
      <c r="N339" s="7">
        <v>55</v>
      </c>
      <c r="O339" s="7">
        <v>44</v>
      </c>
      <c r="P339" s="7">
        <v>46</v>
      </c>
      <c r="Q339" s="7">
        <v>9</v>
      </c>
      <c r="R339" s="7">
        <v>60</v>
      </c>
      <c r="S339" s="7">
        <v>45</v>
      </c>
      <c r="T339" s="7">
        <v>24</v>
      </c>
      <c r="U339" s="7">
        <v>50</v>
      </c>
      <c r="V339" s="7">
        <v>68</v>
      </c>
      <c r="W339" s="7">
        <v>13</v>
      </c>
      <c r="X339" s="2">
        <v>2.5</v>
      </c>
      <c r="Y339" s="2">
        <v>3.2</v>
      </c>
      <c r="Z339" s="2">
        <v>2.1</v>
      </c>
      <c r="AA339" s="2">
        <v>2.8</v>
      </c>
      <c r="AB339" s="2">
        <v>1.3</v>
      </c>
      <c r="AC339" s="2">
        <v>2</v>
      </c>
      <c r="AD339" s="2">
        <v>2.8</v>
      </c>
      <c r="AE339" s="2">
        <v>2.4</v>
      </c>
      <c r="AF339" s="2">
        <v>2.9</v>
      </c>
      <c r="AG339" s="2">
        <v>4.0999999999999996</v>
      </c>
      <c r="AH339" s="2">
        <v>4.0999999999999996</v>
      </c>
      <c r="AI339" s="2">
        <v>2.2000000000000002</v>
      </c>
      <c r="AJ339" s="2">
        <v>3.1</v>
      </c>
      <c r="AK339" s="2">
        <v>1.9</v>
      </c>
      <c r="AL339" s="2">
        <v>1.5</v>
      </c>
      <c r="AM339" s="2">
        <v>2</v>
      </c>
      <c r="AN339" s="2">
        <v>2</v>
      </c>
      <c r="AO339" s="2">
        <v>1.9</v>
      </c>
      <c r="AP339" s="2">
        <v>2.2000000000000002</v>
      </c>
      <c r="AQ339" s="2">
        <v>2.5</v>
      </c>
      <c r="AR339" s="2">
        <v>2.4</v>
      </c>
      <c r="AS339" t="e">
        <v>#N/A</v>
      </c>
      <c r="AT339" t="e">
        <v>#N/A</v>
      </c>
      <c r="AU339" t="e">
        <v>#N/A</v>
      </c>
      <c r="AV339" t="e">
        <v>#N/A</v>
      </c>
      <c r="AW339" t="e">
        <v>#N/A</v>
      </c>
      <c r="AX339" t="e">
        <v>#N/A</v>
      </c>
      <c r="AY339" t="e">
        <v>#N/A</v>
      </c>
      <c r="AZ339" t="e">
        <v>#N/A</v>
      </c>
      <c r="BA339" t="e">
        <v>#N/A</v>
      </c>
      <c r="BB339" t="e">
        <v>#N/A</v>
      </c>
      <c r="BC339" t="e">
        <v>#N/A</v>
      </c>
      <c r="BD339" t="e">
        <v>#N/A</v>
      </c>
      <c r="BE339" t="e">
        <v>#N/A</v>
      </c>
      <c r="BF339" t="e">
        <v>#N/A</v>
      </c>
      <c r="BG339" t="e">
        <v>#N/A</v>
      </c>
      <c r="BH339" t="e">
        <v>#N/A</v>
      </c>
      <c r="BI339" t="e">
        <v>#N/A</v>
      </c>
      <c r="BJ339" t="e">
        <v>#N/A</v>
      </c>
      <c r="BK339" t="e">
        <v>#N/A</v>
      </c>
      <c r="BL339" t="e">
        <v>#N/A</v>
      </c>
      <c r="BM339" t="e">
        <v>#N/A</v>
      </c>
    </row>
    <row r="340" spans="1:65" x14ac:dyDescent="0.25">
      <c r="A340" t="s">
        <v>344</v>
      </c>
      <c r="B340" s="2">
        <v>5.2</v>
      </c>
      <c r="C340" s="3">
        <v>5.306</v>
      </c>
      <c r="D340" s="9">
        <v>5.35</v>
      </c>
      <c r="E340" s="2">
        <v>686</v>
      </c>
      <c r="F340" s="7">
        <v>2</v>
      </c>
      <c r="G340" s="7">
        <v>60</v>
      </c>
      <c r="H340" s="7">
        <v>2</v>
      </c>
      <c r="I340" s="7">
        <v>2</v>
      </c>
      <c r="J340" s="7">
        <v>30</v>
      </c>
      <c r="K340" s="7">
        <v>589</v>
      </c>
      <c r="L340" s="7">
        <v>130</v>
      </c>
      <c r="M340" s="7">
        <v>30</v>
      </c>
      <c r="N340" s="7">
        <v>56</v>
      </c>
      <c r="O340" s="7">
        <v>43</v>
      </c>
      <c r="P340" s="7">
        <v>45</v>
      </c>
      <c r="Q340" s="7">
        <v>9</v>
      </c>
      <c r="R340" s="7">
        <v>60</v>
      </c>
      <c r="S340" s="7">
        <v>44</v>
      </c>
      <c r="T340" s="7">
        <v>23</v>
      </c>
      <c r="U340" s="7">
        <v>51</v>
      </c>
      <c r="V340" s="7">
        <v>71</v>
      </c>
      <c r="W340" s="7">
        <v>13</v>
      </c>
      <c r="X340" s="2">
        <v>2.5</v>
      </c>
      <c r="Y340" s="2">
        <v>3</v>
      </c>
      <c r="Z340" s="2">
        <v>2.2000000000000002</v>
      </c>
      <c r="AA340" s="2">
        <v>2.7</v>
      </c>
      <c r="AB340" s="2">
        <v>1.4</v>
      </c>
      <c r="AC340" s="2">
        <v>2</v>
      </c>
      <c r="AD340" s="2">
        <v>2.8</v>
      </c>
      <c r="AE340" s="2">
        <v>2.2999999999999998</v>
      </c>
      <c r="AF340" s="2">
        <v>3</v>
      </c>
      <c r="AG340" s="2">
        <v>4.0999999999999996</v>
      </c>
      <c r="AH340" s="2">
        <v>3.9</v>
      </c>
      <c r="AI340" s="2">
        <v>2.2999999999999998</v>
      </c>
      <c r="AJ340" s="2">
        <v>3.1</v>
      </c>
      <c r="AK340" s="2">
        <v>1.8</v>
      </c>
      <c r="AL340" s="2">
        <v>1.5</v>
      </c>
      <c r="AM340" s="2">
        <v>2.1</v>
      </c>
      <c r="AN340" s="2">
        <v>2.1</v>
      </c>
      <c r="AO340" s="2">
        <v>1.9</v>
      </c>
      <c r="AP340" s="2">
        <v>2.2999999999999998</v>
      </c>
      <c r="AQ340" s="2">
        <v>2.5</v>
      </c>
      <c r="AR340" s="2">
        <v>2.4</v>
      </c>
      <c r="AS340" t="e">
        <v>#N/A</v>
      </c>
      <c r="AT340" t="e">
        <v>#N/A</v>
      </c>
      <c r="AU340" t="e">
        <v>#N/A</v>
      </c>
      <c r="AV340" t="e">
        <v>#N/A</v>
      </c>
      <c r="AW340" t="e">
        <v>#N/A</v>
      </c>
      <c r="AX340" t="e">
        <v>#N/A</v>
      </c>
      <c r="AY340" t="e">
        <v>#N/A</v>
      </c>
      <c r="AZ340" t="e">
        <v>#N/A</v>
      </c>
      <c r="BA340" t="e">
        <v>#N/A</v>
      </c>
      <c r="BB340" t="e">
        <v>#N/A</v>
      </c>
      <c r="BC340" t="e">
        <v>#N/A</v>
      </c>
      <c r="BD340" t="e">
        <v>#N/A</v>
      </c>
      <c r="BE340" t="e">
        <v>#N/A</v>
      </c>
      <c r="BF340" t="e">
        <v>#N/A</v>
      </c>
      <c r="BG340" t="e">
        <v>#N/A</v>
      </c>
      <c r="BH340" t="e">
        <v>#N/A</v>
      </c>
      <c r="BI340" t="e">
        <v>#N/A</v>
      </c>
      <c r="BJ340" t="e">
        <v>#N/A</v>
      </c>
      <c r="BK340" t="e">
        <v>#N/A</v>
      </c>
      <c r="BL340" t="e">
        <v>#N/A</v>
      </c>
      <c r="BM340" t="e">
        <v>#N/A</v>
      </c>
    </row>
    <row r="341" spans="1:65" x14ac:dyDescent="0.25">
      <c r="A341" t="s">
        <v>345</v>
      </c>
      <c r="B341" s="2">
        <v>5.2</v>
      </c>
      <c r="C341" s="3">
        <v>5.0620000000000003</v>
      </c>
      <c r="D341" s="9">
        <v>5.52</v>
      </c>
      <c r="E341" s="2">
        <v>691</v>
      </c>
      <c r="F341" s="7">
        <v>2</v>
      </c>
      <c r="G341" s="7">
        <v>60</v>
      </c>
      <c r="H341" s="7">
        <v>2</v>
      </c>
      <c r="I341" s="7">
        <v>2</v>
      </c>
      <c r="J341" s="7">
        <v>30</v>
      </c>
      <c r="K341" s="7">
        <v>594</v>
      </c>
      <c r="L341" s="7">
        <v>128</v>
      </c>
      <c r="M341" s="7">
        <v>31</v>
      </c>
      <c r="N341" s="7">
        <v>58</v>
      </c>
      <c r="O341" s="7">
        <v>44</v>
      </c>
      <c r="P341" s="7">
        <v>43</v>
      </c>
      <c r="Q341" s="7">
        <v>10</v>
      </c>
      <c r="R341" s="7">
        <v>60</v>
      </c>
      <c r="S341" s="7">
        <v>43</v>
      </c>
      <c r="T341" s="7">
        <v>23</v>
      </c>
      <c r="U341" s="7">
        <v>51</v>
      </c>
      <c r="V341" s="7">
        <v>74</v>
      </c>
      <c r="W341" s="7">
        <v>14</v>
      </c>
      <c r="X341" s="2">
        <v>2.5</v>
      </c>
      <c r="Y341" s="2">
        <v>2.7</v>
      </c>
      <c r="Z341" s="2">
        <v>2.2000000000000002</v>
      </c>
      <c r="AA341" s="2">
        <v>2.9</v>
      </c>
      <c r="AB341" s="2">
        <v>1.5</v>
      </c>
      <c r="AC341" s="2">
        <v>2</v>
      </c>
      <c r="AD341" s="2">
        <v>2.8</v>
      </c>
      <c r="AE341" s="2">
        <v>2.4</v>
      </c>
      <c r="AF341" s="2">
        <v>3.1</v>
      </c>
      <c r="AG341" s="2">
        <v>4.0999999999999996</v>
      </c>
      <c r="AH341" s="2">
        <v>3.8</v>
      </c>
      <c r="AI341" s="2">
        <v>2.4</v>
      </c>
      <c r="AJ341" s="2">
        <v>3.2</v>
      </c>
      <c r="AK341" s="2">
        <v>1.8</v>
      </c>
      <c r="AL341" s="2">
        <v>1.5</v>
      </c>
      <c r="AM341" s="2">
        <v>2.1</v>
      </c>
      <c r="AN341" s="2">
        <v>2.2000000000000002</v>
      </c>
      <c r="AO341" s="2">
        <v>2.1</v>
      </c>
      <c r="AP341" s="2">
        <v>2.2999999999999998</v>
      </c>
      <c r="AQ341" s="2">
        <v>2.5</v>
      </c>
      <c r="AR341" s="2">
        <v>2.4</v>
      </c>
      <c r="AS341" t="e">
        <v>#N/A</v>
      </c>
      <c r="AT341" t="e">
        <v>#N/A</v>
      </c>
      <c r="AU341" t="e">
        <v>#N/A</v>
      </c>
      <c r="AV341" t="e">
        <v>#N/A</v>
      </c>
      <c r="AW341" t="e">
        <v>#N/A</v>
      </c>
      <c r="AX341" t="e">
        <v>#N/A</v>
      </c>
      <c r="AY341" t="e">
        <v>#N/A</v>
      </c>
      <c r="AZ341" t="e">
        <v>#N/A</v>
      </c>
      <c r="BA341" t="e">
        <v>#N/A</v>
      </c>
      <c r="BB341" t="e">
        <v>#N/A</v>
      </c>
      <c r="BC341" t="e">
        <v>#N/A</v>
      </c>
      <c r="BD341" t="e">
        <v>#N/A</v>
      </c>
      <c r="BE341" t="e">
        <v>#N/A</v>
      </c>
      <c r="BF341" t="e">
        <v>#N/A</v>
      </c>
      <c r="BG341" t="e">
        <v>#N/A</v>
      </c>
      <c r="BH341" t="e">
        <v>#N/A</v>
      </c>
      <c r="BI341" t="e">
        <v>#N/A</v>
      </c>
      <c r="BJ341" t="e">
        <v>#N/A</v>
      </c>
      <c r="BK341" t="e">
        <v>#N/A</v>
      </c>
      <c r="BL341" t="e">
        <v>#N/A</v>
      </c>
      <c r="BM341" t="e">
        <v>#N/A</v>
      </c>
    </row>
    <row r="342" spans="1:65" x14ac:dyDescent="0.25">
      <c r="A342" t="s">
        <v>346</v>
      </c>
      <c r="B342" s="2">
        <v>5.2</v>
      </c>
      <c r="C342" s="3">
        <v>5.3769999999999998</v>
      </c>
      <c r="D342" s="9">
        <v>5.52</v>
      </c>
      <c r="E342" s="2">
        <v>687</v>
      </c>
      <c r="F342" s="7">
        <v>2</v>
      </c>
      <c r="G342" s="7">
        <v>60</v>
      </c>
      <c r="H342" s="7">
        <v>3</v>
      </c>
      <c r="I342" s="7">
        <v>2</v>
      </c>
      <c r="J342" s="7">
        <v>29</v>
      </c>
      <c r="K342" s="7">
        <v>592</v>
      </c>
      <c r="L342" s="7">
        <v>129</v>
      </c>
      <c r="M342" s="7">
        <v>32</v>
      </c>
      <c r="N342" s="7">
        <v>60</v>
      </c>
      <c r="O342" s="7">
        <v>43</v>
      </c>
      <c r="P342" s="7">
        <v>42</v>
      </c>
      <c r="Q342" s="7">
        <v>9</v>
      </c>
      <c r="R342" s="7">
        <v>61</v>
      </c>
      <c r="S342" s="7">
        <v>44</v>
      </c>
      <c r="T342" s="7">
        <v>22</v>
      </c>
      <c r="U342" s="7">
        <v>51</v>
      </c>
      <c r="V342" s="7">
        <v>74</v>
      </c>
      <c r="W342" s="7">
        <v>12</v>
      </c>
      <c r="X342" s="2">
        <v>2.5</v>
      </c>
      <c r="Y342" s="2">
        <v>2.5</v>
      </c>
      <c r="Z342" s="2">
        <v>2.2000000000000002</v>
      </c>
      <c r="AA342" s="2">
        <v>3.1</v>
      </c>
      <c r="AB342" s="2">
        <v>1.4</v>
      </c>
      <c r="AC342" s="2">
        <v>2</v>
      </c>
      <c r="AD342" s="2">
        <v>2.8</v>
      </c>
      <c r="AE342" s="2">
        <v>2.5</v>
      </c>
      <c r="AF342" s="2">
        <v>3.2</v>
      </c>
      <c r="AG342" s="2">
        <v>4</v>
      </c>
      <c r="AH342" s="2">
        <v>3.7</v>
      </c>
      <c r="AI342" s="2">
        <v>2.2999999999999998</v>
      </c>
      <c r="AJ342" s="2">
        <v>3.2</v>
      </c>
      <c r="AK342" s="2">
        <v>1.9</v>
      </c>
      <c r="AL342" s="2">
        <v>1.4</v>
      </c>
      <c r="AM342" s="2">
        <v>2.1</v>
      </c>
      <c r="AN342" s="2">
        <v>2.2000000000000002</v>
      </c>
      <c r="AO342" s="2">
        <v>1.8</v>
      </c>
      <c r="AP342" s="2">
        <v>2.1</v>
      </c>
      <c r="AQ342" s="2">
        <v>2.5</v>
      </c>
      <c r="AR342" s="2">
        <v>2.2999999999999998</v>
      </c>
      <c r="AS342" t="e">
        <v>#N/A</v>
      </c>
      <c r="AT342" t="e">
        <v>#N/A</v>
      </c>
      <c r="AU342" t="e">
        <v>#N/A</v>
      </c>
      <c r="AV342" t="e">
        <v>#N/A</v>
      </c>
      <c r="AW342" t="e">
        <v>#N/A</v>
      </c>
      <c r="AX342" t="e">
        <v>#N/A</v>
      </c>
      <c r="AY342" t="e">
        <v>#N/A</v>
      </c>
      <c r="AZ342" t="e">
        <v>#N/A</v>
      </c>
      <c r="BA342" t="e">
        <v>#N/A</v>
      </c>
      <c r="BB342" t="e">
        <v>#N/A</v>
      </c>
      <c r="BC342" t="e">
        <v>#N/A</v>
      </c>
      <c r="BD342" t="e">
        <v>#N/A</v>
      </c>
      <c r="BE342" t="e">
        <v>#N/A</v>
      </c>
      <c r="BF342" t="e">
        <v>#N/A</v>
      </c>
      <c r="BG342" t="e">
        <v>#N/A</v>
      </c>
      <c r="BH342" t="e">
        <v>#N/A</v>
      </c>
      <c r="BI342" t="e">
        <v>#N/A</v>
      </c>
      <c r="BJ342" t="e">
        <v>#N/A</v>
      </c>
      <c r="BK342" t="e">
        <v>#N/A</v>
      </c>
      <c r="BL342" t="e">
        <v>#N/A</v>
      </c>
      <c r="BM342" t="e">
        <v>#N/A</v>
      </c>
    </row>
    <row r="343" spans="1:65" x14ac:dyDescent="0.25">
      <c r="A343" t="s">
        <v>347</v>
      </c>
      <c r="B343" s="2">
        <v>5.2</v>
      </c>
      <c r="C343" s="3">
        <v>5.0229999999999997</v>
      </c>
      <c r="D343" s="9">
        <v>5.52</v>
      </c>
      <c r="E343" s="2">
        <v>679</v>
      </c>
      <c r="F343" s="7">
        <v>2</v>
      </c>
      <c r="G343" s="7">
        <v>61</v>
      </c>
      <c r="H343" s="7">
        <v>3</v>
      </c>
      <c r="I343" s="7">
        <v>2</v>
      </c>
      <c r="J343" s="7">
        <v>27</v>
      </c>
      <c r="K343" s="7">
        <v>585</v>
      </c>
      <c r="L343" s="7">
        <v>130</v>
      </c>
      <c r="M343" s="7">
        <v>32</v>
      </c>
      <c r="N343" s="7">
        <v>62</v>
      </c>
      <c r="O343" s="7">
        <v>42</v>
      </c>
      <c r="P343" s="7">
        <v>40</v>
      </c>
      <c r="Q343" s="7">
        <v>8</v>
      </c>
      <c r="R343" s="7">
        <v>59</v>
      </c>
      <c r="S343" s="7">
        <v>43</v>
      </c>
      <c r="T343" s="7">
        <v>22</v>
      </c>
      <c r="U343" s="7">
        <v>50</v>
      </c>
      <c r="V343" s="7">
        <v>72</v>
      </c>
      <c r="W343" s="7">
        <v>12</v>
      </c>
      <c r="X343" s="2">
        <v>2.4</v>
      </c>
      <c r="Y343" s="2">
        <v>2.5</v>
      </c>
      <c r="Z343" s="2">
        <v>2.2000000000000002</v>
      </c>
      <c r="AA343" s="2">
        <v>3.5</v>
      </c>
      <c r="AB343" s="2">
        <v>1.4</v>
      </c>
      <c r="AC343" s="2">
        <v>1.8</v>
      </c>
      <c r="AD343" s="2">
        <v>2.8</v>
      </c>
      <c r="AE343" s="2">
        <v>2.4</v>
      </c>
      <c r="AF343" s="2">
        <v>3.3</v>
      </c>
      <c r="AG343" s="2">
        <v>4</v>
      </c>
      <c r="AH343" s="2">
        <v>3.6</v>
      </c>
      <c r="AI343" s="2">
        <v>1.9</v>
      </c>
      <c r="AJ343" s="2">
        <v>3.1</v>
      </c>
      <c r="AK343" s="2">
        <v>1.8</v>
      </c>
      <c r="AL343" s="2">
        <v>1.4</v>
      </c>
      <c r="AM343" s="2">
        <v>2</v>
      </c>
      <c r="AN343" s="2">
        <v>2.2000000000000002</v>
      </c>
      <c r="AO343" s="2">
        <v>1.8</v>
      </c>
      <c r="AP343" s="2">
        <v>2.1</v>
      </c>
      <c r="AQ343" s="2">
        <v>2.5</v>
      </c>
      <c r="AR343" s="2">
        <v>2.4</v>
      </c>
      <c r="AS343" t="e">
        <v>#N/A</v>
      </c>
      <c r="AT343" t="e">
        <v>#N/A</v>
      </c>
      <c r="AU343" t="e">
        <v>#N/A</v>
      </c>
      <c r="AV343" t="e">
        <v>#N/A</v>
      </c>
      <c r="AW343" t="e">
        <v>#N/A</v>
      </c>
      <c r="AX343" t="e">
        <v>#N/A</v>
      </c>
      <c r="AY343" t="e">
        <v>#N/A</v>
      </c>
      <c r="AZ343" t="e">
        <v>#N/A</v>
      </c>
      <c r="BA343" t="e">
        <v>#N/A</v>
      </c>
      <c r="BB343" t="e">
        <v>#N/A</v>
      </c>
      <c r="BC343" t="e">
        <v>#N/A</v>
      </c>
      <c r="BD343" t="e">
        <v>#N/A</v>
      </c>
      <c r="BE343" t="e">
        <v>#N/A</v>
      </c>
      <c r="BF343" t="e">
        <v>#N/A</v>
      </c>
      <c r="BG343" t="e">
        <v>#N/A</v>
      </c>
      <c r="BH343" t="e">
        <v>#N/A</v>
      </c>
      <c r="BI343" t="e">
        <v>#N/A</v>
      </c>
      <c r="BJ343" t="e">
        <v>#N/A</v>
      </c>
      <c r="BK343" t="e">
        <v>#N/A</v>
      </c>
      <c r="BL343" t="e">
        <v>#N/A</v>
      </c>
      <c r="BM343" t="e">
        <v>#N/A</v>
      </c>
    </row>
    <row r="344" spans="1:65" x14ac:dyDescent="0.25">
      <c r="A344" t="s">
        <v>348</v>
      </c>
      <c r="B344" s="2">
        <v>5.2</v>
      </c>
      <c r="C344" s="3">
        <v>5.1189999999999998</v>
      </c>
      <c r="D344" s="9">
        <v>5.52</v>
      </c>
      <c r="E344" s="2">
        <v>687</v>
      </c>
      <c r="F344" s="7">
        <v>2</v>
      </c>
      <c r="G344" s="7">
        <v>59</v>
      </c>
      <c r="H344" s="7">
        <v>3</v>
      </c>
      <c r="I344" s="7">
        <v>2</v>
      </c>
      <c r="J344" s="7">
        <v>28</v>
      </c>
      <c r="K344" s="7">
        <v>594</v>
      </c>
      <c r="L344" s="7">
        <v>130</v>
      </c>
      <c r="M344" s="7">
        <v>32</v>
      </c>
      <c r="N344" s="7">
        <v>65</v>
      </c>
      <c r="O344" s="7">
        <v>40</v>
      </c>
      <c r="P344" s="7">
        <v>39</v>
      </c>
      <c r="Q344" s="7">
        <v>8</v>
      </c>
      <c r="R344" s="7">
        <v>63</v>
      </c>
      <c r="S344" s="7">
        <v>43</v>
      </c>
      <c r="T344" s="7">
        <v>23</v>
      </c>
      <c r="U344" s="7">
        <v>50</v>
      </c>
      <c r="V344" s="7">
        <v>72</v>
      </c>
      <c r="W344" s="7">
        <v>13</v>
      </c>
      <c r="X344" s="2">
        <v>2.5</v>
      </c>
      <c r="Y344" s="2">
        <v>2.8</v>
      </c>
      <c r="Z344" s="2">
        <v>2.2000000000000002</v>
      </c>
      <c r="AA344" s="2">
        <v>3.8</v>
      </c>
      <c r="AB344" s="2">
        <v>1.2</v>
      </c>
      <c r="AC344" s="2">
        <v>1.9</v>
      </c>
      <c r="AD344" s="2">
        <v>2.8</v>
      </c>
      <c r="AE344" s="2">
        <v>2.5</v>
      </c>
      <c r="AF344" s="2">
        <v>3.4</v>
      </c>
      <c r="AG344" s="2">
        <v>3.7</v>
      </c>
      <c r="AH344" s="2">
        <v>3.4</v>
      </c>
      <c r="AI344" s="2">
        <v>1.9</v>
      </c>
      <c r="AJ344" s="2">
        <v>3.2</v>
      </c>
      <c r="AK344" s="2">
        <v>1.8</v>
      </c>
      <c r="AL344" s="2">
        <v>1.5</v>
      </c>
      <c r="AM344" s="2">
        <v>2</v>
      </c>
      <c r="AN344" s="2">
        <v>2.1</v>
      </c>
      <c r="AO344" s="2">
        <v>1.9</v>
      </c>
      <c r="AP344" s="2">
        <v>2.4</v>
      </c>
      <c r="AQ344" s="2">
        <v>2.5</v>
      </c>
      <c r="AR344" s="2">
        <v>2.4</v>
      </c>
      <c r="AS344" t="e">
        <v>#N/A</v>
      </c>
      <c r="AT344" t="e">
        <v>#N/A</v>
      </c>
      <c r="AU344" t="e">
        <v>#N/A</v>
      </c>
      <c r="AV344" t="e">
        <v>#N/A</v>
      </c>
      <c r="AW344" t="e">
        <v>#N/A</v>
      </c>
      <c r="AX344" t="e">
        <v>#N/A</v>
      </c>
      <c r="AY344" t="e">
        <v>#N/A</v>
      </c>
      <c r="AZ344" t="e">
        <v>#N/A</v>
      </c>
      <c r="BA344" t="e">
        <v>#N/A</v>
      </c>
      <c r="BB344" t="e">
        <v>#N/A</v>
      </c>
      <c r="BC344" t="e">
        <v>#N/A</v>
      </c>
      <c r="BD344" t="e">
        <v>#N/A</v>
      </c>
      <c r="BE344" t="e">
        <v>#N/A</v>
      </c>
      <c r="BF344" t="e">
        <v>#N/A</v>
      </c>
      <c r="BG344" t="e">
        <v>#N/A</v>
      </c>
      <c r="BH344" t="e">
        <v>#N/A</v>
      </c>
      <c r="BI344" t="e">
        <v>#N/A</v>
      </c>
      <c r="BJ344" t="e">
        <v>#N/A</v>
      </c>
      <c r="BK344" t="e">
        <v>#N/A</v>
      </c>
      <c r="BL344" t="e">
        <v>#N/A</v>
      </c>
      <c r="BM344" t="e">
        <v>#N/A</v>
      </c>
    </row>
    <row r="345" spans="1:65" x14ac:dyDescent="0.25">
      <c r="A345" t="s">
        <v>349</v>
      </c>
      <c r="B345" s="2">
        <v>5.2</v>
      </c>
      <c r="C345" s="3">
        <v>5.4189999999999996</v>
      </c>
      <c r="D345" s="9">
        <v>5.52</v>
      </c>
      <c r="E345" s="2">
        <v>698</v>
      </c>
      <c r="F345" s="7">
        <v>2</v>
      </c>
      <c r="G345" s="7">
        <v>58</v>
      </c>
      <c r="H345" s="7">
        <v>3</v>
      </c>
      <c r="I345" s="7">
        <v>2</v>
      </c>
      <c r="J345" s="7">
        <v>28</v>
      </c>
      <c r="K345" s="7">
        <v>606</v>
      </c>
      <c r="L345" s="7">
        <v>134</v>
      </c>
      <c r="M345" s="7">
        <v>34</v>
      </c>
      <c r="N345" s="7">
        <v>69</v>
      </c>
      <c r="O345" s="7">
        <v>39</v>
      </c>
      <c r="P345" s="7">
        <v>37</v>
      </c>
      <c r="Q345" s="7">
        <v>10</v>
      </c>
      <c r="R345" s="7">
        <v>64</v>
      </c>
      <c r="S345" s="7">
        <v>45</v>
      </c>
      <c r="T345" s="7">
        <v>23</v>
      </c>
      <c r="U345" s="7">
        <v>48</v>
      </c>
      <c r="V345" s="7">
        <v>72</v>
      </c>
      <c r="W345" s="7">
        <v>15</v>
      </c>
      <c r="X345" s="2">
        <v>2.5</v>
      </c>
      <c r="Y345" s="2">
        <v>3</v>
      </c>
      <c r="Z345" s="2">
        <v>2.2000000000000002</v>
      </c>
      <c r="AA345" s="2">
        <v>3.6</v>
      </c>
      <c r="AB345" s="2">
        <v>1.2</v>
      </c>
      <c r="AC345" s="2">
        <v>1.9</v>
      </c>
      <c r="AD345" s="2">
        <v>2.9</v>
      </c>
      <c r="AE345" s="2">
        <v>2.6</v>
      </c>
      <c r="AF345" s="2">
        <v>3.6</v>
      </c>
      <c r="AG345" s="2">
        <v>3.6</v>
      </c>
      <c r="AH345" s="2">
        <v>3.2</v>
      </c>
      <c r="AI345" s="2">
        <v>2.2999999999999998</v>
      </c>
      <c r="AJ345" s="2">
        <v>3.3</v>
      </c>
      <c r="AK345" s="2">
        <v>1.9</v>
      </c>
      <c r="AL345" s="2">
        <v>1.6</v>
      </c>
      <c r="AM345" s="2">
        <v>1.9</v>
      </c>
      <c r="AN345" s="2">
        <v>2.1</v>
      </c>
      <c r="AO345" s="2">
        <v>2.2000000000000002</v>
      </c>
      <c r="AP345" s="2">
        <v>2.5</v>
      </c>
      <c r="AQ345" s="2">
        <v>2.6</v>
      </c>
      <c r="AR345" s="2">
        <v>2.2999999999999998</v>
      </c>
      <c r="AS345" t="e">
        <v>#N/A</v>
      </c>
      <c r="AT345" t="e">
        <v>#N/A</v>
      </c>
      <c r="AU345" t="e">
        <v>#N/A</v>
      </c>
      <c r="AV345" t="e">
        <v>#N/A</v>
      </c>
      <c r="AW345" t="e">
        <v>#N/A</v>
      </c>
      <c r="AX345" t="e">
        <v>#N/A</v>
      </c>
      <c r="AY345" t="e">
        <v>#N/A</v>
      </c>
      <c r="AZ345" t="e">
        <v>#N/A</v>
      </c>
      <c r="BA345" t="e">
        <v>#N/A</v>
      </c>
      <c r="BB345" t="e">
        <v>#N/A</v>
      </c>
      <c r="BC345" t="e">
        <v>#N/A</v>
      </c>
      <c r="BD345" t="e">
        <v>#N/A</v>
      </c>
      <c r="BE345" t="e">
        <v>#N/A</v>
      </c>
      <c r="BF345" t="e">
        <v>#N/A</v>
      </c>
      <c r="BG345" t="e">
        <v>#N/A</v>
      </c>
      <c r="BH345" t="e">
        <v>#N/A</v>
      </c>
      <c r="BI345" t="e">
        <v>#N/A</v>
      </c>
      <c r="BJ345" t="e">
        <v>#N/A</v>
      </c>
      <c r="BK345" t="e">
        <v>#N/A</v>
      </c>
      <c r="BL345" t="e">
        <v>#N/A</v>
      </c>
      <c r="BM345" t="e">
        <v>#N/A</v>
      </c>
    </row>
    <row r="346" spans="1:65" x14ac:dyDescent="0.25">
      <c r="A346" t="s">
        <v>350</v>
      </c>
      <c r="B346" s="2">
        <v>5.3</v>
      </c>
      <c r="C346" s="3">
        <v>5.0010000000000003</v>
      </c>
      <c r="D346" s="9">
        <v>5.52</v>
      </c>
      <c r="E346" s="2">
        <v>694</v>
      </c>
      <c r="F346" s="7">
        <v>2</v>
      </c>
      <c r="G346" s="7">
        <v>56</v>
      </c>
      <c r="H346" s="7">
        <v>3</v>
      </c>
      <c r="I346" s="7">
        <v>2</v>
      </c>
      <c r="J346" s="7">
        <v>29</v>
      </c>
      <c r="K346" s="7">
        <v>603</v>
      </c>
      <c r="L346" s="7">
        <v>134</v>
      </c>
      <c r="M346" s="7">
        <v>35</v>
      </c>
      <c r="N346" s="7">
        <v>66</v>
      </c>
      <c r="O346" s="7">
        <v>36</v>
      </c>
      <c r="P346" s="7">
        <v>38</v>
      </c>
      <c r="Q346" s="7">
        <v>10</v>
      </c>
      <c r="R346" s="7">
        <v>66</v>
      </c>
      <c r="S346" s="7">
        <v>43</v>
      </c>
      <c r="T346" s="7">
        <v>24</v>
      </c>
      <c r="U346" s="7">
        <v>48</v>
      </c>
      <c r="V346" s="7">
        <v>72</v>
      </c>
      <c r="W346" s="7">
        <v>14</v>
      </c>
      <c r="X346" s="2">
        <v>2.5</v>
      </c>
      <c r="Y346" s="2">
        <v>3</v>
      </c>
      <c r="Z346" s="2">
        <v>2.1</v>
      </c>
      <c r="AA346" s="2">
        <v>3.8</v>
      </c>
      <c r="AB346" s="2">
        <v>1.4</v>
      </c>
      <c r="AC346" s="2">
        <v>1.9</v>
      </c>
      <c r="AD346" s="2">
        <v>2.9</v>
      </c>
      <c r="AE346" s="2">
        <v>2.7</v>
      </c>
      <c r="AF346" s="2">
        <v>3.5</v>
      </c>
      <c r="AG346" s="2">
        <v>3.4</v>
      </c>
      <c r="AH346" s="2">
        <v>3.3</v>
      </c>
      <c r="AI346" s="2">
        <v>2.2000000000000002</v>
      </c>
      <c r="AJ346" s="2">
        <v>3.3</v>
      </c>
      <c r="AK346" s="2">
        <v>1.8</v>
      </c>
      <c r="AL346" s="2">
        <v>1.6</v>
      </c>
      <c r="AM346" s="2">
        <v>2</v>
      </c>
      <c r="AN346" s="2">
        <v>2.1</v>
      </c>
      <c r="AO346" s="2">
        <v>2.1</v>
      </c>
      <c r="AP346" s="2">
        <v>2.6</v>
      </c>
      <c r="AQ346" s="2">
        <v>2.6</v>
      </c>
      <c r="AR346" s="2">
        <v>2.4</v>
      </c>
      <c r="AS346" t="e">
        <v>#N/A</v>
      </c>
      <c r="AT346" t="e">
        <v>#N/A</v>
      </c>
      <c r="AU346" t="e">
        <v>#N/A</v>
      </c>
      <c r="AV346" t="e">
        <v>#N/A</v>
      </c>
      <c r="AW346" t="e">
        <v>#N/A</v>
      </c>
      <c r="AX346" t="e">
        <v>#N/A</v>
      </c>
      <c r="AY346" t="e">
        <v>#N/A</v>
      </c>
      <c r="AZ346" t="e">
        <v>#N/A</v>
      </c>
      <c r="BA346" t="e">
        <v>#N/A</v>
      </c>
      <c r="BB346" t="e">
        <v>#N/A</v>
      </c>
      <c r="BC346" t="e">
        <v>#N/A</v>
      </c>
      <c r="BD346" t="e">
        <v>#N/A</v>
      </c>
      <c r="BE346" t="e">
        <v>#N/A</v>
      </c>
      <c r="BF346" t="e">
        <v>#N/A</v>
      </c>
      <c r="BG346" t="e">
        <v>#N/A</v>
      </c>
      <c r="BH346" t="e">
        <v>#N/A</v>
      </c>
      <c r="BI346" t="e">
        <v>#N/A</v>
      </c>
      <c r="BJ346" t="e">
        <v>#N/A</v>
      </c>
      <c r="BK346" t="e">
        <v>#N/A</v>
      </c>
      <c r="BL346" t="e">
        <v>#N/A</v>
      </c>
      <c r="BM346" t="e">
        <v>#N/A</v>
      </c>
    </row>
    <row r="347" spans="1:65" x14ac:dyDescent="0.25">
      <c r="A347" t="s">
        <v>351</v>
      </c>
      <c r="B347" s="2">
        <v>5.2</v>
      </c>
      <c r="C347" s="3">
        <v>5.516</v>
      </c>
      <c r="D347" s="9">
        <v>5.52</v>
      </c>
      <c r="E347" s="2">
        <v>679</v>
      </c>
      <c r="F347" s="7">
        <v>2</v>
      </c>
      <c r="G347" s="7">
        <v>54</v>
      </c>
      <c r="H347" s="7">
        <v>3</v>
      </c>
      <c r="I347" s="7">
        <v>3</v>
      </c>
      <c r="J347" s="7">
        <v>28</v>
      </c>
      <c r="K347" s="7">
        <v>590</v>
      </c>
      <c r="L347" s="7">
        <v>127</v>
      </c>
      <c r="M347" s="7">
        <v>35</v>
      </c>
      <c r="N347" s="7">
        <v>64</v>
      </c>
      <c r="O347" s="7">
        <v>34</v>
      </c>
      <c r="P347" s="7">
        <v>38</v>
      </c>
      <c r="Q347" s="7">
        <v>10</v>
      </c>
      <c r="R347" s="7">
        <v>65</v>
      </c>
      <c r="S347" s="7">
        <v>41</v>
      </c>
      <c r="T347" s="7">
        <v>25</v>
      </c>
      <c r="U347" s="7">
        <v>49</v>
      </c>
      <c r="V347" s="7">
        <v>73</v>
      </c>
      <c r="W347" s="7">
        <v>13</v>
      </c>
      <c r="X347" s="2">
        <v>2.4</v>
      </c>
      <c r="Y347" s="2">
        <v>2.8</v>
      </c>
      <c r="Z347" s="2">
        <v>2.1</v>
      </c>
      <c r="AA347" s="2">
        <v>3.4</v>
      </c>
      <c r="AB347" s="2">
        <v>1.5</v>
      </c>
      <c r="AC347" s="2">
        <v>1.9</v>
      </c>
      <c r="AD347" s="2">
        <v>2.7</v>
      </c>
      <c r="AE347" s="2">
        <v>2.7</v>
      </c>
      <c r="AF347" s="2">
        <v>3.3</v>
      </c>
      <c r="AG347" s="2">
        <v>3.2</v>
      </c>
      <c r="AH347" s="2">
        <v>3.3</v>
      </c>
      <c r="AI347" s="2">
        <v>2.4</v>
      </c>
      <c r="AJ347" s="2">
        <v>3.3</v>
      </c>
      <c r="AK347" s="2">
        <v>1.7</v>
      </c>
      <c r="AL347" s="2">
        <v>1.6</v>
      </c>
      <c r="AM347" s="2">
        <v>2</v>
      </c>
      <c r="AN347" s="2">
        <v>2.1</v>
      </c>
      <c r="AO347" s="2">
        <v>1.9</v>
      </c>
      <c r="AP347" s="2">
        <v>2.7</v>
      </c>
      <c r="AQ347" s="2">
        <v>2.5</v>
      </c>
      <c r="AR347" s="2">
        <v>2.4</v>
      </c>
      <c r="AS347" t="e">
        <v>#N/A</v>
      </c>
      <c r="AT347" t="e">
        <v>#N/A</v>
      </c>
      <c r="AU347" t="e">
        <v>#N/A</v>
      </c>
      <c r="AV347" t="e">
        <v>#N/A</v>
      </c>
      <c r="AW347" t="e">
        <v>#N/A</v>
      </c>
      <c r="AX347" t="e">
        <v>#N/A</v>
      </c>
      <c r="AY347" t="e">
        <v>#N/A</v>
      </c>
      <c r="AZ347" t="e">
        <v>#N/A</v>
      </c>
      <c r="BA347" t="e">
        <v>#N/A</v>
      </c>
      <c r="BB347" t="e">
        <v>#N/A</v>
      </c>
      <c r="BC347" t="e">
        <v>#N/A</v>
      </c>
      <c r="BD347" t="e">
        <v>#N/A</v>
      </c>
      <c r="BE347" t="e">
        <v>#N/A</v>
      </c>
      <c r="BF347" t="e">
        <v>#N/A</v>
      </c>
      <c r="BG347" t="e">
        <v>#N/A</v>
      </c>
      <c r="BH347" t="e">
        <v>#N/A</v>
      </c>
      <c r="BI347" t="e">
        <v>#N/A</v>
      </c>
      <c r="BJ347" t="e">
        <v>#N/A</v>
      </c>
      <c r="BK347" t="e">
        <v>#N/A</v>
      </c>
      <c r="BL347" t="e">
        <v>#N/A</v>
      </c>
      <c r="BM347" t="e">
        <v>#N/A</v>
      </c>
    </row>
    <row r="348" spans="1:65" x14ac:dyDescent="0.25">
      <c r="A348" t="s">
        <v>352</v>
      </c>
      <c r="B348" s="2">
        <v>5.4</v>
      </c>
      <c r="C348" s="3">
        <v>5.0259999999999998</v>
      </c>
      <c r="D348" s="9">
        <v>5.52</v>
      </c>
      <c r="E348" s="2">
        <v>657</v>
      </c>
      <c r="F348" s="7">
        <v>2</v>
      </c>
      <c r="G348" s="7">
        <v>54</v>
      </c>
      <c r="H348" s="7">
        <v>3</v>
      </c>
      <c r="I348" s="7">
        <v>3</v>
      </c>
      <c r="J348" s="7">
        <v>27</v>
      </c>
      <c r="K348" s="7">
        <v>569</v>
      </c>
      <c r="L348" s="7">
        <v>120</v>
      </c>
      <c r="M348" s="7">
        <v>34</v>
      </c>
      <c r="N348" s="7">
        <v>62</v>
      </c>
      <c r="O348" s="7">
        <v>33</v>
      </c>
      <c r="P348" s="7">
        <v>37</v>
      </c>
      <c r="Q348" s="7">
        <v>9</v>
      </c>
      <c r="R348" s="7">
        <v>63</v>
      </c>
      <c r="S348" s="7">
        <v>38</v>
      </c>
      <c r="T348" s="7">
        <v>25</v>
      </c>
      <c r="U348" s="7">
        <v>49</v>
      </c>
      <c r="V348" s="7">
        <v>72</v>
      </c>
      <c r="W348" s="7">
        <v>10</v>
      </c>
      <c r="X348" s="2">
        <v>2.2999999999999998</v>
      </c>
      <c r="Y348" s="2">
        <v>2.8</v>
      </c>
      <c r="Z348" s="2">
        <v>2.1</v>
      </c>
      <c r="AA348" s="2">
        <v>3.5</v>
      </c>
      <c r="AB348" s="2">
        <v>1.6</v>
      </c>
      <c r="AC348" s="2">
        <v>1.8</v>
      </c>
      <c r="AD348" s="2">
        <v>2.6</v>
      </c>
      <c r="AE348" s="2">
        <v>2.6</v>
      </c>
      <c r="AF348" s="2">
        <v>3.2</v>
      </c>
      <c r="AG348" s="2">
        <v>3.1</v>
      </c>
      <c r="AH348" s="2">
        <v>3.2</v>
      </c>
      <c r="AI348" s="2">
        <v>2.2000000000000002</v>
      </c>
      <c r="AJ348" s="2">
        <v>3.2</v>
      </c>
      <c r="AK348" s="2">
        <v>1.6</v>
      </c>
      <c r="AL348" s="2">
        <v>1.7</v>
      </c>
      <c r="AM348" s="2">
        <v>2</v>
      </c>
      <c r="AN348" s="2">
        <v>2.1</v>
      </c>
      <c r="AO348" s="2">
        <v>1.5</v>
      </c>
      <c r="AP348" s="2">
        <v>2.6</v>
      </c>
      <c r="AQ348" s="2">
        <v>2.4</v>
      </c>
      <c r="AR348" s="2">
        <v>2.6</v>
      </c>
      <c r="AS348" t="e">
        <v>#N/A</v>
      </c>
      <c r="AT348" t="e">
        <v>#N/A</v>
      </c>
      <c r="AU348" t="e">
        <v>#N/A</v>
      </c>
      <c r="AV348" t="e">
        <v>#N/A</v>
      </c>
      <c r="AW348" t="e">
        <v>#N/A</v>
      </c>
      <c r="AX348" t="e">
        <v>#N/A</v>
      </c>
      <c r="AY348" t="e">
        <v>#N/A</v>
      </c>
      <c r="AZ348" t="e">
        <v>#N/A</v>
      </c>
      <c r="BA348" t="e">
        <v>#N/A</v>
      </c>
      <c r="BB348" t="e">
        <v>#N/A</v>
      </c>
      <c r="BC348" t="e">
        <v>#N/A</v>
      </c>
      <c r="BD348" t="e">
        <v>#N/A</v>
      </c>
      <c r="BE348" t="e">
        <v>#N/A</v>
      </c>
      <c r="BF348" t="e">
        <v>#N/A</v>
      </c>
      <c r="BG348" t="e">
        <v>#N/A</v>
      </c>
      <c r="BH348" t="e">
        <v>#N/A</v>
      </c>
      <c r="BI348" t="e">
        <v>#N/A</v>
      </c>
      <c r="BJ348" t="e">
        <v>#N/A</v>
      </c>
      <c r="BK348" t="e">
        <v>#N/A</v>
      </c>
      <c r="BL348" t="e">
        <v>#N/A</v>
      </c>
      <c r="BM348" t="e">
        <v>#N/A</v>
      </c>
    </row>
    <row r="349" spans="1:65" x14ac:dyDescent="0.25">
      <c r="A349" t="s">
        <v>353</v>
      </c>
      <c r="B349" s="2">
        <v>5.5</v>
      </c>
      <c r="C349" s="3">
        <v>5.5</v>
      </c>
      <c r="D349" s="9">
        <v>5.52</v>
      </c>
      <c r="E349" s="2">
        <v>643</v>
      </c>
      <c r="F349" s="7">
        <v>2</v>
      </c>
      <c r="G349" s="7">
        <v>51</v>
      </c>
      <c r="H349" s="7">
        <v>3</v>
      </c>
      <c r="I349" s="7">
        <v>3</v>
      </c>
      <c r="J349" s="7">
        <v>26</v>
      </c>
      <c r="K349" s="7">
        <v>558</v>
      </c>
      <c r="L349" s="7">
        <v>115</v>
      </c>
      <c r="M349" s="7">
        <v>32</v>
      </c>
      <c r="N349" s="7">
        <v>62</v>
      </c>
      <c r="O349" s="7">
        <v>37</v>
      </c>
      <c r="P349" s="7">
        <v>37</v>
      </c>
      <c r="Q349" s="7">
        <v>8</v>
      </c>
      <c r="R349" s="7">
        <v>60</v>
      </c>
      <c r="S349" s="7">
        <v>37</v>
      </c>
      <c r="T349" s="7">
        <v>25</v>
      </c>
      <c r="U349" s="7">
        <v>50</v>
      </c>
      <c r="V349" s="7">
        <v>72</v>
      </c>
      <c r="W349" s="7">
        <v>8</v>
      </c>
      <c r="X349" s="2">
        <v>2.2999999999999998</v>
      </c>
      <c r="Y349" s="2">
        <v>3.1</v>
      </c>
      <c r="Z349" s="2">
        <v>2</v>
      </c>
      <c r="AA349" s="2">
        <v>3.4</v>
      </c>
      <c r="AB349" s="2">
        <v>1.6</v>
      </c>
      <c r="AC349" s="2">
        <v>1.7</v>
      </c>
      <c r="AD349" s="2">
        <v>2.5</v>
      </c>
      <c r="AE349" s="2">
        <v>2.4</v>
      </c>
      <c r="AF349" s="2">
        <v>3.2</v>
      </c>
      <c r="AG349" s="2">
        <v>3.5</v>
      </c>
      <c r="AH349" s="2">
        <v>3.2</v>
      </c>
      <c r="AI349" s="2">
        <v>1.9</v>
      </c>
      <c r="AJ349" s="2">
        <v>3</v>
      </c>
      <c r="AK349" s="2">
        <v>1.5</v>
      </c>
      <c r="AL349" s="2">
        <v>1.7</v>
      </c>
      <c r="AM349" s="2">
        <v>2</v>
      </c>
      <c r="AN349" s="2">
        <v>2.1</v>
      </c>
      <c r="AO349" s="2">
        <v>1.2</v>
      </c>
      <c r="AP349" s="2">
        <v>2.6</v>
      </c>
      <c r="AQ349" s="2">
        <v>2.4</v>
      </c>
      <c r="AR349" s="2">
        <v>2.7</v>
      </c>
      <c r="AS349" t="e">
        <v>#N/A</v>
      </c>
      <c r="AT349" t="e">
        <v>#N/A</v>
      </c>
      <c r="AU349" t="e">
        <v>#N/A</v>
      </c>
      <c r="AV349" t="e">
        <v>#N/A</v>
      </c>
      <c r="AW349" t="e">
        <v>#N/A</v>
      </c>
      <c r="AX349" t="e">
        <v>#N/A</v>
      </c>
      <c r="AY349" t="e">
        <v>#N/A</v>
      </c>
      <c r="AZ349" t="e">
        <v>#N/A</v>
      </c>
      <c r="BA349" t="e">
        <v>#N/A</v>
      </c>
      <c r="BB349" t="e">
        <v>#N/A</v>
      </c>
      <c r="BC349" t="e">
        <v>#N/A</v>
      </c>
      <c r="BD349" t="e">
        <v>#N/A</v>
      </c>
      <c r="BE349" t="e">
        <v>#N/A</v>
      </c>
      <c r="BF349" t="e">
        <v>#N/A</v>
      </c>
      <c r="BG349" t="e">
        <v>#N/A</v>
      </c>
      <c r="BH349" t="e">
        <v>#N/A</v>
      </c>
      <c r="BI349" t="e">
        <v>#N/A</v>
      </c>
      <c r="BJ349" t="e">
        <v>#N/A</v>
      </c>
      <c r="BK349" t="e">
        <v>#N/A</v>
      </c>
      <c r="BL349" t="e">
        <v>#N/A</v>
      </c>
      <c r="BM349" t="e">
        <v>#N/A</v>
      </c>
    </row>
    <row r="350" spans="1:65" x14ac:dyDescent="0.25">
      <c r="A350" t="s">
        <v>354</v>
      </c>
      <c r="B350" s="2">
        <v>5.7</v>
      </c>
      <c r="C350" s="3">
        <v>5.9420000000000002</v>
      </c>
      <c r="D350" s="9">
        <v>5.52</v>
      </c>
      <c r="E350" s="2">
        <v>624</v>
      </c>
      <c r="F350" s="7">
        <v>2</v>
      </c>
      <c r="G350" s="7">
        <v>50</v>
      </c>
      <c r="H350" s="7">
        <v>3</v>
      </c>
      <c r="I350" s="7">
        <v>3</v>
      </c>
      <c r="J350" s="7">
        <v>25</v>
      </c>
      <c r="K350" s="7">
        <v>542</v>
      </c>
      <c r="L350" s="7">
        <v>112</v>
      </c>
      <c r="M350" s="7">
        <v>30</v>
      </c>
      <c r="N350" s="7">
        <v>60</v>
      </c>
      <c r="O350" s="7">
        <v>39</v>
      </c>
      <c r="P350" s="7">
        <v>36</v>
      </c>
      <c r="Q350" s="7">
        <v>7</v>
      </c>
      <c r="R350" s="7">
        <v>54</v>
      </c>
      <c r="S350" s="7">
        <v>34</v>
      </c>
      <c r="T350" s="7">
        <v>26</v>
      </c>
      <c r="U350" s="7">
        <v>49</v>
      </c>
      <c r="V350" s="7">
        <v>72</v>
      </c>
      <c r="W350" s="7">
        <v>10</v>
      </c>
      <c r="X350" s="2">
        <v>2.2000000000000002</v>
      </c>
      <c r="Y350" s="2">
        <v>3.3</v>
      </c>
      <c r="Z350" s="2">
        <v>1.9</v>
      </c>
      <c r="AA350" s="2">
        <v>3.6</v>
      </c>
      <c r="AB350" s="2">
        <v>1.5</v>
      </c>
      <c r="AC350" s="2">
        <v>1.7</v>
      </c>
      <c r="AD350" s="2">
        <v>2.4</v>
      </c>
      <c r="AE350" s="2">
        <v>2.2999999999999998</v>
      </c>
      <c r="AF350" s="2">
        <v>3.1</v>
      </c>
      <c r="AG350" s="2">
        <v>3.6</v>
      </c>
      <c r="AH350" s="2">
        <v>3.1</v>
      </c>
      <c r="AI350" s="2">
        <v>1.7</v>
      </c>
      <c r="AJ350" s="2">
        <v>2.7</v>
      </c>
      <c r="AK350" s="2">
        <v>1.4</v>
      </c>
      <c r="AL350" s="2">
        <v>1.7</v>
      </c>
      <c r="AM350" s="2">
        <v>2</v>
      </c>
      <c r="AN350" s="2">
        <v>2.1</v>
      </c>
      <c r="AO350" s="2">
        <v>1.5</v>
      </c>
      <c r="AP350" s="2">
        <v>2.4</v>
      </c>
      <c r="AQ350" s="2">
        <v>2.2999999999999998</v>
      </c>
      <c r="AR350" s="2">
        <v>2.9</v>
      </c>
      <c r="AS350" t="e">
        <v>#N/A</v>
      </c>
      <c r="AT350" t="e">
        <v>#N/A</v>
      </c>
      <c r="AU350" t="e">
        <v>#N/A</v>
      </c>
      <c r="AV350" t="e">
        <v>#N/A</v>
      </c>
      <c r="AW350" t="e">
        <v>#N/A</v>
      </c>
      <c r="AX350" t="e">
        <v>#N/A</v>
      </c>
      <c r="AY350" t="e">
        <v>#N/A</v>
      </c>
      <c r="AZ350" t="e">
        <v>#N/A</v>
      </c>
      <c r="BA350" t="e">
        <v>#N/A</v>
      </c>
      <c r="BB350" t="e">
        <v>#N/A</v>
      </c>
      <c r="BC350" t="e">
        <v>#N/A</v>
      </c>
      <c r="BD350" t="e">
        <v>#N/A</v>
      </c>
      <c r="BE350" t="e">
        <v>#N/A</v>
      </c>
      <c r="BF350" t="e">
        <v>#N/A</v>
      </c>
      <c r="BG350" t="e">
        <v>#N/A</v>
      </c>
      <c r="BH350" t="e">
        <v>#N/A</v>
      </c>
      <c r="BI350" t="e">
        <v>#N/A</v>
      </c>
      <c r="BJ350" t="e">
        <v>#N/A</v>
      </c>
      <c r="BK350" t="e">
        <v>#N/A</v>
      </c>
      <c r="BL350" t="e">
        <v>#N/A</v>
      </c>
      <c r="BM350" t="e">
        <v>#N/A</v>
      </c>
    </row>
    <row r="351" spans="1:65" x14ac:dyDescent="0.25">
      <c r="A351" t="s">
        <v>355</v>
      </c>
      <c r="B351" s="2">
        <v>5.9</v>
      </c>
      <c r="C351" s="3">
        <v>5.6760000000000002</v>
      </c>
      <c r="D351" s="9">
        <v>5.52</v>
      </c>
      <c r="E351" s="2">
        <v>615</v>
      </c>
      <c r="F351" s="7">
        <v>2</v>
      </c>
      <c r="G351" s="7">
        <v>46</v>
      </c>
      <c r="H351" s="7">
        <v>3</v>
      </c>
      <c r="I351" s="7">
        <v>2</v>
      </c>
      <c r="J351" s="7">
        <v>25</v>
      </c>
      <c r="K351" s="7">
        <v>536</v>
      </c>
      <c r="L351" s="7">
        <v>106</v>
      </c>
      <c r="M351" s="7">
        <v>27</v>
      </c>
      <c r="N351" s="7">
        <v>58</v>
      </c>
      <c r="O351" s="7">
        <v>37</v>
      </c>
      <c r="P351" s="7">
        <v>36</v>
      </c>
      <c r="Q351" s="7">
        <v>8</v>
      </c>
      <c r="R351" s="7">
        <v>52</v>
      </c>
      <c r="S351" s="7">
        <v>39</v>
      </c>
      <c r="T351" s="7">
        <v>27</v>
      </c>
      <c r="U351" s="7">
        <v>51</v>
      </c>
      <c r="V351" s="7">
        <v>72</v>
      </c>
      <c r="W351" s="7">
        <v>10</v>
      </c>
      <c r="X351" s="2">
        <v>2.2000000000000002</v>
      </c>
      <c r="Y351" s="2">
        <v>3.3</v>
      </c>
      <c r="Z351" s="2">
        <v>1.7</v>
      </c>
      <c r="AA351" s="2">
        <v>3.4</v>
      </c>
      <c r="AB351" s="2">
        <v>1.5</v>
      </c>
      <c r="AC351" s="2">
        <v>1.7</v>
      </c>
      <c r="AD351" s="2">
        <v>2.2999999999999998</v>
      </c>
      <c r="AE351" s="2">
        <v>2.1</v>
      </c>
      <c r="AF351" s="2">
        <v>3</v>
      </c>
      <c r="AG351" s="2">
        <v>3.5</v>
      </c>
      <c r="AH351" s="2">
        <v>3.1</v>
      </c>
      <c r="AI351" s="2">
        <v>1.8</v>
      </c>
      <c r="AJ351" s="2">
        <v>2.6</v>
      </c>
      <c r="AK351" s="2">
        <v>1.6</v>
      </c>
      <c r="AL351" s="2">
        <v>1.8</v>
      </c>
      <c r="AM351" s="2">
        <v>2.1</v>
      </c>
      <c r="AN351" s="2">
        <v>2.1</v>
      </c>
      <c r="AO351" s="2">
        <v>1.5</v>
      </c>
      <c r="AP351" s="2">
        <v>2.1</v>
      </c>
      <c r="AQ351" s="2">
        <v>2.2999999999999998</v>
      </c>
      <c r="AR351" s="2">
        <v>3</v>
      </c>
      <c r="AS351" t="e">
        <v>#N/A</v>
      </c>
      <c r="AT351" t="e">
        <v>#N/A</v>
      </c>
      <c r="AU351" t="e">
        <v>#N/A</v>
      </c>
      <c r="AV351" t="e">
        <v>#N/A</v>
      </c>
      <c r="AW351" t="e">
        <v>#N/A</v>
      </c>
      <c r="AX351" t="e">
        <v>#N/A</v>
      </c>
      <c r="AY351" t="e">
        <v>#N/A</v>
      </c>
      <c r="AZ351" t="e">
        <v>#N/A</v>
      </c>
      <c r="BA351" t="e">
        <v>#N/A</v>
      </c>
      <c r="BB351" t="e">
        <v>#N/A</v>
      </c>
      <c r="BC351" t="e">
        <v>#N/A</v>
      </c>
      <c r="BD351" t="e">
        <v>#N/A</v>
      </c>
      <c r="BE351" t="e">
        <v>#N/A</v>
      </c>
      <c r="BF351" t="e">
        <v>#N/A</v>
      </c>
      <c r="BG351" t="e">
        <v>#N/A</v>
      </c>
      <c r="BH351" t="e">
        <v>#N/A</v>
      </c>
      <c r="BI351" t="e">
        <v>#N/A</v>
      </c>
      <c r="BJ351" t="e">
        <v>#N/A</v>
      </c>
      <c r="BK351" t="e">
        <v>#N/A</v>
      </c>
      <c r="BL351" t="e">
        <v>#N/A</v>
      </c>
      <c r="BM351" t="e">
        <v>#N/A</v>
      </c>
    </row>
    <row r="352" spans="1:65" x14ac:dyDescent="0.25">
      <c r="A352" t="s">
        <v>356</v>
      </c>
      <c r="B352" s="2">
        <v>6</v>
      </c>
      <c r="C352" s="3">
        <v>5.9429999999999996</v>
      </c>
      <c r="D352" s="9">
        <v>5.52</v>
      </c>
      <c r="E352" s="2">
        <v>596</v>
      </c>
      <c r="F352" s="7">
        <v>2</v>
      </c>
      <c r="G352" s="7">
        <v>44</v>
      </c>
      <c r="H352" s="7">
        <v>3</v>
      </c>
      <c r="I352" s="7">
        <v>2</v>
      </c>
      <c r="J352" s="7">
        <v>21</v>
      </c>
      <c r="K352" s="7">
        <v>524</v>
      </c>
      <c r="L352" s="7">
        <v>106</v>
      </c>
      <c r="M352" s="7">
        <v>26</v>
      </c>
      <c r="N352" s="7">
        <v>54</v>
      </c>
      <c r="O352" s="7">
        <v>36</v>
      </c>
      <c r="P352" s="7">
        <v>36</v>
      </c>
      <c r="Q352" s="7">
        <v>8</v>
      </c>
      <c r="R352" s="7">
        <v>48</v>
      </c>
      <c r="S352" s="7">
        <v>36</v>
      </c>
      <c r="T352" s="7">
        <v>27</v>
      </c>
      <c r="U352" s="7">
        <v>51</v>
      </c>
      <c r="V352" s="7">
        <v>72</v>
      </c>
      <c r="W352" s="7">
        <v>12</v>
      </c>
      <c r="X352" s="2">
        <v>2.1</v>
      </c>
      <c r="Y352" s="2">
        <v>3.3</v>
      </c>
      <c r="Z352" s="2">
        <v>1.7</v>
      </c>
      <c r="AA352" s="2">
        <v>3.3</v>
      </c>
      <c r="AB352" s="2">
        <v>1.2</v>
      </c>
      <c r="AC352" s="2">
        <v>1.4</v>
      </c>
      <c r="AD352" s="2">
        <v>2.2999999999999998</v>
      </c>
      <c r="AE352" s="2">
        <v>2</v>
      </c>
      <c r="AF352" s="2">
        <v>2.8</v>
      </c>
      <c r="AG352" s="2">
        <v>3.3</v>
      </c>
      <c r="AH352" s="2">
        <v>3.1</v>
      </c>
      <c r="AI352" s="2">
        <v>1.8</v>
      </c>
      <c r="AJ352" s="2">
        <v>2.4</v>
      </c>
      <c r="AK352" s="2">
        <v>1.5</v>
      </c>
      <c r="AL352" s="2">
        <v>1.8</v>
      </c>
      <c r="AM352" s="2">
        <v>2</v>
      </c>
      <c r="AN352" s="2">
        <v>2.1</v>
      </c>
      <c r="AO352" s="2">
        <v>1.7</v>
      </c>
      <c r="AP352" s="2">
        <v>2.1</v>
      </c>
      <c r="AQ352" s="2">
        <v>2.2000000000000002</v>
      </c>
      <c r="AR352" s="2">
        <v>3.1</v>
      </c>
      <c r="AS352" t="e">
        <v>#N/A</v>
      </c>
      <c r="AT352" t="e">
        <v>#N/A</v>
      </c>
      <c r="AU352" t="e">
        <v>#N/A</v>
      </c>
      <c r="AV352" t="e">
        <v>#N/A</v>
      </c>
      <c r="AW352" t="e">
        <v>#N/A</v>
      </c>
      <c r="AX352" t="e">
        <v>#N/A</v>
      </c>
      <c r="AY352" t="e">
        <v>#N/A</v>
      </c>
      <c r="AZ352" t="e">
        <v>#N/A</v>
      </c>
      <c r="BA352" t="e">
        <v>#N/A</v>
      </c>
      <c r="BB352" t="e">
        <v>#N/A</v>
      </c>
      <c r="BC352" t="e">
        <v>#N/A</v>
      </c>
      <c r="BD352" t="e">
        <v>#N/A</v>
      </c>
      <c r="BE352" t="e">
        <v>#N/A</v>
      </c>
      <c r="BF352" t="e">
        <v>#N/A</v>
      </c>
      <c r="BG352" t="e">
        <v>#N/A</v>
      </c>
      <c r="BH352" t="e">
        <v>#N/A</v>
      </c>
      <c r="BI352" t="e">
        <v>#N/A</v>
      </c>
      <c r="BJ352" t="e">
        <v>#N/A</v>
      </c>
      <c r="BK352" t="e">
        <v>#N/A</v>
      </c>
      <c r="BL352" t="e">
        <v>#N/A</v>
      </c>
      <c r="BM352" t="e">
        <v>#N/A</v>
      </c>
    </row>
    <row r="353" spans="1:65" x14ac:dyDescent="0.25">
      <c r="A353" t="s">
        <v>357</v>
      </c>
      <c r="B353" s="2">
        <v>6.2</v>
      </c>
      <c r="C353" s="3">
        <v>6.3040000000000003</v>
      </c>
      <c r="D353" s="9">
        <v>5.73</v>
      </c>
      <c r="E353" s="2">
        <v>562</v>
      </c>
      <c r="F353" s="7">
        <v>2</v>
      </c>
      <c r="G353" s="7">
        <v>39</v>
      </c>
      <c r="H353" s="7">
        <v>3</v>
      </c>
      <c r="I353" s="7">
        <v>2</v>
      </c>
      <c r="J353" s="7">
        <v>18</v>
      </c>
      <c r="K353" s="7">
        <v>499</v>
      </c>
      <c r="L353" s="7">
        <v>100</v>
      </c>
      <c r="M353" s="7">
        <v>24</v>
      </c>
      <c r="N353" s="7">
        <v>51</v>
      </c>
      <c r="O353" s="7">
        <v>31</v>
      </c>
      <c r="P353" s="7">
        <v>33</v>
      </c>
      <c r="Q353" s="7">
        <v>6</v>
      </c>
      <c r="R353" s="7">
        <v>45</v>
      </c>
      <c r="S353" s="7">
        <v>36</v>
      </c>
      <c r="T353" s="7">
        <v>27</v>
      </c>
      <c r="U353" s="7">
        <v>52</v>
      </c>
      <c r="V353" s="7">
        <v>69</v>
      </c>
      <c r="W353" s="7">
        <v>12</v>
      </c>
      <c r="X353" s="2">
        <v>2</v>
      </c>
      <c r="Y353" s="2">
        <v>3.3</v>
      </c>
      <c r="Z353" s="2">
        <v>1.5</v>
      </c>
      <c r="AA353" s="2">
        <v>3</v>
      </c>
      <c r="AB353" s="2">
        <v>1.2</v>
      </c>
      <c r="AC353" s="2">
        <v>1.2</v>
      </c>
      <c r="AD353" s="2">
        <v>2.1</v>
      </c>
      <c r="AE353" s="2">
        <v>1.8</v>
      </c>
      <c r="AF353" s="2">
        <v>2.7</v>
      </c>
      <c r="AG353" s="2">
        <v>2.9</v>
      </c>
      <c r="AH353" s="2">
        <v>2.8</v>
      </c>
      <c r="AI353" s="2">
        <v>1.4</v>
      </c>
      <c r="AJ353" s="2">
        <v>2.2999999999999998</v>
      </c>
      <c r="AK353" s="2">
        <v>1.5</v>
      </c>
      <c r="AL353" s="2">
        <v>1.8</v>
      </c>
      <c r="AM353" s="2">
        <v>2.1</v>
      </c>
      <c r="AN353" s="2">
        <v>2</v>
      </c>
      <c r="AO353" s="2">
        <v>1.8</v>
      </c>
      <c r="AP353" s="2">
        <v>2.1</v>
      </c>
      <c r="AQ353" s="2">
        <v>2.1</v>
      </c>
      <c r="AR353" s="2">
        <v>3.5</v>
      </c>
      <c r="AS353" t="e">
        <v>#N/A</v>
      </c>
      <c r="AT353" t="e">
        <v>#N/A</v>
      </c>
      <c r="AU353" t="e">
        <v>#N/A</v>
      </c>
      <c r="AV353" t="e">
        <v>#N/A</v>
      </c>
      <c r="AW353" t="e">
        <v>#N/A</v>
      </c>
      <c r="AX353" t="e">
        <v>#N/A</v>
      </c>
      <c r="AY353" t="e">
        <v>#N/A</v>
      </c>
      <c r="AZ353" t="e">
        <v>#N/A</v>
      </c>
      <c r="BA353" t="e">
        <v>#N/A</v>
      </c>
      <c r="BB353" t="e">
        <v>#N/A</v>
      </c>
      <c r="BC353" t="e">
        <v>#N/A</v>
      </c>
      <c r="BD353" t="e">
        <v>#N/A</v>
      </c>
      <c r="BE353" t="e">
        <v>#N/A</v>
      </c>
      <c r="BF353" t="e">
        <v>#N/A</v>
      </c>
      <c r="BG353" t="e">
        <v>#N/A</v>
      </c>
      <c r="BH353" t="e">
        <v>#N/A</v>
      </c>
      <c r="BI353" t="e">
        <v>#N/A</v>
      </c>
      <c r="BJ353" t="e">
        <v>#N/A</v>
      </c>
      <c r="BK353" t="e">
        <v>#N/A</v>
      </c>
      <c r="BL353" t="e">
        <v>#N/A</v>
      </c>
      <c r="BM353" t="e">
        <v>#N/A</v>
      </c>
    </row>
    <row r="354" spans="1:65" x14ac:dyDescent="0.25">
      <c r="A354" t="s">
        <v>358</v>
      </c>
      <c r="B354" s="2">
        <v>6.4</v>
      </c>
      <c r="C354" s="3">
        <v>6.2190000000000003</v>
      </c>
      <c r="D354" s="9">
        <v>5.73</v>
      </c>
      <c r="E354" s="2">
        <v>527</v>
      </c>
      <c r="F354" s="7">
        <v>2</v>
      </c>
      <c r="G354" s="7">
        <v>35</v>
      </c>
      <c r="H354" s="7">
        <v>2</v>
      </c>
      <c r="I354" s="7">
        <v>2</v>
      </c>
      <c r="J354" s="7">
        <v>16</v>
      </c>
      <c r="K354" s="7">
        <v>470</v>
      </c>
      <c r="L354" s="7">
        <v>94</v>
      </c>
      <c r="M354" s="7">
        <v>22</v>
      </c>
      <c r="N354" s="7">
        <v>48</v>
      </c>
      <c r="O354" s="7">
        <v>30</v>
      </c>
      <c r="P354" s="7">
        <v>29</v>
      </c>
      <c r="Q354" s="7">
        <v>7</v>
      </c>
      <c r="R354" s="7">
        <v>39</v>
      </c>
      <c r="S354" s="7">
        <v>32</v>
      </c>
      <c r="T354" s="7">
        <v>27</v>
      </c>
      <c r="U354" s="7">
        <v>52</v>
      </c>
      <c r="V354" s="7">
        <v>68</v>
      </c>
      <c r="W354" s="7">
        <v>11</v>
      </c>
      <c r="X354" s="2">
        <v>1.9</v>
      </c>
      <c r="Y354" s="2">
        <v>3</v>
      </c>
      <c r="Z354" s="2">
        <v>1.3</v>
      </c>
      <c r="AA354" s="2">
        <v>2.9</v>
      </c>
      <c r="AB354" s="2">
        <v>1.2</v>
      </c>
      <c r="AC354" s="2">
        <v>1.1000000000000001</v>
      </c>
      <c r="AD354" s="2">
        <v>2</v>
      </c>
      <c r="AE354" s="2">
        <v>1.7</v>
      </c>
      <c r="AF354" s="2">
        <v>2.5</v>
      </c>
      <c r="AG354" s="2">
        <v>2.8</v>
      </c>
      <c r="AH354" s="2">
        <v>2.6</v>
      </c>
      <c r="AI354" s="2">
        <v>1.6</v>
      </c>
      <c r="AJ354" s="2">
        <v>2</v>
      </c>
      <c r="AK354" s="2">
        <v>1.3</v>
      </c>
      <c r="AL354" s="2">
        <v>1.8</v>
      </c>
      <c r="AM354" s="2">
        <v>2.1</v>
      </c>
      <c r="AN354" s="2">
        <v>2</v>
      </c>
      <c r="AO354" s="2">
        <v>1.6</v>
      </c>
      <c r="AP354" s="2">
        <v>2.1</v>
      </c>
      <c r="AQ354" s="2">
        <v>2</v>
      </c>
      <c r="AR354" s="2">
        <v>3.8</v>
      </c>
      <c r="AS354" t="e">
        <v>#N/A</v>
      </c>
      <c r="AT354" t="e">
        <v>#N/A</v>
      </c>
      <c r="AU354" t="e">
        <v>#N/A</v>
      </c>
      <c r="AV354" t="e">
        <v>#N/A</v>
      </c>
      <c r="AW354" t="e">
        <v>#N/A</v>
      </c>
      <c r="AX354" t="e">
        <v>#N/A</v>
      </c>
      <c r="AY354" t="e">
        <v>#N/A</v>
      </c>
      <c r="AZ354" t="e">
        <v>#N/A</v>
      </c>
      <c r="BA354" t="e">
        <v>#N/A</v>
      </c>
      <c r="BB354" t="e">
        <v>#N/A</v>
      </c>
      <c r="BC354" t="e">
        <v>#N/A</v>
      </c>
      <c r="BD354" t="e">
        <v>#N/A</v>
      </c>
      <c r="BE354" t="e">
        <v>#N/A</v>
      </c>
      <c r="BF354" t="e">
        <v>#N/A</v>
      </c>
      <c r="BG354" t="e">
        <v>#N/A</v>
      </c>
      <c r="BH354" t="e">
        <v>#N/A</v>
      </c>
      <c r="BI354" t="e">
        <v>#N/A</v>
      </c>
      <c r="BJ354" t="e">
        <v>#N/A</v>
      </c>
      <c r="BK354" t="e">
        <v>#N/A</v>
      </c>
      <c r="BL354" t="e">
        <v>#N/A</v>
      </c>
      <c r="BM354" t="e">
        <v>#N/A</v>
      </c>
    </row>
    <row r="355" spans="1:65" x14ac:dyDescent="0.25">
      <c r="A355" t="s">
        <v>359</v>
      </c>
      <c r="B355" s="2">
        <v>6.5</v>
      </c>
      <c r="C355" s="3">
        <v>6.5380000000000003</v>
      </c>
      <c r="D355" s="9">
        <v>5.73</v>
      </c>
      <c r="E355" s="2">
        <v>498</v>
      </c>
      <c r="F355" s="7">
        <v>2</v>
      </c>
      <c r="G355" s="7">
        <v>32</v>
      </c>
      <c r="H355" s="7">
        <v>3</v>
      </c>
      <c r="I355" s="7">
        <v>2</v>
      </c>
      <c r="J355" s="7">
        <v>16</v>
      </c>
      <c r="K355" s="7">
        <v>445</v>
      </c>
      <c r="L355" s="7">
        <v>85</v>
      </c>
      <c r="M355" s="7">
        <v>22</v>
      </c>
      <c r="N355" s="7">
        <v>43</v>
      </c>
      <c r="O355" s="7">
        <v>28</v>
      </c>
      <c r="P355" s="7">
        <v>26</v>
      </c>
      <c r="Q355" s="7">
        <v>7</v>
      </c>
      <c r="R355" s="7">
        <v>36</v>
      </c>
      <c r="S355" s="7">
        <v>30</v>
      </c>
      <c r="T355" s="7">
        <v>27</v>
      </c>
      <c r="U355" s="7">
        <v>52</v>
      </c>
      <c r="V355" s="7">
        <v>68</v>
      </c>
      <c r="W355" s="7">
        <v>11</v>
      </c>
      <c r="X355" s="2">
        <v>1.8</v>
      </c>
      <c r="Y355" s="2">
        <v>2.8</v>
      </c>
      <c r="Z355" s="2">
        <v>1.2</v>
      </c>
      <c r="AA355" s="2">
        <v>3</v>
      </c>
      <c r="AB355" s="2">
        <v>1.1000000000000001</v>
      </c>
      <c r="AC355" s="2">
        <v>1.1000000000000001</v>
      </c>
      <c r="AD355" s="2">
        <v>1.8</v>
      </c>
      <c r="AE355" s="2">
        <v>1.7</v>
      </c>
      <c r="AF355" s="2">
        <v>2.2999999999999998</v>
      </c>
      <c r="AG355" s="2">
        <v>2.6</v>
      </c>
      <c r="AH355" s="2">
        <v>2.2000000000000002</v>
      </c>
      <c r="AI355" s="2">
        <v>1.6</v>
      </c>
      <c r="AJ355" s="2">
        <v>1.8</v>
      </c>
      <c r="AK355" s="2">
        <v>1.3</v>
      </c>
      <c r="AL355" s="2">
        <v>1.8</v>
      </c>
      <c r="AM355" s="2">
        <v>2.1</v>
      </c>
      <c r="AN355" s="2">
        <v>2</v>
      </c>
      <c r="AO355" s="2">
        <v>1.6</v>
      </c>
      <c r="AP355" s="2">
        <v>1.9</v>
      </c>
      <c r="AQ355" s="2">
        <v>1.9</v>
      </c>
      <c r="AR355" s="2">
        <v>4.0999999999999996</v>
      </c>
      <c r="AS355" t="e">
        <v>#N/A</v>
      </c>
      <c r="AT355" t="e">
        <v>#N/A</v>
      </c>
      <c r="AU355" t="e">
        <v>#N/A</v>
      </c>
      <c r="AV355" t="e">
        <v>#N/A</v>
      </c>
      <c r="AW355" t="e">
        <v>#N/A</v>
      </c>
      <c r="AX355" t="e">
        <v>#N/A</v>
      </c>
      <c r="AY355" t="e">
        <v>#N/A</v>
      </c>
      <c r="AZ355" t="e">
        <v>#N/A</v>
      </c>
      <c r="BA355" t="e">
        <v>#N/A</v>
      </c>
      <c r="BB355" t="e">
        <v>#N/A</v>
      </c>
      <c r="BC355" t="e">
        <v>#N/A</v>
      </c>
      <c r="BD355" t="e">
        <v>#N/A</v>
      </c>
      <c r="BE355" t="e">
        <v>#N/A</v>
      </c>
      <c r="BF355" t="e">
        <v>#N/A</v>
      </c>
      <c r="BG355" t="e">
        <v>#N/A</v>
      </c>
      <c r="BH355" t="e">
        <v>#N/A</v>
      </c>
      <c r="BI355" t="e">
        <v>#N/A</v>
      </c>
      <c r="BJ355" t="e">
        <v>#N/A</v>
      </c>
      <c r="BK355" t="e">
        <v>#N/A</v>
      </c>
      <c r="BL355" t="e">
        <v>#N/A</v>
      </c>
      <c r="BM355" t="e">
        <v>#N/A</v>
      </c>
    </row>
    <row r="356" spans="1:65" x14ac:dyDescent="0.25">
      <c r="A356" t="s">
        <v>360</v>
      </c>
      <c r="B356" s="2">
        <v>6.7</v>
      </c>
      <c r="C356" s="3">
        <v>6.7960000000000003</v>
      </c>
      <c r="D356" s="9">
        <v>5.73</v>
      </c>
      <c r="E356" s="2">
        <v>478</v>
      </c>
      <c r="F356" s="7">
        <v>1</v>
      </c>
      <c r="G356" s="7">
        <v>30</v>
      </c>
      <c r="H356" s="7">
        <v>3</v>
      </c>
      <c r="I356" s="7">
        <v>2</v>
      </c>
      <c r="J356" s="7">
        <v>15</v>
      </c>
      <c r="K356" s="7">
        <v>428</v>
      </c>
      <c r="L356" s="7">
        <v>81</v>
      </c>
      <c r="M356" s="7">
        <v>20</v>
      </c>
      <c r="N356" s="7">
        <v>42</v>
      </c>
      <c r="O356" s="7">
        <v>28</v>
      </c>
      <c r="P356" s="7">
        <v>25</v>
      </c>
      <c r="Q356" s="7">
        <v>7</v>
      </c>
      <c r="R356" s="7">
        <v>34</v>
      </c>
      <c r="S356" s="7">
        <v>29</v>
      </c>
      <c r="T356" s="7">
        <v>27</v>
      </c>
      <c r="U356" s="7">
        <v>50</v>
      </c>
      <c r="V356" s="7">
        <v>67</v>
      </c>
      <c r="W356" s="7">
        <v>9</v>
      </c>
      <c r="X356" s="2">
        <v>1.7</v>
      </c>
      <c r="Y356" s="2">
        <v>2.2999999999999998</v>
      </c>
      <c r="Z356" s="2">
        <v>1.2</v>
      </c>
      <c r="AA356" s="2">
        <v>2.4</v>
      </c>
      <c r="AB356" s="2">
        <v>0.9</v>
      </c>
      <c r="AC356" s="2">
        <v>1</v>
      </c>
      <c r="AD356" s="2">
        <v>1.8</v>
      </c>
      <c r="AE356" s="2">
        <v>1.6</v>
      </c>
      <c r="AF356" s="2">
        <v>2.2999999999999998</v>
      </c>
      <c r="AG356" s="2">
        <v>2.6</v>
      </c>
      <c r="AH356" s="2">
        <v>2.2000000000000002</v>
      </c>
      <c r="AI356" s="2">
        <v>1.6</v>
      </c>
      <c r="AJ356" s="2">
        <v>1.7</v>
      </c>
      <c r="AK356" s="2">
        <v>1.3</v>
      </c>
      <c r="AL356" s="2">
        <v>1.7</v>
      </c>
      <c r="AM356" s="2">
        <v>2</v>
      </c>
      <c r="AN356" s="2">
        <v>1.9</v>
      </c>
      <c r="AO356" s="2">
        <v>1.3</v>
      </c>
      <c r="AP356" s="2">
        <v>1.7</v>
      </c>
      <c r="AQ356" s="2">
        <v>1.8</v>
      </c>
      <c r="AR356" s="2">
        <v>4.5</v>
      </c>
      <c r="AS356" t="e">
        <v>#N/A</v>
      </c>
      <c r="AT356" t="e">
        <v>#N/A</v>
      </c>
      <c r="AU356" t="e">
        <v>#N/A</v>
      </c>
      <c r="AV356" t="e">
        <v>#N/A</v>
      </c>
      <c r="AW356" t="e">
        <v>#N/A</v>
      </c>
      <c r="AX356" t="e">
        <v>#N/A</v>
      </c>
      <c r="AY356" t="e">
        <v>#N/A</v>
      </c>
      <c r="AZ356" t="e">
        <v>#N/A</v>
      </c>
      <c r="BA356" t="e">
        <v>#N/A</v>
      </c>
      <c r="BB356" t="e">
        <v>#N/A</v>
      </c>
      <c r="BC356" t="e">
        <v>#N/A</v>
      </c>
      <c r="BD356" t="e">
        <v>#N/A</v>
      </c>
      <c r="BE356" t="e">
        <v>#N/A</v>
      </c>
      <c r="BF356" t="e">
        <v>#N/A</v>
      </c>
      <c r="BG356" t="e">
        <v>#N/A</v>
      </c>
      <c r="BH356" t="e">
        <v>#N/A</v>
      </c>
      <c r="BI356" t="e">
        <v>#N/A</v>
      </c>
      <c r="BJ356" t="e">
        <v>#N/A</v>
      </c>
      <c r="BK356" t="e">
        <v>#N/A</v>
      </c>
      <c r="BL356" t="e">
        <v>#N/A</v>
      </c>
      <c r="BM356" t="e">
        <v>#N/A</v>
      </c>
    </row>
    <row r="357" spans="1:65" x14ac:dyDescent="0.25">
      <c r="A357" t="s">
        <v>361</v>
      </c>
      <c r="B357" s="2">
        <v>7.1</v>
      </c>
      <c r="C357" s="3">
        <v>6.8760000000000003</v>
      </c>
      <c r="D357" s="9">
        <v>5.73</v>
      </c>
      <c r="E357" s="2">
        <v>464</v>
      </c>
      <c r="F357" s="7">
        <v>1</v>
      </c>
      <c r="G357" s="7">
        <v>28</v>
      </c>
      <c r="H357" s="7">
        <v>3</v>
      </c>
      <c r="I357" s="7">
        <v>1</v>
      </c>
      <c r="J357" s="7">
        <v>14</v>
      </c>
      <c r="K357" s="7">
        <v>417</v>
      </c>
      <c r="L357" s="7">
        <v>80</v>
      </c>
      <c r="M357" s="7">
        <v>18</v>
      </c>
      <c r="N357" s="7">
        <v>43</v>
      </c>
      <c r="O357" s="7">
        <v>26</v>
      </c>
      <c r="P357" s="7">
        <v>22</v>
      </c>
      <c r="Q357" s="7">
        <v>5</v>
      </c>
      <c r="R357" s="7">
        <v>33</v>
      </c>
      <c r="S357" s="7">
        <v>25</v>
      </c>
      <c r="T357" s="7">
        <v>26</v>
      </c>
      <c r="U357" s="7">
        <v>50</v>
      </c>
      <c r="V357" s="7">
        <v>69</v>
      </c>
      <c r="W357" s="7">
        <v>10</v>
      </c>
      <c r="X357" s="2">
        <v>1.7</v>
      </c>
      <c r="Y357" s="2">
        <v>2.1</v>
      </c>
      <c r="Z357" s="2">
        <v>1.1000000000000001</v>
      </c>
      <c r="AA357" s="2">
        <v>2.4</v>
      </c>
      <c r="AB357" s="2">
        <v>0.9</v>
      </c>
      <c r="AC357" s="2">
        <v>1</v>
      </c>
      <c r="AD357" s="2">
        <v>1.8</v>
      </c>
      <c r="AE357" s="2">
        <v>1.4</v>
      </c>
      <c r="AF357" s="2">
        <v>2.2999999999999998</v>
      </c>
      <c r="AG357" s="2">
        <v>2.5</v>
      </c>
      <c r="AH357" s="2">
        <v>2</v>
      </c>
      <c r="AI357" s="2">
        <v>1.1000000000000001</v>
      </c>
      <c r="AJ357" s="2">
        <v>1.7</v>
      </c>
      <c r="AK357" s="2">
        <v>1.2</v>
      </c>
      <c r="AL357" s="2">
        <v>1.7</v>
      </c>
      <c r="AM357" s="2">
        <v>2</v>
      </c>
      <c r="AN357" s="2">
        <v>1.9</v>
      </c>
      <c r="AO357" s="2">
        <v>1.5</v>
      </c>
      <c r="AP357" s="2">
        <v>1.7</v>
      </c>
      <c r="AQ357" s="2">
        <v>1.8</v>
      </c>
      <c r="AR357" s="2">
        <v>4.8</v>
      </c>
      <c r="AS357" t="e">
        <v>#N/A</v>
      </c>
      <c r="AT357" t="e">
        <v>#N/A</v>
      </c>
      <c r="AU357" t="e">
        <v>#N/A</v>
      </c>
      <c r="AV357" t="e">
        <v>#N/A</v>
      </c>
      <c r="AW357" t="e">
        <v>#N/A</v>
      </c>
      <c r="AX357" t="e">
        <v>#N/A</v>
      </c>
      <c r="AY357" t="e">
        <v>#N/A</v>
      </c>
      <c r="AZ357" t="e">
        <v>#N/A</v>
      </c>
      <c r="BA357" t="e">
        <v>#N/A</v>
      </c>
      <c r="BB357" t="e">
        <v>#N/A</v>
      </c>
      <c r="BC357" t="e">
        <v>#N/A</v>
      </c>
      <c r="BD357" t="e">
        <v>#N/A</v>
      </c>
      <c r="BE357" t="e">
        <v>#N/A</v>
      </c>
      <c r="BF357" t="e">
        <v>#N/A</v>
      </c>
      <c r="BG357" t="e">
        <v>#N/A</v>
      </c>
      <c r="BH357" t="e">
        <v>#N/A</v>
      </c>
      <c r="BI357" t="e">
        <v>#N/A</v>
      </c>
      <c r="BJ357" t="e">
        <v>#N/A</v>
      </c>
      <c r="BK357" t="e">
        <v>#N/A</v>
      </c>
      <c r="BL357" t="e">
        <v>#N/A</v>
      </c>
      <c r="BM357" t="e">
        <v>#N/A</v>
      </c>
    </row>
    <row r="358" spans="1:65" x14ac:dyDescent="0.25">
      <c r="A358" t="s">
        <v>362</v>
      </c>
      <c r="B358" s="2">
        <v>7.3</v>
      </c>
      <c r="C358" s="3">
        <v>7.5490000000000004</v>
      </c>
      <c r="D358" s="9">
        <v>5.73</v>
      </c>
      <c r="E358" s="2">
        <v>454</v>
      </c>
      <c r="F358" s="7">
        <v>1</v>
      </c>
      <c r="G358" s="7">
        <v>27</v>
      </c>
      <c r="H358" s="7">
        <v>2</v>
      </c>
      <c r="I358" s="7">
        <v>1</v>
      </c>
      <c r="J358" s="7">
        <v>13</v>
      </c>
      <c r="K358" s="7">
        <v>409</v>
      </c>
      <c r="L358" s="7">
        <v>77</v>
      </c>
      <c r="M358" s="7">
        <v>18</v>
      </c>
      <c r="N358" s="7">
        <v>45</v>
      </c>
      <c r="O358" s="7">
        <v>25</v>
      </c>
      <c r="P358" s="7">
        <v>22</v>
      </c>
      <c r="Q358" s="7">
        <v>5</v>
      </c>
      <c r="R358" s="7">
        <v>31</v>
      </c>
      <c r="S358" s="7">
        <v>24</v>
      </c>
      <c r="T358" s="7">
        <v>27</v>
      </c>
      <c r="U358" s="7">
        <v>50</v>
      </c>
      <c r="V358" s="7">
        <v>67</v>
      </c>
      <c r="W358" s="7">
        <v>10</v>
      </c>
      <c r="X358" s="2">
        <v>1.7</v>
      </c>
      <c r="Y358" s="2">
        <v>1.6</v>
      </c>
      <c r="Z358" s="2">
        <v>1.1000000000000001</v>
      </c>
      <c r="AA358" s="2">
        <v>2.2000000000000002</v>
      </c>
      <c r="AB358" s="2">
        <v>0.8</v>
      </c>
      <c r="AC358" s="2">
        <v>0.9</v>
      </c>
      <c r="AD358" s="2">
        <v>1.7</v>
      </c>
      <c r="AE358" s="2">
        <v>1.4</v>
      </c>
      <c r="AF358" s="2">
        <v>2.5</v>
      </c>
      <c r="AG358" s="2">
        <v>2.4</v>
      </c>
      <c r="AH358" s="2">
        <v>2</v>
      </c>
      <c r="AI358" s="2">
        <v>1.1000000000000001</v>
      </c>
      <c r="AJ358" s="2">
        <v>1.6</v>
      </c>
      <c r="AK358" s="2">
        <v>1.1000000000000001</v>
      </c>
      <c r="AL358" s="2">
        <v>1.7</v>
      </c>
      <c r="AM358" s="2">
        <v>2</v>
      </c>
      <c r="AN358" s="2">
        <v>1.9</v>
      </c>
      <c r="AO358" s="2">
        <v>1.5</v>
      </c>
      <c r="AP358" s="2">
        <v>1.5</v>
      </c>
      <c r="AQ358" s="2">
        <v>1.8</v>
      </c>
      <c r="AR358" s="2">
        <v>5.0999999999999996</v>
      </c>
      <c r="AS358" t="e">
        <v>#N/A</v>
      </c>
      <c r="AT358" t="e">
        <v>#N/A</v>
      </c>
      <c r="AU358" t="e">
        <v>#N/A</v>
      </c>
      <c r="AV358" t="e">
        <v>#N/A</v>
      </c>
      <c r="AW358" t="e">
        <v>#N/A</v>
      </c>
      <c r="AX358" t="e">
        <v>#N/A</v>
      </c>
      <c r="AY358" t="e">
        <v>#N/A</v>
      </c>
      <c r="AZ358" t="e">
        <v>#N/A</v>
      </c>
      <c r="BA358" t="e">
        <v>#N/A</v>
      </c>
      <c r="BB358" t="e">
        <v>#N/A</v>
      </c>
      <c r="BC358" t="e">
        <v>#N/A</v>
      </c>
      <c r="BD358" t="e">
        <v>#N/A</v>
      </c>
      <c r="BE358" t="e">
        <v>#N/A</v>
      </c>
      <c r="BF358" t="e">
        <v>#N/A</v>
      </c>
      <c r="BG358" t="e">
        <v>#N/A</v>
      </c>
      <c r="BH358" t="e">
        <v>#N/A</v>
      </c>
      <c r="BI358" t="e">
        <v>#N/A</v>
      </c>
      <c r="BJ358" t="e">
        <v>#N/A</v>
      </c>
      <c r="BK358" t="e">
        <v>#N/A</v>
      </c>
      <c r="BL358" t="e">
        <v>#N/A</v>
      </c>
      <c r="BM358" t="e">
        <v>#N/A</v>
      </c>
    </row>
    <row r="359" spans="1:65" x14ac:dyDescent="0.25">
      <c r="A359" t="s">
        <v>363</v>
      </c>
      <c r="B359" s="2">
        <v>7.6</v>
      </c>
      <c r="C359" s="3">
        <v>7.4089999999999998</v>
      </c>
      <c r="D359" s="9">
        <v>5.73</v>
      </c>
      <c r="E359" s="2">
        <v>444</v>
      </c>
      <c r="F359" s="7">
        <v>1</v>
      </c>
      <c r="G359" s="7">
        <v>27</v>
      </c>
      <c r="H359" s="7">
        <v>2</v>
      </c>
      <c r="I359" s="7">
        <v>1</v>
      </c>
      <c r="J359" s="7">
        <v>12</v>
      </c>
      <c r="K359" s="7">
        <v>400</v>
      </c>
      <c r="L359" s="7">
        <v>76</v>
      </c>
      <c r="M359" s="7">
        <v>17</v>
      </c>
      <c r="N359" s="7">
        <v>44</v>
      </c>
      <c r="O359" s="7">
        <v>24</v>
      </c>
      <c r="P359" s="7">
        <v>20</v>
      </c>
      <c r="Q359" s="7">
        <v>4</v>
      </c>
      <c r="R359" s="7">
        <v>30</v>
      </c>
      <c r="S359" s="7">
        <v>23</v>
      </c>
      <c r="T359" s="7">
        <v>26</v>
      </c>
      <c r="U359" s="7">
        <v>50</v>
      </c>
      <c r="V359" s="7">
        <v>66</v>
      </c>
      <c r="W359" s="7">
        <v>12</v>
      </c>
      <c r="X359" s="2">
        <v>1.6</v>
      </c>
      <c r="Y359" s="2">
        <v>1.6</v>
      </c>
      <c r="Z359" s="2">
        <v>1.1000000000000001</v>
      </c>
      <c r="AA359" s="2">
        <v>2.1</v>
      </c>
      <c r="AB359" s="2">
        <v>0.7</v>
      </c>
      <c r="AC359" s="2">
        <v>0.8</v>
      </c>
      <c r="AD359" s="2">
        <v>1.7</v>
      </c>
      <c r="AE359" s="2">
        <v>1.4</v>
      </c>
      <c r="AF359" s="2">
        <v>2.4</v>
      </c>
      <c r="AG359" s="2">
        <v>2.2000000000000002</v>
      </c>
      <c r="AH359" s="2">
        <v>1.8</v>
      </c>
      <c r="AI359" s="2">
        <v>1</v>
      </c>
      <c r="AJ359" s="2">
        <v>1.6</v>
      </c>
      <c r="AK359" s="2">
        <v>1.1000000000000001</v>
      </c>
      <c r="AL359" s="2">
        <v>1.7</v>
      </c>
      <c r="AM359" s="2">
        <v>2</v>
      </c>
      <c r="AN359" s="2">
        <v>1.9</v>
      </c>
      <c r="AO359" s="2">
        <v>1.7</v>
      </c>
      <c r="AP359" s="2">
        <v>1.4</v>
      </c>
      <c r="AQ359" s="2">
        <v>1.7</v>
      </c>
      <c r="AR359" s="2">
        <v>5.4</v>
      </c>
      <c r="AS359" t="e">
        <v>#N/A</v>
      </c>
      <c r="AT359" t="e">
        <v>#N/A</v>
      </c>
      <c r="AU359" t="e">
        <v>#N/A</v>
      </c>
      <c r="AV359" t="e">
        <v>#N/A</v>
      </c>
      <c r="AW359" t="e">
        <v>#N/A</v>
      </c>
      <c r="AX359" t="e">
        <v>#N/A</v>
      </c>
      <c r="AY359" t="e">
        <v>#N/A</v>
      </c>
      <c r="AZ359" t="e">
        <v>#N/A</v>
      </c>
      <c r="BA359" t="e">
        <v>#N/A</v>
      </c>
      <c r="BB359" t="e">
        <v>#N/A</v>
      </c>
      <c r="BC359" t="e">
        <v>#N/A</v>
      </c>
      <c r="BD359" t="e">
        <v>#N/A</v>
      </c>
      <c r="BE359" t="e">
        <v>#N/A</v>
      </c>
      <c r="BF359" t="e">
        <v>#N/A</v>
      </c>
      <c r="BG359" t="e">
        <v>#N/A</v>
      </c>
      <c r="BH359" t="e">
        <v>#N/A</v>
      </c>
      <c r="BI359" t="e">
        <v>#N/A</v>
      </c>
      <c r="BJ359" t="e">
        <v>#N/A</v>
      </c>
      <c r="BK359" t="e">
        <v>#N/A</v>
      </c>
      <c r="BL359" t="e">
        <v>#N/A</v>
      </c>
      <c r="BM359" t="e">
        <v>#N/A</v>
      </c>
    </row>
    <row r="360" spans="1:65" x14ac:dyDescent="0.25">
      <c r="A360" t="s">
        <v>364</v>
      </c>
      <c r="B360" s="2">
        <v>7.8</v>
      </c>
      <c r="C360" s="3">
        <v>7.798</v>
      </c>
      <c r="D360" s="9">
        <v>5.73</v>
      </c>
      <c r="E360" s="2">
        <v>431</v>
      </c>
      <c r="F360" s="7">
        <v>1</v>
      </c>
      <c r="G360" s="7">
        <v>27</v>
      </c>
      <c r="H360" s="7">
        <v>2</v>
      </c>
      <c r="I360" s="7">
        <v>1</v>
      </c>
      <c r="J360" s="7">
        <v>12</v>
      </c>
      <c r="K360" s="7">
        <v>388</v>
      </c>
      <c r="L360" s="7">
        <v>77</v>
      </c>
      <c r="M360" s="7">
        <v>17</v>
      </c>
      <c r="N360" s="7">
        <v>40</v>
      </c>
      <c r="O360" s="7">
        <v>23</v>
      </c>
      <c r="P360" s="7">
        <v>21</v>
      </c>
      <c r="Q360" s="7">
        <v>5</v>
      </c>
      <c r="R360" s="7">
        <v>27</v>
      </c>
      <c r="S360" s="7">
        <v>22</v>
      </c>
      <c r="T360" s="7">
        <v>26</v>
      </c>
      <c r="U360" s="7">
        <v>49</v>
      </c>
      <c r="V360" s="7">
        <v>63</v>
      </c>
      <c r="W360" s="7">
        <v>11</v>
      </c>
      <c r="X360" s="2">
        <v>1.6</v>
      </c>
      <c r="Y360" s="2">
        <v>1.2</v>
      </c>
      <c r="Z360" s="2">
        <v>1.1000000000000001</v>
      </c>
      <c r="AA360" s="2">
        <v>2.2000000000000002</v>
      </c>
      <c r="AB360" s="2">
        <v>0.7</v>
      </c>
      <c r="AC360" s="2">
        <v>0.8</v>
      </c>
      <c r="AD360" s="2">
        <v>1.7</v>
      </c>
      <c r="AE360" s="2">
        <v>1.3</v>
      </c>
      <c r="AF360" s="2">
        <v>2.2000000000000002</v>
      </c>
      <c r="AG360" s="2">
        <v>2.2000000000000002</v>
      </c>
      <c r="AH360" s="2">
        <v>1.9</v>
      </c>
      <c r="AI360" s="2">
        <v>1</v>
      </c>
      <c r="AJ360" s="2">
        <v>1.4</v>
      </c>
      <c r="AK360" s="2">
        <v>1</v>
      </c>
      <c r="AL360" s="2">
        <v>1.7</v>
      </c>
      <c r="AM360" s="2">
        <v>2</v>
      </c>
      <c r="AN360" s="2">
        <v>1.8</v>
      </c>
      <c r="AO360" s="2">
        <v>1.7</v>
      </c>
      <c r="AP360" s="2">
        <v>1.4</v>
      </c>
      <c r="AQ360" s="2">
        <v>1.7</v>
      </c>
      <c r="AR360" s="2">
        <v>5.7</v>
      </c>
      <c r="AS360" t="e">
        <v>#N/A</v>
      </c>
      <c r="AT360" t="e">
        <v>#N/A</v>
      </c>
      <c r="AU360" t="e">
        <v>#N/A</v>
      </c>
      <c r="AV360" t="e">
        <v>#N/A</v>
      </c>
      <c r="AW360" t="e">
        <v>#N/A</v>
      </c>
      <c r="AX360" t="e">
        <v>#N/A</v>
      </c>
      <c r="AY360" t="e">
        <v>#N/A</v>
      </c>
      <c r="AZ360" t="e">
        <v>#N/A</v>
      </c>
      <c r="BA360" t="e">
        <v>#N/A</v>
      </c>
      <c r="BB360" t="e">
        <v>#N/A</v>
      </c>
      <c r="BC360" t="e">
        <v>#N/A</v>
      </c>
      <c r="BD360" t="e">
        <v>#N/A</v>
      </c>
      <c r="BE360" t="e">
        <v>#N/A</v>
      </c>
      <c r="BF360" t="e">
        <v>#N/A</v>
      </c>
      <c r="BG360" t="e">
        <v>#N/A</v>
      </c>
      <c r="BH360" t="e">
        <v>#N/A</v>
      </c>
      <c r="BI360" t="e">
        <v>#N/A</v>
      </c>
      <c r="BJ360" t="e">
        <v>#N/A</v>
      </c>
      <c r="BK360" t="e">
        <v>#N/A</v>
      </c>
      <c r="BL360" t="e">
        <v>#N/A</v>
      </c>
      <c r="BM360" t="e">
        <v>#N/A</v>
      </c>
    </row>
    <row r="361" spans="1:65" x14ac:dyDescent="0.25">
      <c r="A361" t="s">
        <v>365</v>
      </c>
      <c r="B361" s="2">
        <v>7.9</v>
      </c>
      <c r="C361" s="3">
        <v>8.0879999999999992</v>
      </c>
      <c r="D361" s="9">
        <v>5.73</v>
      </c>
      <c r="E361" s="2">
        <v>429</v>
      </c>
      <c r="F361" s="7">
        <v>1</v>
      </c>
      <c r="G361" s="7">
        <v>27</v>
      </c>
      <c r="H361" s="7">
        <v>3</v>
      </c>
      <c r="I361" s="7">
        <v>1</v>
      </c>
      <c r="J361" s="7">
        <v>12</v>
      </c>
      <c r="K361" s="7">
        <v>387</v>
      </c>
      <c r="L361" s="7">
        <v>76</v>
      </c>
      <c r="M361" s="7">
        <v>17</v>
      </c>
      <c r="N361" s="7">
        <v>41</v>
      </c>
      <c r="O361" s="7">
        <v>22</v>
      </c>
      <c r="P361" s="7">
        <v>22</v>
      </c>
      <c r="Q361" s="7">
        <v>6</v>
      </c>
      <c r="R361" s="7">
        <v>28</v>
      </c>
      <c r="S361" s="7">
        <v>20</v>
      </c>
      <c r="T361" s="7">
        <v>25</v>
      </c>
      <c r="U361" s="7">
        <v>49</v>
      </c>
      <c r="V361" s="7">
        <v>62</v>
      </c>
      <c r="W361" s="7">
        <v>10</v>
      </c>
      <c r="X361" s="2">
        <v>1.6</v>
      </c>
      <c r="Y361" s="2">
        <v>1.2</v>
      </c>
      <c r="Z361" s="2">
        <v>1.1000000000000001</v>
      </c>
      <c r="AA361" s="2">
        <v>2.4</v>
      </c>
      <c r="AB361" s="2">
        <v>0.6</v>
      </c>
      <c r="AC361" s="2">
        <v>0.8</v>
      </c>
      <c r="AD361" s="2">
        <v>1.7</v>
      </c>
      <c r="AE361" s="2">
        <v>1.4</v>
      </c>
      <c r="AF361" s="2">
        <v>2.2000000000000002</v>
      </c>
      <c r="AG361" s="2">
        <v>2</v>
      </c>
      <c r="AH361" s="2">
        <v>2</v>
      </c>
      <c r="AI361" s="2">
        <v>1.4</v>
      </c>
      <c r="AJ361" s="2">
        <v>1.5</v>
      </c>
      <c r="AK361" s="2">
        <v>0.9</v>
      </c>
      <c r="AL361" s="2">
        <v>1.7</v>
      </c>
      <c r="AM361" s="2">
        <v>2</v>
      </c>
      <c r="AN361" s="2">
        <v>1.7</v>
      </c>
      <c r="AO361" s="2">
        <v>1.6</v>
      </c>
      <c r="AP361" s="2">
        <v>1.2</v>
      </c>
      <c r="AQ361" s="2">
        <v>1.7</v>
      </c>
      <c r="AR361" s="2">
        <v>5.8</v>
      </c>
      <c r="AS361" t="e">
        <v>#N/A</v>
      </c>
      <c r="AT361" t="e">
        <v>#N/A</v>
      </c>
      <c r="AU361" t="e">
        <v>#N/A</v>
      </c>
      <c r="AV361" t="e">
        <v>#N/A</v>
      </c>
      <c r="AW361" t="e">
        <v>#N/A</v>
      </c>
      <c r="AX361" t="e">
        <v>#N/A</v>
      </c>
      <c r="AY361" t="e">
        <v>#N/A</v>
      </c>
      <c r="AZ361" t="e">
        <v>#N/A</v>
      </c>
      <c r="BA361" t="e">
        <v>#N/A</v>
      </c>
      <c r="BB361" t="e">
        <v>#N/A</v>
      </c>
      <c r="BC361" t="e">
        <v>#N/A</v>
      </c>
      <c r="BD361" t="e">
        <v>#N/A</v>
      </c>
      <c r="BE361" t="e">
        <v>#N/A</v>
      </c>
      <c r="BF361" t="e">
        <v>#N/A</v>
      </c>
      <c r="BG361" t="e">
        <v>#N/A</v>
      </c>
      <c r="BH361" t="e">
        <v>#N/A</v>
      </c>
      <c r="BI361" t="e">
        <v>#N/A</v>
      </c>
      <c r="BJ361" t="e">
        <v>#N/A</v>
      </c>
      <c r="BK361" t="e">
        <v>#N/A</v>
      </c>
      <c r="BL361" t="e">
        <v>#N/A</v>
      </c>
      <c r="BM361" t="e">
        <v>#N/A</v>
      </c>
    </row>
    <row r="362" spans="1:65" x14ac:dyDescent="0.25">
      <c r="A362" t="s">
        <v>366</v>
      </c>
      <c r="B362" s="2">
        <v>7.9</v>
      </c>
      <c r="C362" s="3">
        <v>7.7279999999999998</v>
      </c>
      <c r="D362" s="9">
        <v>5.73</v>
      </c>
      <c r="E362" s="2">
        <v>438</v>
      </c>
      <c r="F362" s="7">
        <v>1</v>
      </c>
      <c r="G362" s="7">
        <v>26</v>
      </c>
      <c r="H362" s="7">
        <v>3</v>
      </c>
      <c r="I362" s="7">
        <v>1</v>
      </c>
      <c r="J362" s="7">
        <v>12</v>
      </c>
      <c r="K362" s="7">
        <v>396</v>
      </c>
      <c r="L362" s="7">
        <v>79</v>
      </c>
      <c r="M362" s="7">
        <v>18</v>
      </c>
      <c r="N362" s="7">
        <v>41</v>
      </c>
      <c r="O362" s="7">
        <v>22</v>
      </c>
      <c r="P362" s="7">
        <v>24</v>
      </c>
      <c r="Q362" s="7">
        <v>7</v>
      </c>
      <c r="R362" s="7">
        <v>27</v>
      </c>
      <c r="S362" s="7">
        <v>21</v>
      </c>
      <c r="T362" s="7">
        <v>25</v>
      </c>
      <c r="U362" s="7">
        <v>50</v>
      </c>
      <c r="V362" s="7">
        <v>62</v>
      </c>
      <c r="W362" s="7">
        <v>10</v>
      </c>
      <c r="X362" s="2">
        <v>1.6</v>
      </c>
      <c r="Y362" s="2">
        <v>1.2</v>
      </c>
      <c r="Z362" s="2">
        <v>1.1000000000000001</v>
      </c>
      <c r="AA362" s="2">
        <v>2.6</v>
      </c>
      <c r="AB362" s="2">
        <v>0.6</v>
      </c>
      <c r="AC362" s="2">
        <v>0.8</v>
      </c>
      <c r="AD362" s="2">
        <v>1.7</v>
      </c>
      <c r="AE362" s="2">
        <v>1.4</v>
      </c>
      <c r="AF362" s="2">
        <v>2.2000000000000002</v>
      </c>
      <c r="AG362" s="2">
        <v>2.1</v>
      </c>
      <c r="AH362" s="2">
        <v>2.2000000000000002</v>
      </c>
      <c r="AI362" s="2">
        <v>1.7</v>
      </c>
      <c r="AJ362" s="2">
        <v>1.4</v>
      </c>
      <c r="AK362" s="2">
        <v>1</v>
      </c>
      <c r="AL362" s="2">
        <v>1.7</v>
      </c>
      <c r="AM362" s="2">
        <v>2</v>
      </c>
      <c r="AN362" s="2">
        <v>1.8</v>
      </c>
      <c r="AO362" s="2">
        <v>1.4</v>
      </c>
      <c r="AP362" s="2">
        <v>1.6</v>
      </c>
      <c r="AQ362" s="2">
        <v>1.7</v>
      </c>
      <c r="AR362" s="2">
        <v>5.7</v>
      </c>
      <c r="AS362" t="e">
        <v>#N/A</v>
      </c>
      <c r="AT362" t="e">
        <v>#N/A</v>
      </c>
      <c r="AU362" t="e">
        <v>#N/A</v>
      </c>
      <c r="AV362" t="e">
        <v>#N/A</v>
      </c>
      <c r="AW362" t="e">
        <v>#N/A</v>
      </c>
      <c r="AX362" t="e">
        <v>#N/A</v>
      </c>
      <c r="AY362" t="e">
        <v>#N/A</v>
      </c>
      <c r="AZ362" t="e">
        <v>#N/A</v>
      </c>
      <c r="BA362" t="e">
        <v>#N/A</v>
      </c>
      <c r="BB362" t="e">
        <v>#N/A</v>
      </c>
      <c r="BC362" t="e">
        <v>#N/A</v>
      </c>
      <c r="BD362" t="e">
        <v>#N/A</v>
      </c>
      <c r="BE362" t="e">
        <v>#N/A</v>
      </c>
      <c r="BF362" t="e">
        <v>#N/A</v>
      </c>
      <c r="BG362" t="e">
        <v>#N/A</v>
      </c>
      <c r="BH362" t="e">
        <v>#N/A</v>
      </c>
      <c r="BI362" t="e">
        <v>#N/A</v>
      </c>
      <c r="BJ362" t="e">
        <v>#N/A</v>
      </c>
      <c r="BK362" t="e">
        <v>#N/A</v>
      </c>
      <c r="BL362" t="e">
        <v>#N/A</v>
      </c>
      <c r="BM362" t="e">
        <v>#N/A</v>
      </c>
    </row>
    <row r="363" spans="1:65" x14ac:dyDescent="0.25">
      <c r="A363" t="s">
        <v>367</v>
      </c>
      <c r="B363" s="2">
        <v>7.8</v>
      </c>
      <c r="C363" s="3">
        <v>7.79</v>
      </c>
      <c r="D363" s="9">
        <v>5.73</v>
      </c>
      <c r="E363" s="2">
        <v>436</v>
      </c>
      <c r="F363" s="7">
        <v>1</v>
      </c>
      <c r="G363" s="7">
        <v>28</v>
      </c>
      <c r="H363" s="7">
        <v>3</v>
      </c>
      <c r="I363" s="7">
        <v>1</v>
      </c>
      <c r="J363" s="7">
        <v>11</v>
      </c>
      <c r="K363" s="7">
        <v>393</v>
      </c>
      <c r="L363" s="7">
        <v>79</v>
      </c>
      <c r="M363" s="7">
        <v>19</v>
      </c>
      <c r="N363" s="7">
        <v>41</v>
      </c>
      <c r="O363" s="7">
        <v>23</v>
      </c>
      <c r="P363" s="7">
        <v>23</v>
      </c>
      <c r="Q363" s="7">
        <v>8</v>
      </c>
      <c r="R363" s="7">
        <v>29</v>
      </c>
      <c r="S363" s="7">
        <v>21</v>
      </c>
      <c r="T363" s="7">
        <v>22</v>
      </c>
      <c r="U363" s="7">
        <v>52</v>
      </c>
      <c r="V363" s="7">
        <v>58</v>
      </c>
      <c r="W363" s="7">
        <v>9</v>
      </c>
      <c r="X363" s="2">
        <v>1.6</v>
      </c>
      <c r="Y363" s="2">
        <v>1.4</v>
      </c>
      <c r="Z363" s="2">
        <v>1.1000000000000001</v>
      </c>
      <c r="AA363" s="2">
        <v>2.6</v>
      </c>
      <c r="AB363" s="2">
        <v>0.6</v>
      </c>
      <c r="AC363" s="2">
        <v>0.8</v>
      </c>
      <c r="AD363" s="2">
        <v>1.7</v>
      </c>
      <c r="AE363" s="2">
        <v>1.5</v>
      </c>
      <c r="AF363" s="2">
        <v>2.2000000000000002</v>
      </c>
      <c r="AG363" s="2">
        <v>2.1</v>
      </c>
      <c r="AH363" s="2">
        <v>2.1</v>
      </c>
      <c r="AI363" s="2">
        <v>1.8</v>
      </c>
      <c r="AJ363" s="2">
        <v>1.5</v>
      </c>
      <c r="AK363" s="2">
        <v>1</v>
      </c>
      <c r="AL363" s="2">
        <v>1.5</v>
      </c>
      <c r="AM363" s="2">
        <v>2.1</v>
      </c>
      <c r="AN363" s="2">
        <v>1.6</v>
      </c>
      <c r="AO363" s="2">
        <v>1.4</v>
      </c>
      <c r="AP363" s="2">
        <v>1.5</v>
      </c>
      <c r="AQ363" s="2">
        <v>1.7</v>
      </c>
      <c r="AR363" s="2">
        <v>5.7</v>
      </c>
      <c r="AS363" t="e">
        <v>#N/A</v>
      </c>
      <c r="AT363" t="e">
        <v>#N/A</v>
      </c>
      <c r="AU363" t="e">
        <v>#N/A</v>
      </c>
      <c r="AV363" t="e">
        <v>#N/A</v>
      </c>
      <c r="AW363" t="e">
        <v>#N/A</v>
      </c>
      <c r="AX363" t="e">
        <v>#N/A</v>
      </c>
      <c r="AY363" t="e">
        <v>#N/A</v>
      </c>
      <c r="AZ363" t="e">
        <v>#N/A</v>
      </c>
      <c r="BA363" t="e">
        <v>#N/A</v>
      </c>
      <c r="BB363" t="e">
        <v>#N/A</v>
      </c>
      <c r="BC363" t="e">
        <v>#N/A</v>
      </c>
      <c r="BD363" t="e">
        <v>#N/A</v>
      </c>
      <c r="BE363" t="e">
        <v>#N/A</v>
      </c>
      <c r="BF363" t="e">
        <v>#N/A</v>
      </c>
      <c r="BG363" t="e">
        <v>#N/A</v>
      </c>
      <c r="BH363" t="e">
        <v>#N/A</v>
      </c>
      <c r="BI363" t="e">
        <v>#N/A</v>
      </c>
      <c r="BJ363" t="e">
        <v>#N/A</v>
      </c>
      <c r="BK363" t="e">
        <v>#N/A</v>
      </c>
      <c r="BL363" t="e">
        <v>#N/A</v>
      </c>
      <c r="BM363" t="e">
        <v>#N/A</v>
      </c>
    </row>
    <row r="364" spans="1:65" x14ac:dyDescent="0.25">
      <c r="A364" t="s">
        <v>368</v>
      </c>
      <c r="B364" s="2">
        <v>7.9</v>
      </c>
      <c r="C364" s="3">
        <v>8.0169999999999995</v>
      </c>
      <c r="D364" s="9">
        <v>5.73</v>
      </c>
      <c r="E364" s="2">
        <v>432</v>
      </c>
      <c r="F364" s="7">
        <v>1</v>
      </c>
      <c r="G364" s="7">
        <v>27</v>
      </c>
      <c r="H364" s="7">
        <v>3</v>
      </c>
      <c r="I364" s="7">
        <v>1</v>
      </c>
      <c r="J364" s="7">
        <v>10</v>
      </c>
      <c r="K364" s="7">
        <v>391</v>
      </c>
      <c r="L364" s="7">
        <v>79</v>
      </c>
      <c r="M364" s="7">
        <v>18</v>
      </c>
      <c r="N364" s="7">
        <v>40</v>
      </c>
      <c r="O364" s="7">
        <v>24</v>
      </c>
      <c r="P364" s="7">
        <v>22</v>
      </c>
      <c r="Q364" s="7">
        <v>6</v>
      </c>
      <c r="R364" s="7">
        <v>30</v>
      </c>
      <c r="S364" s="7">
        <v>24</v>
      </c>
      <c r="T364" s="7">
        <v>19</v>
      </c>
      <c r="U364" s="7">
        <v>51</v>
      </c>
      <c r="V364" s="7">
        <v>58</v>
      </c>
      <c r="W364" s="7">
        <v>10</v>
      </c>
      <c r="X364" s="2">
        <v>1.6</v>
      </c>
      <c r="Y364" s="2">
        <v>1.4</v>
      </c>
      <c r="Z364" s="2">
        <v>1.1000000000000001</v>
      </c>
      <c r="AA364" s="2">
        <v>2.4</v>
      </c>
      <c r="AB364" s="2">
        <v>0.7</v>
      </c>
      <c r="AC364" s="2">
        <v>0.7</v>
      </c>
      <c r="AD364" s="2">
        <v>1.8</v>
      </c>
      <c r="AE364" s="2">
        <v>1.4</v>
      </c>
      <c r="AF364" s="2">
        <v>2.2000000000000002</v>
      </c>
      <c r="AG364" s="2">
        <v>2.2000000000000002</v>
      </c>
      <c r="AH364" s="2">
        <v>2</v>
      </c>
      <c r="AI364" s="2">
        <v>1.3</v>
      </c>
      <c r="AJ364" s="2">
        <v>1.5</v>
      </c>
      <c r="AK364" s="2">
        <v>1.1000000000000001</v>
      </c>
      <c r="AL364" s="2">
        <v>1.3</v>
      </c>
      <c r="AM364" s="2">
        <v>2</v>
      </c>
      <c r="AN364" s="2">
        <v>1.6</v>
      </c>
      <c r="AO364" s="2">
        <v>1.4</v>
      </c>
      <c r="AP364" s="2">
        <v>1.8</v>
      </c>
      <c r="AQ364" s="2">
        <v>1.7</v>
      </c>
      <c r="AR364" s="2">
        <v>5.8</v>
      </c>
      <c r="AS364" t="e">
        <v>#N/A</v>
      </c>
      <c r="AT364" t="e">
        <v>#N/A</v>
      </c>
      <c r="AU364" t="e">
        <v>#N/A</v>
      </c>
      <c r="AV364" t="e">
        <v>#N/A</v>
      </c>
      <c r="AW364" t="e">
        <v>#N/A</v>
      </c>
      <c r="AX364" t="e">
        <v>#N/A</v>
      </c>
      <c r="AY364" t="e">
        <v>#N/A</v>
      </c>
      <c r="AZ364" t="e">
        <v>#N/A</v>
      </c>
      <c r="BA364" t="e">
        <v>#N/A</v>
      </c>
      <c r="BB364" t="e">
        <v>#N/A</v>
      </c>
      <c r="BC364" t="e">
        <v>#N/A</v>
      </c>
      <c r="BD364" t="e">
        <v>#N/A</v>
      </c>
      <c r="BE364" t="e">
        <v>#N/A</v>
      </c>
      <c r="BF364" t="e">
        <v>#N/A</v>
      </c>
      <c r="BG364" t="e">
        <v>#N/A</v>
      </c>
      <c r="BH364" t="e">
        <v>#N/A</v>
      </c>
      <c r="BI364" t="e">
        <v>#N/A</v>
      </c>
      <c r="BJ364" t="e">
        <v>#N/A</v>
      </c>
      <c r="BK364" t="e">
        <v>#N/A</v>
      </c>
      <c r="BL364" t="e">
        <v>#N/A</v>
      </c>
      <c r="BM364" t="e">
        <v>#N/A</v>
      </c>
    </row>
    <row r="365" spans="1:65" x14ac:dyDescent="0.25">
      <c r="A365" t="s">
        <v>369</v>
      </c>
      <c r="B365" s="2">
        <v>7.8</v>
      </c>
      <c r="C365" s="3">
        <v>7.806</v>
      </c>
      <c r="D365" s="9">
        <v>5.8</v>
      </c>
      <c r="E365" s="2">
        <v>437</v>
      </c>
      <c r="F365" s="7">
        <v>1</v>
      </c>
      <c r="G365" s="7">
        <v>29</v>
      </c>
      <c r="H365" s="7">
        <v>2</v>
      </c>
      <c r="I365" s="7">
        <v>1</v>
      </c>
      <c r="J365" s="7">
        <v>9</v>
      </c>
      <c r="K365" s="7">
        <v>395</v>
      </c>
      <c r="L365" s="7">
        <v>81</v>
      </c>
      <c r="M365" s="7">
        <v>18</v>
      </c>
      <c r="N365" s="7">
        <v>41</v>
      </c>
      <c r="O365" s="7">
        <v>25</v>
      </c>
      <c r="P365" s="7">
        <v>22</v>
      </c>
      <c r="Q365" s="7">
        <v>5</v>
      </c>
      <c r="R365" s="7">
        <v>31</v>
      </c>
      <c r="S365" s="7">
        <v>26</v>
      </c>
      <c r="T365" s="7">
        <v>16</v>
      </c>
      <c r="U365" s="7">
        <v>51</v>
      </c>
      <c r="V365" s="7">
        <v>58</v>
      </c>
      <c r="W365" s="7">
        <v>11</v>
      </c>
      <c r="X365" s="2">
        <v>1.6</v>
      </c>
      <c r="Y365" s="2">
        <v>1.2</v>
      </c>
      <c r="Z365" s="2">
        <v>1.2</v>
      </c>
      <c r="AA365" s="2">
        <v>2.2999999999999998</v>
      </c>
      <c r="AB365" s="2">
        <v>0.7</v>
      </c>
      <c r="AC365" s="2">
        <v>0.6</v>
      </c>
      <c r="AD365" s="2">
        <v>1.8</v>
      </c>
      <c r="AE365" s="2">
        <v>1.4</v>
      </c>
      <c r="AF365" s="2">
        <v>2.2000000000000002</v>
      </c>
      <c r="AG365" s="2">
        <v>2.4</v>
      </c>
      <c r="AH365" s="2">
        <v>2</v>
      </c>
      <c r="AI365" s="2">
        <v>1.2</v>
      </c>
      <c r="AJ365" s="2">
        <v>1.6</v>
      </c>
      <c r="AK365" s="2">
        <v>1.2</v>
      </c>
      <c r="AL365" s="2">
        <v>1</v>
      </c>
      <c r="AM365" s="2">
        <v>2</v>
      </c>
      <c r="AN365" s="2">
        <v>1.6</v>
      </c>
      <c r="AO365" s="2">
        <v>1.6</v>
      </c>
      <c r="AP365" s="2">
        <v>1.5</v>
      </c>
      <c r="AQ365" s="2">
        <v>1.7</v>
      </c>
      <c r="AR365" s="2">
        <v>5.6</v>
      </c>
      <c r="AS365" t="e">
        <v>#N/A</v>
      </c>
      <c r="AT365" t="e">
        <v>#N/A</v>
      </c>
      <c r="AU365" t="e">
        <v>#N/A</v>
      </c>
      <c r="AV365" t="e">
        <v>#N/A</v>
      </c>
      <c r="AW365" t="e">
        <v>#N/A</v>
      </c>
      <c r="AX365" t="e">
        <v>#N/A</v>
      </c>
      <c r="AY365" t="e">
        <v>#N/A</v>
      </c>
      <c r="AZ365" t="e">
        <v>#N/A</v>
      </c>
      <c r="BA365" t="e">
        <v>#N/A</v>
      </c>
      <c r="BB365" t="e">
        <v>#N/A</v>
      </c>
      <c r="BC365" t="e">
        <v>#N/A</v>
      </c>
      <c r="BD365" t="e">
        <v>#N/A</v>
      </c>
      <c r="BE365" t="e">
        <v>#N/A</v>
      </c>
      <c r="BF365" t="e">
        <v>#N/A</v>
      </c>
      <c r="BG365" t="e">
        <v>#N/A</v>
      </c>
      <c r="BH365" t="e">
        <v>#N/A</v>
      </c>
      <c r="BI365" t="e">
        <v>#N/A</v>
      </c>
      <c r="BJ365" t="e">
        <v>#N/A</v>
      </c>
      <c r="BK365" t="e">
        <v>#N/A</v>
      </c>
      <c r="BL365" t="e">
        <v>#N/A</v>
      </c>
      <c r="BM365" t="e">
        <v>#N/A</v>
      </c>
    </row>
    <row r="366" spans="1:65" x14ac:dyDescent="0.25">
      <c r="A366" t="s">
        <v>370</v>
      </c>
      <c r="B366" s="2">
        <v>7.8</v>
      </c>
      <c r="C366" s="3">
        <v>7.5270000000000001</v>
      </c>
      <c r="D366" s="9">
        <v>5.8</v>
      </c>
      <c r="E366" s="2">
        <v>454</v>
      </c>
      <c r="F366" s="7">
        <v>1</v>
      </c>
      <c r="G366" s="7">
        <v>31</v>
      </c>
      <c r="H366" s="7">
        <v>3</v>
      </c>
      <c r="I366" s="7">
        <v>1</v>
      </c>
      <c r="J366" s="7">
        <v>9</v>
      </c>
      <c r="K366" s="7">
        <v>411</v>
      </c>
      <c r="L366" s="7">
        <v>84</v>
      </c>
      <c r="M366" s="7">
        <v>17</v>
      </c>
      <c r="N366" s="7">
        <v>44</v>
      </c>
      <c r="O366" s="7">
        <v>25</v>
      </c>
      <c r="P366" s="7">
        <v>23</v>
      </c>
      <c r="Q366" s="7">
        <v>5</v>
      </c>
      <c r="R366" s="7">
        <v>34</v>
      </c>
      <c r="S366" s="7">
        <v>27</v>
      </c>
      <c r="T366" s="7">
        <v>16</v>
      </c>
      <c r="U366" s="7">
        <v>51</v>
      </c>
      <c r="V366" s="7">
        <v>60</v>
      </c>
      <c r="W366" s="7">
        <v>14</v>
      </c>
      <c r="X366" s="2">
        <v>1.7</v>
      </c>
      <c r="Y366" s="2">
        <v>1.4</v>
      </c>
      <c r="Z366" s="2">
        <v>1.2</v>
      </c>
      <c r="AA366" s="2">
        <v>2.5</v>
      </c>
      <c r="AB366" s="2">
        <v>0.7</v>
      </c>
      <c r="AC366" s="2">
        <v>0.6</v>
      </c>
      <c r="AD366" s="2">
        <v>1.9</v>
      </c>
      <c r="AE366" s="2">
        <v>1.4</v>
      </c>
      <c r="AF366" s="2">
        <v>2.4</v>
      </c>
      <c r="AG366" s="2">
        <v>2.4</v>
      </c>
      <c r="AH366" s="2">
        <v>2.1</v>
      </c>
      <c r="AI366" s="2">
        <v>1.2</v>
      </c>
      <c r="AJ366" s="2">
        <v>1.7</v>
      </c>
      <c r="AK366" s="2">
        <v>1.3</v>
      </c>
      <c r="AL366" s="2">
        <v>1.1000000000000001</v>
      </c>
      <c r="AM366" s="2">
        <v>2</v>
      </c>
      <c r="AN366" s="2">
        <v>1.7</v>
      </c>
      <c r="AO366" s="2">
        <v>2.1</v>
      </c>
      <c r="AP366" s="2">
        <v>1.7</v>
      </c>
      <c r="AQ366" s="2">
        <v>1.8</v>
      </c>
      <c r="AR366" s="2">
        <v>5.4</v>
      </c>
      <c r="AS366" t="e">
        <v>#N/A</v>
      </c>
      <c r="AT366" t="e">
        <v>#N/A</v>
      </c>
      <c r="AU366" t="e">
        <v>#N/A</v>
      </c>
      <c r="AV366" t="e">
        <v>#N/A</v>
      </c>
      <c r="AW366" t="e">
        <v>#N/A</v>
      </c>
      <c r="AX366" t="e">
        <v>#N/A</v>
      </c>
      <c r="AY366" t="e">
        <v>#N/A</v>
      </c>
      <c r="AZ366" t="e">
        <v>#N/A</v>
      </c>
      <c r="BA366" t="e">
        <v>#N/A</v>
      </c>
      <c r="BB366" t="e">
        <v>#N/A</v>
      </c>
      <c r="BC366" t="e">
        <v>#N/A</v>
      </c>
      <c r="BD366" t="e">
        <v>#N/A</v>
      </c>
      <c r="BE366" t="e">
        <v>#N/A</v>
      </c>
      <c r="BF366" t="e">
        <v>#N/A</v>
      </c>
      <c r="BG366" t="e">
        <v>#N/A</v>
      </c>
      <c r="BH366" t="e">
        <v>#N/A</v>
      </c>
      <c r="BI366" t="e">
        <v>#N/A</v>
      </c>
      <c r="BJ366" t="e">
        <v>#N/A</v>
      </c>
      <c r="BK366" t="e">
        <v>#N/A</v>
      </c>
      <c r="BL366" t="e">
        <v>#N/A</v>
      </c>
      <c r="BM366" t="e">
        <v>#N/A</v>
      </c>
    </row>
    <row r="367" spans="1:65" x14ac:dyDescent="0.25">
      <c r="A367" t="s">
        <v>371</v>
      </c>
      <c r="B367" s="2">
        <v>7.7</v>
      </c>
      <c r="C367" s="3">
        <v>7.9660000000000002</v>
      </c>
      <c r="D367" s="9">
        <v>5.8</v>
      </c>
      <c r="E367" s="2">
        <v>464</v>
      </c>
      <c r="F367" s="7">
        <v>1</v>
      </c>
      <c r="G367" s="7">
        <v>31</v>
      </c>
      <c r="H367" s="7">
        <v>3</v>
      </c>
      <c r="I367" s="7">
        <v>1</v>
      </c>
      <c r="J367" s="7">
        <v>9</v>
      </c>
      <c r="K367" s="7">
        <v>419</v>
      </c>
      <c r="L367" s="7">
        <v>86</v>
      </c>
      <c r="M367" s="7">
        <v>17</v>
      </c>
      <c r="N367" s="7">
        <v>41</v>
      </c>
      <c r="O367" s="7">
        <v>26</v>
      </c>
      <c r="P367" s="7">
        <v>26</v>
      </c>
      <c r="Q367" s="7">
        <v>7</v>
      </c>
      <c r="R367" s="7">
        <v>35</v>
      </c>
      <c r="S367" s="7">
        <v>30</v>
      </c>
      <c r="T367" s="7">
        <v>14</v>
      </c>
      <c r="U367" s="7">
        <v>53</v>
      </c>
      <c r="V367" s="7">
        <v>59</v>
      </c>
      <c r="W367" s="7">
        <v>16</v>
      </c>
      <c r="X367" s="2">
        <v>1.7</v>
      </c>
      <c r="Y367" s="2">
        <v>1.6</v>
      </c>
      <c r="Z367" s="2">
        <v>1.3</v>
      </c>
      <c r="AA367" s="2">
        <v>2.6</v>
      </c>
      <c r="AB367" s="2">
        <v>0.7</v>
      </c>
      <c r="AC367" s="2">
        <v>0.6</v>
      </c>
      <c r="AD367" s="2">
        <v>1.9</v>
      </c>
      <c r="AE367" s="2">
        <v>1.4</v>
      </c>
      <c r="AF367" s="2">
        <v>2.2000000000000002</v>
      </c>
      <c r="AG367" s="2">
        <v>2.4</v>
      </c>
      <c r="AH367" s="2">
        <v>2.4</v>
      </c>
      <c r="AI367" s="2">
        <v>1.5</v>
      </c>
      <c r="AJ367" s="2">
        <v>1.8</v>
      </c>
      <c r="AK367" s="2">
        <v>1.4</v>
      </c>
      <c r="AL367" s="2">
        <v>0.9</v>
      </c>
      <c r="AM367" s="2">
        <v>2.1</v>
      </c>
      <c r="AN367" s="2">
        <v>1.7</v>
      </c>
      <c r="AO367" s="2">
        <v>2.2999999999999998</v>
      </c>
      <c r="AP367" s="2">
        <v>1.6</v>
      </c>
      <c r="AQ367" s="2">
        <v>1.8</v>
      </c>
      <c r="AR367" s="2">
        <v>5.2</v>
      </c>
      <c r="AS367" t="e">
        <v>#N/A</v>
      </c>
      <c r="AT367" t="e">
        <v>#N/A</v>
      </c>
      <c r="AU367" t="e">
        <v>#N/A</v>
      </c>
      <c r="AV367" t="e">
        <v>#N/A</v>
      </c>
      <c r="AW367" t="e">
        <v>#N/A</v>
      </c>
      <c r="AX367" t="e">
        <v>#N/A</v>
      </c>
      <c r="AY367" t="e">
        <v>#N/A</v>
      </c>
      <c r="AZ367" t="e">
        <v>#N/A</v>
      </c>
      <c r="BA367" t="e">
        <v>#N/A</v>
      </c>
      <c r="BB367" t="e">
        <v>#N/A</v>
      </c>
      <c r="BC367" t="e">
        <v>#N/A</v>
      </c>
      <c r="BD367" t="e">
        <v>#N/A</v>
      </c>
      <c r="BE367" t="e">
        <v>#N/A</v>
      </c>
      <c r="BF367" t="e">
        <v>#N/A</v>
      </c>
      <c r="BG367" t="e">
        <v>#N/A</v>
      </c>
      <c r="BH367" t="e">
        <v>#N/A</v>
      </c>
      <c r="BI367" t="e">
        <v>#N/A</v>
      </c>
      <c r="BJ367" t="e">
        <v>#N/A</v>
      </c>
      <c r="BK367" t="e">
        <v>#N/A</v>
      </c>
      <c r="BL367" t="e">
        <v>#N/A</v>
      </c>
      <c r="BM367" t="e">
        <v>#N/A</v>
      </c>
    </row>
    <row r="368" spans="1:65" x14ac:dyDescent="0.25">
      <c r="A368" t="s">
        <v>372</v>
      </c>
      <c r="B368" s="2">
        <v>7.9</v>
      </c>
      <c r="C368" s="3">
        <v>7.702</v>
      </c>
      <c r="D368" s="9">
        <v>5.8</v>
      </c>
      <c r="E368" s="2">
        <v>467</v>
      </c>
      <c r="F368" s="7">
        <v>1</v>
      </c>
      <c r="G368" s="7">
        <v>27</v>
      </c>
      <c r="H368" s="7">
        <v>3</v>
      </c>
      <c r="I368" s="7">
        <v>2</v>
      </c>
      <c r="J368" s="7">
        <v>9</v>
      </c>
      <c r="K368" s="7">
        <v>426</v>
      </c>
      <c r="L368" s="7">
        <v>87</v>
      </c>
      <c r="M368" s="7">
        <v>18</v>
      </c>
      <c r="N368" s="7">
        <v>44</v>
      </c>
      <c r="O368" s="7">
        <v>25</v>
      </c>
      <c r="P368" s="7">
        <v>27</v>
      </c>
      <c r="Q368" s="7">
        <v>7</v>
      </c>
      <c r="R368" s="7">
        <v>36</v>
      </c>
      <c r="S368" s="7">
        <v>29</v>
      </c>
      <c r="T368" s="7">
        <v>13</v>
      </c>
      <c r="U368" s="7">
        <v>55</v>
      </c>
      <c r="V368" s="7">
        <v>63</v>
      </c>
      <c r="W368" s="7">
        <v>14</v>
      </c>
      <c r="X368" s="2">
        <v>1.7</v>
      </c>
      <c r="Y368" s="2">
        <v>1.7</v>
      </c>
      <c r="Z368" s="2">
        <v>1.1000000000000001</v>
      </c>
      <c r="AA368" s="2">
        <v>2.5</v>
      </c>
      <c r="AB368" s="2">
        <v>0.9</v>
      </c>
      <c r="AC368" s="2">
        <v>0.7</v>
      </c>
      <c r="AD368" s="2">
        <v>1.9</v>
      </c>
      <c r="AE368" s="2">
        <v>1.4</v>
      </c>
      <c r="AF368" s="2">
        <v>2.4</v>
      </c>
      <c r="AG368" s="2">
        <v>2.5</v>
      </c>
      <c r="AH368" s="2">
        <v>2.5</v>
      </c>
      <c r="AI368" s="2">
        <v>1.7</v>
      </c>
      <c r="AJ368" s="2">
        <v>1.8</v>
      </c>
      <c r="AK368" s="2">
        <v>1.3</v>
      </c>
      <c r="AL368" s="2">
        <v>0.9</v>
      </c>
      <c r="AM368" s="2">
        <v>2.2000000000000002</v>
      </c>
      <c r="AN368" s="2">
        <v>1.7</v>
      </c>
      <c r="AO368" s="2">
        <v>2</v>
      </c>
      <c r="AP368" s="2">
        <v>1.6</v>
      </c>
      <c r="AQ368" s="2">
        <v>1.8</v>
      </c>
      <c r="AR368" s="2">
        <v>5.3</v>
      </c>
      <c r="AS368" t="e">
        <v>#N/A</v>
      </c>
      <c r="AT368" t="e">
        <v>#N/A</v>
      </c>
      <c r="AU368" t="e">
        <v>#N/A</v>
      </c>
      <c r="AV368" t="e">
        <v>#N/A</v>
      </c>
      <c r="AW368" t="e">
        <v>#N/A</v>
      </c>
      <c r="AX368" t="e">
        <v>#N/A</v>
      </c>
      <c r="AY368" t="e">
        <v>#N/A</v>
      </c>
      <c r="AZ368" t="e">
        <v>#N/A</v>
      </c>
      <c r="BA368" t="e">
        <v>#N/A</v>
      </c>
      <c r="BB368" t="e">
        <v>#N/A</v>
      </c>
      <c r="BC368" t="e">
        <v>#N/A</v>
      </c>
      <c r="BD368" t="e">
        <v>#N/A</v>
      </c>
      <c r="BE368" t="e">
        <v>#N/A</v>
      </c>
      <c r="BF368" t="e">
        <v>#N/A</v>
      </c>
      <c r="BG368" t="e">
        <v>#N/A</v>
      </c>
      <c r="BH368" t="e">
        <v>#N/A</v>
      </c>
      <c r="BI368" t="e">
        <v>#N/A</v>
      </c>
      <c r="BJ368" t="e">
        <v>#N/A</v>
      </c>
      <c r="BK368" t="e">
        <v>#N/A</v>
      </c>
      <c r="BL368" t="e">
        <v>#N/A</v>
      </c>
      <c r="BM368" t="e">
        <v>#N/A</v>
      </c>
    </row>
    <row r="369" spans="1:65" x14ac:dyDescent="0.25">
      <c r="A369" t="s">
        <v>373</v>
      </c>
      <c r="B369" s="2">
        <v>8</v>
      </c>
      <c r="C369" s="3">
        <v>8.1059999999999999</v>
      </c>
      <c r="D369" s="9">
        <v>5.8</v>
      </c>
      <c r="E369" s="2">
        <v>465</v>
      </c>
      <c r="F369" s="7">
        <v>1</v>
      </c>
      <c r="G369" s="7">
        <v>27</v>
      </c>
      <c r="H369" s="7">
        <v>3</v>
      </c>
      <c r="I369" s="7">
        <v>1</v>
      </c>
      <c r="J369" s="7">
        <v>9</v>
      </c>
      <c r="K369" s="7">
        <v>423</v>
      </c>
      <c r="L369" s="7">
        <v>87</v>
      </c>
      <c r="M369" s="7">
        <v>18</v>
      </c>
      <c r="N369" s="7">
        <v>45</v>
      </c>
      <c r="O369" s="7">
        <v>25</v>
      </c>
      <c r="P369" s="7">
        <v>28</v>
      </c>
      <c r="Q369" s="7">
        <v>7</v>
      </c>
      <c r="R369" s="7">
        <v>36</v>
      </c>
      <c r="S369" s="7">
        <v>29</v>
      </c>
      <c r="T369" s="7">
        <v>11</v>
      </c>
      <c r="U369" s="7">
        <v>53</v>
      </c>
      <c r="V369" s="7">
        <v>64</v>
      </c>
      <c r="W369" s="7">
        <v>11</v>
      </c>
      <c r="X369" s="2">
        <v>1.7</v>
      </c>
      <c r="Y369" s="2">
        <v>1.5</v>
      </c>
      <c r="Z369" s="2">
        <v>1.1000000000000001</v>
      </c>
      <c r="AA369" s="2">
        <v>2.6</v>
      </c>
      <c r="AB369" s="2">
        <v>0.8</v>
      </c>
      <c r="AC369" s="2">
        <v>0.7</v>
      </c>
      <c r="AD369" s="2">
        <v>1.9</v>
      </c>
      <c r="AE369" s="2">
        <v>1.5</v>
      </c>
      <c r="AF369" s="2">
        <v>2.5</v>
      </c>
      <c r="AG369" s="2">
        <v>2.4</v>
      </c>
      <c r="AH369" s="2">
        <v>2.7</v>
      </c>
      <c r="AI369" s="2">
        <v>1.6</v>
      </c>
      <c r="AJ369" s="2">
        <v>1.8</v>
      </c>
      <c r="AK369" s="2">
        <v>1.3</v>
      </c>
      <c r="AL369" s="2">
        <v>0.7</v>
      </c>
      <c r="AM369" s="2">
        <v>2.1</v>
      </c>
      <c r="AN369" s="2">
        <v>1.8</v>
      </c>
      <c r="AO369" s="2">
        <v>1.6</v>
      </c>
      <c r="AP369" s="2">
        <v>1.8</v>
      </c>
      <c r="AQ369" s="2">
        <v>1.8</v>
      </c>
      <c r="AR369" s="2">
        <v>5.4</v>
      </c>
      <c r="AS369" t="e">
        <v>#N/A</v>
      </c>
      <c r="AT369" t="e">
        <v>#N/A</v>
      </c>
      <c r="AU369" t="e">
        <v>#N/A</v>
      </c>
      <c r="AV369" t="e">
        <v>#N/A</v>
      </c>
      <c r="AW369" t="e">
        <v>#N/A</v>
      </c>
      <c r="AX369" t="e">
        <v>#N/A</v>
      </c>
      <c r="AY369" t="e">
        <v>#N/A</v>
      </c>
      <c r="AZ369" t="e">
        <v>#N/A</v>
      </c>
      <c r="BA369" t="e">
        <v>#N/A</v>
      </c>
      <c r="BB369" t="e">
        <v>#N/A</v>
      </c>
      <c r="BC369" t="e">
        <v>#N/A</v>
      </c>
      <c r="BD369" t="e">
        <v>#N/A</v>
      </c>
      <c r="BE369" t="e">
        <v>#N/A</v>
      </c>
      <c r="BF369" t="e">
        <v>#N/A</v>
      </c>
      <c r="BG369" t="e">
        <v>#N/A</v>
      </c>
      <c r="BH369" t="e">
        <v>#N/A</v>
      </c>
      <c r="BI369" t="e">
        <v>#N/A</v>
      </c>
      <c r="BJ369" t="e">
        <v>#N/A</v>
      </c>
      <c r="BK369" t="e">
        <v>#N/A</v>
      </c>
      <c r="BL369" t="e">
        <v>#N/A</v>
      </c>
      <c r="BM369" t="e">
        <v>#N/A</v>
      </c>
    </row>
    <row r="370" spans="1:65" x14ac:dyDescent="0.25">
      <c r="A370" t="s">
        <v>374</v>
      </c>
      <c r="B370" s="2">
        <v>8</v>
      </c>
      <c r="C370" s="3">
        <v>8.1929999999999996</v>
      </c>
      <c r="D370" s="9">
        <v>5.8</v>
      </c>
      <c r="E370" s="2">
        <v>467</v>
      </c>
      <c r="F370" s="7">
        <v>1</v>
      </c>
      <c r="G370" s="7">
        <v>26</v>
      </c>
      <c r="H370" s="7">
        <v>3</v>
      </c>
      <c r="I370" s="7">
        <v>1</v>
      </c>
      <c r="J370" s="7">
        <v>9</v>
      </c>
      <c r="K370" s="7">
        <v>427</v>
      </c>
      <c r="L370" s="7">
        <v>89</v>
      </c>
      <c r="M370" s="7">
        <v>18</v>
      </c>
      <c r="N370" s="7">
        <v>46</v>
      </c>
      <c r="O370" s="7">
        <v>25</v>
      </c>
      <c r="P370" s="7">
        <v>29</v>
      </c>
      <c r="Q370" s="7">
        <v>6</v>
      </c>
      <c r="R370" s="7">
        <v>35</v>
      </c>
      <c r="S370" s="7">
        <v>28</v>
      </c>
      <c r="T370" s="7">
        <v>10</v>
      </c>
      <c r="U370" s="7">
        <v>54</v>
      </c>
      <c r="V370" s="7">
        <v>64</v>
      </c>
      <c r="W370" s="7">
        <v>10</v>
      </c>
      <c r="X370" s="2">
        <v>1.7</v>
      </c>
      <c r="Y370" s="2">
        <v>1.5</v>
      </c>
      <c r="Z370" s="2">
        <v>1.1000000000000001</v>
      </c>
      <c r="AA370" s="2">
        <v>2.5</v>
      </c>
      <c r="AB370" s="2">
        <v>0.8</v>
      </c>
      <c r="AC370" s="2">
        <v>0.7</v>
      </c>
      <c r="AD370" s="2">
        <v>2</v>
      </c>
      <c r="AE370" s="2">
        <v>1.5</v>
      </c>
      <c r="AF370" s="2">
        <v>2.5</v>
      </c>
      <c r="AG370" s="2">
        <v>2.4</v>
      </c>
      <c r="AH370" s="2">
        <v>2.8</v>
      </c>
      <c r="AI370" s="2">
        <v>1.5</v>
      </c>
      <c r="AJ370" s="2">
        <v>1.8</v>
      </c>
      <c r="AK370" s="2">
        <v>1.3</v>
      </c>
      <c r="AL370" s="2">
        <v>0.7</v>
      </c>
      <c r="AM370" s="2">
        <v>2.1</v>
      </c>
      <c r="AN370" s="2">
        <v>1.8</v>
      </c>
      <c r="AO370" s="2">
        <v>1.5</v>
      </c>
      <c r="AP370" s="2">
        <v>2.1</v>
      </c>
      <c r="AQ370" s="2">
        <v>1.9</v>
      </c>
      <c r="AR370" s="2">
        <v>5.4</v>
      </c>
      <c r="AS370" t="e">
        <v>#N/A</v>
      </c>
      <c r="AT370" t="e">
        <v>#N/A</v>
      </c>
      <c r="AU370" t="e">
        <v>#N/A</v>
      </c>
      <c r="AV370" t="e">
        <v>#N/A</v>
      </c>
      <c r="AW370" t="e">
        <v>#N/A</v>
      </c>
      <c r="AX370" t="e">
        <v>#N/A</v>
      </c>
      <c r="AY370" t="e">
        <v>#N/A</v>
      </c>
      <c r="AZ370" t="e">
        <v>#N/A</v>
      </c>
      <c r="BA370" t="e">
        <v>#N/A</v>
      </c>
      <c r="BB370" t="e">
        <v>#N/A</v>
      </c>
      <c r="BC370" t="e">
        <v>#N/A</v>
      </c>
      <c r="BD370" t="e">
        <v>#N/A</v>
      </c>
      <c r="BE370" t="e">
        <v>#N/A</v>
      </c>
      <c r="BF370" t="e">
        <v>#N/A</v>
      </c>
      <c r="BG370" t="e">
        <v>#N/A</v>
      </c>
      <c r="BH370" t="e">
        <v>#N/A</v>
      </c>
      <c r="BI370" t="e">
        <v>#N/A</v>
      </c>
      <c r="BJ370" t="e">
        <v>#N/A</v>
      </c>
      <c r="BK370" t="e">
        <v>#N/A</v>
      </c>
      <c r="BL370" t="e">
        <v>#N/A</v>
      </c>
      <c r="BM370" t="e">
        <v>#N/A</v>
      </c>
    </row>
    <row r="371" spans="1:65" x14ac:dyDescent="0.25">
      <c r="A371" t="s">
        <v>375</v>
      </c>
      <c r="B371" s="2">
        <v>7.9</v>
      </c>
      <c r="C371" s="3">
        <v>7.5640000000000001</v>
      </c>
      <c r="D371" s="9">
        <v>5.8</v>
      </c>
      <c r="E371" s="2">
        <v>479</v>
      </c>
      <c r="F371" s="7">
        <v>1</v>
      </c>
      <c r="G371" s="7">
        <v>30</v>
      </c>
      <c r="H371" s="7">
        <v>3</v>
      </c>
      <c r="I371" s="7">
        <v>1</v>
      </c>
      <c r="J371" s="7">
        <v>10</v>
      </c>
      <c r="K371" s="7">
        <v>434</v>
      </c>
      <c r="L371" s="7">
        <v>92</v>
      </c>
      <c r="M371" s="7">
        <v>18</v>
      </c>
      <c r="N371" s="7">
        <v>48</v>
      </c>
      <c r="O371" s="7">
        <v>25</v>
      </c>
      <c r="P371" s="7">
        <v>31</v>
      </c>
      <c r="Q371" s="7">
        <v>6</v>
      </c>
      <c r="R371" s="7">
        <v>34</v>
      </c>
      <c r="S371" s="7">
        <v>32</v>
      </c>
      <c r="T371" s="7">
        <v>10</v>
      </c>
      <c r="U371" s="7">
        <v>51</v>
      </c>
      <c r="V371" s="7">
        <v>63</v>
      </c>
      <c r="W371" s="7">
        <v>10</v>
      </c>
      <c r="X371" s="2">
        <v>1.8</v>
      </c>
      <c r="Y371" s="2">
        <v>1.8</v>
      </c>
      <c r="Z371" s="2">
        <v>1.3</v>
      </c>
      <c r="AA371" s="2">
        <v>2.5</v>
      </c>
      <c r="AB371" s="2">
        <v>0.7</v>
      </c>
      <c r="AC371" s="2">
        <v>0.8</v>
      </c>
      <c r="AD371" s="2">
        <v>2.1</v>
      </c>
      <c r="AE371" s="2">
        <v>1.4</v>
      </c>
      <c r="AF371" s="2">
        <v>2.6</v>
      </c>
      <c r="AG371" s="2">
        <v>2.4</v>
      </c>
      <c r="AH371" s="2">
        <v>2.9</v>
      </c>
      <c r="AI371" s="2">
        <v>1.4</v>
      </c>
      <c r="AJ371" s="2">
        <v>1.8</v>
      </c>
      <c r="AK371" s="2">
        <v>1.4</v>
      </c>
      <c r="AL371" s="2">
        <v>0.7</v>
      </c>
      <c r="AM371" s="2">
        <v>2</v>
      </c>
      <c r="AN371" s="2">
        <v>1.7</v>
      </c>
      <c r="AO371" s="2">
        <v>1.5</v>
      </c>
      <c r="AP371" s="2">
        <v>2.5</v>
      </c>
      <c r="AQ371" s="2">
        <v>1.9</v>
      </c>
      <c r="AR371" s="2">
        <v>5.2</v>
      </c>
      <c r="AS371" t="e">
        <v>#N/A</v>
      </c>
      <c r="AT371" t="e">
        <v>#N/A</v>
      </c>
      <c r="AU371" t="e">
        <v>#N/A</v>
      </c>
      <c r="AV371" t="e">
        <v>#N/A</v>
      </c>
      <c r="AW371" t="e">
        <v>#N/A</v>
      </c>
      <c r="AX371" t="e">
        <v>#N/A</v>
      </c>
      <c r="AY371" t="e">
        <v>#N/A</v>
      </c>
      <c r="AZ371" t="e">
        <v>#N/A</v>
      </c>
      <c r="BA371" t="e">
        <v>#N/A</v>
      </c>
      <c r="BB371" t="e">
        <v>#N/A</v>
      </c>
      <c r="BC371" t="e">
        <v>#N/A</v>
      </c>
      <c r="BD371" t="e">
        <v>#N/A</v>
      </c>
      <c r="BE371" t="e">
        <v>#N/A</v>
      </c>
      <c r="BF371" t="e">
        <v>#N/A</v>
      </c>
      <c r="BG371" t="e">
        <v>#N/A</v>
      </c>
      <c r="BH371" t="e">
        <v>#N/A</v>
      </c>
      <c r="BI371" t="e">
        <v>#N/A</v>
      </c>
      <c r="BJ371" t="e">
        <v>#N/A</v>
      </c>
      <c r="BK371" t="e">
        <v>#N/A</v>
      </c>
      <c r="BL371" t="e">
        <v>#N/A</v>
      </c>
      <c r="BM371" t="e">
        <v>#N/A</v>
      </c>
    </row>
    <row r="372" spans="1:65" x14ac:dyDescent="0.25">
      <c r="A372" t="s">
        <v>376</v>
      </c>
      <c r="B372" s="2">
        <v>7.9</v>
      </c>
      <c r="C372" s="3">
        <v>8.0329999999999995</v>
      </c>
      <c r="D372" s="9">
        <v>5.8</v>
      </c>
      <c r="E372" s="2">
        <v>484</v>
      </c>
      <c r="F372" s="7">
        <v>1</v>
      </c>
      <c r="G372" s="7">
        <v>30</v>
      </c>
      <c r="H372" s="7">
        <v>3</v>
      </c>
      <c r="I372" s="7">
        <v>2</v>
      </c>
      <c r="J372" s="7">
        <v>10</v>
      </c>
      <c r="K372" s="7">
        <v>438</v>
      </c>
      <c r="L372" s="7">
        <v>94</v>
      </c>
      <c r="M372" s="7">
        <v>18</v>
      </c>
      <c r="N372" s="7">
        <v>48</v>
      </c>
      <c r="O372" s="7">
        <v>26</v>
      </c>
      <c r="P372" s="7">
        <v>31</v>
      </c>
      <c r="Q372" s="7">
        <v>7</v>
      </c>
      <c r="R372" s="7">
        <v>37</v>
      </c>
      <c r="S372" s="7">
        <v>32</v>
      </c>
      <c r="T372" s="7">
        <v>10</v>
      </c>
      <c r="U372" s="7">
        <v>49</v>
      </c>
      <c r="V372" s="7">
        <v>62</v>
      </c>
      <c r="W372" s="7">
        <v>11</v>
      </c>
      <c r="X372" s="2">
        <v>1.8</v>
      </c>
      <c r="Y372" s="2">
        <v>2</v>
      </c>
      <c r="Z372" s="2">
        <v>1.3</v>
      </c>
      <c r="AA372" s="2">
        <v>2.5</v>
      </c>
      <c r="AB372" s="2">
        <v>0.9</v>
      </c>
      <c r="AC372" s="2">
        <v>0.8</v>
      </c>
      <c r="AD372" s="2">
        <v>2.1</v>
      </c>
      <c r="AE372" s="2">
        <v>1.5</v>
      </c>
      <c r="AF372" s="2">
        <v>2.6</v>
      </c>
      <c r="AG372" s="2">
        <v>2.6</v>
      </c>
      <c r="AH372" s="2">
        <v>2.9</v>
      </c>
      <c r="AI372" s="2">
        <v>1.8</v>
      </c>
      <c r="AJ372" s="2">
        <v>1.9</v>
      </c>
      <c r="AK372" s="2">
        <v>1.4</v>
      </c>
      <c r="AL372" s="2">
        <v>0.6</v>
      </c>
      <c r="AM372" s="2">
        <v>1.9</v>
      </c>
      <c r="AN372" s="2">
        <v>1.7</v>
      </c>
      <c r="AO372" s="2">
        <v>1.6</v>
      </c>
      <c r="AP372" s="2">
        <v>2.2999999999999998</v>
      </c>
      <c r="AQ372" s="2">
        <v>1.9</v>
      </c>
      <c r="AR372" s="2">
        <v>5.0999999999999996</v>
      </c>
      <c r="AS372" t="e">
        <v>#N/A</v>
      </c>
      <c r="AT372" t="e">
        <v>#N/A</v>
      </c>
      <c r="AU372" t="e">
        <v>#N/A</v>
      </c>
      <c r="AV372" t="e">
        <v>#N/A</v>
      </c>
      <c r="AW372" t="e">
        <v>#N/A</v>
      </c>
      <c r="AX372" t="e">
        <v>#N/A</v>
      </c>
      <c r="AY372" t="e">
        <v>#N/A</v>
      </c>
      <c r="AZ372" t="e">
        <v>#N/A</v>
      </c>
      <c r="BA372" t="e">
        <v>#N/A</v>
      </c>
      <c r="BB372" t="e">
        <v>#N/A</v>
      </c>
      <c r="BC372" t="e">
        <v>#N/A</v>
      </c>
      <c r="BD372" t="e">
        <v>#N/A</v>
      </c>
      <c r="BE372" t="e">
        <v>#N/A</v>
      </c>
      <c r="BF372" t="e">
        <v>#N/A</v>
      </c>
      <c r="BG372" t="e">
        <v>#N/A</v>
      </c>
      <c r="BH372" t="e">
        <v>#N/A</v>
      </c>
      <c r="BI372" t="e">
        <v>#N/A</v>
      </c>
      <c r="BJ372" t="e">
        <v>#N/A</v>
      </c>
      <c r="BK372" t="e">
        <v>#N/A</v>
      </c>
      <c r="BL372" t="e">
        <v>#N/A</v>
      </c>
      <c r="BM372" t="e">
        <v>#N/A</v>
      </c>
    </row>
    <row r="373" spans="1:65" x14ac:dyDescent="0.25">
      <c r="A373" t="s">
        <v>377</v>
      </c>
      <c r="B373" s="2">
        <v>7.8</v>
      </c>
      <c r="C373" s="3">
        <v>7.93</v>
      </c>
      <c r="D373" s="9">
        <v>5.8</v>
      </c>
      <c r="E373" s="2">
        <v>479</v>
      </c>
      <c r="F373" s="7">
        <v>1</v>
      </c>
      <c r="G373" s="7">
        <v>34</v>
      </c>
      <c r="H373" s="7">
        <v>3</v>
      </c>
      <c r="I373" s="7">
        <v>2</v>
      </c>
      <c r="J373" s="7">
        <v>12</v>
      </c>
      <c r="K373" s="7">
        <v>428</v>
      </c>
      <c r="L373" s="7">
        <v>93</v>
      </c>
      <c r="M373" s="7">
        <v>18</v>
      </c>
      <c r="N373" s="7">
        <v>47</v>
      </c>
      <c r="O373" s="7">
        <v>27</v>
      </c>
      <c r="P373" s="7">
        <v>31</v>
      </c>
      <c r="Q373" s="7">
        <v>7</v>
      </c>
      <c r="R373" s="7">
        <v>37</v>
      </c>
      <c r="S373" s="7">
        <v>31</v>
      </c>
      <c r="T373" s="7">
        <v>8</v>
      </c>
      <c r="U373" s="7">
        <v>41</v>
      </c>
      <c r="V373" s="7">
        <v>62</v>
      </c>
      <c r="W373" s="7">
        <v>11</v>
      </c>
      <c r="X373" s="2">
        <v>1.8</v>
      </c>
      <c r="Y373" s="2">
        <v>2</v>
      </c>
      <c r="Z373" s="2">
        <v>1.4</v>
      </c>
      <c r="AA373" s="2">
        <v>2.5</v>
      </c>
      <c r="AB373" s="2">
        <v>0.9</v>
      </c>
      <c r="AC373" s="2">
        <v>0.9</v>
      </c>
      <c r="AD373" s="2">
        <v>2.1</v>
      </c>
      <c r="AE373" s="2">
        <v>1.5</v>
      </c>
      <c r="AF373" s="2">
        <v>2.6</v>
      </c>
      <c r="AG373" s="2">
        <v>2.6</v>
      </c>
      <c r="AH373" s="2">
        <v>3</v>
      </c>
      <c r="AI373" s="2">
        <v>1.6</v>
      </c>
      <c r="AJ373" s="2">
        <v>1.9</v>
      </c>
      <c r="AK373" s="2">
        <v>1.4</v>
      </c>
      <c r="AL373" s="2">
        <v>0.5</v>
      </c>
      <c r="AM373" s="2">
        <v>1.6</v>
      </c>
      <c r="AN373" s="2">
        <v>1.7</v>
      </c>
      <c r="AO373" s="2">
        <v>1.6</v>
      </c>
      <c r="AP373" s="2">
        <v>2.5</v>
      </c>
      <c r="AQ373" s="2">
        <v>1.9</v>
      </c>
      <c r="AR373" s="2">
        <v>5.2</v>
      </c>
      <c r="AS373" t="e">
        <v>#N/A</v>
      </c>
      <c r="AT373" t="e">
        <v>#N/A</v>
      </c>
      <c r="AU373" t="e">
        <v>#N/A</v>
      </c>
      <c r="AV373" t="e">
        <v>#N/A</v>
      </c>
      <c r="AW373" t="e">
        <v>#N/A</v>
      </c>
      <c r="AX373" t="e">
        <v>#N/A</v>
      </c>
      <c r="AY373" t="e">
        <v>#N/A</v>
      </c>
      <c r="AZ373" t="e">
        <v>#N/A</v>
      </c>
      <c r="BA373" t="e">
        <v>#N/A</v>
      </c>
      <c r="BB373" t="e">
        <v>#N/A</v>
      </c>
      <c r="BC373" t="e">
        <v>#N/A</v>
      </c>
      <c r="BD373" t="e">
        <v>#N/A</v>
      </c>
      <c r="BE373" t="e">
        <v>#N/A</v>
      </c>
      <c r="BF373" t="e">
        <v>#N/A</v>
      </c>
      <c r="BG373" t="e">
        <v>#N/A</v>
      </c>
      <c r="BH373" t="e">
        <v>#N/A</v>
      </c>
      <c r="BI373" t="e">
        <v>#N/A</v>
      </c>
      <c r="BJ373" t="e">
        <v>#N/A</v>
      </c>
      <c r="BK373" t="e">
        <v>#N/A</v>
      </c>
      <c r="BL373" t="e">
        <v>#N/A</v>
      </c>
      <c r="BM373" t="e">
        <v>#N/A</v>
      </c>
    </row>
    <row r="374" spans="1:65" x14ac:dyDescent="0.25">
      <c r="A374" t="s">
        <v>378</v>
      </c>
      <c r="B374" s="2">
        <v>7.8</v>
      </c>
      <c r="C374" s="3">
        <v>7.5069999999999997</v>
      </c>
      <c r="D374" s="9">
        <v>5.8</v>
      </c>
      <c r="E374" s="2">
        <v>461</v>
      </c>
      <c r="F374" s="7">
        <v>1</v>
      </c>
      <c r="G374" s="7">
        <v>34</v>
      </c>
      <c r="H374" s="7">
        <v>3</v>
      </c>
      <c r="I374" s="7">
        <v>2</v>
      </c>
      <c r="J374" s="7">
        <v>11</v>
      </c>
      <c r="K374" s="7">
        <v>411</v>
      </c>
      <c r="L374" s="7">
        <v>91</v>
      </c>
      <c r="M374" s="7">
        <v>17</v>
      </c>
      <c r="N374" s="7">
        <v>46</v>
      </c>
      <c r="O374" s="7">
        <v>27</v>
      </c>
      <c r="P374" s="7">
        <v>29</v>
      </c>
      <c r="Q374" s="7">
        <v>7</v>
      </c>
      <c r="R374" s="7">
        <v>38</v>
      </c>
      <c r="S374" s="7">
        <v>31</v>
      </c>
      <c r="T374" s="7">
        <v>7</v>
      </c>
      <c r="U374" s="7">
        <v>35</v>
      </c>
      <c r="V374" s="7">
        <v>61</v>
      </c>
      <c r="W374" s="7">
        <v>11</v>
      </c>
      <c r="X374" s="2">
        <v>1.7</v>
      </c>
      <c r="Y374" s="2">
        <v>2</v>
      </c>
      <c r="Z374" s="2">
        <v>1.4</v>
      </c>
      <c r="AA374" s="2">
        <v>2.5</v>
      </c>
      <c r="AB374" s="2">
        <v>1</v>
      </c>
      <c r="AC374" s="2">
        <v>0.8</v>
      </c>
      <c r="AD374" s="2">
        <v>2</v>
      </c>
      <c r="AE374" s="2">
        <v>1.4</v>
      </c>
      <c r="AF374" s="2">
        <v>2.5</v>
      </c>
      <c r="AG374" s="2">
        <v>2.6</v>
      </c>
      <c r="AH374" s="2">
        <v>2.8</v>
      </c>
      <c r="AI374" s="2">
        <v>1.7</v>
      </c>
      <c r="AJ374" s="2">
        <v>1.9</v>
      </c>
      <c r="AK374" s="2">
        <v>1.4</v>
      </c>
      <c r="AL374" s="2">
        <v>0.4</v>
      </c>
      <c r="AM374" s="2">
        <v>1.4</v>
      </c>
      <c r="AN374" s="2">
        <v>1.7</v>
      </c>
      <c r="AO374" s="2">
        <v>1.6</v>
      </c>
      <c r="AP374" s="2">
        <v>2.2000000000000002</v>
      </c>
      <c r="AQ374" s="2">
        <v>1.8</v>
      </c>
      <c r="AR374" s="2">
        <v>5.4</v>
      </c>
      <c r="AS374" t="e">
        <v>#N/A</v>
      </c>
      <c r="AT374" t="e">
        <v>#N/A</v>
      </c>
      <c r="AU374" t="e">
        <v>#N/A</v>
      </c>
      <c r="AV374" t="e">
        <v>#N/A</v>
      </c>
      <c r="AW374" t="e">
        <v>#N/A</v>
      </c>
      <c r="AX374" t="e">
        <v>#N/A</v>
      </c>
      <c r="AY374" t="e">
        <v>#N/A</v>
      </c>
      <c r="AZ374" t="e">
        <v>#N/A</v>
      </c>
      <c r="BA374" t="e">
        <v>#N/A</v>
      </c>
      <c r="BB374" t="e">
        <v>#N/A</v>
      </c>
      <c r="BC374" t="e">
        <v>#N/A</v>
      </c>
      <c r="BD374" t="e">
        <v>#N/A</v>
      </c>
      <c r="BE374" t="e">
        <v>#N/A</v>
      </c>
      <c r="BF374" t="e">
        <v>#N/A</v>
      </c>
      <c r="BG374" t="e">
        <v>#N/A</v>
      </c>
      <c r="BH374" t="e">
        <v>#N/A</v>
      </c>
      <c r="BI374" t="e">
        <v>#N/A</v>
      </c>
      <c r="BJ374" t="e">
        <v>#N/A</v>
      </c>
      <c r="BK374" t="e">
        <v>#N/A</v>
      </c>
      <c r="BL374" t="e">
        <v>#N/A</v>
      </c>
      <c r="BM374" t="e">
        <v>#N/A</v>
      </c>
    </row>
    <row r="375" spans="1:65" x14ac:dyDescent="0.25">
      <c r="A375" t="s">
        <v>379</v>
      </c>
      <c r="B375" s="2">
        <v>7.8</v>
      </c>
      <c r="C375" s="3">
        <v>7.9279999999999999</v>
      </c>
      <c r="D375" s="9">
        <v>5.8</v>
      </c>
      <c r="E375" s="2">
        <v>455</v>
      </c>
      <c r="F375" s="7">
        <v>1</v>
      </c>
      <c r="G375" s="7">
        <v>34</v>
      </c>
      <c r="H375" s="7">
        <v>3</v>
      </c>
      <c r="I375" s="7">
        <v>2</v>
      </c>
      <c r="J375" s="7">
        <v>10</v>
      </c>
      <c r="K375" s="7">
        <v>406</v>
      </c>
      <c r="L375" s="7">
        <v>91</v>
      </c>
      <c r="M375" s="7">
        <v>19</v>
      </c>
      <c r="N375" s="7">
        <v>45</v>
      </c>
      <c r="O375" s="7">
        <v>28</v>
      </c>
      <c r="P375" s="7">
        <v>28</v>
      </c>
      <c r="Q375" s="7">
        <v>6</v>
      </c>
      <c r="R375" s="7">
        <v>38</v>
      </c>
      <c r="S375" s="7">
        <v>32</v>
      </c>
      <c r="T375" s="7">
        <v>5</v>
      </c>
      <c r="U375" s="7">
        <v>28</v>
      </c>
      <c r="V375" s="7">
        <v>61</v>
      </c>
      <c r="W375" s="7">
        <v>11</v>
      </c>
      <c r="X375" s="2">
        <v>1.7</v>
      </c>
      <c r="Y375" s="2">
        <v>2</v>
      </c>
      <c r="Z375" s="2">
        <v>1.4</v>
      </c>
      <c r="AA375" s="2">
        <v>2.6</v>
      </c>
      <c r="AB375" s="2">
        <v>1</v>
      </c>
      <c r="AC375" s="2">
        <v>0.8</v>
      </c>
      <c r="AD375" s="2">
        <v>2</v>
      </c>
      <c r="AE375" s="2">
        <v>1.6</v>
      </c>
      <c r="AF375" s="2">
        <v>2.5</v>
      </c>
      <c r="AG375" s="2">
        <v>2.7</v>
      </c>
      <c r="AH375" s="2">
        <v>2.7</v>
      </c>
      <c r="AI375" s="2">
        <v>1.5</v>
      </c>
      <c r="AJ375" s="2">
        <v>1.9</v>
      </c>
      <c r="AK375" s="2">
        <v>1.5</v>
      </c>
      <c r="AL375" s="2">
        <v>0.3</v>
      </c>
      <c r="AM375" s="2">
        <v>1.1000000000000001</v>
      </c>
      <c r="AN375" s="2">
        <v>1.7</v>
      </c>
      <c r="AO375" s="2">
        <v>1.6</v>
      </c>
      <c r="AP375" s="2">
        <v>2.2000000000000002</v>
      </c>
      <c r="AQ375" s="2">
        <v>1.8</v>
      </c>
      <c r="AR375" s="2">
        <v>5.4</v>
      </c>
      <c r="AS375" t="e">
        <v>#N/A</v>
      </c>
      <c r="AT375" t="e">
        <v>#N/A</v>
      </c>
      <c r="AU375" t="e">
        <v>#N/A</v>
      </c>
      <c r="AV375" t="e">
        <v>#N/A</v>
      </c>
      <c r="AW375" t="e">
        <v>#N/A</v>
      </c>
      <c r="AX375" t="e">
        <v>#N/A</v>
      </c>
      <c r="AY375" t="e">
        <v>#N/A</v>
      </c>
      <c r="AZ375" t="e">
        <v>#N/A</v>
      </c>
      <c r="BA375" t="e">
        <v>#N/A</v>
      </c>
      <c r="BB375" t="e">
        <v>#N/A</v>
      </c>
      <c r="BC375" t="e">
        <v>#N/A</v>
      </c>
      <c r="BD375" t="e">
        <v>#N/A</v>
      </c>
      <c r="BE375" t="e">
        <v>#N/A</v>
      </c>
      <c r="BF375" t="e">
        <v>#N/A</v>
      </c>
      <c r="BG375" t="e">
        <v>#N/A</v>
      </c>
      <c r="BH375" t="e">
        <v>#N/A</v>
      </c>
      <c r="BI375" t="e">
        <v>#N/A</v>
      </c>
      <c r="BJ375" t="e">
        <v>#N/A</v>
      </c>
      <c r="BK375" t="e">
        <v>#N/A</v>
      </c>
      <c r="BL375" t="e">
        <v>#N/A</v>
      </c>
      <c r="BM375" t="e">
        <v>#N/A</v>
      </c>
    </row>
    <row r="376" spans="1:65" x14ac:dyDescent="0.25">
      <c r="A376" t="s">
        <v>380</v>
      </c>
      <c r="B376" s="2">
        <v>7.9</v>
      </c>
      <c r="C376" s="3">
        <v>7.8109999999999999</v>
      </c>
      <c r="D376" s="9">
        <v>5.8</v>
      </c>
      <c r="E376" s="2">
        <v>455</v>
      </c>
      <c r="F376" s="7">
        <v>1</v>
      </c>
      <c r="G376" s="7">
        <v>33</v>
      </c>
      <c r="H376" s="7">
        <v>3</v>
      </c>
      <c r="I376" s="7">
        <v>2</v>
      </c>
      <c r="J376" s="7">
        <v>10</v>
      </c>
      <c r="K376" s="7">
        <v>406</v>
      </c>
      <c r="L376" s="7">
        <v>92</v>
      </c>
      <c r="M376" s="7">
        <v>19</v>
      </c>
      <c r="N376" s="7">
        <v>46</v>
      </c>
      <c r="O376" s="7">
        <v>29</v>
      </c>
      <c r="P376" s="7">
        <v>29</v>
      </c>
      <c r="Q376" s="7">
        <v>6</v>
      </c>
      <c r="R376" s="7">
        <v>39</v>
      </c>
      <c r="S376" s="7">
        <v>31</v>
      </c>
      <c r="T376" s="7">
        <v>6</v>
      </c>
      <c r="U376" s="7">
        <v>28</v>
      </c>
      <c r="V376" s="7">
        <v>59</v>
      </c>
      <c r="W376" s="7">
        <v>10</v>
      </c>
      <c r="X376" s="2">
        <v>1.7</v>
      </c>
      <c r="Y376" s="2">
        <v>2.2000000000000002</v>
      </c>
      <c r="Z376" s="2">
        <v>1.4</v>
      </c>
      <c r="AA376" s="2">
        <v>2.6</v>
      </c>
      <c r="AB376" s="2">
        <v>0.9</v>
      </c>
      <c r="AC376" s="2">
        <v>0.8</v>
      </c>
      <c r="AD376" s="2">
        <v>2.1</v>
      </c>
      <c r="AE376" s="2">
        <v>1.5</v>
      </c>
      <c r="AF376" s="2">
        <v>2.5</v>
      </c>
      <c r="AG376" s="2">
        <v>2.8</v>
      </c>
      <c r="AH376" s="2">
        <v>2.8</v>
      </c>
      <c r="AI376" s="2">
        <v>1.5</v>
      </c>
      <c r="AJ376" s="2">
        <v>2</v>
      </c>
      <c r="AK376" s="2">
        <v>1.4</v>
      </c>
      <c r="AL376" s="2">
        <v>0.4</v>
      </c>
      <c r="AM376" s="2">
        <v>1.1000000000000001</v>
      </c>
      <c r="AN376" s="2">
        <v>1.6</v>
      </c>
      <c r="AO376" s="2">
        <v>1.5</v>
      </c>
      <c r="AP376" s="2">
        <v>2.1</v>
      </c>
      <c r="AQ376" s="2">
        <v>1.8</v>
      </c>
      <c r="AR376" s="2">
        <v>5.5</v>
      </c>
      <c r="AS376" t="e">
        <v>#N/A</v>
      </c>
      <c r="AT376" t="e">
        <v>#N/A</v>
      </c>
      <c r="AU376" t="e">
        <v>#N/A</v>
      </c>
      <c r="AV376" t="e">
        <v>#N/A</v>
      </c>
      <c r="AW376" t="e">
        <v>#N/A</v>
      </c>
      <c r="AX376" t="e">
        <v>#N/A</v>
      </c>
      <c r="AY376" t="e">
        <v>#N/A</v>
      </c>
      <c r="AZ376" t="e">
        <v>#N/A</v>
      </c>
      <c r="BA376" t="e">
        <v>#N/A</v>
      </c>
      <c r="BB376" t="e">
        <v>#N/A</v>
      </c>
      <c r="BC376" t="e">
        <v>#N/A</v>
      </c>
      <c r="BD376" t="e">
        <v>#N/A</v>
      </c>
      <c r="BE376" t="e">
        <v>#N/A</v>
      </c>
      <c r="BF376" t="e">
        <v>#N/A</v>
      </c>
      <c r="BG376" t="e">
        <v>#N/A</v>
      </c>
      <c r="BH376" t="e">
        <v>#N/A</v>
      </c>
      <c r="BI376" t="e">
        <v>#N/A</v>
      </c>
      <c r="BJ376" t="e">
        <v>#N/A</v>
      </c>
      <c r="BK376" t="e">
        <v>#N/A</v>
      </c>
      <c r="BL376" t="e">
        <v>#N/A</v>
      </c>
      <c r="BM376" t="e">
        <v>#N/A</v>
      </c>
    </row>
    <row r="377" spans="1:65" x14ac:dyDescent="0.25">
      <c r="A377" t="s">
        <v>381</v>
      </c>
      <c r="B377" s="2">
        <v>7.9</v>
      </c>
      <c r="C377" s="3">
        <v>7.9580000000000002</v>
      </c>
      <c r="D377" s="9">
        <v>5.93</v>
      </c>
      <c r="E377" s="2">
        <v>474</v>
      </c>
      <c r="F377" s="7">
        <v>1</v>
      </c>
      <c r="G377" s="7">
        <v>34</v>
      </c>
      <c r="H377" s="7">
        <v>3</v>
      </c>
      <c r="I377" s="7">
        <v>1</v>
      </c>
      <c r="J377" s="7">
        <v>12</v>
      </c>
      <c r="K377" s="7">
        <v>423</v>
      </c>
      <c r="L377" s="7">
        <v>93</v>
      </c>
      <c r="M377" s="7">
        <v>22</v>
      </c>
      <c r="N377" s="7">
        <v>43</v>
      </c>
      <c r="O377" s="7">
        <v>29</v>
      </c>
      <c r="P377" s="7">
        <v>30</v>
      </c>
      <c r="Q377" s="7">
        <v>6</v>
      </c>
      <c r="R377" s="7">
        <v>41</v>
      </c>
      <c r="S377" s="7">
        <v>30</v>
      </c>
      <c r="T377" s="7">
        <v>17</v>
      </c>
      <c r="U377" s="7">
        <v>29</v>
      </c>
      <c r="V377" s="7">
        <v>58</v>
      </c>
      <c r="W377" s="7">
        <v>10</v>
      </c>
      <c r="X377" s="2">
        <v>1.7</v>
      </c>
      <c r="Y377" s="2">
        <v>2.4</v>
      </c>
      <c r="Z377" s="2">
        <v>1.4</v>
      </c>
      <c r="AA377" s="2">
        <v>2.5</v>
      </c>
      <c r="AB377" s="2">
        <v>0.8</v>
      </c>
      <c r="AC377" s="2">
        <v>0.9</v>
      </c>
      <c r="AD377" s="2">
        <v>2.1</v>
      </c>
      <c r="AE377" s="2">
        <v>1.8</v>
      </c>
      <c r="AF377" s="2">
        <v>2.4</v>
      </c>
      <c r="AG377" s="2">
        <v>2.8</v>
      </c>
      <c r="AH377" s="2">
        <v>2.9</v>
      </c>
      <c r="AI377" s="2">
        <v>1.5</v>
      </c>
      <c r="AJ377" s="2">
        <v>2.1</v>
      </c>
      <c r="AK377" s="2">
        <v>1.4</v>
      </c>
      <c r="AL377" s="2">
        <v>1.1000000000000001</v>
      </c>
      <c r="AM377" s="2">
        <v>1.1000000000000001</v>
      </c>
      <c r="AN377" s="2">
        <v>1.6</v>
      </c>
      <c r="AO377" s="2">
        <v>1.4</v>
      </c>
      <c r="AP377" s="2">
        <v>2.5</v>
      </c>
      <c r="AQ377" s="2">
        <v>1.8</v>
      </c>
      <c r="AR377" s="2">
        <v>5.3</v>
      </c>
      <c r="AS377" t="e">
        <v>#N/A</v>
      </c>
      <c r="AT377" t="e">
        <v>#N/A</v>
      </c>
      <c r="AU377" t="e">
        <v>#N/A</v>
      </c>
      <c r="AV377" t="e">
        <v>#N/A</v>
      </c>
      <c r="AW377" t="e">
        <v>#N/A</v>
      </c>
      <c r="AX377" t="e">
        <v>#N/A</v>
      </c>
      <c r="AY377" t="e">
        <v>#N/A</v>
      </c>
      <c r="AZ377" t="e">
        <v>#N/A</v>
      </c>
      <c r="BA377" t="e">
        <v>#N/A</v>
      </c>
      <c r="BB377" t="e">
        <v>#N/A</v>
      </c>
      <c r="BC377" t="e">
        <v>#N/A</v>
      </c>
      <c r="BD377" t="e">
        <v>#N/A</v>
      </c>
      <c r="BE377" t="e">
        <v>#N/A</v>
      </c>
      <c r="BF377" t="e">
        <v>#N/A</v>
      </c>
      <c r="BG377" t="e">
        <v>#N/A</v>
      </c>
      <c r="BH377" t="e">
        <v>#N/A</v>
      </c>
      <c r="BI377" t="e">
        <v>#N/A</v>
      </c>
      <c r="BJ377" t="e">
        <v>#N/A</v>
      </c>
      <c r="BK377" t="e">
        <v>#N/A</v>
      </c>
      <c r="BL377" t="e">
        <v>#N/A</v>
      </c>
      <c r="BM377" t="e">
        <v>#N/A</v>
      </c>
    </row>
    <row r="378" spans="1:65" x14ac:dyDescent="0.25">
      <c r="A378" t="s">
        <v>382</v>
      </c>
      <c r="B378" s="2">
        <v>7.9</v>
      </c>
      <c r="C378" s="3">
        <v>7.851</v>
      </c>
      <c r="D378" s="9">
        <v>5.93</v>
      </c>
      <c r="E378" s="2">
        <v>483</v>
      </c>
      <c r="F378" s="7">
        <v>1</v>
      </c>
      <c r="G378" s="7">
        <v>34</v>
      </c>
      <c r="H378" s="7">
        <v>3</v>
      </c>
      <c r="I378" s="7">
        <v>1</v>
      </c>
      <c r="J378" s="7">
        <v>13</v>
      </c>
      <c r="K378" s="7">
        <v>430</v>
      </c>
      <c r="L378" s="7">
        <v>93</v>
      </c>
      <c r="M378" s="7">
        <v>22</v>
      </c>
      <c r="N378" s="7">
        <v>43</v>
      </c>
      <c r="O378" s="7">
        <v>29</v>
      </c>
      <c r="P378" s="7">
        <v>31</v>
      </c>
      <c r="Q378" s="7">
        <v>5</v>
      </c>
      <c r="R378" s="7">
        <v>41</v>
      </c>
      <c r="S378" s="7">
        <v>29</v>
      </c>
      <c r="T378" s="7">
        <v>29</v>
      </c>
      <c r="U378" s="7">
        <v>30</v>
      </c>
      <c r="V378" s="7">
        <v>56</v>
      </c>
      <c r="W378" s="7">
        <v>9</v>
      </c>
      <c r="X378" s="2">
        <v>1.8</v>
      </c>
      <c r="Y378" s="2">
        <v>2.4</v>
      </c>
      <c r="Z378" s="2">
        <v>1.4</v>
      </c>
      <c r="AA378" s="2">
        <v>2.2999999999999998</v>
      </c>
      <c r="AB378" s="2">
        <v>0.8</v>
      </c>
      <c r="AC378" s="2">
        <v>1</v>
      </c>
      <c r="AD378" s="2">
        <v>2.1</v>
      </c>
      <c r="AE378" s="2">
        <v>1.8</v>
      </c>
      <c r="AF378" s="2">
        <v>2.4</v>
      </c>
      <c r="AG378" s="2">
        <v>2.8</v>
      </c>
      <c r="AH378" s="2">
        <v>3</v>
      </c>
      <c r="AI378" s="2">
        <v>1.3</v>
      </c>
      <c r="AJ378" s="2">
        <v>2.1</v>
      </c>
      <c r="AK378" s="2">
        <v>1.3</v>
      </c>
      <c r="AL378" s="2">
        <v>1.9</v>
      </c>
      <c r="AM378" s="2">
        <v>1.2</v>
      </c>
      <c r="AN378" s="2">
        <v>1.5</v>
      </c>
      <c r="AO378" s="2">
        <v>1.3</v>
      </c>
      <c r="AP378" s="2">
        <v>2.2999999999999998</v>
      </c>
      <c r="AQ378" s="2">
        <v>1.9</v>
      </c>
      <c r="AR378" s="2">
        <v>5.2</v>
      </c>
      <c r="AS378" t="e">
        <v>#N/A</v>
      </c>
      <c r="AT378" t="e">
        <v>#N/A</v>
      </c>
      <c r="AU378" t="e">
        <v>#N/A</v>
      </c>
      <c r="AV378" t="e">
        <v>#N/A</v>
      </c>
      <c r="AW378" t="e">
        <v>#N/A</v>
      </c>
      <c r="AX378" t="e">
        <v>#N/A</v>
      </c>
      <c r="AY378" t="e">
        <v>#N/A</v>
      </c>
      <c r="AZ378" t="e">
        <v>#N/A</v>
      </c>
      <c r="BA378" t="e">
        <v>#N/A</v>
      </c>
      <c r="BB378" t="e">
        <v>#N/A</v>
      </c>
      <c r="BC378" t="e">
        <v>#N/A</v>
      </c>
      <c r="BD378" t="e">
        <v>#N/A</v>
      </c>
      <c r="BE378" t="e">
        <v>#N/A</v>
      </c>
      <c r="BF378" t="e">
        <v>#N/A</v>
      </c>
      <c r="BG378" t="e">
        <v>#N/A</v>
      </c>
      <c r="BH378" t="e">
        <v>#N/A</v>
      </c>
      <c r="BI378" t="e">
        <v>#N/A</v>
      </c>
      <c r="BJ378" t="e">
        <v>#N/A</v>
      </c>
      <c r="BK378" t="e">
        <v>#N/A</v>
      </c>
      <c r="BL378" t="e">
        <v>#N/A</v>
      </c>
      <c r="BM378" t="e">
        <v>#N/A</v>
      </c>
    </row>
    <row r="379" spans="1:65" x14ac:dyDescent="0.25">
      <c r="A379" t="s">
        <v>383</v>
      </c>
      <c r="B379" s="2">
        <v>7.9</v>
      </c>
      <c r="C379" s="3">
        <v>7.774</v>
      </c>
      <c r="D379" s="9">
        <v>5.93</v>
      </c>
      <c r="E379" s="2">
        <v>495</v>
      </c>
      <c r="F379" s="7">
        <v>1</v>
      </c>
      <c r="G379" s="7">
        <v>35</v>
      </c>
      <c r="H379" s="7">
        <v>3</v>
      </c>
      <c r="I379" s="7">
        <v>2</v>
      </c>
      <c r="J379" s="7">
        <v>13</v>
      </c>
      <c r="K379" s="7">
        <v>441</v>
      </c>
      <c r="L379" s="7">
        <v>93</v>
      </c>
      <c r="M379" s="7">
        <v>24</v>
      </c>
      <c r="N379" s="7">
        <v>43</v>
      </c>
      <c r="O379" s="7">
        <v>30</v>
      </c>
      <c r="P379" s="7">
        <v>32</v>
      </c>
      <c r="Q379" s="7">
        <v>6</v>
      </c>
      <c r="R379" s="7">
        <v>42</v>
      </c>
      <c r="S379" s="7">
        <v>28</v>
      </c>
      <c r="T379" s="7">
        <v>39</v>
      </c>
      <c r="U379" s="7">
        <v>28</v>
      </c>
      <c r="V379" s="7">
        <v>53</v>
      </c>
      <c r="W379" s="7">
        <v>9</v>
      </c>
      <c r="X379" s="2">
        <v>1.8</v>
      </c>
      <c r="Y379" s="2">
        <v>2.4</v>
      </c>
      <c r="Z379" s="2">
        <v>1.5</v>
      </c>
      <c r="AA379" s="2">
        <v>2.2999999999999998</v>
      </c>
      <c r="AB379" s="2">
        <v>0.9</v>
      </c>
      <c r="AC379" s="2">
        <v>1</v>
      </c>
      <c r="AD379" s="2">
        <v>2.1</v>
      </c>
      <c r="AE379" s="2">
        <v>2</v>
      </c>
      <c r="AF379" s="2">
        <v>2.4</v>
      </c>
      <c r="AG379" s="2">
        <v>3</v>
      </c>
      <c r="AH379" s="2">
        <v>3</v>
      </c>
      <c r="AI379" s="2">
        <v>1.3</v>
      </c>
      <c r="AJ379" s="2">
        <v>2.2000000000000002</v>
      </c>
      <c r="AK379" s="2">
        <v>1.3</v>
      </c>
      <c r="AL379" s="2">
        <v>2.6</v>
      </c>
      <c r="AM379" s="2">
        <v>1.1000000000000001</v>
      </c>
      <c r="AN379" s="2">
        <v>1.4</v>
      </c>
      <c r="AO379" s="2">
        <v>1.3</v>
      </c>
      <c r="AP379" s="2">
        <v>2.2999999999999998</v>
      </c>
      <c r="AQ379" s="2">
        <v>1.9</v>
      </c>
      <c r="AR379" s="2">
        <v>5.0999999999999996</v>
      </c>
      <c r="AS379" t="e">
        <v>#N/A</v>
      </c>
      <c r="AT379" t="e">
        <v>#N/A</v>
      </c>
      <c r="AU379" t="e">
        <v>#N/A</v>
      </c>
      <c r="AV379" t="e">
        <v>#N/A</v>
      </c>
      <c r="AW379" t="e">
        <v>#N/A</v>
      </c>
      <c r="AX379" t="e">
        <v>#N/A</v>
      </c>
      <c r="AY379" t="e">
        <v>#N/A</v>
      </c>
      <c r="AZ379" t="e">
        <v>#N/A</v>
      </c>
      <c r="BA379" t="e">
        <v>#N/A</v>
      </c>
      <c r="BB379" t="e">
        <v>#N/A</v>
      </c>
      <c r="BC379" t="e">
        <v>#N/A</v>
      </c>
      <c r="BD379" t="e">
        <v>#N/A</v>
      </c>
      <c r="BE379" t="e">
        <v>#N/A</v>
      </c>
      <c r="BF379" t="e">
        <v>#N/A</v>
      </c>
      <c r="BG379" t="e">
        <v>#N/A</v>
      </c>
      <c r="BH379" t="e">
        <v>#N/A</v>
      </c>
      <c r="BI379" t="e">
        <v>#N/A</v>
      </c>
      <c r="BJ379" t="e">
        <v>#N/A</v>
      </c>
      <c r="BK379" t="e">
        <v>#N/A</v>
      </c>
      <c r="BL379" t="e">
        <v>#N/A</v>
      </c>
      <c r="BM379" t="e">
        <v>#N/A</v>
      </c>
    </row>
    <row r="380" spans="1:65" x14ac:dyDescent="0.25">
      <c r="A380" t="s">
        <v>384</v>
      </c>
      <c r="B380" s="2">
        <v>7.8</v>
      </c>
      <c r="C380" s="3">
        <v>8.1039999999999992</v>
      </c>
      <c r="D380" s="9">
        <v>5.93</v>
      </c>
      <c r="E380" s="2">
        <v>490</v>
      </c>
      <c r="F380" s="7">
        <v>1</v>
      </c>
      <c r="G380" s="7">
        <v>37</v>
      </c>
      <c r="H380" s="7">
        <v>3</v>
      </c>
      <c r="I380" s="7">
        <v>1</v>
      </c>
      <c r="J380" s="7">
        <v>13</v>
      </c>
      <c r="K380" s="7">
        <v>434</v>
      </c>
      <c r="L380" s="7">
        <v>93</v>
      </c>
      <c r="M380" s="7">
        <v>19</v>
      </c>
      <c r="N380" s="7">
        <v>48</v>
      </c>
      <c r="O380" s="7">
        <v>32</v>
      </c>
      <c r="P380" s="7">
        <v>31</v>
      </c>
      <c r="Q380" s="7">
        <v>6</v>
      </c>
      <c r="R380" s="7">
        <v>42</v>
      </c>
      <c r="S380" s="7">
        <v>28</v>
      </c>
      <c r="T380" s="7">
        <v>35</v>
      </c>
      <c r="U380" s="7">
        <v>27</v>
      </c>
      <c r="V380" s="7">
        <v>52</v>
      </c>
      <c r="W380" s="7">
        <v>9</v>
      </c>
      <c r="X380" s="2">
        <v>1.8</v>
      </c>
      <c r="Y380" s="2">
        <v>2.2000000000000002</v>
      </c>
      <c r="Z380" s="2">
        <v>1.6</v>
      </c>
      <c r="AA380" s="2">
        <v>2.4</v>
      </c>
      <c r="AB380" s="2">
        <v>0.8</v>
      </c>
      <c r="AC380" s="2">
        <v>1</v>
      </c>
      <c r="AD380" s="2">
        <v>2.1</v>
      </c>
      <c r="AE380" s="2">
        <v>1.6</v>
      </c>
      <c r="AF380" s="2">
        <v>2.6</v>
      </c>
      <c r="AG380" s="2">
        <v>3</v>
      </c>
      <c r="AH380" s="2">
        <v>2.9</v>
      </c>
      <c r="AI380" s="2">
        <v>1.3</v>
      </c>
      <c r="AJ380" s="2">
        <v>2.1</v>
      </c>
      <c r="AK380" s="2">
        <v>1.3</v>
      </c>
      <c r="AL380" s="2">
        <v>2.5</v>
      </c>
      <c r="AM380" s="2">
        <v>1.1000000000000001</v>
      </c>
      <c r="AN380" s="2">
        <v>1.4</v>
      </c>
      <c r="AO380" s="2">
        <v>1.3</v>
      </c>
      <c r="AP380" s="2">
        <v>2</v>
      </c>
      <c r="AQ380" s="2">
        <v>1.9</v>
      </c>
      <c r="AR380" s="2">
        <v>5.0999999999999996</v>
      </c>
      <c r="AS380" t="e">
        <v>#N/A</v>
      </c>
      <c r="AT380" t="e">
        <v>#N/A</v>
      </c>
      <c r="AU380" t="e">
        <v>#N/A</v>
      </c>
      <c r="AV380" t="e">
        <v>#N/A</v>
      </c>
      <c r="AW380" t="e">
        <v>#N/A</v>
      </c>
      <c r="AX380" t="e">
        <v>#N/A</v>
      </c>
      <c r="AY380" t="e">
        <v>#N/A</v>
      </c>
      <c r="AZ380" t="e">
        <v>#N/A</v>
      </c>
      <c r="BA380" t="e">
        <v>#N/A</v>
      </c>
      <c r="BB380" t="e">
        <v>#N/A</v>
      </c>
      <c r="BC380" t="e">
        <v>#N/A</v>
      </c>
      <c r="BD380" t="e">
        <v>#N/A</v>
      </c>
      <c r="BE380" t="e">
        <v>#N/A</v>
      </c>
      <c r="BF380" t="e">
        <v>#N/A</v>
      </c>
      <c r="BG380" t="e">
        <v>#N/A</v>
      </c>
      <c r="BH380" t="e">
        <v>#N/A</v>
      </c>
      <c r="BI380" t="e">
        <v>#N/A</v>
      </c>
      <c r="BJ380" t="e">
        <v>#N/A</v>
      </c>
      <c r="BK380" t="e">
        <v>#N/A</v>
      </c>
      <c r="BL380" t="e">
        <v>#N/A</v>
      </c>
      <c r="BM380" t="e">
        <v>#N/A</v>
      </c>
    </row>
    <row r="381" spans="1:65" x14ac:dyDescent="0.25">
      <c r="A381" t="s">
        <v>385</v>
      </c>
      <c r="B381" s="2">
        <v>7.8</v>
      </c>
      <c r="C381" s="3">
        <v>7.5229999999999997</v>
      </c>
      <c r="D381" s="9">
        <v>5.93</v>
      </c>
      <c r="E381" s="2">
        <v>483</v>
      </c>
      <c r="F381" s="7">
        <v>1</v>
      </c>
      <c r="G381" s="7">
        <v>39</v>
      </c>
      <c r="H381" s="7">
        <v>3</v>
      </c>
      <c r="I381" s="7">
        <v>2</v>
      </c>
      <c r="J381" s="7">
        <v>13</v>
      </c>
      <c r="K381" s="7">
        <v>425</v>
      </c>
      <c r="L381" s="7">
        <v>91</v>
      </c>
      <c r="M381" s="7">
        <v>20</v>
      </c>
      <c r="N381" s="7">
        <v>46</v>
      </c>
      <c r="O381" s="7">
        <v>33</v>
      </c>
      <c r="P381" s="7">
        <v>31</v>
      </c>
      <c r="Q381" s="7">
        <v>5</v>
      </c>
      <c r="R381" s="7">
        <v>43</v>
      </c>
      <c r="S381" s="7">
        <v>33</v>
      </c>
      <c r="T381" s="7">
        <v>25</v>
      </c>
      <c r="U381" s="7">
        <v>28</v>
      </c>
      <c r="V381" s="7">
        <v>51</v>
      </c>
      <c r="W381" s="7">
        <v>9</v>
      </c>
      <c r="X381" s="2">
        <v>1.8</v>
      </c>
      <c r="Y381" s="2">
        <v>2.4</v>
      </c>
      <c r="Z381" s="2">
        <v>1.6</v>
      </c>
      <c r="AA381" s="2">
        <v>2.5</v>
      </c>
      <c r="AB381" s="2">
        <v>1</v>
      </c>
      <c r="AC381" s="2">
        <v>1</v>
      </c>
      <c r="AD381" s="2">
        <v>2.1</v>
      </c>
      <c r="AE381" s="2">
        <v>1.6</v>
      </c>
      <c r="AF381" s="2">
        <v>2.5</v>
      </c>
      <c r="AG381" s="2">
        <v>3.1</v>
      </c>
      <c r="AH381" s="2">
        <v>2.9</v>
      </c>
      <c r="AI381" s="2">
        <v>1.2</v>
      </c>
      <c r="AJ381" s="2">
        <v>2.2000000000000002</v>
      </c>
      <c r="AK381" s="2">
        <v>1.5</v>
      </c>
      <c r="AL381" s="2">
        <v>1.7</v>
      </c>
      <c r="AM381" s="2">
        <v>1.1000000000000001</v>
      </c>
      <c r="AN381" s="2">
        <v>1.4</v>
      </c>
      <c r="AO381" s="2">
        <v>1.3</v>
      </c>
      <c r="AP381" s="2">
        <v>1.9</v>
      </c>
      <c r="AQ381" s="2">
        <v>1.8</v>
      </c>
      <c r="AR381" s="2">
        <v>5.0999999999999996</v>
      </c>
      <c r="AS381" t="e">
        <v>#N/A</v>
      </c>
      <c r="AT381" t="e">
        <v>#N/A</v>
      </c>
      <c r="AU381" t="e">
        <v>#N/A</v>
      </c>
      <c r="AV381" t="e">
        <v>#N/A</v>
      </c>
      <c r="AW381" t="e">
        <v>#N/A</v>
      </c>
      <c r="AX381" t="e">
        <v>#N/A</v>
      </c>
      <c r="AY381" t="e">
        <v>#N/A</v>
      </c>
      <c r="AZ381" t="e">
        <v>#N/A</v>
      </c>
      <c r="BA381" t="e">
        <v>#N/A</v>
      </c>
      <c r="BB381" t="e">
        <v>#N/A</v>
      </c>
      <c r="BC381" t="e">
        <v>#N/A</v>
      </c>
      <c r="BD381" t="e">
        <v>#N/A</v>
      </c>
      <c r="BE381" t="e">
        <v>#N/A</v>
      </c>
      <c r="BF381" t="e">
        <v>#N/A</v>
      </c>
      <c r="BG381" t="e">
        <v>#N/A</v>
      </c>
      <c r="BH381" t="e">
        <v>#N/A</v>
      </c>
      <c r="BI381" t="e">
        <v>#N/A</v>
      </c>
      <c r="BJ381" t="e">
        <v>#N/A</v>
      </c>
      <c r="BK381" t="e">
        <v>#N/A</v>
      </c>
      <c r="BL381" t="e">
        <v>#N/A</v>
      </c>
      <c r="BM381" t="e">
        <v>#N/A</v>
      </c>
    </row>
    <row r="382" spans="1:65" x14ac:dyDescent="0.25">
      <c r="A382" t="s">
        <v>386</v>
      </c>
      <c r="B382" s="2">
        <v>7.7</v>
      </c>
      <c r="C382" s="3">
        <v>7.7050000000000001</v>
      </c>
      <c r="D382" s="9">
        <v>5.93</v>
      </c>
      <c r="E382" s="2">
        <v>472</v>
      </c>
      <c r="F382" s="7">
        <v>2</v>
      </c>
      <c r="G382" s="7">
        <v>41</v>
      </c>
      <c r="H382" s="7">
        <v>3</v>
      </c>
      <c r="I382" s="7">
        <v>2</v>
      </c>
      <c r="J382" s="7">
        <v>12</v>
      </c>
      <c r="K382" s="7">
        <v>414</v>
      </c>
      <c r="L382" s="7">
        <v>93</v>
      </c>
      <c r="M382" s="7">
        <v>19</v>
      </c>
      <c r="N382" s="7">
        <v>46</v>
      </c>
      <c r="O382" s="7">
        <v>33</v>
      </c>
      <c r="P382" s="7">
        <v>29</v>
      </c>
      <c r="Q382" s="7">
        <v>4</v>
      </c>
      <c r="R382" s="7">
        <v>44</v>
      </c>
      <c r="S382" s="7">
        <v>32</v>
      </c>
      <c r="T382" s="7">
        <v>15</v>
      </c>
      <c r="U382" s="7">
        <v>28</v>
      </c>
      <c r="V382" s="7">
        <v>52</v>
      </c>
      <c r="W382" s="7">
        <v>9</v>
      </c>
      <c r="X382" s="2">
        <v>1.7</v>
      </c>
      <c r="Y382" s="2">
        <v>2.6</v>
      </c>
      <c r="Z382" s="2">
        <v>1.7</v>
      </c>
      <c r="AA382" s="2">
        <v>2.4</v>
      </c>
      <c r="AB382" s="2">
        <v>1.1000000000000001</v>
      </c>
      <c r="AC382" s="2">
        <v>0.9</v>
      </c>
      <c r="AD382" s="2">
        <v>2.1</v>
      </c>
      <c r="AE382" s="2">
        <v>1.5</v>
      </c>
      <c r="AF382" s="2">
        <v>2.5</v>
      </c>
      <c r="AG382" s="2">
        <v>3.1</v>
      </c>
      <c r="AH382" s="2">
        <v>2.7</v>
      </c>
      <c r="AI382" s="2">
        <v>1</v>
      </c>
      <c r="AJ382" s="2">
        <v>2.2000000000000002</v>
      </c>
      <c r="AK382" s="2">
        <v>1.4</v>
      </c>
      <c r="AL382" s="2">
        <v>1</v>
      </c>
      <c r="AM382" s="2">
        <v>1.1000000000000001</v>
      </c>
      <c r="AN382" s="2">
        <v>1.4</v>
      </c>
      <c r="AO382" s="2">
        <v>1.3</v>
      </c>
      <c r="AP382" s="2">
        <v>1.8</v>
      </c>
      <c r="AQ382" s="2">
        <v>1.8</v>
      </c>
      <c r="AR382" s="2">
        <v>5.2</v>
      </c>
      <c r="AS382" t="e">
        <v>#N/A</v>
      </c>
      <c r="AT382" t="e">
        <v>#N/A</v>
      </c>
      <c r="AU382" t="e">
        <v>#N/A</v>
      </c>
      <c r="AV382" t="e">
        <v>#N/A</v>
      </c>
      <c r="AW382" t="e">
        <v>#N/A</v>
      </c>
      <c r="AX382" t="e">
        <v>#N/A</v>
      </c>
      <c r="AY382" t="e">
        <v>#N/A</v>
      </c>
      <c r="AZ382" t="e">
        <v>#N/A</v>
      </c>
      <c r="BA382" t="e">
        <v>#N/A</v>
      </c>
      <c r="BB382" t="e">
        <v>#N/A</v>
      </c>
      <c r="BC382" t="e">
        <v>#N/A</v>
      </c>
      <c r="BD382" t="e">
        <v>#N/A</v>
      </c>
      <c r="BE382" t="e">
        <v>#N/A</v>
      </c>
      <c r="BF382" t="e">
        <v>#N/A</v>
      </c>
      <c r="BG382" t="e">
        <v>#N/A</v>
      </c>
      <c r="BH382" t="e">
        <v>#N/A</v>
      </c>
      <c r="BI382" t="e">
        <v>#N/A</v>
      </c>
      <c r="BJ382" t="e">
        <v>#N/A</v>
      </c>
      <c r="BK382" t="e">
        <v>#N/A</v>
      </c>
      <c r="BL382" t="e">
        <v>#N/A</v>
      </c>
      <c r="BM382" t="e">
        <v>#N/A</v>
      </c>
    </row>
    <row r="383" spans="1:65" x14ac:dyDescent="0.25">
      <c r="A383" t="s">
        <v>387</v>
      </c>
      <c r="B383" s="2">
        <v>7.8</v>
      </c>
      <c r="C383" s="3">
        <v>7.9260000000000002</v>
      </c>
      <c r="D383" s="9">
        <v>5.93</v>
      </c>
      <c r="E383" s="2">
        <v>461</v>
      </c>
      <c r="F383" s="7">
        <v>2</v>
      </c>
      <c r="G383" s="7">
        <v>39</v>
      </c>
      <c r="H383" s="7">
        <v>3</v>
      </c>
      <c r="I383" s="7">
        <v>2</v>
      </c>
      <c r="J383" s="7">
        <v>11</v>
      </c>
      <c r="K383" s="7">
        <v>404</v>
      </c>
      <c r="L383" s="7">
        <v>92</v>
      </c>
      <c r="M383" s="7">
        <v>19</v>
      </c>
      <c r="N383" s="7">
        <v>45</v>
      </c>
      <c r="O383" s="7">
        <v>32</v>
      </c>
      <c r="P383" s="7">
        <v>28</v>
      </c>
      <c r="Q383" s="7">
        <v>4</v>
      </c>
      <c r="R383" s="7">
        <v>45</v>
      </c>
      <c r="S383" s="7">
        <v>32</v>
      </c>
      <c r="T383" s="7">
        <v>9</v>
      </c>
      <c r="U383" s="7">
        <v>29</v>
      </c>
      <c r="V383" s="7">
        <v>51</v>
      </c>
      <c r="W383" s="7">
        <v>9</v>
      </c>
      <c r="X383" s="2">
        <v>1.7</v>
      </c>
      <c r="Y383" s="2">
        <v>2.8</v>
      </c>
      <c r="Z383" s="2">
        <v>1.6</v>
      </c>
      <c r="AA383" s="2">
        <v>2.5</v>
      </c>
      <c r="AB383" s="2">
        <v>1.1000000000000001</v>
      </c>
      <c r="AC383" s="2">
        <v>0.9</v>
      </c>
      <c r="AD383" s="2">
        <v>2.1</v>
      </c>
      <c r="AE383" s="2">
        <v>1.5</v>
      </c>
      <c r="AF383" s="2">
        <v>2.4</v>
      </c>
      <c r="AG383" s="2">
        <v>3</v>
      </c>
      <c r="AH383" s="2">
        <v>2.7</v>
      </c>
      <c r="AI383" s="2">
        <v>1</v>
      </c>
      <c r="AJ383" s="2">
        <v>2.2999999999999998</v>
      </c>
      <c r="AK383" s="2">
        <v>1.4</v>
      </c>
      <c r="AL383" s="2">
        <v>0.6</v>
      </c>
      <c r="AM383" s="2">
        <v>1.1000000000000001</v>
      </c>
      <c r="AN383" s="2">
        <v>1.4</v>
      </c>
      <c r="AO383" s="2">
        <v>1.3</v>
      </c>
      <c r="AP383" s="2">
        <v>1.6</v>
      </c>
      <c r="AQ383" s="2">
        <v>1.7</v>
      </c>
      <c r="AR383" s="2">
        <v>5.4</v>
      </c>
      <c r="AS383" t="e">
        <v>#N/A</v>
      </c>
      <c r="AT383" t="e">
        <v>#N/A</v>
      </c>
      <c r="AU383" t="e">
        <v>#N/A</v>
      </c>
      <c r="AV383" t="e">
        <v>#N/A</v>
      </c>
      <c r="AW383" t="e">
        <v>#N/A</v>
      </c>
      <c r="AX383" t="e">
        <v>#N/A</v>
      </c>
      <c r="AY383" t="e">
        <v>#N/A</v>
      </c>
      <c r="AZ383" t="e">
        <v>#N/A</v>
      </c>
      <c r="BA383" t="e">
        <v>#N/A</v>
      </c>
      <c r="BB383" t="e">
        <v>#N/A</v>
      </c>
      <c r="BC383" t="e">
        <v>#N/A</v>
      </c>
      <c r="BD383" t="e">
        <v>#N/A</v>
      </c>
      <c r="BE383" t="e">
        <v>#N/A</v>
      </c>
      <c r="BF383" t="e">
        <v>#N/A</v>
      </c>
      <c r="BG383" t="e">
        <v>#N/A</v>
      </c>
      <c r="BH383" t="e">
        <v>#N/A</v>
      </c>
      <c r="BI383" t="e">
        <v>#N/A</v>
      </c>
      <c r="BJ383" t="e">
        <v>#N/A</v>
      </c>
      <c r="BK383" t="e">
        <v>#N/A</v>
      </c>
      <c r="BL383" t="e">
        <v>#N/A</v>
      </c>
      <c r="BM383" t="e">
        <v>#N/A</v>
      </c>
    </row>
    <row r="384" spans="1:65" x14ac:dyDescent="0.25">
      <c r="A384" t="s">
        <v>388</v>
      </c>
      <c r="B384" s="2">
        <v>7.9</v>
      </c>
      <c r="C384" s="3">
        <v>7.8239999999999998</v>
      </c>
      <c r="D384" s="9">
        <v>5.93</v>
      </c>
      <c r="E384" s="2">
        <v>460</v>
      </c>
      <c r="F384" s="7">
        <v>2</v>
      </c>
      <c r="G384" s="7">
        <v>38</v>
      </c>
      <c r="H384" s="7">
        <v>3</v>
      </c>
      <c r="I384" s="7">
        <v>1</v>
      </c>
      <c r="J384" s="7">
        <v>11</v>
      </c>
      <c r="K384" s="7">
        <v>406</v>
      </c>
      <c r="L384" s="7">
        <v>92</v>
      </c>
      <c r="M384" s="7">
        <v>20</v>
      </c>
      <c r="N384" s="7">
        <v>46</v>
      </c>
      <c r="O384" s="7">
        <v>31</v>
      </c>
      <c r="P384" s="7">
        <v>28</v>
      </c>
      <c r="Q384" s="7">
        <v>4</v>
      </c>
      <c r="R384" s="7">
        <v>46</v>
      </c>
      <c r="S384" s="7">
        <v>31</v>
      </c>
      <c r="T384" s="7">
        <v>8</v>
      </c>
      <c r="U384" s="7">
        <v>29</v>
      </c>
      <c r="V384" s="7">
        <v>52</v>
      </c>
      <c r="W384" s="7">
        <v>9</v>
      </c>
      <c r="X384" s="2">
        <v>1.7</v>
      </c>
      <c r="Y384" s="2">
        <v>2.8</v>
      </c>
      <c r="Z384" s="2">
        <v>1.6</v>
      </c>
      <c r="AA384" s="2">
        <v>2.5</v>
      </c>
      <c r="AB384" s="2">
        <v>0.8</v>
      </c>
      <c r="AC384" s="2">
        <v>0.8</v>
      </c>
      <c r="AD384" s="2">
        <v>2.1</v>
      </c>
      <c r="AE384" s="2">
        <v>1.6</v>
      </c>
      <c r="AF384" s="2">
        <v>2.5</v>
      </c>
      <c r="AG384" s="2">
        <v>3</v>
      </c>
      <c r="AH384" s="2">
        <v>2.6</v>
      </c>
      <c r="AI384" s="2">
        <v>1</v>
      </c>
      <c r="AJ384" s="2">
        <v>2.2999999999999998</v>
      </c>
      <c r="AK384" s="2">
        <v>1.4</v>
      </c>
      <c r="AL384" s="2">
        <v>0.6</v>
      </c>
      <c r="AM384" s="2">
        <v>1.2</v>
      </c>
      <c r="AN384" s="2">
        <v>1.4</v>
      </c>
      <c r="AO384" s="2">
        <v>1.4</v>
      </c>
      <c r="AP384" s="2">
        <v>1.7</v>
      </c>
      <c r="AQ384" s="2">
        <v>1.8</v>
      </c>
      <c r="AR384" s="2">
        <v>5.5</v>
      </c>
      <c r="AS384" t="e">
        <v>#N/A</v>
      </c>
      <c r="AT384" t="e">
        <v>#N/A</v>
      </c>
      <c r="AU384" t="e">
        <v>#N/A</v>
      </c>
      <c r="AV384" t="e">
        <v>#N/A</v>
      </c>
      <c r="AW384" t="e">
        <v>#N/A</v>
      </c>
      <c r="AX384" t="e">
        <v>#N/A</v>
      </c>
      <c r="AY384" t="e">
        <v>#N/A</v>
      </c>
      <c r="AZ384" t="e">
        <v>#N/A</v>
      </c>
      <c r="BA384" t="e">
        <v>#N/A</v>
      </c>
      <c r="BB384" t="e">
        <v>#N/A</v>
      </c>
      <c r="BC384" t="e">
        <v>#N/A</v>
      </c>
      <c r="BD384" t="e">
        <v>#N/A</v>
      </c>
      <c r="BE384" t="e">
        <v>#N/A</v>
      </c>
      <c r="BF384" t="e">
        <v>#N/A</v>
      </c>
      <c r="BG384" t="e">
        <v>#N/A</v>
      </c>
      <c r="BH384" t="e">
        <v>#N/A</v>
      </c>
      <c r="BI384" t="e">
        <v>#N/A</v>
      </c>
      <c r="BJ384" t="e">
        <v>#N/A</v>
      </c>
      <c r="BK384" t="e">
        <v>#N/A</v>
      </c>
      <c r="BL384" t="e">
        <v>#N/A</v>
      </c>
      <c r="BM384" t="e">
        <v>#N/A</v>
      </c>
    </row>
    <row r="385" spans="1:65" x14ac:dyDescent="0.25">
      <c r="A385" t="s">
        <v>389</v>
      </c>
      <c r="B385" s="2">
        <v>8</v>
      </c>
      <c r="C385" s="3">
        <v>8.077</v>
      </c>
      <c r="D385" s="9">
        <v>5.93</v>
      </c>
      <c r="E385" s="2">
        <v>457</v>
      </c>
      <c r="F385" s="7">
        <v>2</v>
      </c>
      <c r="G385" s="7">
        <v>36</v>
      </c>
      <c r="H385" s="7">
        <v>3</v>
      </c>
      <c r="I385" s="7">
        <v>2</v>
      </c>
      <c r="J385" s="7">
        <v>10</v>
      </c>
      <c r="K385" s="7">
        <v>405</v>
      </c>
      <c r="L385" s="7">
        <v>91</v>
      </c>
      <c r="M385" s="7">
        <v>20</v>
      </c>
      <c r="N385" s="7">
        <v>44</v>
      </c>
      <c r="O385" s="7">
        <v>32</v>
      </c>
      <c r="P385" s="7">
        <v>27</v>
      </c>
      <c r="Q385" s="7">
        <v>4</v>
      </c>
      <c r="R385" s="7">
        <v>43</v>
      </c>
      <c r="S385" s="7">
        <v>35</v>
      </c>
      <c r="T385" s="7">
        <v>8</v>
      </c>
      <c r="U385" s="7">
        <v>30</v>
      </c>
      <c r="V385" s="7">
        <v>51</v>
      </c>
      <c r="W385" s="7">
        <v>11</v>
      </c>
      <c r="X385" s="2">
        <v>1.7</v>
      </c>
      <c r="Y385" s="2">
        <v>2.8</v>
      </c>
      <c r="Z385" s="2">
        <v>1.5</v>
      </c>
      <c r="AA385" s="2">
        <v>2.4</v>
      </c>
      <c r="AB385" s="2">
        <v>0.8</v>
      </c>
      <c r="AC385" s="2">
        <v>0.8</v>
      </c>
      <c r="AD385" s="2">
        <v>2.1</v>
      </c>
      <c r="AE385" s="2">
        <v>1.6</v>
      </c>
      <c r="AF385" s="2">
        <v>2.4</v>
      </c>
      <c r="AG385" s="2">
        <v>3</v>
      </c>
      <c r="AH385" s="2">
        <v>2.5</v>
      </c>
      <c r="AI385" s="2">
        <v>1.1000000000000001</v>
      </c>
      <c r="AJ385" s="2">
        <v>2.1</v>
      </c>
      <c r="AK385" s="2">
        <v>1.6</v>
      </c>
      <c r="AL385" s="2">
        <v>0.5</v>
      </c>
      <c r="AM385" s="2">
        <v>1.2</v>
      </c>
      <c r="AN385" s="2">
        <v>1.4</v>
      </c>
      <c r="AO385" s="2">
        <v>1.6</v>
      </c>
      <c r="AP385" s="2">
        <v>1.6</v>
      </c>
      <c r="AQ385" s="2">
        <v>1.7</v>
      </c>
      <c r="AR385" s="2">
        <v>5.6</v>
      </c>
      <c r="AS385" t="e">
        <v>#N/A</v>
      </c>
      <c r="AT385" t="e">
        <v>#N/A</v>
      </c>
      <c r="AU385" t="e">
        <v>#N/A</v>
      </c>
      <c r="AV385" t="e">
        <v>#N/A</v>
      </c>
      <c r="AW385" t="e">
        <v>#N/A</v>
      </c>
      <c r="AX385" t="e">
        <v>#N/A</v>
      </c>
      <c r="AY385" t="e">
        <v>#N/A</v>
      </c>
      <c r="AZ385" t="e">
        <v>#N/A</v>
      </c>
      <c r="BA385" t="e">
        <v>#N/A</v>
      </c>
      <c r="BB385" t="e">
        <v>#N/A</v>
      </c>
      <c r="BC385" t="e">
        <v>#N/A</v>
      </c>
      <c r="BD385" t="e">
        <v>#N/A</v>
      </c>
      <c r="BE385" t="e">
        <v>#N/A</v>
      </c>
      <c r="BF385" t="e">
        <v>#N/A</v>
      </c>
      <c r="BG385" t="e">
        <v>#N/A</v>
      </c>
      <c r="BH385" t="e">
        <v>#N/A</v>
      </c>
      <c r="BI385" t="e">
        <v>#N/A</v>
      </c>
      <c r="BJ385" t="e">
        <v>#N/A</v>
      </c>
      <c r="BK385" t="e">
        <v>#N/A</v>
      </c>
      <c r="BL385" t="e">
        <v>#N/A</v>
      </c>
      <c r="BM385" t="e">
        <v>#N/A</v>
      </c>
    </row>
    <row r="386" spans="1:65" x14ac:dyDescent="0.25">
      <c r="A386" t="s">
        <v>390</v>
      </c>
      <c r="B386" s="2">
        <v>8.1999999999999993</v>
      </c>
      <c r="C386" s="3">
        <v>8.1430000000000007</v>
      </c>
      <c r="D386" s="9">
        <v>5.93</v>
      </c>
      <c r="E386" s="2">
        <v>462</v>
      </c>
      <c r="F386" s="7">
        <v>2</v>
      </c>
      <c r="G386" s="7">
        <v>36</v>
      </c>
      <c r="H386" s="7">
        <v>3</v>
      </c>
      <c r="I386" s="7">
        <v>2</v>
      </c>
      <c r="J386" s="7">
        <v>11</v>
      </c>
      <c r="K386" s="7">
        <v>410</v>
      </c>
      <c r="L386" s="7">
        <v>89</v>
      </c>
      <c r="M386" s="7">
        <v>20</v>
      </c>
      <c r="N386" s="7">
        <v>45</v>
      </c>
      <c r="O386" s="7">
        <v>33</v>
      </c>
      <c r="P386" s="7">
        <v>25</v>
      </c>
      <c r="Q386" s="7">
        <v>4</v>
      </c>
      <c r="R386" s="7">
        <v>46</v>
      </c>
      <c r="S386" s="7">
        <v>34</v>
      </c>
      <c r="T386" s="7">
        <v>7</v>
      </c>
      <c r="U386" s="7">
        <v>30</v>
      </c>
      <c r="V386" s="7">
        <v>54</v>
      </c>
      <c r="W386" s="7">
        <v>13</v>
      </c>
      <c r="X386" s="2">
        <v>1.7</v>
      </c>
      <c r="Y386" s="2">
        <v>2.8</v>
      </c>
      <c r="Z386" s="2">
        <v>1.5</v>
      </c>
      <c r="AA386" s="2">
        <v>2.5</v>
      </c>
      <c r="AB386" s="2">
        <v>0.8</v>
      </c>
      <c r="AC386" s="2">
        <v>0.8</v>
      </c>
      <c r="AD386" s="2">
        <v>2</v>
      </c>
      <c r="AE386" s="2">
        <v>1.6</v>
      </c>
      <c r="AF386" s="2">
        <v>2.4</v>
      </c>
      <c r="AG386" s="2">
        <v>3.1</v>
      </c>
      <c r="AH386" s="2">
        <v>2.4</v>
      </c>
      <c r="AI386" s="2">
        <v>1</v>
      </c>
      <c r="AJ386" s="2">
        <v>2.2999999999999998</v>
      </c>
      <c r="AK386" s="2">
        <v>1.5</v>
      </c>
      <c r="AL386" s="2">
        <v>0.5</v>
      </c>
      <c r="AM386" s="2">
        <v>1.2</v>
      </c>
      <c r="AN386" s="2">
        <v>1.5</v>
      </c>
      <c r="AO386" s="2">
        <v>1.9</v>
      </c>
      <c r="AP386" s="2">
        <v>1.7</v>
      </c>
      <c r="AQ386" s="2">
        <v>1.8</v>
      </c>
      <c r="AR386" s="2">
        <v>5.7</v>
      </c>
      <c r="AS386" t="e">
        <v>#N/A</v>
      </c>
      <c r="AT386" t="e">
        <v>#N/A</v>
      </c>
      <c r="AU386" t="e">
        <v>#N/A</v>
      </c>
      <c r="AV386" t="e">
        <v>#N/A</v>
      </c>
      <c r="AW386" t="e">
        <v>#N/A</v>
      </c>
      <c r="AX386" t="e">
        <v>#N/A</v>
      </c>
      <c r="AY386" t="e">
        <v>#N/A</v>
      </c>
      <c r="AZ386" t="e">
        <v>#N/A</v>
      </c>
      <c r="BA386" t="e">
        <v>#N/A</v>
      </c>
      <c r="BB386" t="e">
        <v>#N/A</v>
      </c>
      <c r="BC386" t="e">
        <v>#N/A</v>
      </c>
      <c r="BD386" t="e">
        <v>#N/A</v>
      </c>
      <c r="BE386" t="e">
        <v>#N/A</v>
      </c>
      <c r="BF386" t="e">
        <v>#N/A</v>
      </c>
      <c r="BG386" t="e">
        <v>#N/A</v>
      </c>
      <c r="BH386" t="e">
        <v>#N/A</v>
      </c>
      <c r="BI386" t="e">
        <v>#N/A</v>
      </c>
      <c r="BJ386" t="e">
        <v>#N/A</v>
      </c>
      <c r="BK386" t="e">
        <v>#N/A</v>
      </c>
      <c r="BL386" t="e">
        <v>#N/A</v>
      </c>
      <c r="BM386" t="e">
        <v>#N/A</v>
      </c>
    </row>
    <row r="387" spans="1:65" x14ac:dyDescent="0.25">
      <c r="A387" t="s">
        <v>391</v>
      </c>
      <c r="B387" s="2">
        <v>8.3000000000000007</v>
      </c>
      <c r="C387" s="3">
        <v>8.3070000000000004</v>
      </c>
      <c r="D387" s="9">
        <v>5.93</v>
      </c>
      <c r="E387" s="2">
        <v>464</v>
      </c>
      <c r="F387" s="7">
        <v>2</v>
      </c>
      <c r="G387" s="7">
        <v>36</v>
      </c>
      <c r="H387" s="7">
        <v>3</v>
      </c>
      <c r="I387" s="7">
        <v>2</v>
      </c>
      <c r="J387" s="7">
        <v>11</v>
      </c>
      <c r="K387" s="7">
        <v>410</v>
      </c>
      <c r="L387" s="7">
        <v>91</v>
      </c>
      <c r="M387" s="7">
        <v>19</v>
      </c>
      <c r="N387" s="7">
        <v>43</v>
      </c>
      <c r="O387" s="7">
        <v>33</v>
      </c>
      <c r="P387" s="7">
        <v>25</v>
      </c>
      <c r="Q387" s="7">
        <v>5</v>
      </c>
      <c r="R387" s="7">
        <v>45</v>
      </c>
      <c r="S387" s="7">
        <v>35</v>
      </c>
      <c r="T387" s="7">
        <v>7</v>
      </c>
      <c r="U387" s="7">
        <v>30</v>
      </c>
      <c r="V387" s="7">
        <v>53</v>
      </c>
      <c r="W387" s="7">
        <v>14</v>
      </c>
      <c r="X387" s="2">
        <v>1.7</v>
      </c>
      <c r="Y387" s="2">
        <v>2.9</v>
      </c>
      <c r="Z387" s="2">
        <v>1.5</v>
      </c>
      <c r="AA387" s="2">
        <v>2.6</v>
      </c>
      <c r="AB387" s="2">
        <v>0.9</v>
      </c>
      <c r="AC387" s="2">
        <v>0.9</v>
      </c>
      <c r="AD387" s="2">
        <v>2.1</v>
      </c>
      <c r="AE387" s="2">
        <v>1.5</v>
      </c>
      <c r="AF387" s="2">
        <v>2.4</v>
      </c>
      <c r="AG387" s="2">
        <v>3.1</v>
      </c>
      <c r="AH387" s="2">
        <v>2.4</v>
      </c>
      <c r="AI387" s="2">
        <v>1.1000000000000001</v>
      </c>
      <c r="AJ387" s="2">
        <v>2.2999999999999998</v>
      </c>
      <c r="AK387" s="2">
        <v>1.6</v>
      </c>
      <c r="AL387" s="2">
        <v>0.5</v>
      </c>
      <c r="AM387" s="2">
        <v>1.2</v>
      </c>
      <c r="AN387" s="2">
        <v>1.4</v>
      </c>
      <c r="AO387" s="2">
        <v>2</v>
      </c>
      <c r="AP387" s="2">
        <v>1.9</v>
      </c>
      <c r="AQ387" s="2">
        <v>1.8</v>
      </c>
      <c r="AR387" s="2">
        <v>5.7</v>
      </c>
      <c r="AS387" t="e">
        <v>#N/A</v>
      </c>
      <c r="AT387" t="e">
        <v>#N/A</v>
      </c>
      <c r="AU387" t="e">
        <v>#N/A</v>
      </c>
      <c r="AV387" t="e">
        <v>#N/A</v>
      </c>
      <c r="AW387" t="e">
        <v>#N/A</v>
      </c>
      <c r="AX387" t="e">
        <v>#N/A</v>
      </c>
      <c r="AY387" t="e">
        <v>#N/A</v>
      </c>
      <c r="AZ387" t="e">
        <v>#N/A</v>
      </c>
      <c r="BA387" t="e">
        <v>#N/A</v>
      </c>
      <c r="BB387" t="e">
        <v>#N/A</v>
      </c>
      <c r="BC387" t="e">
        <v>#N/A</v>
      </c>
      <c r="BD387" t="e">
        <v>#N/A</v>
      </c>
      <c r="BE387" t="e">
        <v>#N/A</v>
      </c>
      <c r="BF387" t="e">
        <v>#N/A</v>
      </c>
      <c r="BG387" t="e">
        <v>#N/A</v>
      </c>
      <c r="BH387" t="e">
        <v>#N/A</v>
      </c>
      <c r="BI387" t="e">
        <v>#N/A</v>
      </c>
      <c r="BJ387" t="e">
        <v>#N/A</v>
      </c>
      <c r="BK387" t="e">
        <v>#N/A</v>
      </c>
      <c r="BL387" t="e">
        <v>#N/A</v>
      </c>
      <c r="BM387" t="e">
        <v>#N/A</v>
      </c>
    </row>
    <row r="388" spans="1:65" x14ac:dyDescent="0.25">
      <c r="A388" t="s">
        <v>392</v>
      </c>
      <c r="B388" s="2">
        <v>8.4</v>
      </c>
      <c r="C388" s="3">
        <v>8.5519999999999996</v>
      </c>
      <c r="D388" s="9">
        <v>5.93</v>
      </c>
      <c r="E388" s="2">
        <v>467</v>
      </c>
      <c r="F388" s="7">
        <v>2</v>
      </c>
      <c r="G388" s="7">
        <v>37</v>
      </c>
      <c r="H388" s="7">
        <v>3</v>
      </c>
      <c r="I388" s="7">
        <v>1</v>
      </c>
      <c r="J388" s="7">
        <v>10</v>
      </c>
      <c r="K388" s="7">
        <v>414</v>
      </c>
      <c r="L388" s="7">
        <v>92</v>
      </c>
      <c r="M388" s="7">
        <v>20</v>
      </c>
      <c r="N388" s="7">
        <v>43</v>
      </c>
      <c r="O388" s="7">
        <v>32</v>
      </c>
      <c r="P388" s="7">
        <v>25</v>
      </c>
      <c r="Q388" s="7">
        <v>5</v>
      </c>
      <c r="R388" s="7">
        <v>48</v>
      </c>
      <c r="S388" s="7">
        <v>32</v>
      </c>
      <c r="T388" s="7">
        <v>7</v>
      </c>
      <c r="U388" s="7">
        <v>31</v>
      </c>
      <c r="V388" s="7">
        <v>55</v>
      </c>
      <c r="W388" s="7">
        <v>13</v>
      </c>
      <c r="X388" s="2">
        <v>1.7</v>
      </c>
      <c r="Y388" s="2">
        <v>2.9</v>
      </c>
      <c r="Z388" s="2">
        <v>1.5</v>
      </c>
      <c r="AA388" s="2">
        <v>2.8</v>
      </c>
      <c r="AB388" s="2">
        <v>0.7</v>
      </c>
      <c r="AC388" s="2">
        <v>0.8</v>
      </c>
      <c r="AD388" s="2">
        <v>2.1</v>
      </c>
      <c r="AE388" s="2">
        <v>1.6</v>
      </c>
      <c r="AF388" s="2">
        <v>2.2999999999999998</v>
      </c>
      <c r="AG388" s="2">
        <v>3.1</v>
      </c>
      <c r="AH388" s="2">
        <v>2.2999999999999998</v>
      </c>
      <c r="AI388" s="2">
        <v>1.3</v>
      </c>
      <c r="AJ388" s="2">
        <v>2.4</v>
      </c>
      <c r="AK388" s="2">
        <v>1.4</v>
      </c>
      <c r="AL388" s="2">
        <v>0.5</v>
      </c>
      <c r="AM388" s="2">
        <v>1.2</v>
      </c>
      <c r="AN388" s="2">
        <v>1.5</v>
      </c>
      <c r="AO388" s="2">
        <v>2</v>
      </c>
      <c r="AP388" s="2">
        <v>1.9</v>
      </c>
      <c r="AQ388" s="2">
        <v>1.8</v>
      </c>
      <c r="AR388" s="2">
        <v>5.7</v>
      </c>
      <c r="AS388" t="e">
        <v>#N/A</v>
      </c>
      <c r="AT388" t="e">
        <v>#N/A</v>
      </c>
      <c r="AU388" t="e">
        <v>#N/A</v>
      </c>
      <c r="AV388" t="e">
        <v>#N/A</v>
      </c>
      <c r="AW388" t="e">
        <v>#N/A</v>
      </c>
      <c r="AX388" t="e">
        <v>#N/A</v>
      </c>
      <c r="AY388" t="e">
        <v>#N/A</v>
      </c>
      <c r="AZ388" t="e">
        <v>#N/A</v>
      </c>
      <c r="BA388" t="e">
        <v>#N/A</v>
      </c>
      <c r="BB388" t="e">
        <v>#N/A</v>
      </c>
      <c r="BC388" t="e">
        <v>#N/A</v>
      </c>
      <c r="BD388" t="e">
        <v>#N/A</v>
      </c>
      <c r="BE388" t="e">
        <v>#N/A</v>
      </c>
      <c r="BF388" t="e">
        <v>#N/A</v>
      </c>
      <c r="BG388" t="e">
        <v>#N/A</v>
      </c>
      <c r="BH388" t="e">
        <v>#N/A</v>
      </c>
      <c r="BI388" t="e">
        <v>#N/A</v>
      </c>
      <c r="BJ388" t="e">
        <v>#N/A</v>
      </c>
      <c r="BK388" t="e">
        <v>#N/A</v>
      </c>
      <c r="BL388" t="e">
        <v>#N/A</v>
      </c>
      <c r="BM388" t="e">
        <v>#N/A</v>
      </c>
    </row>
    <row r="389" spans="1:65" x14ac:dyDescent="0.25">
      <c r="A389" t="s">
        <v>393</v>
      </c>
      <c r="B389" s="2">
        <v>8.5</v>
      </c>
      <c r="C389" s="3">
        <v>8.2460000000000004</v>
      </c>
      <c r="D389" s="9">
        <v>6.08</v>
      </c>
      <c r="E389" s="2">
        <v>462</v>
      </c>
      <c r="F389" s="7">
        <v>2</v>
      </c>
      <c r="G389" s="7">
        <v>36</v>
      </c>
      <c r="H389" s="7">
        <v>3</v>
      </c>
      <c r="I389" s="7">
        <v>2</v>
      </c>
      <c r="J389" s="7">
        <v>10</v>
      </c>
      <c r="K389" s="7">
        <v>409</v>
      </c>
      <c r="L389" s="7">
        <v>91</v>
      </c>
      <c r="M389" s="7">
        <v>20</v>
      </c>
      <c r="N389" s="7">
        <v>43</v>
      </c>
      <c r="O389" s="7">
        <v>31</v>
      </c>
      <c r="P389" s="7">
        <v>24</v>
      </c>
      <c r="Q389" s="7">
        <v>6</v>
      </c>
      <c r="R389" s="7">
        <v>45</v>
      </c>
      <c r="S389" s="7">
        <v>35</v>
      </c>
      <c r="T389" s="7">
        <v>7</v>
      </c>
      <c r="U389" s="7">
        <v>31</v>
      </c>
      <c r="V389" s="7">
        <v>55</v>
      </c>
      <c r="W389" s="7">
        <v>12</v>
      </c>
      <c r="X389" s="2">
        <v>1.7</v>
      </c>
      <c r="Y389" s="2">
        <v>2.9</v>
      </c>
      <c r="Z389" s="2">
        <v>1.5</v>
      </c>
      <c r="AA389" s="2">
        <v>2.8</v>
      </c>
      <c r="AB389" s="2">
        <v>0.9</v>
      </c>
      <c r="AC389" s="2">
        <v>0.8</v>
      </c>
      <c r="AD389" s="2">
        <v>2</v>
      </c>
      <c r="AE389" s="2">
        <v>1.6</v>
      </c>
      <c r="AF389" s="2">
        <v>2.4</v>
      </c>
      <c r="AG389" s="2">
        <v>3</v>
      </c>
      <c r="AH389" s="2">
        <v>2.2999999999999998</v>
      </c>
      <c r="AI389" s="2">
        <v>1.4</v>
      </c>
      <c r="AJ389" s="2">
        <v>2.2000000000000002</v>
      </c>
      <c r="AK389" s="2">
        <v>1.6</v>
      </c>
      <c r="AL389" s="2">
        <v>0.5</v>
      </c>
      <c r="AM389" s="2">
        <v>1.2</v>
      </c>
      <c r="AN389" s="2">
        <v>1.5</v>
      </c>
      <c r="AO389" s="2">
        <v>1.8</v>
      </c>
      <c r="AP389" s="2">
        <v>1.7</v>
      </c>
      <c r="AQ389" s="2">
        <v>1.8</v>
      </c>
      <c r="AR389" s="2">
        <v>5.9</v>
      </c>
      <c r="AS389" t="e">
        <v>#N/A</v>
      </c>
      <c r="AT389" t="e">
        <v>#N/A</v>
      </c>
      <c r="AU389" t="e">
        <v>#N/A</v>
      </c>
      <c r="AV389" t="e">
        <v>#N/A</v>
      </c>
      <c r="AW389" t="e">
        <v>#N/A</v>
      </c>
      <c r="AX389" t="e">
        <v>#N/A</v>
      </c>
      <c r="AY389" t="e">
        <v>#N/A</v>
      </c>
      <c r="AZ389" t="e">
        <v>#N/A</v>
      </c>
      <c r="BA389" t="e">
        <v>#N/A</v>
      </c>
      <c r="BB389" t="e">
        <v>#N/A</v>
      </c>
      <c r="BC389" t="e">
        <v>#N/A</v>
      </c>
      <c r="BD389" t="e">
        <v>#N/A</v>
      </c>
      <c r="BE389" t="e">
        <v>#N/A</v>
      </c>
      <c r="BF389" t="e">
        <v>#N/A</v>
      </c>
      <c r="BG389" t="e">
        <v>#N/A</v>
      </c>
      <c r="BH389" t="e">
        <v>#N/A</v>
      </c>
      <c r="BI389" t="e">
        <v>#N/A</v>
      </c>
      <c r="BJ389" t="e">
        <v>#N/A</v>
      </c>
      <c r="BK389" t="e">
        <v>#N/A</v>
      </c>
      <c r="BL389" t="e">
        <v>#N/A</v>
      </c>
      <c r="BM389" t="e">
        <v>#N/A</v>
      </c>
    </row>
    <row r="390" spans="1:65" x14ac:dyDescent="0.25">
      <c r="A390" t="s">
        <v>394</v>
      </c>
      <c r="B390" s="2">
        <v>8.4</v>
      </c>
      <c r="C390" s="3">
        <v>8.5830000000000002</v>
      </c>
      <c r="D390" s="9">
        <v>6.08</v>
      </c>
      <c r="E390" s="2">
        <v>465</v>
      </c>
      <c r="F390" s="7">
        <v>2</v>
      </c>
      <c r="G390" s="7">
        <v>39</v>
      </c>
      <c r="H390" s="7">
        <v>3</v>
      </c>
      <c r="I390" s="7">
        <v>2</v>
      </c>
      <c r="J390" s="7">
        <v>9</v>
      </c>
      <c r="K390" s="7">
        <v>411</v>
      </c>
      <c r="L390" s="7">
        <v>90</v>
      </c>
      <c r="M390" s="7">
        <v>21</v>
      </c>
      <c r="N390" s="7">
        <v>44</v>
      </c>
      <c r="O390" s="7">
        <v>33</v>
      </c>
      <c r="P390" s="7">
        <v>23</v>
      </c>
      <c r="Q390" s="7">
        <v>6</v>
      </c>
      <c r="R390" s="7">
        <v>47</v>
      </c>
      <c r="S390" s="7">
        <v>34</v>
      </c>
      <c r="T390" s="7">
        <v>7</v>
      </c>
      <c r="U390" s="7">
        <v>31</v>
      </c>
      <c r="V390" s="7">
        <v>55</v>
      </c>
      <c r="W390" s="7">
        <v>11</v>
      </c>
      <c r="X390" s="2">
        <v>1.7</v>
      </c>
      <c r="Y390" s="2">
        <v>2.9</v>
      </c>
      <c r="Z390" s="2">
        <v>1.6</v>
      </c>
      <c r="AA390" s="2">
        <v>2.7</v>
      </c>
      <c r="AB390" s="2">
        <v>0.9</v>
      </c>
      <c r="AC390" s="2">
        <v>0.7</v>
      </c>
      <c r="AD390" s="2">
        <v>2</v>
      </c>
      <c r="AE390" s="2">
        <v>1.7</v>
      </c>
      <c r="AF390" s="2">
        <v>2.4</v>
      </c>
      <c r="AG390" s="2">
        <v>3.1</v>
      </c>
      <c r="AH390" s="2">
        <v>2.1</v>
      </c>
      <c r="AI390" s="2">
        <v>1.5</v>
      </c>
      <c r="AJ390" s="2">
        <v>2.2999999999999998</v>
      </c>
      <c r="AK390" s="2">
        <v>1.5</v>
      </c>
      <c r="AL390" s="2">
        <v>0.5</v>
      </c>
      <c r="AM390" s="2">
        <v>1.2</v>
      </c>
      <c r="AN390" s="2">
        <v>1.5</v>
      </c>
      <c r="AO390" s="2">
        <v>1.7</v>
      </c>
      <c r="AP390" s="2">
        <v>1.5</v>
      </c>
      <c r="AQ390" s="2">
        <v>1.8</v>
      </c>
      <c r="AR390" s="2">
        <v>5.8</v>
      </c>
      <c r="AS390" t="e">
        <v>#N/A</v>
      </c>
      <c r="AT390" t="e">
        <v>#N/A</v>
      </c>
      <c r="AU390" t="e">
        <v>#N/A</v>
      </c>
      <c r="AV390" t="e">
        <v>#N/A</v>
      </c>
      <c r="AW390" t="e">
        <v>#N/A</v>
      </c>
      <c r="AX390" t="e">
        <v>#N/A</v>
      </c>
      <c r="AY390" t="e">
        <v>#N/A</v>
      </c>
      <c r="AZ390" t="e">
        <v>#N/A</v>
      </c>
      <c r="BA390" t="e">
        <v>#N/A</v>
      </c>
      <c r="BB390" t="e">
        <v>#N/A</v>
      </c>
      <c r="BC390" t="e">
        <v>#N/A</v>
      </c>
      <c r="BD390" t="e">
        <v>#N/A</v>
      </c>
      <c r="BE390" t="e">
        <v>#N/A</v>
      </c>
      <c r="BF390" t="e">
        <v>#N/A</v>
      </c>
      <c r="BG390" t="e">
        <v>#N/A</v>
      </c>
      <c r="BH390" t="e">
        <v>#N/A</v>
      </c>
      <c r="BI390" t="e">
        <v>#N/A</v>
      </c>
      <c r="BJ390" t="e">
        <v>#N/A</v>
      </c>
      <c r="BK390" t="e">
        <v>#N/A</v>
      </c>
      <c r="BL390" t="e">
        <v>#N/A</v>
      </c>
      <c r="BM390" t="e">
        <v>#N/A</v>
      </c>
    </row>
    <row r="391" spans="1:65" x14ac:dyDescent="0.25">
      <c r="A391" t="s">
        <v>395</v>
      </c>
      <c r="B391" s="2">
        <v>8.3000000000000007</v>
      </c>
      <c r="C391" s="3">
        <v>8.35</v>
      </c>
      <c r="D391" s="9">
        <v>6.08</v>
      </c>
      <c r="E391" s="2">
        <v>476</v>
      </c>
      <c r="F391" s="7">
        <v>2</v>
      </c>
      <c r="G391" s="7">
        <v>42</v>
      </c>
      <c r="H391" s="7">
        <v>3</v>
      </c>
      <c r="I391" s="7">
        <v>2</v>
      </c>
      <c r="J391" s="7">
        <v>11</v>
      </c>
      <c r="K391" s="7">
        <v>416</v>
      </c>
      <c r="L391" s="7">
        <v>90</v>
      </c>
      <c r="M391" s="7">
        <v>18</v>
      </c>
      <c r="N391" s="7">
        <v>47</v>
      </c>
      <c r="O391" s="7">
        <v>34</v>
      </c>
      <c r="P391" s="7">
        <v>21</v>
      </c>
      <c r="Q391" s="7">
        <v>6</v>
      </c>
      <c r="R391" s="7">
        <v>51</v>
      </c>
      <c r="S391" s="7">
        <v>33</v>
      </c>
      <c r="T391" s="7">
        <v>7</v>
      </c>
      <c r="U391" s="7">
        <v>33</v>
      </c>
      <c r="V391" s="7">
        <v>55</v>
      </c>
      <c r="W391" s="7">
        <v>10</v>
      </c>
      <c r="X391" s="2">
        <v>1.8</v>
      </c>
      <c r="Y391" s="2">
        <v>2.9</v>
      </c>
      <c r="Z391" s="2">
        <v>1.8</v>
      </c>
      <c r="AA391" s="2">
        <v>2.4</v>
      </c>
      <c r="AB391" s="2">
        <v>1.1000000000000001</v>
      </c>
      <c r="AC391" s="2">
        <v>0.9</v>
      </c>
      <c r="AD391" s="2">
        <v>2</v>
      </c>
      <c r="AE391" s="2">
        <v>1.5</v>
      </c>
      <c r="AF391" s="2">
        <v>2.6</v>
      </c>
      <c r="AG391" s="2">
        <v>3.2</v>
      </c>
      <c r="AH391" s="2">
        <v>2</v>
      </c>
      <c r="AI391" s="2">
        <v>1.4</v>
      </c>
      <c r="AJ391" s="2">
        <v>2.5</v>
      </c>
      <c r="AK391" s="2">
        <v>1.5</v>
      </c>
      <c r="AL391" s="2">
        <v>0.5</v>
      </c>
      <c r="AM391" s="2">
        <v>1.3</v>
      </c>
      <c r="AN391" s="2">
        <v>1.5</v>
      </c>
      <c r="AO391" s="2">
        <v>1.5</v>
      </c>
      <c r="AP391" s="2">
        <v>1.7</v>
      </c>
      <c r="AQ391" s="2">
        <v>1.8</v>
      </c>
      <c r="AR391" s="2">
        <v>5.6</v>
      </c>
      <c r="AS391" t="e">
        <v>#N/A</v>
      </c>
      <c r="AT391" t="e">
        <v>#N/A</v>
      </c>
      <c r="AU391" t="e">
        <v>#N/A</v>
      </c>
      <c r="AV391" t="e">
        <v>#N/A</v>
      </c>
      <c r="AW391" t="e">
        <v>#N/A</v>
      </c>
      <c r="AX391" t="e">
        <v>#N/A</v>
      </c>
      <c r="AY391" t="e">
        <v>#N/A</v>
      </c>
      <c r="AZ391" t="e">
        <v>#N/A</v>
      </c>
      <c r="BA391" t="e">
        <v>#N/A</v>
      </c>
      <c r="BB391" t="e">
        <v>#N/A</v>
      </c>
      <c r="BC391" t="e">
        <v>#N/A</v>
      </c>
      <c r="BD391" t="e">
        <v>#N/A</v>
      </c>
      <c r="BE391" t="e">
        <v>#N/A</v>
      </c>
      <c r="BF391" t="e">
        <v>#N/A</v>
      </c>
      <c r="BG391" t="e">
        <v>#N/A</v>
      </c>
      <c r="BH391" t="e">
        <v>#N/A</v>
      </c>
      <c r="BI391" t="e">
        <v>#N/A</v>
      </c>
      <c r="BJ391" t="e">
        <v>#N/A</v>
      </c>
      <c r="BK391" t="e">
        <v>#N/A</v>
      </c>
      <c r="BL391" t="e">
        <v>#N/A</v>
      </c>
      <c r="BM391" t="e">
        <v>#N/A</v>
      </c>
    </row>
    <row r="392" spans="1:65" x14ac:dyDescent="0.25">
      <c r="A392" t="s">
        <v>396</v>
      </c>
      <c r="B392" s="2">
        <v>8.3000000000000007</v>
      </c>
      <c r="C392" s="3">
        <v>8.0960000000000001</v>
      </c>
      <c r="D392" s="9">
        <v>6.08</v>
      </c>
      <c r="E392" s="2">
        <v>473</v>
      </c>
      <c r="F392" s="7">
        <v>2</v>
      </c>
      <c r="G392" s="7">
        <v>42</v>
      </c>
      <c r="H392" s="7">
        <v>3</v>
      </c>
      <c r="I392" s="7">
        <v>2</v>
      </c>
      <c r="J392" s="7">
        <v>11</v>
      </c>
      <c r="K392" s="7">
        <v>414</v>
      </c>
      <c r="L392" s="7">
        <v>92</v>
      </c>
      <c r="M392" s="7">
        <v>19</v>
      </c>
      <c r="N392" s="7">
        <v>47</v>
      </c>
      <c r="O392" s="7">
        <v>33</v>
      </c>
      <c r="P392" s="7">
        <v>22</v>
      </c>
      <c r="Q392" s="7">
        <v>5</v>
      </c>
      <c r="R392" s="7">
        <v>48</v>
      </c>
      <c r="S392" s="7">
        <v>32</v>
      </c>
      <c r="T392" s="7">
        <v>7</v>
      </c>
      <c r="U392" s="7">
        <v>33</v>
      </c>
      <c r="V392" s="7">
        <v>54</v>
      </c>
      <c r="W392" s="7">
        <v>9</v>
      </c>
      <c r="X392" s="2">
        <v>1.7</v>
      </c>
      <c r="Y392" s="2">
        <v>2.8</v>
      </c>
      <c r="Z392" s="2">
        <v>1.7</v>
      </c>
      <c r="AA392" s="2">
        <v>2.2000000000000002</v>
      </c>
      <c r="AB392" s="2">
        <v>1</v>
      </c>
      <c r="AC392" s="2">
        <v>0.9</v>
      </c>
      <c r="AD392" s="2">
        <v>2.1</v>
      </c>
      <c r="AE392" s="2">
        <v>1.5</v>
      </c>
      <c r="AF392" s="2">
        <v>2.5</v>
      </c>
      <c r="AG392" s="2">
        <v>3.1</v>
      </c>
      <c r="AH392" s="2">
        <v>2</v>
      </c>
      <c r="AI392" s="2">
        <v>1.2</v>
      </c>
      <c r="AJ392" s="2">
        <v>2.4</v>
      </c>
      <c r="AK392" s="2">
        <v>1.4</v>
      </c>
      <c r="AL392" s="2">
        <v>0.5</v>
      </c>
      <c r="AM392" s="2">
        <v>1.3</v>
      </c>
      <c r="AN392" s="2">
        <v>1.4</v>
      </c>
      <c r="AO392" s="2">
        <v>1.4</v>
      </c>
      <c r="AP392" s="2">
        <v>2.2999999999999998</v>
      </c>
      <c r="AQ392" s="2">
        <v>1.8</v>
      </c>
      <c r="AR392" s="2">
        <v>5.6</v>
      </c>
      <c r="AS392" t="e">
        <v>#N/A</v>
      </c>
      <c r="AT392" t="e">
        <v>#N/A</v>
      </c>
      <c r="AU392" t="e">
        <v>#N/A</v>
      </c>
      <c r="AV392" t="e">
        <v>#N/A</v>
      </c>
      <c r="AW392" t="e">
        <v>#N/A</v>
      </c>
      <c r="AX392" t="e">
        <v>#N/A</v>
      </c>
      <c r="AY392" t="e">
        <v>#N/A</v>
      </c>
      <c r="AZ392" t="e">
        <v>#N/A</v>
      </c>
      <c r="BA392" t="e">
        <v>#N/A</v>
      </c>
      <c r="BB392" t="e">
        <v>#N/A</v>
      </c>
      <c r="BC392" t="e">
        <v>#N/A</v>
      </c>
      <c r="BD392" t="e">
        <v>#N/A</v>
      </c>
      <c r="BE392" t="e">
        <v>#N/A</v>
      </c>
      <c r="BF392" t="e">
        <v>#N/A</v>
      </c>
      <c r="BG392" t="e">
        <v>#N/A</v>
      </c>
      <c r="BH392" t="e">
        <v>#N/A</v>
      </c>
      <c r="BI392" t="e">
        <v>#N/A</v>
      </c>
      <c r="BJ392" t="e">
        <v>#N/A</v>
      </c>
      <c r="BK392" t="e">
        <v>#N/A</v>
      </c>
      <c r="BL392" t="e">
        <v>#N/A</v>
      </c>
      <c r="BM392" t="e">
        <v>#N/A</v>
      </c>
    </row>
    <row r="393" spans="1:65" x14ac:dyDescent="0.25">
      <c r="A393" t="s">
        <v>397</v>
      </c>
      <c r="B393" s="2">
        <v>8.1999999999999993</v>
      </c>
      <c r="C393" s="3">
        <v>8.4009999999999998</v>
      </c>
      <c r="D393" s="9">
        <v>6.08</v>
      </c>
      <c r="E393" s="2">
        <v>467</v>
      </c>
      <c r="F393" s="7">
        <v>2</v>
      </c>
      <c r="G393" s="7">
        <v>40</v>
      </c>
      <c r="H393" s="7">
        <v>3</v>
      </c>
      <c r="I393" s="7">
        <v>2</v>
      </c>
      <c r="J393" s="7">
        <v>12</v>
      </c>
      <c r="K393" s="7">
        <v>409</v>
      </c>
      <c r="L393" s="7">
        <v>91</v>
      </c>
      <c r="M393" s="7">
        <v>19</v>
      </c>
      <c r="N393" s="7">
        <v>46</v>
      </c>
      <c r="O393" s="7">
        <v>32</v>
      </c>
      <c r="P393" s="7">
        <v>21</v>
      </c>
      <c r="Q393" s="7">
        <v>5</v>
      </c>
      <c r="R393" s="7">
        <v>47</v>
      </c>
      <c r="S393" s="7">
        <v>32</v>
      </c>
      <c r="T393" s="7">
        <v>7</v>
      </c>
      <c r="U393" s="7">
        <v>34</v>
      </c>
      <c r="V393" s="7">
        <v>54</v>
      </c>
      <c r="W393" s="7">
        <v>8</v>
      </c>
      <c r="X393" s="2">
        <v>1.7</v>
      </c>
      <c r="Y393" s="2">
        <v>3</v>
      </c>
      <c r="Z393" s="2">
        <v>1.7</v>
      </c>
      <c r="AA393" s="2">
        <v>2.5</v>
      </c>
      <c r="AB393" s="2">
        <v>0.9</v>
      </c>
      <c r="AC393" s="2">
        <v>1</v>
      </c>
      <c r="AD393" s="2">
        <v>2</v>
      </c>
      <c r="AE393" s="2">
        <v>1.5</v>
      </c>
      <c r="AF393" s="2">
        <v>2.5</v>
      </c>
      <c r="AG393" s="2">
        <v>3</v>
      </c>
      <c r="AH393" s="2">
        <v>2</v>
      </c>
      <c r="AI393" s="2">
        <v>1.2</v>
      </c>
      <c r="AJ393" s="2">
        <v>2.2999999999999998</v>
      </c>
      <c r="AK393" s="2">
        <v>1.4</v>
      </c>
      <c r="AL393" s="2">
        <v>0.5</v>
      </c>
      <c r="AM393" s="2">
        <v>1.3</v>
      </c>
      <c r="AN393" s="2">
        <v>1.4</v>
      </c>
      <c r="AO393" s="2">
        <v>1.2</v>
      </c>
      <c r="AP393" s="2">
        <v>2.2999999999999998</v>
      </c>
      <c r="AQ393" s="2">
        <v>1.8</v>
      </c>
      <c r="AR393" s="2">
        <v>5.6</v>
      </c>
      <c r="AS393" t="e">
        <v>#N/A</v>
      </c>
      <c r="AT393" t="e">
        <v>#N/A</v>
      </c>
      <c r="AU393" t="e">
        <v>#N/A</v>
      </c>
      <c r="AV393" t="e">
        <v>#N/A</v>
      </c>
      <c r="AW393" t="e">
        <v>#N/A</v>
      </c>
      <c r="AX393" t="e">
        <v>#N/A</v>
      </c>
      <c r="AY393" t="e">
        <v>#N/A</v>
      </c>
      <c r="AZ393" t="e">
        <v>#N/A</v>
      </c>
      <c r="BA393" t="e">
        <v>#N/A</v>
      </c>
      <c r="BB393" t="e">
        <v>#N/A</v>
      </c>
      <c r="BC393" t="e">
        <v>#N/A</v>
      </c>
      <c r="BD393" t="e">
        <v>#N/A</v>
      </c>
      <c r="BE393" t="e">
        <v>#N/A</v>
      </c>
      <c r="BF393" t="e">
        <v>#N/A</v>
      </c>
      <c r="BG393" t="e">
        <v>#N/A</v>
      </c>
      <c r="BH393" t="e">
        <v>#N/A</v>
      </c>
      <c r="BI393" t="e">
        <v>#N/A</v>
      </c>
      <c r="BJ393" t="e">
        <v>#N/A</v>
      </c>
      <c r="BK393" t="e">
        <v>#N/A</v>
      </c>
      <c r="BL393" t="e">
        <v>#N/A</v>
      </c>
      <c r="BM393" t="e">
        <v>#N/A</v>
      </c>
    </row>
    <row r="394" spans="1:65" x14ac:dyDescent="0.25">
      <c r="A394" t="s">
        <v>398</v>
      </c>
      <c r="B394" s="2">
        <v>8.1999999999999993</v>
      </c>
      <c r="C394" s="3">
        <v>8.1199999999999992</v>
      </c>
      <c r="D394" s="9">
        <v>6.08</v>
      </c>
      <c r="E394" s="2">
        <v>465</v>
      </c>
      <c r="F394" s="7">
        <v>2</v>
      </c>
      <c r="G394" s="7">
        <v>40</v>
      </c>
      <c r="H394" s="7">
        <v>3</v>
      </c>
      <c r="I394" s="7">
        <v>1</v>
      </c>
      <c r="J394" s="7">
        <v>13</v>
      </c>
      <c r="K394" s="7">
        <v>405</v>
      </c>
      <c r="L394" s="7">
        <v>89</v>
      </c>
      <c r="M394" s="7">
        <v>19</v>
      </c>
      <c r="N394" s="7">
        <v>46</v>
      </c>
      <c r="O394" s="7">
        <v>32</v>
      </c>
      <c r="P394" s="7">
        <v>21</v>
      </c>
      <c r="Q394" s="7">
        <v>5</v>
      </c>
      <c r="R394" s="7">
        <v>43</v>
      </c>
      <c r="S394" s="7">
        <v>32</v>
      </c>
      <c r="T394" s="7">
        <v>8</v>
      </c>
      <c r="U394" s="7">
        <v>33</v>
      </c>
      <c r="V394" s="7">
        <v>56</v>
      </c>
      <c r="W394" s="7">
        <v>9</v>
      </c>
      <c r="X394" s="2">
        <v>1.7</v>
      </c>
      <c r="Y394" s="2">
        <v>3.1</v>
      </c>
      <c r="Z394" s="2">
        <v>1.7</v>
      </c>
      <c r="AA394" s="2">
        <v>2.7</v>
      </c>
      <c r="AB394" s="2">
        <v>0.7</v>
      </c>
      <c r="AC394" s="2">
        <v>1.1000000000000001</v>
      </c>
      <c r="AD394" s="2">
        <v>2</v>
      </c>
      <c r="AE394" s="2">
        <v>1.5</v>
      </c>
      <c r="AF394" s="2">
        <v>2.4</v>
      </c>
      <c r="AG394" s="2">
        <v>3.1</v>
      </c>
      <c r="AH394" s="2">
        <v>2</v>
      </c>
      <c r="AI394" s="2">
        <v>1.2</v>
      </c>
      <c r="AJ394" s="2">
        <v>2.1</v>
      </c>
      <c r="AK394" s="2">
        <v>1.4</v>
      </c>
      <c r="AL394" s="2">
        <v>0.6</v>
      </c>
      <c r="AM394" s="2">
        <v>1.3</v>
      </c>
      <c r="AN394" s="2">
        <v>1.5</v>
      </c>
      <c r="AO394" s="2">
        <v>1.4</v>
      </c>
      <c r="AP394" s="2">
        <v>2.1</v>
      </c>
      <c r="AQ394" s="2">
        <v>1.7</v>
      </c>
      <c r="AR394" s="2">
        <v>5.6</v>
      </c>
      <c r="AS394" t="e">
        <v>#N/A</v>
      </c>
      <c r="AT394" t="e">
        <v>#N/A</v>
      </c>
      <c r="AU394" t="e">
        <v>#N/A</v>
      </c>
      <c r="AV394" t="e">
        <v>#N/A</v>
      </c>
      <c r="AW394" t="e">
        <v>#N/A</v>
      </c>
      <c r="AX394" t="e">
        <v>#N/A</v>
      </c>
      <c r="AY394" t="e">
        <v>#N/A</v>
      </c>
      <c r="AZ394" t="e">
        <v>#N/A</v>
      </c>
      <c r="BA394" t="e">
        <v>#N/A</v>
      </c>
      <c r="BB394" t="e">
        <v>#N/A</v>
      </c>
      <c r="BC394" t="e">
        <v>#N/A</v>
      </c>
      <c r="BD394" t="e">
        <v>#N/A</v>
      </c>
      <c r="BE394" t="e">
        <v>#N/A</v>
      </c>
      <c r="BF394" t="e">
        <v>#N/A</v>
      </c>
      <c r="BG394" t="e">
        <v>#N/A</v>
      </c>
      <c r="BH394" t="e">
        <v>#N/A</v>
      </c>
      <c r="BI394" t="e">
        <v>#N/A</v>
      </c>
      <c r="BJ394" t="e">
        <v>#N/A</v>
      </c>
      <c r="BK394" t="e">
        <v>#N/A</v>
      </c>
      <c r="BL394" t="e">
        <v>#N/A</v>
      </c>
      <c r="BM394" t="e">
        <v>#N/A</v>
      </c>
    </row>
    <row r="395" spans="1:65" x14ac:dyDescent="0.25">
      <c r="A395" t="s">
        <v>399</v>
      </c>
      <c r="B395" s="2">
        <v>8.1</v>
      </c>
      <c r="C395" s="3">
        <v>7.9649999999999999</v>
      </c>
      <c r="D395" s="9">
        <v>6.08</v>
      </c>
      <c r="E395" s="2">
        <v>470</v>
      </c>
      <c r="F395" s="7">
        <v>2</v>
      </c>
      <c r="G395" s="7">
        <v>38</v>
      </c>
      <c r="H395" s="7">
        <v>3</v>
      </c>
      <c r="I395" s="7">
        <v>2</v>
      </c>
      <c r="J395" s="7">
        <v>14</v>
      </c>
      <c r="K395" s="7">
        <v>411</v>
      </c>
      <c r="L395" s="7">
        <v>88</v>
      </c>
      <c r="M395" s="7">
        <v>19</v>
      </c>
      <c r="N395" s="7">
        <v>47</v>
      </c>
      <c r="O395" s="7">
        <v>32</v>
      </c>
      <c r="P395" s="7">
        <v>22</v>
      </c>
      <c r="Q395" s="7">
        <v>7</v>
      </c>
      <c r="R395" s="7">
        <v>44</v>
      </c>
      <c r="S395" s="7">
        <v>31</v>
      </c>
      <c r="T395" s="7">
        <v>8</v>
      </c>
      <c r="U395" s="7">
        <v>35</v>
      </c>
      <c r="V395" s="7">
        <v>58</v>
      </c>
      <c r="W395" s="7">
        <v>11</v>
      </c>
      <c r="X395" s="2">
        <v>1.7</v>
      </c>
      <c r="Y395" s="2">
        <v>3</v>
      </c>
      <c r="Z395" s="2">
        <v>1.6</v>
      </c>
      <c r="AA395" s="2">
        <v>2.8</v>
      </c>
      <c r="AB395" s="2">
        <v>0.8</v>
      </c>
      <c r="AC395" s="2">
        <v>1.1000000000000001</v>
      </c>
      <c r="AD395" s="2">
        <v>2</v>
      </c>
      <c r="AE395" s="2">
        <v>1.6</v>
      </c>
      <c r="AF395" s="2">
        <v>2.5</v>
      </c>
      <c r="AG395" s="2">
        <v>3.1</v>
      </c>
      <c r="AH395" s="2">
        <v>2</v>
      </c>
      <c r="AI395" s="2">
        <v>1.7</v>
      </c>
      <c r="AJ395" s="2">
        <v>2.2000000000000002</v>
      </c>
      <c r="AK395" s="2">
        <v>1.4</v>
      </c>
      <c r="AL395" s="2">
        <v>0.6</v>
      </c>
      <c r="AM395" s="2">
        <v>1.4</v>
      </c>
      <c r="AN395" s="2">
        <v>1.6</v>
      </c>
      <c r="AO395" s="2">
        <v>1.6</v>
      </c>
      <c r="AP395" s="2">
        <v>1.6</v>
      </c>
      <c r="AQ395" s="2">
        <v>1.8</v>
      </c>
      <c r="AR395" s="2">
        <v>5.5</v>
      </c>
      <c r="AS395" t="e">
        <v>#N/A</v>
      </c>
      <c r="AT395" t="e">
        <v>#N/A</v>
      </c>
      <c r="AU395" t="e">
        <v>#N/A</v>
      </c>
      <c r="AV395" t="e">
        <v>#N/A</v>
      </c>
      <c r="AW395" t="e">
        <v>#N/A</v>
      </c>
      <c r="AX395" t="e">
        <v>#N/A</v>
      </c>
      <c r="AY395" t="e">
        <v>#N/A</v>
      </c>
      <c r="AZ395" t="e">
        <v>#N/A</v>
      </c>
      <c r="BA395" t="e">
        <v>#N/A</v>
      </c>
      <c r="BB395" t="e">
        <v>#N/A</v>
      </c>
      <c r="BC395" t="e">
        <v>#N/A</v>
      </c>
      <c r="BD395" t="e">
        <v>#N/A</v>
      </c>
      <c r="BE395" t="e">
        <v>#N/A</v>
      </c>
      <c r="BF395" t="e">
        <v>#N/A</v>
      </c>
      <c r="BG395" t="e">
        <v>#N/A</v>
      </c>
      <c r="BH395" t="e">
        <v>#N/A</v>
      </c>
      <c r="BI395" t="e">
        <v>#N/A</v>
      </c>
      <c r="BJ395" t="e">
        <v>#N/A</v>
      </c>
      <c r="BK395" t="e">
        <v>#N/A</v>
      </c>
      <c r="BL395" t="e">
        <v>#N/A</v>
      </c>
      <c r="BM395" t="e">
        <v>#N/A</v>
      </c>
    </row>
    <row r="396" spans="1:65" x14ac:dyDescent="0.25">
      <c r="A396" t="s">
        <v>400</v>
      </c>
      <c r="B396" s="2">
        <v>8</v>
      </c>
      <c r="C396" s="3">
        <v>8.1370000000000005</v>
      </c>
      <c r="D396" s="9">
        <v>6.08</v>
      </c>
      <c r="E396" s="2">
        <v>474</v>
      </c>
      <c r="F396" s="7">
        <v>2</v>
      </c>
      <c r="G396" s="7">
        <v>38</v>
      </c>
      <c r="H396" s="7">
        <v>3</v>
      </c>
      <c r="I396" s="7">
        <v>2</v>
      </c>
      <c r="J396" s="7">
        <v>14</v>
      </c>
      <c r="K396" s="7">
        <v>415</v>
      </c>
      <c r="L396" s="7">
        <v>89</v>
      </c>
      <c r="M396" s="7">
        <v>19</v>
      </c>
      <c r="N396" s="7">
        <v>47</v>
      </c>
      <c r="O396" s="7">
        <v>31</v>
      </c>
      <c r="P396" s="7">
        <v>23</v>
      </c>
      <c r="Q396" s="7">
        <v>8</v>
      </c>
      <c r="R396" s="7">
        <v>43</v>
      </c>
      <c r="S396" s="7">
        <v>32</v>
      </c>
      <c r="T396" s="7">
        <v>8</v>
      </c>
      <c r="U396" s="7">
        <v>35</v>
      </c>
      <c r="V396" s="7">
        <v>58</v>
      </c>
      <c r="W396" s="7">
        <v>12</v>
      </c>
      <c r="X396" s="2">
        <v>1.7</v>
      </c>
      <c r="Y396" s="2">
        <v>3.1</v>
      </c>
      <c r="Z396" s="2">
        <v>1.6</v>
      </c>
      <c r="AA396" s="2">
        <v>2.8</v>
      </c>
      <c r="AB396" s="2">
        <v>0.9</v>
      </c>
      <c r="AC396" s="2">
        <v>1.2</v>
      </c>
      <c r="AD396" s="2">
        <v>2</v>
      </c>
      <c r="AE396" s="2">
        <v>1.5</v>
      </c>
      <c r="AF396" s="2">
        <v>2.5</v>
      </c>
      <c r="AG396" s="2">
        <v>2.9</v>
      </c>
      <c r="AH396" s="2">
        <v>2.1</v>
      </c>
      <c r="AI396" s="2">
        <v>1.8</v>
      </c>
      <c r="AJ396" s="2">
        <v>2.1</v>
      </c>
      <c r="AK396" s="2">
        <v>1.4</v>
      </c>
      <c r="AL396" s="2">
        <v>0.6</v>
      </c>
      <c r="AM396" s="2">
        <v>1.4</v>
      </c>
      <c r="AN396" s="2">
        <v>1.6</v>
      </c>
      <c r="AO396" s="2">
        <v>1.8</v>
      </c>
      <c r="AP396" s="2">
        <v>1.9</v>
      </c>
      <c r="AQ396" s="2">
        <v>1.8</v>
      </c>
      <c r="AR396" s="2">
        <v>5.4</v>
      </c>
      <c r="AS396" t="e">
        <v>#N/A</v>
      </c>
      <c r="AT396" t="e">
        <v>#N/A</v>
      </c>
      <c r="AU396" t="e">
        <v>#N/A</v>
      </c>
      <c r="AV396" t="e">
        <v>#N/A</v>
      </c>
      <c r="AW396" t="e">
        <v>#N/A</v>
      </c>
      <c r="AX396" t="e">
        <v>#N/A</v>
      </c>
      <c r="AY396" t="e">
        <v>#N/A</v>
      </c>
      <c r="AZ396" t="e">
        <v>#N/A</v>
      </c>
      <c r="BA396" t="e">
        <v>#N/A</v>
      </c>
      <c r="BB396" t="e">
        <v>#N/A</v>
      </c>
      <c r="BC396" t="e">
        <v>#N/A</v>
      </c>
      <c r="BD396" t="e">
        <v>#N/A</v>
      </c>
      <c r="BE396" t="e">
        <v>#N/A</v>
      </c>
      <c r="BF396" t="e">
        <v>#N/A</v>
      </c>
      <c r="BG396" t="e">
        <v>#N/A</v>
      </c>
      <c r="BH396" t="e">
        <v>#N/A</v>
      </c>
      <c r="BI396" t="e">
        <v>#N/A</v>
      </c>
      <c r="BJ396" t="e">
        <v>#N/A</v>
      </c>
      <c r="BK396" t="e">
        <v>#N/A</v>
      </c>
      <c r="BL396" t="e">
        <v>#N/A</v>
      </c>
      <c r="BM396" t="e">
        <v>#N/A</v>
      </c>
    </row>
    <row r="397" spans="1:65" x14ac:dyDescent="0.25">
      <c r="A397" t="s">
        <v>401</v>
      </c>
      <c r="B397" s="2">
        <v>8</v>
      </c>
      <c r="C397" s="3">
        <v>7.8490000000000002</v>
      </c>
      <c r="D397" s="9">
        <v>6.08</v>
      </c>
      <c r="E397" s="2">
        <v>479</v>
      </c>
      <c r="F397" s="7">
        <v>2</v>
      </c>
      <c r="G397" s="7">
        <v>36</v>
      </c>
      <c r="H397" s="7">
        <v>4</v>
      </c>
      <c r="I397" s="7">
        <v>2</v>
      </c>
      <c r="J397" s="7">
        <v>14</v>
      </c>
      <c r="K397" s="7">
        <v>422</v>
      </c>
      <c r="L397" s="7">
        <v>92</v>
      </c>
      <c r="M397" s="7">
        <v>20</v>
      </c>
      <c r="N397" s="7">
        <v>47</v>
      </c>
      <c r="O397" s="7">
        <v>30</v>
      </c>
      <c r="P397" s="7">
        <v>23</v>
      </c>
      <c r="Q397" s="7">
        <v>8</v>
      </c>
      <c r="R397" s="7">
        <v>43</v>
      </c>
      <c r="S397" s="7">
        <v>33</v>
      </c>
      <c r="T397" s="7">
        <v>8</v>
      </c>
      <c r="U397" s="7">
        <v>37</v>
      </c>
      <c r="V397" s="7">
        <v>59</v>
      </c>
      <c r="W397" s="7">
        <v>11</v>
      </c>
      <c r="X397" s="2">
        <v>1.8</v>
      </c>
      <c r="Y397" s="2">
        <v>3.1</v>
      </c>
      <c r="Z397" s="2">
        <v>1.5</v>
      </c>
      <c r="AA397" s="2">
        <v>3</v>
      </c>
      <c r="AB397" s="2">
        <v>1.1000000000000001</v>
      </c>
      <c r="AC397" s="2">
        <v>1.1000000000000001</v>
      </c>
      <c r="AD397" s="2">
        <v>2</v>
      </c>
      <c r="AE397" s="2">
        <v>1.6</v>
      </c>
      <c r="AF397" s="2">
        <v>2.5</v>
      </c>
      <c r="AG397" s="2">
        <v>2.9</v>
      </c>
      <c r="AH397" s="2">
        <v>2.1</v>
      </c>
      <c r="AI397" s="2">
        <v>1.8</v>
      </c>
      <c r="AJ397" s="2">
        <v>2.1</v>
      </c>
      <c r="AK397" s="2">
        <v>1.4</v>
      </c>
      <c r="AL397" s="2">
        <v>0.6</v>
      </c>
      <c r="AM397" s="2">
        <v>1.4</v>
      </c>
      <c r="AN397" s="2">
        <v>1.6</v>
      </c>
      <c r="AO397" s="2">
        <v>1.6</v>
      </c>
      <c r="AP397" s="2">
        <v>2.1</v>
      </c>
      <c r="AQ397" s="2">
        <v>1.8</v>
      </c>
      <c r="AR397" s="2">
        <v>5.4</v>
      </c>
      <c r="AS397" t="e">
        <v>#N/A</v>
      </c>
      <c r="AT397" t="e">
        <v>#N/A</v>
      </c>
      <c r="AU397" t="e">
        <v>#N/A</v>
      </c>
      <c r="AV397" t="e">
        <v>#N/A</v>
      </c>
      <c r="AW397" t="e">
        <v>#N/A</v>
      </c>
      <c r="AX397" t="e">
        <v>#N/A</v>
      </c>
      <c r="AY397" t="e">
        <v>#N/A</v>
      </c>
      <c r="AZ397" t="e">
        <v>#N/A</v>
      </c>
      <c r="BA397" t="e">
        <v>#N/A</v>
      </c>
      <c r="BB397" t="e">
        <v>#N/A</v>
      </c>
      <c r="BC397" t="e">
        <v>#N/A</v>
      </c>
      <c r="BD397" t="e">
        <v>#N/A</v>
      </c>
      <c r="BE397" t="e">
        <v>#N/A</v>
      </c>
      <c r="BF397" t="e">
        <v>#N/A</v>
      </c>
      <c r="BG397" t="e">
        <v>#N/A</v>
      </c>
      <c r="BH397" t="e">
        <v>#N/A</v>
      </c>
      <c r="BI397" t="e">
        <v>#N/A</v>
      </c>
      <c r="BJ397" t="e">
        <v>#N/A</v>
      </c>
      <c r="BK397" t="e">
        <v>#N/A</v>
      </c>
      <c r="BL397" t="e">
        <v>#N/A</v>
      </c>
      <c r="BM397" t="e">
        <v>#N/A</v>
      </c>
    </row>
    <row r="398" spans="1:65" x14ac:dyDescent="0.25">
      <c r="A398" t="s">
        <v>402</v>
      </c>
      <c r="B398" s="2">
        <v>7.9</v>
      </c>
      <c r="C398" s="3">
        <v>8.0879999999999992</v>
      </c>
      <c r="D398" s="9">
        <v>6.08</v>
      </c>
      <c r="E398" s="2">
        <v>483</v>
      </c>
      <c r="F398" s="7">
        <v>2</v>
      </c>
      <c r="G398" s="7">
        <v>37</v>
      </c>
      <c r="H398" s="7">
        <v>3</v>
      </c>
      <c r="I398" s="7">
        <v>2</v>
      </c>
      <c r="J398" s="7">
        <v>13</v>
      </c>
      <c r="K398" s="7">
        <v>426</v>
      </c>
      <c r="L398" s="7">
        <v>95</v>
      </c>
      <c r="M398" s="7">
        <v>21</v>
      </c>
      <c r="N398" s="7">
        <v>49</v>
      </c>
      <c r="O398" s="7">
        <v>29</v>
      </c>
      <c r="P398" s="7">
        <v>23</v>
      </c>
      <c r="Q398" s="7">
        <v>7</v>
      </c>
      <c r="R398" s="7">
        <v>44</v>
      </c>
      <c r="S398" s="7">
        <v>33</v>
      </c>
      <c r="T398" s="7">
        <v>7</v>
      </c>
      <c r="U398" s="7">
        <v>36</v>
      </c>
      <c r="V398" s="7">
        <v>59</v>
      </c>
      <c r="W398" s="7">
        <v>10</v>
      </c>
      <c r="X398" s="2">
        <v>1.8</v>
      </c>
      <c r="Y398" s="2">
        <v>3.1</v>
      </c>
      <c r="Z398" s="2">
        <v>1.5</v>
      </c>
      <c r="AA398" s="2">
        <v>2.9</v>
      </c>
      <c r="AB398" s="2">
        <v>0.9</v>
      </c>
      <c r="AC398" s="2">
        <v>1</v>
      </c>
      <c r="AD398" s="2">
        <v>2.1</v>
      </c>
      <c r="AE398" s="2">
        <v>1.7</v>
      </c>
      <c r="AF398" s="2">
        <v>2.6</v>
      </c>
      <c r="AG398" s="2">
        <v>2.8</v>
      </c>
      <c r="AH398" s="2">
        <v>2.2000000000000002</v>
      </c>
      <c r="AI398" s="2">
        <v>1.5</v>
      </c>
      <c r="AJ398" s="2">
        <v>2.2000000000000002</v>
      </c>
      <c r="AK398" s="2">
        <v>1.5</v>
      </c>
      <c r="AL398" s="2">
        <v>0.5</v>
      </c>
      <c r="AM398" s="2">
        <v>1.4</v>
      </c>
      <c r="AN398" s="2">
        <v>1.6</v>
      </c>
      <c r="AO398" s="2">
        <v>1.5</v>
      </c>
      <c r="AP398" s="2">
        <v>2.2000000000000002</v>
      </c>
      <c r="AQ398" s="2">
        <v>1.8</v>
      </c>
      <c r="AR398" s="2">
        <v>5.3</v>
      </c>
      <c r="AS398" t="e">
        <v>#N/A</v>
      </c>
      <c r="AT398" t="e">
        <v>#N/A</v>
      </c>
      <c r="AU398" t="e">
        <v>#N/A</v>
      </c>
      <c r="AV398" t="e">
        <v>#N/A</v>
      </c>
      <c r="AW398" t="e">
        <v>#N/A</v>
      </c>
      <c r="AX398" t="e">
        <v>#N/A</v>
      </c>
      <c r="AY398" t="e">
        <v>#N/A</v>
      </c>
      <c r="AZ398" t="e">
        <v>#N/A</v>
      </c>
      <c r="BA398" t="e">
        <v>#N/A</v>
      </c>
      <c r="BB398" t="e">
        <v>#N/A</v>
      </c>
      <c r="BC398" t="e">
        <v>#N/A</v>
      </c>
      <c r="BD398" t="e">
        <v>#N/A</v>
      </c>
      <c r="BE398" t="e">
        <v>#N/A</v>
      </c>
      <c r="BF398" t="e">
        <v>#N/A</v>
      </c>
      <c r="BG398" t="e">
        <v>#N/A</v>
      </c>
      <c r="BH398" t="e">
        <v>#N/A</v>
      </c>
      <c r="BI398" t="e">
        <v>#N/A</v>
      </c>
      <c r="BJ398" t="e">
        <v>#N/A</v>
      </c>
      <c r="BK398" t="e">
        <v>#N/A</v>
      </c>
      <c r="BL398" t="e">
        <v>#N/A</v>
      </c>
      <c r="BM398" t="e">
        <v>#N/A</v>
      </c>
    </row>
    <row r="399" spans="1:65" x14ac:dyDescent="0.25">
      <c r="A399" t="s">
        <v>403</v>
      </c>
      <c r="B399" s="2">
        <v>7.8</v>
      </c>
      <c r="C399" s="3">
        <v>7.7089999999999996</v>
      </c>
      <c r="D399" s="9">
        <v>6.08</v>
      </c>
      <c r="E399" s="2">
        <v>487</v>
      </c>
      <c r="F399" s="7">
        <v>2</v>
      </c>
      <c r="G399" s="7">
        <v>36</v>
      </c>
      <c r="H399" s="7">
        <v>3</v>
      </c>
      <c r="I399" s="7">
        <v>2</v>
      </c>
      <c r="J399" s="7">
        <v>14</v>
      </c>
      <c r="K399" s="7">
        <v>430</v>
      </c>
      <c r="L399" s="7">
        <v>95</v>
      </c>
      <c r="M399" s="7">
        <v>21</v>
      </c>
      <c r="N399" s="7">
        <v>51</v>
      </c>
      <c r="O399" s="7">
        <v>28</v>
      </c>
      <c r="P399" s="7">
        <v>23</v>
      </c>
      <c r="Q399" s="7">
        <v>7</v>
      </c>
      <c r="R399" s="7">
        <v>46</v>
      </c>
      <c r="S399" s="7">
        <v>33</v>
      </c>
      <c r="T399" s="7">
        <v>7</v>
      </c>
      <c r="U399" s="7">
        <v>36</v>
      </c>
      <c r="V399" s="7">
        <v>60</v>
      </c>
      <c r="W399" s="7">
        <v>10</v>
      </c>
      <c r="X399" s="2">
        <v>1.8</v>
      </c>
      <c r="Y399" s="2">
        <v>3.1</v>
      </c>
      <c r="Z399" s="2">
        <v>1.5</v>
      </c>
      <c r="AA399" s="2">
        <v>2.8</v>
      </c>
      <c r="AB399" s="2">
        <v>1.1000000000000001</v>
      </c>
      <c r="AC399" s="2">
        <v>1.1000000000000001</v>
      </c>
      <c r="AD399" s="2">
        <v>2.1</v>
      </c>
      <c r="AE399" s="2">
        <v>1.7</v>
      </c>
      <c r="AF399" s="2">
        <v>2.7</v>
      </c>
      <c r="AG399" s="2">
        <v>2.6</v>
      </c>
      <c r="AH399" s="2">
        <v>2.1</v>
      </c>
      <c r="AI399" s="2">
        <v>1.7</v>
      </c>
      <c r="AJ399" s="2">
        <v>2.2000000000000002</v>
      </c>
      <c r="AK399" s="2">
        <v>1.4</v>
      </c>
      <c r="AL399" s="2">
        <v>0.5</v>
      </c>
      <c r="AM399" s="2">
        <v>1.4</v>
      </c>
      <c r="AN399" s="2">
        <v>1.6</v>
      </c>
      <c r="AO399" s="2">
        <v>1.5</v>
      </c>
      <c r="AP399" s="2">
        <v>2.2999999999999998</v>
      </c>
      <c r="AQ399" s="2">
        <v>1.8</v>
      </c>
      <c r="AR399" s="2">
        <v>5.2</v>
      </c>
      <c r="AS399" t="e">
        <v>#N/A</v>
      </c>
      <c r="AT399" t="e">
        <v>#N/A</v>
      </c>
      <c r="AU399" t="e">
        <v>#N/A</v>
      </c>
      <c r="AV399" t="e">
        <v>#N/A</v>
      </c>
      <c r="AW399" t="e">
        <v>#N/A</v>
      </c>
      <c r="AX399" t="e">
        <v>#N/A</v>
      </c>
      <c r="AY399" t="e">
        <v>#N/A</v>
      </c>
      <c r="AZ399" t="e">
        <v>#N/A</v>
      </c>
      <c r="BA399" t="e">
        <v>#N/A</v>
      </c>
      <c r="BB399" t="e">
        <v>#N/A</v>
      </c>
      <c r="BC399" t="e">
        <v>#N/A</v>
      </c>
      <c r="BD399" t="e">
        <v>#N/A</v>
      </c>
      <c r="BE399" t="e">
        <v>#N/A</v>
      </c>
      <c r="BF399" t="e">
        <v>#N/A</v>
      </c>
      <c r="BG399" t="e">
        <v>#N/A</v>
      </c>
      <c r="BH399" t="e">
        <v>#N/A</v>
      </c>
      <c r="BI399" t="e">
        <v>#N/A</v>
      </c>
      <c r="BJ399" t="e">
        <v>#N/A</v>
      </c>
      <c r="BK399" t="e">
        <v>#N/A</v>
      </c>
      <c r="BL399" t="e">
        <v>#N/A</v>
      </c>
      <c r="BM399" t="e">
        <v>#N/A</v>
      </c>
    </row>
    <row r="400" spans="1:65" x14ac:dyDescent="0.25">
      <c r="A400" t="s">
        <v>404</v>
      </c>
      <c r="B400" s="2">
        <v>7.8</v>
      </c>
      <c r="C400" s="3">
        <v>7.7480000000000002</v>
      </c>
      <c r="D400" s="9">
        <v>6.08</v>
      </c>
      <c r="E400" s="2">
        <v>490</v>
      </c>
      <c r="F400" s="7">
        <v>2</v>
      </c>
      <c r="G400" s="7">
        <v>38</v>
      </c>
      <c r="H400" s="7">
        <v>3</v>
      </c>
      <c r="I400" s="7">
        <v>2</v>
      </c>
      <c r="J400" s="7">
        <v>14</v>
      </c>
      <c r="K400" s="7">
        <v>431</v>
      </c>
      <c r="L400" s="7">
        <v>94</v>
      </c>
      <c r="M400" s="7">
        <v>21</v>
      </c>
      <c r="N400" s="7">
        <v>53</v>
      </c>
      <c r="O400" s="7">
        <v>27</v>
      </c>
      <c r="P400" s="7">
        <v>23</v>
      </c>
      <c r="Q400" s="7">
        <v>7</v>
      </c>
      <c r="R400" s="7">
        <v>46</v>
      </c>
      <c r="S400" s="7">
        <v>32</v>
      </c>
      <c r="T400" s="7">
        <v>7</v>
      </c>
      <c r="U400" s="7">
        <v>36</v>
      </c>
      <c r="V400" s="7">
        <v>61</v>
      </c>
      <c r="W400" s="7">
        <v>12</v>
      </c>
      <c r="X400" s="2">
        <v>1.8</v>
      </c>
      <c r="Y400" s="2">
        <v>3.3</v>
      </c>
      <c r="Z400" s="2">
        <v>1.6</v>
      </c>
      <c r="AA400" s="2">
        <v>2.7</v>
      </c>
      <c r="AB400" s="2">
        <v>1</v>
      </c>
      <c r="AC400" s="2">
        <v>1.1000000000000001</v>
      </c>
      <c r="AD400" s="2">
        <v>2.1</v>
      </c>
      <c r="AE400" s="2">
        <v>1.7</v>
      </c>
      <c r="AF400" s="2">
        <v>2.8</v>
      </c>
      <c r="AG400" s="2">
        <v>2.5</v>
      </c>
      <c r="AH400" s="2">
        <v>2.2000000000000002</v>
      </c>
      <c r="AI400" s="2">
        <v>1.7</v>
      </c>
      <c r="AJ400" s="2">
        <v>2.2000000000000002</v>
      </c>
      <c r="AK400" s="2">
        <v>1.4</v>
      </c>
      <c r="AL400" s="2">
        <v>0.5</v>
      </c>
      <c r="AM400" s="2">
        <v>1.4</v>
      </c>
      <c r="AN400" s="2">
        <v>1.6</v>
      </c>
      <c r="AO400" s="2">
        <v>1.7</v>
      </c>
      <c r="AP400" s="2">
        <v>2.2999999999999998</v>
      </c>
      <c r="AQ400" s="2">
        <v>1.8</v>
      </c>
      <c r="AR400" s="2">
        <v>5.2</v>
      </c>
      <c r="AS400" t="e">
        <v>#N/A</v>
      </c>
      <c r="AT400" t="e">
        <v>#N/A</v>
      </c>
      <c r="AU400" t="e">
        <v>#N/A</v>
      </c>
      <c r="AV400" t="e">
        <v>#N/A</v>
      </c>
      <c r="AW400" t="e">
        <v>#N/A</v>
      </c>
      <c r="AX400" t="e">
        <v>#N/A</v>
      </c>
      <c r="AY400" t="e">
        <v>#N/A</v>
      </c>
      <c r="AZ400" t="e">
        <v>#N/A</v>
      </c>
      <c r="BA400" t="e">
        <v>#N/A</v>
      </c>
      <c r="BB400" t="e">
        <v>#N/A</v>
      </c>
      <c r="BC400" t="e">
        <v>#N/A</v>
      </c>
      <c r="BD400" t="e">
        <v>#N/A</v>
      </c>
      <c r="BE400" t="e">
        <v>#N/A</v>
      </c>
      <c r="BF400" t="e">
        <v>#N/A</v>
      </c>
      <c r="BG400" t="e">
        <v>#N/A</v>
      </c>
      <c r="BH400" t="e">
        <v>#N/A</v>
      </c>
      <c r="BI400" t="e">
        <v>#N/A</v>
      </c>
      <c r="BJ400" t="e">
        <v>#N/A</v>
      </c>
      <c r="BK400" t="e">
        <v>#N/A</v>
      </c>
      <c r="BL400" t="e">
        <v>#N/A</v>
      </c>
      <c r="BM400" t="e">
        <v>#N/A</v>
      </c>
    </row>
    <row r="401" spans="1:65" x14ac:dyDescent="0.25">
      <c r="A401" t="s">
        <v>405</v>
      </c>
      <c r="B401" s="2">
        <v>7.8</v>
      </c>
      <c r="C401" s="3">
        <v>8.0649999999999995</v>
      </c>
      <c r="D401" s="9">
        <v>6.19</v>
      </c>
      <c r="E401" s="2">
        <v>493</v>
      </c>
      <c r="F401" s="7">
        <v>2</v>
      </c>
      <c r="G401" s="7">
        <v>37</v>
      </c>
      <c r="H401" s="7">
        <v>3</v>
      </c>
      <c r="I401" s="7">
        <v>2</v>
      </c>
      <c r="J401" s="7">
        <v>14</v>
      </c>
      <c r="K401" s="7">
        <v>435</v>
      </c>
      <c r="L401" s="7">
        <v>95</v>
      </c>
      <c r="M401" s="7">
        <v>21</v>
      </c>
      <c r="N401" s="7">
        <v>53</v>
      </c>
      <c r="O401" s="7">
        <v>27</v>
      </c>
      <c r="P401" s="7">
        <v>24</v>
      </c>
      <c r="Q401" s="7">
        <v>7</v>
      </c>
      <c r="R401" s="7">
        <v>44</v>
      </c>
      <c r="S401" s="7">
        <v>32</v>
      </c>
      <c r="T401" s="7">
        <v>7</v>
      </c>
      <c r="U401" s="7">
        <v>37</v>
      </c>
      <c r="V401" s="7">
        <v>62</v>
      </c>
      <c r="W401" s="7">
        <v>13</v>
      </c>
      <c r="X401" s="2">
        <v>1.8</v>
      </c>
      <c r="Y401" s="2">
        <v>3.6</v>
      </c>
      <c r="Z401" s="2">
        <v>1.5</v>
      </c>
      <c r="AA401" s="2">
        <v>2.8</v>
      </c>
      <c r="AB401" s="2">
        <v>1</v>
      </c>
      <c r="AC401" s="2">
        <v>1.2</v>
      </c>
      <c r="AD401" s="2">
        <v>2.1</v>
      </c>
      <c r="AE401" s="2">
        <v>1.7</v>
      </c>
      <c r="AF401" s="2">
        <v>2.8</v>
      </c>
      <c r="AG401" s="2">
        <v>2.5</v>
      </c>
      <c r="AH401" s="2">
        <v>2.2000000000000002</v>
      </c>
      <c r="AI401" s="2">
        <v>1.6</v>
      </c>
      <c r="AJ401" s="2">
        <v>2.2000000000000002</v>
      </c>
      <c r="AK401" s="2">
        <v>1.4</v>
      </c>
      <c r="AL401" s="2">
        <v>0.5</v>
      </c>
      <c r="AM401" s="2">
        <v>1.4</v>
      </c>
      <c r="AN401" s="2">
        <v>1.7</v>
      </c>
      <c r="AO401" s="2">
        <v>1.9</v>
      </c>
      <c r="AP401" s="2">
        <v>2.4</v>
      </c>
      <c r="AQ401" s="2">
        <v>1.9</v>
      </c>
      <c r="AR401" s="2">
        <v>5.0999999999999996</v>
      </c>
      <c r="AS401" t="e">
        <v>#N/A</v>
      </c>
      <c r="AT401" t="e">
        <v>#N/A</v>
      </c>
      <c r="AU401" t="e">
        <v>#N/A</v>
      </c>
      <c r="AV401" t="e">
        <v>#N/A</v>
      </c>
      <c r="AW401" t="e">
        <v>#N/A</v>
      </c>
      <c r="AX401" t="e">
        <v>#N/A</v>
      </c>
      <c r="AY401" t="e">
        <v>#N/A</v>
      </c>
      <c r="AZ401" t="e">
        <v>#N/A</v>
      </c>
      <c r="BA401" t="e">
        <v>#N/A</v>
      </c>
      <c r="BB401" t="e">
        <v>#N/A</v>
      </c>
      <c r="BC401" t="e">
        <v>#N/A</v>
      </c>
      <c r="BD401" t="e">
        <v>#N/A</v>
      </c>
      <c r="BE401" t="e">
        <v>#N/A</v>
      </c>
      <c r="BF401" t="e">
        <v>#N/A</v>
      </c>
      <c r="BG401" t="e">
        <v>#N/A</v>
      </c>
      <c r="BH401" t="e">
        <v>#N/A</v>
      </c>
      <c r="BI401" t="e">
        <v>#N/A</v>
      </c>
      <c r="BJ401" t="e">
        <v>#N/A</v>
      </c>
      <c r="BK401" t="e">
        <v>#N/A</v>
      </c>
      <c r="BL401" t="e">
        <v>#N/A</v>
      </c>
      <c r="BM401" t="e">
        <v>#N/A</v>
      </c>
    </row>
    <row r="402" spans="1:65" x14ac:dyDescent="0.25">
      <c r="A402" t="s">
        <v>406</v>
      </c>
      <c r="B402" s="2">
        <v>7.8</v>
      </c>
      <c r="C402" s="3">
        <v>7.6230000000000002</v>
      </c>
      <c r="D402" s="9">
        <v>6.19</v>
      </c>
      <c r="E402" s="2">
        <v>501</v>
      </c>
      <c r="F402" s="7">
        <v>2</v>
      </c>
      <c r="G402" s="7">
        <v>36</v>
      </c>
      <c r="H402" s="7">
        <v>3</v>
      </c>
      <c r="I402" s="7">
        <v>2</v>
      </c>
      <c r="J402" s="7">
        <v>13</v>
      </c>
      <c r="K402" s="7">
        <v>445</v>
      </c>
      <c r="L402" s="7">
        <v>94</v>
      </c>
      <c r="M402" s="7">
        <v>21</v>
      </c>
      <c r="N402" s="7">
        <v>53</v>
      </c>
      <c r="O402" s="7">
        <v>28</v>
      </c>
      <c r="P402" s="7">
        <v>28</v>
      </c>
      <c r="Q402" s="7">
        <v>6</v>
      </c>
      <c r="R402" s="7">
        <v>44</v>
      </c>
      <c r="S402" s="7">
        <v>35</v>
      </c>
      <c r="T402" s="7">
        <v>8</v>
      </c>
      <c r="U402" s="7">
        <v>37</v>
      </c>
      <c r="V402" s="7">
        <v>64</v>
      </c>
      <c r="W402" s="7">
        <v>14</v>
      </c>
      <c r="X402" s="2">
        <v>1.8</v>
      </c>
      <c r="Y402" s="2">
        <v>3.8</v>
      </c>
      <c r="Z402" s="2">
        <v>1.5</v>
      </c>
      <c r="AA402" s="2">
        <v>2.7</v>
      </c>
      <c r="AB402" s="2">
        <v>0.9</v>
      </c>
      <c r="AC402" s="2">
        <v>1</v>
      </c>
      <c r="AD402" s="2">
        <v>2.1</v>
      </c>
      <c r="AE402" s="2">
        <v>1.7</v>
      </c>
      <c r="AF402" s="2">
        <v>2.8</v>
      </c>
      <c r="AG402" s="2">
        <v>2.6</v>
      </c>
      <c r="AH402" s="2">
        <v>2.6</v>
      </c>
      <c r="AI402" s="2">
        <v>1.4</v>
      </c>
      <c r="AJ402" s="2">
        <v>2.2000000000000002</v>
      </c>
      <c r="AK402" s="2">
        <v>1.5</v>
      </c>
      <c r="AL402" s="2">
        <v>0.6</v>
      </c>
      <c r="AM402" s="2">
        <v>1.5</v>
      </c>
      <c r="AN402" s="2">
        <v>1.7</v>
      </c>
      <c r="AO402" s="2">
        <v>2</v>
      </c>
      <c r="AP402" s="2">
        <v>2.6</v>
      </c>
      <c r="AQ402" s="2">
        <v>1.9</v>
      </c>
      <c r="AR402" s="2">
        <v>5.0999999999999996</v>
      </c>
      <c r="AS402" t="e">
        <v>#N/A</v>
      </c>
      <c r="AT402" t="e">
        <v>#N/A</v>
      </c>
      <c r="AU402" t="e">
        <v>#N/A</v>
      </c>
      <c r="AV402" t="e">
        <v>#N/A</v>
      </c>
      <c r="AW402" t="e">
        <v>#N/A</v>
      </c>
      <c r="AX402" t="e">
        <v>#N/A</v>
      </c>
      <c r="AY402" t="e">
        <v>#N/A</v>
      </c>
      <c r="AZ402" t="e">
        <v>#N/A</v>
      </c>
      <c r="BA402" t="e">
        <v>#N/A</v>
      </c>
      <c r="BB402" t="e">
        <v>#N/A</v>
      </c>
      <c r="BC402" t="e">
        <v>#N/A</v>
      </c>
      <c r="BD402" t="e">
        <v>#N/A</v>
      </c>
      <c r="BE402" t="e">
        <v>#N/A</v>
      </c>
      <c r="BF402" t="e">
        <v>#N/A</v>
      </c>
      <c r="BG402" t="e">
        <v>#N/A</v>
      </c>
      <c r="BH402" t="e">
        <v>#N/A</v>
      </c>
      <c r="BI402" t="e">
        <v>#N/A</v>
      </c>
      <c r="BJ402" t="e">
        <v>#N/A</v>
      </c>
      <c r="BK402" t="e">
        <v>#N/A</v>
      </c>
      <c r="BL402" t="e">
        <v>#N/A</v>
      </c>
      <c r="BM402" t="e">
        <v>#N/A</v>
      </c>
    </row>
    <row r="403" spans="1:65" x14ac:dyDescent="0.25">
      <c r="A403" t="s">
        <v>407</v>
      </c>
      <c r="B403" s="2">
        <v>7.8</v>
      </c>
      <c r="C403" s="3">
        <v>7.7140000000000004</v>
      </c>
      <c r="D403" s="9">
        <v>6.19</v>
      </c>
      <c r="E403" s="2">
        <v>503</v>
      </c>
      <c r="F403" s="7">
        <v>3</v>
      </c>
      <c r="G403" s="7">
        <v>37</v>
      </c>
      <c r="H403" s="7">
        <v>3</v>
      </c>
      <c r="I403" s="7">
        <v>2</v>
      </c>
      <c r="J403" s="7">
        <v>13</v>
      </c>
      <c r="K403" s="7">
        <v>446</v>
      </c>
      <c r="L403" s="7">
        <v>95</v>
      </c>
      <c r="M403" s="7">
        <v>17</v>
      </c>
      <c r="N403" s="7">
        <v>51</v>
      </c>
      <c r="O403" s="7">
        <v>28</v>
      </c>
      <c r="P403" s="7">
        <v>28</v>
      </c>
      <c r="Q403" s="7">
        <v>6</v>
      </c>
      <c r="R403" s="7">
        <v>44</v>
      </c>
      <c r="S403" s="7">
        <v>36</v>
      </c>
      <c r="T403" s="7">
        <v>8</v>
      </c>
      <c r="U403" s="7">
        <v>37</v>
      </c>
      <c r="V403" s="7">
        <v>67</v>
      </c>
      <c r="W403" s="7">
        <v>13</v>
      </c>
      <c r="X403" s="2">
        <v>1.8</v>
      </c>
      <c r="Y403" s="2">
        <v>3.9</v>
      </c>
      <c r="Z403" s="2">
        <v>1.5</v>
      </c>
      <c r="AA403" s="2">
        <v>2.7</v>
      </c>
      <c r="AB403" s="2">
        <v>0.9</v>
      </c>
      <c r="AC403" s="2">
        <v>1</v>
      </c>
      <c r="AD403" s="2">
        <v>2.1</v>
      </c>
      <c r="AE403" s="2">
        <v>1.4</v>
      </c>
      <c r="AF403" s="2">
        <v>2.7</v>
      </c>
      <c r="AG403" s="2">
        <v>2.7</v>
      </c>
      <c r="AH403" s="2">
        <v>2.6</v>
      </c>
      <c r="AI403" s="2">
        <v>1.4</v>
      </c>
      <c r="AJ403" s="2">
        <v>2.1</v>
      </c>
      <c r="AK403" s="2">
        <v>1.6</v>
      </c>
      <c r="AL403" s="2">
        <v>0.6</v>
      </c>
      <c r="AM403" s="2">
        <v>1.5</v>
      </c>
      <c r="AN403" s="2">
        <v>1.8</v>
      </c>
      <c r="AO403" s="2">
        <v>1.9</v>
      </c>
      <c r="AP403" s="2">
        <v>2.8</v>
      </c>
      <c r="AQ403" s="2">
        <v>1.9</v>
      </c>
      <c r="AR403" s="2">
        <v>5</v>
      </c>
      <c r="AS403" t="e">
        <v>#N/A</v>
      </c>
      <c r="AT403" t="e">
        <v>#N/A</v>
      </c>
      <c r="AU403" t="e">
        <v>#N/A</v>
      </c>
      <c r="AV403" t="e">
        <v>#N/A</v>
      </c>
      <c r="AW403" t="e">
        <v>#N/A</v>
      </c>
      <c r="AX403" t="e">
        <v>#N/A</v>
      </c>
      <c r="AY403" t="e">
        <v>#N/A</v>
      </c>
      <c r="AZ403" t="e">
        <v>#N/A</v>
      </c>
      <c r="BA403" t="e">
        <v>#N/A</v>
      </c>
      <c r="BB403" t="e">
        <v>#N/A</v>
      </c>
      <c r="BC403" t="e">
        <v>#N/A</v>
      </c>
      <c r="BD403" t="e">
        <v>#N/A</v>
      </c>
      <c r="BE403" t="e">
        <v>#N/A</v>
      </c>
      <c r="BF403" t="e">
        <v>#N/A</v>
      </c>
      <c r="BG403" t="e">
        <v>#N/A</v>
      </c>
      <c r="BH403" t="e">
        <v>#N/A</v>
      </c>
      <c r="BI403" t="e">
        <v>#N/A</v>
      </c>
      <c r="BJ403" t="e">
        <v>#N/A</v>
      </c>
      <c r="BK403" t="e">
        <v>#N/A</v>
      </c>
      <c r="BL403" t="e">
        <v>#N/A</v>
      </c>
      <c r="BM403" t="e">
        <v>#N/A</v>
      </c>
    </row>
    <row r="404" spans="1:65" x14ac:dyDescent="0.25">
      <c r="A404" t="s">
        <v>408</v>
      </c>
      <c r="B404" s="2">
        <v>8</v>
      </c>
      <c r="C404" s="3">
        <v>8.1050000000000004</v>
      </c>
      <c r="D404" s="9">
        <v>6.19</v>
      </c>
      <c r="E404" s="2">
        <v>505</v>
      </c>
      <c r="F404" s="7">
        <v>2</v>
      </c>
      <c r="G404" s="7">
        <v>37</v>
      </c>
      <c r="H404" s="7">
        <v>3</v>
      </c>
      <c r="I404" s="7">
        <v>2</v>
      </c>
      <c r="J404" s="7">
        <v>13</v>
      </c>
      <c r="K404" s="7">
        <v>449</v>
      </c>
      <c r="L404" s="7">
        <v>92</v>
      </c>
      <c r="M404" s="7">
        <v>19</v>
      </c>
      <c r="N404" s="7">
        <v>50</v>
      </c>
      <c r="O404" s="7">
        <v>29</v>
      </c>
      <c r="P404" s="7">
        <v>27</v>
      </c>
      <c r="Q404" s="7">
        <v>6</v>
      </c>
      <c r="R404" s="7">
        <v>44</v>
      </c>
      <c r="S404" s="7">
        <v>38</v>
      </c>
      <c r="T404" s="7">
        <v>8</v>
      </c>
      <c r="U404" s="7">
        <v>40</v>
      </c>
      <c r="V404" s="7">
        <v>68</v>
      </c>
      <c r="W404" s="7">
        <v>13</v>
      </c>
      <c r="X404" s="2">
        <v>1.8</v>
      </c>
      <c r="Y404" s="2">
        <v>4</v>
      </c>
      <c r="Z404" s="2">
        <v>1.6</v>
      </c>
      <c r="AA404" s="2">
        <v>2.6</v>
      </c>
      <c r="AB404" s="2">
        <v>0.8</v>
      </c>
      <c r="AC404" s="2">
        <v>1</v>
      </c>
      <c r="AD404" s="2">
        <v>2.1</v>
      </c>
      <c r="AE404" s="2">
        <v>1.5</v>
      </c>
      <c r="AF404" s="2">
        <v>2.6</v>
      </c>
      <c r="AG404" s="2">
        <v>2.6</v>
      </c>
      <c r="AH404" s="2">
        <v>2.6</v>
      </c>
      <c r="AI404" s="2">
        <v>1.2</v>
      </c>
      <c r="AJ404" s="2">
        <v>2</v>
      </c>
      <c r="AK404" s="2">
        <v>1.7</v>
      </c>
      <c r="AL404" s="2">
        <v>0.6</v>
      </c>
      <c r="AM404" s="2">
        <v>1.5</v>
      </c>
      <c r="AN404" s="2">
        <v>1.8</v>
      </c>
      <c r="AO404" s="2">
        <v>1.9</v>
      </c>
      <c r="AP404" s="2">
        <v>2.7</v>
      </c>
      <c r="AQ404" s="2">
        <v>1.9</v>
      </c>
      <c r="AR404" s="2">
        <v>5.0999999999999996</v>
      </c>
      <c r="AS404" t="e">
        <v>#N/A</v>
      </c>
      <c r="AT404" t="e">
        <v>#N/A</v>
      </c>
      <c r="AU404" t="e">
        <v>#N/A</v>
      </c>
      <c r="AV404" t="e">
        <v>#N/A</v>
      </c>
      <c r="AW404" t="e">
        <v>#N/A</v>
      </c>
      <c r="AX404" t="e">
        <v>#N/A</v>
      </c>
      <c r="AY404" t="e">
        <v>#N/A</v>
      </c>
      <c r="AZ404" t="e">
        <v>#N/A</v>
      </c>
      <c r="BA404" t="e">
        <v>#N/A</v>
      </c>
      <c r="BB404" t="e">
        <v>#N/A</v>
      </c>
      <c r="BC404" t="e">
        <v>#N/A</v>
      </c>
      <c r="BD404" t="e">
        <v>#N/A</v>
      </c>
      <c r="BE404" t="e">
        <v>#N/A</v>
      </c>
      <c r="BF404" t="e">
        <v>#N/A</v>
      </c>
      <c r="BG404" t="e">
        <v>#N/A</v>
      </c>
      <c r="BH404" t="e">
        <v>#N/A</v>
      </c>
      <c r="BI404" t="e">
        <v>#N/A</v>
      </c>
      <c r="BJ404" t="e">
        <v>#N/A</v>
      </c>
      <c r="BK404" t="e">
        <v>#N/A</v>
      </c>
      <c r="BL404" t="e">
        <v>#N/A</v>
      </c>
      <c r="BM404" t="e">
        <v>#N/A</v>
      </c>
    </row>
    <row r="405" spans="1:65" x14ac:dyDescent="0.25">
      <c r="A405" t="s">
        <v>409</v>
      </c>
      <c r="B405" s="2">
        <v>7.8</v>
      </c>
      <c r="C405" s="3">
        <v>8.0820000000000007</v>
      </c>
      <c r="D405" s="9">
        <v>6.19</v>
      </c>
      <c r="E405" s="2">
        <v>506</v>
      </c>
      <c r="F405" s="7">
        <v>2</v>
      </c>
      <c r="G405" s="7">
        <v>38</v>
      </c>
      <c r="H405" s="7">
        <v>3</v>
      </c>
      <c r="I405" s="7">
        <v>2</v>
      </c>
      <c r="J405" s="7">
        <v>12</v>
      </c>
      <c r="K405" s="7">
        <v>449</v>
      </c>
      <c r="L405" s="7">
        <v>95</v>
      </c>
      <c r="M405" s="7">
        <v>19</v>
      </c>
      <c r="N405" s="7">
        <v>48</v>
      </c>
      <c r="O405" s="7">
        <v>29</v>
      </c>
      <c r="P405" s="7">
        <v>27</v>
      </c>
      <c r="Q405" s="7">
        <v>7</v>
      </c>
      <c r="R405" s="7">
        <v>44</v>
      </c>
      <c r="S405" s="7">
        <v>38</v>
      </c>
      <c r="T405" s="7">
        <v>8</v>
      </c>
      <c r="U405" s="7">
        <v>40</v>
      </c>
      <c r="V405" s="7">
        <v>69</v>
      </c>
      <c r="W405" s="7">
        <v>13</v>
      </c>
      <c r="X405" s="2">
        <v>1.8</v>
      </c>
      <c r="Y405" s="2">
        <v>3.8</v>
      </c>
      <c r="Z405" s="2">
        <v>1.6</v>
      </c>
      <c r="AA405" s="2">
        <v>2.8</v>
      </c>
      <c r="AB405" s="2">
        <v>0.9</v>
      </c>
      <c r="AC405" s="2">
        <v>1</v>
      </c>
      <c r="AD405" s="2">
        <v>2.1</v>
      </c>
      <c r="AE405" s="2">
        <v>1.5</v>
      </c>
      <c r="AF405" s="2">
        <v>2.5</v>
      </c>
      <c r="AG405" s="2">
        <v>2.6</v>
      </c>
      <c r="AH405" s="2">
        <v>2.6</v>
      </c>
      <c r="AI405" s="2">
        <v>1.6</v>
      </c>
      <c r="AJ405" s="2">
        <v>2</v>
      </c>
      <c r="AK405" s="2">
        <v>1.6</v>
      </c>
      <c r="AL405" s="2">
        <v>0.6</v>
      </c>
      <c r="AM405" s="2">
        <v>1.5</v>
      </c>
      <c r="AN405" s="2">
        <v>1.8</v>
      </c>
      <c r="AO405" s="2">
        <v>1.9</v>
      </c>
      <c r="AP405" s="2">
        <v>2.4</v>
      </c>
      <c r="AQ405" s="2">
        <v>1.9</v>
      </c>
      <c r="AR405" s="2">
        <v>5</v>
      </c>
      <c r="AS405" t="e">
        <v>#N/A</v>
      </c>
      <c r="AT405" t="e">
        <v>#N/A</v>
      </c>
      <c r="AU405" t="e">
        <v>#N/A</v>
      </c>
      <c r="AV405" t="e">
        <v>#N/A</v>
      </c>
      <c r="AW405" t="e">
        <v>#N/A</v>
      </c>
      <c r="AX405" t="e">
        <v>#N/A</v>
      </c>
      <c r="AY405" t="e">
        <v>#N/A</v>
      </c>
      <c r="AZ405" t="e">
        <v>#N/A</v>
      </c>
      <c r="BA405" t="e">
        <v>#N/A</v>
      </c>
      <c r="BB405" t="e">
        <v>#N/A</v>
      </c>
      <c r="BC405" t="e">
        <v>#N/A</v>
      </c>
      <c r="BD405" t="e">
        <v>#N/A</v>
      </c>
      <c r="BE405" t="e">
        <v>#N/A</v>
      </c>
      <c r="BF405" t="e">
        <v>#N/A</v>
      </c>
      <c r="BG405" t="e">
        <v>#N/A</v>
      </c>
      <c r="BH405" t="e">
        <v>#N/A</v>
      </c>
      <c r="BI405" t="e">
        <v>#N/A</v>
      </c>
      <c r="BJ405" t="e">
        <v>#N/A</v>
      </c>
      <c r="BK405" t="e">
        <v>#N/A</v>
      </c>
      <c r="BL405" t="e">
        <v>#N/A</v>
      </c>
      <c r="BM405" t="e">
        <v>#N/A</v>
      </c>
    </row>
    <row r="406" spans="1:65" x14ac:dyDescent="0.25">
      <c r="A406" t="s">
        <v>410</v>
      </c>
      <c r="B406" s="2">
        <v>7.8</v>
      </c>
      <c r="C406" s="3">
        <v>7.3</v>
      </c>
      <c r="D406" s="9">
        <v>6.19</v>
      </c>
      <c r="E406" s="2">
        <v>515</v>
      </c>
      <c r="F406" s="7">
        <v>3</v>
      </c>
      <c r="G406" s="7">
        <v>37</v>
      </c>
      <c r="H406" s="7">
        <v>3</v>
      </c>
      <c r="I406" s="7">
        <v>2</v>
      </c>
      <c r="J406" s="7">
        <v>13</v>
      </c>
      <c r="K406" s="7">
        <v>458</v>
      </c>
      <c r="L406" s="7">
        <v>97</v>
      </c>
      <c r="M406" s="7">
        <v>20</v>
      </c>
      <c r="N406" s="7">
        <v>50</v>
      </c>
      <c r="O406" s="7">
        <v>29</v>
      </c>
      <c r="P406" s="7">
        <v>27</v>
      </c>
      <c r="Q406" s="7">
        <v>6</v>
      </c>
      <c r="R406" s="7">
        <v>46</v>
      </c>
      <c r="S406" s="7">
        <v>39</v>
      </c>
      <c r="T406" s="7">
        <v>9</v>
      </c>
      <c r="U406" s="7">
        <v>40</v>
      </c>
      <c r="V406" s="7">
        <v>68</v>
      </c>
      <c r="W406" s="7">
        <v>14</v>
      </c>
      <c r="X406" s="2">
        <v>1.9</v>
      </c>
      <c r="Y406" s="2">
        <v>4.0999999999999996</v>
      </c>
      <c r="Z406" s="2">
        <v>1.6</v>
      </c>
      <c r="AA406" s="2">
        <v>3</v>
      </c>
      <c r="AB406" s="2">
        <v>0.8</v>
      </c>
      <c r="AC406" s="2">
        <v>1</v>
      </c>
      <c r="AD406" s="2">
        <v>2.2000000000000002</v>
      </c>
      <c r="AE406" s="2">
        <v>1.6</v>
      </c>
      <c r="AF406" s="2">
        <v>2.6</v>
      </c>
      <c r="AG406" s="2">
        <v>2.7</v>
      </c>
      <c r="AH406" s="2">
        <v>2.6</v>
      </c>
      <c r="AI406" s="2">
        <v>1.4</v>
      </c>
      <c r="AJ406" s="2">
        <v>2.1</v>
      </c>
      <c r="AK406" s="2">
        <v>1.7</v>
      </c>
      <c r="AL406" s="2">
        <v>0.6</v>
      </c>
      <c r="AM406" s="2">
        <v>1.5</v>
      </c>
      <c r="AN406" s="2">
        <v>1.8</v>
      </c>
      <c r="AO406" s="2">
        <v>2</v>
      </c>
      <c r="AP406" s="2">
        <v>2.4</v>
      </c>
      <c r="AQ406" s="2">
        <v>1.9</v>
      </c>
      <c r="AR406" s="2">
        <v>4.9000000000000004</v>
      </c>
      <c r="AS406" t="e">
        <v>#N/A</v>
      </c>
      <c r="AT406" t="e">
        <v>#N/A</v>
      </c>
      <c r="AU406" t="e">
        <v>#N/A</v>
      </c>
      <c r="AV406" t="e">
        <v>#N/A</v>
      </c>
      <c r="AW406" t="e">
        <v>#N/A</v>
      </c>
      <c r="AX406" t="e">
        <v>#N/A</v>
      </c>
      <c r="AY406" t="e">
        <v>#N/A</v>
      </c>
      <c r="AZ406" t="e">
        <v>#N/A</v>
      </c>
      <c r="BA406" t="e">
        <v>#N/A</v>
      </c>
      <c r="BB406" t="e">
        <v>#N/A</v>
      </c>
      <c r="BC406" t="e">
        <v>#N/A</v>
      </c>
      <c r="BD406" t="e">
        <v>#N/A</v>
      </c>
      <c r="BE406" t="e">
        <v>#N/A</v>
      </c>
      <c r="BF406" t="e">
        <v>#N/A</v>
      </c>
      <c r="BG406" t="e">
        <v>#N/A</v>
      </c>
      <c r="BH406" t="e">
        <v>#N/A</v>
      </c>
      <c r="BI406" t="e">
        <v>#N/A</v>
      </c>
      <c r="BJ406" t="e">
        <v>#N/A</v>
      </c>
      <c r="BK406" t="e">
        <v>#N/A</v>
      </c>
      <c r="BL406" t="e">
        <v>#N/A</v>
      </c>
      <c r="BM406" t="e">
        <v>#N/A</v>
      </c>
    </row>
    <row r="407" spans="1:65" x14ac:dyDescent="0.25">
      <c r="A407" t="s">
        <v>411</v>
      </c>
      <c r="B407" s="2">
        <v>7.7</v>
      </c>
      <c r="C407" s="3">
        <v>7.9649999999999999</v>
      </c>
      <c r="D407" s="9">
        <v>6.19</v>
      </c>
      <c r="E407" s="2">
        <v>522</v>
      </c>
      <c r="F407" s="7">
        <v>3</v>
      </c>
      <c r="G407" s="7">
        <v>38</v>
      </c>
      <c r="H407" s="7">
        <v>4</v>
      </c>
      <c r="I407" s="7">
        <v>2</v>
      </c>
      <c r="J407" s="7">
        <v>14</v>
      </c>
      <c r="K407" s="7">
        <v>462</v>
      </c>
      <c r="L407" s="7">
        <v>100</v>
      </c>
      <c r="M407" s="7">
        <v>19</v>
      </c>
      <c r="N407" s="7">
        <v>51</v>
      </c>
      <c r="O407" s="7">
        <v>29</v>
      </c>
      <c r="P407" s="7">
        <v>27</v>
      </c>
      <c r="Q407" s="7">
        <v>7</v>
      </c>
      <c r="R407" s="7">
        <v>46</v>
      </c>
      <c r="S407" s="7">
        <v>39</v>
      </c>
      <c r="T407" s="7">
        <v>9</v>
      </c>
      <c r="U407" s="7">
        <v>39</v>
      </c>
      <c r="V407" s="7">
        <v>70</v>
      </c>
      <c r="W407" s="7">
        <v>12</v>
      </c>
      <c r="X407" s="2">
        <v>1.9</v>
      </c>
      <c r="Y407" s="2">
        <v>4.0999999999999996</v>
      </c>
      <c r="Z407" s="2">
        <v>1.6</v>
      </c>
      <c r="AA407" s="2">
        <v>3.2</v>
      </c>
      <c r="AB407" s="2">
        <v>0.9</v>
      </c>
      <c r="AC407" s="2">
        <v>1.1000000000000001</v>
      </c>
      <c r="AD407" s="2">
        <v>2.2000000000000002</v>
      </c>
      <c r="AE407" s="2">
        <v>1.5</v>
      </c>
      <c r="AF407" s="2">
        <v>2.6</v>
      </c>
      <c r="AG407" s="2">
        <v>2.7</v>
      </c>
      <c r="AH407" s="2">
        <v>2.6</v>
      </c>
      <c r="AI407" s="2">
        <v>1.5</v>
      </c>
      <c r="AJ407" s="2">
        <v>2.1</v>
      </c>
      <c r="AK407" s="2">
        <v>1.7</v>
      </c>
      <c r="AL407" s="2">
        <v>0.6</v>
      </c>
      <c r="AM407" s="2">
        <v>1.5</v>
      </c>
      <c r="AN407" s="2">
        <v>1.9</v>
      </c>
      <c r="AO407" s="2">
        <v>1.7</v>
      </c>
      <c r="AP407" s="2">
        <v>2.5</v>
      </c>
      <c r="AQ407" s="2">
        <v>2</v>
      </c>
      <c r="AR407" s="2">
        <v>4.8</v>
      </c>
      <c r="AS407" t="e">
        <v>#N/A</v>
      </c>
      <c r="AT407" t="e">
        <v>#N/A</v>
      </c>
      <c r="AU407" t="e">
        <v>#N/A</v>
      </c>
      <c r="AV407" t="e">
        <v>#N/A</v>
      </c>
      <c r="AW407" t="e">
        <v>#N/A</v>
      </c>
      <c r="AX407" t="e">
        <v>#N/A</v>
      </c>
      <c r="AY407" t="e">
        <v>#N/A</v>
      </c>
      <c r="AZ407" t="e">
        <v>#N/A</v>
      </c>
      <c r="BA407" t="e">
        <v>#N/A</v>
      </c>
      <c r="BB407" t="e">
        <v>#N/A</v>
      </c>
      <c r="BC407" t="e">
        <v>#N/A</v>
      </c>
      <c r="BD407" t="e">
        <v>#N/A</v>
      </c>
      <c r="BE407" t="e">
        <v>#N/A</v>
      </c>
      <c r="BF407" t="e">
        <v>#N/A</v>
      </c>
      <c r="BG407" t="e">
        <v>#N/A</v>
      </c>
      <c r="BH407" t="e">
        <v>#N/A</v>
      </c>
      <c r="BI407" t="e">
        <v>#N/A</v>
      </c>
      <c r="BJ407" t="e">
        <v>#N/A</v>
      </c>
      <c r="BK407" t="e">
        <v>#N/A</v>
      </c>
      <c r="BL407" t="e">
        <v>#N/A</v>
      </c>
      <c r="BM407" t="e">
        <v>#N/A</v>
      </c>
    </row>
    <row r="408" spans="1:65" x14ac:dyDescent="0.25">
      <c r="A408" t="s">
        <v>412</v>
      </c>
      <c r="B408" s="2">
        <v>7.7</v>
      </c>
      <c r="C408" s="3">
        <v>7.9880000000000004</v>
      </c>
      <c r="D408" s="9">
        <v>6.19</v>
      </c>
      <c r="E408" s="2">
        <v>533</v>
      </c>
      <c r="F408" s="7">
        <v>3</v>
      </c>
      <c r="G408" s="7">
        <v>37</v>
      </c>
      <c r="H408" s="7">
        <v>4</v>
      </c>
      <c r="I408" s="7">
        <v>2</v>
      </c>
      <c r="J408" s="7">
        <v>15</v>
      </c>
      <c r="K408" s="7">
        <v>474</v>
      </c>
      <c r="L408" s="7">
        <v>103</v>
      </c>
      <c r="M408" s="7">
        <v>20</v>
      </c>
      <c r="N408" s="7">
        <v>55</v>
      </c>
      <c r="O408" s="7">
        <v>30</v>
      </c>
      <c r="P408" s="7">
        <v>27</v>
      </c>
      <c r="Q408" s="7">
        <v>6</v>
      </c>
      <c r="R408" s="7">
        <v>47</v>
      </c>
      <c r="S408" s="7">
        <v>38</v>
      </c>
      <c r="T408" s="7">
        <v>9</v>
      </c>
      <c r="U408" s="7">
        <v>40</v>
      </c>
      <c r="V408" s="7">
        <v>72</v>
      </c>
      <c r="W408" s="7">
        <v>11</v>
      </c>
      <c r="X408" s="2">
        <v>1.9</v>
      </c>
      <c r="Y408" s="2">
        <v>4.0999999999999996</v>
      </c>
      <c r="Z408" s="2">
        <v>1.6</v>
      </c>
      <c r="AA408" s="2">
        <v>3.2</v>
      </c>
      <c r="AB408" s="2">
        <v>1</v>
      </c>
      <c r="AC408" s="2">
        <v>1.2</v>
      </c>
      <c r="AD408" s="2">
        <v>2.2999999999999998</v>
      </c>
      <c r="AE408" s="2">
        <v>1.6</v>
      </c>
      <c r="AF408" s="2">
        <v>2.9</v>
      </c>
      <c r="AG408" s="2">
        <v>2.7</v>
      </c>
      <c r="AH408" s="2">
        <v>2.5</v>
      </c>
      <c r="AI408" s="2">
        <v>1.4</v>
      </c>
      <c r="AJ408" s="2">
        <v>2.2000000000000002</v>
      </c>
      <c r="AK408" s="2">
        <v>1.7</v>
      </c>
      <c r="AL408" s="2">
        <v>0.6</v>
      </c>
      <c r="AM408" s="2">
        <v>1.5</v>
      </c>
      <c r="AN408" s="2">
        <v>1.9</v>
      </c>
      <c r="AO408" s="2">
        <v>1.7</v>
      </c>
      <c r="AP408" s="2">
        <v>2.7</v>
      </c>
      <c r="AQ408" s="2">
        <v>2</v>
      </c>
      <c r="AR408" s="2">
        <v>4.7</v>
      </c>
      <c r="AS408" t="e">
        <v>#N/A</v>
      </c>
      <c r="AT408" t="e">
        <v>#N/A</v>
      </c>
      <c r="AU408" t="e">
        <v>#N/A</v>
      </c>
      <c r="AV408" t="e">
        <v>#N/A</v>
      </c>
      <c r="AW408" t="e">
        <v>#N/A</v>
      </c>
      <c r="AX408" t="e">
        <v>#N/A</v>
      </c>
      <c r="AY408" t="e">
        <v>#N/A</v>
      </c>
      <c r="AZ408" t="e">
        <v>#N/A</v>
      </c>
      <c r="BA408" t="e">
        <v>#N/A</v>
      </c>
      <c r="BB408" t="e">
        <v>#N/A</v>
      </c>
      <c r="BC408" t="e">
        <v>#N/A</v>
      </c>
      <c r="BD408" t="e">
        <v>#N/A</v>
      </c>
      <c r="BE408" t="e">
        <v>#N/A</v>
      </c>
      <c r="BF408" t="e">
        <v>#N/A</v>
      </c>
      <c r="BG408" t="e">
        <v>#N/A</v>
      </c>
      <c r="BH408" t="e">
        <v>#N/A</v>
      </c>
      <c r="BI408" t="e">
        <v>#N/A</v>
      </c>
      <c r="BJ408" t="e">
        <v>#N/A</v>
      </c>
      <c r="BK408" t="e">
        <v>#N/A</v>
      </c>
      <c r="BL408" t="e">
        <v>#N/A</v>
      </c>
      <c r="BM408" t="e">
        <v>#N/A</v>
      </c>
    </row>
    <row r="409" spans="1:65" x14ac:dyDescent="0.25">
      <c r="A409" t="s">
        <v>413</v>
      </c>
      <c r="B409" s="2">
        <v>7.7</v>
      </c>
      <c r="C409" s="3">
        <v>7.2450000000000001</v>
      </c>
      <c r="D409" s="9">
        <v>6.19</v>
      </c>
      <c r="E409" s="2">
        <v>539</v>
      </c>
      <c r="F409" s="7">
        <v>2</v>
      </c>
      <c r="G409" s="7">
        <v>37</v>
      </c>
      <c r="H409" s="7">
        <v>4</v>
      </c>
      <c r="I409" s="7">
        <v>2</v>
      </c>
      <c r="J409" s="7">
        <v>15</v>
      </c>
      <c r="K409" s="7">
        <v>479</v>
      </c>
      <c r="L409" s="7">
        <v>102</v>
      </c>
      <c r="M409" s="7">
        <v>20</v>
      </c>
      <c r="N409" s="7">
        <v>57</v>
      </c>
      <c r="O409" s="7">
        <v>31</v>
      </c>
      <c r="P409" s="7">
        <v>28</v>
      </c>
      <c r="Q409" s="7">
        <v>7</v>
      </c>
      <c r="R409" s="7">
        <v>48</v>
      </c>
      <c r="S409" s="7">
        <v>36</v>
      </c>
      <c r="T409" s="7">
        <v>8</v>
      </c>
      <c r="U409" s="7">
        <v>41</v>
      </c>
      <c r="V409" s="7">
        <v>73</v>
      </c>
      <c r="W409" s="7">
        <v>12</v>
      </c>
      <c r="X409" s="2">
        <v>1.9</v>
      </c>
      <c r="Y409" s="2">
        <v>4</v>
      </c>
      <c r="Z409" s="2">
        <v>1.6</v>
      </c>
      <c r="AA409" s="2">
        <v>3.2</v>
      </c>
      <c r="AB409" s="2">
        <v>0.9</v>
      </c>
      <c r="AC409" s="2">
        <v>1.2</v>
      </c>
      <c r="AD409" s="2">
        <v>2.2999999999999998</v>
      </c>
      <c r="AE409" s="2">
        <v>1.6</v>
      </c>
      <c r="AF409" s="2">
        <v>3</v>
      </c>
      <c r="AG409" s="2">
        <v>2.8</v>
      </c>
      <c r="AH409" s="2">
        <v>2.6</v>
      </c>
      <c r="AI409" s="2">
        <v>1.6</v>
      </c>
      <c r="AJ409" s="2">
        <v>2.2000000000000002</v>
      </c>
      <c r="AK409" s="2">
        <v>1.6</v>
      </c>
      <c r="AL409" s="2">
        <v>0.6</v>
      </c>
      <c r="AM409" s="2">
        <v>1.6</v>
      </c>
      <c r="AN409" s="2">
        <v>1.9</v>
      </c>
      <c r="AO409" s="2">
        <v>1.7</v>
      </c>
      <c r="AP409" s="2">
        <v>2.7</v>
      </c>
      <c r="AQ409" s="2">
        <v>2</v>
      </c>
      <c r="AR409" s="2">
        <v>4.5999999999999996</v>
      </c>
      <c r="AS409" t="e">
        <v>#N/A</v>
      </c>
      <c r="AT409" t="e">
        <v>#N/A</v>
      </c>
      <c r="AU409" t="e">
        <v>#N/A</v>
      </c>
      <c r="AV409" t="e">
        <v>#N/A</v>
      </c>
      <c r="AW409" t="e">
        <v>#N/A</v>
      </c>
      <c r="AX409" t="e">
        <v>#N/A</v>
      </c>
      <c r="AY409" t="e">
        <v>#N/A</v>
      </c>
      <c r="AZ409" t="e">
        <v>#N/A</v>
      </c>
      <c r="BA409" t="e">
        <v>#N/A</v>
      </c>
      <c r="BB409" t="e">
        <v>#N/A</v>
      </c>
      <c r="BC409" t="e">
        <v>#N/A</v>
      </c>
      <c r="BD409" t="e">
        <v>#N/A</v>
      </c>
      <c r="BE409" t="e">
        <v>#N/A</v>
      </c>
      <c r="BF409" t="e">
        <v>#N/A</v>
      </c>
      <c r="BG409" t="e">
        <v>#N/A</v>
      </c>
      <c r="BH409" t="e">
        <v>#N/A</v>
      </c>
      <c r="BI409" t="e">
        <v>#N/A</v>
      </c>
      <c r="BJ409" t="e">
        <v>#N/A</v>
      </c>
      <c r="BK409" t="e">
        <v>#N/A</v>
      </c>
      <c r="BL409" t="e">
        <v>#N/A</v>
      </c>
      <c r="BM409" t="e">
        <v>#N/A</v>
      </c>
    </row>
    <row r="410" spans="1:65" x14ac:dyDescent="0.25">
      <c r="A410" t="s">
        <v>414</v>
      </c>
      <c r="B410" s="2">
        <v>7.7</v>
      </c>
      <c r="C410" s="3">
        <v>7.7460000000000004</v>
      </c>
      <c r="D410" s="9">
        <v>6.19</v>
      </c>
      <c r="E410" s="2">
        <v>536</v>
      </c>
      <c r="F410" s="7">
        <v>2</v>
      </c>
      <c r="G410" s="7">
        <v>36</v>
      </c>
      <c r="H410" s="7">
        <v>4</v>
      </c>
      <c r="I410" s="7">
        <v>2</v>
      </c>
      <c r="J410" s="7">
        <v>14</v>
      </c>
      <c r="K410" s="7">
        <v>478</v>
      </c>
      <c r="L410" s="7">
        <v>99</v>
      </c>
      <c r="M410" s="7">
        <v>20</v>
      </c>
      <c r="N410" s="7">
        <v>56</v>
      </c>
      <c r="O410" s="7">
        <v>31</v>
      </c>
      <c r="P410" s="7">
        <v>29</v>
      </c>
      <c r="Q410" s="7">
        <v>8</v>
      </c>
      <c r="R410" s="7">
        <v>48</v>
      </c>
      <c r="S410" s="7">
        <v>37</v>
      </c>
      <c r="T410" s="7">
        <v>8</v>
      </c>
      <c r="U410" s="7">
        <v>39</v>
      </c>
      <c r="V410" s="7">
        <v>74</v>
      </c>
      <c r="W410" s="7">
        <v>12</v>
      </c>
      <c r="X410" s="2">
        <v>1.9</v>
      </c>
      <c r="Y410" s="2">
        <v>3.8</v>
      </c>
      <c r="Z410" s="2">
        <v>1.5</v>
      </c>
      <c r="AA410" s="2">
        <v>3.2</v>
      </c>
      <c r="AB410" s="2">
        <v>0.9</v>
      </c>
      <c r="AC410" s="2">
        <v>1.1000000000000001</v>
      </c>
      <c r="AD410" s="2">
        <v>2.2000000000000002</v>
      </c>
      <c r="AE410" s="2">
        <v>1.6</v>
      </c>
      <c r="AF410" s="2">
        <v>2.9</v>
      </c>
      <c r="AG410" s="2">
        <v>2.8</v>
      </c>
      <c r="AH410" s="2">
        <v>2.7</v>
      </c>
      <c r="AI410" s="2">
        <v>1.7</v>
      </c>
      <c r="AJ410" s="2">
        <v>2.2000000000000002</v>
      </c>
      <c r="AK410" s="2">
        <v>1.6</v>
      </c>
      <c r="AL410" s="2">
        <v>0.6</v>
      </c>
      <c r="AM410" s="2">
        <v>1.5</v>
      </c>
      <c r="AN410" s="2">
        <v>2</v>
      </c>
      <c r="AO410" s="2">
        <v>1.8</v>
      </c>
      <c r="AP410" s="2">
        <v>2.8</v>
      </c>
      <c r="AQ410" s="2">
        <v>2</v>
      </c>
      <c r="AR410" s="2">
        <v>4.7</v>
      </c>
      <c r="AS410" t="e">
        <v>#N/A</v>
      </c>
      <c r="AT410" t="e">
        <v>#N/A</v>
      </c>
      <c r="AU410" t="e">
        <v>#N/A</v>
      </c>
      <c r="AV410" t="e">
        <v>#N/A</v>
      </c>
      <c r="AW410" t="e">
        <v>#N/A</v>
      </c>
      <c r="AX410" t="e">
        <v>#N/A</v>
      </c>
      <c r="AY410" t="e">
        <v>#N/A</v>
      </c>
      <c r="AZ410" t="e">
        <v>#N/A</v>
      </c>
      <c r="BA410" t="e">
        <v>#N/A</v>
      </c>
      <c r="BB410" t="e">
        <v>#N/A</v>
      </c>
      <c r="BC410" t="e">
        <v>#N/A</v>
      </c>
      <c r="BD410" t="e">
        <v>#N/A</v>
      </c>
      <c r="BE410" t="e">
        <v>#N/A</v>
      </c>
      <c r="BF410" t="e">
        <v>#N/A</v>
      </c>
      <c r="BG410" t="e">
        <v>#N/A</v>
      </c>
      <c r="BH410" t="e">
        <v>#N/A</v>
      </c>
      <c r="BI410" t="e">
        <v>#N/A</v>
      </c>
      <c r="BJ410" t="e">
        <v>#N/A</v>
      </c>
      <c r="BK410" t="e">
        <v>#N/A</v>
      </c>
      <c r="BL410" t="e">
        <v>#N/A</v>
      </c>
      <c r="BM410" t="e">
        <v>#N/A</v>
      </c>
    </row>
    <row r="411" spans="1:65" x14ac:dyDescent="0.25">
      <c r="A411" t="s">
        <v>415</v>
      </c>
      <c r="B411" s="2">
        <v>7.6</v>
      </c>
      <c r="C411" s="3">
        <v>8.0909999999999993</v>
      </c>
      <c r="D411" s="9">
        <v>6.19</v>
      </c>
      <c r="E411" s="2">
        <v>547</v>
      </c>
      <c r="F411" s="7">
        <v>2</v>
      </c>
      <c r="G411" s="7">
        <v>37</v>
      </c>
      <c r="H411" s="7">
        <v>4</v>
      </c>
      <c r="I411" s="7">
        <v>1</v>
      </c>
      <c r="J411" s="7">
        <v>14</v>
      </c>
      <c r="K411" s="7">
        <v>490</v>
      </c>
      <c r="L411" s="7">
        <v>106</v>
      </c>
      <c r="M411" s="7">
        <v>21</v>
      </c>
      <c r="N411" s="7">
        <v>59</v>
      </c>
      <c r="O411" s="7">
        <v>30</v>
      </c>
      <c r="P411" s="7">
        <v>30</v>
      </c>
      <c r="Q411" s="7">
        <v>8</v>
      </c>
      <c r="R411" s="7">
        <v>48</v>
      </c>
      <c r="S411" s="7">
        <v>37</v>
      </c>
      <c r="T411" s="7">
        <v>9</v>
      </c>
      <c r="U411" s="7">
        <v>39</v>
      </c>
      <c r="V411" s="7">
        <v>76</v>
      </c>
      <c r="W411" s="7">
        <v>13</v>
      </c>
      <c r="X411" s="2">
        <v>2</v>
      </c>
      <c r="Y411" s="2">
        <v>3.6</v>
      </c>
      <c r="Z411" s="2">
        <v>1.6</v>
      </c>
      <c r="AA411" s="2">
        <v>3.1</v>
      </c>
      <c r="AB411" s="2">
        <v>0.8</v>
      </c>
      <c r="AC411" s="2">
        <v>1.1000000000000001</v>
      </c>
      <c r="AD411" s="2">
        <v>2.4</v>
      </c>
      <c r="AE411" s="2">
        <v>1.6</v>
      </c>
      <c r="AF411" s="2">
        <v>3</v>
      </c>
      <c r="AG411" s="2">
        <v>2.8</v>
      </c>
      <c r="AH411" s="2">
        <v>2.9</v>
      </c>
      <c r="AI411" s="2">
        <v>1.8</v>
      </c>
      <c r="AJ411" s="2">
        <v>2.2000000000000002</v>
      </c>
      <c r="AK411" s="2">
        <v>1.6</v>
      </c>
      <c r="AL411" s="2">
        <v>0.6</v>
      </c>
      <c r="AM411" s="2">
        <v>1.5</v>
      </c>
      <c r="AN411" s="2">
        <v>2</v>
      </c>
      <c r="AO411" s="2">
        <v>1.8</v>
      </c>
      <c r="AP411" s="2">
        <v>2.7</v>
      </c>
      <c r="AQ411" s="2">
        <v>2.1</v>
      </c>
      <c r="AR411" s="2">
        <v>4.5</v>
      </c>
      <c r="AS411" t="e">
        <v>#N/A</v>
      </c>
      <c r="AT411" t="e">
        <v>#N/A</v>
      </c>
      <c r="AU411" t="e">
        <v>#N/A</v>
      </c>
      <c r="AV411" t="e">
        <v>#N/A</v>
      </c>
      <c r="AW411" t="e">
        <v>#N/A</v>
      </c>
      <c r="AX411" t="e">
        <v>#N/A</v>
      </c>
      <c r="AY411" t="e">
        <v>#N/A</v>
      </c>
      <c r="AZ411" t="e">
        <v>#N/A</v>
      </c>
      <c r="BA411" t="e">
        <v>#N/A</v>
      </c>
      <c r="BB411" t="e">
        <v>#N/A</v>
      </c>
      <c r="BC411" t="e">
        <v>#N/A</v>
      </c>
      <c r="BD411" t="e">
        <v>#N/A</v>
      </c>
      <c r="BE411" t="e">
        <v>#N/A</v>
      </c>
      <c r="BF411" t="e">
        <v>#N/A</v>
      </c>
      <c r="BG411" t="e">
        <v>#N/A</v>
      </c>
      <c r="BH411" t="e">
        <v>#N/A</v>
      </c>
      <c r="BI411" t="e">
        <v>#N/A</v>
      </c>
      <c r="BJ411" t="e">
        <v>#N/A</v>
      </c>
      <c r="BK411" t="e">
        <v>#N/A</v>
      </c>
      <c r="BL411" t="e">
        <v>#N/A</v>
      </c>
      <c r="BM411" t="e">
        <v>#N/A</v>
      </c>
    </row>
    <row r="412" spans="1:65" x14ac:dyDescent="0.25">
      <c r="A412" t="s">
        <v>416</v>
      </c>
      <c r="B412" s="2">
        <v>7.4</v>
      </c>
      <c r="C412" s="3">
        <v>6.9729999999999999</v>
      </c>
      <c r="D412" s="9">
        <v>6.19</v>
      </c>
      <c r="E412" s="2">
        <v>552</v>
      </c>
      <c r="F412" s="7">
        <v>2</v>
      </c>
      <c r="G412" s="7">
        <v>39</v>
      </c>
      <c r="H412" s="7">
        <v>4</v>
      </c>
      <c r="I412" s="7">
        <v>2</v>
      </c>
      <c r="J412" s="7">
        <v>14</v>
      </c>
      <c r="K412" s="7">
        <v>492</v>
      </c>
      <c r="L412" s="7">
        <v>109</v>
      </c>
      <c r="M412" s="7">
        <v>21</v>
      </c>
      <c r="N412" s="7">
        <v>59</v>
      </c>
      <c r="O412" s="7">
        <v>29</v>
      </c>
      <c r="P412" s="7">
        <v>32</v>
      </c>
      <c r="Q412" s="7">
        <v>10</v>
      </c>
      <c r="R412" s="7">
        <v>48</v>
      </c>
      <c r="S412" s="7">
        <v>37</v>
      </c>
      <c r="T412" s="7">
        <v>9</v>
      </c>
      <c r="U412" s="7">
        <v>38</v>
      </c>
      <c r="V412" s="7">
        <v>77</v>
      </c>
      <c r="W412" s="7">
        <v>11</v>
      </c>
      <c r="X412" s="2">
        <v>2</v>
      </c>
      <c r="Y412" s="2">
        <v>3.3</v>
      </c>
      <c r="Z412" s="2">
        <v>1.6</v>
      </c>
      <c r="AA412" s="2">
        <v>3.2</v>
      </c>
      <c r="AB412" s="2">
        <v>0.9</v>
      </c>
      <c r="AC412" s="2">
        <v>1.1000000000000001</v>
      </c>
      <c r="AD412" s="2">
        <v>2.4</v>
      </c>
      <c r="AE412" s="2">
        <v>1.7</v>
      </c>
      <c r="AF412" s="2">
        <v>3</v>
      </c>
      <c r="AG412" s="2">
        <v>2.6</v>
      </c>
      <c r="AH412" s="2">
        <v>3</v>
      </c>
      <c r="AI412" s="2">
        <v>2.1</v>
      </c>
      <c r="AJ412" s="2">
        <v>2.2000000000000002</v>
      </c>
      <c r="AK412" s="2">
        <v>1.6</v>
      </c>
      <c r="AL412" s="2">
        <v>0.6</v>
      </c>
      <c r="AM412" s="2">
        <v>1.5</v>
      </c>
      <c r="AN412" s="2">
        <v>2</v>
      </c>
      <c r="AO412" s="2">
        <v>1.6</v>
      </c>
      <c r="AP412" s="2">
        <v>2.4</v>
      </c>
      <c r="AQ412" s="2">
        <v>2.1</v>
      </c>
      <c r="AR412" s="2">
        <v>4.4000000000000004</v>
      </c>
      <c r="AS412" t="e">
        <v>#N/A</v>
      </c>
      <c r="AT412" t="e">
        <v>#N/A</v>
      </c>
      <c r="AU412" t="e">
        <v>#N/A</v>
      </c>
      <c r="AV412" t="e">
        <v>#N/A</v>
      </c>
      <c r="AW412" t="e">
        <v>#N/A</v>
      </c>
      <c r="AX412" t="e">
        <v>#N/A</v>
      </c>
      <c r="AY412" t="e">
        <v>#N/A</v>
      </c>
      <c r="AZ412" t="e">
        <v>#N/A</v>
      </c>
      <c r="BA412" t="e">
        <v>#N/A</v>
      </c>
      <c r="BB412" t="e">
        <v>#N/A</v>
      </c>
      <c r="BC412" t="e">
        <v>#N/A</v>
      </c>
      <c r="BD412" t="e">
        <v>#N/A</v>
      </c>
      <c r="BE412" t="e">
        <v>#N/A</v>
      </c>
      <c r="BF412" t="e">
        <v>#N/A</v>
      </c>
      <c r="BG412" t="e">
        <v>#N/A</v>
      </c>
      <c r="BH412" t="e">
        <v>#N/A</v>
      </c>
      <c r="BI412" t="e">
        <v>#N/A</v>
      </c>
      <c r="BJ412" t="e">
        <v>#N/A</v>
      </c>
      <c r="BK412" t="e">
        <v>#N/A</v>
      </c>
      <c r="BL412" t="e">
        <v>#N/A</v>
      </c>
      <c r="BM412" t="e">
        <v>#N/A</v>
      </c>
    </row>
    <row r="413" spans="1:65" x14ac:dyDescent="0.25">
      <c r="A413" t="s">
        <v>417</v>
      </c>
      <c r="B413" s="2">
        <v>7.2</v>
      </c>
      <c r="C413" s="3">
        <v>7.0060000000000002</v>
      </c>
      <c r="D413" s="9">
        <v>6.31</v>
      </c>
      <c r="E413" s="2">
        <v>567</v>
      </c>
      <c r="F413" s="7">
        <v>2</v>
      </c>
      <c r="G413" s="7">
        <v>40</v>
      </c>
      <c r="H413" s="7">
        <v>4</v>
      </c>
      <c r="I413" s="7">
        <v>2</v>
      </c>
      <c r="J413" s="7">
        <v>14</v>
      </c>
      <c r="K413" s="7">
        <v>505</v>
      </c>
      <c r="L413" s="7">
        <v>111</v>
      </c>
      <c r="M413" s="7">
        <v>21</v>
      </c>
      <c r="N413" s="7">
        <v>64</v>
      </c>
      <c r="O413" s="7">
        <v>32</v>
      </c>
      <c r="P413" s="7">
        <v>32</v>
      </c>
      <c r="Q413" s="7">
        <v>9</v>
      </c>
      <c r="R413" s="7">
        <v>50</v>
      </c>
      <c r="S413" s="7">
        <v>36</v>
      </c>
      <c r="T413" s="7">
        <v>9</v>
      </c>
      <c r="U413" s="7">
        <v>40</v>
      </c>
      <c r="V413" s="7">
        <v>79</v>
      </c>
      <c r="W413" s="7">
        <v>11</v>
      </c>
      <c r="X413" s="2">
        <v>2</v>
      </c>
      <c r="Y413" s="2">
        <v>3.3</v>
      </c>
      <c r="Z413" s="2">
        <v>1.7</v>
      </c>
      <c r="AA413" s="2">
        <v>3.4</v>
      </c>
      <c r="AB413" s="2">
        <v>0.9</v>
      </c>
      <c r="AC413" s="2">
        <v>1.2</v>
      </c>
      <c r="AD413" s="2">
        <v>2.5</v>
      </c>
      <c r="AE413" s="2">
        <v>1.7</v>
      </c>
      <c r="AF413" s="2">
        <v>3.3</v>
      </c>
      <c r="AG413" s="2">
        <v>2.9</v>
      </c>
      <c r="AH413" s="2">
        <v>3</v>
      </c>
      <c r="AI413" s="2">
        <v>1.9</v>
      </c>
      <c r="AJ413" s="2">
        <v>2.2999999999999998</v>
      </c>
      <c r="AK413" s="2">
        <v>1.6</v>
      </c>
      <c r="AL413" s="2">
        <v>0.7</v>
      </c>
      <c r="AM413" s="2">
        <v>1.5</v>
      </c>
      <c r="AN413" s="2">
        <v>2.1</v>
      </c>
      <c r="AO413" s="2">
        <v>1.6</v>
      </c>
      <c r="AP413" s="2">
        <v>2</v>
      </c>
      <c r="AQ413" s="2">
        <v>2.1</v>
      </c>
      <c r="AR413" s="2">
        <v>4.0999999999999996</v>
      </c>
      <c r="AS413" t="e">
        <v>#N/A</v>
      </c>
      <c r="AT413" t="e">
        <v>#N/A</v>
      </c>
      <c r="AU413" t="e">
        <v>#N/A</v>
      </c>
      <c r="AV413" t="e">
        <v>#N/A</v>
      </c>
      <c r="AW413" t="e">
        <v>#N/A</v>
      </c>
      <c r="AX413" t="e">
        <v>#N/A</v>
      </c>
      <c r="AY413" t="e">
        <v>#N/A</v>
      </c>
      <c r="AZ413" t="e">
        <v>#N/A</v>
      </c>
      <c r="BA413" t="e">
        <v>#N/A</v>
      </c>
      <c r="BB413" t="e">
        <v>#N/A</v>
      </c>
      <c r="BC413" t="e">
        <v>#N/A</v>
      </c>
      <c r="BD413" t="e">
        <v>#N/A</v>
      </c>
      <c r="BE413" t="e">
        <v>#N/A</v>
      </c>
      <c r="BF413" t="e">
        <v>#N/A</v>
      </c>
      <c r="BG413" t="e">
        <v>#N/A</v>
      </c>
      <c r="BH413" t="e">
        <v>#N/A</v>
      </c>
      <c r="BI413" t="e">
        <v>#N/A</v>
      </c>
      <c r="BJ413" t="e">
        <v>#N/A</v>
      </c>
      <c r="BK413" t="e">
        <v>#N/A</v>
      </c>
      <c r="BL413" t="e">
        <v>#N/A</v>
      </c>
      <c r="BM413" t="e">
        <v>#N/A</v>
      </c>
    </row>
    <row r="414" spans="1:65" x14ac:dyDescent="0.25">
      <c r="A414" t="s">
        <v>418</v>
      </c>
      <c r="B414" s="2">
        <v>7.2</v>
      </c>
      <c r="C414" s="3">
        <v>7.5229999999999997</v>
      </c>
      <c r="D414" s="9">
        <v>6.31</v>
      </c>
      <c r="E414" s="2">
        <v>573</v>
      </c>
      <c r="F414" s="7">
        <v>2</v>
      </c>
      <c r="G414" s="7">
        <v>41</v>
      </c>
      <c r="H414" s="7">
        <v>4</v>
      </c>
      <c r="I414" s="7">
        <v>2</v>
      </c>
      <c r="J414" s="7">
        <v>16</v>
      </c>
      <c r="K414" s="7">
        <v>508</v>
      </c>
      <c r="L414" s="7">
        <v>109</v>
      </c>
      <c r="M414" s="7">
        <v>22</v>
      </c>
      <c r="N414" s="7">
        <v>63</v>
      </c>
      <c r="O414" s="7">
        <v>33</v>
      </c>
      <c r="P414" s="7">
        <v>32</v>
      </c>
      <c r="Q414" s="7">
        <v>9</v>
      </c>
      <c r="R414" s="7">
        <v>53</v>
      </c>
      <c r="S414" s="7">
        <v>37</v>
      </c>
      <c r="T414" s="7">
        <v>9</v>
      </c>
      <c r="U414" s="7">
        <v>40</v>
      </c>
      <c r="V414" s="7">
        <v>80</v>
      </c>
      <c r="W414" s="7">
        <v>10</v>
      </c>
      <c r="X414" s="2">
        <v>2.1</v>
      </c>
      <c r="Y414" s="2">
        <v>3.5</v>
      </c>
      <c r="Z414" s="2">
        <v>1.7</v>
      </c>
      <c r="AA414" s="2">
        <v>3.4</v>
      </c>
      <c r="AB414" s="2">
        <v>1</v>
      </c>
      <c r="AC414" s="2">
        <v>1.3</v>
      </c>
      <c r="AD414" s="2">
        <v>2.4</v>
      </c>
      <c r="AE414" s="2">
        <v>1.8</v>
      </c>
      <c r="AF414" s="2">
        <v>3.2</v>
      </c>
      <c r="AG414" s="2">
        <v>3</v>
      </c>
      <c r="AH414" s="2">
        <v>3.1</v>
      </c>
      <c r="AI414" s="2">
        <v>1.8</v>
      </c>
      <c r="AJ414" s="2">
        <v>2.4</v>
      </c>
      <c r="AK414" s="2">
        <v>1.6</v>
      </c>
      <c r="AL414" s="2">
        <v>0.7</v>
      </c>
      <c r="AM414" s="2">
        <v>1.6</v>
      </c>
      <c r="AN414" s="2">
        <v>2.1</v>
      </c>
      <c r="AO414" s="2">
        <v>1.5</v>
      </c>
      <c r="AP414" s="2">
        <v>2.1</v>
      </c>
      <c r="AQ414" s="2">
        <v>2.1</v>
      </c>
      <c r="AR414" s="2">
        <v>4.0999999999999996</v>
      </c>
      <c r="AS414" t="e">
        <v>#N/A</v>
      </c>
      <c r="AT414" t="e">
        <v>#N/A</v>
      </c>
      <c r="AU414" t="e">
        <v>#N/A</v>
      </c>
      <c r="AV414" t="e">
        <v>#N/A</v>
      </c>
      <c r="AW414" t="e">
        <v>#N/A</v>
      </c>
      <c r="AX414" t="e">
        <v>#N/A</v>
      </c>
      <c r="AY414" t="e">
        <v>#N/A</v>
      </c>
      <c r="AZ414" t="e">
        <v>#N/A</v>
      </c>
      <c r="BA414" t="e">
        <v>#N/A</v>
      </c>
      <c r="BB414" t="e">
        <v>#N/A</v>
      </c>
      <c r="BC414" t="e">
        <v>#N/A</v>
      </c>
      <c r="BD414" t="e">
        <v>#N/A</v>
      </c>
      <c r="BE414" t="e">
        <v>#N/A</v>
      </c>
      <c r="BF414" t="e">
        <v>#N/A</v>
      </c>
      <c r="BG414" t="e">
        <v>#N/A</v>
      </c>
      <c r="BH414" t="e">
        <v>#N/A</v>
      </c>
      <c r="BI414" t="e">
        <v>#N/A</v>
      </c>
      <c r="BJ414" t="e">
        <v>#N/A</v>
      </c>
      <c r="BK414" t="e">
        <v>#N/A</v>
      </c>
      <c r="BL414" t="e">
        <v>#N/A</v>
      </c>
      <c r="BM414" t="e">
        <v>#N/A</v>
      </c>
    </row>
    <row r="415" spans="1:65" x14ac:dyDescent="0.25">
      <c r="A415" t="s">
        <v>419</v>
      </c>
      <c r="B415" s="2">
        <v>7.1</v>
      </c>
      <c r="C415" s="3">
        <v>7.0880000000000001</v>
      </c>
      <c r="D415" s="9">
        <v>6.31</v>
      </c>
      <c r="E415" s="2">
        <v>584</v>
      </c>
      <c r="F415" s="7">
        <v>2</v>
      </c>
      <c r="G415" s="7">
        <v>40</v>
      </c>
      <c r="H415" s="7">
        <v>4</v>
      </c>
      <c r="I415" s="7">
        <v>2</v>
      </c>
      <c r="J415" s="7">
        <v>18</v>
      </c>
      <c r="K415" s="7">
        <v>518</v>
      </c>
      <c r="L415" s="7">
        <v>109</v>
      </c>
      <c r="M415" s="7">
        <v>22</v>
      </c>
      <c r="N415" s="7">
        <v>64</v>
      </c>
      <c r="O415" s="7">
        <v>33</v>
      </c>
      <c r="P415" s="7">
        <v>32</v>
      </c>
      <c r="Q415" s="7">
        <v>8</v>
      </c>
      <c r="R415" s="7">
        <v>55</v>
      </c>
      <c r="S415" s="7">
        <v>40</v>
      </c>
      <c r="T415" s="7">
        <v>9</v>
      </c>
      <c r="U415" s="7">
        <v>41</v>
      </c>
      <c r="V415" s="7">
        <v>81</v>
      </c>
      <c r="W415" s="7">
        <v>11</v>
      </c>
      <c r="X415" s="2">
        <v>2.1</v>
      </c>
      <c r="Y415" s="2">
        <v>3.6</v>
      </c>
      <c r="Z415" s="2">
        <v>1.7</v>
      </c>
      <c r="AA415" s="2">
        <v>3.5</v>
      </c>
      <c r="AB415" s="2">
        <v>0.8</v>
      </c>
      <c r="AC415" s="2">
        <v>1.4</v>
      </c>
      <c r="AD415" s="2">
        <v>2.4</v>
      </c>
      <c r="AE415" s="2">
        <v>1.8</v>
      </c>
      <c r="AF415" s="2">
        <v>3.3</v>
      </c>
      <c r="AG415" s="2">
        <v>3</v>
      </c>
      <c r="AH415" s="2">
        <v>3.1</v>
      </c>
      <c r="AI415" s="2">
        <v>1.7</v>
      </c>
      <c r="AJ415" s="2">
        <v>2.5</v>
      </c>
      <c r="AK415" s="2">
        <v>1.7</v>
      </c>
      <c r="AL415" s="2">
        <v>0.7</v>
      </c>
      <c r="AM415" s="2">
        <v>1.6</v>
      </c>
      <c r="AN415" s="2">
        <v>2.2000000000000002</v>
      </c>
      <c r="AO415" s="2">
        <v>1.6</v>
      </c>
      <c r="AP415" s="2">
        <v>2.2000000000000002</v>
      </c>
      <c r="AQ415" s="2">
        <v>2.2000000000000002</v>
      </c>
      <c r="AR415" s="2">
        <v>4</v>
      </c>
      <c r="AS415" t="e">
        <v>#N/A</v>
      </c>
      <c r="AT415" t="e">
        <v>#N/A</v>
      </c>
      <c r="AU415" t="e">
        <v>#N/A</v>
      </c>
      <c r="AV415" t="e">
        <v>#N/A</v>
      </c>
      <c r="AW415" t="e">
        <v>#N/A</v>
      </c>
      <c r="AX415" t="e">
        <v>#N/A</v>
      </c>
      <c r="AY415" t="e">
        <v>#N/A</v>
      </c>
      <c r="AZ415" t="e">
        <v>#N/A</v>
      </c>
      <c r="BA415" t="e">
        <v>#N/A</v>
      </c>
      <c r="BB415" t="e">
        <v>#N/A</v>
      </c>
      <c r="BC415" t="e">
        <v>#N/A</v>
      </c>
      <c r="BD415" t="e">
        <v>#N/A</v>
      </c>
      <c r="BE415" t="e">
        <v>#N/A</v>
      </c>
      <c r="BF415" t="e">
        <v>#N/A</v>
      </c>
      <c r="BG415" t="e">
        <v>#N/A</v>
      </c>
      <c r="BH415" t="e">
        <v>#N/A</v>
      </c>
      <c r="BI415" t="e">
        <v>#N/A</v>
      </c>
      <c r="BJ415" t="e">
        <v>#N/A</v>
      </c>
      <c r="BK415" t="e">
        <v>#N/A</v>
      </c>
      <c r="BL415" t="e">
        <v>#N/A</v>
      </c>
      <c r="BM415" t="e">
        <v>#N/A</v>
      </c>
    </row>
    <row r="416" spans="1:65" x14ac:dyDescent="0.25">
      <c r="A416" t="s">
        <v>420</v>
      </c>
      <c r="B416" s="2">
        <v>6.9</v>
      </c>
      <c r="C416" s="3">
        <v>6.8280000000000003</v>
      </c>
      <c r="D416" s="9">
        <v>6.31</v>
      </c>
      <c r="E416" s="2">
        <v>596</v>
      </c>
      <c r="F416" s="7">
        <v>2</v>
      </c>
      <c r="G416" s="7">
        <v>39</v>
      </c>
      <c r="H416" s="7">
        <v>4</v>
      </c>
      <c r="I416" s="7">
        <v>2</v>
      </c>
      <c r="J416" s="7">
        <v>18</v>
      </c>
      <c r="K416" s="7">
        <v>531</v>
      </c>
      <c r="L416" s="7">
        <v>112</v>
      </c>
      <c r="M416" s="7">
        <v>21</v>
      </c>
      <c r="N416" s="7">
        <v>63</v>
      </c>
      <c r="O416" s="7">
        <v>31</v>
      </c>
      <c r="P416" s="7">
        <v>33</v>
      </c>
      <c r="Q416" s="7">
        <v>9</v>
      </c>
      <c r="R416" s="7">
        <v>56</v>
      </c>
      <c r="S416" s="7">
        <v>42</v>
      </c>
      <c r="T416" s="7">
        <v>10</v>
      </c>
      <c r="U416" s="7">
        <v>44</v>
      </c>
      <c r="V416" s="7">
        <v>84</v>
      </c>
      <c r="W416" s="7">
        <v>13</v>
      </c>
      <c r="X416" s="2">
        <v>2.1</v>
      </c>
      <c r="Y416" s="2">
        <v>3.7</v>
      </c>
      <c r="Z416" s="2">
        <v>1.6</v>
      </c>
      <c r="AA416" s="2">
        <v>3.3</v>
      </c>
      <c r="AB416" s="2">
        <v>0.8</v>
      </c>
      <c r="AC416" s="2">
        <v>1.4</v>
      </c>
      <c r="AD416" s="2">
        <v>2.5</v>
      </c>
      <c r="AE416" s="2">
        <v>1.6</v>
      </c>
      <c r="AF416" s="2">
        <v>3.1</v>
      </c>
      <c r="AG416" s="2">
        <v>2.7</v>
      </c>
      <c r="AH416" s="2">
        <v>3.1</v>
      </c>
      <c r="AI416" s="2">
        <v>2</v>
      </c>
      <c r="AJ416" s="2">
        <v>2.5</v>
      </c>
      <c r="AK416" s="2">
        <v>1.7</v>
      </c>
      <c r="AL416" s="2">
        <v>0.7</v>
      </c>
      <c r="AM416" s="2">
        <v>1.7</v>
      </c>
      <c r="AN416" s="2">
        <v>2.2000000000000002</v>
      </c>
      <c r="AO416" s="2">
        <v>1.9</v>
      </c>
      <c r="AP416" s="2">
        <v>2.2999999999999998</v>
      </c>
      <c r="AQ416" s="2">
        <v>2.2000000000000002</v>
      </c>
      <c r="AR416" s="2">
        <v>3.8</v>
      </c>
      <c r="AS416" t="e">
        <v>#N/A</v>
      </c>
      <c r="AT416" t="e">
        <v>#N/A</v>
      </c>
      <c r="AU416" t="e">
        <v>#N/A</v>
      </c>
      <c r="AV416" t="e">
        <v>#N/A</v>
      </c>
      <c r="AW416" t="e">
        <v>#N/A</v>
      </c>
      <c r="AX416" t="e">
        <v>#N/A</v>
      </c>
      <c r="AY416" t="e">
        <v>#N/A</v>
      </c>
      <c r="AZ416" t="e">
        <v>#N/A</v>
      </c>
      <c r="BA416" t="e">
        <v>#N/A</v>
      </c>
      <c r="BB416" t="e">
        <v>#N/A</v>
      </c>
      <c r="BC416" t="e">
        <v>#N/A</v>
      </c>
      <c r="BD416" t="e">
        <v>#N/A</v>
      </c>
      <c r="BE416" t="e">
        <v>#N/A</v>
      </c>
      <c r="BF416" t="e">
        <v>#N/A</v>
      </c>
      <c r="BG416" t="e">
        <v>#N/A</v>
      </c>
      <c r="BH416" t="e">
        <v>#N/A</v>
      </c>
      <c r="BI416" t="e">
        <v>#N/A</v>
      </c>
      <c r="BJ416" t="e">
        <v>#N/A</v>
      </c>
      <c r="BK416" t="e">
        <v>#N/A</v>
      </c>
      <c r="BL416" t="e">
        <v>#N/A</v>
      </c>
      <c r="BM416" t="e">
        <v>#N/A</v>
      </c>
    </row>
    <row r="417" spans="1:65" x14ac:dyDescent="0.25">
      <c r="A417" t="s">
        <v>421</v>
      </c>
      <c r="B417" s="2">
        <v>6.7</v>
      </c>
      <c r="C417" s="3">
        <v>6.7370000000000001</v>
      </c>
      <c r="D417" s="9">
        <v>6.31</v>
      </c>
      <c r="E417" s="2">
        <v>616</v>
      </c>
      <c r="F417" s="7">
        <v>2</v>
      </c>
      <c r="G417" s="7">
        <v>44</v>
      </c>
      <c r="H417" s="7">
        <v>4</v>
      </c>
      <c r="I417" s="7">
        <v>2</v>
      </c>
      <c r="J417" s="7">
        <v>20</v>
      </c>
      <c r="K417" s="7">
        <v>544</v>
      </c>
      <c r="L417" s="7">
        <v>112</v>
      </c>
      <c r="M417" s="7">
        <v>22</v>
      </c>
      <c r="N417" s="7">
        <v>62</v>
      </c>
      <c r="O417" s="7">
        <v>31</v>
      </c>
      <c r="P417" s="7">
        <v>33</v>
      </c>
      <c r="Q417" s="7">
        <v>9</v>
      </c>
      <c r="R417" s="7">
        <v>58</v>
      </c>
      <c r="S417" s="7">
        <v>46</v>
      </c>
      <c r="T417" s="7">
        <v>10</v>
      </c>
      <c r="U417" s="7">
        <v>46</v>
      </c>
      <c r="V417" s="7">
        <v>87</v>
      </c>
      <c r="W417" s="7">
        <v>13</v>
      </c>
      <c r="X417" s="2">
        <v>2.2000000000000002</v>
      </c>
      <c r="Y417" s="2">
        <v>3.5</v>
      </c>
      <c r="Z417" s="2">
        <v>1.8</v>
      </c>
      <c r="AA417" s="2">
        <v>3.4</v>
      </c>
      <c r="AB417" s="2">
        <v>1.1000000000000001</v>
      </c>
      <c r="AC417" s="2">
        <v>1.5</v>
      </c>
      <c r="AD417" s="2">
        <v>2.5</v>
      </c>
      <c r="AE417" s="2">
        <v>1.7</v>
      </c>
      <c r="AF417" s="2">
        <v>3.1</v>
      </c>
      <c r="AG417" s="2">
        <v>2.7</v>
      </c>
      <c r="AH417" s="2">
        <v>3.2</v>
      </c>
      <c r="AI417" s="2">
        <v>1.8</v>
      </c>
      <c r="AJ417" s="2">
        <v>2.6</v>
      </c>
      <c r="AK417" s="2">
        <v>1.9</v>
      </c>
      <c r="AL417" s="2">
        <v>0.8</v>
      </c>
      <c r="AM417" s="2">
        <v>1.8</v>
      </c>
      <c r="AN417" s="2">
        <v>2.2999999999999998</v>
      </c>
      <c r="AO417" s="2">
        <v>1.9</v>
      </c>
      <c r="AP417" s="2">
        <v>2.2999999999999998</v>
      </c>
      <c r="AQ417" s="2">
        <v>2.2000000000000002</v>
      </c>
      <c r="AR417" s="2">
        <v>3.6</v>
      </c>
      <c r="AS417" t="e">
        <v>#N/A</v>
      </c>
      <c r="AT417" t="e">
        <v>#N/A</v>
      </c>
      <c r="AU417" t="e">
        <v>#N/A</v>
      </c>
      <c r="AV417" t="e">
        <v>#N/A</v>
      </c>
      <c r="AW417" t="e">
        <v>#N/A</v>
      </c>
      <c r="AX417" t="e">
        <v>#N/A</v>
      </c>
      <c r="AY417" t="e">
        <v>#N/A</v>
      </c>
      <c r="AZ417" t="e">
        <v>#N/A</v>
      </c>
      <c r="BA417" t="e">
        <v>#N/A</v>
      </c>
      <c r="BB417" t="e">
        <v>#N/A</v>
      </c>
      <c r="BC417" t="e">
        <v>#N/A</v>
      </c>
      <c r="BD417" t="e">
        <v>#N/A</v>
      </c>
      <c r="BE417" t="e">
        <v>#N/A</v>
      </c>
      <c r="BF417" t="e">
        <v>#N/A</v>
      </c>
      <c r="BG417" t="e">
        <v>#N/A</v>
      </c>
      <c r="BH417" t="e">
        <v>#N/A</v>
      </c>
      <c r="BI417" t="e">
        <v>#N/A</v>
      </c>
      <c r="BJ417" t="e">
        <v>#N/A</v>
      </c>
      <c r="BK417" t="e">
        <v>#N/A</v>
      </c>
      <c r="BL417" t="e">
        <v>#N/A</v>
      </c>
      <c r="BM417" t="e">
        <v>#N/A</v>
      </c>
    </row>
    <row r="418" spans="1:65" x14ac:dyDescent="0.25">
      <c r="A418" t="s">
        <v>422</v>
      </c>
      <c r="B418" s="2">
        <v>6.6</v>
      </c>
      <c r="C418" s="3">
        <v>6.6539999999999999</v>
      </c>
      <c r="D418" s="9">
        <v>6.31</v>
      </c>
      <c r="E418" s="2">
        <v>639</v>
      </c>
      <c r="F418" s="7">
        <v>2</v>
      </c>
      <c r="G418" s="7">
        <v>46</v>
      </c>
      <c r="H418" s="7">
        <v>4</v>
      </c>
      <c r="I418" s="7">
        <v>2</v>
      </c>
      <c r="J418" s="7">
        <v>21</v>
      </c>
      <c r="K418" s="7">
        <v>563</v>
      </c>
      <c r="L418" s="7">
        <v>115</v>
      </c>
      <c r="M418" s="7">
        <v>22</v>
      </c>
      <c r="N418" s="7">
        <v>66</v>
      </c>
      <c r="O418" s="7">
        <v>32</v>
      </c>
      <c r="P418" s="7">
        <v>35</v>
      </c>
      <c r="Q418" s="7">
        <v>10</v>
      </c>
      <c r="R418" s="7">
        <v>58</v>
      </c>
      <c r="S418" s="7">
        <v>45</v>
      </c>
      <c r="T418" s="7">
        <v>11</v>
      </c>
      <c r="U418" s="7">
        <v>49</v>
      </c>
      <c r="V418" s="7">
        <v>90</v>
      </c>
      <c r="W418" s="7">
        <v>15</v>
      </c>
      <c r="X418" s="2">
        <v>2.2000000000000002</v>
      </c>
      <c r="Y418" s="2">
        <v>3.2</v>
      </c>
      <c r="Z418" s="2">
        <v>1.9</v>
      </c>
      <c r="AA418" s="2">
        <v>3.5</v>
      </c>
      <c r="AB418" s="2">
        <v>1.1000000000000001</v>
      </c>
      <c r="AC418" s="2">
        <v>1.7</v>
      </c>
      <c r="AD418" s="2">
        <v>2.5</v>
      </c>
      <c r="AE418" s="2">
        <v>1.7</v>
      </c>
      <c r="AF418" s="2">
        <v>3.3</v>
      </c>
      <c r="AG418" s="2">
        <v>2.7</v>
      </c>
      <c r="AH418" s="2">
        <v>3.4</v>
      </c>
      <c r="AI418" s="2">
        <v>2</v>
      </c>
      <c r="AJ418" s="2">
        <v>2.5</v>
      </c>
      <c r="AK418" s="2">
        <v>1.8</v>
      </c>
      <c r="AL418" s="2">
        <v>0.8</v>
      </c>
      <c r="AM418" s="2">
        <v>1.9</v>
      </c>
      <c r="AN418" s="2">
        <v>2.2999999999999998</v>
      </c>
      <c r="AO418" s="2">
        <v>2.1</v>
      </c>
      <c r="AP418" s="2">
        <v>2.7</v>
      </c>
      <c r="AQ418" s="2">
        <v>2.2999999999999998</v>
      </c>
      <c r="AR418" s="2">
        <v>3.4</v>
      </c>
      <c r="AS418" t="e">
        <v>#N/A</v>
      </c>
      <c r="AT418" t="e">
        <v>#N/A</v>
      </c>
      <c r="AU418" t="e">
        <v>#N/A</v>
      </c>
      <c r="AV418" t="e">
        <v>#N/A</v>
      </c>
      <c r="AW418" t="e">
        <v>#N/A</v>
      </c>
      <c r="AX418" t="e">
        <v>#N/A</v>
      </c>
      <c r="AY418" t="e">
        <v>#N/A</v>
      </c>
      <c r="AZ418" t="e">
        <v>#N/A</v>
      </c>
      <c r="BA418" t="e">
        <v>#N/A</v>
      </c>
      <c r="BB418" t="e">
        <v>#N/A</v>
      </c>
      <c r="BC418" t="e">
        <v>#N/A</v>
      </c>
      <c r="BD418" t="e">
        <v>#N/A</v>
      </c>
      <c r="BE418" t="e">
        <v>#N/A</v>
      </c>
      <c r="BF418" t="e">
        <v>#N/A</v>
      </c>
      <c r="BG418" t="e">
        <v>#N/A</v>
      </c>
      <c r="BH418" t="e">
        <v>#N/A</v>
      </c>
      <c r="BI418" t="e">
        <v>#N/A</v>
      </c>
      <c r="BJ418" t="e">
        <v>#N/A</v>
      </c>
      <c r="BK418" t="e">
        <v>#N/A</v>
      </c>
      <c r="BL418" t="e">
        <v>#N/A</v>
      </c>
      <c r="BM418" t="e">
        <v>#N/A</v>
      </c>
    </row>
    <row r="419" spans="1:65" x14ac:dyDescent="0.25">
      <c r="A419" t="s">
        <v>423</v>
      </c>
      <c r="B419" s="2">
        <v>6.4</v>
      </c>
      <c r="C419" s="3">
        <v>6.3319999999999999</v>
      </c>
      <c r="D419" s="9">
        <v>6.31</v>
      </c>
      <c r="E419" s="2">
        <v>653</v>
      </c>
      <c r="F419" s="7">
        <v>2</v>
      </c>
      <c r="G419" s="7">
        <v>47</v>
      </c>
      <c r="H419" s="7">
        <v>4</v>
      </c>
      <c r="I419" s="7">
        <v>2</v>
      </c>
      <c r="J419" s="7">
        <v>20</v>
      </c>
      <c r="K419" s="7">
        <v>577</v>
      </c>
      <c r="L419" s="7">
        <v>118</v>
      </c>
      <c r="M419" s="7">
        <v>23</v>
      </c>
      <c r="N419" s="7">
        <v>70</v>
      </c>
      <c r="O419" s="7">
        <v>31</v>
      </c>
      <c r="P419" s="7">
        <v>37</v>
      </c>
      <c r="Q419" s="7">
        <v>11</v>
      </c>
      <c r="R419" s="7">
        <v>59</v>
      </c>
      <c r="S419" s="7">
        <v>48</v>
      </c>
      <c r="T419" s="7">
        <v>11</v>
      </c>
      <c r="U419" s="7">
        <v>49</v>
      </c>
      <c r="V419" s="7">
        <v>90</v>
      </c>
      <c r="W419" s="7">
        <v>15</v>
      </c>
      <c r="X419" s="2">
        <v>2.2999999999999998</v>
      </c>
      <c r="Y419" s="2">
        <v>3.2</v>
      </c>
      <c r="Z419" s="2">
        <v>2</v>
      </c>
      <c r="AA419" s="2">
        <v>3.5</v>
      </c>
      <c r="AB419" s="2">
        <v>1.1000000000000001</v>
      </c>
      <c r="AC419" s="2">
        <v>1.5</v>
      </c>
      <c r="AD419" s="2">
        <v>2.6</v>
      </c>
      <c r="AE419" s="2">
        <v>1.8</v>
      </c>
      <c r="AF419" s="2">
        <v>3.4</v>
      </c>
      <c r="AG419" s="2">
        <v>2.7</v>
      </c>
      <c r="AH419" s="2">
        <v>3.5</v>
      </c>
      <c r="AI419" s="2">
        <v>2.2999999999999998</v>
      </c>
      <c r="AJ419" s="2">
        <v>2.6</v>
      </c>
      <c r="AK419" s="2">
        <v>1.9</v>
      </c>
      <c r="AL419" s="2">
        <v>0.8</v>
      </c>
      <c r="AM419" s="2">
        <v>1.9</v>
      </c>
      <c r="AN419" s="2">
        <v>2.2999999999999998</v>
      </c>
      <c r="AO419" s="2">
        <v>2.1</v>
      </c>
      <c r="AP419" s="2">
        <v>3</v>
      </c>
      <c r="AQ419" s="2">
        <v>2.4</v>
      </c>
      <c r="AR419" s="2">
        <v>3.2</v>
      </c>
      <c r="AS419" t="e">
        <v>#N/A</v>
      </c>
      <c r="AT419" t="e">
        <v>#N/A</v>
      </c>
      <c r="AU419" t="e">
        <v>#N/A</v>
      </c>
      <c r="AV419" t="e">
        <v>#N/A</v>
      </c>
      <c r="AW419" t="e">
        <v>#N/A</v>
      </c>
      <c r="AX419" t="e">
        <v>#N/A</v>
      </c>
      <c r="AY419" t="e">
        <v>#N/A</v>
      </c>
      <c r="AZ419" t="e">
        <v>#N/A</v>
      </c>
      <c r="BA419" t="e">
        <v>#N/A</v>
      </c>
      <c r="BB419" t="e">
        <v>#N/A</v>
      </c>
      <c r="BC419" t="e">
        <v>#N/A</v>
      </c>
      <c r="BD419" t="e">
        <v>#N/A</v>
      </c>
      <c r="BE419" t="e">
        <v>#N/A</v>
      </c>
      <c r="BF419" t="e">
        <v>#N/A</v>
      </c>
      <c r="BG419" t="e">
        <v>#N/A</v>
      </c>
      <c r="BH419" t="e">
        <v>#N/A</v>
      </c>
      <c r="BI419" t="e">
        <v>#N/A</v>
      </c>
      <c r="BJ419" t="e">
        <v>#N/A</v>
      </c>
      <c r="BK419" t="e">
        <v>#N/A</v>
      </c>
      <c r="BL419" t="e">
        <v>#N/A</v>
      </c>
      <c r="BM419" t="e">
        <v>#N/A</v>
      </c>
    </row>
    <row r="420" spans="1:65" x14ac:dyDescent="0.25">
      <c r="A420" t="s">
        <v>424</v>
      </c>
      <c r="B420" s="2">
        <v>6.3</v>
      </c>
      <c r="C420" s="3">
        <v>6.2779999999999996</v>
      </c>
      <c r="D420" s="9">
        <v>6.31</v>
      </c>
      <c r="E420" s="2">
        <v>661</v>
      </c>
      <c r="F420" s="7">
        <v>2</v>
      </c>
      <c r="G420" s="7">
        <v>47</v>
      </c>
      <c r="H420" s="7">
        <v>4</v>
      </c>
      <c r="I420" s="7">
        <v>2</v>
      </c>
      <c r="J420" s="7">
        <v>19</v>
      </c>
      <c r="K420" s="7">
        <v>588</v>
      </c>
      <c r="L420" s="7">
        <v>121</v>
      </c>
      <c r="M420" s="7">
        <v>22</v>
      </c>
      <c r="N420" s="7">
        <v>73</v>
      </c>
      <c r="O420" s="7">
        <v>30</v>
      </c>
      <c r="P420" s="7">
        <v>37</v>
      </c>
      <c r="Q420" s="7">
        <v>12</v>
      </c>
      <c r="R420" s="7">
        <v>58</v>
      </c>
      <c r="S420" s="7">
        <v>47</v>
      </c>
      <c r="T420" s="7">
        <v>11</v>
      </c>
      <c r="U420" s="7">
        <v>50</v>
      </c>
      <c r="V420" s="7">
        <v>93</v>
      </c>
      <c r="W420" s="7">
        <v>15</v>
      </c>
      <c r="X420" s="2">
        <v>2.2999999999999998</v>
      </c>
      <c r="Y420" s="2">
        <v>3.1</v>
      </c>
      <c r="Z420" s="2">
        <v>1.9</v>
      </c>
      <c r="AA420" s="2">
        <v>3.6</v>
      </c>
      <c r="AB420" s="2">
        <v>0.8</v>
      </c>
      <c r="AC420" s="2">
        <v>1.5</v>
      </c>
      <c r="AD420" s="2">
        <v>2.7</v>
      </c>
      <c r="AE420" s="2">
        <v>1.7</v>
      </c>
      <c r="AF420" s="2">
        <v>3.6</v>
      </c>
      <c r="AG420" s="2">
        <v>2.6</v>
      </c>
      <c r="AH420" s="2">
        <v>3.5</v>
      </c>
      <c r="AI420" s="2">
        <v>2.5</v>
      </c>
      <c r="AJ420" s="2">
        <v>2.5</v>
      </c>
      <c r="AK420" s="2">
        <v>1.9</v>
      </c>
      <c r="AL420" s="2">
        <v>0.8</v>
      </c>
      <c r="AM420" s="2">
        <v>1.9</v>
      </c>
      <c r="AN420" s="2">
        <v>2.4</v>
      </c>
      <c r="AO420" s="2">
        <v>2.1</v>
      </c>
      <c r="AP420" s="2">
        <v>3.5</v>
      </c>
      <c r="AQ420" s="2">
        <v>2.4</v>
      </c>
      <c r="AR420" s="2">
        <v>3.1</v>
      </c>
      <c r="AS420" t="e">
        <v>#N/A</v>
      </c>
      <c r="AT420" t="e">
        <v>#N/A</v>
      </c>
      <c r="AU420" t="e">
        <v>#N/A</v>
      </c>
      <c r="AV420" t="e">
        <v>#N/A</v>
      </c>
      <c r="AW420" t="e">
        <v>#N/A</v>
      </c>
      <c r="AX420" t="e">
        <v>#N/A</v>
      </c>
      <c r="AY420" t="e">
        <v>#N/A</v>
      </c>
      <c r="AZ420" t="e">
        <v>#N/A</v>
      </c>
      <c r="BA420" t="e">
        <v>#N/A</v>
      </c>
      <c r="BB420" t="e">
        <v>#N/A</v>
      </c>
      <c r="BC420" t="e">
        <v>#N/A</v>
      </c>
      <c r="BD420" t="e">
        <v>#N/A</v>
      </c>
      <c r="BE420" t="e">
        <v>#N/A</v>
      </c>
      <c r="BF420" t="e">
        <v>#N/A</v>
      </c>
      <c r="BG420" t="e">
        <v>#N/A</v>
      </c>
      <c r="BH420" t="e">
        <v>#N/A</v>
      </c>
      <c r="BI420" t="e">
        <v>#N/A</v>
      </c>
      <c r="BJ420" t="e">
        <v>#N/A</v>
      </c>
      <c r="BK420" t="e">
        <v>#N/A</v>
      </c>
      <c r="BL420" t="e">
        <v>#N/A</v>
      </c>
      <c r="BM420" t="e">
        <v>#N/A</v>
      </c>
    </row>
    <row r="421" spans="1:65" x14ac:dyDescent="0.25">
      <c r="A421" t="s">
        <v>425</v>
      </c>
      <c r="B421" s="2">
        <v>6.1</v>
      </c>
      <c r="C421" s="3">
        <v>6.2149999999999999</v>
      </c>
      <c r="D421" s="9">
        <v>6.31</v>
      </c>
      <c r="E421" s="2">
        <v>669</v>
      </c>
      <c r="F421" s="7">
        <v>2</v>
      </c>
      <c r="G421" s="7">
        <v>50</v>
      </c>
      <c r="H421" s="7">
        <v>4</v>
      </c>
      <c r="I421" s="7">
        <v>2</v>
      </c>
      <c r="J421" s="7">
        <v>19</v>
      </c>
      <c r="K421" s="7">
        <v>591</v>
      </c>
      <c r="L421" s="7">
        <v>123</v>
      </c>
      <c r="M421" s="7">
        <v>21</v>
      </c>
      <c r="N421" s="7">
        <v>75</v>
      </c>
      <c r="O421" s="7">
        <v>29</v>
      </c>
      <c r="P421" s="7">
        <v>37</v>
      </c>
      <c r="Q421" s="7">
        <v>11</v>
      </c>
      <c r="R421" s="7">
        <v>59</v>
      </c>
      <c r="S421" s="7">
        <v>48</v>
      </c>
      <c r="T421" s="7">
        <v>11</v>
      </c>
      <c r="U421" s="7">
        <v>49</v>
      </c>
      <c r="V421" s="7">
        <v>94</v>
      </c>
      <c r="W421" s="7">
        <v>16</v>
      </c>
      <c r="X421" s="2">
        <v>2.4</v>
      </c>
      <c r="Y421" s="2">
        <v>2.9</v>
      </c>
      <c r="Z421" s="2">
        <v>2.1</v>
      </c>
      <c r="AA421" s="2">
        <v>3.7</v>
      </c>
      <c r="AB421" s="2">
        <v>0.9</v>
      </c>
      <c r="AC421" s="2">
        <v>1.5</v>
      </c>
      <c r="AD421" s="2">
        <v>2.7</v>
      </c>
      <c r="AE421" s="2">
        <v>1.7</v>
      </c>
      <c r="AF421" s="2">
        <v>3.7</v>
      </c>
      <c r="AG421" s="2">
        <v>2.5</v>
      </c>
      <c r="AH421" s="2">
        <v>3.5</v>
      </c>
      <c r="AI421" s="2">
        <v>2.2999999999999998</v>
      </c>
      <c r="AJ421" s="2">
        <v>2.6</v>
      </c>
      <c r="AK421" s="2">
        <v>1.9</v>
      </c>
      <c r="AL421" s="2">
        <v>0.8</v>
      </c>
      <c r="AM421" s="2">
        <v>1.9</v>
      </c>
      <c r="AN421" s="2">
        <v>2.4</v>
      </c>
      <c r="AO421" s="2">
        <v>2.2999999999999998</v>
      </c>
      <c r="AP421" s="2">
        <v>3.2</v>
      </c>
      <c r="AQ421" s="2">
        <v>2.4</v>
      </c>
      <c r="AR421" s="2">
        <v>3</v>
      </c>
      <c r="AS421" t="e">
        <v>#N/A</v>
      </c>
      <c r="AT421" t="e">
        <v>#N/A</v>
      </c>
      <c r="AU421" t="e">
        <v>#N/A</v>
      </c>
      <c r="AV421" t="e">
        <v>#N/A</v>
      </c>
      <c r="AW421" t="e">
        <v>#N/A</v>
      </c>
      <c r="AX421" t="e">
        <v>#N/A</v>
      </c>
      <c r="AY421" t="e">
        <v>#N/A</v>
      </c>
      <c r="AZ421" t="e">
        <v>#N/A</v>
      </c>
      <c r="BA421" t="e">
        <v>#N/A</v>
      </c>
      <c r="BB421" t="e">
        <v>#N/A</v>
      </c>
      <c r="BC421" t="e">
        <v>#N/A</v>
      </c>
      <c r="BD421" t="e">
        <v>#N/A</v>
      </c>
      <c r="BE421" t="e">
        <v>#N/A</v>
      </c>
      <c r="BF421" t="e">
        <v>#N/A</v>
      </c>
      <c r="BG421" t="e">
        <v>#N/A</v>
      </c>
      <c r="BH421" t="e">
        <v>#N/A</v>
      </c>
      <c r="BI421" t="e">
        <v>#N/A</v>
      </c>
      <c r="BJ421" t="e">
        <v>#N/A</v>
      </c>
      <c r="BK421" t="e">
        <v>#N/A</v>
      </c>
      <c r="BL421" t="e">
        <v>#N/A</v>
      </c>
      <c r="BM421" t="e">
        <v>#N/A</v>
      </c>
    </row>
    <row r="422" spans="1:65" x14ac:dyDescent="0.25">
      <c r="A422" t="s">
        <v>426</v>
      </c>
      <c r="B422" s="2">
        <v>6</v>
      </c>
      <c r="C422" s="3">
        <v>5.9059999999999997</v>
      </c>
      <c r="D422" s="9">
        <v>6.31</v>
      </c>
      <c r="E422" s="2">
        <v>681</v>
      </c>
      <c r="F422" s="7">
        <v>2</v>
      </c>
      <c r="G422" s="7">
        <v>51</v>
      </c>
      <c r="H422" s="7">
        <v>4</v>
      </c>
      <c r="I422" s="7">
        <v>2</v>
      </c>
      <c r="J422" s="7">
        <v>22</v>
      </c>
      <c r="K422" s="7">
        <v>600</v>
      </c>
      <c r="L422" s="7">
        <v>125</v>
      </c>
      <c r="M422" s="7">
        <v>23</v>
      </c>
      <c r="N422" s="7">
        <v>76</v>
      </c>
      <c r="O422" s="7">
        <v>31</v>
      </c>
      <c r="P422" s="7">
        <v>36</v>
      </c>
      <c r="Q422" s="7">
        <v>10</v>
      </c>
      <c r="R422" s="7">
        <v>59</v>
      </c>
      <c r="S422" s="7">
        <v>47</v>
      </c>
      <c r="T422" s="7">
        <v>10</v>
      </c>
      <c r="U422" s="7">
        <v>52</v>
      </c>
      <c r="V422" s="7">
        <v>97</v>
      </c>
      <c r="W422" s="7">
        <v>16</v>
      </c>
      <c r="X422" s="2">
        <v>2.4</v>
      </c>
      <c r="Y422" s="2">
        <v>3.1</v>
      </c>
      <c r="Z422" s="2">
        <v>2.1</v>
      </c>
      <c r="AA422" s="2">
        <v>3.7</v>
      </c>
      <c r="AB422" s="2">
        <v>1</v>
      </c>
      <c r="AC422" s="2">
        <v>1.7</v>
      </c>
      <c r="AD422" s="2">
        <v>2.7</v>
      </c>
      <c r="AE422" s="2">
        <v>1.8</v>
      </c>
      <c r="AF422" s="2">
        <v>3.7</v>
      </c>
      <c r="AG422" s="2">
        <v>2.7</v>
      </c>
      <c r="AH422" s="2">
        <v>3.5</v>
      </c>
      <c r="AI422" s="2">
        <v>2.1</v>
      </c>
      <c r="AJ422" s="2">
        <v>2.6</v>
      </c>
      <c r="AK422" s="2">
        <v>1.9</v>
      </c>
      <c r="AL422" s="2">
        <v>0.8</v>
      </c>
      <c r="AM422" s="2">
        <v>2</v>
      </c>
      <c r="AN422" s="2">
        <v>2.5</v>
      </c>
      <c r="AO422" s="2">
        <v>2.2000000000000002</v>
      </c>
      <c r="AP422" s="2">
        <v>3.1</v>
      </c>
      <c r="AQ422" s="2">
        <v>2.5</v>
      </c>
      <c r="AR422" s="2">
        <v>2.9</v>
      </c>
      <c r="AS422">
        <v>26763119</v>
      </c>
      <c r="AT422">
        <v>176851</v>
      </c>
      <c r="AU422">
        <v>59485</v>
      </c>
      <c r="AV422">
        <v>2341081</v>
      </c>
      <c r="AW422">
        <v>92239</v>
      </c>
      <c r="AX422">
        <v>154083</v>
      </c>
      <c r="AY422">
        <v>1078872</v>
      </c>
      <c r="AZ422">
        <v>4287621</v>
      </c>
      <c r="BA422">
        <v>1165267</v>
      </c>
      <c r="BB422">
        <v>1742768</v>
      </c>
      <c r="BC422">
        <v>1049181</v>
      </c>
      <c r="BD422">
        <v>1065264</v>
      </c>
      <c r="BE422">
        <v>392400</v>
      </c>
      <c r="BF422">
        <v>1853746</v>
      </c>
      <c r="BG422">
        <v>2303808</v>
      </c>
      <c r="BH422">
        <v>1519905</v>
      </c>
      <c r="BI422">
        <v>2954577</v>
      </c>
      <c r="BJ422">
        <v>3418715</v>
      </c>
      <c r="BK422">
        <v>523367</v>
      </c>
      <c r="BL422">
        <v>490538</v>
      </c>
      <c r="BM422">
        <v>93352</v>
      </c>
    </row>
    <row r="423" spans="1:65" x14ac:dyDescent="0.25">
      <c r="A423" t="s">
        <v>427</v>
      </c>
      <c r="B423" s="2">
        <v>6</v>
      </c>
      <c r="C423" s="3">
        <v>5.9059999999999997</v>
      </c>
      <c r="D423" s="9">
        <v>6.31</v>
      </c>
      <c r="E423" s="2">
        <v>686</v>
      </c>
      <c r="F423" s="7">
        <v>2</v>
      </c>
      <c r="G423" s="7">
        <v>52</v>
      </c>
      <c r="H423" s="7">
        <v>4</v>
      </c>
      <c r="I423" s="7">
        <v>2</v>
      </c>
      <c r="J423" s="7">
        <v>23</v>
      </c>
      <c r="K423" s="7">
        <v>603</v>
      </c>
      <c r="L423" s="7">
        <v>127</v>
      </c>
      <c r="M423" s="7">
        <v>25</v>
      </c>
      <c r="N423" s="7">
        <v>76</v>
      </c>
      <c r="O423" s="7">
        <v>34</v>
      </c>
      <c r="P423" s="7">
        <v>36</v>
      </c>
      <c r="Q423" s="7">
        <v>9</v>
      </c>
      <c r="R423" s="7">
        <v>64</v>
      </c>
      <c r="S423" s="7">
        <v>45</v>
      </c>
      <c r="T423" s="7">
        <v>11</v>
      </c>
      <c r="U423" s="7">
        <v>51</v>
      </c>
      <c r="V423" s="7">
        <v>97</v>
      </c>
      <c r="W423" s="7">
        <v>14</v>
      </c>
      <c r="X423" s="2">
        <v>2.4</v>
      </c>
      <c r="Y423" s="2">
        <v>3.2</v>
      </c>
      <c r="Z423" s="2">
        <v>2.2000000000000002</v>
      </c>
      <c r="AA423" s="2">
        <v>3.8</v>
      </c>
      <c r="AB423" s="2">
        <v>1</v>
      </c>
      <c r="AC423" s="2">
        <v>1.7</v>
      </c>
      <c r="AD423" s="2">
        <v>2.8</v>
      </c>
      <c r="AE423" s="2">
        <v>1.9</v>
      </c>
      <c r="AF423" s="2">
        <v>3.7</v>
      </c>
      <c r="AG423" s="2">
        <v>2.9</v>
      </c>
      <c r="AH423" s="2">
        <v>3.5</v>
      </c>
      <c r="AI423" s="2">
        <v>1.9</v>
      </c>
      <c r="AJ423" s="2">
        <v>2.8</v>
      </c>
      <c r="AK423" s="2">
        <v>1.8</v>
      </c>
      <c r="AL423" s="2">
        <v>0.8</v>
      </c>
      <c r="AM423" s="2">
        <v>1.9</v>
      </c>
      <c r="AN423" s="2">
        <v>2.5</v>
      </c>
      <c r="AO423" s="2">
        <v>2</v>
      </c>
      <c r="AP423" s="2">
        <v>2.5</v>
      </c>
      <c r="AQ423" s="2">
        <v>2.5</v>
      </c>
      <c r="AR423" s="2">
        <v>2.9</v>
      </c>
      <c r="AS423">
        <v>26838158</v>
      </c>
      <c r="AT423">
        <v>177268</v>
      </c>
      <c r="AU423">
        <v>59635</v>
      </c>
      <c r="AV423">
        <v>2345401</v>
      </c>
      <c r="AW423">
        <v>92380</v>
      </c>
      <c r="AX423">
        <v>154262</v>
      </c>
      <c r="AY423">
        <v>1085259</v>
      </c>
      <c r="AZ423">
        <v>4296272</v>
      </c>
      <c r="BA423">
        <v>1166533</v>
      </c>
      <c r="BB423">
        <v>1751244</v>
      </c>
      <c r="BC423">
        <v>1053550</v>
      </c>
      <c r="BD423">
        <v>1065417</v>
      </c>
      <c r="BE423">
        <v>393085</v>
      </c>
      <c r="BF423">
        <v>1863644</v>
      </c>
      <c r="BG423">
        <v>2321697</v>
      </c>
      <c r="BH423">
        <v>1516474</v>
      </c>
      <c r="BI423">
        <v>2960060</v>
      </c>
      <c r="BJ423">
        <v>3426363</v>
      </c>
      <c r="BK423">
        <v>524253</v>
      </c>
      <c r="BL423">
        <v>491654</v>
      </c>
      <c r="BM423">
        <v>93707</v>
      </c>
    </row>
    <row r="424" spans="1:65" x14ac:dyDescent="0.25">
      <c r="A424" t="s">
        <v>428</v>
      </c>
      <c r="B424" s="2">
        <v>5.9</v>
      </c>
      <c r="C424" s="3">
        <v>6.0890000000000004</v>
      </c>
      <c r="D424" s="9">
        <v>6.31</v>
      </c>
      <c r="E424" s="2">
        <v>702</v>
      </c>
      <c r="F424" s="7">
        <v>2</v>
      </c>
      <c r="G424" s="7">
        <v>48</v>
      </c>
      <c r="H424" s="7">
        <v>4</v>
      </c>
      <c r="I424" s="7">
        <v>2</v>
      </c>
      <c r="J424" s="7">
        <v>22</v>
      </c>
      <c r="K424" s="7">
        <v>623</v>
      </c>
      <c r="L424" s="7">
        <v>128</v>
      </c>
      <c r="M424" s="7">
        <v>27</v>
      </c>
      <c r="N424" s="7">
        <v>77</v>
      </c>
      <c r="O424" s="7">
        <v>38</v>
      </c>
      <c r="P424" s="7">
        <v>36</v>
      </c>
      <c r="Q424" s="7">
        <v>11</v>
      </c>
      <c r="R424" s="7">
        <v>63</v>
      </c>
      <c r="S424" s="7">
        <v>47</v>
      </c>
      <c r="T424" s="7">
        <v>11</v>
      </c>
      <c r="U424" s="7">
        <v>52</v>
      </c>
      <c r="V424" s="7">
        <v>101</v>
      </c>
      <c r="W424" s="7">
        <v>15</v>
      </c>
      <c r="X424" s="2">
        <v>2.5</v>
      </c>
      <c r="Y424" s="2">
        <v>3.1</v>
      </c>
      <c r="Z424" s="2">
        <v>2</v>
      </c>
      <c r="AA424" s="2">
        <v>3.6</v>
      </c>
      <c r="AB424" s="2">
        <v>1.2</v>
      </c>
      <c r="AC424" s="2">
        <v>1.7</v>
      </c>
      <c r="AD424" s="2">
        <v>2.8</v>
      </c>
      <c r="AE424" s="2">
        <v>2.1</v>
      </c>
      <c r="AF424" s="2">
        <v>3.8</v>
      </c>
      <c r="AG424" s="2">
        <v>3.3</v>
      </c>
      <c r="AH424" s="2">
        <v>3.5</v>
      </c>
      <c r="AI424" s="2">
        <v>2.2999999999999998</v>
      </c>
      <c r="AJ424" s="2">
        <v>2.8</v>
      </c>
      <c r="AK424" s="2">
        <v>1.9</v>
      </c>
      <c r="AL424" s="2">
        <v>0.8</v>
      </c>
      <c r="AM424" s="2">
        <v>2</v>
      </c>
      <c r="AN424" s="2">
        <v>2.6</v>
      </c>
      <c r="AO424" s="2">
        <v>2.1</v>
      </c>
      <c r="AP424" s="2">
        <v>2.8</v>
      </c>
      <c r="AQ424" s="2">
        <v>2.6</v>
      </c>
      <c r="AR424" s="2">
        <v>2.8</v>
      </c>
      <c r="AS424">
        <v>26893194</v>
      </c>
      <c r="AT424">
        <v>176603</v>
      </c>
      <c r="AU424">
        <v>59828</v>
      </c>
      <c r="AV424">
        <v>2351302</v>
      </c>
      <c r="AW424">
        <v>92021</v>
      </c>
      <c r="AX424">
        <v>154518</v>
      </c>
      <c r="AY424">
        <v>1090020</v>
      </c>
      <c r="AZ424">
        <v>4303068</v>
      </c>
      <c r="BA424">
        <v>1170032</v>
      </c>
      <c r="BB424">
        <v>1758363</v>
      </c>
      <c r="BC424">
        <v>1057003</v>
      </c>
      <c r="BD424">
        <v>1065666</v>
      </c>
      <c r="BE424">
        <v>393730</v>
      </c>
      <c r="BF424">
        <v>1871217</v>
      </c>
      <c r="BG424">
        <v>2320742</v>
      </c>
      <c r="BH424">
        <v>1515812</v>
      </c>
      <c r="BI424">
        <v>2972573</v>
      </c>
      <c r="BJ424">
        <v>3428938</v>
      </c>
      <c r="BK424">
        <v>524110</v>
      </c>
      <c r="BL424">
        <v>493388</v>
      </c>
      <c r="BM424">
        <v>94258</v>
      </c>
    </row>
    <row r="425" spans="1:65" x14ac:dyDescent="0.25">
      <c r="A425" t="s">
        <v>429</v>
      </c>
      <c r="B425" s="2">
        <v>5.9</v>
      </c>
      <c r="C425" s="3">
        <v>5.8490000000000002</v>
      </c>
      <c r="D425" s="9">
        <v>6.5</v>
      </c>
      <c r="E425" s="2">
        <v>702</v>
      </c>
      <c r="F425" s="7">
        <v>2</v>
      </c>
      <c r="G425" s="7">
        <v>48</v>
      </c>
      <c r="H425" s="7">
        <v>4</v>
      </c>
      <c r="I425" s="7">
        <v>2</v>
      </c>
      <c r="J425" s="7">
        <v>21</v>
      </c>
      <c r="K425" s="7">
        <v>626</v>
      </c>
      <c r="L425" s="7">
        <v>128</v>
      </c>
      <c r="M425" s="7">
        <v>28</v>
      </c>
      <c r="N425" s="7">
        <v>78</v>
      </c>
      <c r="O425" s="7">
        <v>37</v>
      </c>
      <c r="P425" s="7">
        <v>37</v>
      </c>
      <c r="Q425" s="7">
        <v>10</v>
      </c>
      <c r="R425" s="7">
        <v>62</v>
      </c>
      <c r="S425" s="7">
        <v>48</v>
      </c>
      <c r="T425" s="7">
        <v>12</v>
      </c>
      <c r="U425" s="7">
        <v>52</v>
      </c>
      <c r="V425" s="7">
        <v>104</v>
      </c>
      <c r="W425" s="7">
        <v>13</v>
      </c>
      <c r="X425" s="2">
        <v>2.5</v>
      </c>
      <c r="Y425" s="2">
        <v>2.4</v>
      </c>
      <c r="Z425" s="2">
        <v>2</v>
      </c>
      <c r="AA425" s="2">
        <v>3.4</v>
      </c>
      <c r="AB425" s="2">
        <v>1.2</v>
      </c>
      <c r="AC425" s="2">
        <v>1.7</v>
      </c>
      <c r="AD425" s="2">
        <v>2.8</v>
      </c>
      <c r="AE425" s="2">
        <v>2.2000000000000002</v>
      </c>
      <c r="AF425" s="2">
        <v>3.8</v>
      </c>
      <c r="AG425" s="2">
        <v>3.2</v>
      </c>
      <c r="AH425" s="2">
        <v>3.5</v>
      </c>
      <c r="AI425" s="2">
        <v>2.1</v>
      </c>
      <c r="AJ425" s="2">
        <v>2.7</v>
      </c>
      <c r="AK425" s="2">
        <v>2</v>
      </c>
      <c r="AL425" s="2">
        <v>0.9</v>
      </c>
      <c r="AM425" s="2">
        <v>2</v>
      </c>
      <c r="AN425" s="2">
        <v>2.7</v>
      </c>
      <c r="AO425" s="2">
        <v>1.9</v>
      </c>
      <c r="AP425" s="2">
        <v>2.9</v>
      </c>
      <c r="AQ425" s="2">
        <v>2.6</v>
      </c>
      <c r="AR425" s="2">
        <v>2.7</v>
      </c>
      <c r="AS425">
        <v>26907475</v>
      </c>
      <c r="AT425">
        <v>175462</v>
      </c>
      <c r="AU425">
        <v>59869</v>
      </c>
      <c r="AV425">
        <v>2352737</v>
      </c>
      <c r="AW425">
        <v>91959</v>
      </c>
      <c r="AX425">
        <v>154587</v>
      </c>
      <c r="AY425">
        <v>1094723</v>
      </c>
      <c r="AZ425">
        <v>4304189</v>
      </c>
      <c r="BA425">
        <v>1169395</v>
      </c>
      <c r="BB425">
        <v>1762457</v>
      </c>
      <c r="BC425">
        <v>1058911</v>
      </c>
      <c r="BD425">
        <v>1063625</v>
      </c>
      <c r="BE425">
        <v>393926</v>
      </c>
      <c r="BF425">
        <v>1877480</v>
      </c>
      <c r="BG425">
        <v>2323631</v>
      </c>
      <c r="BH425">
        <v>1510637</v>
      </c>
      <c r="BI425">
        <v>2968867</v>
      </c>
      <c r="BJ425">
        <v>3429029</v>
      </c>
      <c r="BK425">
        <v>526651</v>
      </c>
      <c r="BL425">
        <v>494882</v>
      </c>
      <c r="BM425">
        <v>94457</v>
      </c>
    </row>
    <row r="426" spans="1:65" x14ac:dyDescent="0.25">
      <c r="A426" t="s">
        <v>430</v>
      </c>
      <c r="B426" s="2">
        <v>5.7</v>
      </c>
      <c r="C426" s="3">
        <v>5.6360000000000001</v>
      </c>
      <c r="D426" s="9">
        <v>6.5</v>
      </c>
      <c r="E426" s="2">
        <v>708</v>
      </c>
      <c r="F426" s="7">
        <v>1</v>
      </c>
      <c r="G426" s="7">
        <v>47</v>
      </c>
      <c r="H426" s="7">
        <v>4</v>
      </c>
      <c r="I426" s="7">
        <v>2</v>
      </c>
      <c r="J426" s="7">
        <v>22</v>
      </c>
      <c r="K426" s="7">
        <v>632</v>
      </c>
      <c r="L426" s="7">
        <v>128</v>
      </c>
      <c r="M426" s="7">
        <v>29</v>
      </c>
      <c r="N426" s="7">
        <v>77</v>
      </c>
      <c r="O426" s="7">
        <v>35</v>
      </c>
      <c r="P426" s="7">
        <v>38</v>
      </c>
      <c r="Q426" s="7">
        <v>10</v>
      </c>
      <c r="R426" s="7">
        <v>61</v>
      </c>
      <c r="S426" s="7">
        <v>51</v>
      </c>
      <c r="T426" s="7">
        <v>12</v>
      </c>
      <c r="U426" s="7">
        <v>53</v>
      </c>
      <c r="V426" s="7">
        <v>106</v>
      </c>
      <c r="W426" s="7">
        <v>14</v>
      </c>
      <c r="X426" s="2">
        <v>2.5</v>
      </c>
      <c r="Y426" s="2">
        <v>2.2999999999999998</v>
      </c>
      <c r="Z426" s="2">
        <v>2</v>
      </c>
      <c r="AA426" s="2">
        <v>3.2</v>
      </c>
      <c r="AB426" s="2">
        <v>1.2</v>
      </c>
      <c r="AC426" s="2">
        <v>1.7</v>
      </c>
      <c r="AD426" s="2">
        <v>2.8</v>
      </c>
      <c r="AE426" s="2">
        <v>2.2999999999999998</v>
      </c>
      <c r="AF426" s="2">
        <v>3.8</v>
      </c>
      <c r="AG426" s="2">
        <v>3.1</v>
      </c>
      <c r="AH426" s="2">
        <v>3.6</v>
      </c>
      <c r="AI426" s="2">
        <v>2.1</v>
      </c>
      <c r="AJ426" s="2">
        <v>2.7</v>
      </c>
      <c r="AK426" s="2">
        <v>2.1</v>
      </c>
      <c r="AL426" s="2">
        <v>0.9</v>
      </c>
      <c r="AM426" s="2">
        <v>2</v>
      </c>
      <c r="AN426" s="2">
        <v>2.7</v>
      </c>
      <c r="AO426" s="2">
        <v>2</v>
      </c>
      <c r="AP426" s="2">
        <v>3.1</v>
      </c>
      <c r="AQ426" s="2">
        <v>2.6</v>
      </c>
      <c r="AR426" s="2">
        <v>2.6</v>
      </c>
      <c r="AS426">
        <v>27002569</v>
      </c>
      <c r="AT426">
        <v>176522</v>
      </c>
      <c r="AU426">
        <v>59997</v>
      </c>
      <c r="AV426">
        <v>2360779</v>
      </c>
      <c r="AW426">
        <v>92305</v>
      </c>
      <c r="AX426">
        <v>155133</v>
      </c>
      <c r="AY426">
        <v>1102184</v>
      </c>
      <c r="AZ426">
        <v>4322655</v>
      </c>
      <c r="BA426">
        <v>1173855</v>
      </c>
      <c r="BB426">
        <v>1772476</v>
      </c>
      <c r="BC426">
        <v>1063494</v>
      </c>
      <c r="BD426">
        <v>1065791</v>
      </c>
      <c r="BE426">
        <v>394627</v>
      </c>
      <c r="BF426">
        <v>1889546</v>
      </c>
      <c r="BG426">
        <v>2329542</v>
      </c>
      <c r="BH426">
        <v>1511179</v>
      </c>
      <c r="BI426">
        <v>2971173</v>
      </c>
      <c r="BJ426">
        <v>3440667</v>
      </c>
      <c r="BK426">
        <v>529139</v>
      </c>
      <c r="BL426">
        <v>496725</v>
      </c>
      <c r="BM426">
        <v>94779</v>
      </c>
    </row>
    <row r="427" spans="1:65" x14ac:dyDescent="0.25">
      <c r="A427" t="s">
        <v>431</v>
      </c>
      <c r="B427" s="2">
        <v>5.6</v>
      </c>
      <c r="C427" s="3">
        <v>5.5739999999999998</v>
      </c>
      <c r="D427" s="9">
        <v>6.5</v>
      </c>
      <c r="E427" s="2">
        <v>712</v>
      </c>
      <c r="F427" s="7">
        <v>1</v>
      </c>
      <c r="G427" s="7">
        <v>47</v>
      </c>
      <c r="H427" s="7">
        <v>4</v>
      </c>
      <c r="I427" s="7">
        <v>2</v>
      </c>
      <c r="J427" s="7">
        <v>25</v>
      </c>
      <c r="K427" s="7">
        <v>632</v>
      </c>
      <c r="L427" s="7">
        <v>128</v>
      </c>
      <c r="M427" s="7">
        <v>30</v>
      </c>
      <c r="N427" s="7">
        <v>79</v>
      </c>
      <c r="O427" s="7">
        <v>35</v>
      </c>
      <c r="P427" s="7">
        <v>38</v>
      </c>
      <c r="Q427" s="7">
        <v>8</v>
      </c>
      <c r="R427" s="7">
        <v>66</v>
      </c>
      <c r="S427" s="7">
        <v>52</v>
      </c>
      <c r="T427" s="7">
        <v>11</v>
      </c>
      <c r="U427" s="7">
        <v>51</v>
      </c>
      <c r="V427" s="7">
        <v>104</v>
      </c>
      <c r="W427" s="7">
        <v>14</v>
      </c>
      <c r="X427" s="2">
        <v>2.5</v>
      </c>
      <c r="Y427" s="2">
        <v>2.1</v>
      </c>
      <c r="Z427" s="2">
        <v>2</v>
      </c>
      <c r="AA427" s="2">
        <v>3.4</v>
      </c>
      <c r="AB427" s="2">
        <v>1.3</v>
      </c>
      <c r="AC427" s="2">
        <v>1.9</v>
      </c>
      <c r="AD427" s="2">
        <v>2.8</v>
      </c>
      <c r="AE427" s="2">
        <v>2.2999999999999998</v>
      </c>
      <c r="AF427" s="2">
        <v>3.9</v>
      </c>
      <c r="AG427" s="2">
        <v>3</v>
      </c>
      <c r="AH427" s="2">
        <v>3.6</v>
      </c>
      <c r="AI427" s="2">
        <v>1.6</v>
      </c>
      <c r="AJ427" s="2">
        <v>2.9</v>
      </c>
      <c r="AK427" s="2">
        <v>2.1</v>
      </c>
      <c r="AL427" s="2">
        <v>0.8</v>
      </c>
      <c r="AM427" s="2">
        <v>1.9</v>
      </c>
      <c r="AN427" s="2">
        <v>2.7</v>
      </c>
      <c r="AO427" s="2">
        <v>1.9</v>
      </c>
      <c r="AP427" s="2">
        <v>3</v>
      </c>
      <c r="AQ427" s="2">
        <v>2.6</v>
      </c>
      <c r="AR427" s="2">
        <v>2.6</v>
      </c>
      <c r="AS427">
        <v>26999703</v>
      </c>
      <c r="AT427">
        <v>177572</v>
      </c>
      <c r="AU427">
        <v>59539</v>
      </c>
      <c r="AV427">
        <v>2323168</v>
      </c>
      <c r="AW427">
        <v>92594</v>
      </c>
      <c r="AX427">
        <v>154965</v>
      </c>
      <c r="AY427">
        <v>1082171</v>
      </c>
      <c r="AZ427">
        <v>4339491</v>
      </c>
      <c r="BA427">
        <v>1177408</v>
      </c>
      <c r="BB427">
        <v>1777102</v>
      </c>
      <c r="BC427">
        <v>1067302</v>
      </c>
      <c r="BD427">
        <v>1066501</v>
      </c>
      <c r="BE427">
        <v>395088</v>
      </c>
      <c r="BF427">
        <v>1894377</v>
      </c>
      <c r="BG427">
        <v>2334605</v>
      </c>
      <c r="BH427">
        <v>1509306</v>
      </c>
      <c r="BI427">
        <v>2974699</v>
      </c>
      <c r="BJ427">
        <v>3449710</v>
      </c>
      <c r="BK427">
        <v>531159</v>
      </c>
      <c r="BL427">
        <v>497641</v>
      </c>
      <c r="BM427">
        <v>95306</v>
      </c>
    </row>
    <row r="428" spans="1:65" x14ac:dyDescent="0.25">
      <c r="A428" t="s">
        <v>432</v>
      </c>
      <c r="B428" s="2">
        <v>5.6</v>
      </c>
      <c r="C428" s="3">
        <v>5.7350000000000003</v>
      </c>
      <c r="D428" s="9">
        <v>6.5</v>
      </c>
      <c r="E428" s="2">
        <v>722</v>
      </c>
      <c r="F428" s="7">
        <v>1</v>
      </c>
      <c r="G428" s="7">
        <v>50</v>
      </c>
      <c r="H428" s="7">
        <v>4</v>
      </c>
      <c r="I428" s="7">
        <v>2</v>
      </c>
      <c r="J428" s="7">
        <v>27</v>
      </c>
      <c r="K428" s="7">
        <v>638</v>
      </c>
      <c r="L428" s="7">
        <v>128</v>
      </c>
      <c r="M428" s="7">
        <v>31</v>
      </c>
      <c r="N428" s="7">
        <v>78</v>
      </c>
      <c r="O428" s="7">
        <v>35</v>
      </c>
      <c r="P428" s="7">
        <v>38</v>
      </c>
      <c r="Q428" s="7">
        <v>9</v>
      </c>
      <c r="R428" s="7">
        <v>65</v>
      </c>
      <c r="S428" s="7">
        <v>53</v>
      </c>
      <c r="T428" s="7">
        <v>11</v>
      </c>
      <c r="U428" s="7">
        <v>50</v>
      </c>
      <c r="V428" s="7">
        <v>106</v>
      </c>
      <c r="W428" s="7">
        <v>16</v>
      </c>
      <c r="X428" s="2">
        <v>2.5</v>
      </c>
      <c r="Y428" s="2">
        <v>1.8</v>
      </c>
      <c r="Z428" s="2">
        <v>2.1</v>
      </c>
      <c r="AA428" s="2">
        <v>3.1</v>
      </c>
      <c r="AB428" s="2">
        <v>1.3</v>
      </c>
      <c r="AC428" s="2">
        <v>2</v>
      </c>
      <c r="AD428" s="2">
        <v>2.8</v>
      </c>
      <c r="AE428" s="2">
        <v>2.2999999999999998</v>
      </c>
      <c r="AF428" s="2">
        <v>3.7</v>
      </c>
      <c r="AG428" s="2">
        <v>2.9</v>
      </c>
      <c r="AH428" s="2">
        <v>3.7</v>
      </c>
      <c r="AI428" s="2">
        <v>1.7</v>
      </c>
      <c r="AJ428" s="2">
        <v>2.7</v>
      </c>
      <c r="AK428" s="2">
        <v>2.1</v>
      </c>
      <c r="AL428" s="2">
        <v>0.9</v>
      </c>
      <c r="AM428" s="2">
        <v>1.9</v>
      </c>
      <c r="AN428" s="2">
        <v>2.7</v>
      </c>
      <c r="AO428" s="2">
        <v>2.2999999999999998</v>
      </c>
      <c r="AP428" s="2">
        <v>3</v>
      </c>
      <c r="AQ428" s="2">
        <v>2.6</v>
      </c>
      <c r="AR428" s="2">
        <v>2.5</v>
      </c>
      <c r="AS428">
        <v>27158135</v>
      </c>
      <c r="AT428">
        <v>178218</v>
      </c>
      <c r="AU428">
        <v>59710</v>
      </c>
      <c r="AV428">
        <v>2365273</v>
      </c>
      <c r="AW428">
        <v>92735</v>
      </c>
      <c r="AX428">
        <v>156225</v>
      </c>
      <c r="AY428">
        <v>1114777</v>
      </c>
      <c r="AZ428">
        <v>4361451</v>
      </c>
      <c r="BA428">
        <v>1185242</v>
      </c>
      <c r="BB428">
        <v>1788112</v>
      </c>
      <c r="BC428">
        <v>1071516</v>
      </c>
      <c r="BD428">
        <v>1068174</v>
      </c>
      <c r="BE428">
        <v>396418</v>
      </c>
      <c r="BF428">
        <v>1901028</v>
      </c>
      <c r="BG428">
        <v>2344137</v>
      </c>
      <c r="BH428">
        <v>1507980</v>
      </c>
      <c r="BI428">
        <v>2977750</v>
      </c>
      <c r="BJ428">
        <v>3460877</v>
      </c>
      <c r="BK428">
        <v>533021</v>
      </c>
      <c r="BL428">
        <v>499663</v>
      </c>
      <c r="BM428">
        <v>95828</v>
      </c>
    </row>
    <row r="429" spans="1:65" x14ac:dyDescent="0.25">
      <c r="A429" t="s">
        <v>433</v>
      </c>
      <c r="B429" s="2">
        <v>5.5</v>
      </c>
      <c r="C429" s="3">
        <v>5.3970000000000002</v>
      </c>
      <c r="D429" s="9">
        <v>6.5</v>
      </c>
      <c r="E429" s="2">
        <v>730</v>
      </c>
      <c r="F429" s="7">
        <v>1</v>
      </c>
      <c r="G429" s="7">
        <v>48</v>
      </c>
      <c r="H429" s="7">
        <v>4</v>
      </c>
      <c r="I429" s="7">
        <v>2</v>
      </c>
      <c r="J429" s="7">
        <v>28</v>
      </c>
      <c r="K429" s="7">
        <v>648</v>
      </c>
      <c r="L429" s="7">
        <v>131</v>
      </c>
      <c r="M429" s="7">
        <v>32</v>
      </c>
      <c r="N429" s="7">
        <v>78</v>
      </c>
      <c r="O429" s="7">
        <v>36</v>
      </c>
      <c r="P429" s="7">
        <v>39</v>
      </c>
      <c r="Q429" s="7">
        <v>10</v>
      </c>
      <c r="R429" s="7">
        <v>65</v>
      </c>
      <c r="S429" s="7">
        <v>52</v>
      </c>
      <c r="T429" s="7">
        <v>11</v>
      </c>
      <c r="U429" s="7">
        <v>50</v>
      </c>
      <c r="V429" s="7">
        <v>108</v>
      </c>
      <c r="W429" s="7">
        <v>17</v>
      </c>
      <c r="X429" s="2">
        <v>2.5</v>
      </c>
      <c r="Y429" s="2">
        <v>1.6</v>
      </c>
      <c r="Z429" s="2">
        <v>2</v>
      </c>
      <c r="AA429" s="2">
        <v>3</v>
      </c>
      <c r="AB429" s="2">
        <v>1.2</v>
      </c>
      <c r="AC429" s="2">
        <v>2.1</v>
      </c>
      <c r="AD429" s="2">
        <v>2.8</v>
      </c>
      <c r="AE429" s="2">
        <v>2.4</v>
      </c>
      <c r="AF429" s="2">
        <v>3.7</v>
      </c>
      <c r="AG429" s="2">
        <v>3</v>
      </c>
      <c r="AH429" s="2">
        <v>3.8</v>
      </c>
      <c r="AI429" s="2">
        <v>2.1</v>
      </c>
      <c r="AJ429" s="2">
        <v>2.7</v>
      </c>
      <c r="AK429" s="2">
        <v>2.1</v>
      </c>
      <c r="AL429" s="2">
        <v>0.9</v>
      </c>
      <c r="AM429" s="2">
        <v>1.9</v>
      </c>
      <c r="AN429" s="2">
        <v>2.8</v>
      </c>
      <c r="AO429" s="2">
        <v>2.2999999999999998</v>
      </c>
      <c r="AP429" s="2">
        <v>3.1</v>
      </c>
      <c r="AQ429" s="2">
        <v>2.6</v>
      </c>
      <c r="AR429" s="2">
        <v>2.5</v>
      </c>
      <c r="AS429">
        <v>27214852</v>
      </c>
      <c r="AT429">
        <v>178345</v>
      </c>
      <c r="AU429">
        <v>58984</v>
      </c>
      <c r="AV429">
        <v>2371584</v>
      </c>
      <c r="AW429">
        <v>92945</v>
      </c>
      <c r="AX429">
        <v>156767</v>
      </c>
      <c r="AY429">
        <v>1118179</v>
      </c>
      <c r="AZ429">
        <v>4365749</v>
      </c>
      <c r="BA429">
        <v>1190165</v>
      </c>
      <c r="BB429">
        <v>1789303</v>
      </c>
      <c r="BC429">
        <v>1076298</v>
      </c>
      <c r="BD429">
        <v>1069126</v>
      </c>
      <c r="BE429">
        <v>396869</v>
      </c>
      <c r="BF429">
        <v>1912051</v>
      </c>
      <c r="BG429">
        <v>2353857</v>
      </c>
      <c r="BH429">
        <v>1505067</v>
      </c>
      <c r="BI429">
        <v>2978077</v>
      </c>
      <c r="BJ429">
        <v>3468968</v>
      </c>
      <c r="BK429">
        <v>535567</v>
      </c>
      <c r="BL429">
        <v>500747</v>
      </c>
      <c r="BM429">
        <v>96206</v>
      </c>
    </row>
    <row r="430" spans="1:65" x14ac:dyDescent="0.25">
      <c r="A430" t="s">
        <v>434</v>
      </c>
      <c r="B430" s="2">
        <v>5.5</v>
      </c>
      <c r="C430" s="3">
        <v>5.4409999999999998</v>
      </c>
      <c r="D430" s="9">
        <v>6.5</v>
      </c>
      <c r="E430" s="2">
        <v>726</v>
      </c>
      <c r="F430" s="7">
        <v>1</v>
      </c>
      <c r="G430" s="7">
        <v>47</v>
      </c>
      <c r="H430" s="7">
        <v>4</v>
      </c>
      <c r="I430" s="7">
        <v>2</v>
      </c>
      <c r="J430" s="7">
        <v>26</v>
      </c>
      <c r="K430" s="7">
        <v>646</v>
      </c>
      <c r="L430" s="7">
        <v>130</v>
      </c>
      <c r="M430" s="7">
        <v>33</v>
      </c>
      <c r="N430" s="7">
        <v>79</v>
      </c>
      <c r="O430" s="7">
        <v>35</v>
      </c>
      <c r="P430" s="7">
        <v>38</v>
      </c>
      <c r="Q430" s="7">
        <v>11</v>
      </c>
      <c r="R430" s="7">
        <v>61</v>
      </c>
      <c r="S430" s="7">
        <v>51</v>
      </c>
      <c r="T430" s="7">
        <v>12</v>
      </c>
      <c r="U430" s="7">
        <v>52</v>
      </c>
      <c r="V430" s="7">
        <v>110</v>
      </c>
      <c r="W430" s="7">
        <v>17</v>
      </c>
      <c r="X430" s="2">
        <v>2.5</v>
      </c>
      <c r="Y430" s="2">
        <v>1.5</v>
      </c>
      <c r="Z430" s="2">
        <v>1.9</v>
      </c>
      <c r="AA430" s="2">
        <v>3</v>
      </c>
      <c r="AB430" s="2">
        <v>1.3</v>
      </c>
      <c r="AC430" s="2">
        <v>2</v>
      </c>
      <c r="AD430" s="2">
        <v>2.8</v>
      </c>
      <c r="AE430" s="2">
        <v>2.4</v>
      </c>
      <c r="AF430" s="2">
        <v>3.8</v>
      </c>
      <c r="AG430" s="2">
        <v>2.9</v>
      </c>
      <c r="AH430" s="2">
        <v>3.6</v>
      </c>
      <c r="AI430" s="2">
        <v>2.2999999999999998</v>
      </c>
      <c r="AJ430" s="2">
        <v>2.5</v>
      </c>
      <c r="AK430" s="2">
        <v>2</v>
      </c>
      <c r="AL430" s="2">
        <v>0.9</v>
      </c>
      <c r="AM430" s="2">
        <v>1.9</v>
      </c>
      <c r="AN430" s="2">
        <v>2.8</v>
      </c>
      <c r="AO430" s="2">
        <v>2.4</v>
      </c>
      <c r="AP430" s="2">
        <v>2.9</v>
      </c>
      <c r="AQ430" s="2">
        <v>2.6</v>
      </c>
      <c r="AR430" s="2">
        <v>2.5</v>
      </c>
      <c r="AS430">
        <v>27294663</v>
      </c>
      <c r="AT430">
        <v>178374</v>
      </c>
      <c r="AU430">
        <v>58954</v>
      </c>
      <c r="AV430">
        <v>2374578</v>
      </c>
      <c r="AW430">
        <v>93359</v>
      </c>
      <c r="AX430">
        <v>157244</v>
      </c>
      <c r="AY430">
        <v>1124033</v>
      </c>
      <c r="AZ430">
        <v>4376391</v>
      </c>
      <c r="BA430">
        <v>1193090</v>
      </c>
      <c r="BB430">
        <v>1802495</v>
      </c>
      <c r="BC430">
        <v>1081012</v>
      </c>
      <c r="BD430">
        <v>1070374</v>
      </c>
      <c r="BE430">
        <v>398119</v>
      </c>
      <c r="BF430">
        <v>1926683</v>
      </c>
      <c r="BG430">
        <v>2365658</v>
      </c>
      <c r="BH430">
        <v>1501313</v>
      </c>
      <c r="BI430">
        <v>2980584</v>
      </c>
      <c r="BJ430">
        <v>3476289</v>
      </c>
      <c r="BK430">
        <v>537192</v>
      </c>
      <c r="BL430">
        <v>502308</v>
      </c>
      <c r="BM430">
        <v>96613</v>
      </c>
    </row>
    <row r="431" spans="1:65" x14ac:dyDescent="0.25">
      <c r="A431" t="s">
        <v>435</v>
      </c>
      <c r="B431" s="2">
        <v>5.6</v>
      </c>
      <c r="C431" s="3">
        <v>5.6550000000000002</v>
      </c>
      <c r="D431" s="9">
        <v>6.5</v>
      </c>
      <c r="E431" s="2">
        <v>727</v>
      </c>
      <c r="F431" s="7">
        <v>1</v>
      </c>
      <c r="G431" s="7">
        <v>47</v>
      </c>
      <c r="H431" s="7">
        <v>4</v>
      </c>
      <c r="I431" s="7">
        <v>3</v>
      </c>
      <c r="J431" s="7">
        <v>25</v>
      </c>
      <c r="K431" s="7">
        <v>648</v>
      </c>
      <c r="L431" s="7">
        <v>128</v>
      </c>
      <c r="M431" s="7">
        <v>33</v>
      </c>
      <c r="N431" s="7">
        <v>80</v>
      </c>
      <c r="O431" s="7">
        <v>37</v>
      </c>
      <c r="P431" s="7">
        <v>36</v>
      </c>
      <c r="Q431" s="7">
        <v>10</v>
      </c>
      <c r="R431" s="7">
        <v>66</v>
      </c>
      <c r="S431" s="7">
        <v>51</v>
      </c>
      <c r="T431" s="7">
        <v>11</v>
      </c>
      <c r="U431" s="7">
        <v>51</v>
      </c>
      <c r="V431" s="7">
        <v>111</v>
      </c>
      <c r="W431" s="7">
        <v>16</v>
      </c>
      <c r="X431" s="2">
        <v>2.5</v>
      </c>
      <c r="Y431" s="2">
        <v>1.6</v>
      </c>
      <c r="Z431" s="2">
        <v>1.9</v>
      </c>
      <c r="AA431" s="2">
        <v>3</v>
      </c>
      <c r="AB431" s="2">
        <v>1.3</v>
      </c>
      <c r="AC431" s="2">
        <v>1.9</v>
      </c>
      <c r="AD431" s="2">
        <v>2.8</v>
      </c>
      <c r="AE431" s="2">
        <v>2.5</v>
      </c>
      <c r="AF431" s="2">
        <v>3.8</v>
      </c>
      <c r="AG431" s="2">
        <v>3.1</v>
      </c>
      <c r="AH431" s="2">
        <v>3.5</v>
      </c>
      <c r="AI431" s="2">
        <v>2</v>
      </c>
      <c r="AJ431" s="2">
        <v>2.7</v>
      </c>
      <c r="AK431" s="2">
        <v>2</v>
      </c>
      <c r="AL431" s="2">
        <v>0.9</v>
      </c>
      <c r="AM431" s="2">
        <v>1.9</v>
      </c>
      <c r="AN431" s="2">
        <v>2.9</v>
      </c>
      <c r="AO431" s="2">
        <v>2.2000000000000002</v>
      </c>
      <c r="AP431" s="2">
        <v>2.7</v>
      </c>
      <c r="AQ431" s="2">
        <v>2.6</v>
      </c>
      <c r="AR431" s="2">
        <v>2.5</v>
      </c>
      <c r="AS431">
        <v>27340844</v>
      </c>
      <c r="AT431">
        <v>179191</v>
      </c>
      <c r="AU431">
        <v>57658</v>
      </c>
      <c r="AV431">
        <v>2375569</v>
      </c>
      <c r="AW431">
        <v>91946</v>
      </c>
      <c r="AX431">
        <v>157485</v>
      </c>
      <c r="AY431">
        <v>1129528</v>
      </c>
      <c r="AZ431">
        <v>4372196</v>
      </c>
      <c r="BA431">
        <v>1190045</v>
      </c>
      <c r="BB431">
        <v>1815224</v>
      </c>
      <c r="BC431">
        <v>1082212</v>
      </c>
      <c r="BD431">
        <v>1079581</v>
      </c>
      <c r="BE431">
        <v>399320</v>
      </c>
      <c r="BF431">
        <v>1937150</v>
      </c>
      <c r="BG431">
        <v>2367614</v>
      </c>
      <c r="BH431">
        <v>1495266</v>
      </c>
      <c r="BI431">
        <v>2982085</v>
      </c>
      <c r="BJ431">
        <v>3490643</v>
      </c>
      <c r="BK431">
        <v>538452</v>
      </c>
      <c r="BL431">
        <v>502538</v>
      </c>
      <c r="BM431">
        <v>97140</v>
      </c>
    </row>
    <row r="432" spans="1:65" x14ac:dyDescent="0.25">
      <c r="A432" t="s">
        <v>436</v>
      </c>
      <c r="B432" s="2">
        <v>5.6</v>
      </c>
      <c r="C432" s="3">
        <v>5.71</v>
      </c>
      <c r="D432" s="9">
        <v>6.5</v>
      </c>
      <c r="E432" s="2">
        <v>730</v>
      </c>
      <c r="F432" s="7">
        <v>1</v>
      </c>
      <c r="G432" s="7">
        <v>49</v>
      </c>
      <c r="H432" s="7">
        <v>4</v>
      </c>
      <c r="I432" s="7">
        <v>3</v>
      </c>
      <c r="J432" s="7">
        <v>26</v>
      </c>
      <c r="K432" s="7">
        <v>647</v>
      </c>
      <c r="L432" s="7">
        <v>127</v>
      </c>
      <c r="M432" s="7">
        <v>32</v>
      </c>
      <c r="N432" s="7">
        <v>80</v>
      </c>
      <c r="O432" s="7">
        <v>36</v>
      </c>
      <c r="P432" s="7">
        <v>34</v>
      </c>
      <c r="Q432" s="7">
        <v>11</v>
      </c>
      <c r="R432" s="7">
        <v>67</v>
      </c>
      <c r="S432" s="7">
        <v>51</v>
      </c>
      <c r="T432" s="7">
        <v>11</v>
      </c>
      <c r="U432" s="7">
        <v>52</v>
      </c>
      <c r="V432" s="7">
        <v>113</v>
      </c>
      <c r="W432" s="7">
        <v>16</v>
      </c>
      <c r="X432" s="2">
        <v>2.5</v>
      </c>
      <c r="Y432" s="2">
        <v>1.6</v>
      </c>
      <c r="Z432" s="2">
        <v>2</v>
      </c>
      <c r="AA432" s="2">
        <v>3</v>
      </c>
      <c r="AB432" s="2">
        <v>1.4</v>
      </c>
      <c r="AC432" s="2">
        <v>1.9</v>
      </c>
      <c r="AD432" s="2">
        <v>2.7</v>
      </c>
      <c r="AE432" s="2">
        <v>2.4</v>
      </c>
      <c r="AF432" s="2">
        <v>3.8</v>
      </c>
      <c r="AG432" s="2">
        <v>3</v>
      </c>
      <c r="AH432" s="2">
        <v>3.3</v>
      </c>
      <c r="AI432" s="2">
        <v>2.2000000000000002</v>
      </c>
      <c r="AJ432" s="2">
        <v>2.8</v>
      </c>
      <c r="AK432" s="2">
        <v>2</v>
      </c>
      <c r="AL432" s="2">
        <v>0.9</v>
      </c>
      <c r="AM432" s="2">
        <v>1.9</v>
      </c>
      <c r="AN432" s="2">
        <v>2.9</v>
      </c>
      <c r="AO432" s="2">
        <v>2.2000000000000002</v>
      </c>
      <c r="AP432" s="2">
        <v>2.6</v>
      </c>
      <c r="AQ432" s="2">
        <v>2.6</v>
      </c>
      <c r="AR432" s="2">
        <v>2.5</v>
      </c>
      <c r="AS432">
        <v>27399689</v>
      </c>
      <c r="AT432">
        <v>179850</v>
      </c>
      <c r="AU432">
        <v>57015</v>
      </c>
      <c r="AV432">
        <v>2375914</v>
      </c>
      <c r="AW432">
        <v>92389</v>
      </c>
      <c r="AX432">
        <v>157786</v>
      </c>
      <c r="AY432">
        <v>1134708</v>
      </c>
      <c r="AZ432">
        <v>4381756</v>
      </c>
      <c r="BA432">
        <v>1192778</v>
      </c>
      <c r="BB432">
        <v>1824067</v>
      </c>
      <c r="BC432">
        <v>1086337</v>
      </c>
      <c r="BD432">
        <v>1080051</v>
      </c>
      <c r="BE432">
        <v>400094</v>
      </c>
      <c r="BF432">
        <v>1943186</v>
      </c>
      <c r="BG432">
        <v>2371090</v>
      </c>
      <c r="BH432">
        <v>1504192</v>
      </c>
      <c r="BI432">
        <v>2977919</v>
      </c>
      <c r="BJ432">
        <v>3498373</v>
      </c>
      <c r="BK432">
        <v>541000</v>
      </c>
      <c r="BL432">
        <v>503482</v>
      </c>
      <c r="BM432">
        <v>97702</v>
      </c>
    </row>
    <row r="433" spans="1:65" x14ac:dyDescent="0.25">
      <c r="A433" t="s">
        <v>437</v>
      </c>
      <c r="B433" s="2">
        <v>5.5</v>
      </c>
      <c r="C433" s="3">
        <v>5.4279999999999999</v>
      </c>
      <c r="D433" s="9">
        <v>6.5</v>
      </c>
      <c r="E433" s="2">
        <v>741</v>
      </c>
      <c r="F433" s="7">
        <v>1</v>
      </c>
      <c r="G433" s="7">
        <v>51</v>
      </c>
      <c r="H433" s="7">
        <v>4</v>
      </c>
      <c r="I433" s="7">
        <v>3</v>
      </c>
      <c r="J433" s="7">
        <v>27</v>
      </c>
      <c r="K433" s="7">
        <v>656</v>
      </c>
      <c r="L433" s="7">
        <v>130</v>
      </c>
      <c r="M433" s="7">
        <v>31</v>
      </c>
      <c r="N433" s="7">
        <v>79</v>
      </c>
      <c r="O433" s="7">
        <v>37</v>
      </c>
      <c r="P433" s="7">
        <v>35</v>
      </c>
      <c r="Q433" s="7">
        <v>12</v>
      </c>
      <c r="R433" s="7">
        <v>70</v>
      </c>
      <c r="S433" s="7">
        <v>52</v>
      </c>
      <c r="T433" s="7">
        <v>11</v>
      </c>
      <c r="U433" s="7">
        <v>51</v>
      </c>
      <c r="V433" s="7">
        <v>117</v>
      </c>
      <c r="W433" s="7">
        <v>15</v>
      </c>
      <c r="X433" s="2">
        <v>2.5</v>
      </c>
      <c r="Y433" s="2">
        <v>1.6</v>
      </c>
      <c r="Z433" s="2">
        <v>2.1</v>
      </c>
      <c r="AA433" s="2">
        <v>2.8</v>
      </c>
      <c r="AB433" s="2">
        <v>1.4</v>
      </c>
      <c r="AC433" s="2">
        <v>2</v>
      </c>
      <c r="AD433" s="2">
        <v>2.8</v>
      </c>
      <c r="AE433" s="2">
        <v>2.2999999999999998</v>
      </c>
      <c r="AF433" s="2">
        <v>3.8</v>
      </c>
      <c r="AG433" s="2">
        <v>3.1</v>
      </c>
      <c r="AH433" s="2">
        <v>3.4</v>
      </c>
      <c r="AI433" s="2">
        <v>2.5</v>
      </c>
      <c r="AJ433" s="2">
        <v>2.9</v>
      </c>
      <c r="AK433" s="2">
        <v>2</v>
      </c>
      <c r="AL433" s="2">
        <v>0.9</v>
      </c>
      <c r="AM433" s="2">
        <v>1.9</v>
      </c>
      <c r="AN433" s="2">
        <v>3</v>
      </c>
      <c r="AO433" s="2">
        <v>2.2000000000000002</v>
      </c>
      <c r="AP433" s="2">
        <v>2.4</v>
      </c>
      <c r="AQ433" s="2">
        <v>2.6</v>
      </c>
      <c r="AR433" s="2">
        <v>2.5</v>
      </c>
      <c r="AS433">
        <v>27462395</v>
      </c>
      <c r="AT433">
        <v>181235</v>
      </c>
      <c r="AU433">
        <v>56397</v>
      </c>
      <c r="AV433">
        <v>2381302</v>
      </c>
      <c r="AW433">
        <v>93052</v>
      </c>
      <c r="AX433">
        <v>158343</v>
      </c>
      <c r="AY433">
        <v>1141150</v>
      </c>
      <c r="AZ433">
        <v>4397594</v>
      </c>
      <c r="BA433">
        <v>1198819</v>
      </c>
      <c r="BB433">
        <v>1834929</v>
      </c>
      <c r="BC433">
        <v>1092524</v>
      </c>
      <c r="BD433">
        <v>1085127</v>
      </c>
      <c r="BE433">
        <v>401766</v>
      </c>
      <c r="BF433">
        <v>1953013</v>
      </c>
      <c r="BG433">
        <v>2369585</v>
      </c>
      <c r="BH433">
        <v>1482318</v>
      </c>
      <c r="BI433">
        <v>2979417</v>
      </c>
      <c r="BJ433">
        <v>3511800</v>
      </c>
      <c r="BK433">
        <v>544372</v>
      </c>
      <c r="BL433">
        <v>504452</v>
      </c>
      <c r="BM433">
        <v>95200</v>
      </c>
    </row>
    <row r="434" spans="1:65" x14ac:dyDescent="0.25">
      <c r="A434" t="s">
        <v>438</v>
      </c>
      <c r="B434" s="2">
        <v>5.4</v>
      </c>
      <c r="C434" s="3">
        <v>5.3949999999999996</v>
      </c>
      <c r="D434" s="9">
        <v>6.5</v>
      </c>
      <c r="E434" s="2">
        <v>742</v>
      </c>
      <c r="F434" s="7">
        <v>1</v>
      </c>
      <c r="G434" s="7">
        <v>51</v>
      </c>
      <c r="H434" s="7">
        <v>4</v>
      </c>
      <c r="I434" s="7">
        <v>3</v>
      </c>
      <c r="J434" s="7">
        <v>25</v>
      </c>
      <c r="K434" s="7">
        <v>658</v>
      </c>
      <c r="L434" s="7">
        <v>129</v>
      </c>
      <c r="M434" s="7">
        <v>29</v>
      </c>
      <c r="N434" s="7">
        <v>82</v>
      </c>
      <c r="O434" s="7">
        <v>37</v>
      </c>
      <c r="P434" s="7">
        <v>35</v>
      </c>
      <c r="Q434" s="7">
        <v>14</v>
      </c>
      <c r="R434" s="7">
        <v>70</v>
      </c>
      <c r="S434" s="7">
        <v>51</v>
      </c>
      <c r="T434" s="7">
        <v>12</v>
      </c>
      <c r="U434" s="7">
        <v>51</v>
      </c>
      <c r="V434" s="7">
        <v>119</v>
      </c>
      <c r="W434" s="7">
        <v>16</v>
      </c>
      <c r="X434" s="2">
        <v>2.5</v>
      </c>
      <c r="Y434" s="2">
        <v>1.6</v>
      </c>
      <c r="Z434" s="2">
        <v>2.1</v>
      </c>
      <c r="AA434" s="2">
        <v>3</v>
      </c>
      <c r="AB434" s="2">
        <v>1.5</v>
      </c>
      <c r="AC434" s="2">
        <v>1.9</v>
      </c>
      <c r="AD434" s="2">
        <v>2.8</v>
      </c>
      <c r="AE434" s="2">
        <v>2.2000000000000002</v>
      </c>
      <c r="AF434" s="2">
        <v>3.9</v>
      </c>
      <c r="AG434" s="2">
        <v>3</v>
      </c>
      <c r="AH434" s="2">
        <v>3.4</v>
      </c>
      <c r="AI434" s="2">
        <v>2.8</v>
      </c>
      <c r="AJ434" s="2">
        <v>2.9</v>
      </c>
      <c r="AK434" s="2">
        <v>2</v>
      </c>
      <c r="AL434" s="2">
        <v>0.9</v>
      </c>
      <c r="AM434" s="2">
        <v>1.9</v>
      </c>
      <c r="AN434" s="2">
        <v>3.1</v>
      </c>
      <c r="AO434" s="2">
        <v>2.2000000000000002</v>
      </c>
      <c r="AP434" s="2">
        <v>2.5</v>
      </c>
      <c r="AQ434" s="2">
        <v>2.6</v>
      </c>
      <c r="AR434" s="2">
        <v>2.4</v>
      </c>
      <c r="AS434">
        <v>27520493</v>
      </c>
      <c r="AT434">
        <v>181690</v>
      </c>
      <c r="AU434">
        <v>55710</v>
      </c>
      <c r="AV434">
        <v>2381671</v>
      </c>
      <c r="AW434">
        <v>93561</v>
      </c>
      <c r="AX434">
        <v>158871</v>
      </c>
      <c r="AY434">
        <v>1144054</v>
      </c>
      <c r="AZ434">
        <v>4404638</v>
      </c>
      <c r="BA434">
        <v>1201036</v>
      </c>
      <c r="BB434">
        <v>1844912</v>
      </c>
      <c r="BC434">
        <v>1097370</v>
      </c>
      <c r="BD434">
        <v>1086447</v>
      </c>
      <c r="BE434">
        <v>403064</v>
      </c>
      <c r="BF434">
        <v>1960603</v>
      </c>
      <c r="BG434">
        <v>2380513</v>
      </c>
      <c r="BH434">
        <v>1479305</v>
      </c>
      <c r="BI434">
        <v>2979457</v>
      </c>
      <c r="BJ434">
        <v>3516119</v>
      </c>
      <c r="BK434">
        <v>546642</v>
      </c>
      <c r="BL434">
        <v>506248</v>
      </c>
      <c r="BM434">
        <v>98582</v>
      </c>
    </row>
    <row r="435" spans="1:65" x14ac:dyDescent="0.25">
      <c r="A435" t="s">
        <v>439</v>
      </c>
      <c r="B435" s="2">
        <v>5.3</v>
      </c>
      <c r="C435" s="3">
        <v>5.3090000000000002</v>
      </c>
      <c r="D435" s="9">
        <v>6.5</v>
      </c>
      <c r="E435" s="2">
        <v>741</v>
      </c>
      <c r="F435" s="7">
        <v>1</v>
      </c>
      <c r="G435" s="7">
        <v>51</v>
      </c>
      <c r="H435" s="7">
        <v>4</v>
      </c>
      <c r="I435" s="7">
        <v>3</v>
      </c>
      <c r="J435" s="7">
        <v>24</v>
      </c>
      <c r="K435" s="7">
        <v>659</v>
      </c>
      <c r="L435" s="7">
        <v>125</v>
      </c>
      <c r="M435" s="7">
        <v>30</v>
      </c>
      <c r="N435" s="7">
        <v>84</v>
      </c>
      <c r="O435" s="7">
        <v>38</v>
      </c>
      <c r="P435" s="7">
        <v>34</v>
      </c>
      <c r="Q435" s="7">
        <v>15</v>
      </c>
      <c r="R435" s="7">
        <v>70</v>
      </c>
      <c r="S435" s="7">
        <v>52</v>
      </c>
      <c r="T435" s="7">
        <v>13</v>
      </c>
      <c r="U435" s="7">
        <v>49</v>
      </c>
      <c r="V435" s="7">
        <v>119</v>
      </c>
      <c r="W435" s="7">
        <v>15</v>
      </c>
      <c r="X435" s="2">
        <v>2.5</v>
      </c>
      <c r="Y435" s="2">
        <v>1.5</v>
      </c>
      <c r="Z435" s="2">
        <v>2.1</v>
      </c>
      <c r="AA435" s="2">
        <v>3</v>
      </c>
      <c r="AB435" s="2">
        <v>1.6</v>
      </c>
      <c r="AC435" s="2">
        <v>1.8</v>
      </c>
      <c r="AD435" s="2">
        <v>2.7</v>
      </c>
      <c r="AE435" s="2">
        <v>2.2000000000000002</v>
      </c>
      <c r="AF435" s="2">
        <v>4</v>
      </c>
      <c r="AG435" s="2">
        <v>3.2</v>
      </c>
      <c r="AH435" s="2">
        <v>3.3</v>
      </c>
      <c r="AI435" s="2">
        <v>3</v>
      </c>
      <c r="AJ435" s="2">
        <v>2.9</v>
      </c>
      <c r="AK435" s="2">
        <v>2.1</v>
      </c>
      <c r="AL435" s="2">
        <v>1</v>
      </c>
      <c r="AM435" s="2">
        <v>1.8</v>
      </c>
      <c r="AN435" s="2">
        <v>3.1</v>
      </c>
      <c r="AO435" s="2">
        <v>2</v>
      </c>
      <c r="AP435" s="2">
        <v>2.2999999999999998</v>
      </c>
      <c r="AQ435" s="2">
        <v>2.6</v>
      </c>
      <c r="AR435" s="2">
        <v>2.4</v>
      </c>
      <c r="AS435">
        <v>27560004</v>
      </c>
      <c r="AT435">
        <v>181556</v>
      </c>
      <c r="AU435">
        <v>55072</v>
      </c>
      <c r="AV435">
        <v>2382052</v>
      </c>
      <c r="AW435">
        <v>93909</v>
      </c>
      <c r="AX435">
        <v>159222</v>
      </c>
      <c r="AY435">
        <v>1147500</v>
      </c>
      <c r="AZ435">
        <v>4410799</v>
      </c>
      <c r="BA435">
        <v>1205125</v>
      </c>
      <c r="BB435">
        <v>1851637</v>
      </c>
      <c r="BC435">
        <v>1099193</v>
      </c>
      <c r="BD435">
        <v>1084526</v>
      </c>
      <c r="BE435">
        <v>403937</v>
      </c>
      <c r="BF435">
        <v>1964502</v>
      </c>
      <c r="BG435">
        <v>2388203</v>
      </c>
      <c r="BH435">
        <v>1476027</v>
      </c>
      <c r="BI435">
        <v>2978596</v>
      </c>
      <c r="BJ435">
        <v>3522727</v>
      </c>
      <c r="BK435">
        <v>549183</v>
      </c>
      <c r="BL435">
        <v>507218</v>
      </c>
      <c r="BM435">
        <v>99021</v>
      </c>
    </row>
    <row r="436" spans="1:65" x14ac:dyDescent="0.25">
      <c r="A436" t="s">
        <v>440</v>
      </c>
      <c r="B436" s="2">
        <v>5.2</v>
      </c>
      <c r="C436" s="3">
        <v>5.2309999999999999</v>
      </c>
      <c r="D436" s="9">
        <v>6.5</v>
      </c>
      <c r="E436" s="2">
        <v>741</v>
      </c>
      <c r="F436" s="7">
        <v>1</v>
      </c>
      <c r="G436" s="7">
        <v>49</v>
      </c>
      <c r="H436" s="7">
        <v>4</v>
      </c>
      <c r="I436" s="7">
        <v>3</v>
      </c>
      <c r="J436" s="7">
        <v>23</v>
      </c>
      <c r="K436" s="7">
        <v>660</v>
      </c>
      <c r="L436" s="7">
        <v>124</v>
      </c>
      <c r="M436" s="7">
        <v>31</v>
      </c>
      <c r="N436" s="7">
        <v>86</v>
      </c>
      <c r="O436" s="7">
        <v>40</v>
      </c>
      <c r="P436" s="7">
        <v>32</v>
      </c>
      <c r="Q436" s="7">
        <v>14</v>
      </c>
      <c r="R436" s="7">
        <v>68</v>
      </c>
      <c r="S436" s="7">
        <v>53</v>
      </c>
      <c r="T436" s="7">
        <v>13</v>
      </c>
      <c r="U436" s="7">
        <v>49</v>
      </c>
      <c r="V436" s="7">
        <v>118</v>
      </c>
      <c r="W436" s="7">
        <v>14</v>
      </c>
      <c r="X436" s="2">
        <v>2.5</v>
      </c>
      <c r="Y436" s="2">
        <v>1.5</v>
      </c>
      <c r="Z436" s="2">
        <v>2</v>
      </c>
      <c r="AA436" s="2">
        <v>3.3</v>
      </c>
      <c r="AB436" s="2">
        <v>1.6</v>
      </c>
      <c r="AC436" s="2">
        <v>1.7</v>
      </c>
      <c r="AD436" s="2">
        <v>2.7</v>
      </c>
      <c r="AE436" s="2">
        <v>2.2999999999999998</v>
      </c>
      <c r="AF436" s="2">
        <v>4.0999999999999996</v>
      </c>
      <c r="AG436" s="2">
        <v>3.4</v>
      </c>
      <c r="AH436" s="2">
        <v>3.1</v>
      </c>
      <c r="AI436" s="2">
        <v>2.8</v>
      </c>
      <c r="AJ436" s="2">
        <v>2.8</v>
      </c>
      <c r="AK436" s="2">
        <v>2.1</v>
      </c>
      <c r="AL436" s="2">
        <v>1</v>
      </c>
      <c r="AM436" s="2">
        <v>1.8</v>
      </c>
      <c r="AN436" s="2">
        <v>3</v>
      </c>
      <c r="AO436" s="2">
        <v>2</v>
      </c>
      <c r="AP436" s="2">
        <v>2.9</v>
      </c>
      <c r="AQ436" s="2">
        <v>2.6</v>
      </c>
      <c r="AR436" s="2">
        <v>2.2999999999999998</v>
      </c>
      <c r="AS436">
        <v>27614114</v>
      </c>
      <c r="AT436">
        <v>181540</v>
      </c>
      <c r="AU436">
        <v>54555</v>
      </c>
      <c r="AV436">
        <v>2385377</v>
      </c>
      <c r="AW436">
        <v>94416</v>
      </c>
      <c r="AX436">
        <v>159321</v>
      </c>
      <c r="AY436">
        <v>1151273</v>
      </c>
      <c r="AZ436">
        <v>4420103</v>
      </c>
      <c r="BA436">
        <v>1207983</v>
      </c>
      <c r="BB436">
        <v>1858574</v>
      </c>
      <c r="BC436">
        <v>1102464</v>
      </c>
      <c r="BD436">
        <v>1084442</v>
      </c>
      <c r="BE436">
        <v>404890</v>
      </c>
      <c r="BF436">
        <v>1970632</v>
      </c>
      <c r="BG436">
        <v>2394403</v>
      </c>
      <c r="BH436">
        <v>1475040</v>
      </c>
      <c r="BI436">
        <v>2980673</v>
      </c>
      <c r="BJ436">
        <v>3528305</v>
      </c>
      <c r="BK436">
        <v>552270</v>
      </c>
      <c r="BL436">
        <v>508605</v>
      </c>
      <c r="BM436">
        <v>99246</v>
      </c>
    </row>
    <row r="437" spans="1:65" x14ac:dyDescent="0.25">
      <c r="A437" t="s">
        <v>441</v>
      </c>
      <c r="B437" s="2">
        <v>5.0999999999999996</v>
      </c>
      <c r="C437" s="3">
        <v>4.9640000000000004</v>
      </c>
      <c r="D437" s="9">
        <v>6.7</v>
      </c>
      <c r="E437" s="2">
        <v>741</v>
      </c>
      <c r="F437" s="7">
        <v>1</v>
      </c>
      <c r="G437" s="7">
        <v>48</v>
      </c>
      <c r="H437" s="7">
        <v>4</v>
      </c>
      <c r="I437" s="7">
        <v>4</v>
      </c>
      <c r="J437" s="7">
        <v>23</v>
      </c>
      <c r="K437" s="7">
        <v>661</v>
      </c>
      <c r="L437" s="7">
        <v>128</v>
      </c>
      <c r="M437" s="7">
        <v>31</v>
      </c>
      <c r="N437" s="7">
        <v>85</v>
      </c>
      <c r="O437" s="7">
        <v>40</v>
      </c>
      <c r="P437" s="7">
        <v>30</v>
      </c>
      <c r="Q437" s="7">
        <v>14</v>
      </c>
      <c r="R437" s="7">
        <v>67</v>
      </c>
      <c r="S437" s="7">
        <v>53</v>
      </c>
      <c r="T437" s="7">
        <v>13</v>
      </c>
      <c r="U437" s="7">
        <v>49</v>
      </c>
      <c r="V437" s="7">
        <v>119</v>
      </c>
      <c r="W437" s="7">
        <v>15</v>
      </c>
      <c r="X437" s="2">
        <v>2.5</v>
      </c>
      <c r="Y437" s="2">
        <v>1.3</v>
      </c>
      <c r="Z437" s="2">
        <v>2</v>
      </c>
      <c r="AA437" s="2">
        <v>3.4</v>
      </c>
      <c r="AB437" s="2">
        <v>1.8</v>
      </c>
      <c r="AC437" s="2">
        <v>1.7</v>
      </c>
      <c r="AD437" s="2">
        <v>2.8</v>
      </c>
      <c r="AE437" s="2">
        <v>2.2999999999999998</v>
      </c>
      <c r="AF437" s="2">
        <v>4.0999999999999996</v>
      </c>
      <c r="AG437" s="2">
        <v>3.3</v>
      </c>
      <c r="AH437" s="2">
        <v>2.9</v>
      </c>
      <c r="AI437" s="2">
        <v>2.8</v>
      </c>
      <c r="AJ437" s="2">
        <v>2.8</v>
      </c>
      <c r="AK437" s="2">
        <v>2.1</v>
      </c>
      <c r="AL437" s="2">
        <v>1</v>
      </c>
      <c r="AM437" s="2">
        <v>1.8</v>
      </c>
      <c r="AN437" s="2">
        <v>3.1</v>
      </c>
      <c r="AO437" s="2">
        <v>2</v>
      </c>
      <c r="AP437" s="2">
        <v>3</v>
      </c>
      <c r="AQ437" s="2">
        <v>2.6</v>
      </c>
      <c r="AR437" s="2">
        <v>2.2999999999999998</v>
      </c>
      <c r="AS437">
        <v>27673180</v>
      </c>
      <c r="AT437">
        <v>181548</v>
      </c>
      <c r="AU437">
        <v>54104</v>
      </c>
      <c r="AV437">
        <v>2388281</v>
      </c>
      <c r="AW437">
        <v>95083</v>
      </c>
      <c r="AX437">
        <v>159589</v>
      </c>
      <c r="AY437">
        <v>1154096</v>
      </c>
      <c r="AZ437">
        <v>4429810</v>
      </c>
      <c r="BA437">
        <v>1211638</v>
      </c>
      <c r="BB437">
        <v>1866688</v>
      </c>
      <c r="BC437">
        <v>1105984</v>
      </c>
      <c r="BD437">
        <v>1086115</v>
      </c>
      <c r="BE437">
        <v>405795</v>
      </c>
      <c r="BF437">
        <v>1977290</v>
      </c>
      <c r="BG437">
        <v>2402267</v>
      </c>
      <c r="BH437">
        <v>1472891</v>
      </c>
      <c r="BI437">
        <v>2981127</v>
      </c>
      <c r="BJ437">
        <v>3534813</v>
      </c>
      <c r="BK437">
        <v>555397</v>
      </c>
      <c r="BL437">
        <v>510950</v>
      </c>
      <c r="BM437">
        <v>99714</v>
      </c>
    </row>
    <row r="438" spans="1:65" x14ac:dyDescent="0.25">
      <c r="A438" t="s">
        <v>442</v>
      </c>
      <c r="B438" s="2">
        <v>5.0999999999999996</v>
      </c>
      <c r="C438" s="3">
        <v>5.008</v>
      </c>
      <c r="D438" s="9">
        <v>6.7</v>
      </c>
      <c r="E438" s="2">
        <v>746</v>
      </c>
      <c r="F438" s="7">
        <v>1</v>
      </c>
      <c r="G438" s="7">
        <v>48</v>
      </c>
      <c r="H438" s="7">
        <v>4</v>
      </c>
      <c r="I438" s="7">
        <v>4</v>
      </c>
      <c r="J438" s="7">
        <v>22</v>
      </c>
      <c r="K438" s="7">
        <v>667</v>
      </c>
      <c r="L438" s="7">
        <v>135</v>
      </c>
      <c r="M438" s="7">
        <v>30</v>
      </c>
      <c r="N438" s="7">
        <v>84</v>
      </c>
      <c r="O438" s="7">
        <v>41</v>
      </c>
      <c r="P438" s="7">
        <v>31</v>
      </c>
      <c r="Q438" s="7">
        <v>12</v>
      </c>
      <c r="R438" s="7">
        <v>66</v>
      </c>
      <c r="S438" s="7">
        <v>51</v>
      </c>
      <c r="T438" s="7">
        <v>12</v>
      </c>
      <c r="U438" s="7">
        <v>49</v>
      </c>
      <c r="V438" s="7">
        <v>121</v>
      </c>
      <c r="W438" s="7">
        <v>16</v>
      </c>
      <c r="X438" s="2">
        <v>2.6</v>
      </c>
      <c r="Y438" s="2">
        <v>1.5</v>
      </c>
      <c r="Z438" s="2">
        <v>2</v>
      </c>
      <c r="AA438" s="2">
        <v>3.3</v>
      </c>
      <c r="AB438" s="2">
        <v>2.2000000000000002</v>
      </c>
      <c r="AC438" s="2">
        <v>1.6</v>
      </c>
      <c r="AD438" s="2">
        <v>2.9</v>
      </c>
      <c r="AE438" s="2">
        <v>2.2000000000000002</v>
      </c>
      <c r="AF438" s="2">
        <v>4</v>
      </c>
      <c r="AG438" s="2">
        <v>3.4</v>
      </c>
      <c r="AH438" s="2">
        <v>2.9</v>
      </c>
      <c r="AI438" s="2">
        <v>2.5</v>
      </c>
      <c r="AJ438" s="2">
        <v>2.7</v>
      </c>
      <c r="AK438" s="2">
        <v>2</v>
      </c>
      <c r="AL438" s="2">
        <v>0.9</v>
      </c>
      <c r="AM438" s="2">
        <v>1.9</v>
      </c>
      <c r="AN438" s="2">
        <v>3.1</v>
      </c>
      <c r="AO438" s="2">
        <v>2.2000000000000002</v>
      </c>
      <c r="AP438" s="2">
        <v>3.5</v>
      </c>
      <c r="AQ438" s="2">
        <v>2.7</v>
      </c>
      <c r="AR438" s="2">
        <v>2.2999999999999998</v>
      </c>
      <c r="AS438">
        <v>27718885</v>
      </c>
      <c r="AT438">
        <v>181563</v>
      </c>
      <c r="AU438">
        <v>53572</v>
      </c>
      <c r="AV438">
        <v>2390905</v>
      </c>
      <c r="AW438">
        <v>95752</v>
      </c>
      <c r="AX438">
        <v>159881</v>
      </c>
      <c r="AY438">
        <v>1158227</v>
      </c>
      <c r="AZ438">
        <v>4439340</v>
      </c>
      <c r="BA438">
        <v>1213803</v>
      </c>
      <c r="BB438">
        <v>1873863</v>
      </c>
      <c r="BC438">
        <v>1109310</v>
      </c>
      <c r="BD438">
        <v>1086729</v>
      </c>
      <c r="BE438">
        <v>406323</v>
      </c>
      <c r="BF438">
        <v>1983233</v>
      </c>
      <c r="BG438">
        <v>2397448</v>
      </c>
      <c r="BH438">
        <v>1473297</v>
      </c>
      <c r="BI438">
        <v>2987252</v>
      </c>
      <c r="BJ438">
        <v>3540919</v>
      </c>
      <c r="BK438">
        <v>555720</v>
      </c>
      <c r="BL438">
        <v>511632</v>
      </c>
      <c r="BM438">
        <v>100116</v>
      </c>
    </row>
    <row r="439" spans="1:65" x14ac:dyDescent="0.25">
      <c r="A439" t="s">
        <v>443</v>
      </c>
      <c r="B439" s="2">
        <v>5.0999999999999996</v>
      </c>
      <c r="C439" s="3">
        <v>5.2530000000000001</v>
      </c>
      <c r="D439" s="9">
        <v>6.7</v>
      </c>
      <c r="E439" s="2">
        <v>750</v>
      </c>
      <c r="F439" s="7">
        <v>1</v>
      </c>
      <c r="G439" s="7">
        <v>49</v>
      </c>
      <c r="H439" s="7">
        <v>4</v>
      </c>
      <c r="I439" s="7">
        <v>4</v>
      </c>
      <c r="J439" s="7">
        <v>21</v>
      </c>
      <c r="K439" s="7">
        <v>673</v>
      </c>
      <c r="L439" s="7">
        <v>137</v>
      </c>
      <c r="M439" s="7">
        <v>30</v>
      </c>
      <c r="N439" s="7">
        <v>82</v>
      </c>
      <c r="O439" s="7">
        <v>39</v>
      </c>
      <c r="P439" s="7">
        <v>32</v>
      </c>
      <c r="Q439" s="7">
        <v>11</v>
      </c>
      <c r="R439" s="7">
        <v>65</v>
      </c>
      <c r="S439" s="7">
        <v>51</v>
      </c>
      <c r="T439" s="7">
        <v>11</v>
      </c>
      <c r="U439" s="7">
        <v>52</v>
      </c>
      <c r="V439" s="7">
        <v>124</v>
      </c>
      <c r="W439" s="7">
        <v>17</v>
      </c>
      <c r="X439" s="2">
        <v>2.6</v>
      </c>
      <c r="Y439" s="2">
        <v>1.1000000000000001</v>
      </c>
      <c r="Z439" s="2">
        <v>2</v>
      </c>
      <c r="AA439" s="2">
        <v>3.2</v>
      </c>
      <c r="AB439" s="2">
        <v>1.9</v>
      </c>
      <c r="AC439" s="2">
        <v>1.6</v>
      </c>
      <c r="AD439" s="2">
        <v>3</v>
      </c>
      <c r="AE439" s="2">
        <v>2.2000000000000002</v>
      </c>
      <c r="AF439" s="2">
        <v>3.9</v>
      </c>
      <c r="AG439" s="2">
        <v>3.3</v>
      </c>
      <c r="AH439" s="2">
        <v>3</v>
      </c>
      <c r="AI439" s="2">
        <v>2.2999999999999998</v>
      </c>
      <c r="AJ439" s="2">
        <v>2.7</v>
      </c>
      <c r="AK439" s="2">
        <v>2</v>
      </c>
      <c r="AL439" s="2">
        <v>0.9</v>
      </c>
      <c r="AM439" s="2">
        <v>1.9</v>
      </c>
      <c r="AN439" s="2">
        <v>3.2</v>
      </c>
      <c r="AO439" s="2">
        <v>2.4</v>
      </c>
      <c r="AP439" s="2">
        <v>3.2</v>
      </c>
      <c r="AQ439" s="2">
        <v>2.7</v>
      </c>
      <c r="AR439" s="2">
        <v>2.2000000000000002</v>
      </c>
      <c r="AS439">
        <v>27686328</v>
      </c>
      <c r="AT439">
        <v>181202</v>
      </c>
      <c r="AU439">
        <v>52556</v>
      </c>
      <c r="AV439">
        <v>2369444</v>
      </c>
      <c r="AW439">
        <v>96486</v>
      </c>
      <c r="AX439">
        <v>160080</v>
      </c>
      <c r="AY439">
        <v>1141434</v>
      </c>
      <c r="AZ439">
        <v>4440054</v>
      </c>
      <c r="BA439">
        <v>1215126</v>
      </c>
      <c r="BB439">
        <v>1877937</v>
      </c>
      <c r="BC439">
        <v>1110508</v>
      </c>
      <c r="BD439">
        <v>1086782</v>
      </c>
      <c r="BE439">
        <v>406604</v>
      </c>
      <c r="BF439">
        <v>1984810</v>
      </c>
      <c r="BG439">
        <v>2395638</v>
      </c>
      <c r="BH439">
        <v>1469923</v>
      </c>
      <c r="BI439">
        <v>2982287</v>
      </c>
      <c r="BJ439">
        <v>3545789</v>
      </c>
      <c r="BK439">
        <v>557168</v>
      </c>
      <c r="BL439">
        <v>512275</v>
      </c>
      <c r="BM439">
        <v>100226</v>
      </c>
    </row>
    <row r="440" spans="1:65" x14ac:dyDescent="0.25">
      <c r="A440" t="s">
        <v>444</v>
      </c>
      <c r="B440" s="2">
        <v>5.0999999999999996</v>
      </c>
      <c r="C440" s="3">
        <v>4.9269999999999996</v>
      </c>
      <c r="D440" s="9">
        <v>6.7</v>
      </c>
      <c r="E440" s="2">
        <v>748</v>
      </c>
      <c r="F440" s="7">
        <v>1</v>
      </c>
      <c r="G440" s="7">
        <v>47</v>
      </c>
      <c r="H440" s="7">
        <v>4</v>
      </c>
      <c r="I440" s="7">
        <v>3</v>
      </c>
      <c r="J440" s="7">
        <v>21</v>
      </c>
      <c r="K440" s="7">
        <v>673</v>
      </c>
      <c r="L440" s="7">
        <v>139</v>
      </c>
      <c r="M440" s="7">
        <v>30</v>
      </c>
      <c r="N440" s="7">
        <v>79</v>
      </c>
      <c r="O440" s="7">
        <v>41</v>
      </c>
      <c r="P440" s="7">
        <v>32</v>
      </c>
      <c r="Q440" s="7">
        <v>9</v>
      </c>
      <c r="R440" s="7">
        <v>65</v>
      </c>
      <c r="S440" s="7">
        <v>50</v>
      </c>
      <c r="T440" s="7">
        <v>11</v>
      </c>
      <c r="U440" s="7">
        <v>52</v>
      </c>
      <c r="V440" s="7">
        <v>126</v>
      </c>
      <c r="W440" s="7">
        <v>17</v>
      </c>
      <c r="X440" s="2">
        <v>2.5</v>
      </c>
      <c r="Y440" s="2">
        <v>1.5</v>
      </c>
      <c r="Z440" s="2">
        <v>1.9</v>
      </c>
      <c r="AA440" s="2">
        <v>2.9</v>
      </c>
      <c r="AB440" s="2">
        <v>1.6</v>
      </c>
      <c r="AC440" s="2">
        <v>1.5</v>
      </c>
      <c r="AD440" s="2">
        <v>3</v>
      </c>
      <c r="AE440" s="2">
        <v>2.1</v>
      </c>
      <c r="AF440" s="2">
        <v>3.6</v>
      </c>
      <c r="AG440" s="2">
        <v>3.3</v>
      </c>
      <c r="AH440" s="2">
        <v>3</v>
      </c>
      <c r="AI440" s="2">
        <v>1.9</v>
      </c>
      <c r="AJ440" s="2">
        <v>2.6</v>
      </c>
      <c r="AK440" s="2">
        <v>1.9</v>
      </c>
      <c r="AL440" s="2">
        <v>0.9</v>
      </c>
      <c r="AM440" s="2">
        <v>1.9</v>
      </c>
      <c r="AN440" s="2">
        <v>3.2</v>
      </c>
      <c r="AO440" s="2">
        <v>2.2999999999999998</v>
      </c>
      <c r="AP440" s="2">
        <v>3.2</v>
      </c>
      <c r="AQ440" s="2">
        <v>2.7</v>
      </c>
      <c r="AR440" s="2">
        <v>2.2999999999999998</v>
      </c>
      <c r="AS440">
        <v>27763159</v>
      </c>
      <c r="AT440">
        <v>181276</v>
      </c>
      <c r="AU440">
        <v>52550</v>
      </c>
      <c r="AV440">
        <v>2391245</v>
      </c>
      <c r="AW440">
        <v>97309</v>
      </c>
      <c r="AX440">
        <v>160783</v>
      </c>
      <c r="AY440">
        <v>1166753</v>
      </c>
      <c r="AZ440">
        <v>4447833</v>
      </c>
      <c r="BA440">
        <v>1219929</v>
      </c>
      <c r="BB440">
        <v>1882798</v>
      </c>
      <c r="BC440">
        <v>1112856</v>
      </c>
      <c r="BD440">
        <v>1087746</v>
      </c>
      <c r="BE440">
        <v>407381</v>
      </c>
      <c r="BF440">
        <v>1986407</v>
      </c>
      <c r="BG440">
        <v>2397552</v>
      </c>
      <c r="BH440">
        <v>1467495</v>
      </c>
      <c r="BI440">
        <v>2980426</v>
      </c>
      <c r="BJ440">
        <v>3551374</v>
      </c>
      <c r="BK440">
        <v>558734</v>
      </c>
      <c r="BL440">
        <v>512659</v>
      </c>
      <c r="BM440">
        <v>100055</v>
      </c>
    </row>
    <row r="441" spans="1:65" x14ac:dyDescent="0.25">
      <c r="A441" t="s">
        <v>445</v>
      </c>
      <c r="B441" s="2">
        <v>5.0999999999999996</v>
      </c>
      <c r="C441" s="3">
        <v>5.1159999999999997</v>
      </c>
      <c r="D441" s="9">
        <v>6.7</v>
      </c>
      <c r="E441" s="2">
        <v>748</v>
      </c>
      <c r="F441" s="7">
        <v>1</v>
      </c>
      <c r="G441" s="7">
        <v>47</v>
      </c>
      <c r="H441" s="7">
        <v>4</v>
      </c>
      <c r="I441" s="7">
        <v>3</v>
      </c>
      <c r="J441" s="7">
        <v>21</v>
      </c>
      <c r="K441" s="7">
        <v>673</v>
      </c>
      <c r="L441" s="7">
        <v>139</v>
      </c>
      <c r="M441" s="7">
        <v>30</v>
      </c>
      <c r="N441" s="7">
        <v>83</v>
      </c>
      <c r="O441" s="7">
        <v>42</v>
      </c>
      <c r="P441" s="7">
        <v>30</v>
      </c>
      <c r="Q441" s="7">
        <v>9</v>
      </c>
      <c r="R441" s="7">
        <v>66</v>
      </c>
      <c r="S441" s="7">
        <v>48</v>
      </c>
      <c r="T441" s="7">
        <v>11</v>
      </c>
      <c r="U441" s="7">
        <v>51</v>
      </c>
      <c r="V441" s="7">
        <v>125</v>
      </c>
      <c r="W441" s="7">
        <v>18</v>
      </c>
      <c r="X441" s="2">
        <v>2.5</v>
      </c>
      <c r="Y441" s="2">
        <v>1.3</v>
      </c>
      <c r="Z441" s="2">
        <v>1.9</v>
      </c>
      <c r="AA441" s="2">
        <v>3</v>
      </c>
      <c r="AB441" s="2">
        <v>1.3</v>
      </c>
      <c r="AC441" s="2">
        <v>1.6</v>
      </c>
      <c r="AD441" s="2">
        <v>3</v>
      </c>
      <c r="AE441" s="2">
        <v>2.1</v>
      </c>
      <c r="AF441" s="2">
        <v>3.8</v>
      </c>
      <c r="AG441" s="2">
        <v>3.3</v>
      </c>
      <c r="AH441" s="2">
        <v>2.9</v>
      </c>
      <c r="AI441" s="2">
        <v>1.8</v>
      </c>
      <c r="AJ441" s="2">
        <v>2.6</v>
      </c>
      <c r="AK441" s="2">
        <v>1.8</v>
      </c>
      <c r="AL441" s="2">
        <v>0.9</v>
      </c>
      <c r="AM441" s="2">
        <v>1.9</v>
      </c>
      <c r="AN441" s="2">
        <v>3.2</v>
      </c>
      <c r="AO441" s="2">
        <v>2.5</v>
      </c>
      <c r="AP441" s="2">
        <v>3.4</v>
      </c>
      <c r="AQ441" s="2">
        <v>2.7</v>
      </c>
      <c r="AR441" s="2">
        <v>2.2999999999999998</v>
      </c>
      <c r="AS441">
        <v>27798589</v>
      </c>
      <c r="AT441">
        <v>181373</v>
      </c>
      <c r="AU441">
        <v>52072</v>
      </c>
      <c r="AV441">
        <v>2389242</v>
      </c>
      <c r="AW441">
        <v>97997</v>
      </c>
      <c r="AX441">
        <v>160531</v>
      </c>
      <c r="AY441">
        <v>1166568</v>
      </c>
      <c r="AZ441">
        <v>4453155</v>
      </c>
      <c r="BA441">
        <v>1223819</v>
      </c>
      <c r="BB441">
        <v>1889903</v>
      </c>
      <c r="BC441">
        <v>1115876</v>
      </c>
      <c r="BD441">
        <v>1086184</v>
      </c>
      <c r="BE441">
        <v>408203</v>
      </c>
      <c r="BF441">
        <v>1990130</v>
      </c>
      <c r="BG441">
        <v>2400662</v>
      </c>
      <c r="BH441">
        <v>1465192</v>
      </c>
      <c r="BI441">
        <v>2981190</v>
      </c>
      <c r="BJ441">
        <v>3559499</v>
      </c>
      <c r="BK441">
        <v>561002</v>
      </c>
      <c r="BL441">
        <v>514365</v>
      </c>
      <c r="BM441">
        <v>101626</v>
      </c>
    </row>
    <row r="442" spans="1:65" x14ac:dyDescent="0.25">
      <c r="A442" t="s">
        <v>446</v>
      </c>
      <c r="B442" s="2">
        <v>5</v>
      </c>
      <c r="C442" s="3">
        <v>5.1660000000000004</v>
      </c>
      <c r="D442" s="9">
        <v>6.7</v>
      </c>
      <c r="E442" s="2">
        <v>742</v>
      </c>
      <c r="F442" s="7">
        <v>1</v>
      </c>
      <c r="G442" s="7">
        <v>45</v>
      </c>
      <c r="H442" s="7">
        <v>4</v>
      </c>
      <c r="I442" s="7">
        <v>3</v>
      </c>
      <c r="J442" s="7">
        <v>22</v>
      </c>
      <c r="K442" s="7">
        <v>669</v>
      </c>
      <c r="L442" s="7">
        <v>140</v>
      </c>
      <c r="M442" s="7">
        <v>31</v>
      </c>
      <c r="N442" s="7">
        <v>84</v>
      </c>
      <c r="O442" s="7">
        <v>42</v>
      </c>
      <c r="P442" s="7">
        <v>30</v>
      </c>
      <c r="Q442" s="7">
        <v>8</v>
      </c>
      <c r="R442" s="7">
        <v>67</v>
      </c>
      <c r="S442" s="7">
        <v>48</v>
      </c>
      <c r="T442" s="7">
        <v>10</v>
      </c>
      <c r="U442" s="7">
        <v>50</v>
      </c>
      <c r="V442" s="7">
        <v>120</v>
      </c>
      <c r="W442" s="7">
        <v>18</v>
      </c>
      <c r="X442" s="2">
        <v>2.5</v>
      </c>
      <c r="Y442" s="2">
        <v>1.3</v>
      </c>
      <c r="Z442" s="2">
        <v>1.8</v>
      </c>
      <c r="AA442" s="2">
        <v>3.1</v>
      </c>
      <c r="AB442" s="2">
        <v>1.3</v>
      </c>
      <c r="AC442" s="2">
        <v>1.6</v>
      </c>
      <c r="AD442" s="2">
        <v>3</v>
      </c>
      <c r="AE442" s="2">
        <v>2.1</v>
      </c>
      <c r="AF442" s="2">
        <v>3.9</v>
      </c>
      <c r="AG442" s="2">
        <v>3.4</v>
      </c>
      <c r="AH442" s="2">
        <v>2.8</v>
      </c>
      <c r="AI442" s="2">
        <v>1.7</v>
      </c>
      <c r="AJ442" s="2">
        <v>2.7</v>
      </c>
      <c r="AK442" s="2">
        <v>1.8</v>
      </c>
      <c r="AL442" s="2">
        <v>0.8</v>
      </c>
      <c r="AM442" s="2">
        <v>1.9</v>
      </c>
      <c r="AN442" s="2">
        <v>3.1</v>
      </c>
      <c r="AO442" s="2">
        <v>2.4</v>
      </c>
      <c r="AP442" s="2">
        <v>3.4</v>
      </c>
      <c r="AQ442" s="2">
        <v>2.6</v>
      </c>
      <c r="AR442" s="2">
        <v>2.2000000000000002</v>
      </c>
      <c r="AS442">
        <v>27821809</v>
      </c>
      <c r="AT442">
        <v>181143</v>
      </c>
      <c r="AU442">
        <v>51841</v>
      </c>
      <c r="AV442">
        <v>2388395</v>
      </c>
      <c r="AW442">
        <v>98499</v>
      </c>
      <c r="AX442">
        <v>160674</v>
      </c>
      <c r="AY442">
        <v>1169169</v>
      </c>
      <c r="AZ442">
        <v>4453835</v>
      </c>
      <c r="BA442">
        <v>1226142</v>
      </c>
      <c r="BB442">
        <v>1898849</v>
      </c>
      <c r="BC442">
        <v>1117211</v>
      </c>
      <c r="BD442">
        <v>1083827</v>
      </c>
      <c r="BE442">
        <v>408418</v>
      </c>
      <c r="BF442">
        <v>1992417</v>
      </c>
      <c r="BG442">
        <v>2405746</v>
      </c>
      <c r="BH442">
        <v>1459721</v>
      </c>
      <c r="BI442">
        <v>2981533</v>
      </c>
      <c r="BJ442">
        <v>3564236</v>
      </c>
      <c r="BK442">
        <v>563913</v>
      </c>
      <c r="BL442">
        <v>514615</v>
      </c>
      <c r="BM442">
        <v>101626</v>
      </c>
    </row>
    <row r="443" spans="1:65" x14ac:dyDescent="0.25">
      <c r="A443" t="s">
        <v>447</v>
      </c>
      <c r="B443" s="2">
        <v>4.9000000000000004</v>
      </c>
      <c r="C443" s="3">
        <v>4.7290000000000001</v>
      </c>
      <c r="D443" s="9">
        <v>7.2</v>
      </c>
      <c r="E443" s="2">
        <v>745</v>
      </c>
      <c r="F443" s="7">
        <v>1</v>
      </c>
      <c r="G443" s="7">
        <v>46</v>
      </c>
      <c r="H443" s="7">
        <v>4</v>
      </c>
      <c r="I443" s="7">
        <v>3</v>
      </c>
      <c r="J443" s="7">
        <v>23</v>
      </c>
      <c r="K443" s="7">
        <v>670</v>
      </c>
      <c r="L443" s="7">
        <v>139</v>
      </c>
      <c r="M443" s="7">
        <v>33</v>
      </c>
      <c r="N443" s="7">
        <v>86</v>
      </c>
      <c r="O443" s="7">
        <v>42</v>
      </c>
      <c r="P443" s="7">
        <v>29</v>
      </c>
      <c r="Q443" s="7">
        <v>10</v>
      </c>
      <c r="R443" s="7">
        <v>66</v>
      </c>
      <c r="S443" s="7">
        <v>48</v>
      </c>
      <c r="T443" s="7">
        <v>11</v>
      </c>
      <c r="U443" s="7">
        <v>49</v>
      </c>
      <c r="V443" s="7">
        <v>119</v>
      </c>
      <c r="W443" s="7">
        <v>17</v>
      </c>
      <c r="X443" s="2">
        <v>2.5</v>
      </c>
      <c r="Y443" s="2">
        <v>1.1000000000000001</v>
      </c>
      <c r="Z443" s="2">
        <v>1.9</v>
      </c>
      <c r="AA443" s="2">
        <v>3.2</v>
      </c>
      <c r="AB443" s="2">
        <v>1.4</v>
      </c>
      <c r="AC443" s="2">
        <v>1.6</v>
      </c>
      <c r="AD443" s="2">
        <v>3</v>
      </c>
      <c r="AE443" s="2">
        <v>2.2999999999999998</v>
      </c>
      <c r="AF443" s="2">
        <v>3.9</v>
      </c>
      <c r="AG443" s="2">
        <v>3.3</v>
      </c>
      <c r="AH443" s="2">
        <v>2.8</v>
      </c>
      <c r="AI443" s="2">
        <v>2</v>
      </c>
      <c r="AJ443" s="2">
        <v>2.6</v>
      </c>
      <c r="AK443" s="2">
        <v>1.8</v>
      </c>
      <c r="AL443" s="2">
        <v>0.9</v>
      </c>
      <c r="AM443" s="2">
        <v>1.8</v>
      </c>
      <c r="AN443" s="2">
        <v>3</v>
      </c>
      <c r="AO443" s="2">
        <v>2.2999999999999998</v>
      </c>
      <c r="AP443" s="2">
        <v>3.5</v>
      </c>
      <c r="AQ443" s="2">
        <v>2.6</v>
      </c>
      <c r="AR443" s="2">
        <v>2.2000000000000002</v>
      </c>
      <c r="AS443">
        <v>27818879</v>
      </c>
      <c r="AT443">
        <v>181069</v>
      </c>
      <c r="AU443">
        <v>50876</v>
      </c>
      <c r="AV443">
        <v>2390187</v>
      </c>
      <c r="AW443">
        <v>99039</v>
      </c>
      <c r="AX443">
        <v>161675</v>
      </c>
      <c r="AY443">
        <v>1172616</v>
      </c>
      <c r="AZ443">
        <v>4459690</v>
      </c>
      <c r="BA443">
        <v>1230523</v>
      </c>
      <c r="BB443">
        <v>1901632</v>
      </c>
      <c r="BC443">
        <v>1116977</v>
      </c>
      <c r="BD443">
        <v>1085074</v>
      </c>
      <c r="BE443">
        <v>408684</v>
      </c>
      <c r="BF443">
        <v>1984644</v>
      </c>
      <c r="BG443">
        <v>2389921</v>
      </c>
      <c r="BH443">
        <v>1456714</v>
      </c>
      <c r="BI443">
        <v>2984234</v>
      </c>
      <c r="BJ443">
        <v>3565209</v>
      </c>
      <c r="BK443">
        <v>565839</v>
      </c>
      <c r="BL443">
        <v>515023</v>
      </c>
      <c r="BM443">
        <v>99254</v>
      </c>
    </row>
    <row r="444" spans="1:65" x14ac:dyDescent="0.25">
      <c r="A444" t="s">
        <v>448</v>
      </c>
      <c r="B444" s="2">
        <v>4.9000000000000004</v>
      </c>
      <c r="C444" s="3">
        <v>4.88</v>
      </c>
      <c r="D444" s="9">
        <v>7.2</v>
      </c>
      <c r="E444" s="2">
        <v>746</v>
      </c>
      <c r="F444" s="7">
        <v>1</v>
      </c>
      <c r="G444" s="7">
        <v>46</v>
      </c>
      <c r="H444" s="7">
        <v>4</v>
      </c>
      <c r="I444" s="7">
        <v>3</v>
      </c>
      <c r="J444" s="7">
        <v>22</v>
      </c>
      <c r="K444" s="7">
        <v>671</v>
      </c>
      <c r="L444" s="7">
        <v>138</v>
      </c>
      <c r="M444" s="7">
        <v>35</v>
      </c>
      <c r="N444" s="7">
        <v>81</v>
      </c>
      <c r="O444" s="7">
        <v>44</v>
      </c>
      <c r="P444" s="7">
        <v>31</v>
      </c>
      <c r="Q444" s="7">
        <v>10</v>
      </c>
      <c r="R444" s="7">
        <v>66</v>
      </c>
      <c r="S444" s="7">
        <v>49</v>
      </c>
      <c r="T444" s="7">
        <v>13</v>
      </c>
      <c r="U444" s="7">
        <v>48</v>
      </c>
      <c r="V444" s="7">
        <v>118</v>
      </c>
      <c r="W444" s="7">
        <v>16</v>
      </c>
      <c r="X444" s="2">
        <v>2.5</v>
      </c>
      <c r="Y444" s="2">
        <v>1.1000000000000001</v>
      </c>
      <c r="Z444" s="2">
        <v>1.9</v>
      </c>
      <c r="AA444" s="2">
        <v>3</v>
      </c>
      <c r="AB444" s="2">
        <v>1.6</v>
      </c>
      <c r="AC444" s="2">
        <v>1.6</v>
      </c>
      <c r="AD444" s="2">
        <v>3</v>
      </c>
      <c r="AE444" s="2">
        <v>2.5</v>
      </c>
      <c r="AF444" s="2">
        <v>3.7</v>
      </c>
      <c r="AG444" s="2">
        <v>3.6</v>
      </c>
      <c r="AH444" s="2">
        <v>2.9</v>
      </c>
      <c r="AI444" s="2">
        <v>2.1</v>
      </c>
      <c r="AJ444" s="2">
        <v>2.6</v>
      </c>
      <c r="AK444" s="2">
        <v>1.9</v>
      </c>
      <c r="AL444" s="2">
        <v>1</v>
      </c>
      <c r="AM444" s="2">
        <v>1.8</v>
      </c>
      <c r="AN444" s="2">
        <v>3</v>
      </c>
      <c r="AO444" s="2">
        <v>2.1</v>
      </c>
      <c r="AP444" s="2">
        <v>3.5</v>
      </c>
      <c r="AQ444" s="2">
        <v>2.6</v>
      </c>
      <c r="AR444" s="2">
        <v>2.2000000000000002</v>
      </c>
      <c r="AS444">
        <v>27874340</v>
      </c>
      <c r="AT444">
        <v>180692</v>
      </c>
      <c r="AU444">
        <v>50497</v>
      </c>
      <c r="AV444">
        <v>2392838</v>
      </c>
      <c r="AW444">
        <v>99443</v>
      </c>
      <c r="AX444">
        <v>162254</v>
      </c>
      <c r="AY444">
        <v>1176364</v>
      </c>
      <c r="AZ444">
        <v>4464468</v>
      </c>
      <c r="BA444">
        <v>1238572</v>
      </c>
      <c r="BB444">
        <v>1906638</v>
      </c>
      <c r="BC444">
        <v>1119427</v>
      </c>
      <c r="BD444">
        <v>1084713</v>
      </c>
      <c r="BE444">
        <v>408927</v>
      </c>
      <c r="BF444">
        <v>1988077</v>
      </c>
      <c r="BG444">
        <v>2397572</v>
      </c>
      <c r="BH444">
        <v>1458934</v>
      </c>
      <c r="BI444">
        <v>2990590</v>
      </c>
      <c r="BJ444">
        <v>3576362</v>
      </c>
      <c r="BK444">
        <v>566973</v>
      </c>
      <c r="BL444">
        <v>515748</v>
      </c>
      <c r="BM444">
        <v>95251</v>
      </c>
    </row>
    <row r="445" spans="1:65" x14ac:dyDescent="0.25">
      <c r="A445" t="s">
        <v>449</v>
      </c>
      <c r="B445" s="2">
        <v>4.9000000000000004</v>
      </c>
      <c r="C445" s="3">
        <v>5.1459999999999999</v>
      </c>
      <c r="D445" s="9">
        <v>7.2</v>
      </c>
      <c r="E445" s="2">
        <v>747</v>
      </c>
      <c r="F445" s="7">
        <v>1</v>
      </c>
      <c r="G445" s="7">
        <v>49</v>
      </c>
      <c r="H445" s="7">
        <v>4</v>
      </c>
      <c r="I445" s="7">
        <v>4</v>
      </c>
      <c r="J445" s="7">
        <v>21</v>
      </c>
      <c r="K445" s="7">
        <v>670</v>
      </c>
      <c r="L445" s="7">
        <v>139</v>
      </c>
      <c r="M445" s="7">
        <v>34</v>
      </c>
      <c r="N445" s="7">
        <v>78</v>
      </c>
      <c r="O445" s="7">
        <v>46</v>
      </c>
      <c r="P445" s="7">
        <v>30</v>
      </c>
      <c r="Q445" s="7">
        <v>11</v>
      </c>
      <c r="R445" s="7">
        <v>64</v>
      </c>
      <c r="S445" s="7">
        <v>50</v>
      </c>
      <c r="T445" s="7">
        <v>14</v>
      </c>
      <c r="U445" s="7">
        <v>46</v>
      </c>
      <c r="V445" s="7">
        <v>119</v>
      </c>
      <c r="W445" s="7">
        <v>18</v>
      </c>
      <c r="X445" s="2">
        <v>2.5</v>
      </c>
      <c r="Y445" s="2">
        <v>0.9</v>
      </c>
      <c r="Z445" s="2">
        <v>2</v>
      </c>
      <c r="AA445" s="2">
        <v>3</v>
      </c>
      <c r="AB445" s="2">
        <v>1.8</v>
      </c>
      <c r="AC445" s="2">
        <v>1.5</v>
      </c>
      <c r="AD445" s="2">
        <v>3</v>
      </c>
      <c r="AE445" s="2">
        <v>2.2999999999999998</v>
      </c>
      <c r="AF445" s="2">
        <v>3.6</v>
      </c>
      <c r="AG445" s="2">
        <v>3.7</v>
      </c>
      <c r="AH445" s="2">
        <v>2.8</v>
      </c>
      <c r="AI445" s="2">
        <v>2.2999999999999998</v>
      </c>
      <c r="AJ445" s="2">
        <v>2.6</v>
      </c>
      <c r="AK445" s="2">
        <v>1.9</v>
      </c>
      <c r="AL445" s="2">
        <v>1.1000000000000001</v>
      </c>
      <c r="AM445" s="2">
        <v>1.7</v>
      </c>
      <c r="AN445" s="2">
        <v>3</v>
      </c>
      <c r="AO445" s="2">
        <v>2.5</v>
      </c>
      <c r="AP445" s="2">
        <v>3.2</v>
      </c>
      <c r="AQ445" s="2">
        <v>2.6</v>
      </c>
      <c r="AR445" s="2">
        <v>2.2000000000000002</v>
      </c>
      <c r="AS445">
        <v>27912964</v>
      </c>
      <c r="AT445">
        <v>181379</v>
      </c>
      <c r="AU445">
        <v>50144</v>
      </c>
      <c r="AV445">
        <v>2393822</v>
      </c>
      <c r="AW445">
        <v>99769</v>
      </c>
      <c r="AX445">
        <v>162896</v>
      </c>
      <c r="AY445">
        <v>1179431</v>
      </c>
      <c r="AZ445">
        <v>4467194</v>
      </c>
      <c r="BA445">
        <v>1241803</v>
      </c>
      <c r="BB445">
        <v>1911752</v>
      </c>
      <c r="BC445">
        <v>1121052</v>
      </c>
      <c r="BD445">
        <v>1084464</v>
      </c>
      <c r="BE445">
        <v>408892</v>
      </c>
      <c r="BF445">
        <v>1990109</v>
      </c>
      <c r="BG445">
        <v>2400976</v>
      </c>
      <c r="BH445">
        <v>1460820</v>
      </c>
      <c r="BI445">
        <v>2995317</v>
      </c>
      <c r="BJ445">
        <v>3581906</v>
      </c>
      <c r="BK445">
        <v>568049</v>
      </c>
      <c r="BL445">
        <v>516453</v>
      </c>
      <c r="BM445">
        <v>96734</v>
      </c>
    </row>
    <row r="446" spans="1:65" x14ac:dyDescent="0.25">
      <c r="A446" t="s">
        <v>450</v>
      </c>
      <c r="B446" s="2">
        <v>5</v>
      </c>
      <c r="C446" s="3">
        <v>4.657</v>
      </c>
      <c r="D446" s="9">
        <v>7.2</v>
      </c>
      <c r="E446" s="2">
        <v>752</v>
      </c>
      <c r="F446" s="7">
        <v>1</v>
      </c>
      <c r="G446" s="7">
        <v>49</v>
      </c>
      <c r="H446" s="7">
        <v>4</v>
      </c>
      <c r="I446" s="7">
        <v>4</v>
      </c>
      <c r="J446" s="7">
        <v>21</v>
      </c>
      <c r="K446" s="7">
        <v>674</v>
      </c>
      <c r="L446" s="7">
        <v>137</v>
      </c>
      <c r="M446" s="7">
        <v>34</v>
      </c>
      <c r="N446" s="7">
        <v>77</v>
      </c>
      <c r="O446" s="7">
        <v>45</v>
      </c>
      <c r="P446" s="7">
        <v>29</v>
      </c>
      <c r="Q446" s="7">
        <v>11</v>
      </c>
      <c r="R446" s="7">
        <v>64</v>
      </c>
      <c r="S446" s="7">
        <v>52</v>
      </c>
      <c r="T446" s="7">
        <v>14</v>
      </c>
      <c r="U446" s="7">
        <v>47</v>
      </c>
      <c r="V446" s="7">
        <v>119</v>
      </c>
      <c r="W446" s="7">
        <v>22</v>
      </c>
      <c r="X446" s="2">
        <v>2.5</v>
      </c>
      <c r="Y446" s="2">
        <v>1.1000000000000001</v>
      </c>
      <c r="Z446" s="2">
        <v>2</v>
      </c>
      <c r="AA446" s="2">
        <v>3.1</v>
      </c>
      <c r="AB446" s="2">
        <v>1.9</v>
      </c>
      <c r="AC446" s="2">
        <v>1.5</v>
      </c>
      <c r="AD446" s="2">
        <v>3</v>
      </c>
      <c r="AE446" s="2">
        <v>2.4</v>
      </c>
      <c r="AF446" s="2">
        <v>3.5</v>
      </c>
      <c r="AG446" s="2">
        <v>3.6</v>
      </c>
      <c r="AH446" s="2">
        <v>2.8</v>
      </c>
      <c r="AI446" s="2">
        <v>2.2999999999999998</v>
      </c>
      <c r="AJ446" s="2">
        <v>2.6</v>
      </c>
      <c r="AK446" s="2">
        <v>2</v>
      </c>
      <c r="AL446" s="2">
        <v>1.1000000000000001</v>
      </c>
      <c r="AM446" s="2">
        <v>1.8</v>
      </c>
      <c r="AN446" s="2">
        <v>3</v>
      </c>
      <c r="AO446" s="2">
        <v>2.9</v>
      </c>
      <c r="AP446" s="2">
        <v>3.5</v>
      </c>
      <c r="AQ446" s="2">
        <v>2.7</v>
      </c>
      <c r="AR446" s="2">
        <v>2.2000000000000002</v>
      </c>
      <c r="AS446">
        <v>27952167</v>
      </c>
      <c r="AT446">
        <v>181536</v>
      </c>
      <c r="AU446">
        <v>49876</v>
      </c>
      <c r="AV446">
        <v>2394468</v>
      </c>
      <c r="AW446">
        <v>100165</v>
      </c>
      <c r="AX446">
        <v>163409</v>
      </c>
      <c r="AY446">
        <v>1181408</v>
      </c>
      <c r="AZ446">
        <v>4470217</v>
      </c>
      <c r="BA446">
        <v>1244279</v>
      </c>
      <c r="BB446">
        <v>1915406</v>
      </c>
      <c r="BC446">
        <v>1123398</v>
      </c>
      <c r="BD446">
        <v>1083233</v>
      </c>
      <c r="BE446">
        <v>408735</v>
      </c>
      <c r="BF446">
        <v>1991371</v>
      </c>
      <c r="BG446">
        <v>2402455</v>
      </c>
      <c r="BH446">
        <v>1472642</v>
      </c>
      <c r="BI446">
        <v>2994861</v>
      </c>
      <c r="BJ446">
        <v>3588147</v>
      </c>
      <c r="BK446">
        <v>569276</v>
      </c>
      <c r="BL446">
        <v>516603</v>
      </c>
      <c r="BM446">
        <v>100682</v>
      </c>
    </row>
    <row r="447" spans="1:65" x14ac:dyDescent="0.25">
      <c r="A447" t="s">
        <v>451</v>
      </c>
      <c r="B447" s="2">
        <v>4.8</v>
      </c>
      <c r="C447" s="3">
        <v>5.1050000000000004</v>
      </c>
      <c r="D447" s="9">
        <v>7.2</v>
      </c>
      <c r="E447" s="2">
        <v>753</v>
      </c>
      <c r="F447" s="7">
        <v>1</v>
      </c>
      <c r="G447" s="7">
        <v>51</v>
      </c>
      <c r="H447" s="7">
        <v>5</v>
      </c>
      <c r="I447" s="7">
        <v>4</v>
      </c>
      <c r="J447" s="7">
        <v>21</v>
      </c>
      <c r="K447" s="7">
        <v>673</v>
      </c>
      <c r="L447" s="7">
        <v>136</v>
      </c>
      <c r="M447" s="7">
        <v>32</v>
      </c>
      <c r="N447" s="7">
        <v>77</v>
      </c>
      <c r="O447" s="7">
        <v>40</v>
      </c>
      <c r="P447" s="7">
        <v>31</v>
      </c>
      <c r="Q447" s="7">
        <v>10</v>
      </c>
      <c r="R447" s="7">
        <v>62</v>
      </c>
      <c r="S447" s="7">
        <v>53</v>
      </c>
      <c r="T447" s="7">
        <v>13</v>
      </c>
      <c r="U447" s="7">
        <v>49</v>
      </c>
      <c r="V447" s="7">
        <v>121</v>
      </c>
      <c r="W447" s="7">
        <v>24</v>
      </c>
      <c r="X447" s="2">
        <v>2.5</v>
      </c>
      <c r="Y447" s="2">
        <v>1.3</v>
      </c>
      <c r="Z447" s="2">
        <v>2.1</v>
      </c>
      <c r="AA447" s="2">
        <v>3.4</v>
      </c>
      <c r="AB447" s="2">
        <v>1.8</v>
      </c>
      <c r="AC447" s="2">
        <v>1.6</v>
      </c>
      <c r="AD447" s="2">
        <v>2.9</v>
      </c>
      <c r="AE447" s="2">
        <v>2.2999999999999998</v>
      </c>
      <c r="AF447" s="2">
        <v>3.5</v>
      </c>
      <c r="AG447" s="2">
        <v>3.2</v>
      </c>
      <c r="AH447" s="2">
        <v>2.9</v>
      </c>
      <c r="AI447" s="2">
        <v>2.1</v>
      </c>
      <c r="AJ447" s="2">
        <v>2.5</v>
      </c>
      <c r="AK447" s="2">
        <v>2</v>
      </c>
      <c r="AL447" s="2">
        <v>1.1000000000000001</v>
      </c>
      <c r="AM447" s="2">
        <v>1.8</v>
      </c>
      <c r="AN447" s="2">
        <v>3.1</v>
      </c>
      <c r="AO447" s="2">
        <v>3.3</v>
      </c>
      <c r="AP447" s="2">
        <v>3.8</v>
      </c>
      <c r="AQ447" s="2">
        <v>2.6</v>
      </c>
      <c r="AR447" s="2">
        <v>2.1</v>
      </c>
      <c r="AS447">
        <v>27955675</v>
      </c>
      <c r="AT447">
        <v>181852</v>
      </c>
      <c r="AU447">
        <v>49602</v>
      </c>
      <c r="AV447">
        <v>2398878</v>
      </c>
      <c r="AW447">
        <v>100706</v>
      </c>
      <c r="AX447">
        <v>163870</v>
      </c>
      <c r="AY447">
        <v>1185055</v>
      </c>
      <c r="AZ447">
        <v>4475952</v>
      </c>
      <c r="BA447">
        <v>1248352</v>
      </c>
      <c r="BB447">
        <v>1921533</v>
      </c>
      <c r="BC447">
        <v>1126007</v>
      </c>
      <c r="BD447">
        <v>1083633</v>
      </c>
      <c r="BE447">
        <v>409301</v>
      </c>
      <c r="BF447">
        <v>1991847</v>
      </c>
      <c r="BG447">
        <v>2402437</v>
      </c>
      <c r="BH447">
        <v>1436059</v>
      </c>
      <c r="BI447">
        <v>2991315</v>
      </c>
      <c r="BJ447">
        <v>3596316</v>
      </c>
      <c r="BK447">
        <v>571559</v>
      </c>
      <c r="BL447">
        <v>517965</v>
      </c>
      <c r="BM447">
        <v>103437</v>
      </c>
    </row>
    <row r="448" spans="1:65" x14ac:dyDescent="0.25">
      <c r="A448" t="s">
        <v>452</v>
      </c>
      <c r="B448" s="2">
        <v>4.8</v>
      </c>
      <c r="C448" s="3">
        <v>4.7370000000000001</v>
      </c>
      <c r="D448" s="9">
        <v>7.2</v>
      </c>
      <c r="E448" s="2">
        <v>765</v>
      </c>
      <c r="F448" s="7">
        <v>1</v>
      </c>
      <c r="G448" s="7">
        <v>52</v>
      </c>
      <c r="H448" s="7">
        <v>4</v>
      </c>
      <c r="I448" s="7">
        <v>3</v>
      </c>
      <c r="J448" s="7">
        <v>25</v>
      </c>
      <c r="K448" s="7">
        <v>679</v>
      </c>
      <c r="L448" s="7">
        <v>138</v>
      </c>
      <c r="M448" s="7">
        <v>31</v>
      </c>
      <c r="N448" s="7">
        <v>79</v>
      </c>
      <c r="O448" s="7">
        <v>39</v>
      </c>
      <c r="P448" s="7">
        <v>31</v>
      </c>
      <c r="Q448" s="7">
        <v>9</v>
      </c>
      <c r="R448" s="7">
        <v>64</v>
      </c>
      <c r="S448" s="7">
        <v>55</v>
      </c>
      <c r="T448" s="7">
        <v>13</v>
      </c>
      <c r="U448" s="7">
        <v>51</v>
      </c>
      <c r="V448" s="7">
        <v>121</v>
      </c>
      <c r="W448" s="7">
        <v>23</v>
      </c>
      <c r="X448" s="2">
        <v>2.6</v>
      </c>
      <c r="Y448" s="2">
        <v>1.5</v>
      </c>
      <c r="Z448" s="2">
        <v>2.1</v>
      </c>
      <c r="AA448" s="2">
        <v>3.3</v>
      </c>
      <c r="AB448" s="2">
        <v>1.7</v>
      </c>
      <c r="AC448" s="2">
        <v>1.8</v>
      </c>
      <c r="AD448" s="2">
        <v>3</v>
      </c>
      <c r="AE448" s="2">
        <v>2.2000000000000002</v>
      </c>
      <c r="AF448" s="2">
        <v>3.6</v>
      </c>
      <c r="AG448" s="2">
        <v>3.1</v>
      </c>
      <c r="AH448" s="2">
        <v>3</v>
      </c>
      <c r="AI448" s="2">
        <v>1.8</v>
      </c>
      <c r="AJ448" s="2">
        <v>2.5</v>
      </c>
      <c r="AK448" s="2">
        <v>2.1</v>
      </c>
      <c r="AL448" s="2">
        <v>1</v>
      </c>
      <c r="AM448" s="2">
        <v>1.9</v>
      </c>
      <c r="AN448" s="2">
        <v>3.1</v>
      </c>
      <c r="AO448" s="2">
        <v>3.1</v>
      </c>
      <c r="AP448" s="2">
        <v>4.3</v>
      </c>
      <c r="AQ448" s="2">
        <v>2.7</v>
      </c>
      <c r="AR448" s="2">
        <v>2.1</v>
      </c>
      <c r="AS448">
        <v>27989384</v>
      </c>
      <c r="AT448">
        <v>182440</v>
      </c>
      <c r="AU448">
        <v>49292</v>
      </c>
      <c r="AV448">
        <v>2399216</v>
      </c>
      <c r="AW448">
        <v>101070</v>
      </c>
      <c r="AX448">
        <v>164818</v>
      </c>
      <c r="AY448">
        <v>1188727</v>
      </c>
      <c r="AZ448">
        <v>4482325</v>
      </c>
      <c r="BA448">
        <v>1249713</v>
      </c>
      <c r="BB448">
        <v>1929483</v>
      </c>
      <c r="BC448">
        <v>1128105</v>
      </c>
      <c r="BD448">
        <v>1081527</v>
      </c>
      <c r="BE448">
        <v>408964</v>
      </c>
      <c r="BF448">
        <v>1991484</v>
      </c>
      <c r="BG448">
        <v>2407726</v>
      </c>
      <c r="BH448">
        <v>1430539</v>
      </c>
      <c r="BI448">
        <v>2992286</v>
      </c>
      <c r="BJ448">
        <v>3606199</v>
      </c>
      <c r="BK448">
        <v>572781</v>
      </c>
      <c r="BL448">
        <v>518848</v>
      </c>
      <c r="BM448">
        <v>103842</v>
      </c>
    </row>
    <row r="449" spans="1:65" x14ac:dyDescent="0.25">
      <c r="A449" t="s">
        <v>453</v>
      </c>
      <c r="B449" s="2">
        <v>4.8</v>
      </c>
      <c r="C449" s="3">
        <v>4.6589999999999998</v>
      </c>
      <c r="D449" s="9">
        <v>7.2</v>
      </c>
      <c r="E449" s="2">
        <v>758</v>
      </c>
      <c r="F449" s="7">
        <v>1</v>
      </c>
      <c r="G449" s="7">
        <v>53</v>
      </c>
      <c r="H449" s="7">
        <v>4</v>
      </c>
      <c r="I449" s="7">
        <v>3</v>
      </c>
      <c r="J449" s="7">
        <v>27</v>
      </c>
      <c r="K449" s="7">
        <v>669</v>
      </c>
      <c r="L449" s="7">
        <v>135</v>
      </c>
      <c r="M449" s="7">
        <v>30</v>
      </c>
      <c r="N449" s="7">
        <v>82</v>
      </c>
      <c r="O449" s="7">
        <v>38</v>
      </c>
      <c r="P449" s="7">
        <v>31</v>
      </c>
      <c r="Q449" s="7">
        <v>8</v>
      </c>
      <c r="R449" s="7">
        <v>65</v>
      </c>
      <c r="S449" s="7">
        <v>56</v>
      </c>
      <c r="T449" s="7">
        <v>13</v>
      </c>
      <c r="U449" s="7">
        <v>48</v>
      </c>
      <c r="V449" s="7">
        <v>119</v>
      </c>
      <c r="W449" s="7">
        <v>21</v>
      </c>
      <c r="X449" s="2">
        <v>2.6</v>
      </c>
      <c r="Y449" s="2">
        <v>1.5</v>
      </c>
      <c r="Z449" s="2">
        <v>2.2000000000000002</v>
      </c>
      <c r="AA449" s="2">
        <v>3.3</v>
      </c>
      <c r="AB449" s="2">
        <v>1.6</v>
      </c>
      <c r="AC449" s="2">
        <v>2</v>
      </c>
      <c r="AD449" s="2">
        <v>2.9</v>
      </c>
      <c r="AE449" s="2">
        <v>2.1</v>
      </c>
      <c r="AF449" s="2">
        <v>3.8</v>
      </c>
      <c r="AG449" s="2">
        <v>3</v>
      </c>
      <c r="AH449" s="2">
        <v>3</v>
      </c>
      <c r="AI449" s="2">
        <v>1.6</v>
      </c>
      <c r="AJ449" s="2">
        <v>2.6</v>
      </c>
      <c r="AK449" s="2">
        <v>2.1</v>
      </c>
      <c r="AL449" s="2">
        <v>1.1000000000000001</v>
      </c>
      <c r="AM449" s="2">
        <v>1.8</v>
      </c>
      <c r="AN449" s="2">
        <v>3</v>
      </c>
      <c r="AO449" s="2">
        <v>2.8</v>
      </c>
      <c r="AP449" s="2">
        <v>3.9</v>
      </c>
      <c r="AQ449" s="2">
        <v>2.6</v>
      </c>
      <c r="AR449" s="2">
        <v>2.1</v>
      </c>
      <c r="AS449">
        <v>28017575</v>
      </c>
      <c r="AT449">
        <v>182551</v>
      </c>
      <c r="AU449">
        <v>49091</v>
      </c>
      <c r="AV449">
        <v>2398881</v>
      </c>
      <c r="AW449">
        <v>101312</v>
      </c>
      <c r="AX449">
        <v>165358</v>
      </c>
      <c r="AY449">
        <v>1192007</v>
      </c>
      <c r="AZ449">
        <v>4485856</v>
      </c>
      <c r="BA449">
        <v>1253390</v>
      </c>
      <c r="BB449">
        <v>1935189</v>
      </c>
      <c r="BC449">
        <v>1129610</v>
      </c>
      <c r="BD449">
        <v>1079993</v>
      </c>
      <c r="BE449">
        <v>408491</v>
      </c>
      <c r="BF449">
        <v>1990564</v>
      </c>
      <c r="BG449">
        <v>2403497</v>
      </c>
      <c r="BH449">
        <v>1428101</v>
      </c>
      <c r="BI449">
        <v>2996097</v>
      </c>
      <c r="BJ449">
        <v>3618311</v>
      </c>
      <c r="BK449">
        <v>575563</v>
      </c>
      <c r="BL449">
        <v>519444</v>
      </c>
      <c r="BM449">
        <v>104270</v>
      </c>
    </row>
    <row r="450" spans="1:65" x14ac:dyDescent="0.25">
      <c r="A450" t="s">
        <v>454</v>
      </c>
      <c r="B450" s="2">
        <v>4.7</v>
      </c>
      <c r="C450" s="3">
        <v>4.9509999999999996</v>
      </c>
      <c r="D450" s="9">
        <v>7.2</v>
      </c>
      <c r="E450" s="2">
        <v>755</v>
      </c>
      <c r="F450" s="7">
        <v>1</v>
      </c>
      <c r="G450" s="7">
        <v>53</v>
      </c>
      <c r="H450" s="7">
        <v>4</v>
      </c>
      <c r="I450" s="7">
        <v>3</v>
      </c>
      <c r="J450" s="7">
        <v>28</v>
      </c>
      <c r="K450" s="7">
        <v>666</v>
      </c>
      <c r="L450" s="7">
        <v>135</v>
      </c>
      <c r="M450" s="7">
        <v>30</v>
      </c>
      <c r="N450" s="7">
        <v>84</v>
      </c>
      <c r="O450" s="7">
        <v>37</v>
      </c>
      <c r="P450" s="7">
        <v>30</v>
      </c>
      <c r="Q450" s="7">
        <v>8</v>
      </c>
      <c r="R450" s="7">
        <v>66</v>
      </c>
      <c r="S450" s="7">
        <v>55</v>
      </c>
      <c r="T450" s="7">
        <v>13</v>
      </c>
      <c r="U450" s="7">
        <v>48</v>
      </c>
      <c r="V450" s="7">
        <v>119</v>
      </c>
      <c r="W450" s="7">
        <v>19</v>
      </c>
      <c r="X450" s="2">
        <v>2.6</v>
      </c>
      <c r="Y450" s="2">
        <v>1.6</v>
      </c>
      <c r="Z450" s="2">
        <v>2.2000000000000002</v>
      </c>
      <c r="AA450" s="2">
        <v>3.3</v>
      </c>
      <c r="AB450" s="2">
        <v>1.5</v>
      </c>
      <c r="AC450" s="2">
        <v>2.1</v>
      </c>
      <c r="AD450" s="2">
        <v>2.9</v>
      </c>
      <c r="AE450" s="2">
        <v>2.1</v>
      </c>
      <c r="AF450" s="2">
        <v>3.8</v>
      </c>
      <c r="AG450" s="2">
        <v>3</v>
      </c>
      <c r="AH450" s="2">
        <v>2.9</v>
      </c>
      <c r="AI450" s="2">
        <v>1.7</v>
      </c>
      <c r="AJ450" s="2">
        <v>2.6</v>
      </c>
      <c r="AK450" s="2">
        <v>2.1</v>
      </c>
      <c r="AL450" s="2">
        <v>1</v>
      </c>
      <c r="AM450" s="2">
        <v>1.8</v>
      </c>
      <c r="AN450" s="2">
        <v>3</v>
      </c>
      <c r="AO450" s="2">
        <v>2.5</v>
      </c>
      <c r="AP450" s="2">
        <v>3.6</v>
      </c>
      <c r="AQ450" s="2">
        <v>2.6</v>
      </c>
      <c r="AR450" s="2">
        <v>2.1</v>
      </c>
      <c r="AS450">
        <v>28053012</v>
      </c>
      <c r="AT450">
        <v>181487</v>
      </c>
      <c r="AU450">
        <v>48968</v>
      </c>
      <c r="AV450">
        <v>2401722</v>
      </c>
      <c r="AW450">
        <v>101695</v>
      </c>
      <c r="AX450">
        <v>166034</v>
      </c>
      <c r="AY450">
        <v>1195886</v>
      </c>
      <c r="AZ450">
        <v>4494255</v>
      </c>
      <c r="BA450">
        <v>1256355</v>
      </c>
      <c r="BB450">
        <v>1937628</v>
      </c>
      <c r="BC450">
        <v>1131624</v>
      </c>
      <c r="BD450">
        <v>1080600</v>
      </c>
      <c r="BE450">
        <v>409074</v>
      </c>
      <c r="BF450">
        <v>1994009</v>
      </c>
      <c r="BG450">
        <v>2406228</v>
      </c>
      <c r="BH450">
        <v>1424800</v>
      </c>
      <c r="BI450">
        <v>2997691</v>
      </c>
      <c r="BJ450">
        <v>3624409</v>
      </c>
      <c r="BK450">
        <v>575790</v>
      </c>
      <c r="BL450">
        <v>520044</v>
      </c>
      <c r="BM450">
        <v>104710</v>
      </c>
    </row>
    <row r="451" spans="1:65" x14ac:dyDescent="0.25">
      <c r="A451" t="s">
        <v>455</v>
      </c>
      <c r="B451" s="2">
        <v>4.7</v>
      </c>
      <c r="C451" s="3">
        <v>4.5949999999999998</v>
      </c>
      <c r="D451" s="9">
        <v>7.2</v>
      </c>
      <c r="E451" s="2">
        <v>748</v>
      </c>
      <c r="F451" s="7">
        <v>1</v>
      </c>
      <c r="G451" s="7">
        <v>52</v>
      </c>
      <c r="H451" s="7">
        <v>4</v>
      </c>
      <c r="I451" s="7">
        <v>4</v>
      </c>
      <c r="J451" s="7">
        <v>28</v>
      </c>
      <c r="K451" s="7">
        <v>660</v>
      </c>
      <c r="L451" s="7">
        <v>134</v>
      </c>
      <c r="M451" s="7">
        <v>29</v>
      </c>
      <c r="N451" s="7">
        <v>88</v>
      </c>
      <c r="O451" s="7">
        <v>38</v>
      </c>
      <c r="P451" s="7">
        <v>30</v>
      </c>
      <c r="Q451" s="7">
        <v>9</v>
      </c>
      <c r="R451" s="7">
        <v>65</v>
      </c>
      <c r="S451" s="7">
        <v>52</v>
      </c>
      <c r="T451" s="7">
        <v>13</v>
      </c>
      <c r="U451" s="7">
        <v>48</v>
      </c>
      <c r="V451" s="7">
        <v>119</v>
      </c>
      <c r="W451" s="7">
        <v>17</v>
      </c>
      <c r="X451" s="2">
        <v>2.5</v>
      </c>
      <c r="Y451" s="2">
        <v>1.6</v>
      </c>
      <c r="Z451" s="2">
        <v>2.1</v>
      </c>
      <c r="AA451" s="2">
        <v>3.3</v>
      </c>
      <c r="AB451" s="2">
        <v>2</v>
      </c>
      <c r="AC451" s="2">
        <v>2</v>
      </c>
      <c r="AD451" s="2">
        <v>2.9</v>
      </c>
      <c r="AE451" s="2">
        <v>2</v>
      </c>
      <c r="AF451" s="2">
        <v>4</v>
      </c>
      <c r="AG451" s="2">
        <v>3.1</v>
      </c>
      <c r="AH451" s="2">
        <v>2.9</v>
      </c>
      <c r="AI451" s="2">
        <v>1.8</v>
      </c>
      <c r="AJ451" s="2">
        <v>2.6</v>
      </c>
      <c r="AK451" s="2">
        <v>2</v>
      </c>
      <c r="AL451" s="2">
        <v>1</v>
      </c>
      <c r="AM451" s="2">
        <v>1.8</v>
      </c>
      <c r="AN451" s="2">
        <v>3</v>
      </c>
      <c r="AO451" s="2">
        <v>2.2999999999999998</v>
      </c>
      <c r="AP451" s="2">
        <v>3.2</v>
      </c>
      <c r="AQ451" s="2">
        <v>2.6</v>
      </c>
      <c r="AR451" s="2">
        <v>2.1</v>
      </c>
      <c r="AS451">
        <v>28084454</v>
      </c>
      <c r="AT451">
        <v>181697</v>
      </c>
      <c r="AU451">
        <v>48837</v>
      </c>
      <c r="AV451">
        <v>2407343</v>
      </c>
      <c r="AW451">
        <v>101865</v>
      </c>
      <c r="AX451">
        <v>166557</v>
      </c>
      <c r="AY451">
        <v>1196399</v>
      </c>
      <c r="AZ451">
        <v>4500820</v>
      </c>
      <c r="BA451">
        <v>1257343</v>
      </c>
      <c r="BB451">
        <v>1943697</v>
      </c>
      <c r="BC451">
        <v>1133805</v>
      </c>
      <c r="BD451">
        <v>1079345</v>
      </c>
      <c r="BE451">
        <v>409179</v>
      </c>
      <c r="BF451">
        <v>1996878</v>
      </c>
      <c r="BG451">
        <v>2408408</v>
      </c>
      <c r="BH451">
        <v>1423155</v>
      </c>
      <c r="BI451">
        <v>2997078</v>
      </c>
      <c r="BJ451">
        <v>3628734</v>
      </c>
      <c r="BK451">
        <v>577020</v>
      </c>
      <c r="BL451">
        <v>520674</v>
      </c>
      <c r="BM451">
        <v>105620</v>
      </c>
    </row>
    <row r="452" spans="1:65" x14ac:dyDescent="0.25">
      <c r="A452" t="s">
        <v>456</v>
      </c>
      <c r="B452" s="2">
        <v>4.5999999999999996</v>
      </c>
      <c r="C452" s="3">
        <v>4.593</v>
      </c>
      <c r="D452" s="9">
        <v>7.2</v>
      </c>
      <c r="E452" s="2">
        <v>764</v>
      </c>
      <c r="F452" s="7">
        <v>1</v>
      </c>
      <c r="G452" s="7">
        <v>52</v>
      </c>
      <c r="H452" s="7">
        <v>4</v>
      </c>
      <c r="I452" s="7">
        <v>4</v>
      </c>
      <c r="J452" s="7">
        <v>29</v>
      </c>
      <c r="K452" s="7">
        <v>674</v>
      </c>
      <c r="L452" s="7">
        <v>136</v>
      </c>
      <c r="M452" s="7">
        <v>29</v>
      </c>
      <c r="N452" s="7">
        <v>91</v>
      </c>
      <c r="O452" s="7">
        <v>39</v>
      </c>
      <c r="P452" s="7">
        <v>32</v>
      </c>
      <c r="Q452" s="7">
        <v>11</v>
      </c>
      <c r="R452" s="7">
        <v>65</v>
      </c>
      <c r="S452" s="7">
        <v>49</v>
      </c>
      <c r="T452" s="7">
        <v>15</v>
      </c>
      <c r="U452" s="7">
        <v>50</v>
      </c>
      <c r="V452" s="7">
        <v>121</v>
      </c>
      <c r="W452" s="7">
        <v>16</v>
      </c>
      <c r="X452" s="2">
        <v>2.6</v>
      </c>
      <c r="Y452" s="2">
        <v>1.8</v>
      </c>
      <c r="Z452" s="2">
        <v>2.1</v>
      </c>
      <c r="AA452" s="2">
        <v>3.2</v>
      </c>
      <c r="AB452" s="2">
        <v>2</v>
      </c>
      <c r="AC452" s="2">
        <v>2</v>
      </c>
      <c r="AD452" s="2">
        <v>2.9</v>
      </c>
      <c r="AE452" s="2">
        <v>2</v>
      </c>
      <c r="AF452" s="2">
        <v>4.0999999999999996</v>
      </c>
      <c r="AG452" s="2">
        <v>3</v>
      </c>
      <c r="AH452" s="2">
        <v>3</v>
      </c>
      <c r="AI452" s="2">
        <v>2.2999999999999998</v>
      </c>
      <c r="AJ452" s="2">
        <v>2.6</v>
      </c>
      <c r="AK452" s="2">
        <v>1.8</v>
      </c>
      <c r="AL452" s="2">
        <v>1.1000000000000001</v>
      </c>
      <c r="AM452" s="2">
        <v>1.9</v>
      </c>
      <c r="AN452" s="2">
        <v>3</v>
      </c>
      <c r="AO452" s="2">
        <v>2.2000000000000002</v>
      </c>
      <c r="AP452" s="2">
        <v>3.3</v>
      </c>
      <c r="AQ452" s="2">
        <v>2.6</v>
      </c>
      <c r="AR452" s="2">
        <v>2</v>
      </c>
      <c r="AS452">
        <v>28092338</v>
      </c>
      <c r="AT452">
        <v>181714</v>
      </c>
      <c r="AU452">
        <v>48543</v>
      </c>
      <c r="AV452">
        <v>2401843</v>
      </c>
      <c r="AW452">
        <v>101879</v>
      </c>
      <c r="AX452">
        <v>167124</v>
      </c>
      <c r="AY452">
        <v>1197052</v>
      </c>
      <c r="AZ452">
        <v>4504148</v>
      </c>
      <c r="BA452">
        <v>1258528</v>
      </c>
      <c r="BB452">
        <v>1947038</v>
      </c>
      <c r="BC452">
        <v>1134830</v>
      </c>
      <c r="BD452">
        <v>1077510</v>
      </c>
      <c r="BE452">
        <v>409208</v>
      </c>
      <c r="BF452">
        <v>1998212</v>
      </c>
      <c r="BG452">
        <v>2407474</v>
      </c>
      <c r="BH452">
        <v>1420862</v>
      </c>
      <c r="BI452">
        <v>2997669</v>
      </c>
      <c r="BJ452">
        <v>3633454</v>
      </c>
      <c r="BK452">
        <v>578483</v>
      </c>
      <c r="BL452">
        <v>520626</v>
      </c>
      <c r="BM452">
        <v>106138</v>
      </c>
    </row>
    <row r="453" spans="1:65" x14ac:dyDescent="0.25">
      <c r="A453" t="s">
        <v>457</v>
      </c>
      <c r="B453" s="2">
        <v>4.5999999999999996</v>
      </c>
      <c r="C453" s="3">
        <v>4.7080000000000002</v>
      </c>
      <c r="D453" s="9">
        <v>7.2</v>
      </c>
      <c r="E453" s="2">
        <v>771</v>
      </c>
      <c r="F453" s="7">
        <v>1</v>
      </c>
      <c r="G453" s="7">
        <v>50</v>
      </c>
      <c r="H453" s="7">
        <v>4</v>
      </c>
      <c r="I453" s="7">
        <v>5</v>
      </c>
      <c r="J453" s="7">
        <v>28</v>
      </c>
      <c r="K453" s="7">
        <v>684</v>
      </c>
      <c r="L453" s="7">
        <v>134</v>
      </c>
      <c r="M453" s="7">
        <v>29</v>
      </c>
      <c r="N453" s="7">
        <v>92</v>
      </c>
      <c r="O453" s="7">
        <v>39</v>
      </c>
      <c r="P453" s="7">
        <v>33</v>
      </c>
      <c r="Q453" s="7">
        <v>13</v>
      </c>
      <c r="R453" s="7">
        <v>65</v>
      </c>
      <c r="S453" s="7">
        <v>55</v>
      </c>
      <c r="T453" s="7">
        <v>16</v>
      </c>
      <c r="U453" s="7">
        <v>52</v>
      </c>
      <c r="V453" s="7">
        <v>120</v>
      </c>
      <c r="W453" s="7">
        <v>15</v>
      </c>
      <c r="X453" s="2">
        <v>2.6</v>
      </c>
      <c r="Y453" s="2">
        <v>1.8</v>
      </c>
      <c r="Z453" s="2">
        <v>2</v>
      </c>
      <c r="AA453" s="2">
        <v>3.1</v>
      </c>
      <c r="AB453" s="2">
        <v>2.1</v>
      </c>
      <c r="AC453" s="2">
        <v>1.9</v>
      </c>
      <c r="AD453" s="2">
        <v>2.9</v>
      </c>
      <c r="AE453" s="2">
        <v>2</v>
      </c>
      <c r="AF453" s="2">
        <v>4.2</v>
      </c>
      <c r="AG453" s="2">
        <v>3</v>
      </c>
      <c r="AH453" s="2">
        <v>3.2</v>
      </c>
      <c r="AI453" s="2">
        <v>2.6</v>
      </c>
      <c r="AJ453" s="2">
        <v>2.6</v>
      </c>
      <c r="AK453" s="2">
        <v>2.1</v>
      </c>
      <c r="AL453" s="2">
        <v>1.3</v>
      </c>
      <c r="AM453" s="2">
        <v>2</v>
      </c>
      <c r="AN453" s="2">
        <v>3</v>
      </c>
      <c r="AO453" s="2">
        <v>2</v>
      </c>
      <c r="AP453" s="2">
        <v>3.2</v>
      </c>
      <c r="AQ453" s="2">
        <v>2.7</v>
      </c>
      <c r="AR453" s="2">
        <v>2</v>
      </c>
      <c r="AS453">
        <v>28132448</v>
      </c>
      <c r="AT453">
        <v>181842</v>
      </c>
      <c r="AU453">
        <v>48605</v>
      </c>
      <c r="AV453">
        <v>2405098</v>
      </c>
      <c r="AW453">
        <v>102048</v>
      </c>
      <c r="AX453">
        <v>167850</v>
      </c>
      <c r="AY453">
        <v>1203664</v>
      </c>
      <c r="AZ453">
        <v>4500487</v>
      </c>
      <c r="BA453">
        <v>1264134</v>
      </c>
      <c r="BB453">
        <v>1953471</v>
      </c>
      <c r="BC453">
        <v>1136121</v>
      </c>
      <c r="BD453">
        <v>1078088</v>
      </c>
      <c r="BE453">
        <v>409774</v>
      </c>
      <c r="BF453">
        <v>2001466</v>
      </c>
      <c r="BG453">
        <v>2410297</v>
      </c>
      <c r="BH453">
        <v>1420878</v>
      </c>
      <c r="BI453">
        <v>2999284</v>
      </c>
      <c r="BJ453">
        <v>3639992</v>
      </c>
      <c r="BK453">
        <v>581481</v>
      </c>
      <c r="BL453">
        <v>521317</v>
      </c>
      <c r="BM453">
        <v>106551</v>
      </c>
    </row>
    <row r="454" spans="1:65" x14ac:dyDescent="0.25">
      <c r="A454" t="s">
        <v>458</v>
      </c>
      <c r="B454" s="2">
        <v>4.5</v>
      </c>
      <c r="C454" s="3">
        <v>4.3719999999999999</v>
      </c>
      <c r="D454" s="9">
        <v>7.2</v>
      </c>
      <c r="E454" s="2">
        <v>791</v>
      </c>
      <c r="F454" s="7">
        <v>1</v>
      </c>
      <c r="G454" s="7">
        <v>55</v>
      </c>
      <c r="H454" s="7">
        <v>4</v>
      </c>
      <c r="I454" s="7">
        <v>4</v>
      </c>
      <c r="J454" s="7">
        <v>27</v>
      </c>
      <c r="K454" s="7">
        <v>700</v>
      </c>
      <c r="L454" s="7">
        <v>137</v>
      </c>
      <c r="M454" s="7">
        <v>31</v>
      </c>
      <c r="N454" s="7">
        <v>91</v>
      </c>
      <c r="O454" s="7">
        <v>41</v>
      </c>
      <c r="P454" s="7">
        <v>34</v>
      </c>
      <c r="Q454" s="7">
        <v>13</v>
      </c>
      <c r="R454" s="7">
        <v>67</v>
      </c>
      <c r="S454" s="7">
        <v>57</v>
      </c>
      <c r="T454" s="7">
        <v>16</v>
      </c>
      <c r="U454" s="7">
        <v>54</v>
      </c>
      <c r="V454" s="7">
        <v>124</v>
      </c>
      <c r="W454" s="7">
        <v>17</v>
      </c>
      <c r="X454" s="2">
        <v>2.6</v>
      </c>
      <c r="Y454" s="2">
        <v>1.8</v>
      </c>
      <c r="Z454" s="2">
        <v>2.2000000000000002</v>
      </c>
      <c r="AA454" s="2">
        <v>3.1</v>
      </c>
      <c r="AB454" s="2">
        <v>1.7</v>
      </c>
      <c r="AC454" s="2">
        <v>1.9</v>
      </c>
      <c r="AD454" s="2">
        <v>3</v>
      </c>
      <c r="AE454" s="2">
        <v>2.2000000000000002</v>
      </c>
      <c r="AF454" s="2">
        <v>4.0999999999999996</v>
      </c>
      <c r="AG454" s="2">
        <v>3.2</v>
      </c>
      <c r="AH454" s="2">
        <v>3.2</v>
      </c>
      <c r="AI454" s="2">
        <v>2.7</v>
      </c>
      <c r="AJ454" s="2">
        <v>2.7</v>
      </c>
      <c r="AK454" s="2">
        <v>2.1</v>
      </c>
      <c r="AL454" s="2">
        <v>1.3</v>
      </c>
      <c r="AM454" s="2">
        <v>2</v>
      </c>
      <c r="AN454" s="2">
        <v>3.1</v>
      </c>
      <c r="AO454" s="2">
        <v>2.2000000000000002</v>
      </c>
      <c r="AP454" s="2">
        <v>3.3</v>
      </c>
      <c r="AQ454" s="2">
        <v>2.7</v>
      </c>
      <c r="AR454" s="2">
        <v>1.9</v>
      </c>
      <c r="AS454">
        <v>28171762</v>
      </c>
      <c r="AT454">
        <v>181881</v>
      </c>
      <c r="AU454">
        <v>48981</v>
      </c>
      <c r="AV454">
        <v>2406415</v>
      </c>
      <c r="AW454">
        <v>102098</v>
      </c>
      <c r="AX454">
        <v>168675</v>
      </c>
      <c r="AY454">
        <v>1208222</v>
      </c>
      <c r="AZ454">
        <v>4498066</v>
      </c>
      <c r="BA454">
        <v>1272009</v>
      </c>
      <c r="BB454">
        <v>1963472</v>
      </c>
      <c r="BC454">
        <v>1137367</v>
      </c>
      <c r="BD454">
        <v>1076194</v>
      </c>
      <c r="BE454">
        <v>409947</v>
      </c>
      <c r="BF454">
        <v>2006335</v>
      </c>
      <c r="BG454">
        <v>2414681</v>
      </c>
      <c r="BH454">
        <v>1421731</v>
      </c>
      <c r="BI454">
        <v>3001756</v>
      </c>
      <c r="BJ454">
        <v>3644924</v>
      </c>
      <c r="BK454">
        <v>579740</v>
      </c>
      <c r="BL454">
        <v>522287</v>
      </c>
      <c r="BM454">
        <v>106981</v>
      </c>
    </row>
    <row r="455" spans="1:65" x14ac:dyDescent="0.25">
      <c r="A455" t="s">
        <v>459</v>
      </c>
      <c r="B455" s="2">
        <v>4.4000000000000004</v>
      </c>
      <c r="C455" s="3">
        <v>4.5599999999999996</v>
      </c>
      <c r="D455" s="9">
        <v>7.5</v>
      </c>
      <c r="E455" s="2">
        <v>786</v>
      </c>
      <c r="F455" s="7">
        <v>1</v>
      </c>
      <c r="G455" s="7">
        <v>54</v>
      </c>
      <c r="H455" s="7">
        <v>4</v>
      </c>
      <c r="I455" s="7">
        <v>4</v>
      </c>
      <c r="J455" s="7">
        <v>27</v>
      </c>
      <c r="K455" s="7">
        <v>697</v>
      </c>
      <c r="L455" s="7">
        <v>138</v>
      </c>
      <c r="M455" s="7">
        <v>30</v>
      </c>
      <c r="N455" s="7">
        <v>91</v>
      </c>
      <c r="O455" s="7">
        <v>42</v>
      </c>
      <c r="P455" s="7">
        <v>36</v>
      </c>
      <c r="Q455" s="7">
        <v>11</v>
      </c>
      <c r="R455" s="7">
        <v>66</v>
      </c>
      <c r="S455" s="7">
        <v>56</v>
      </c>
      <c r="T455" s="7">
        <v>16</v>
      </c>
      <c r="U455" s="7">
        <v>51</v>
      </c>
      <c r="V455" s="7">
        <v>124</v>
      </c>
      <c r="W455" s="7">
        <v>17</v>
      </c>
      <c r="X455" s="2">
        <v>2.6</v>
      </c>
      <c r="Y455" s="2">
        <v>1.8</v>
      </c>
      <c r="Z455" s="2">
        <v>2.2000000000000002</v>
      </c>
      <c r="AA455" s="2">
        <v>3.1</v>
      </c>
      <c r="AB455" s="2">
        <v>1.8</v>
      </c>
      <c r="AC455" s="2">
        <v>1.8</v>
      </c>
      <c r="AD455" s="2">
        <v>3</v>
      </c>
      <c r="AE455" s="2">
        <v>2.1</v>
      </c>
      <c r="AF455" s="2">
        <v>4.0999999999999996</v>
      </c>
      <c r="AG455" s="2">
        <v>3.2</v>
      </c>
      <c r="AH455" s="2">
        <v>3.4</v>
      </c>
      <c r="AI455" s="2">
        <v>2.2000000000000002</v>
      </c>
      <c r="AJ455" s="2">
        <v>2.6</v>
      </c>
      <c r="AK455" s="2">
        <v>2.1</v>
      </c>
      <c r="AL455" s="2">
        <v>1.3</v>
      </c>
      <c r="AM455" s="2">
        <v>1.9</v>
      </c>
      <c r="AN455" s="2">
        <v>3.1</v>
      </c>
      <c r="AO455" s="2">
        <v>2.2999999999999998</v>
      </c>
      <c r="AP455" s="2">
        <v>3.2</v>
      </c>
      <c r="AQ455" s="2">
        <v>2.7</v>
      </c>
      <c r="AR455" s="2">
        <v>1.9</v>
      </c>
      <c r="AS455">
        <v>28206011</v>
      </c>
      <c r="AT455">
        <v>182308</v>
      </c>
      <c r="AU455">
        <v>48489</v>
      </c>
      <c r="AV455">
        <v>2409801</v>
      </c>
      <c r="AW455">
        <v>102357</v>
      </c>
      <c r="AX455">
        <v>168049</v>
      </c>
      <c r="AY455">
        <v>1208464</v>
      </c>
      <c r="AZ455">
        <v>4508802</v>
      </c>
      <c r="BA455">
        <v>1273040</v>
      </c>
      <c r="BB455">
        <v>1964245</v>
      </c>
      <c r="BC455">
        <v>1139663</v>
      </c>
      <c r="BD455">
        <v>1077647</v>
      </c>
      <c r="BE455">
        <v>410102</v>
      </c>
      <c r="BF455">
        <v>2011093</v>
      </c>
      <c r="BG455">
        <v>2424508</v>
      </c>
      <c r="BH455">
        <v>1420878</v>
      </c>
      <c r="BI455">
        <v>2994724</v>
      </c>
      <c r="BJ455">
        <v>3649211</v>
      </c>
      <c r="BK455">
        <v>582704</v>
      </c>
      <c r="BL455">
        <v>522701</v>
      </c>
      <c r="BM455">
        <v>107225</v>
      </c>
    </row>
    <row r="456" spans="1:65" x14ac:dyDescent="0.25">
      <c r="A456" t="s">
        <v>460</v>
      </c>
      <c r="B456" s="2">
        <v>4.4000000000000004</v>
      </c>
      <c r="C456" s="3">
        <v>4.3899999999999997</v>
      </c>
      <c r="D456" s="9">
        <v>7.5</v>
      </c>
      <c r="E456" s="2">
        <v>786</v>
      </c>
      <c r="F456" s="7">
        <v>1</v>
      </c>
      <c r="G456" s="7">
        <v>54</v>
      </c>
      <c r="H456" s="7">
        <v>4</v>
      </c>
      <c r="I456" s="7">
        <v>3</v>
      </c>
      <c r="J456" s="7">
        <v>27</v>
      </c>
      <c r="K456" s="7">
        <v>697</v>
      </c>
      <c r="L456" s="7">
        <v>140</v>
      </c>
      <c r="M456" s="7">
        <v>30</v>
      </c>
      <c r="N456" s="7">
        <v>91</v>
      </c>
      <c r="O456" s="7">
        <v>42</v>
      </c>
      <c r="P456" s="7">
        <v>36</v>
      </c>
      <c r="Q456" s="7">
        <v>11</v>
      </c>
      <c r="R456" s="7">
        <v>69</v>
      </c>
      <c r="S456" s="7">
        <v>54</v>
      </c>
      <c r="T456" s="7">
        <v>16</v>
      </c>
      <c r="U456" s="7">
        <v>49</v>
      </c>
      <c r="V456" s="7">
        <v>124</v>
      </c>
      <c r="W456" s="7">
        <v>18</v>
      </c>
      <c r="X456" s="2">
        <v>2.6</v>
      </c>
      <c r="Y456" s="2">
        <v>1.8</v>
      </c>
      <c r="Z456" s="2">
        <v>2.2000000000000002</v>
      </c>
      <c r="AA456" s="2">
        <v>3.2</v>
      </c>
      <c r="AB456" s="2">
        <v>1.6</v>
      </c>
      <c r="AC456" s="2">
        <v>1.9</v>
      </c>
      <c r="AD456" s="2">
        <v>3</v>
      </c>
      <c r="AE456" s="2">
        <v>2.1</v>
      </c>
      <c r="AF456" s="2">
        <v>4.0999999999999996</v>
      </c>
      <c r="AG456" s="2">
        <v>3.2</v>
      </c>
      <c r="AH456" s="2">
        <v>3.4</v>
      </c>
      <c r="AI456" s="2">
        <v>2.1</v>
      </c>
      <c r="AJ456" s="2">
        <v>2.7</v>
      </c>
      <c r="AK456" s="2">
        <v>2</v>
      </c>
      <c r="AL456" s="2">
        <v>1.3</v>
      </c>
      <c r="AM456" s="2">
        <v>1.8</v>
      </c>
      <c r="AN456" s="2">
        <v>3.1</v>
      </c>
      <c r="AO456" s="2">
        <v>2.2999999999999998</v>
      </c>
      <c r="AP456" s="2">
        <v>3.2</v>
      </c>
      <c r="AQ456" s="2">
        <v>2.7</v>
      </c>
      <c r="AR456" s="2">
        <v>1.9</v>
      </c>
      <c r="AS456">
        <v>28246709</v>
      </c>
      <c r="AT456">
        <v>182432</v>
      </c>
      <c r="AU456">
        <v>48559</v>
      </c>
      <c r="AV456">
        <v>2411552</v>
      </c>
      <c r="AW456">
        <v>102425</v>
      </c>
      <c r="AX456">
        <v>168835</v>
      </c>
      <c r="AY456">
        <v>1211272</v>
      </c>
      <c r="AZ456">
        <v>4508012</v>
      </c>
      <c r="BA456">
        <v>1274781</v>
      </c>
      <c r="BB456">
        <v>1967451</v>
      </c>
      <c r="BC456">
        <v>1142750</v>
      </c>
      <c r="BD456">
        <v>1075914</v>
      </c>
      <c r="BE456">
        <v>410837</v>
      </c>
      <c r="BF456">
        <v>2022660</v>
      </c>
      <c r="BG456">
        <v>2430162</v>
      </c>
      <c r="BH456">
        <v>1422810</v>
      </c>
      <c r="BI456">
        <v>2991815</v>
      </c>
      <c r="BJ456">
        <v>3657842</v>
      </c>
      <c r="BK456">
        <v>585101</v>
      </c>
      <c r="BL456">
        <v>523969</v>
      </c>
      <c r="BM456">
        <v>107530</v>
      </c>
    </row>
    <row r="457" spans="1:65" x14ac:dyDescent="0.25">
      <c r="A457" t="s">
        <v>461</v>
      </c>
      <c r="B457" s="2">
        <v>4.3</v>
      </c>
      <c r="C457" s="3">
        <v>4.3120000000000003</v>
      </c>
      <c r="D457" s="9">
        <v>7.5</v>
      </c>
      <c r="E457" s="2">
        <v>784</v>
      </c>
      <c r="F457" s="7">
        <v>1</v>
      </c>
      <c r="G457" s="7">
        <v>51</v>
      </c>
      <c r="H457" s="7">
        <v>4</v>
      </c>
      <c r="I457" s="7">
        <v>3</v>
      </c>
      <c r="J457" s="7">
        <v>28</v>
      </c>
      <c r="K457" s="7">
        <v>696</v>
      </c>
      <c r="L457" s="7">
        <v>139</v>
      </c>
      <c r="M457" s="7">
        <v>32</v>
      </c>
      <c r="N457" s="7">
        <v>93</v>
      </c>
      <c r="O457" s="7">
        <v>42</v>
      </c>
      <c r="P457" s="7">
        <v>37</v>
      </c>
      <c r="Q457" s="7">
        <v>11</v>
      </c>
      <c r="R457" s="7">
        <v>67</v>
      </c>
      <c r="S457" s="7">
        <v>55</v>
      </c>
      <c r="T457" s="7">
        <v>16</v>
      </c>
      <c r="U457" s="7">
        <v>48</v>
      </c>
      <c r="V457" s="7">
        <v>120</v>
      </c>
      <c r="W457" s="7">
        <v>16</v>
      </c>
      <c r="X457" s="2">
        <v>2.6</v>
      </c>
      <c r="Y457" s="2">
        <v>1.8</v>
      </c>
      <c r="Z457" s="2">
        <v>2.1</v>
      </c>
      <c r="AA457" s="2">
        <v>3.2</v>
      </c>
      <c r="AB457" s="2">
        <v>1.5</v>
      </c>
      <c r="AC457" s="2">
        <v>2</v>
      </c>
      <c r="AD457" s="2">
        <v>3</v>
      </c>
      <c r="AE457" s="2">
        <v>2.2000000000000002</v>
      </c>
      <c r="AF457" s="2">
        <v>4.2</v>
      </c>
      <c r="AG457" s="2">
        <v>3.3</v>
      </c>
      <c r="AH457" s="2">
        <v>3.5</v>
      </c>
      <c r="AI457" s="2">
        <v>2.1</v>
      </c>
      <c r="AJ457" s="2">
        <v>2.7</v>
      </c>
      <c r="AK457" s="2">
        <v>2.1</v>
      </c>
      <c r="AL457" s="2">
        <v>1.3</v>
      </c>
      <c r="AM457" s="2">
        <v>1.8</v>
      </c>
      <c r="AN457" s="2">
        <v>3</v>
      </c>
      <c r="AO457" s="2">
        <v>2.1</v>
      </c>
      <c r="AP457" s="2">
        <v>3.3</v>
      </c>
      <c r="AQ457" s="2">
        <v>2.7</v>
      </c>
      <c r="AR457" s="2">
        <v>1.9</v>
      </c>
      <c r="AS457">
        <v>28281059</v>
      </c>
      <c r="AT457">
        <v>182209</v>
      </c>
      <c r="AU457">
        <v>48654</v>
      </c>
      <c r="AV457">
        <v>2413468</v>
      </c>
      <c r="AW457">
        <v>102484</v>
      </c>
      <c r="AX457">
        <v>168951</v>
      </c>
      <c r="AY457">
        <v>1213536</v>
      </c>
      <c r="AZ457">
        <v>4502089</v>
      </c>
      <c r="BA457">
        <v>1276530</v>
      </c>
      <c r="BB457">
        <v>1972841</v>
      </c>
      <c r="BC457">
        <v>1143454</v>
      </c>
      <c r="BD457">
        <v>1074659</v>
      </c>
      <c r="BE457">
        <v>410808</v>
      </c>
      <c r="BF457">
        <v>2026899</v>
      </c>
      <c r="BG457">
        <v>2434505</v>
      </c>
      <c r="BH457">
        <v>1429402</v>
      </c>
      <c r="BI457">
        <v>3001441</v>
      </c>
      <c r="BJ457">
        <v>3661784</v>
      </c>
      <c r="BK457">
        <v>585043</v>
      </c>
      <c r="BL457">
        <v>524425</v>
      </c>
      <c r="BM457">
        <v>107878</v>
      </c>
    </row>
    <row r="458" spans="1:65" x14ac:dyDescent="0.25">
      <c r="A458" t="s">
        <v>462</v>
      </c>
      <c r="B458" s="2">
        <v>4.3</v>
      </c>
      <c r="C458" s="3">
        <v>4.3310000000000004</v>
      </c>
      <c r="D458" s="9">
        <v>7.5</v>
      </c>
      <c r="E458" s="2">
        <v>793</v>
      </c>
      <c r="F458" s="7">
        <v>1</v>
      </c>
      <c r="G458" s="7">
        <v>51</v>
      </c>
      <c r="H458" s="7">
        <v>4</v>
      </c>
      <c r="I458" s="7">
        <v>3</v>
      </c>
      <c r="J458" s="7">
        <v>30</v>
      </c>
      <c r="K458" s="7">
        <v>704</v>
      </c>
      <c r="L458" s="7">
        <v>143</v>
      </c>
      <c r="M458" s="7">
        <v>34</v>
      </c>
      <c r="N458" s="7">
        <v>92</v>
      </c>
      <c r="O458" s="7">
        <v>44</v>
      </c>
      <c r="P458" s="7">
        <v>38</v>
      </c>
      <c r="Q458" s="7">
        <v>10</v>
      </c>
      <c r="R458" s="7">
        <v>69</v>
      </c>
      <c r="S458" s="7">
        <v>53</v>
      </c>
      <c r="T458" s="7">
        <v>17</v>
      </c>
      <c r="U458" s="7">
        <v>50</v>
      </c>
      <c r="V458" s="7">
        <v>119</v>
      </c>
      <c r="W458" s="7">
        <v>14</v>
      </c>
      <c r="X458" s="2">
        <v>2.7</v>
      </c>
      <c r="Y458" s="2">
        <v>1.8</v>
      </c>
      <c r="Z458" s="2">
        <v>2.1</v>
      </c>
      <c r="AA458" s="2">
        <v>3.1</v>
      </c>
      <c r="AB458" s="2">
        <v>1.5</v>
      </c>
      <c r="AC458" s="2">
        <v>2.1</v>
      </c>
      <c r="AD458" s="2">
        <v>3.1</v>
      </c>
      <c r="AE458" s="2">
        <v>2.4</v>
      </c>
      <c r="AF458" s="2">
        <v>4.2</v>
      </c>
      <c r="AG458" s="2">
        <v>3.4</v>
      </c>
      <c r="AH458" s="2">
        <v>3.6</v>
      </c>
      <c r="AI458" s="2">
        <v>2.1</v>
      </c>
      <c r="AJ458" s="2">
        <v>2.8</v>
      </c>
      <c r="AK458" s="2">
        <v>2</v>
      </c>
      <c r="AL458" s="2">
        <v>1.3</v>
      </c>
      <c r="AM458" s="2">
        <v>1.9</v>
      </c>
      <c r="AN458" s="2">
        <v>3</v>
      </c>
      <c r="AO458" s="2">
        <v>1.8</v>
      </c>
      <c r="AP458" s="2">
        <v>3.3</v>
      </c>
      <c r="AQ458" s="2">
        <v>2.8</v>
      </c>
      <c r="AR458" s="2">
        <v>1.8</v>
      </c>
      <c r="AS458">
        <v>28302033</v>
      </c>
      <c r="AT458">
        <v>182498</v>
      </c>
      <c r="AU458">
        <v>48647</v>
      </c>
      <c r="AV458">
        <v>2414847</v>
      </c>
      <c r="AW458">
        <v>102574</v>
      </c>
      <c r="AX458">
        <v>169004</v>
      </c>
      <c r="AY458">
        <v>1215226</v>
      </c>
      <c r="AZ458">
        <v>4504327</v>
      </c>
      <c r="BA458">
        <v>1278218</v>
      </c>
      <c r="BB458">
        <v>1980896</v>
      </c>
      <c r="BC458">
        <v>1142286</v>
      </c>
      <c r="BD458">
        <v>1074498</v>
      </c>
      <c r="BE458">
        <v>410787</v>
      </c>
      <c r="BF458">
        <v>2029550</v>
      </c>
      <c r="BG458">
        <v>2438446</v>
      </c>
      <c r="BH458">
        <v>1424419</v>
      </c>
      <c r="BI458">
        <v>3004983</v>
      </c>
      <c r="BJ458">
        <v>3662852</v>
      </c>
      <c r="BK458">
        <v>585322</v>
      </c>
      <c r="BL458">
        <v>524685</v>
      </c>
      <c r="BM458">
        <v>107967</v>
      </c>
    </row>
    <row r="459" spans="1:65" x14ac:dyDescent="0.25">
      <c r="A459" t="s">
        <v>463</v>
      </c>
      <c r="B459" s="2">
        <v>4.3</v>
      </c>
      <c r="C459" s="3">
        <v>4.33</v>
      </c>
      <c r="D459" s="9">
        <v>7.5</v>
      </c>
      <c r="E459" s="2">
        <v>800</v>
      </c>
      <c r="F459" s="7">
        <v>1</v>
      </c>
      <c r="G459" s="7">
        <v>51</v>
      </c>
      <c r="H459" s="7">
        <v>4</v>
      </c>
      <c r="I459" s="7">
        <v>3</v>
      </c>
      <c r="J459" s="7">
        <v>30</v>
      </c>
      <c r="K459" s="7">
        <v>711</v>
      </c>
      <c r="L459" s="7">
        <v>145</v>
      </c>
      <c r="M459" s="7">
        <v>34</v>
      </c>
      <c r="N459" s="7">
        <v>92</v>
      </c>
      <c r="O459" s="7">
        <v>43</v>
      </c>
      <c r="P459" s="7">
        <v>40</v>
      </c>
      <c r="Q459" s="7">
        <v>10</v>
      </c>
      <c r="R459" s="7">
        <v>68</v>
      </c>
      <c r="S459" s="7">
        <v>51</v>
      </c>
      <c r="T459" s="7">
        <v>17</v>
      </c>
      <c r="U459" s="7">
        <v>52</v>
      </c>
      <c r="V459" s="7">
        <v>122</v>
      </c>
      <c r="W459" s="7">
        <v>17</v>
      </c>
      <c r="X459" s="2">
        <v>2.7</v>
      </c>
      <c r="Y459" s="2">
        <v>2</v>
      </c>
      <c r="Z459" s="2">
        <v>2.1</v>
      </c>
      <c r="AA459" s="2">
        <v>3.1</v>
      </c>
      <c r="AB459" s="2">
        <v>1.6</v>
      </c>
      <c r="AC459" s="2">
        <v>2.1</v>
      </c>
      <c r="AD459" s="2">
        <v>3.1</v>
      </c>
      <c r="AE459" s="2">
        <v>2.2999999999999998</v>
      </c>
      <c r="AF459" s="2">
        <v>4.0999999999999996</v>
      </c>
      <c r="AG459" s="2">
        <v>3.3</v>
      </c>
      <c r="AH459" s="2">
        <v>3.8</v>
      </c>
      <c r="AI459" s="2">
        <v>1.9</v>
      </c>
      <c r="AJ459" s="2">
        <v>2.7</v>
      </c>
      <c r="AK459" s="2">
        <v>1.9</v>
      </c>
      <c r="AL459" s="2">
        <v>1.3</v>
      </c>
      <c r="AM459" s="2">
        <v>2</v>
      </c>
      <c r="AN459" s="2">
        <v>3</v>
      </c>
      <c r="AO459" s="2">
        <v>2.2999999999999998</v>
      </c>
      <c r="AP459" s="2">
        <v>3.5</v>
      </c>
      <c r="AQ459" s="2">
        <v>2.8</v>
      </c>
      <c r="AR459" s="2">
        <v>1.8</v>
      </c>
      <c r="AS459">
        <v>28337223</v>
      </c>
      <c r="AT459">
        <v>182930</v>
      </c>
      <c r="AU459">
        <v>48817</v>
      </c>
      <c r="AV459">
        <v>2417904</v>
      </c>
      <c r="AW459">
        <v>102998</v>
      </c>
      <c r="AX459">
        <v>169425</v>
      </c>
      <c r="AY459">
        <v>1218259</v>
      </c>
      <c r="AZ459">
        <v>4509570</v>
      </c>
      <c r="BA459">
        <v>1281420</v>
      </c>
      <c r="BB459">
        <v>1984781</v>
      </c>
      <c r="BC459">
        <v>1143917</v>
      </c>
      <c r="BD459">
        <v>1076563</v>
      </c>
      <c r="BE459">
        <v>411979</v>
      </c>
      <c r="BF459">
        <v>2033687</v>
      </c>
      <c r="BG459">
        <v>2445199</v>
      </c>
      <c r="BH459">
        <v>1413601</v>
      </c>
      <c r="BI459">
        <v>3008414</v>
      </c>
      <c r="BJ459">
        <v>3668033</v>
      </c>
      <c r="BK459">
        <v>586089</v>
      </c>
      <c r="BL459">
        <v>525439</v>
      </c>
      <c r="BM459">
        <v>108198</v>
      </c>
    </row>
    <row r="460" spans="1:65" x14ac:dyDescent="0.25">
      <c r="A460" t="s">
        <v>464</v>
      </c>
      <c r="B460" s="2">
        <v>4.2</v>
      </c>
      <c r="C460" s="3">
        <v>4.1349999999999998</v>
      </c>
      <c r="D460" s="9">
        <v>7.5</v>
      </c>
      <c r="E460" s="2">
        <v>812</v>
      </c>
      <c r="F460" s="7">
        <v>1</v>
      </c>
      <c r="G460" s="7">
        <v>54</v>
      </c>
      <c r="H460" s="7">
        <v>4</v>
      </c>
      <c r="I460" s="7">
        <v>4</v>
      </c>
      <c r="J460" s="7">
        <v>31</v>
      </c>
      <c r="K460" s="7">
        <v>717</v>
      </c>
      <c r="L460" s="7">
        <v>147</v>
      </c>
      <c r="M460" s="7">
        <v>33</v>
      </c>
      <c r="N460" s="7">
        <v>91</v>
      </c>
      <c r="O460" s="7">
        <v>42</v>
      </c>
      <c r="P460" s="7">
        <v>40</v>
      </c>
      <c r="Q460" s="7">
        <v>9</v>
      </c>
      <c r="R460" s="7">
        <v>72</v>
      </c>
      <c r="S460" s="7">
        <v>48</v>
      </c>
      <c r="T460" s="7">
        <v>18</v>
      </c>
      <c r="U460" s="7">
        <v>55</v>
      </c>
      <c r="V460" s="7">
        <v>124</v>
      </c>
      <c r="W460" s="7">
        <v>18</v>
      </c>
      <c r="X460" s="2">
        <v>2.7</v>
      </c>
      <c r="Y460" s="2">
        <v>2</v>
      </c>
      <c r="Z460" s="2">
        <v>2.2000000000000002</v>
      </c>
      <c r="AA460" s="2">
        <v>3.1</v>
      </c>
      <c r="AB460" s="2">
        <v>1.8</v>
      </c>
      <c r="AC460" s="2">
        <v>2.2000000000000002</v>
      </c>
      <c r="AD460" s="2">
        <v>3.2</v>
      </c>
      <c r="AE460" s="2">
        <v>2.2999999999999998</v>
      </c>
      <c r="AF460" s="2">
        <v>4.0999999999999996</v>
      </c>
      <c r="AG460" s="2">
        <v>3.3</v>
      </c>
      <c r="AH460" s="2">
        <v>3.8</v>
      </c>
      <c r="AI460" s="2">
        <v>1.9</v>
      </c>
      <c r="AJ460" s="2">
        <v>2.8</v>
      </c>
      <c r="AK460" s="2">
        <v>1.8</v>
      </c>
      <c r="AL460" s="2">
        <v>1.4</v>
      </c>
      <c r="AM460" s="2">
        <v>2.1</v>
      </c>
      <c r="AN460" s="2">
        <v>3.1</v>
      </c>
      <c r="AO460" s="2">
        <v>2.4</v>
      </c>
      <c r="AP460" s="2">
        <v>3.5</v>
      </c>
      <c r="AQ460" s="2">
        <v>2.8</v>
      </c>
      <c r="AR460" s="2">
        <v>1.8</v>
      </c>
      <c r="AS460">
        <v>28374637</v>
      </c>
      <c r="AT460">
        <v>182970</v>
      </c>
      <c r="AU460">
        <v>48923</v>
      </c>
      <c r="AV460">
        <v>2421343</v>
      </c>
      <c r="AW460">
        <v>103528</v>
      </c>
      <c r="AX460">
        <v>169914</v>
      </c>
      <c r="AY460">
        <v>1220793</v>
      </c>
      <c r="AZ460">
        <v>4512615</v>
      </c>
      <c r="BA460">
        <v>1286153</v>
      </c>
      <c r="BB460">
        <v>1988552</v>
      </c>
      <c r="BC460">
        <v>1146056</v>
      </c>
      <c r="BD460">
        <v>1081744</v>
      </c>
      <c r="BE460">
        <v>413018</v>
      </c>
      <c r="BF460">
        <v>2038523</v>
      </c>
      <c r="BG460">
        <v>2450455</v>
      </c>
      <c r="BH460">
        <v>1413507</v>
      </c>
      <c r="BI460">
        <v>3001002</v>
      </c>
      <c r="BJ460">
        <v>3673305</v>
      </c>
      <c r="BK460">
        <v>587271</v>
      </c>
      <c r="BL460">
        <v>526433</v>
      </c>
      <c r="BM460">
        <v>108531</v>
      </c>
    </row>
    <row r="461" spans="1:65" x14ac:dyDescent="0.25">
      <c r="A461" t="s">
        <v>465</v>
      </c>
      <c r="B461" s="2">
        <v>4.3</v>
      </c>
      <c r="C461" s="3">
        <v>4.2880000000000003</v>
      </c>
      <c r="D461" s="9">
        <v>7.5</v>
      </c>
      <c r="E461" s="2">
        <v>819</v>
      </c>
      <c r="F461" s="7">
        <v>1</v>
      </c>
      <c r="G461" s="7">
        <v>57</v>
      </c>
      <c r="H461" s="7">
        <v>4</v>
      </c>
      <c r="I461" s="7">
        <v>4</v>
      </c>
      <c r="J461" s="7">
        <v>28</v>
      </c>
      <c r="K461" s="7">
        <v>725</v>
      </c>
      <c r="L461" s="7">
        <v>143</v>
      </c>
      <c r="M461" s="7">
        <v>35</v>
      </c>
      <c r="N461" s="7">
        <v>92</v>
      </c>
      <c r="O461" s="7">
        <v>40</v>
      </c>
      <c r="P461" s="7">
        <v>40</v>
      </c>
      <c r="Q461" s="7">
        <v>10</v>
      </c>
      <c r="R461" s="7">
        <v>73</v>
      </c>
      <c r="S461" s="7">
        <v>53</v>
      </c>
      <c r="T461" s="7">
        <v>17</v>
      </c>
      <c r="U461" s="7">
        <v>53</v>
      </c>
      <c r="V461" s="7">
        <v>127</v>
      </c>
      <c r="W461" s="7">
        <v>22</v>
      </c>
      <c r="X461" s="2">
        <v>2.7</v>
      </c>
      <c r="Y461" s="2">
        <v>2</v>
      </c>
      <c r="Z461" s="2">
        <v>2.2999999999999998</v>
      </c>
      <c r="AA461" s="2">
        <v>3</v>
      </c>
      <c r="AB461" s="2">
        <v>1.8</v>
      </c>
      <c r="AC461" s="2">
        <v>1.9</v>
      </c>
      <c r="AD461" s="2">
        <v>3.1</v>
      </c>
      <c r="AE461" s="2">
        <v>2.4</v>
      </c>
      <c r="AF461" s="2">
        <v>4.0999999999999996</v>
      </c>
      <c r="AG461" s="2">
        <v>3.1</v>
      </c>
      <c r="AH461" s="2">
        <v>3.8</v>
      </c>
      <c r="AI461" s="2">
        <v>1.9</v>
      </c>
      <c r="AJ461" s="2">
        <v>2.9</v>
      </c>
      <c r="AK461" s="2">
        <v>2</v>
      </c>
      <c r="AL461" s="2">
        <v>1.3</v>
      </c>
      <c r="AM461" s="2">
        <v>2</v>
      </c>
      <c r="AN461" s="2">
        <v>3.2</v>
      </c>
      <c r="AO461" s="2">
        <v>2.8</v>
      </c>
      <c r="AP461" s="2">
        <v>3.6</v>
      </c>
      <c r="AQ461" s="2">
        <v>2.8</v>
      </c>
      <c r="AR461" s="2">
        <v>1.8</v>
      </c>
      <c r="AS461">
        <v>28406561</v>
      </c>
      <c r="AT461">
        <v>183338</v>
      </c>
      <c r="AU461">
        <v>48976</v>
      </c>
      <c r="AV461">
        <v>2424837</v>
      </c>
      <c r="AW461">
        <v>103959</v>
      </c>
      <c r="AX461">
        <v>170439</v>
      </c>
      <c r="AY461">
        <v>1222673</v>
      </c>
      <c r="AZ461">
        <v>4511596</v>
      </c>
      <c r="BA461">
        <v>1288383</v>
      </c>
      <c r="BB461">
        <v>1991960</v>
      </c>
      <c r="BC461">
        <v>1147963</v>
      </c>
      <c r="BD461">
        <v>1081811</v>
      </c>
      <c r="BE461">
        <v>413609</v>
      </c>
      <c r="BF461">
        <v>2042651</v>
      </c>
      <c r="BG461">
        <v>2458598</v>
      </c>
      <c r="BH461">
        <v>1413881</v>
      </c>
      <c r="BI461">
        <v>3000592</v>
      </c>
      <c r="BJ461">
        <v>3677764</v>
      </c>
      <c r="BK461">
        <v>588326</v>
      </c>
      <c r="BL461">
        <v>526566</v>
      </c>
      <c r="BM461">
        <v>108640</v>
      </c>
    </row>
    <row r="462" spans="1:65" x14ac:dyDescent="0.25">
      <c r="A462" t="s">
        <v>466</v>
      </c>
      <c r="B462" s="2">
        <v>4.4000000000000004</v>
      </c>
      <c r="C462" s="3">
        <v>4.3780000000000001</v>
      </c>
      <c r="D462" s="9">
        <v>7.5</v>
      </c>
      <c r="E462" s="2">
        <v>820</v>
      </c>
      <c r="F462" s="7">
        <v>1</v>
      </c>
      <c r="G462" s="7">
        <v>59</v>
      </c>
      <c r="H462" s="7">
        <v>4</v>
      </c>
      <c r="I462" s="7">
        <v>4</v>
      </c>
      <c r="J462" s="7">
        <v>26</v>
      </c>
      <c r="K462" s="7">
        <v>726</v>
      </c>
      <c r="L462" s="7">
        <v>137</v>
      </c>
      <c r="M462" s="7">
        <v>36</v>
      </c>
      <c r="N462" s="7">
        <v>94</v>
      </c>
      <c r="O462" s="7">
        <v>43</v>
      </c>
      <c r="P462" s="7">
        <v>39</v>
      </c>
      <c r="Q462" s="7">
        <v>9</v>
      </c>
      <c r="R462" s="7">
        <v>77</v>
      </c>
      <c r="S462" s="7">
        <v>54</v>
      </c>
      <c r="T462" s="7">
        <v>17</v>
      </c>
      <c r="U462" s="7">
        <v>50</v>
      </c>
      <c r="V462" s="7">
        <v>129</v>
      </c>
      <c r="W462" s="7">
        <v>20</v>
      </c>
      <c r="X462" s="2">
        <v>2.7</v>
      </c>
      <c r="Y462" s="2">
        <v>1.8</v>
      </c>
      <c r="Z462" s="2">
        <v>2.4</v>
      </c>
      <c r="AA462" s="2">
        <v>3</v>
      </c>
      <c r="AB462" s="2">
        <v>1.9</v>
      </c>
      <c r="AC462" s="2">
        <v>1.8</v>
      </c>
      <c r="AD462" s="2">
        <v>3</v>
      </c>
      <c r="AE462" s="2">
        <v>2.5</v>
      </c>
      <c r="AF462" s="2">
        <v>4.2</v>
      </c>
      <c r="AG462" s="2">
        <v>3.3</v>
      </c>
      <c r="AH462" s="2">
        <v>3.7</v>
      </c>
      <c r="AI462" s="2">
        <v>1.8</v>
      </c>
      <c r="AJ462" s="2">
        <v>3.1</v>
      </c>
      <c r="AK462" s="2">
        <v>2</v>
      </c>
      <c r="AL462" s="2">
        <v>1.3</v>
      </c>
      <c r="AM462" s="2">
        <v>1.9</v>
      </c>
      <c r="AN462" s="2">
        <v>3.2</v>
      </c>
      <c r="AO462" s="2">
        <v>2.7</v>
      </c>
      <c r="AP462" s="2">
        <v>3.5</v>
      </c>
      <c r="AQ462" s="2">
        <v>2.8</v>
      </c>
      <c r="AR462" s="2">
        <v>1.8</v>
      </c>
      <c r="AS462">
        <v>28439660</v>
      </c>
      <c r="AT462">
        <v>183781</v>
      </c>
      <c r="AU462">
        <v>49001</v>
      </c>
      <c r="AV462">
        <v>2427824</v>
      </c>
      <c r="AW462">
        <v>104013</v>
      </c>
      <c r="AX462">
        <v>170914</v>
      </c>
      <c r="AY462">
        <v>1223903</v>
      </c>
      <c r="AZ462">
        <v>4509898</v>
      </c>
      <c r="BA462">
        <v>1292404</v>
      </c>
      <c r="BB462">
        <v>1996167</v>
      </c>
      <c r="BC462">
        <v>1149411</v>
      </c>
      <c r="BD462">
        <v>1081602</v>
      </c>
      <c r="BE462">
        <v>414507</v>
      </c>
      <c r="BF462">
        <v>2045855</v>
      </c>
      <c r="BG462">
        <v>2465483</v>
      </c>
      <c r="BH462">
        <v>1413398</v>
      </c>
      <c r="BI462">
        <v>3002619</v>
      </c>
      <c r="BJ462">
        <v>3683250</v>
      </c>
      <c r="BK462">
        <v>589296</v>
      </c>
      <c r="BL462">
        <v>527352</v>
      </c>
      <c r="BM462">
        <v>108983</v>
      </c>
    </row>
    <row r="463" spans="1:65" x14ac:dyDescent="0.25">
      <c r="A463" t="s">
        <v>467</v>
      </c>
      <c r="B463" s="2">
        <v>4.3</v>
      </c>
      <c r="C463" s="3">
        <v>4.3959999999999999</v>
      </c>
      <c r="D463" s="9">
        <v>7.5</v>
      </c>
      <c r="E463" s="2">
        <v>817</v>
      </c>
      <c r="F463" s="7">
        <v>1</v>
      </c>
      <c r="G463" s="7">
        <v>57</v>
      </c>
      <c r="H463" s="7">
        <v>4</v>
      </c>
      <c r="I463" s="7">
        <v>4</v>
      </c>
      <c r="J463" s="7">
        <v>24</v>
      </c>
      <c r="K463" s="7">
        <v>726</v>
      </c>
      <c r="L463" s="7">
        <v>132</v>
      </c>
      <c r="M463" s="7">
        <v>40</v>
      </c>
      <c r="N463" s="7">
        <v>94</v>
      </c>
      <c r="O463" s="7">
        <v>43</v>
      </c>
      <c r="P463" s="7">
        <v>39</v>
      </c>
      <c r="Q463" s="7">
        <v>9</v>
      </c>
      <c r="R463" s="7">
        <v>74</v>
      </c>
      <c r="S463" s="7">
        <v>54</v>
      </c>
      <c r="T463" s="7">
        <v>18</v>
      </c>
      <c r="U463" s="7">
        <v>49</v>
      </c>
      <c r="V463" s="7">
        <v>131</v>
      </c>
      <c r="W463" s="7">
        <v>21</v>
      </c>
      <c r="X463" s="2">
        <v>2.7</v>
      </c>
      <c r="Y463" s="2">
        <v>1.8</v>
      </c>
      <c r="Z463" s="2">
        <v>2.2999999999999998</v>
      </c>
      <c r="AA463" s="2">
        <v>3.1</v>
      </c>
      <c r="AB463" s="2">
        <v>1.8</v>
      </c>
      <c r="AC463" s="2">
        <v>1.7</v>
      </c>
      <c r="AD463" s="2">
        <v>2.9</v>
      </c>
      <c r="AE463" s="2">
        <v>2.8</v>
      </c>
      <c r="AF463" s="2">
        <v>4.2</v>
      </c>
      <c r="AG463" s="2">
        <v>3.3</v>
      </c>
      <c r="AH463" s="2">
        <v>3.7</v>
      </c>
      <c r="AI463" s="2">
        <v>1.9</v>
      </c>
      <c r="AJ463" s="2">
        <v>3</v>
      </c>
      <c r="AK463" s="2">
        <v>2</v>
      </c>
      <c r="AL463" s="2">
        <v>1.4</v>
      </c>
      <c r="AM463" s="2">
        <v>1.8</v>
      </c>
      <c r="AN463" s="2">
        <v>3.3</v>
      </c>
      <c r="AO463" s="2">
        <v>2.8</v>
      </c>
      <c r="AP463" s="2">
        <v>3.7</v>
      </c>
      <c r="AQ463" s="2">
        <v>2.8</v>
      </c>
      <c r="AR463" s="2">
        <v>1.8</v>
      </c>
      <c r="AS463">
        <v>28466498</v>
      </c>
      <c r="AT463">
        <v>184043</v>
      </c>
      <c r="AU463">
        <v>48975</v>
      </c>
      <c r="AV463">
        <v>2436958</v>
      </c>
      <c r="AW463">
        <v>104305</v>
      </c>
      <c r="AX463">
        <v>171350</v>
      </c>
      <c r="AY463">
        <v>1222469</v>
      </c>
      <c r="AZ463">
        <v>4506721</v>
      </c>
      <c r="BA463">
        <v>1295585</v>
      </c>
      <c r="BB463">
        <v>2000983</v>
      </c>
      <c r="BC463">
        <v>1150632</v>
      </c>
      <c r="BD463">
        <v>1080955</v>
      </c>
      <c r="BE463">
        <v>414932</v>
      </c>
      <c r="BF463">
        <v>2049232</v>
      </c>
      <c r="BG463">
        <v>2469895</v>
      </c>
      <c r="BH463">
        <v>1411963</v>
      </c>
      <c r="BI463">
        <v>3003171</v>
      </c>
      <c r="BJ463">
        <v>3687520</v>
      </c>
      <c r="BK463">
        <v>590099</v>
      </c>
      <c r="BL463">
        <v>527557</v>
      </c>
      <c r="BM463">
        <v>109153</v>
      </c>
    </row>
    <row r="464" spans="1:65" x14ac:dyDescent="0.25">
      <c r="A464" t="s">
        <v>468</v>
      </c>
      <c r="B464" s="2">
        <v>4.2</v>
      </c>
      <c r="C464" s="3">
        <v>4.1719999999999997</v>
      </c>
      <c r="D464" s="9">
        <v>7.5</v>
      </c>
      <c r="E464" s="2">
        <v>814</v>
      </c>
      <c r="F464" s="7">
        <v>1</v>
      </c>
      <c r="G464" s="7">
        <v>58</v>
      </c>
      <c r="H464" s="7">
        <v>4</v>
      </c>
      <c r="I464" s="7">
        <v>4</v>
      </c>
      <c r="J464" s="7">
        <v>23</v>
      </c>
      <c r="K464" s="7">
        <v>723</v>
      </c>
      <c r="L464" s="7">
        <v>131</v>
      </c>
      <c r="M464" s="7">
        <v>43</v>
      </c>
      <c r="N464" s="7">
        <v>93</v>
      </c>
      <c r="O464" s="7">
        <v>44</v>
      </c>
      <c r="P464" s="7">
        <v>39</v>
      </c>
      <c r="Q464" s="7">
        <v>9</v>
      </c>
      <c r="R464" s="7">
        <v>71</v>
      </c>
      <c r="S464" s="7">
        <v>54</v>
      </c>
      <c r="T464" s="7">
        <v>18</v>
      </c>
      <c r="U464" s="7">
        <v>49</v>
      </c>
      <c r="V464" s="7">
        <v>130</v>
      </c>
      <c r="W464" s="7">
        <v>20</v>
      </c>
      <c r="X464" s="2">
        <v>2.7</v>
      </c>
      <c r="Y464" s="2">
        <v>1.8</v>
      </c>
      <c r="Z464" s="2">
        <v>2.2999999999999998</v>
      </c>
      <c r="AA464" s="2">
        <v>3</v>
      </c>
      <c r="AB464" s="2">
        <v>2</v>
      </c>
      <c r="AC464" s="2">
        <v>1.6</v>
      </c>
      <c r="AD464" s="2">
        <v>2.8</v>
      </c>
      <c r="AE464" s="2">
        <v>2.9</v>
      </c>
      <c r="AF464" s="2">
        <v>4.0999999999999996</v>
      </c>
      <c r="AG464" s="2">
        <v>3.4</v>
      </c>
      <c r="AH464" s="2">
        <v>3.7</v>
      </c>
      <c r="AI464" s="2">
        <v>1.8</v>
      </c>
      <c r="AJ464" s="2">
        <v>2.7</v>
      </c>
      <c r="AK464" s="2">
        <v>2</v>
      </c>
      <c r="AL464" s="2">
        <v>1.4</v>
      </c>
      <c r="AM464" s="2">
        <v>1.8</v>
      </c>
      <c r="AN464" s="2">
        <v>3.3</v>
      </c>
      <c r="AO464" s="2">
        <v>2.7</v>
      </c>
      <c r="AP464" s="2">
        <v>3.7</v>
      </c>
      <c r="AQ464" s="2">
        <v>2.8</v>
      </c>
      <c r="AR464" s="2">
        <v>1.7</v>
      </c>
      <c r="AS464">
        <v>28487247</v>
      </c>
      <c r="AT464">
        <v>183996</v>
      </c>
      <c r="AU464">
        <v>48721</v>
      </c>
      <c r="AV464">
        <v>2430703</v>
      </c>
      <c r="AW464">
        <v>104454</v>
      </c>
      <c r="AX464">
        <v>171601</v>
      </c>
      <c r="AY464">
        <v>1224026</v>
      </c>
      <c r="AZ464">
        <v>4506083</v>
      </c>
      <c r="BA464">
        <v>1295727</v>
      </c>
      <c r="BB464">
        <v>2005557</v>
      </c>
      <c r="BC464">
        <v>1152614</v>
      </c>
      <c r="BD464">
        <v>1081103</v>
      </c>
      <c r="BE464">
        <v>415677</v>
      </c>
      <c r="BF464">
        <v>2054649</v>
      </c>
      <c r="BG464">
        <v>2472787</v>
      </c>
      <c r="BH464">
        <v>1410737</v>
      </c>
      <c r="BI464">
        <v>3008215</v>
      </c>
      <c r="BJ464">
        <v>3691823</v>
      </c>
      <c r="BK464">
        <v>590981</v>
      </c>
      <c r="BL464">
        <v>528222</v>
      </c>
      <c r="BM464">
        <v>109570</v>
      </c>
    </row>
    <row r="465" spans="1:65" x14ac:dyDescent="0.25">
      <c r="A465" t="s">
        <v>469</v>
      </c>
      <c r="B465" s="2">
        <v>4.2</v>
      </c>
      <c r="C465" s="3">
        <v>4.056</v>
      </c>
      <c r="D465" s="9">
        <v>7.5</v>
      </c>
      <c r="E465" s="2">
        <v>815</v>
      </c>
      <c r="F465" s="7">
        <v>1</v>
      </c>
      <c r="G465" s="7">
        <v>58</v>
      </c>
      <c r="H465" s="7">
        <v>4</v>
      </c>
      <c r="I465" s="7">
        <v>4</v>
      </c>
      <c r="J465" s="7">
        <v>22</v>
      </c>
      <c r="K465" s="7">
        <v>727</v>
      </c>
      <c r="L465" s="7">
        <v>133</v>
      </c>
      <c r="M465" s="7">
        <v>43</v>
      </c>
      <c r="N465" s="7">
        <v>89</v>
      </c>
      <c r="O465" s="7">
        <v>44</v>
      </c>
      <c r="P465" s="7">
        <v>40</v>
      </c>
      <c r="Q465" s="7">
        <v>11</v>
      </c>
      <c r="R465" s="7">
        <v>74</v>
      </c>
      <c r="S465" s="7">
        <v>55</v>
      </c>
      <c r="T465" s="7">
        <v>18</v>
      </c>
      <c r="U465" s="7">
        <v>47</v>
      </c>
      <c r="V465" s="7">
        <v>130</v>
      </c>
      <c r="W465" s="7">
        <v>21</v>
      </c>
      <c r="X465" s="2">
        <v>2.7</v>
      </c>
      <c r="Y465" s="2">
        <v>1.8</v>
      </c>
      <c r="Z465" s="2">
        <v>2.2999999999999998</v>
      </c>
      <c r="AA465" s="2">
        <v>2.6</v>
      </c>
      <c r="AB465" s="2">
        <v>1.9</v>
      </c>
      <c r="AC465" s="2">
        <v>1.5</v>
      </c>
      <c r="AD465" s="2">
        <v>2.9</v>
      </c>
      <c r="AE465" s="2">
        <v>2.9</v>
      </c>
      <c r="AF465" s="2">
        <v>3.9</v>
      </c>
      <c r="AG465" s="2">
        <v>3.5</v>
      </c>
      <c r="AH465" s="2">
        <v>3.8</v>
      </c>
      <c r="AI465" s="2">
        <v>2</v>
      </c>
      <c r="AJ465" s="2">
        <v>2.9</v>
      </c>
      <c r="AK465" s="2">
        <v>2.1</v>
      </c>
      <c r="AL465" s="2">
        <v>1.4</v>
      </c>
      <c r="AM465" s="2">
        <v>1.8</v>
      </c>
      <c r="AN465" s="2">
        <v>3.2</v>
      </c>
      <c r="AO465" s="2">
        <v>2.8</v>
      </c>
      <c r="AP465" s="2">
        <v>3.8</v>
      </c>
      <c r="AQ465" s="2">
        <v>2.8</v>
      </c>
      <c r="AR465" s="2">
        <v>1.7</v>
      </c>
      <c r="AS465">
        <v>28494933</v>
      </c>
      <c r="AT465">
        <v>184112</v>
      </c>
      <c r="AU465">
        <v>48643</v>
      </c>
      <c r="AV465">
        <v>2429629</v>
      </c>
      <c r="AW465">
        <v>104660</v>
      </c>
      <c r="AX465">
        <v>171772</v>
      </c>
      <c r="AY465">
        <v>1226448</v>
      </c>
      <c r="AZ465">
        <v>4506567</v>
      </c>
      <c r="BA465">
        <v>1297232</v>
      </c>
      <c r="BB465">
        <v>2008426</v>
      </c>
      <c r="BC465">
        <v>1153420</v>
      </c>
      <c r="BD465">
        <v>1080826</v>
      </c>
      <c r="BE465">
        <v>415521</v>
      </c>
      <c r="BF465">
        <v>2053989</v>
      </c>
      <c r="BG465">
        <v>2472406</v>
      </c>
      <c r="BH465">
        <v>1408762</v>
      </c>
      <c r="BI465">
        <v>3010203</v>
      </c>
      <c r="BJ465">
        <v>3693707</v>
      </c>
      <c r="BK465">
        <v>590547</v>
      </c>
      <c r="BL465">
        <v>528566</v>
      </c>
      <c r="BM465">
        <v>109496</v>
      </c>
    </row>
    <row r="466" spans="1:65" x14ac:dyDescent="0.25">
      <c r="A466" t="s">
        <v>470</v>
      </c>
      <c r="B466" s="2">
        <v>4.2</v>
      </c>
      <c r="C466" s="3">
        <v>4.3860000000000001</v>
      </c>
      <c r="D466" s="9">
        <v>7.5</v>
      </c>
      <c r="E466" s="2">
        <v>811</v>
      </c>
      <c r="F466" s="7">
        <v>1</v>
      </c>
      <c r="G466" s="7">
        <v>61</v>
      </c>
      <c r="H466" s="7">
        <v>3</v>
      </c>
      <c r="I466" s="7">
        <v>4</v>
      </c>
      <c r="J466" s="7">
        <v>23</v>
      </c>
      <c r="K466" s="7">
        <v>720</v>
      </c>
      <c r="L466" s="7">
        <v>130</v>
      </c>
      <c r="M466" s="7">
        <v>42</v>
      </c>
      <c r="N466" s="7">
        <v>87</v>
      </c>
      <c r="O466" s="7">
        <v>45</v>
      </c>
      <c r="P466" s="7">
        <v>39</v>
      </c>
      <c r="Q466" s="7">
        <v>10</v>
      </c>
      <c r="R466" s="7">
        <v>76</v>
      </c>
      <c r="S466" s="7">
        <v>55</v>
      </c>
      <c r="T466" s="7">
        <v>20</v>
      </c>
      <c r="U466" s="7">
        <v>46</v>
      </c>
      <c r="V466" s="7">
        <v>128</v>
      </c>
      <c r="W466" s="7">
        <v>22</v>
      </c>
      <c r="X466" s="2">
        <v>2.7</v>
      </c>
      <c r="Y466" s="2">
        <v>1.8</v>
      </c>
      <c r="Z466" s="2">
        <v>2.4</v>
      </c>
      <c r="AA466" s="2">
        <v>2.2999999999999998</v>
      </c>
      <c r="AB466" s="2">
        <v>2</v>
      </c>
      <c r="AC466" s="2">
        <v>1.6</v>
      </c>
      <c r="AD466" s="2">
        <v>2.8</v>
      </c>
      <c r="AE466" s="2">
        <v>2.9</v>
      </c>
      <c r="AF466" s="2">
        <v>3.8</v>
      </c>
      <c r="AG466" s="2">
        <v>3.5</v>
      </c>
      <c r="AH466" s="2">
        <v>3.8</v>
      </c>
      <c r="AI466" s="2">
        <v>1.9</v>
      </c>
      <c r="AJ466" s="2">
        <v>3</v>
      </c>
      <c r="AK466" s="2">
        <v>2.1</v>
      </c>
      <c r="AL466" s="2">
        <v>1.5</v>
      </c>
      <c r="AM466" s="2">
        <v>1.7</v>
      </c>
      <c r="AN466" s="2">
        <v>3.2</v>
      </c>
      <c r="AO466" s="2">
        <v>2.9</v>
      </c>
      <c r="AP466" s="2">
        <v>3.6</v>
      </c>
      <c r="AQ466" s="2">
        <v>2.8</v>
      </c>
      <c r="AR466" s="2">
        <v>1.7</v>
      </c>
      <c r="AS466">
        <v>28498725</v>
      </c>
      <c r="AT466">
        <v>183800</v>
      </c>
      <c r="AU466">
        <v>48667</v>
      </c>
      <c r="AV466">
        <v>2428186</v>
      </c>
      <c r="AW466">
        <v>104802</v>
      </c>
      <c r="AX466">
        <v>172233</v>
      </c>
      <c r="AY466">
        <v>1225714</v>
      </c>
      <c r="AZ466">
        <v>4504923</v>
      </c>
      <c r="BA466">
        <v>1299578</v>
      </c>
      <c r="BB466">
        <v>2010229</v>
      </c>
      <c r="BC466">
        <v>1155131</v>
      </c>
      <c r="BD466">
        <v>1080378</v>
      </c>
      <c r="BE466">
        <v>415630</v>
      </c>
      <c r="BF466">
        <v>2055126</v>
      </c>
      <c r="BG466">
        <v>2472522</v>
      </c>
      <c r="BH466">
        <v>1408526</v>
      </c>
      <c r="BI466">
        <v>3008071</v>
      </c>
      <c r="BJ466">
        <v>3696216</v>
      </c>
      <c r="BK466">
        <v>590746</v>
      </c>
      <c r="BL466">
        <v>528752</v>
      </c>
      <c r="BM466">
        <v>109495</v>
      </c>
    </row>
    <row r="467" spans="1:65" x14ac:dyDescent="0.25">
      <c r="A467" t="s">
        <v>471</v>
      </c>
      <c r="B467" s="2">
        <v>4.2</v>
      </c>
      <c r="C467" s="3">
        <v>4.1589999999999998</v>
      </c>
      <c r="D467" s="9">
        <v>7.83</v>
      </c>
      <c r="E467" s="2">
        <v>821</v>
      </c>
      <c r="F467" s="7">
        <v>1</v>
      </c>
      <c r="G467" s="7">
        <v>59</v>
      </c>
      <c r="H467" s="7">
        <v>3</v>
      </c>
      <c r="I467" s="7">
        <v>4</v>
      </c>
      <c r="J467" s="7">
        <v>23</v>
      </c>
      <c r="K467" s="7">
        <v>731</v>
      </c>
      <c r="L467" s="7">
        <v>129</v>
      </c>
      <c r="M467" s="7">
        <v>39</v>
      </c>
      <c r="N467" s="7">
        <v>88</v>
      </c>
      <c r="O467" s="7">
        <v>46</v>
      </c>
      <c r="P467" s="7">
        <v>38</v>
      </c>
      <c r="Q467" s="7">
        <v>11</v>
      </c>
      <c r="R467" s="7">
        <v>77</v>
      </c>
      <c r="S467" s="7">
        <v>55</v>
      </c>
      <c r="T467" s="7">
        <v>21</v>
      </c>
      <c r="U467" s="7">
        <v>48</v>
      </c>
      <c r="V467" s="7">
        <v>131</v>
      </c>
      <c r="W467" s="7">
        <v>22</v>
      </c>
      <c r="X467" s="2">
        <v>2.7</v>
      </c>
      <c r="Y467" s="2">
        <v>2</v>
      </c>
      <c r="Z467" s="2">
        <v>2.4</v>
      </c>
      <c r="AA467" s="2">
        <v>2.2000000000000002</v>
      </c>
      <c r="AB467" s="2">
        <v>1.9</v>
      </c>
      <c r="AC467" s="2">
        <v>1.6</v>
      </c>
      <c r="AD467" s="2">
        <v>2.8</v>
      </c>
      <c r="AE467" s="2">
        <v>2.7</v>
      </c>
      <c r="AF467" s="2">
        <v>3.8</v>
      </c>
      <c r="AG467" s="2">
        <v>3.6</v>
      </c>
      <c r="AH467" s="2">
        <v>3.7</v>
      </c>
      <c r="AI467" s="2">
        <v>2.2000000000000002</v>
      </c>
      <c r="AJ467" s="2">
        <v>3</v>
      </c>
      <c r="AK467" s="2">
        <v>2.1</v>
      </c>
      <c r="AL467" s="2">
        <v>1.6</v>
      </c>
      <c r="AM467" s="2">
        <v>1.8</v>
      </c>
      <c r="AN467" s="2">
        <v>3.3</v>
      </c>
      <c r="AO467" s="2">
        <v>3</v>
      </c>
      <c r="AP467" s="2">
        <v>4</v>
      </c>
      <c r="AQ467" s="2">
        <v>2.8</v>
      </c>
      <c r="AR467" s="2">
        <v>1.7</v>
      </c>
      <c r="AS467">
        <v>28537270</v>
      </c>
      <c r="AT467">
        <v>183816</v>
      </c>
      <c r="AU467">
        <v>48895</v>
      </c>
      <c r="AV467">
        <v>2432961</v>
      </c>
      <c r="AW467">
        <v>105058</v>
      </c>
      <c r="AX467">
        <v>172860</v>
      </c>
      <c r="AY467">
        <v>1225313</v>
      </c>
      <c r="AZ467">
        <v>4504193</v>
      </c>
      <c r="BA467">
        <v>1304067</v>
      </c>
      <c r="BB467">
        <v>2011287</v>
      </c>
      <c r="BC467">
        <v>1159416</v>
      </c>
      <c r="BD467">
        <v>1081070</v>
      </c>
      <c r="BE467">
        <v>417587</v>
      </c>
      <c r="BF467">
        <v>2060730</v>
      </c>
      <c r="BG467">
        <v>2472379</v>
      </c>
      <c r="BH467">
        <v>1408433</v>
      </c>
      <c r="BI467">
        <v>3011972</v>
      </c>
      <c r="BJ467">
        <v>3705344</v>
      </c>
      <c r="BK467">
        <v>591815</v>
      </c>
      <c r="BL467">
        <v>529984</v>
      </c>
      <c r="BM467">
        <v>110090</v>
      </c>
    </row>
    <row r="468" spans="1:65" x14ac:dyDescent="0.25">
      <c r="A468" t="s">
        <v>472</v>
      </c>
      <c r="B468" s="2">
        <v>4</v>
      </c>
      <c r="C468" s="3">
        <v>3.9359999999999999</v>
      </c>
      <c r="D468" s="9">
        <v>7.83</v>
      </c>
      <c r="E468" s="2">
        <v>832</v>
      </c>
      <c r="F468" s="7">
        <v>1</v>
      </c>
      <c r="G468" s="7">
        <v>60</v>
      </c>
      <c r="H468" s="7">
        <v>4</v>
      </c>
      <c r="I468" s="7">
        <v>4</v>
      </c>
      <c r="J468" s="7">
        <v>26</v>
      </c>
      <c r="K468" s="7">
        <v>739</v>
      </c>
      <c r="L468" s="7">
        <v>127</v>
      </c>
      <c r="M468" s="7">
        <v>40</v>
      </c>
      <c r="N468" s="7">
        <v>91</v>
      </c>
      <c r="O468" s="7">
        <v>48</v>
      </c>
      <c r="P468" s="7">
        <v>38</v>
      </c>
      <c r="Q468" s="7">
        <v>10</v>
      </c>
      <c r="R468" s="7">
        <v>77</v>
      </c>
      <c r="S468" s="7">
        <v>56</v>
      </c>
      <c r="T468" s="7">
        <v>21</v>
      </c>
      <c r="U468" s="7">
        <v>47</v>
      </c>
      <c r="V468" s="7">
        <v>133</v>
      </c>
      <c r="W468" s="7">
        <v>23</v>
      </c>
      <c r="X468" s="2">
        <v>2.8</v>
      </c>
      <c r="Y468" s="2">
        <v>2.1</v>
      </c>
      <c r="Z468" s="2">
        <v>2.4</v>
      </c>
      <c r="AA468" s="2">
        <v>2.5</v>
      </c>
      <c r="AB468" s="2">
        <v>2</v>
      </c>
      <c r="AC468" s="2">
        <v>1.8</v>
      </c>
      <c r="AD468" s="2">
        <v>2.7</v>
      </c>
      <c r="AE468" s="2">
        <v>2.8</v>
      </c>
      <c r="AF468" s="2">
        <v>4</v>
      </c>
      <c r="AG468" s="2">
        <v>3.8</v>
      </c>
      <c r="AH468" s="2">
        <v>3.7</v>
      </c>
      <c r="AI468" s="2">
        <v>1.9</v>
      </c>
      <c r="AJ468" s="2">
        <v>3</v>
      </c>
      <c r="AK468" s="2">
        <v>2.1</v>
      </c>
      <c r="AL468" s="2">
        <v>1.6</v>
      </c>
      <c r="AM468" s="2">
        <v>1.8</v>
      </c>
      <c r="AN468" s="2">
        <v>3.3</v>
      </c>
      <c r="AO468" s="2">
        <v>3.1</v>
      </c>
      <c r="AP468" s="2">
        <v>4.5</v>
      </c>
      <c r="AQ468" s="2">
        <v>2.9</v>
      </c>
      <c r="AR468" s="2">
        <v>1.6</v>
      </c>
      <c r="AS468">
        <v>28565957</v>
      </c>
      <c r="AT468">
        <v>183695</v>
      </c>
      <c r="AU468">
        <v>48995</v>
      </c>
      <c r="AV468">
        <v>2433168</v>
      </c>
      <c r="AW468">
        <v>105215</v>
      </c>
      <c r="AX468">
        <v>173508</v>
      </c>
      <c r="AY468">
        <v>1225814</v>
      </c>
      <c r="AZ468">
        <v>4503558</v>
      </c>
      <c r="BA468">
        <v>1307521</v>
      </c>
      <c r="BB468">
        <v>2014293</v>
      </c>
      <c r="BC468">
        <v>1161625</v>
      </c>
      <c r="BD468">
        <v>1081349</v>
      </c>
      <c r="BE468">
        <v>418265</v>
      </c>
      <c r="BF468">
        <v>2065751</v>
      </c>
      <c r="BG468">
        <v>2482513</v>
      </c>
      <c r="BH468">
        <v>1401152</v>
      </c>
      <c r="BI468">
        <v>3015193</v>
      </c>
      <c r="BJ468">
        <v>3711817</v>
      </c>
      <c r="BK468">
        <v>591758</v>
      </c>
      <c r="BL468">
        <v>530543</v>
      </c>
      <c r="BM468">
        <v>110223</v>
      </c>
    </row>
    <row r="469" spans="1:65" x14ac:dyDescent="0.25">
      <c r="A469" t="s">
        <v>473</v>
      </c>
      <c r="B469" s="2">
        <v>4</v>
      </c>
      <c r="C469" s="3">
        <v>4.0389999999999997</v>
      </c>
      <c r="D469" s="9">
        <v>7.83</v>
      </c>
      <c r="E469" s="2">
        <v>837</v>
      </c>
      <c r="F469" s="7">
        <v>1</v>
      </c>
      <c r="G469" s="7">
        <v>59</v>
      </c>
      <c r="H469" s="7">
        <v>4</v>
      </c>
      <c r="I469" s="7">
        <v>4</v>
      </c>
      <c r="J469" s="7">
        <v>26</v>
      </c>
      <c r="K469" s="7">
        <v>743</v>
      </c>
      <c r="L469" s="7">
        <v>130</v>
      </c>
      <c r="M469" s="7">
        <v>41</v>
      </c>
      <c r="N469" s="7">
        <v>92</v>
      </c>
      <c r="O469" s="7">
        <v>48</v>
      </c>
      <c r="P469" s="7">
        <v>38</v>
      </c>
      <c r="Q469" s="7">
        <v>11</v>
      </c>
      <c r="R469" s="7">
        <v>74</v>
      </c>
      <c r="S469" s="7">
        <v>57</v>
      </c>
      <c r="T469" s="7">
        <v>21</v>
      </c>
      <c r="U469" s="7">
        <v>49</v>
      </c>
      <c r="V469" s="7">
        <v>134</v>
      </c>
      <c r="W469" s="7">
        <v>21</v>
      </c>
      <c r="X469" s="2">
        <v>2.8</v>
      </c>
      <c r="Y469" s="2">
        <v>2.1</v>
      </c>
      <c r="Z469" s="2">
        <v>2.4</v>
      </c>
      <c r="AA469" s="2">
        <v>2.5</v>
      </c>
      <c r="AB469" s="2">
        <v>2</v>
      </c>
      <c r="AC469" s="2">
        <v>1.8</v>
      </c>
      <c r="AD469" s="2">
        <v>2.8</v>
      </c>
      <c r="AE469" s="2">
        <v>2.8</v>
      </c>
      <c r="AF469" s="2">
        <v>4</v>
      </c>
      <c r="AG469" s="2">
        <v>3.8</v>
      </c>
      <c r="AH469" s="2">
        <v>3.7</v>
      </c>
      <c r="AI469" s="2">
        <v>2.1</v>
      </c>
      <c r="AJ469" s="2">
        <v>2.9</v>
      </c>
      <c r="AK469" s="2">
        <v>2.1</v>
      </c>
      <c r="AL469" s="2">
        <v>1.6</v>
      </c>
      <c r="AM469" s="2">
        <v>1.9</v>
      </c>
      <c r="AN469" s="2">
        <v>3.4</v>
      </c>
      <c r="AO469" s="2">
        <v>2.8</v>
      </c>
      <c r="AP469" s="2">
        <v>4.4000000000000004</v>
      </c>
      <c r="AQ469" s="2">
        <v>2.9</v>
      </c>
      <c r="AR469" s="2">
        <v>1.6</v>
      </c>
      <c r="AS469">
        <v>28584142</v>
      </c>
      <c r="AT469">
        <v>183621</v>
      </c>
      <c r="AU469">
        <v>49303</v>
      </c>
      <c r="AV469">
        <v>2433981</v>
      </c>
      <c r="AW469">
        <v>105322</v>
      </c>
      <c r="AX469">
        <v>173888</v>
      </c>
      <c r="AY469">
        <v>1226510</v>
      </c>
      <c r="AZ469">
        <v>4503698</v>
      </c>
      <c r="BA469">
        <v>1310315</v>
      </c>
      <c r="BB469">
        <v>2016023</v>
      </c>
      <c r="BC469">
        <v>1164838</v>
      </c>
      <c r="BD469">
        <v>1082368</v>
      </c>
      <c r="BE469">
        <v>418822</v>
      </c>
      <c r="BF469">
        <v>2070084</v>
      </c>
      <c r="BG469">
        <v>2484439</v>
      </c>
      <c r="BH469">
        <v>1391678</v>
      </c>
      <c r="BI469">
        <v>3016294</v>
      </c>
      <c r="BJ469">
        <v>3719410</v>
      </c>
      <c r="BK469">
        <v>592599</v>
      </c>
      <c r="BL469">
        <v>530731</v>
      </c>
      <c r="BM469">
        <v>110218</v>
      </c>
    </row>
    <row r="470" spans="1:65" x14ac:dyDescent="0.25">
      <c r="A470" t="s">
        <v>474</v>
      </c>
      <c r="B470" s="2">
        <v>4</v>
      </c>
      <c r="C470" s="3">
        <v>4.1319999999999997</v>
      </c>
      <c r="D470" s="9">
        <v>7.83</v>
      </c>
      <c r="E470" s="2">
        <v>842</v>
      </c>
      <c r="F470" s="7">
        <v>1</v>
      </c>
      <c r="G470" s="7">
        <v>61</v>
      </c>
      <c r="H470" s="7">
        <v>4</v>
      </c>
      <c r="I470" s="7">
        <v>4</v>
      </c>
      <c r="J470" s="7">
        <v>28</v>
      </c>
      <c r="K470" s="7">
        <v>745</v>
      </c>
      <c r="L470" s="7">
        <v>134</v>
      </c>
      <c r="M470" s="7">
        <v>40</v>
      </c>
      <c r="N470" s="7">
        <v>92</v>
      </c>
      <c r="O470" s="7">
        <v>47</v>
      </c>
      <c r="P470" s="7">
        <v>39</v>
      </c>
      <c r="Q470" s="7">
        <v>11</v>
      </c>
      <c r="R470" s="7">
        <v>76</v>
      </c>
      <c r="S470" s="7">
        <v>55</v>
      </c>
      <c r="T470" s="7">
        <v>21</v>
      </c>
      <c r="U470" s="7">
        <v>50</v>
      </c>
      <c r="V470" s="7">
        <v>135</v>
      </c>
      <c r="W470" s="7">
        <v>18</v>
      </c>
      <c r="X470" s="2">
        <v>2.8</v>
      </c>
      <c r="Y470" s="2">
        <v>2.1</v>
      </c>
      <c r="Z470" s="2">
        <v>2.4</v>
      </c>
      <c r="AA470" s="2">
        <v>2.5</v>
      </c>
      <c r="AB470" s="2">
        <v>2</v>
      </c>
      <c r="AC470" s="2">
        <v>2</v>
      </c>
      <c r="AD470" s="2">
        <v>2.9</v>
      </c>
      <c r="AE470" s="2">
        <v>2.8</v>
      </c>
      <c r="AF470" s="2">
        <v>4</v>
      </c>
      <c r="AG470" s="2">
        <v>3.7</v>
      </c>
      <c r="AH470" s="2">
        <v>3.7</v>
      </c>
      <c r="AI470" s="2">
        <v>2</v>
      </c>
      <c r="AJ470" s="2">
        <v>3</v>
      </c>
      <c r="AK470" s="2">
        <v>2.1</v>
      </c>
      <c r="AL470" s="2">
        <v>1.6</v>
      </c>
      <c r="AM470" s="2">
        <v>1.9</v>
      </c>
      <c r="AN470" s="2">
        <v>3.4</v>
      </c>
      <c r="AO470" s="2">
        <v>2.5</v>
      </c>
      <c r="AP470" s="2">
        <v>4.4000000000000004</v>
      </c>
      <c r="AQ470" s="2">
        <v>2.9</v>
      </c>
      <c r="AR470" s="2">
        <v>1.6</v>
      </c>
      <c r="AS470">
        <v>28623899</v>
      </c>
      <c r="AT470">
        <v>183851</v>
      </c>
      <c r="AU470">
        <v>49143</v>
      </c>
      <c r="AV470">
        <v>2433199</v>
      </c>
      <c r="AW470">
        <v>105091</v>
      </c>
      <c r="AX470">
        <v>174305</v>
      </c>
      <c r="AY470">
        <v>1228061</v>
      </c>
      <c r="AZ470">
        <v>4503364</v>
      </c>
      <c r="BA470">
        <v>1313689</v>
      </c>
      <c r="BB470">
        <v>2014618</v>
      </c>
      <c r="BC470">
        <v>1167369</v>
      </c>
      <c r="BD470">
        <v>1084731</v>
      </c>
      <c r="BE470">
        <v>419242</v>
      </c>
      <c r="BF470">
        <v>2075292</v>
      </c>
      <c r="BG470">
        <v>2488245</v>
      </c>
      <c r="BH470">
        <v>1403796</v>
      </c>
      <c r="BI470">
        <v>3018045</v>
      </c>
      <c r="BJ470">
        <v>3728306</v>
      </c>
      <c r="BK470">
        <v>592750</v>
      </c>
      <c r="BL470">
        <v>530595</v>
      </c>
      <c r="BM470">
        <v>110210</v>
      </c>
    </row>
    <row r="471" spans="1:65" x14ac:dyDescent="0.25">
      <c r="A471" t="s">
        <v>475</v>
      </c>
      <c r="B471" s="2">
        <v>4.0999999999999996</v>
      </c>
      <c r="C471" s="3">
        <v>3.9239999999999999</v>
      </c>
      <c r="D471" s="9">
        <v>7.83</v>
      </c>
      <c r="E471" s="2">
        <v>846</v>
      </c>
      <c r="F471" s="7">
        <v>1</v>
      </c>
      <c r="G471" s="7">
        <v>62</v>
      </c>
      <c r="H471" s="7">
        <v>3</v>
      </c>
      <c r="I471" s="7">
        <v>4</v>
      </c>
      <c r="J471" s="7">
        <v>26</v>
      </c>
      <c r="K471" s="7">
        <v>749</v>
      </c>
      <c r="L471" s="7">
        <v>138</v>
      </c>
      <c r="M471" s="7">
        <v>41</v>
      </c>
      <c r="N471" s="7">
        <v>92</v>
      </c>
      <c r="O471" s="7">
        <v>48</v>
      </c>
      <c r="P471" s="7">
        <v>38</v>
      </c>
      <c r="Q471" s="7">
        <v>12</v>
      </c>
      <c r="R471" s="7">
        <v>78</v>
      </c>
      <c r="S471" s="7">
        <v>56</v>
      </c>
      <c r="T471" s="7">
        <v>22</v>
      </c>
      <c r="U471" s="7">
        <v>51</v>
      </c>
      <c r="V471" s="7">
        <v>131</v>
      </c>
      <c r="W471" s="7">
        <v>17</v>
      </c>
      <c r="X471" s="2">
        <v>2.8</v>
      </c>
      <c r="Y471" s="2">
        <v>2.2999999999999998</v>
      </c>
      <c r="Z471" s="2">
        <v>2.5</v>
      </c>
      <c r="AA471" s="2">
        <v>2.2999999999999998</v>
      </c>
      <c r="AB471" s="2">
        <v>1.9</v>
      </c>
      <c r="AC471" s="2">
        <v>1.8</v>
      </c>
      <c r="AD471" s="2">
        <v>3</v>
      </c>
      <c r="AE471" s="2">
        <v>2.8</v>
      </c>
      <c r="AF471" s="2">
        <v>4</v>
      </c>
      <c r="AG471" s="2">
        <v>3.7</v>
      </c>
      <c r="AH471" s="2">
        <v>3.6</v>
      </c>
      <c r="AI471" s="2">
        <v>2.2999999999999998</v>
      </c>
      <c r="AJ471" s="2">
        <v>3</v>
      </c>
      <c r="AK471" s="2">
        <v>2.1</v>
      </c>
      <c r="AL471" s="2">
        <v>1.7</v>
      </c>
      <c r="AM471" s="2">
        <v>1.9</v>
      </c>
      <c r="AN471" s="2">
        <v>3.3</v>
      </c>
      <c r="AO471" s="2">
        <v>2.2999999999999998</v>
      </c>
      <c r="AP471" s="2">
        <v>4</v>
      </c>
      <c r="AQ471" s="2">
        <v>2.9</v>
      </c>
      <c r="AR471" s="2">
        <v>1.6</v>
      </c>
      <c r="AS471">
        <v>28662628</v>
      </c>
      <c r="AT471">
        <v>183827</v>
      </c>
      <c r="AU471">
        <v>49217</v>
      </c>
      <c r="AV471">
        <v>2436175</v>
      </c>
      <c r="AW471">
        <v>105105</v>
      </c>
      <c r="AX471">
        <v>174904</v>
      </c>
      <c r="AY471">
        <v>1229807</v>
      </c>
      <c r="AZ471">
        <v>4501001</v>
      </c>
      <c r="BA471">
        <v>1315053</v>
      </c>
      <c r="BB471">
        <v>2015098</v>
      </c>
      <c r="BC471">
        <v>1170868</v>
      </c>
      <c r="BD471">
        <v>1085731</v>
      </c>
      <c r="BE471">
        <v>420186</v>
      </c>
      <c r="BF471">
        <v>2084386</v>
      </c>
      <c r="BG471">
        <v>2489464</v>
      </c>
      <c r="BH471">
        <v>1407642</v>
      </c>
      <c r="BI471">
        <v>3021494</v>
      </c>
      <c r="BJ471">
        <v>3738695</v>
      </c>
      <c r="BK471">
        <v>592549</v>
      </c>
      <c r="BL471">
        <v>531275</v>
      </c>
      <c r="BM471">
        <v>110152</v>
      </c>
    </row>
    <row r="472" spans="1:65" x14ac:dyDescent="0.25">
      <c r="A472" t="s">
        <v>476</v>
      </c>
      <c r="B472" s="2">
        <v>4.0999999999999996</v>
      </c>
      <c r="C472" s="3">
        <v>4.1890000000000001</v>
      </c>
      <c r="D472" s="9">
        <v>7.83</v>
      </c>
      <c r="E472" s="2">
        <v>864</v>
      </c>
      <c r="F472" s="7">
        <v>1</v>
      </c>
      <c r="G472" s="7">
        <v>63</v>
      </c>
      <c r="H472" s="7">
        <v>3</v>
      </c>
      <c r="I472" s="7">
        <v>4</v>
      </c>
      <c r="J472" s="7">
        <v>27</v>
      </c>
      <c r="K472" s="7">
        <v>766</v>
      </c>
      <c r="L472" s="7">
        <v>141</v>
      </c>
      <c r="M472" s="7">
        <v>40</v>
      </c>
      <c r="N472" s="7">
        <v>95</v>
      </c>
      <c r="O472" s="7">
        <v>48</v>
      </c>
      <c r="P472" s="7">
        <v>39</v>
      </c>
      <c r="Q472" s="7">
        <v>11</v>
      </c>
      <c r="R472" s="7">
        <v>83</v>
      </c>
      <c r="S472" s="7">
        <v>56</v>
      </c>
      <c r="T472" s="7">
        <v>24</v>
      </c>
      <c r="U472" s="7">
        <v>52</v>
      </c>
      <c r="V472" s="7">
        <v>132</v>
      </c>
      <c r="W472" s="7">
        <v>20</v>
      </c>
      <c r="X472" s="2">
        <v>2.9</v>
      </c>
      <c r="Y472" s="2">
        <v>2.5</v>
      </c>
      <c r="Z472" s="2">
        <v>2.5</v>
      </c>
      <c r="AA472" s="2">
        <v>2.2999999999999998</v>
      </c>
      <c r="AB472" s="2">
        <v>1.9</v>
      </c>
      <c r="AC472" s="2">
        <v>1.8</v>
      </c>
      <c r="AD472" s="2">
        <v>3</v>
      </c>
      <c r="AE472" s="2">
        <v>2.8</v>
      </c>
      <c r="AF472" s="2">
        <v>4.0999999999999996</v>
      </c>
      <c r="AG472" s="2">
        <v>3.8</v>
      </c>
      <c r="AH472" s="2">
        <v>3.7</v>
      </c>
      <c r="AI472" s="2">
        <v>2.2000000000000002</v>
      </c>
      <c r="AJ472" s="2">
        <v>3.2</v>
      </c>
      <c r="AK472" s="2">
        <v>2.1</v>
      </c>
      <c r="AL472" s="2">
        <v>1.8</v>
      </c>
      <c r="AM472" s="2">
        <v>2</v>
      </c>
      <c r="AN472" s="2">
        <v>3.3</v>
      </c>
      <c r="AO472" s="2">
        <v>2.7</v>
      </c>
      <c r="AP472" s="2">
        <v>4.0999999999999996</v>
      </c>
      <c r="AQ472" s="2">
        <v>3</v>
      </c>
      <c r="AR472" s="2">
        <v>1.6</v>
      </c>
      <c r="AS472">
        <v>28672668</v>
      </c>
      <c r="AT472">
        <v>184022</v>
      </c>
      <c r="AU472">
        <v>49278</v>
      </c>
      <c r="AV472">
        <v>2439342</v>
      </c>
      <c r="AW472">
        <v>104954</v>
      </c>
      <c r="AX472">
        <v>175333</v>
      </c>
      <c r="AY472">
        <v>1231533</v>
      </c>
      <c r="AZ472">
        <v>4500078</v>
      </c>
      <c r="BA472">
        <v>1319215</v>
      </c>
      <c r="BB472">
        <v>2014230</v>
      </c>
      <c r="BC472">
        <v>1173854</v>
      </c>
      <c r="BD472">
        <v>1085273</v>
      </c>
      <c r="BE472">
        <v>421001</v>
      </c>
      <c r="BF472">
        <v>2091403</v>
      </c>
      <c r="BG472">
        <v>2489055</v>
      </c>
      <c r="BH472">
        <v>1408988</v>
      </c>
      <c r="BI472">
        <v>3020140</v>
      </c>
      <c r="BJ472">
        <v>3730641</v>
      </c>
      <c r="BK472">
        <v>592442</v>
      </c>
      <c r="BL472">
        <v>531458</v>
      </c>
      <c r="BM472">
        <v>110429</v>
      </c>
    </row>
    <row r="473" spans="1:65" x14ac:dyDescent="0.25">
      <c r="A473" t="s">
        <v>477</v>
      </c>
      <c r="B473" s="2">
        <v>4</v>
      </c>
      <c r="C473" s="3">
        <v>4.0990000000000002</v>
      </c>
      <c r="D473" s="9">
        <v>7.83</v>
      </c>
      <c r="E473" s="2">
        <v>862</v>
      </c>
      <c r="F473" s="7">
        <v>1</v>
      </c>
      <c r="G473" s="7">
        <v>63</v>
      </c>
      <c r="H473" s="7">
        <v>3</v>
      </c>
      <c r="I473" s="7">
        <v>4</v>
      </c>
      <c r="J473" s="7">
        <v>27</v>
      </c>
      <c r="K473" s="7">
        <v>762</v>
      </c>
      <c r="L473" s="7">
        <v>140</v>
      </c>
      <c r="M473" s="7">
        <v>41</v>
      </c>
      <c r="N473" s="7">
        <v>93</v>
      </c>
      <c r="O473" s="7">
        <v>51</v>
      </c>
      <c r="P473" s="7">
        <v>38</v>
      </c>
      <c r="Q473" s="7">
        <v>12</v>
      </c>
      <c r="R473" s="7">
        <v>80</v>
      </c>
      <c r="S473" s="7">
        <v>54</v>
      </c>
      <c r="T473" s="7">
        <v>24</v>
      </c>
      <c r="U473" s="7">
        <v>51</v>
      </c>
      <c r="V473" s="7">
        <v>131</v>
      </c>
      <c r="W473" s="7">
        <v>23</v>
      </c>
      <c r="X473" s="2">
        <v>2.9</v>
      </c>
      <c r="Y473" s="2">
        <v>2.5</v>
      </c>
      <c r="Z473" s="2">
        <v>2.5</v>
      </c>
      <c r="AA473" s="2">
        <v>2.2999999999999998</v>
      </c>
      <c r="AB473" s="2">
        <v>1.8</v>
      </c>
      <c r="AC473" s="2">
        <v>1.8</v>
      </c>
      <c r="AD473" s="2">
        <v>3</v>
      </c>
      <c r="AE473" s="2">
        <v>2.8</v>
      </c>
      <c r="AF473" s="2">
        <v>4.0999999999999996</v>
      </c>
      <c r="AG473" s="2">
        <v>4</v>
      </c>
      <c r="AH473" s="2">
        <v>3.7</v>
      </c>
      <c r="AI473" s="2">
        <v>2.4</v>
      </c>
      <c r="AJ473" s="2">
        <v>3.1</v>
      </c>
      <c r="AK473" s="2">
        <v>2</v>
      </c>
      <c r="AL473" s="2">
        <v>1.9</v>
      </c>
      <c r="AM473" s="2">
        <v>1.9</v>
      </c>
      <c r="AN473" s="2">
        <v>3.3</v>
      </c>
      <c r="AO473" s="2">
        <v>3.1</v>
      </c>
      <c r="AP473" s="2">
        <v>4</v>
      </c>
      <c r="AQ473" s="2">
        <v>3</v>
      </c>
      <c r="AR473" s="2">
        <v>1.6</v>
      </c>
      <c r="AS473">
        <v>28704924</v>
      </c>
      <c r="AT473">
        <v>184503</v>
      </c>
      <c r="AU473">
        <v>49223</v>
      </c>
      <c r="AV473">
        <v>2442795</v>
      </c>
      <c r="AW473">
        <v>104791</v>
      </c>
      <c r="AX473">
        <v>175795</v>
      </c>
      <c r="AY473">
        <v>1234222</v>
      </c>
      <c r="AZ473">
        <v>4502396</v>
      </c>
      <c r="BA473">
        <v>1321431</v>
      </c>
      <c r="BB473">
        <v>2014686</v>
      </c>
      <c r="BC473">
        <v>1176034</v>
      </c>
      <c r="BD473">
        <v>1084732</v>
      </c>
      <c r="BE473">
        <v>422065</v>
      </c>
      <c r="BF473">
        <v>2098759</v>
      </c>
      <c r="BG473">
        <v>2486080</v>
      </c>
      <c r="BH473">
        <v>1412115</v>
      </c>
      <c r="BI473">
        <v>3020749</v>
      </c>
      <c r="BJ473">
        <v>3738470</v>
      </c>
      <c r="BK473">
        <v>592735</v>
      </c>
      <c r="BL473">
        <v>532337</v>
      </c>
      <c r="BM473">
        <v>111005</v>
      </c>
    </row>
    <row r="474" spans="1:65" x14ac:dyDescent="0.25">
      <c r="A474" t="s">
        <v>478</v>
      </c>
      <c r="B474" s="2">
        <v>4</v>
      </c>
      <c r="C474" s="3">
        <v>3.8260000000000001</v>
      </c>
      <c r="D474" s="9">
        <v>7.83</v>
      </c>
      <c r="E474" s="2">
        <v>856</v>
      </c>
      <c r="F474" s="7">
        <v>1</v>
      </c>
      <c r="G474" s="7">
        <v>63</v>
      </c>
      <c r="H474" s="7">
        <v>3</v>
      </c>
      <c r="I474" s="7">
        <v>4</v>
      </c>
      <c r="J474" s="7">
        <v>27</v>
      </c>
      <c r="K474" s="7">
        <v>757</v>
      </c>
      <c r="L474" s="7">
        <v>139</v>
      </c>
      <c r="M474" s="7">
        <v>40</v>
      </c>
      <c r="N474" s="7">
        <v>93</v>
      </c>
      <c r="O474" s="7">
        <v>51</v>
      </c>
      <c r="P474" s="7">
        <v>38</v>
      </c>
      <c r="Q474" s="7">
        <v>13</v>
      </c>
      <c r="R474" s="7">
        <v>78</v>
      </c>
      <c r="S474" s="7">
        <v>53</v>
      </c>
      <c r="T474" s="7">
        <v>23</v>
      </c>
      <c r="U474" s="7">
        <v>51</v>
      </c>
      <c r="V474" s="7">
        <v>131</v>
      </c>
      <c r="W474" s="7">
        <v>23</v>
      </c>
      <c r="X474" s="2">
        <v>2.8</v>
      </c>
      <c r="Y474" s="2">
        <v>2.5</v>
      </c>
      <c r="Z474" s="2">
        <v>2.5</v>
      </c>
      <c r="AA474" s="2">
        <v>2.2000000000000002</v>
      </c>
      <c r="AB474" s="2">
        <v>1.9</v>
      </c>
      <c r="AC474" s="2">
        <v>1.9</v>
      </c>
      <c r="AD474" s="2">
        <v>3</v>
      </c>
      <c r="AE474" s="2">
        <v>2.8</v>
      </c>
      <c r="AF474" s="2">
        <v>4.0999999999999996</v>
      </c>
      <c r="AG474" s="2">
        <v>4</v>
      </c>
      <c r="AH474" s="2">
        <v>3.7</v>
      </c>
      <c r="AI474" s="2">
        <v>2.6</v>
      </c>
      <c r="AJ474" s="2">
        <v>3</v>
      </c>
      <c r="AK474" s="2">
        <v>2</v>
      </c>
      <c r="AL474" s="2">
        <v>1.8</v>
      </c>
      <c r="AM474" s="2">
        <v>1.9</v>
      </c>
      <c r="AN474" s="2">
        <v>3.3</v>
      </c>
      <c r="AO474" s="2">
        <v>3.1</v>
      </c>
      <c r="AP474" s="2">
        <v>3.9</v>
      </c>
      <c r="AQ474" s="2">
        <v>2.9</v>
      </c>
      <c r="AR474" s="2">
        <v>1.6</v>
      </c>
      <c r="AS474">
        <v>28760349</v>
      </c>
      <c r="AT474">
        <v>185141</v>
      </c>
      <c r="AU474">
        <v>49292</v>
      </c>
      <c r="AV474">
        <v>2445377</v>
      </c>
      <c r="AW474">
        <v>104732</v>
      </c>
      <c r="AX474">
        <v>176615</v>
      </c>
      <c r="AY474">
        <v>1237414</v>
      </c>
      <c r="AZ474">
        <v>4506177</v>
      </c>
      <c r="BA474">
        <v>1325074</v>
      </c>
      <c r="BB474">
        <v>2016731</v>
      </c>
      <c r="BC474">
        <v>1180446</v>
      </c>
      <c r="BD474">
        <v>1086827</v>
      </c>
      <c r="BE474">
        <v>423015</v>
      </c>
      <c r="BF474">
        <v>2107523</v>
      </c>
      <c r="BG474">
        <v>2488336</v>
      </c>
      <c r="BH474">
        <v>1412851</v>
      </c>
      <c r="BI474">
        <v>3026519</v>
      </c>
      <c r="BJ474">
        <v>3750192</v>
      </c>
      <c r="BK474">
        <v>593751</v>
      </c>
      <c r="BL474">
        <v>533126</v>
      </c>
      <c r="BM474">
        <v>111209</v>
      </c>
    </row>
    <row r="475" spans="1:65" x14ac:dyDescent="0.25">
      <c r="A475" t="s">
        <v>479</v>
      </c>
      <c r="B475" s="2">
        <v>3.9</v>
      </c>
      <c r="C475" s="3">
        <v>4.1479999999999997</v>
      </c>
      <c r="D475" s="9">
        <v>7.83</v>
      </c>
      <c r="E475" s="2">
        <v>855</v>
      </c>
      <c r="F475" s="7">
        <v>1</v>
      </c>
      <c r="G475" s="7">
        <v>64</v>
      </c>
      <c r="H475" s="7">
        <v>3</v>
      </c>
      <c r="I475" s="7">
        <v>4</v>
      </c>
      <c r="J475" s="7">
        <v>28</v>
      </c>
      <c r="K475" s="7">
        <v>753</v>
      </c>
      <c r="L475" s="7">
        <v>137</v>
      </c>
      <c r="M475" s="7">
        <v>41</v>
      </c>
      <c r="N475" s="7">
        <v>91</v>
      </c>
      <c r="O475" s="7">
        <v>52</v>
      </c>
      <c r="P475" s="7">
        <v>37</v>
      </c>
      <c r="Q475" s="7">
        <v>15</v>
      </c>
      <c r="R475" s="7">
        <v>79</v>
      </c>
      <c r="S475" s="7">
        <v>53</v>
      </c>
      <c r="T475" s="7">
        <v>21</v>
      </c>
      <c r="U475" s="7">
        <v>49</v>
      </c>
      <c r="V475" s="7">
        <v>132</v>
      </c>
      <c r="W475" s="7">
        <v>23</v>
      </c>
      <c r="X475" s="2">
        <v>2.8</v>
      </c>
      <c r="Y475" s="2">
        <v>2.5</v>
      </c>
      <c r="Z475" s="2">
        <v>2.6</v>
      </c>
      <c r="AA475" s="2">
        <v>2.2000000000000002</v>
      </c>
      <c r="AB475" s="2">
        <v>2</v>
      </c>
      <c r="AC475" s="2">
        <v>2</v>
      </c>
      <c r="AD475" s="2">
        <v>3</v>
      </c>
      <c r="AE475" s="2">
        <v>2.8</v>
      </c>
      <c r="AF475" s="2">
        <v>4</v>
      </c>
      <c r="AG475" s="2">
        <v>4</v>
      </c>
      <c r="AH475" s="2">
        <v>3.6</v>
      </c>
      <c r="AI475" s="2">
        <v>2.9</v>
      </c>
      <c r="AJ475" s="2">
        <v>3.1</v>
      </c>
      <c r="AK475" s="2">
        <v>2</v>
      </c>
      <c r="AL475" s="2">
        <v>1.6</v>
      </c>
      <c r="AM475" s="2">
        <v>1.8</v>
      </c>
      <c r="AN475" s="2">
        <v>3.3</v>
      </c>
      <c r="AO475" s="2">
        <v>3</v>
      </c>
      <c r="AP475" s="2">
        <v>3.9</v>
      </c>
      <c r="AQ475" s="2">
        <v>2.9</v>
      </c>
      <c r="AR475" s="2">
        <v>1.6</v>
      </c>
      <c r="AS475">
        <v>28760053</v>
      </c>
      <c r="AT475">
        <v>185669</v>
      </c>
      <c r="AU475">
        <v>49369</v>
      </c>
      <c r="AV475">
        <v>2444014</v>
      </c>
      <c r="AW475">
        <v>104562</v>
      </c>
      <c r="AX475">
        <v>176679</v>
      </c>
      <c r="AY475">
        <v>1232358</v>
      </c>
      <c r="AZ475">
        <v>4502125</v>
      </c>
      <c r="BA475">
        <v>1326524</v>
      </c>
      <c r="BB475">
        <v>2017222</v>
      </c>
      <c r="BC475">
        <v>1182170</v>
      </c>
      <c r="BD475">
        <v>1087913</v>
      </c>
      <c r="BE475">
        <v>423687</v>
      </c>
      <c r="BF475">
        <v>2111631</v>
      </c>
      <c r="BG475">
        <v>2486421</v>
      </c>
      <c r="BH475">
        <v>1411652</v>
      </c>
      <c r="BI475">
        <v>3023519</v>
      </c>
      <c r="BJ475">
        <v>3755772</v>
      </c>
      <c r="BK475">
        <v>593721</v>
      </c>
      <c r="BL475">
        <v>533474</v>
      </c>
      <c r="BM475">
        <v>111571</v>
      </c>
    </row>
    <row r="476" spans="1:65" x14ac:dyDescent="0.25">
      <c r="A476" t="s">
        <v>480</v>
      </c>
      <c r="B476" s="2">
        <v>4</v>
      </c>
      <c r="C476" s="3">
        <v>3.8610000000000002</v>
      </c>
      <c r="D476" s="9">
        <v>7.83</v>
      </c>
      <c r="E476" s="2">
        <v>847</v>
      </c>
      <c r="F476" s="7">
        <v>1</v>
      </c>
      <c r="G476" s="7">
        <v>60</v>
      </c>
      <c r="H476" s="7">
        <v>3</v>
      </c>
      <c r="I476" s="7">
        <v>4</v>
      </c>
      <c r="J476" s="7">
        <v>28</v>
      </c>
      <c r="K476" s="7">
        <v>748</v>
      </c>
      <c r="L476" s="7">
        <v>139</v>
      </c>
      <c r="M476" s="7">
        <v>43</v>
      </c>
      <c r="N476" s="7">
        <v>88</v>
      </c>
      <c r="O476" s="7">
        <v>51</v>
      </c>
      <c r="P476" s="7">
        <v>36</v>
      </c>
      <c r="Q476" s="7">
        <v>14</v>
      </c>
      <c r="R476" s="7">
        <v>80</v>
      </c>
      <c r="S476" s="7">
        <v>51</v>
      </c>
      <c r="T476" s="7">
        <v>20</v>
      </c>
      <c r="U476" s="7">
        <v>49</v>
      </c>
      <c r="V476" s="7">
        <v>133</v>
      </c>
      <c r="W476" s="7">
        <v>22</v>
      </c>
      <c r="X476" s="2">
        <v>2.8</v>
      </c>
      <c r="Y476" s="2">
        <v>2.4</v>
      </c>
      <c r="Z476" s="2">
        <v>2.4</v>
      </c>
      <c r="AA476" s="2">
        <v>2.6</v>
      </c>
      <c r="AB476" s="2">
        <v>2</v>
      </c>
      <c r="AC476" s="2">
        <v>1.9</v>
      </c>
      <c r="AD476" s="2">
        <v>3</v>
      </c>
      <c r="AE476" s="2">
        <v>2.8</v>
      </c>
      <c r="AF476" s="2">
        <v>3.7</v>
      </c>
      <c r="AG476" s="2">
        <v>3.8</v>
      </c>
      <c r="AH476" s="2">
        <v>3.4</v>
      </c>
      <c r="AI476" s="2">
        <v>2.8</v>
      </c>
      <c r="AJ476" s="2">
        <v>3</v>
      </c>
      <c r="AK476" s="2">
        <v>1.9</v>
      </c>
      <c r="AL476" s="2">
        <v>1.5</v>
      </c>
      <c r="AM476" s="2">
        <v>1.9</v>
      </c>
      <c r="AN476" s="2">
        <v>3.3</v>
      </c>
      <c r="AO476" s="2">
        <v>2.9</v>
      </c>
      <c r="AP476" s="2">
        <v>3.8</v>
      </c>
      <c r="AQ476" s="2">
        <v>2.9</v>
      </c>
      <c r="AR476" s="2">
        <v>1.6</v>
      </c>
      <c r="AS476">
        <v>28798574</v>
      </c>
      <c r="AT476">
        <v>185944</v>
      </c>
      <c r="AU476">
        <v>49563</v>
      </c>
      <c r="AV476">
        <v>2444493</v>
      </c>
      <c r="AW476">
        <v>104528</v>
      </c>
      <c r="AX476">
        <v>177302</v>
      </c>
      <c r="AY476">
        <v>1240635</v>
      </c>
      <c r="AZ476">
        <v>4497406</v>
      </c>
      <c r="BA476">
        <v>1327810</v>
      </c>
      <c r="BB476">
        <v>2023346</v>
      </c>
      <c r="BC476">
        <v>1185406</v>
      </c>
      <c r="BD476">
        <v>1089696</v>
      </c>
      <c r="BE476">
        <v>424434</v>
      </c>
      <c r="BF476">
        <v>2117118</v>
      </c>
      <c r="BG476">
        <v>2489256</v>
      </c>
      <c r="BH476">
        <v>1411016</v>
      </c>
      <c r="BI476">
        <v>3025358</v>
      </c>
      <c r="BJ476">
        <v>3764701</v>
      </c>
      <c r="BK476">
        <v>594136</v>
      </c>
      <c r="BL476">
        <v>534637</v>
      </c>
      <c r="BM476">
        <v>111791</v>
      </c>
    </row>
    <row r="477" spans="1:65" x14ac:dyDescent="0.25">
      <c r="A477" t="s">
        <v>481</v>
      </c>
      <c r="B477" s="2">
        <v>3.8</v>
      </c>
      <c r="C477" s="3">
        <v>3.8180000000000001</v>
      </c>
      <c r="D477" s="9">
        <v>7.83</v>
      </c>
      <c r="E477" s="2">
        <v>845</v>
      </c>
      <c r="F477" s="7">
        <v>1</v>
      </c>
      <c r="G477" s="7">
        <v>60</v>
      </c>
      <c r="H477" s="7">
        <v>3</v>
      </c>
      <c r="I477" s="7">
        <v>4</v>
      </c>
      <c r="J477" s="7">
        <v>28</v>
      </c>
      <c r="K477" s="7">
        <v>748</v>
      </c>
      <c r="L477" s="7">
        <v>135</v>
      </c>
      <c r="M477" s="7">
        <v>43</v>
      </c>
      <c r="N477" s="7">
        <v>91</v>
      </c>
      <c r="O477" s="7">
        <v>48</v>
      </c>
      <c r="P477" s="7">
        <v>34</v>
      </c>
      <c r="Q477" s="7">
        <v>13</v>
      </c>
      <c r="R477" s="7">
        <v>80</v>
      </c>
      <c r="S477" s="7">
        <v>51</v>
      </c>
      <c r="T477" s="7">
        <v>20</v>
      </c>
      <c r="U477" s="7">
        <v>50</v>
      </c>
      <c r="V477" s="7">
        <v>136</v>
      </c>
      <c r="W477" s="7">
        <v>23</v>
      </c>
      <c r="X477" s="2">
        <v>2.8</v>
      </c>
      <c r="Y477" s="2">
        <v>2.6</v>
      </c>
      <c r="Z477" s="2">
        <v>2.4</v>
      </c>
      <c r="AA477" s="2">
        <v>2.6</v>
      </c>
      <c r="AB477" s="2">
        <v>1.9</v>
      </c>
      <c r="AC477" s="2">
        <v>1.9</v>
      </c>
      <c r="AD477" s="2">
        <v>2.9</v>
      </c>
      <c r="AE477" s="2">
        <v>2.8</v>
      </c>
      <c r="AF477" s="2">
        <v>3.9</v>
      </c>
      <c r="AG477" s="2">
        <v>3.6</v>
      </c>
      <c r="AH477" s="2">
        <v>3.2</v>
      </c>
      <c r="AI477" s="2">
        <v>2.5</v>
      </c>
      <c r="AJ477" s="2">
        <v>3</v>
      </c>
      <c r="AK477" s="2">
        <v>1.9</v>
      </c>
      <c r="AL477" s="2">
        <v>1.5</v>
      </c>
      <c r="AM477" s="2">
        <v>1.9</v>
      </c>
      <c r="AN477" s="2">
        <v>3.4</v>
      </c>
      <c r="AO477" s="2">
        <v>3</v>
      </c>
      <c r="AP477" s="2">
        <v>3.7</v>
      </c>
      <c r="AQ477" s="2">
        <v>2.9</v>
      </c>
      <c r="AR477" s="2">
        <v>1.5</v>
      </c>
      <c r="AS477">
        <v>28826587</v>
      </c>
      <c r="AT477">
        <v>186063</v>
      </c>
      <c r="AU477">
        <v>49605</v>
      </c>
      <c r="AV477">
        <v>2445726</v>
      </c>
      <c r="AW477">
        <v>104586</v>
      </c>
      <c r="AX477">
        <v>177746</v>
      </c>
      <c r="AY477">
        <v>1241966</v>
      </c>
      <c r="AZ477">
        <v>4486238</v>
      </c>
      <c r="BA477">
        <v>1329810</v>
      </c>
      <c r="BB477">
        <v>2029234</v>
      </c>
      <c r="BC477">
        <v>1187815</v>
      </c>
      <c r="BD477">
        <v>1089889</v>
      </c>
      <c r="BE477">
        <v>424749</v>
      </c>
      <c r="BF477">
        <v>2121298</v>
      </c>
      <c r="BG477">
        <v>2493523</v>
      </c>
      <c r="BH477">
        <v>1410608</v>
      </c>
      <c r="BI477">
        <v>3031919</v>
      </c>
      <c r="BJ477">
        <v>3773242</v>
      </c>
      <c r="BK477">
        <v>594547</v>
      </c>
      <c r="BL477">
        <v>535621</v>
      </c>
      <c r="BM477">
        <v>112401</v>
      </c>
    </row>
    <row r="478" spans="1:65" x14ac:dyDescent="0.25">
      <c r="A478" t="s">
        <v>482</v>
      </c>
      <c r="B478" s="2">
        <v>3.8</v>
      </c>
      <c r="C478" s="3">
        <v>3.819</v>
      </c>
      <c r="D478" s="9">
        <v>7.83</v>
      </c>
      <c r="E478" s="2">
        <v>840</v>
      </c>
      <c r="F478" s="7">
        <v>2</v>
      </c>
      <c r="G478" s="7">
        <v>57</v>
      </c>
      <c r="H478" s="7">
        <v>4</v>
      </c>
      <c r="I478" s="7">
        <v>4</v>
      </c>
      <c r="J478" s="7">
        <v>27</v>
      </c>
      <c r="K478" s="7">
        <v>748</v>
      </c>
      <c r="L478" s="7">
        <v>135</v>
      </c>
      <c r="M478" s="7">
        <v>42</v>
      </c>
      <c r="N478" s="7">
        <v>94</v>
      </c>
      <c r="O478" s="7">
        <v>46</v>
      </c>
      <c r="P478" s="7">
        <v>34</v>
      </c>
      <c r="Q478" s="7">
        <v>12</v>
      </c>
      <c r="R478" s="7">
        <v>80</v>
      </c>
      <c r="S478" s="7">
        <v>53</v>
      </c>
      <c r="T478" s="7">
        <v>21</v>
      </c>
      <c r="U478" s="7">
        <v>52</v>
      </c>
      <c r="V478" s="7">
        <v>137</v>
      </c>
      <c r="W478" s="7">
        <v>22</v>
      </c>
      <c r="X478" s="2">
        <v>2.8</v>
      </c>
      <c r="Y478" s="2">
        <v>2.8</v>
      </c>
      <c r="Z478" s="2">
        <v>2.2999999999999998</v>
      </c>
      <c r="AA478" s="2">
        <v>2.7</v>
      </c>
      <c r="AB478" s="2">
        <v>1.7</v>
      </c>
      <c r="AC478" s="2">
        <v>1.8</v>
      </c>
      <c r="AD478" s="2">
        <v>2.9</v>
      </c>
      <c r="AE478" s="2">
        <v>2.8</v>
      </c>
      <c r="AF478" s="2">
        <v>4</v>
      </c>
      <c r="AG478" s="2">
        <v>3.5</v>
      </c>
      <c r="AH478" s="2">
        <v>3.2</v>
      </c>
      <c r="AI478" s="2">
        <v>2.4</v>
      </c>
      <c r="AJ478" s="2">
        <v>3</v>
      </c>
      <c r="AK478" s="2">
        <v>2</v>
      </c>
      <c r="AL478" s="2">
        <v>1.6</v>
      </c>
      <c r="AM478" s="2">
        <v>1.9</v>
      </c>
      <c r="AN478" s="2">
        <v>3.4</v>
      </c>
      <c r="AO478" s="2">
        <v>2.9</v>
      </c>
      <c r="AP478" s="2">
        <v>3.5</v>
      </c>
      <c r="AQ478" s="2">
        <v>2.9</v>
      </c>
      <c r="AR478" s="2">
        <v>1.6</v>
      </c>
      <c r="AS478">
        <v>28875882</v>
      </c>
      <c r="AT478">
        <v>187241</v>
      </c>
      <c r="AU478">
        <v>49625</v>
      </c>
      <c r="AV478">
        <v>2446942</v>
      </c>
      <c r="AW478">
        <v>104631</v>
      </c>
      <c r="AX478">
        <v>178154</v>
      </c>
      <c r="AY478">
        <v>1243990</v>
      </c>
      <c r="AZ478">
        <v>4477193</v>
      </c>
      <c r="BA478">
        <v>1332961</v>
      </c>
      <c r="BB478">
        <v>2041263</v>
      </c>
      <c r="BC478">
        <v>1193755</v>
      </c>
      <c r="BD478">
        <v>1091636</v>
      </c>
      <c r="BE478">
        <v>425339</v>
      </c>
      <c r="BF478">
        <v>2126222</v>
      </c>
      <c r="BG478">
        <v>2494055</v>
      </c>
      <c r="BH478">
        <v>1413200</v>
      </c>
      <c r="BI478">
        <v>3040391</v>
      </c>
      <c r="BJ478">
        <v>3782307</v>
      </c>
      <c r="BK478">
        <v>597302</v>
      </c>
      <c r="BL478">
        <v>536729</v>
      </c>
      <c r="BM478">
        <v>112947</v>
      </c>
    </row>
    <row r="479" spans="1:65" x14ac:dyDescent="0.25">
      <c r="A479" t="s">
        <v>483</v>
      </c>
      <c r="B479" s="2">
        <v>3.8</v>
      </c>
      <c r="C479" s="3">
        <v>3.8879999999999999</v>
      </c>
      <c r="D479" s="9">
        <v>8.2100000000000009</v>
      </c>
      <c r="E479" s="2">
        <v>835</v>
      </c>
      <c r="F479" s="7">
        <v>2</v>
      </c>
      <c r="G479" s="7">
        <v>57</v>
      </c>
      <c r="H479" s="7">
        <v>4</v>
      </c>
      <c r="I479" s="7">
        <v>4</v>
      </c>
      <c r="J479" s="7">
        <v>27</v>
      </c>
      <c r="K479" s="7">
        <v>744</v>
      </c>
      <c r="L479" s="7">
        <v>133</v>
      </c>
      <c r="M479" s="7">
        <v>41</v>
      </c>
      <c r="N479" s="7">
        <v>96</v>
      </c>
      <c r="O479" s="7">
        <v>46</v>
      </c>
      <c r="P479" s="7">
        <v>33</v>
      </c>
      <c r="Q479" s="7">
        <v>11</v>
      </c>
      <c r="R479" s="7">
        <v>80</v>
      </c>
      <c r="S479" s="7">
        <v>50</v>
      </c>
      <c r="T479" s="7">
        <v>22</v>
      </c>
      <c r="U479" s="7">
        <v>51</v>
      </c>
      <c r="V479" s="7">
        <v>138</v>
      </c>
      <c r="W479" s="7">
        <v>21</v>
      </c>
      <c r="X479" s="2">
        <v>2.7</v>
      </c>
      <c r="Y479" s="2">
        <v>2.8</v>
      </c>
      <c r="Z479" s="2">
        <v>2.2999999999999998</v>
      </c>
      <c r="AA479" s="2">
        <v>2.6</v>
      </c>
      <c r="AB479" s="2">
        <v>1.8</v>
      </c>
      <c r="AC479" s="2">
        <v>1.8</v>
      </c>
      <c r="AD479" s="2">
        <v>2.8</v>
      </c>
      <c r="AE479" s="2">
        <v>2.8</v>
      </c>
      <c r="AF479" s="2">
        <v>4.0999999999999996</v>
      </c>
      <c r="AG479" s="2">
        <v>3.5</v>
      </c>
      <c r="AH479" s="2">
        <v>3.1</v>
      </c>
      <c r="AI479" s="2">
        <v>2.2000000000000002</v>
      </c>
      <c r="AJ479" s="2">
        <v>3</v>
      </c>
      <c r="AK479" s="2">
        <v>1.9</v>
      </c>
      <c r="AL479" s="2">
        <v>1.7</v>
      </c>
      <c r="AM479" s="2">
        <v>1.9</v>
      </c>
      <c r="AN479" s="2">
        <v>3.4</v>
      </c>
      <c r="AO479" s="2">
        <v>2.8</v>
      </c>
      <c r="AP479" s="2">
        <v>3.3</v>
      </c>
      <c r="AQ479" s="2">
        <v>2.8</v>
      </c>
      <c r="AR479" s="2">
        <v>1.6</v>
      </c>
      <c r="AS479">
        <v>28890648</v>
      </c>
      <c r="AT479">
        <v>187753</v>
      </c>
      <c r="AU479">
        <v>49569</v>
      </c>
      <c r="AV479">
        <v>2445178</v>
      </c>
      <c r="AW479">
        <v>102578</v>
      </c>
      <c r="AX479">
        <v>178325</v>
      </c>
      <c r="AY479">
        <v>1243825</v>
      </c>
      <c r="AZ479">
        <v>4474326</v>
      </c>
      <c r="BA479">
        <v>1337323</v>
      </c>
      <c r="BB479">
        <v>2048789</v>
      </c>
      <c r="BC479">
        <v>1198784</v>
      </c>
      <c r="BD479">
        <v>1092726</v>
      </c>
      <c r="BE479">
        <v>425198</v>
      </c>
      <c r="BF479">
        <v>2127818</v>
      </c>
      <c r="BG479">
        <v>2489112</v>
      </c>
      <c r="BH479">
        <v>1414677</v>
      </c>
      <c r="BI479">
        <v>3039732</v>
      </c>
      <c r="BJ479">
        <v>3787570</v>
      </c>
      <c r="BK479">
        <v>597370</v>
      </c>
      <c r="BL479">
        <v>536952</v>
      </c>
      <c r="BM479">
        <v>113043</v>
      </c>
    </row>
    <row r="480" spans="1:65" x14ac:dyDescent="0.25">
      <c r="A480" t="s">
        <v>484</v>
      </c>
      <c r="B480" s="2">
        <v>3.9</v>
      </c>
      <c r="C480" s="3">
        <v>3.6869999999999998</v>
      </c>
      <c r="D480" s="9">
        <v>8.2100000000000009</v>
      </c>
      <c r="E480" s="2">
        <v>822</v>
      </c>
      <c r="F480" s="7">
        <v>2</v>
      </c>
      <c r="G480" s="7">
        <v>55</v>
      </c>
      <c r="H480" s="7">
        <v>4</v>
      </c>
      <c r="I480" s="7">
        <v>4</v>
      </c>
      <c r="J480" s="7">
        <v>26</v>
      </c>
      <c r="K480" s="7">
        <v>733</v>
      </c>
      <c r="L480" s="7">
        <v>131</v>
      </c>
      <c r="M480" s="7">
        <v>41</v>
      </c>
      <c r="N480" s="7">
        <v>91</v>
      </c>
      <c r="O480" s="7">
        <v>44</v>
      </c>
      <c r="P480" s="7">
        <v>34</v>
      </c>
      <c r="Q480" s="7">
        <v>12</v>
      </c>
      <c r="R480" s="7">
        <v>79</v>
      </c>
      <c r="S480" s="7">
        <v>49</v>
      </c>
      <c r="T480" s="7">
        <v>22</v>
      </c>
      <c r="U480" s="7">
        <v>51</v>
      </c>
      <c r="V480" s="7">
        <v>139</v>
      </c>
      <c r="W480" s="7">
        <v>20</v>
      </c>
      <c r="X480" s="2">
        <v>2.7</v>
      </c>
      <c r="Y480" s="2">
        <v>2.8</v>
      </c>
      <c r="Z480" s="2">
        <v>2.2000000000000002</v>
      </c>
      <c r="AA480" s="2">
        <v>2.8</v>
      </c>
      <c r="AB480" s="2">
        <v>2.1</v>
      </c>
      <c r="AC480" s="2">
        <v>1.8</v>
      </c>
      <c r="AD480" s="2">
        <v>2.8</v>
      </c>
      <c r="AE480" s="2">
        <v>2.7</v>
      </c>
      <c r="AF480" s="2">
        <v>3.9</v>
      </c>
      <c r="AG480" s="2">
        <v>3.3</v>
      </c>
      <c r="AH480" s="2">
        <v>3.2</v>
      </c>
      <c r="AI480" s="2">
        <v>2.2999999999999998</v>
      </c>
      <c r="AJ480" s="2">
        <v>3</v>
      </c>
      <c r="AK480" s="2">
        <v>1.8</v>
      </c>
      <c r="AL480" s="2">
        <v>1.7</v>
      </c>
      <c r="AM480" s="2">
        <v>1.9</v>
      </c>
      <c r="AN480" s="2">
        <v>3.4</v>
      </c>
      <c r="AO480" s="2">
        <v>2.6</v>
      </c>
      <c r="AP480" s="2">
        <v>3.2</v>
      </c>
      <c r="AQ480" s="2">
        <v>2.8</v>
      </c>
      <c r="AR480" s="2">
        <v>1.6</v>
      </c>
      <c r="AS480">
        <v>28904691</v>
      </c>
      <c r="AT480">
        <v>188207</v>
      </c>
      <c r="AU480">
        <v>49655</v>
      </c>
      <c r="AV480">
        <v>2441615</v>
      </c>
      <c r="AW480">
        <v>102664</v>
      </c>
      <c r="AX480">
        <v>178695</v>
      </c>
      <c r="AY480">
        <v>1245607</v>
      </c>
      <c r="AZ480">
        <v>4475376</v>
      </c>
      <c r="BA480">
        <v>1337371</v>
      </c>
      <c r="BB480">
        <v>2051291</v>
      </c>
      <c r="BC480">
        <v>1201403</v>
      </c>
      <c r="BD480">
        <v>1094063</v>
      </c>
      <c r="BE480">
        <v>425378</v>
      </c>
      <c r="BF480">
        <v>2130167</v>
      </c>
      <c r="BG480">
        <v>2483613</v>
      </c>
      <c r="BH480">
        <v>1420484</v>
      </c>
      <c r="BI480">
        <v>3035979</v>
      </c>
      <c r="BJ480">
        <v>3792860</v>
      </c>
      <c r="BK480">
        <v>599731</v>
      </c>
      <c r="BL480">
        <v>537271</v>
      </c>
      <c r="BM480">
        <v>113261</v>
      </c>
    </row>
    <row r="481" spans="1:65" x14ac:dyDescent="0.25">
      <c r="A481" t="s">
        <v>485</v>
      </c>
      <c r="B481" s="2">
        <v>3.9</v>
      </c>
      <c r="C481" s="3">
        <v>4.0960000000000001</v>
      </c>
      <c r="D481" s="9">
        <v>8.2100000000000009</v>
      </c>
      <c r="E481" s="2">
        <v>821</v>
      </c>
      <c r="F481" s="7">
        <v>2</v>
      </c>
      <c r="G481" s="7">
        <v>54</v>
      </c>
      <c r="H481" s="7">
        <v>3</v>
      </c>
      <c r="I481" s="7">
        <v>4</v>
      </c>
      <c r="J481" s="7">
        <v>25</v>
      </c>
      <c r="K481" s="7">
        <v>734</v>
      </c>
      <c r="L481" s="7">
        <v>133</v>
      </c>
      <c r="M481" s="7">
        <v>38</v>
      </c>
      <c r="N481" s="7">
        <v>91</v>
      </c>
      <c r="O481" s="7">
        <v>42</v>
      </c>
      <c r="P481" s="7">
        <v>34</v>
      </c>
      <c r="Q481" s="7">
        <v>11</v>
      </c>
      <c r="R481" s="7">
        <v>81</v>
      </c>
      <c r="S481" s="7">
        <v>48</v>
      </c>
      <c r="T481" s="7">
        <v>22</v>
      </c>
      <c r="U481" s="7">
        <v>52</v>
      </c>
      <c r="V481" s="7">
        <v>140</v>
      </c>
      <c r="W481" s="7">
        <v>23</v>
      </c>
      <c r="X481" s="2">
        <v>2.7</v>
      </c>
      <c r="Y481" s="2">
        <v>2.9</v>
      </c>
      <c r="Z481" s="2">
        <v>2.1</v>
      </c>
      <c r="AA481" s="2">
        <v>2.6</v>
      </c>
      <c r="AB481" s="2">
        <v>2.1</v>
      </c>
      <c r="AC481" s="2">
        <v>1.7</v>
      </c>
      <c r="AD481" s="2">
        <v>2.9</v>
      </c>
      <c r="AE481" s="2">
        <v>2.6</v>
      </c>
      <c r="AF481" s="2">
        <v>3.9</v>
      </c>
      <c r="AG481" s="2">
        <v>3.2</v>
      </c>
      <c r="AH481" s="2">
        <v>3.2</v>
      </c>
      <c r="AI481" s="2">
        <v>2.1</v>
      </c>
      <c r="AJ481" s="2">
        <v>3</v>
      </c>
      <c r="AK481" s="2">
        <v>1.8</v>
      </c>
      <c r="AL481" s="2">
        <v>1.7</v>
      </c>
      <c r="AM481" s="2">
        <v>1.9</v>
      </c>
      <c r="AN481" s="2">
        <v>3.5</v>
      </c>
      <c r="AO481" s="2">
        <v>3</v>
      </c>
      <c r="AP481" s="2">
        <v>3</v>
      </c>
      <c r="AQ481" s="2">
        <v>2.8</v>
      </c>
      <c r="AR481" s="2">
        <v>1.6</v>
      </c>
      <c r="AS481">
        <v>28906781</v>
      </c>
      <c r="AT481">
        <v>188603</v>
      </c>
      <c r="AU481">
        <v>49654</v>
      </c>
      <c r="AV481">
        <v>2438387</v>
      </c>
      <c r="AW481">
        <v>102766</v>
      </c>
      <c r="AX481">
        <v>179059</v>
      </c>
      <c r="AY481">
        <v>1245391</v>
      </c>
      <c r="AZ481">
        <v>4458683</v>
      </c>
      <c r="BA481">
        <v>1337048</v>
      </c>
      <c r="BB481">
        <v>2052794</v>
      </c>
      <c r="BC481">
        <v>1204220</v>
      </c>
      <c r="BD481">
        <v>1093693</v>
      </c>
      <c r="BE481">
        <v>425269</v>
      </c>
      <c r="BF481">
        <v>2133128</v>
      </c>
      <c r="BG481">
        <v>2481439</v>
      </c>
      <c r="BH481">
        <v>1423709</v>
      </c>
      <c r="BI481">
        <v>3042960</v>
      </c>
      <c r="BJ481">
        <v>3799714</v>
      </c>
      <c r="BK481">
        <v>599876</v>
      </c>
      <c r="BL481">
        <v>537206</v>
      </c>
      <c r="BM481">
        <v>113180</v>
      </c>
    </row>
    <row r="482" spans="1:65" x14ac:dyDescent="0.25">
      <c r="A482" t="s">
        <v>486</v>
      </c>
      <c r="B482" s="2">
        <v>3.9</v>
      </c>
      <c r="C482" s="3">
        <v>3.7789999999999999</v>
      </c>
      <c r="D482" s="9">
        <v>8.2100000000000009</v>
      </c>
      <c r="E482" s="2">
        <v>815</v>
      </c>
      <c r="F482" s="7">
        <v>2</v>
      </c>
      <c r="G482" s="7">
        <v>54</v>
      </c>
      <c r="H482" s="7">
        <v>3</v>
      </c>
      <c r="I482" s="7">
        <v>4</v>
      </c>
      <c r="J482" s="7">
        <v>25</v>
      </c>
      <c r="K482" s="7">
        <v>729</v>
      </c>
      <c r="L482" s="7">
        <v>128</v>
      </c>
      <c r="M482" s="7">
        <v>35</v>
      </c>
      <c r="N482" s="7">
        <v>94</v>
      </c>
      <c r="O482" s="7">
        <v>43</v>
      </c>
      <c r="P482" s="7">
        <v>34</v>
      </c>
      <c r="Q482" s="7">
        <v>11</v>
      </c>
      <c r="R482" s="7">
        <v>81</v>
      </c>
      <c r="S482" s="7">
        <v>50</v>
      </c>
      <c r="T482" s="7">
        <v>22</v>
      </c>
      <c r="U482" s="7">
        <v>51</v>
      </c>
      <c r="V482" s="7">
        <v>139</v>
      </c>
      <c r="W482" s="7">
        <v>23</v>
      </c>
      <c r="X482" s="2">
        <v>2.7</v>
      </c>
      <c r="Y482" s="2">
        <v>2.9</v>
      </c>
      <c r="Z482" s="2">
        <v>2.2000000000000002</v>
      </c>
      <c r="AA482" s="2">
        <v>2.5</v>
      </c>
      <c r="AB482" s="2">
        <v>1.9</v>
      </c>
      <c r="AC482" s="2">
        <v>1.6</v>
      </c>
      <c r="AD482" s="2">
        <v>2.7</v>
      </c>
      <c r="AE482" s="2">
        <v>2.2999999999999998</v>
      </c>
      <c r="AF482" s="2">
        <v>4</v>
      </c>
      <c r="AG482" s="2">
        <v>3.2</v>
      </c>
      <c r="AH482" s="2">
        <v>3.2</v>
      </c>
      <c r="AI482" s="2">
        <v>2.2000000000000002</v>
      </c>
      <c r="AJ482" s="2">
        <v>3.1</v>
      </c>
      <c r="AK482" s="2">
        <v>1.9</v>
      </c>
      <c r="AL482" s="2">
        <v>1.7</v>
      </c>
      <c r="AM482" s="2">
        <v>1.9</v>
      </c>
      <c r="AN482" s="2">
        <v>3.5</v>
      </c>
      <c r="AO482" s="2">
        <v>3</v>
      </c>
      <c r="AP482" s="2">
        <v>3</v>
      </c>
      <c r="AQ482" s="2">
        <v>2.8</v>
      </c>
      <c r="AR482" s="2">
        <v>1.6</v>
      </c>
      <c r="AS482">
        <v>28900579</v>
      </c>
      <c r="AT482">
        <v>188361</v>
      </c>
      <c r="AU482">
        <v>49822</v>
      </c>
      <c r="AV482">
        <v>2435559</v>
      </c>
      <c r="AW482">
        <v>102903</v>
      </c>
      <c r="AX482">
        <v>179304</v>
      </c>
      <c r="AY482">
        <v>1244449</v>
      </c>
      <c r="AZ482">
        <v>4454103</v>
      </c>
      <c r="BA482">
        <v>1336105</v>
      </c>
      <c r="BB482">
        <v>2054967</v>
      </c>
      <c r="BC482">
        <v>1207490</v>
      </c>
      <c r="BD482">
        <v>1093661</v>
      </c>
      <c r="BE482">
        <v>426203</v>
      </c>
      <c r="BF482">
        <v>2136968</v>
      </c>
      <c r="BG482">
        <v>2478263</v>
      </c>
      <c r="BH482">
        <v>1415302</v>
      </c>
      <c r="BI482">
        <v>3040274</v>
      </c>
      <c r="BJ482">
        <v>3805615</v>
      </c>
      <c r="BK482">
        <v>600916</v>
      </c>
      <c r="BL482">
        <v>537090</v>
      </c>
      <c r="BM482">
        <v>113224</v>
      </c>
    </row>
    <row r="483" spans="1:65" x14ac:dyDescent="0.25">
      <c r="A483" t="s">
        <v>487</v>
      </c>
      <c r="B483" s="2">
        <v>3.9</v>
      </c>
      <c r="C483" s="3">
        <v>3.7719999999999998</v>
      </c>
      <c r="D483" s="9">
        <v>8.2100000000000009</v>
      </c>
      <c r="E483" s="2">
        <v>818</v>
      </c>
      <c r="F483" s="7">
        <v>2</v>
      </c>
      <c r="G483" s="7">
        <v>52</v>
      </c>
      <c r="H483" s="7">
        <v>3</v>
      </c>
      <c r="I483" s="7">
        <v>3</v>
      </c>
      <c r="J483" s="7">
        <v>25</v>
      </c>
      <c r="K483" s="7">
        <v>734</v>
      </c>
      <c r="L483" s="7">
        <v>134</v>
      </c>
      <c r="M483" s="7">
        <v>31</v>
      </c>
      <c r="N483" s="7">
        <v>97</v>
      </c>
      <c r="O483" s="7">
        <v>43</v>
      </c>
      <c r="P483" s="7">
        <v>32</v>
      </c>
      <c r="Q483" s="7">
        <v>10</v>
      </c>
      <c r="R483" s="7">
        <v>84</v>
      </c>
      <c r="S483" s="7">
        <v>52</v>
      </c>
      <c r="T483" s="7">
        <v>22</v>
      </c>
      <c r="U483" s="7">
        <v>50</v>
      </c>
      <c r="V483" s="7">
        <v>139</v>
      </c>
      <c r="W483" s="7">
        <v>19</v>
      </c>
      <c r="X483" s="2">
        <v>2.7</v>
      </c>
      <c r="Y483" s="2">
        <v>2.9</v>
      </c>
      <c r="Z483" s="2">
        <v>2.1</v>
      </c>
      <c r="AA483" s="2">
        <v>2.2999999999999998</v>
      </c>
      <c r="AB483" s="2">
        <v>1.5</v>
      </c>
      <c r="AC483" s="2">
        <v>1.7</v>
      </c>
      <c r="AD483" s="2">
        <v>2.9</v>
      </c>
      <c r="AE483" s="2">
        <v>2</v>
      </c>
      <c r="AF483" s="2">
        <v>4.2</v>
      </c>
      <c r="AG483" s="2">
        <v>3.3</v>
      </c>
      <c r="AH483" s="2">
        <v>3</v>
      </c>
      <c r="AI483" s="2">
        <v>2</v>
      </c>
      <c r="AJ483" s="2">
        <v>3.2</v>
      </c>
      <c r="AK483" s="2">
        <v>2</v>
      </c>
      <c r="AL483" s="2">
        <v>1.7</v>
      </c>
      <c r="AM483" s="2">
        <v>1.9</v>
      </c>
      <c r="AN483" s="2">
        <v>3.5</v>
      </c>
      <c r="AO483" s="2">
        <v>2.6</v>
      </c>
      <c r="AP483" s="2">
        <v>3</v>
      </c>
      <c r="AQ483" s="2">
        <v>2.8</v>
      </c>
      <c r="AR483" s="2">
        <v>1.6</v>
      </c>
      <c r="AS483">
        <v>28934742</v>
      </c>
      <c r="AT483">
        <v>188449</v>
      </c>
      <c r="AU483">
        <v>50001</v>
      </c>
      <c r="AV483">
        <v>2435096</v>
      </c>
      <c r="AW483">
        <v>102935</v>
      </c>
      <c r="AX483">
        <v>179929</v>
      </c>
      <c r="AY483">
        <v>1245941</v>
      </c>
      <c r="AZ483">
        <v>4457811</v>
      </c>
      <c r="BA483">
        <v>1336980</v>
      </c>
      <c r="BB483">
        <v>2056196</v>
      </c>
      <c r="BC483">
        <v>1211264</v>
      </c>
      <c r="BD483">
        <v>1093403</v>
      </c>
      <c r="BE483">
        <v>427091</v>
      </c>
      <c r="BF483">
        <v>2144181</v>
      </c>
      <c r="BG483">
        <v>2482272</v>
      </c>
      <c r="BH483">
        <v>1412449</v>
      </c>
      <c r="BI483">
        <v>3042793</v>
      </c>
      <c r="BJ483">
        <v>3815543</v>
      </c>
      <c r="BK483">
        <v>601409</v>
      </c>
      <c r="BL483">
        <v>537487</v>
      </c>
      <c r="BM483">
        <v>113513</v>
      </c>
    </row>
    <row r="484" spans="1:65" x14ac:dyDescent="0.25">
      <c r="A484" t="s">
        <v>488</v>
      </c>
      <c r="B484" s="2">
        <v>3.8</v>
      </c>
      <c r="C484" s="3">
        <v>4.0750000000000002</v>
      </c>
      <c r="D484" s="9">
        <v>8.2100000000000009</v>
      </c>
      <c r="E484" s="2">
        <v>813</v>
      </c>
      <c r="F484" s="7">
        <v>2</v>
      </c>
      <c r="G484" s="7">
        <v>51</v>
      </c>
      <c r="H484" s="7">
        <v>3</v>
      </c>
      <c r="I484" s="7">
        <v>4</v>
      </c>
      <c r="J484" s="7">
        <v>24</v>
      </c>
      <c r="K484" s="7">
        <v>729</v>
      </c>
      <c r="L484" s="7">
        <v>132</v>
      </c>
      <c r="M484" s="7">
        <v>31</v>
      </c>
      <c r="N484" s="7">
        <v>94</v>
      </c>
      <c r="O484" s="7">
        <v>44</v>
      </c>
      <c r="P484" s="7">
        <v>32</v>
      </c>
      <c r="Q484" s="7">
        <v>12</v>
      </c>
      <c r="R484" s="7">
        <v>85</v>
      </c>
      <c r="S484" s="7">
        <v>53</v>
      </c>
      <c r="T484" s="7">
        <v>24</v>
      </c>
      <c r="U484" s="7">
        <v>50</v>
      </c>
      <c r="V484" s="7">
        <v>137</v>
      </c>
      <c r="W484" s="7">
        <v>17</v>
      </c>
      <c r="X484" s="2">
        <v>2.7</v>
      </c>
      <c r="Y484" s="2">
        <v>2.8</v>
      </c>
      <c r="Z484" s="2">
        <v>2.1</v>
      </c>
      <c r="AA484" s="2">
        <v>2.2999999999999998</v>
      </c>
      <c r="AB484" s="2">
        <v>1.7</v>
      </c>
      <c r="AC484" s="2">
        <v>1.6</v>
      </c>
      <c r="AD484" s="2">
        <v>2.8</v>
      </c>
      <c r="AE484" s="2">
        <v>2.1</v>
      </c>
      <c r="AF484" s="2">
        <v>4</v>
      </c>
      <c r="AG484" s="2">
        <v>3.3</v>
      </c>
      <c r="AH484" s="2">
        <v>3</v>
      </c>
      <c r="AI484" s="2">
        <v>2.2000000000000002</v>
      </c>
      <c r="AJ484" s="2">
        <v>3.2</v>
      </c>
      <c r="AK484" s="2">
        <v>2</v>
      </c>
      <c r="AL484" s="2">
        <v>1.8</v>
      </c>
      <c r="AM484" s="2">
        <v>1.9</v>
      </c>
      <c r="AN484" s="2">
        <v>3.4</v>
      </c>
      <c r="AO484" s="2">
        <v>2.2000000000000002</v>
      </c>
      <c r="AP484" s="2">
        <v>3</v>
      </c>
      <c r="AQ484" s="2">
        <v>2.8</v>
      </c>
      <c r="AR484" s="2">
        <v>1.6</v>
      </c>
      <c r="AS484">
        <v>28965640</v>
      </c>
      <c r="AT484">
        <v>188524</v>
      </c>
      <c r="AU484">
        <v>50237</v>
      </c>
      <c r="AV484">
        <v>2434312</v>
      </c>
      <c r="AW484">
        <v>102998</v>
      </c>
      <c r="AX484">
        <v>180166</v>
      </c>
      <c r="AY484">
        <v>1247162</v>
      </c>
      <c r="AZ484">
        <v>4457825</v>
      </c>
      <c r="BA484">
        <v>1338064</v>
      </c>
      <c r="BB484">
        <v>2056951</v>
      </c>
      <c r="BC484">
        <v>1214376</v>
      </c>
      <c r="BD484">
        <v>1092314</v>
      </c>
      <c r="BE484">
        <v>427512</v>
      </c>
      <c r="BF484">
        <v>2150718</v>
      </c>
      <c r="BG484">
        <v>2487942</v>
      </c>
      <c r="BH484">
        <v>1413282</v>
      </c>
      <c r="BI484">
        <v>3043278</v>
      </c>
      <c r="BJ484">
        <v>3826859</v>
      </c>
      <c r="BK484">
        <v>601073</v>
      </c>
      <c r="BL484">
        <v>538151</v>
      </c>
      <c r="BM484">
        <v>113898</v>
      </c>
    </row>
    <row r="485" spans="1:65" x14ac:dyDescent="0.25">
      <c r="A485" t="s">
        <v>489</v>
      </c>
      <c r="B485" s="2">
        <v>3.8</v>
      </c>
      <c r="C485" s="3">
        <v>3.5390000000000001</v>
      </c>
      <c r="D485" s="9">
        <v>8.2100000000000009</v>
      </c>
      <c r="E485" s="2">
        <v>809</v>
      </c>
      <c r="F485" s="7">
        <v>2</v>
      </c>
      <c r="G485" s="7">
        <v>51</v>
      </c>
      <c r="H485" s="7">
        <v>3</v>
      </c>
      <c r="I485" s="7">
        <v>4</v>
      </c>
      <c r="J485" s="7">
        <v>26</v>
      </c>
      <c r="K485" s="7">
        <v>722</v>
      </c>
      <c r="L485" s="7">
        <v>134</v>
      </c>
      <c r="M485" s="7">
        <v>33</v>
      </c>
      <c r="N485" s="7">
        <v>90</v>
      </c>
      <c r="O485" s="7">
        <v>42</v>
      </c>
      <c r="P485" s="7">
        <v>32</v>
      </c>
      <c r="Q485" s="7">
        <v>11</v>
      </c>
      <c r="R485" s="7">
        <v>80</v>
      </c>
      <c r="S485" s="7">
        <v>53</v>
      </c>
      <c r="T485" s="7">
        <v>24</v>
      </c>
      <c r="U485" s="7">
        <v>52</v>
      </c>
      <c r="V485" s="7">
        <v>138</v>
      </c>
      <c r="W485" s="7">
        <v>16</v>
      </c>
      <c r="X485" s="2">
        <v>2.7</v>
      </c>
      <c r="Y485" s="2">
        <v>2.8</v>
      </c>
      <c r="Z485" s="2">
        <v>2.1</v>
      </c>
      <c r="AA485" s="2">
        <v>2.2999999999999998</v>
      </c>
      <c r="AB485" s="2">
        <v>1.8</v>
      </c>
      <c r="AC485" s="2">
        <v>1.7</v>
      </c>
      <c r="AD485" s="2">
        <v>2.9</v>
      </c>
      <c r="AE485" s="2">
        <v>2.2000000000000002</v>
      </c>
      <c r="AF485" s="2">
        <v>3.9</v>
      </c>
      <c r="AG485" s="2">
        <v>3.1</v>
      </c>
      <c r="AH485" s="2">
        <v>3</v>
      </c>
      <c r="AI485" s="2">
        <v>2.1</v>
      </c>
      <c r="AJ485" s="2">
        <v>3</v>
      </c>
      <c r="AK485" s="2">
        <v>2</v>
      </c>
      <c r="AL485" s="2">
        <v>1.8</v>
      </c>
      <c r="AM485" s="2">
        <v>2</v>
      </c>
      <c r="AN485" s="2">
        <v>3.4</v>
      </c>
      <c r="AO485" s="2">
        <v>2.1</v>
      </c>
      <c r="AP485" s="2">
        <v>3</v>
      </c>
      <c r="AQ485" s="2">
        <v>2.8</v>
      </c>
      <c r="AR485" s="2">
        <v>1.6</v>
      </c>
      <c r="AS485">
        <v>28971915</v>
      </c>
      <c r="AT485">
        <v>188366</v>
      </c>
      <c r="AU485">
        <v>50325</v>
      </c>
      <c r="AV485">
        <v>2432127</v>
      </c>
      <c r="AW485">
        <v>103142</v>
      </c>
      <c r="AX485">
        <v>180202</v>
      </c>
      <c r="AY485">
        <v>1247227</v>
      </c>
      <c r="AZ485">
        <v>4454350</v>
      </c>
      <c r="BA485">
        <v>1338702</v>
      </c>
      <c r="BB485">
        <v>2059713</v>
      </c>
      <c r="BC485">
        <v>1216049</v>
      </c>
      <c r="BD485">
        <v>1089461</v>
      </c>
      <c r="BE485">
        <v>427817</v>
      </c>
      <c r="BF485">
        <v>2154396</v>
      </c>
      <c r="BG485">
        <v>2487549</v>
      </c>
      <c r="BH485">
        <v>1413595</v>
      </c>
      <c r="BI485">
        <v>3041759</v>
      </c>
      <c r="BJ485">
        <v>3834087</v>
      </c>
      <c r="BK485">
        <v>600413</v>
      </c>
      <c r="BL485">
        <v>538663</v>
      </c>
      <c r="BM485">
        <v>113973</v>
      </c>
    </row>
    <row r="486" spans="1:65" x14ac:dyDescent="0.25">
      <c r="A486" t="s">
        <v>490</v>
      </c>
      <c r="B486" s="2">
        <v>3.7</v>
      </c>
      <c r="C486" s="3">
        <v>3.8690000000000002</v>
      </c>
      <c r="D486" s="9">
        <v>8.2100000000000009</v>
      </c>
      <c r="E486" s="2">
        <v>811</v>
      </c>
      <c r="F486" s="7">
        <v>2</v>
      </c>
      <c r="G486" s="7">
        <v>53</v>
      </c>
      <c r="H486" s="7">
        <v>3</v>
      </c>
      <c r="I486" s="7">
        <v>4</v>
      </c>
      <c r="J486" s="7">
        <v>26</v>
      </c>
      <c r="K486" s="7">
        <v>723</v>
      </c>
      <c r="L486" s="7">
        <v>132</v>
      </c>
      <c r="M486" s="7">
        <v>35</v>
      </c>
      <c r="N486" s="7">
        <v>87</v>
      </c>
      <c r="O486" s="7">
        <v>41</v>
      </c>
      <c r="P486" s="7">
        <v>32</v>
      </c>
      <c r="Q486" s="7">
        <v>12</v>
      </c>
      <c r="R486" s="7">
        <v>77</v>
      </c>
      <c r="S486" s="7">
        <v>57</v>
      </c>
      <c r="T486" s="7">
        <v>24</v>
      </c>
      <c r="U486" s="7">
        <v>51</v>
      </c>
      <c r="V486" s="7">
        <v>137</v>
      </c>
      <c r="W486" s="7">
        <v>18</v>
      </c>
      <c r="X486" s="2">
        <v>2.7</v>
      </c>
      <c r="Y486" s="2">
        <v>2.8</v>
      </c>
      <c r="Z486" s="2">
        <v>2.1</v>
      </c>
      <c r="AA486" s="2">
        <v>2.2999999999999998</v>
      </c>
      <c r="AB486" s="2">
        <v>1.8</v>
      </c>
      <c r="AC486" s="2">
        <v>1.7</v>
      </c>
      <c r="AD486" s="2">
        <v>2.8</v>
      </c>
      <c r="AE486" s="2">
        <v>2.2999999999999998</v>
      </c>
      <c r="AF486" s="2">
        <v>3.7</v>
      </c>
      <c r="AG486" s="2">
        <v>3.1</v>
      </c>
      <c r="AH486" s="2">
        <v>3</v>
      </c>
      <c r="AI486" s="2">
        <v>2.2999999999999998</v>
      </c>
      <c r="AJ486" s="2">
        <v>2.9</v>
      </c>
      <c r="AK486" s="2">
        <v>2.2000000000000002</v>
      </c>
      <c r="AL486" s="2">
        <v>1.8</v>
      </c>
      <c r="AM486" s="2">
        <v>1.9</v>
      </c>
      <c r="AN486" s="2">
        <v>3.4</v>
      </c>
      <c r="AO486" s="2">
        <v>2.4</v>
      </c>
      <c r="AP486" s="2">
        <v>3</v>
      </c>
      <c r="AQ486" s="2">
        <v>2.8</v>
      </c>
      <c r="AR486" s="2">
        <v>1.6</v>
      </c>
      <c r="AS486">
        <v>28978254</v>
      </c>
      <c r="AT486">
        <v>188199</v>
      </c>
      <c r="AU486">
        <v>50440</v>
      </c>
      <c r="AV486">
        <v>2430210</v>
      </c>
      <c r="AW486">
        <v>103230</v>
      </c>
      <c r="AX486">
        <v>180293</v>
      </c>
      <c r="AY486">
        <v>1248832</v>
      </c>
      <c r="AZ486">
        <v>4451348</v>
      </c>
      <c r="BA486">
        <v>1338710</v>
      </c>
      <c r="BB486">
        <v>2055348</v>
      </c>
      <c r="BC486">
        <v>1217834</v>
      </c>
      <c r="BD486">
        <v>1087972</v>
      </c>
      <c r="BE486">
        <v>428297</v>
      </c>
      <c r="BF486">
        <v>2156594</v>
      </c>
      <c r="BG486">
        <v>2484925</v>
      </c>
      <c r="BH486">
        <v>1414639</v>
      </c>
      <c r="BI486">
        <v>3043413</v>
      </c>
      <c r="BJ486">
        <v>3843903</v>
      </c>
      <c r="BK486">
        <v>600451</v>
      </c>
      <c r="BL486">
        <v>539298</v>
      </c>
      <c r="BM486">
        <v>114317</v>
      </c>
    </row>
    <row r="487" spans="1:65" x14ac:dyDescent="0.25">
      <c r="A487" t="s">
        <v>491</v>
      </c>
      <c r="B487" s="2">
        <v>3.9</v>
      </c>
      <c r="C487" s="3">
        <v>3.806</v>
      </c>
      <c r="D487" s="9">
        <v>8.2100000000000009</v>
      </c>
      <c r="E487" s="2">
        <v>812</v>
      </c>
      <c r="F487" s="7">
        <v>2</v>
      </c>
      <c r="G487" s="7">
        <v>56</v>
      </c>
      <c r="H487" s="7">
        <v>3</v>
      </c>
      <c r="I487" s="7">
        <v>4</v>
      </c>
      <c r="J487" s="7">
        <v>27</v>
      </c>
      <c r="K487" s="7">
        <v>719</v>
      </c>
      <c r="L487" s="7">
        <v>130</v>
      </c>
      <c r="M487" s="7">
        <v>36</v>
      </c>
      <c r="N487" s="7">
        <v>89</v>
      </c>
      <c r="O487" s="7">
        <v>43</v>
      </c>
      <c r="P487" s="7">
        <v>31</v>
      </c>
      <c r="Q487" s="7">
        <v>11</v>
      </c>
      <c r="R487" s="7">
        <v>75</v>
      </c>
      <c r="S487" s="7">
        <v>54</v>
      </c>
      <c r="T487" s="7">
        <v>22</v>
      </c>
      <c r="U487" s="7">
        <v>53</v>
      </c>
      <c r="V487" s="7">
        <v>136</v>
      </c>
      <c r="W487" s="7">
        <v>22</v>
      </c>
      <c r="X487" s="2">
        <v>2.7</v>
      </c>
      <c r="Y487" s="2">
        <v>2.8</v>
      </c>
      <c r="Z487" s="2">
        <v>2.2999999999999998</v>
      </c>
      <c r="AA487" s="2">
        <v>2.2999999999999998</v>
      </c>
      <c r="AB487" s="2">
        <v>1.8</v>
      </c>
      <c r="AC487" s="2">
        <v>1.8</v>
      </c>
      <c r="AD487" s="2">
        <v>2.8</v>
      </c>
      <c r="AE487" s="2">
        <v>2.4</v>
      </c>
      <c r="AF487" s="2">
        <v>3.8</v>
      </c>
      <c r="AG487" s="2">
        <v>3.2</v>
      </c>
      <c r="AH487" s="2">
        <v>2.9</v>
      </c>
      <c r="AI487" s="2">
        <v>2.2000000000000002</v>
      </c>
      <c r="AJ487" s="2">
        <v>2.8</v>
      </c>
      <c r="AK487" s="2">
        <v>2</v>
      </c>
      <c r="AL487" s="2">
        <v>1.7</v>
      </c>
      <c r="AM487" s="2">
        <v>2</v>
      </c>
      <c r="AN487" s="2">
        <v>3.4</v>
      </c>
      <c r="AO487" s="2">
        <v>2.9</v>
      </c>
      <c r="AP487" s="2">
        <v>3.1</v>
      </c>
      <c r="AQ487" s="2">
        <v>2.8</v>
      </c>
      <c r="AR487" s="2">
        <v>1.7</v>
      </c>
      <c r="AS487">
        <v>28995579</v>
      </c>
      <c r="AT487">
        <v>187875</v>
      </c>
      <c r="AU487">
        <v>50223</v>
      </c>
      <c r="AV487">
        <v>2410258</v>
      </c>
      <c r="AW487">
        <v>103134</v>
      </c>
      <c r="AX487">
        <v>180036</v>
      </c>
      <c r="AY487">
        <v>1239124</v>
      </c>
      <c r="AZ487">
        <v>4448882</v>
      </c>
      <c r="BA487">
        <v>1337904</v>
      </c>
      <c r="BB487">
        <v>2063627</v>
      </c>
      <c r="BC487">
        <v>1219668</v>
      </c>
      <c r="BD487">
        <v>1087611</v>
      </c>
      <c r="BE487">
        <v>429211</v>
      </c>
      <c r="BF487">
        <v>2160726</v>
      </c>
      <c r="BG487">
        <v>2485067</v>
      </c>
      <c r="BH487">
        <v>1429575</v>
      </c>
      <c r="BI487">
        <v>3053978</v>
      </c>
      <c r="BJ487">
        <v>3854073</v>
      </c>
      <c r="BK487">
        <v>601133</v>
      </c>
      <c r="BL487">
        <v>539058</v>
      </c>
      <c r="BM487">
        <v>114414</v>
      </c>
    </row>
    <row r="488" spans="1:65" x14ac:dyDescent="0.25">
      <c r="A488" t="s">
        <v>492</v>
      </c>
      <c r="B488" s="2">
        <v>3.9</v>
      </c>
      <c r="C488" s="3">
        <v>4</v>
      </c>
      <c r="D488" s="9">
        <v>8.2100000000000009</v>
      </c>
      <c r="E488" s="2">
        <v>819</v>
      </c>
      <c r="F488" s="7">
        <v>2</v>
      </c>
      <c r="G488" s="7">
        <v>56</v>
      </c>
      <c r="H488" s="7">
        <v>3</v>
      </c>
      <c r="I488" s="7">
        <v>3</v>
      </c>
      <c r="J488" s="7">
        <v>28</v>
      </c>
      <c r="K488" s="7">
        <v>727</v>
      </c>
      <c r="L488" s="7">
        <v>133</v>
      </c>
      <c r="M488" s="7">
        <v>36</v>
      </c>
      <c r="N488" s="7">
        <v>92</v>
      </c>
      <c r="O488" s="7">
        <v>43</v>
      </c>
      <c r="P488" s="7">
        <v>30</v>
      </c>
      <c r="Q488" s="7">
        <v>13</v>
      </c>
      <c r="R488" s="7">
        <v>76</v>
      </c>
      <c r="S488" s="7">
        <v>55</v>
      </c>
      <c r="T488" s="7">
        <v>22</v>
      </c>
      <c r="U488" s="7">
        <v>51</v>
      </c>
      <c r="V488" s="7">
        <v>136</v>
      </c>
      <c r="W488" s="7">
        <v>23</v>
      </c>
      <c r="X488" s="2">
        <v>2.7</v>
      </c>
      <c r="Y488" s="2">
        <v>2.8</v>
      </c>
      <c r="Z488" s="2">
        <v>2.2999999999999998</v>
      </c>
      <c r="AA488" s="2">
        <v>2.2999999999999998</v>
      </c>
      <c r="AB488" s="2">
        <v>1.6</v>
      </c>
      <c r="AC488" s="2">
        <v>1.9</v>
      </c>
      <c r="AD488" s="2">
        <v>2.9</v>
      </c>
      <c r="AE488" s="2">
        <v>2.2999999999999998</v>
      </c>
      <c r="AF488" s="2">
        <v>4.0999999999999996</v>
      </c>
      <c r="AG488" s="2">
        <v>3.2</v>
      </c>
      <c r="AH488" s="2">
        <v>2.9</v>
      </c>
      <c r="AI488" s="2">
        <v>2.4</v>
      </c>
      <c r="AJ488" s="2">
        <v>2.9</v>
      </c>
      <c r="AK488" s="2">
        <v>2.1</v>
      </c>
      <c r="AL488" s="2">
        <v>1.6</v>
      </c>
      <c r="AM488" s="2">
        <v>1.9</v>
      </c>
      <c r="AN488" s="2">
        <v>3.3</v>
      </c>
      <c r="AO488" s="2">
        <v>3.3</v>
      </c>
      <c r="AP488" s="2">
        <v>3</v>
      </c>
      <c r="AQ488" s="2">
        <v>2.8</v>
      </c>
      <c r="AR488" s="2">
        <v>1.7</v>
      </c>
      <c r="AS488">
        <v>29053147</v>
      </c>
      <c r="AT488">
        <v>187688</v>
      </c>
      <c r="AU488">
        <v>50534</v>
      </c>
      <c r="AV488">
        <v>2419164</v>
      </c>
      <c r="AW488">
        <v>103198</v>
      </c>
      <c r="AX488">
        <v>180737</v>
      </c>
      <c r="AY488">
        <v>1253595</v>
      </c>
      <c r="AZ488">
        <v>4449046</v>
      </c>
      <c r="BA488">
        <v>1338649</v>
      </c>
      <c r="BB488">
        <v>2074510</v>
      </c>
      <c r="BC488">
        <v>1219009</v>
      </c>
      <c r="BD488">
        <v>1086225</v>
      </c>
      <c r="BE488">
        <v>430096</v>
      </c>
      <c r="BF488">
        <v>2163518</v>
      </c>
      <c r="BG488">
        <v>2480800</v>
      </c>
      <c r="BH488">
        <v>1442285</v>
      </c>
      <c r="BI488">
        <v>3055418</v>
      </c>
      <c r="BJ488">
        <v>3861396</v>
      </c>
      <c r="BK488">
        <v>602815</v>
      </c>
      <c r="BL488">
        <v>539605</v>
      </c>
      <c r="BM488">
        <v>114859</v>
      </c>
    </row>
    <row r="489" spans="1:65" x14ac:dyDescent="0.25">
      <c r="A489" t="s">
        <v>493</v>
      </c>
      <c r="B489" s="2">
        <v>4.0999999999999996</v>
      </c>
      <c r="C489" s="3">
        <v>4.0430000000000001</v>
      </c>
      <c r="D489" s="9">
        <v>8.2100000000000009</v>
      </c>
      <c r="E489" s="2">
        <v>795</v>
      </c>
      <c r="F489" s="7">
        <v>2</v>
      </c>
      <c r="G489" s="7">
        <v>52</v>
      </c>
      <c r="H489" s="7">
        <v>3</v>
      </c>
      <c r="I489" s="7">
        <v>4</v>
      </c>
      <c r="J489" s="7">
        <v>27</v>
      </c>
      <c r="K489" s="7">
        <v>707</v>
      </c>
      <c r="L489" s="7">
        <v>130</v>
      </c>
      <c r="M489" s="7">
        <v>37</v>
      </c>
      <c r="N489" s="7">
        <v>85</v>
      </c>
      <c r="O489" s="7">
        <v>42</v>
      </c>
      <c r="P489" s="7">
        <v>29</v>
      </c>
      <c r="Q489" s="7">
        <v>14</v>
      </c>
      <c r="R489" s="7">
        <v>71</v>
      </c>
      <c r="S489" s="7">
        <v>52</v>
      </c>
      <c r="T489" s="7">
        <v>22</v>
      </c>
      <c r="U489" s="7">
        <v>50</v>
      </c>
      <c r="V489" s="7">
        <v>136</v>
      </c>
      <c r="W489" s="7">
        <v>23</v>
      </c>
      <c r="X489" s="2">
        <v>2.6</v>
      </c>
      <c r="Y489" s="2">
        <v>2.8</v>
      </c>
      <c r="Z489" s="2">
        <v>2.2000000000000002</v>
      </c>
      <c r="AA489" s="2">
        <v>2.4</v>
      </c>
      <c r="AB489" s="2">
        <v>1.7</v>
      </c>
      <c r="AC489" s="2">
        <v>1.8</v>
      </c>
      <c r="AD489" s="2">
        <v>2.8</v>
      </c>
      <c r="AE489" s="2">
        <v>2.4</v>
      </c>
      <c r="AF489" s="2">
        <v>3.9</v>
      </c>
      <c r="AG489" s="2">
        <v>3.1</v>
      </c>
      <c r="AH489" s="2">
        <v>2.7</v>
      </c>
      <c r="AI489" s="2">
        <v>2.6</v>
      </c>
      <c r="AJ489" s="2">
        <v>2.7</v>
      </c>
      <c r="AK489" s="2">
        <v>2</v>
      </c>
      <c r="AL489" s="2">
        <v>1.6</v>
      </c>
      <c r="AM489" s="2">
        <v>1.9</v>
      </c>
      <c r="AN489" s="2">
        <v>3.3</v>
      </c>
      <c r="AO489" s="2">
        <v>3.3</v>
      </c>
      <c r="AP489" s="2">
        <v>2.9</v>
      </c>
      <c r="AQ489" s="2">
        <v>2.7</v>
      </c>
      <c r="AR489" s="2">
        <v>1.8</v>
      </c>
      <c r="AS489">
        <v>29041330</v>
      </c>
      <c r="AT489">
        <v>187492</v>
      </c>
      <c r="AU489">
        <v>50389</v>
      </c>
      <c r="AV489">
        <v>2416918</v>
      </c>
      <c r="AW489">
        <v>103178</v>
      </c>
      <c r="AX489">
        <v>181206</v>
      </c>
      <c r="AY489">
        <v>1254828</v>
      </c>
      <c r="AZ489">
        <v>4448939</v>
      </c>
      <c r="BA489">
        <v>1338349</v>
      </c>
      <c r="BB489">
        <v>2081207</v>
      </c>
      <c r="BC489">
        <v>1216971</v>
      </c>
      <c r="BD489">
        <v>1085331</v>
      </c>
      <c r="BE489">
        <v>431217</v>
      </c>
      <c r="BF489">
        <v>2166952</v>
      </c>
      <c r="BG489">
        <v>2485002</v>
      </c>
      <c r="BH489">
        <v>1417307</v>
      </c>
      <c r="BI489">
        <v>3050640</v>
      </c>
      <c r="BJ489">
        <v>3866766</v>
      </c>
      <c r="BK489">
        <v>602826</v>
      </c>
      <c r="BL489">
        <v>540940</v>
      </c>
      <c r="BM489">
        <v>114873</v>
      </c>
    </row>
    <row r="490" spans="1:65" x14ac:dyDescent="0.25">
      <c r="A490" t="s">
        <v>494</v>
      </c>
      <c r="B490" s="2">
        <v>4.0999999999999996</v>
      </c>
      <c r="C490" s="3">
        <v>4.2640000000000002</v>
      </c>
      <c r="D490" s="9">
        <v>8.2100000000000009</v>
      </c>
      <c r="E490" s="2">
        <v>637</v>
      </c>
      <c r="F490" s="7">
        <v>1</v>
      </c>
      <c r="G490" s="7">
        <v>41</v>
      </c>
      <c r="H490" s="7">
        <v>3</v>
      </c>
      <c r="I490" s="7">
        <v>3</v>
      </c>
      <c r="J490" s="7">
        <v>21</v>
      </c>
      <c r="K490" s="7">
        <v>569</v>
      </c>
      <c r="L490" s="7">
        <v>98</v>
      </c>
      <c r="M490" s="7">
        <v>28</v>
      </c>
      <c r="N490" s="7">
        <v>54</v>
      </c>
      <c r="O490" s="7">
        <v>31</v>
      </c>
      <c r="P490" s="7">
        <v>25</v>
      </c>
      <c r="Q490" s="7">
        <v>12</v>
      </c>
      <c r="R490" s="7">
        <v>56</v>
      </c>
      <c r="S490" s="7">
        <v>45</v>
      </c>
      <c r="T490" s="7">
        <v>21</v>
      </c>
      <c r="U490" s="7">
        <v>42</v>
      </c>
      <c r="V490" s="7">
        <v>130</v>
      </c>
      <c r="W490" s="7">
        <v>15</v>
      </c>
      <c r="X490" s="2">
        <v>2.1</v>
      </c>
      <c r="Y490" s="2">
        <v>2.2999999999999998</v>
      </c>
      <c r="Z490" s="2">
        <v>1.7</v>
      </c>
      <c r="AA490" s="2">
        <v>2.2000000000000002</v>
      </c>
      <c r="AB490" s="2">
        <v>1.5</v>
      </c>
      <c r="AC490" s="2">
        <v>1.4</v>
      </c>
      <c r="AD490" s="2">
        <v>2.1</v>
      </c>
      <c r="AE490" s="2">
        <v>1.8</v>
      </c>
      <c r="AF490" s="2">
        <v>2.4</v>
      </c>
      <c r="AG490" s="2">
        <v>2.2999999999999998</v>
      </c>
      <c r="AH490" s="2">
        <v>2.4</v>
      </c>
      <c r="AI490" s="2">
        <v>2.2999999999999998</v>
      </c>
      <c r="AJ490" s="2">
        <v>2.1</v>
      </c>
      <c r="AK490" s="2">
        <v>1.7</v>
      </c>
      <c r="AL490" s="2">
        <v>1.5</v>
      </c>
      <c r="AM490" s="2">
        <v>1.6</v>
      </c>
      <c r="AN490" s="2">
        <v>3.1</v>
      </c>
      <c r="AO490" s="2">
        <v>2.1</v>
      </c>
      <c r="AP490" s="2">
        <v>2.2000000000000002</v>
      </c>
      <c r="AQ490" s="2">
        <v>2.2000000000000002</v>
      </c>
      <c r="AR490" s="2">
        <v>2.2000000000000002</v>
      </c>
      <c r="AS490">
        <v>29005554</v>
      </c>
      <c r="AT490">
        <v>186877</v>
      </c>
      <c r="AU490">
        <v>50701</v>
      </c>
      <c r="AV490">
        <v>2414879</v>
      </c>
      <c r="AW490">
        <v>103442</v>
      </c>
      <c r="AX490">
        <v>181219</v>
      </c>
      <c r="AY490">
        <v>1256453</v>
      </c>
      <c r="AZ490">
        <v>4459529</v>
      </c>
      <c r="BA490">
        <v>1337147</v>
      </c>
      <c r="BB490">
        <v>2053658</v>
      </c>
      <c r="BC490">
        <v>1215837</v>
      </c>
      <c r="BD490">
        <v>1086994</v>
      </c>
      <c r="BE490">
        <v>431389</v>
      </c>
      <c r="BF490">
        <v>2170081</v>
      </c>
      <c r="BG490">
        <v>2464940</v>
      </c>
      <c r="BH490">
        <v>1418278</v>
      </c>
      <c r="BI490">
        <v>3052091</v>
      </c>
      <c r="BJ490">
        <v>3877042</v>
      </c>
      <c r="BK490">
        <v>593881</v>
      </c>
      <c r="BL490">
        <v>537870</v>
      </c>
      <c r="BM490">
        <v>113245</v>
      </c>
    </row>
    <row r="491" spans="1:65" x14ac:dyDescent="0.25">
      <c r="A491" t="s">
        <v>495</v>
      </c>
      <c r="B491" s="2">
        <v>4.0999999999999996</v>
      </c>
      <c r="C491" s="3">
        <v>3.9689999999999999</v>
      </c>
      <c r="D491" s="9">
        <v>8.7200000000000006</v>
      </c>
      <c r="E491" s="2">
        <v>471</v>
      </c>
      <c r="F491" s="7">
        <v>1</v>
      </c>
      <c r="G491" s="7">
        <v>32</v>
      </c>
      <c r="H491" s="7">
        <v>2</v>
      </c>
      <c r="I491" s="7">
        <v>3</v>
      </c>
      <c r="J491" s="7">
        <v>12</v>
      </c>
      <c r="K491" s="7">
        <v>423</v>
      </c>
      <c r="L491" s="7">
        <v>63</v>
      </c>
      <c r="M491" s="7">
        <v>19</v>
      </c>
      <c r="N491" s="7">
        <v>26</v>
      </c>
      <c r="O491" s="7">
        <v>22</v>
      </c>
      <c r="P491" s="7">
        <v>21</v>
      </c>
      <c r="Q491" s="7">
        <v>9</v>
      </c>
      <c r="R491" s="7">
        <v>43</v>
      </c>
      <c r="S491" s="7">
        <v>38</v>
      </c>
      <c r="T491" s="7">
        <v>18</v>
      </c>
      <c r="U491" s="7">
        <v>32</v>
      </c>
      <c r="V491" s="7">
        <v>115</v>
      </c>
      <c r="W491" s="7">
        <v>9</v>
      </c>
      <c r="X491" s="2">
        <v>1.6</v>
      </c>
      <c r="Y491" s="2">
        <v>1.5</v>
      </c>
      <c r="Z491" s="2">
        <v>1.3</v>
      </c>
      <c r="AA491" s="2">
        <v>1.7</v>
      </c>
      <c r="AB491" s="2">
        <v>1.4</v>
      </c>
      <c r="AC491" s="2">
        <v>0.8</v>
      </c>
      <c r="AD491" s="2">
        <v>1.4</v>
      </c>
      <c r="AE491" s="2">
        <v>1.2</v>
      </c>
      <c r="AF491" s="2">
        <v>1.2</v>
      </c>
      <c r="AG491" s="2">
        <v>1.6</v>
      </c>
      <c r="AH491" s="2">
        <v>2</v>
      </c>
      <c r="AI491" s="2">
        <v>1.6</v>
      </c>
      <c r="AJ491" s="2">
        <v>1.6</v>
      </c>
      <c r="AK491" s="2">
        <v>1.4</v>
      </c>
      <c r="AL491" s="2">
        <v>1.3</v>
      </c>
      <c r="AM491" s="2">
        <v>1.2</v>
      </c>
      <c r="AN491" s="2">
        <v>2.8</v>
      </c>
      <c r="AO491" s="2">
        <v>1.3</v>
      </c>
      <c r="AP491" s="2">
        <v>1.5</v>
      </c>
      <c r="AQ491" s="2">
        <v>1.6</v>
      </c>
      <c r="AR491" s="2">
        <v>3</v>
      </c>
      <c r="AS491">
        <v>28562414</v>
      </c>
      <c r="AT491">
        <v>184131</v>
      </c>
      <c r="AU491">
        <v>50818</v>
      </c>
      <c r="AV491">
        <v>2390310</v>
      </c>
      <c r="AW491">
        <v>103139</v>
      </c>
      <c r="AX491">
        <v>179538</v>
      </c>
      <c r="AY491">
        <v>1239828</v>
      </c>
      <c r="AZ491">
        <v>4439879</v>
      </c>
      <c r="BA491">
        <v>1323469</v>
      </c>
      <c r="BB491">
        <v>1949031</v>
      </c>
      <c r="BC491">
        <v>1204595</v>
      </c>
      <c r="BD491">
        <v>1074368</v>
      </c>
      <c r="BE491">
        <v>426596</v>
      </c>
      <c r="BF491">
        <v>2146053</v>
      </c>
      <c r="BG491">
        <v>2342560</v>
      </c>
      <c r="BH491">
        <v>1416908</v>
      </c>
      <c r="BI491">
        <v>3021799</v>
      </c>
      <c r="BJ491">
        <v>3871910</v>
      </c>
      <c r="BK491">
        <v>563745</v>
      </c>
      <c r="BL491">
        <v>525211</v>
      </c>
      <c r="BM491">
        <v>108524</v>
      </c>
    </row>
    <row r="492" spans="1:65" x14ac:dyDescent="0.25">
      <c r="A492" t="s">
        <v>496</v>
      </c>
      <c r="B492" s="2">
        <v>4.0999999999999996</v>
      </c>
      <c r="C492" s="3">
        <v>4.1500000000000004</v>
      </c>
      <c r="D492" s="9">
        <v>8.7200000000000006</v>
      </c>
      <c r="E492" s="2">
        <v>328</v>
      </c>
      <c r="F492" s="7">
        <v>0</v>
      </c>
      <c r="G492" s="7">
        <v>24</v>
      </c>
      <c r="H492" s="7">
        <v>2</v>
      </c>
      <c r="I492" s="7">
        <v>2</v>
      </c>
      <c r="J492" s="7">
        <v>7</v>
      </c>
      <c r="K492" s="7">
        <v>297</v>
      </c>
      <c r="L492" s="7">
        <v>36</v>
      </c>
      <c r="M492" s="7">
        <v>10</v>
      </c>
      <c r="N492" s="7">
        <v>8</v>
      </c>
      <c r="O492" s="7">
        <v>13</v>
      </c>
      <c r="P492" s="7">
        <v>17</v>
      </c>
      <c r="Q492" s="7">
        <v>4</v>
      </c>
      <c r="R492" s="7">
        <v>33</v>
      </c>
      <c r="S492" s="7">
        <v>28</v>
      </c>
      <c r="T492" s="7">
        <v>15</v>
      </c>
      <c r="U492" s="7">
        <v>22</v>
      </c>
      <c r="V492" s="7">
        <v>104</v>
      </c>
      <c r="W492" s="7">
        <v>2</v>
      </c>
      <c r="X492" s="2">
        <v>1.1000000000000001</v>
      </c>
      <c r="Y492" s="2">
        <v>0.6</v>
      </c>
      <c r="Z492" s="2">
        <v>1</v>
      </c>
      <c r="AA492" s="2">
        <v>1.5</v>
      </c>
      <c r="AB492" s="2">
        <v>1</v>
      </c>
      <c r="AC492" s="2">
        <v>0.5</v>
      </c>
      <c r="AD492" s="2">
        <v>0.8</v>
      </c>
      <c r="AE492" s="2">
        <v>0.7</v>
      </c>
      <c r="AF492" s="2">
        <v>0.3</v>
      </c>
      <c r="AG492" s="2">
        <v>1</v>
      </c>
      <c r="AH492" s="2">
        <v>1.6</v>
      </c>
      <c r="AI492" s="2">
        <v>0.8</v>
      </c>
      <c r="AJ492" s="2">
        <v>1.2</v>
      </c>
      <c r="AK492" s="2">
        <v>1.1000000000000001</v>
      </c>
      <c r="AL492" s="2">
        <v>1.1000000000000001</v>
      </c>
      <c r="AM492" s="2">
        <v>0.8</v>
      </c>
      <c r="AN492" s="2">
        <v>2.5</v>
      </c>
      <c r="AO492" s="2">
        <v>0.3</v>
      </c>
      <c r="AP492" s="2">
        <v>0.9</v>
      </c>
      <c r="AQ492" s="2">
        <v>1.1000000000000001</v>
      </c>
      <c r="AR492" s="2">
        <v>4.2</v>
      </c>
      <c r="AS492">
        <v>28410129</v>
      </c>
      <c r="AT492">
        <v>184065</v>
      </c>
      <c r="AU492">
        <v>50674</v>
      </c>
      <c r="AV492">
        <v>2383063</v>
      </c>
      <c r="AW492">
        <v>103076</v>
      </c>
      <c r="AX492">
        <v>179146</v>
      </c>
      <c r="AY492">
        <v>1238642</v>
      </c>
      <c r="AZ492">
        <v>4426288</v>
      </c>
      <c r="BA492">
        <v>1319749</v>
      </c>
      <c r="BB492">
        <v>1927089</v>
      </c>
      <c r="BC492">
        <v>1199184</v>
      </c>
      <c r="BD492">
        <v>1071713</v>
      </c>
      <c r="BE492">
        <v>424208</v>
      </c>
      <c r="BF492">
        <v>2137207</v>
      </c>
      <c r="BG492">
        <v>2329822</v>
      </c>
      <c r="BH492">
        <v>1396912</v>
      </c>
      <c r="BI492">
        <v>2979036</v>
      </c>
      <c r="BJ492">
        <v>3873328</v>
      </c>
      <c r="BK492">
        <v>559274</v>
      </c>
      <c r="BL492">
        <v>520897</v>
      </c>
      <c r="BM492">
        <v>106754</v>
      </c>
    </row>
    <row r="493" spans="1:65" x14ac:dyDescent="0.25">
      <c r="A493" t="s">
        <v>497</v>
      </c>
      <c r="B493" s="2">
        <v>4.4000000000000004</v>
      </c>
      <c r="C493" s="3">
        <v>4.1399999999999997</v>
      </c>
      <c r="D493" s="9">
        <v>8.7200000000000006</v>
      </c>
      <c r="E493" s="2">
        <v>369</v>
      </c>
      <c r="F493" s="7">
        <v>0</v>
      </c>
      <c r="G493" s="7">
        <v>27</v>
      </c>
      <c r="H493" s="7">
        <v>2</v>
      </c>
      <c r="I493" s="7">
        <v>2</v>
      </c>
      <c r="J493" s="7">
        <v>12</v>
      </c>
      <c r="K493" s="7">
        <v>329</v>
      </c>
      <c r="L493" s="7">
        <v>43</v>
      </c>
      <c r="M493" s="7">
        <v>13</v>
      </c>
      <c r="N493" s="7">
        <v>16</v>
      </c>
      <c r="O493" s="7">
        <v>16</v>
      </c>
      <c r="P493" s="7">
        <v>16</v>
      </c>
      <c r="Q493" s="7">
        <v>5</v>
      </c>
      <c r="R493" s="7">
        <v>38</v>
      </c>
      <c r="S493" s="7">
        <v>31</v>
      </c>
      <c r="T493" s="7">
        <v>17</v>
      </c>
      <c r="U493" s="7">
        <v>24</v>
      </c>
      <c r="V493" s="7">
        <v>104</v>
      </c>
      <c r="W493" s="7">
        <v>2</v>
      </c>
      <c r="X493" s="2">
        <v>1.2</v>
      </c>
      <c r="Y493" s="2">
        <v>0.6</v>
      </c>
      <c r="Z493" s="2">
        <v>1.1000000000000001</v>
      </c>
      <c r="AA493" s="2">
        <v>1.8</v>
      </c>
      <c r="AB493" s="2">
        <v>1</v>
      </c>
      <c r="AC493" s="2">
        <v>0.8</v>
      </c>
      <c r="AD493" s="2">
        <v>0.9</v>
      </c>
      <c r="AE493" s="2">
        <v>0.8</v>
      </c>
      <c r="AF493" s="2">
        <v>0.7</v>
      </c>
      <c r="AG493" s="2">
        <v>1.2</v>
      </c>
      <c r="AH493" s="2">
        <v>1.5</v>
      </c>
      <c r="AI493" s="2">
        <v>0.8</v>
      </c>
      <c r="AJ493" s="2">
        <v>1.5</v>
      </c>
      <c r="AK493" s="2">
        <v>1.2</v>
      </c>
      <c r="AL493" s="2">
        <v>1.2</v>
      </c>
      <c r="AM493" s="2">
        <v>0.9</v>
      </c>
      <c r="AN493" s="2">
        <v>2.5</v>
      </c>
      <c r="AO493" s="2">
        <v>0.3</v>
      </c>
      <c r="AP493" s="2">
        <v>0.9</v>
      </c>
      <c r="AQ493" s="2">
        <v>1.3</v>
      </c>
      <c r="AR493" s="2">
        <v>4</v>
      </c>
      <c r="AS493">
        <v>28356167</v>
      </c>
      <c r="AT493">
        <v>184068</v>
      </c>
      <c r="AU493">
        <v>50459</v>
      </c>
      <c r="AV493">
        <v>2374890</v>
      </c>
      <c r="AW493">
        <v>102939</v>
      </c>
      <c r="AX493">
        <v>179055</v>
      </c>
      <c r="AY493">
        <v>1239427</v>
      </c>
      <c r="AZ493">
        <v>4412629</v>
      </c>
      <c r="BA493">
        <v>1318385</v>
      </c>
      <c r="BB493">
        <v>1902289</v>
      </c>
      <c r="BC493">
        <v>1195648</v>
      </c>
      <c r="BD493">
        <v>1068453</v>
      </c>
      <c r="BE493">
        <v>423463</v>
      </c>
      <c r="BF493">
        <v>2133649</v>
      </c>
      <c r="BG493">
        <v>2340974</v>
      </c>
      <c r="BH493">
        <v>1396804</v>
      </c>
      <c r="BI493">
        <v>2966804</v>
      </c>
      <c r="BJ493">
        <v>3885617</v>
      </c>
      <c r="BK493">
        <v>556305</v>
      </c>
      <c r="BL493">
        <v>517035</v>
      </c>
      <c r="BM493">
        <v>107275</v>
      </c>
    </row>
    <row r="494" spans="1:65" x14ac:dyDescent="0.25">
      <c r="A494" t="s">
        <v>498</v>
      </c>
      <c r="B494" s="2">
        <v>4.5999999999999996</v>
      </c>
      <c r="C494" s="3">
        <v>4.806</v>
      </c>
      <c r="D494" s="9">
        <v>8.7200000000000006</v>
      </c>
      <c r="E494" s="2">
        <v>428</v>
      </c>
      <c r="F494" s="7">
        <v>0</v>
      </c>
      <c r="G494" s="7">
        <v>31</v>
      </c>
      <c r="H494" s="7">
        <v>3</v>
      </c>
      <c r="I494" s="7">
        <v>3</v>
      </c>
      <c r="J494" s="7">
        <v>18</v>
      </c>
      <c r="K494" s="7">
        <v>377</v>
      </c>
      <c r="L494" s="7">
        <v>51</v>
      </c>
      <c r="M494" s="7">
        <v>20</v>
      </c>
      <c r="N494" s="7">
        <v>25</v>
      </c>
      <c r="O494" s="7">
        <v>18</v>
      </c>
      <c r="P494" s="7">
        <v>17</v>
      </c>
      <c r="Q494" s="7">
        <v>7</v>
      </c>
      <c r="R494" s="7">
        <v>44</v>
      </c>
      <c r="S494" s="7">
        <v>28</v>
      </c>
      <c r="T494" s="7">
        <v>18</v>
      </c>
      <c r="U494" s="7">
        <v>29</v>
      </c>
      <c r="V494" s="7">
        <v>111</v>
      </c>
      <c r="W494" s="7">
        <v>4</v>
      </c>
      <c r="X494" s="2">
        <v>1.4</v>
      </c>
      <c r="Y494" s="2">
        <v>0.6</v>
      </c>
      <c r="Z494" s="2">
        <v>1.3</v>
      </c>
      <c r="AA494" s="2">
        <v>2</v>
      </c>
      <c r="AB494" s="2">
        <v>1.2</v>
      </c>
      <c r="AC494" s="2">
        <v>1.2</v>
      </c>
      <c r="AD494" s="2">
        <v>1.1000000000000001</v>
      </c>
      <c r="AE494" s="2">
        <v>1.3</v>
      </c>
      <c r="AF494" s="2">
        <v>1.1000000000000001</v>
      </c>
      <c r="AG494" s="2">
        <v>1.4</v>
      </c>
      <c r="AH494" s="2">
        <v>1.6</v>
      </c>
      <c r="AI494" s="2">
        <v>1.2</v>
      </c>
      <c r="AJ494" s="2">
        <v>1.7</v>
      </c>
      <c r="AK494" s="2">
        <v>1</v>
      </c>
      <c r="AL494" s="2">
        <v>1.3</v>
      </c>
      <c r="AM494" s="2">
        <v>1.1000000000000001</v>
      </c>
      <c r="AN494" s="2">
        <v>2.7</v>
      </c>
      <c r="AO494" s="2">
        <v>0.5</v>
      </c>
      <c r="AP494" s="2">
        <v>1.2</v>
      </c>
      <c r="AQ494" s="2">
        <v>1.5</v>
      </c>
      <c r="AR494" s="2">
        <v>3.7</v>
      </c>
      <c r="AS494">
        <v>28324560</v>
      </c>
      <c r="AT494">
        <v>183638</v>
      </c>
      <c r="AU494">
        <v>50052</v>
      </c>
      <c r="AV494">
        <v>2365521</v>
      </c>
      <c r="AW494">
        <v>102659</v>
      </c>
      <c r="AX494">
        <v>179012</v>
      </c>
      <c r="AY494">
        <v>1241032</v>
      </c>
      <c r="AZ494">
        <v>4399467</v>
      </c>
      <c r="BA494">
        <v>1319433</v>
      </c>
      <c r="BB494">
        <v>1894756</v>
      </c>
      <c r="BC494">
        <v>1191537</v>
      </c>
      <c r="BD494">
        <v>1063484</v>
      </c>
      <c r="BE494">
        <v>422716</v>
      </c>
      <c r="BF494">
        <v>2128530</v>
      </c>
      <c r="BG494">
        <v>2339078</v>
      </c>
      <c r="BH494">
        <v>1415305</v>
      </c>
      <c r="BI494">
        <v>2957509</v>
      </c>
      <c r="BJ494">
        <v>3896807</v>
      </c>
      <c r="BK494">
        <v>549720</v>
      </c>
      <c r="BL494">
        <v>515717</v>
      </c>
      <c r="BM494">
        <v>108587</v>
      </c>
    </row>
    <row r="495" spans="1:65" x14ac:dyDescent="0.25">
      <c r="A495" t="s">
        <v>499</v>
      </c>
      <c r="B495" s="2">
        <v>5</v>
      </c>
      <c r="C495" s="3">
        <v>4.96</v>
      </c>
      <c r="D495" s="9">
        <v>8.7200000000000006</v>
      </c>
      <c r="E495" s="2">
        <v>490</v>
      </c>
      <c r="F495" s="7">
        <v>0</v>
      </c>
      <c r="G495" s="7">
        <v>36</v>
      </c>
      <c r="H495" s="7">
        <v>3</v>
      </c>
      <c r="I495" s="7">
        <v>3</v>
      </c>
      <c r="J495" s="7">
        <v>21</v>
      </c>
      <c r="K495" s="7">
        <v>427</v>
      </c>
      <c r="L495" s="7">
        <v>61</v>
      </c>
      <c r="M495" s="7">
        <v>22</v>
      </c>
      <c r="N495" s="7">
        <v>34</v>
      </c>
      <c r="O495" s="7">
        <v>22</v>
      </c>
      <c r="P495" s="7">
        <v>19</v>
      </c>
      <c r="Q495" s="7">
        <v>7</v>
      </c>
      <c r="R495" s="7">
        <v>47</v>
      </c>
      <c r="S495" s="7">
        <v>34</v>
      </c>
      <c r="T495" s="7">
        <v>19</v>
      </c>
      <c r="U495" s="7">
        <v>34</v>
      </c>
      <c r="V495" s="7">
        <v>115</v>
      </c>
      <c r="W495" s="7">
        <v>4</v>
      </c>
      <c r="X495" s="2">
        <v>1.6</v>
      </c>
      <c r="Y495" s="2">
        <v>0.8</v>
      </c>
      <c r="Z495" s="2">
        <v>1.5</v>
      </c>
      <c r="AA495" s="2">
        <v>2.4</v>
      </c>
      <c r="AB495" s="2">
        <v>1.5</v>
      </c>
      <c r="AC495" s="2">
        <v>1.5</v>
      </c>
      <c r="AD495" s="2">
        <v>1.3</v>
      </c>
      <c r="AE495" s="2">
        <v>1.4</v>
      </c>
      <c r="AF495" s="2">
        <v>1.6</v>
      </c>
      <c r="AG495" s="2">
        <v>1.6</v>
      </c>
      <c r="AH495" s="2">
        <v>1.8</v>
      </c>
      <c r="AI495" s="2">
        <v>1.4</v>
      </c>
      <c r="AJ495" s="2">
        <v>1.8</v>
      </c>
      <c r="AK495" s="2">
        <v>1.3</v>
      </c>
      <c r="AL495" s="2">
        <v>1.4</v>
      </c>
      <c r="AM495" s="2">
        <v>1.3</v>
      </c>
      <c r="AN495" s="2">
        <v>2.8</v>
      </c>
      <c r="AO495" s="2">
        <v>0.6</v>
      </c>
      <c r="AP495" s="2">
        <v>1.3</v>
      </c>
      <c r="AQ495" s="2">
        <v>1.6</v>
      </c>
      <c r="AR495" s="2">
        <v>3.4</v>
      </c>
      <c r="AS495">
        <v>28259004</v>
      </c>
      <c r="AT495">
        <v>183410</v>
      </c>
      <c r="AU495">
        <v>49187</v>
      </c>
      <c r="AV495">
        <v>2344452</v>
      </c>
      <c r="AW495">
        <v>102403</v>
      </c>
      <c r="AX495">
        <v>178837</v>
      </c>
      <c r="AY495">
        <v>1235479</v>
      </c>
      <c r="AZ495">
        <v>4372072</v>
      </c>
      <c r="BA495">
        <v>1322316</v>
      </c>
      <c r="BB495">
        <v>1871737</v>
      </c>
      <c r="BC495">
        <v>1188503</v>
      </c>
      <c r="BD495">
        <v>1060674</v>
      </c>
      <c r="BE495">
        <v>421728</v>
      </c>
      <c r="BF495">
        <v>2124888</v>
      </c>
      <c r="BG495">
        <v>2342297</v>
      </c>
      <c r="BH495">
        <v>1423150</v>
      </c>
      <c r="BI495">
        <v>2990493</v>
      </c>
      <c r="BJ495">
        <v>3898707</v>
      </c>
      <c r="BK495">
        <v>526500</v>
      </c>
      <c r="BL495">
        <v>512261</v>
      </c>
      <c r="BM495">
        <v>109910</v>
      </c>
    </row>
    <row r="496" spans="1:65" x14ac:dyDescent="0.25">
      <c r="A496" t="s">
        <v>500</v>
      </c>
      <c r="B496" s="2">
        <v>5.2</v>
      </c>
      <c r="C496" s="3">
        <v>5.125</v>
      </c>
      <c r="D496" s="9">
        <v>8.7200000000000006</v>
      </c>
      <c r="E496" s="2">
        <v>535</v>
      </c>
      <c r="F496" s="7">
        <v>1</v>
      </c>
      <c r="G496" s="7">
        <v>42</v>
      </c>
      <c r="H496" s="7">
        <v>3</v>
      </c>
      <c r="I496" s="7">
        <v>4</v>
      </c>
      <c r="J496" s="7">
        <v>25</v>
      </c>
      <c r="K496" s="7">
        <v>462</v>
      </c>
      <c r="L496" s="7">
        <v>64</v>
      </c>
      <c r="M496" s="7">
        <v>29</v>
      </c>
      <c r="N496" s="7">
        <v>33</v>
      </c>
      <c r="O496" s="7">
        <v>26</v>
      </c>
      <c r="P496" s="7">
        <v>19</v>
      </c>
      <c r="Q496" s="7">
        <v>10</v>
      </c>
      <c r="R496" s="7">
        <v>51</v>
      </c>
      <c r="S496" s="7">
        <v>34</v>
      </c>
      <c r="T496" s="7">
        <v>19</v>
      </c>
      <c r="U496" s="7">
        <v>40</v>
      </c>
      <c r="V496" s="7">
        <v>120</v>
      </c>
      <c r="W496" s="7">
        <v>8</v>
      </c>
      <c r="X496" s="2">
        <v>1.8</v>
      </c>
      <c r="Y496" s="2">
        <v>0.9</v>
      </c>
      <c r="Z496" s="2">
        <v>1.7</v>
      </c>
      <c r="AA496" s="2">
        <v>2.5</v>
      </c>
      <c r="AB496" s="2">
        <v>1.7</v>
      </c>
      <c r="AC496" s="2">
        <v>1.7</v>
      </c>
      <c r="AD496" s="2">
        <v>1.4</v>
      </c>
      <c r="AE496" s="2">
        <v>1.9</v>
      </c>
      <c r="AF496" s="2">
        <v>1.5</v>
      </c>
      <c r="AG496" s="2">
        <v>1.9</v>
      </c>
      <c r="AH496" s="2">
        <v>1.8</v>
      </c>
      <c r="AI496" s="2">
        <v>1.7</v>
      </c>
      <c r="AJ496" s="2">
        <v>1.9</v>
      </c>
      <c r="AK496" s="2">
        <v>1.3</v>
      </c>
      <c r="AL496" s="2">
        <v>1.4</v>
      </c>
      <c r="AM496" s="2">
        <v>1.5</v>
      </c>
      <c r="AN496" s="2">
        <v>2.9</v>
      </c>
      <c r="AO496" s="2">
        <v>1.2</v>
      </c>
      <c r="AP496" s="2">
        <v>1.8</v>
      </c>
      <c r="AQ496" s="2">
        <v>1.8</v>
      </c>
      <c r="AR496" s="2">
        <v>3.3</v>
      </c>
      <c r="AS496">
        <v>28196459</v>
      </c>
      <c r="AT496">
        <v>184190</v>
      </c>
      <c r="AU496">
        <v>48613</v>
      </c>
      <c r="AV496">
        <v>2327138</v>
      </c>
      <c r="AW496">
        <v>102166</v>
      </c>
      <c r="AX496">
        <v>179142</v>
      </c>
      <c r="AY496">
        <v>1235467</v>
      </c>
      <c r="AZ496">
        <v>4349127</v>
      </c>
      <c r="BA496">
        <v>1320343</v>
      </c>
      <c r="BB496">
        <v>1856494</v>
      </c>
      <c r="BC496">
        <v>1186310</v>
      </c>
      <c r="BD496">
        <v>1059466</v>
      </c>
      <c r="BE496">
        <v>422071</v>
      </c>
      <c r="BF496">
        <v>2116319</v>
      </c>
      <c r="BG496">
        <v>2321486</v>
      </c>
      <c r="BH496">
        <v>1431135</v>
      </c>
      <c r="BI496">
        <v>3024653</v>
      </c>
      <c r="BJ496">
        <v>3903850</v>
      </c>
      <c r="BK496">
        <v>509310</v>
      </c>
      <c r="BL496">
        <v>508328</v>
      </c>
      <c r="BM496">
        <v>110852</v>
      </c>
    </row>
    <row r="497" spans="1:65" x14ac:dyDescent="0.25">
      <c r="A497" t="s">
        <v>501</v>
      </c>
      <c r="B497" s="2">
        <v>5.2</v>
      </c>
      <c r="C497" s="3">
        <v>5.3680000000000003</v>
      </c>
      <c r="D497" s="9">
        <v>8.7200000000000006</v>
      </c>
      <c r="E497" s="2">
        <v>560</v>
      </c>
      <c r="F497" s="7">
        <v>1</v>
      </c>
      <c r="G497" s="7">
        <v>43</v>
      </c>
      <c r="H497" s="7">
        <v>4</v>
      </c>
      <c r="I497" s="7">
        <v>3</v>
      </c>
      <c r="J497" s="7">
        <v>26</v>
      </c>
      <c r="K497" s="7">
        <v>485</v>
      </c>
      <c r="L497" s="7">
        <v>68</v>
      </c>
      <c r="M497" s="7">
        <v>30</v>
      </c>
      <c r="N497" s="7">
        <v>34</v>
      </c>
      <c r="O497" s="7">
        <v>29</v>
      </c>
      <c r="P497" s="7">
        <v>20</v>
      </c>
      <c r="Q497" s="7">
        <v>11</v>
      </c>
      <c r="R497" s="7">
        <v>53</v>
      </c>
      <c r="S497" s="7">
        <v>37</v>
      </c>
      <c r="T497" s="7">
        <v>22</v>
      </c>
      <c r="U497" s="7">
        <v>39</v>
      </c>
      <c r="V497" s="7">
        <v>123</v>
      </c>
      <c r="W497" s="7">
        <v>10</v>
      </c>
      <c r="X497" s="2">
        <v>1.9</v>
      </c>
      <c r="Y497" s="2">
        <v>1.1000000000000001</v>
      </c>
      <c r="Z497" s="2">
        <v>1.8</v>
      </c>
      <c r="AA497" s="2">
        <v>2.6</v>
      </c>
      <c r="AB497" s="2">
        <v>1.6</v>
      </c>
      <c r="AC497" s="2">
        <v>1.7</v>
      </c>
      <c r="AD497" s="2">
        <v>1.5</v>
      </c>
      <c r="AE497" s="2">
        <v>1.9</v>
      </c>
      <c r="AF497" s="2">
        <v>1.5</v>
      </c>
      <c r="AG497" s="2">
        <v>2.2000000000000002</v>
      </c>
      <c r="AH497" s="2">
        <v>1.9</v>
      </c>
      <c r="AI497" s="2">
        <v>2</v>
      </c>
      <c r="AJ497" s="2">
        <v>2</v>
      </c>
      <c r="AK497" s="2">
        <v>1.4</v>
      </c>
      <c r="AL497" s="2">
        <v>1.6</v>
      </c>
      <c r="AM497" s="2">
        <v>1.5</v>
      </c>
      <c r="AN497" s="2">
        <v>3</v>
      </c>
      <c r="AO497" s="2">
        <v>1.4</v>
      </c>
      <c r="AP497" s="2">
        <v>1.8</v>
      </c>
      <c r="AQ497" s="2">
        <v>1.9</v>
      </c>
      <c r="AR497" s="2">
        <v>3.2</v>
      </c>
      <c r="AS497">
        <v>28164980</v>
      </c>
      <c r="AT497">
        <v>184320</v>
      </c>
      <c r="AU497">
        <v>48286</v>
      </c>
      <c r="AV497">
        <v>2317047</v>
      </c>
      <c r="AW497">
        <v>102031</v>
      </c>
      <c r="AX497">
        <v>179870</v>
      </c>
      <c r="AY497">
        <v>1239660</v>
      </c>
      <c r="AZ497">
        <v>4340475</v>
      </c>
      <c r="BA497">
        <v>1320978</v>
      </c>
      <c r="BB497">
        <v>1831138</v>
      </c>
      <c r="BC497">
        <v>1184918</v>
      </c>
      <c r="BD497">
        <v>1057477</v>
      </c>
      <c r="BE497">
        <v>422410</v>
      </c>
      <c r="BF497">
        <v>2117934</v>
      </c>
      <c r="BG497">
        <v>2334517</v>
      </c>
      <c r="BH497">
        <v>1433773</v>
      </c>
      <c r="BI497">
        <v>3018366</v>
      </c>
      <c r="BJ497">
        <v>3910915</v>
      </c>
      <c r="BK497">
        <v>503606</v>
      </c>
      <c r="BL497">
        <v>506123</v>
      </c>
      <c r="BM497">
        <v>111137</v>
      </c>
    </row>
    <row r="498" spans="1:65" x14ac:dyDescent="0.25">
      <c r="A498" t="s">
        <v>502</v>
      </c>
      <c r="B498" s="2">
        <v>5.3</v>
      </c>
      <c r="C498" s="3">
        <v>5.1689999999999996</v>
      </c>
      <c r="D498" s="9">
        <v>8.7200000000000006</v>
      </c>
      <c r="E498" s="2">
        <v>602</v>
      </c>
      <c r="F498" s="7">
        <v>1</v>
      </c>
      <c r="G498" s="7">
        <v>44</v>
      </c>
      <c r="H498" s="7">
        <v>3</v>
      </c>
      <c r="I498" s="7">
        <v>3</v>
      </c>
      <c r="J498" s="7">
        <v>28</v>
      </c>
      <c r="K498" s="7">
        <v>520</v>
      </c>
      <c r="L498" s="7">
        <v>74</v>
      </c>
      <c r="M498" s="7">
        <v>31</v>
      </c>
      <c r="N498" s="7">
        <v>29</v>
      </c>
      <c r="O498" s="7">
        <v>33</v>
      </c>
      <c r="P498" s="7">
        <v>21</v>
      </c>
      <c r="Q498" s="7">
        <v>11</v>
      </c>
      <c r="R498" s="7">
        <v>66</v>
      </c>
      <c r="S498" s="7">
        <v>36</v>
      </c>
      <c r="T498" s="7">
        <v>25</v>
      </c>
      <c r="U498" s="7">
        <v>41</v>
      </c>
      <c r="V498" s="7">
        <v>129</v>
      </c>
      <c r="W498" s="7">
        <v>12</v>
      </c>
      <c r="X498" s="2">
        <v>2</v>
      </c>
      <c r="Y498" s="2">
        <v>1.5</v>
      </c>
      <c r="Z498" s="2">
        <v>1.8</v>
      </c>
      <c r="AA498" s="2">
        <v>2.2999999999999998</v>
      </c>
      <c r="AB498" s="2">
        <v>1.5</v>
      </c>
      <c r="AC498" s="2">
        <v>1.9</v>
      </c>
      <c r="AD498" s="2">
        <v>1.6</v>
      </c>
      <c r="AE498" s="2">
        <v>2</v>
      </c>
      <c r="AF498" s="2">
        <v>1.3</v>
      </c>
      <c r="AG498" s="2">
        <v>2.5</v>
      </c>
      <c r="AH498" s="2">
        <v>2</v>
      </c>
      <c r="AI498" s="2">
        <v>2.1</v>
      </c>
      <c r="AJ498" s="2">
        <v>2.5</v>
      </c>
      <c r="AK498" s="2">
        <v>1.4</v>
      </c>
      <c r="AL498" s="2">
        <v>1.8</v>
      </c>
      <c r="AM498" s="2">
        <v>1.5</v>
      </c>
      <c r="AN498" s="2">
        <v>3.1</v>
      </c>
      <c r="AO498" s="2">
        <v>1.7</v>
      </c>
      <c r="AP498" s="2">
        <v>2.1</v>
      </c>
      <c r="AQ498" s="2">
        <v>2</v>
      </c>
      <c r="AR498" s="2">
        <v>3</v>
      </c>
      <c r="AS498">
        <v>28089437</v>
      </c>
      <c r="AT498">
        <v>183769</v>
      </c>
      <c r="AU498">
        <v>48293</v>
      </c>
      <c r="AV498">
        <v>2307118</v>
      </c>
      <c r="AW498">
        <v>102078</v>
      </c>
      <c r="AX498">
        <v>180386</v>
      </c>
      <c r="AY498">
        <v>1245963</v>
      </c>
      <c r="AZ498">
        <v>4304020</v>
      </c>
      <c r="BA498">
        <v>1325097</v>
      </c>
      <c r="BB498">
        <v>1767304</v>
      </c>
      <c r="BC498">
        <v>1185347</v>
      </c>
      <c r="BD498">
        <v>1055973</v>
      </c>
      <c r="BE498">
        <v>422578</v>
      </c>
      <c r="BF498">
        <v>2118948</v>
      </c>
      <c r="BG498">
        <v>2353457</v>
      </c>
      <c r="BH498">
        <v>1438356</v>
      </c>
      <c r="BI498">
        <v>3014324</v>
      </c>
      <c r="BJ498">
        <v>3928795</v>
      </c>
      <c r="BK498">
        <v>495371</v>
      </c>
      <c r="BL498">
        <v>501070</v>
      </c>
      <c r="BM498">
        <v>111190</v>
      </c>
    </row>
    <row r="499" spans="1:65" x14ac:dyDescent="0.25">
      <c r="A499" t="s">
        <v>503</v>
      </c>
      <c r="B499" s="2">
        <v>5.2</v>
      </c>
      <c r="C499" s="3">
        <v>5.26</v>
      </c>
      <c r="D499" s="9">
        <v>8.7200000000000006</v>
      </c>
      <c r="E499" s="2">
        <v>617</v>
      </c>
      <c r="F499" s="7">
        <v>1</v>
      </c>
      <c r="G499" s="7">
        <v>47</v>
      </c>
      <c r="H499" s="7">
        <v>4</v>
      </c>
      <c r="I499" s="7">
        <v>3</v>
      </c>
      <c r="J499" s="7">
        <v>30</v>
      </c>
      <c r="K499" s="7">
        <v>527</v>
      </c>
      <c r="L499" s="7">
        <v>77</v>
      </c>
      <c r="M499" s="7">
        <v>25</v>
      </c>
      <c r="N499" s="7">
        <v>23</v>
      </c>
      <c r="O499" s="7">
        <v>36</v>
      </c>
      <c r="P499" s="7">
        <v>22</v>
      </c>
      <c r="Q499" s="7">
        <v>10</v>
      </c>
      <c r="R499" s="7">
        <v>67</v>
      </c>
      <c r="S499" s="7">
        <v>41</v>
      </c>
      <c r="T499" s="7">
        <v>35</v>
      </c>
      <c r="U499" s="7">
        <v>43</v>
      </c>
      <c r="V499" s="7">
        <v>127</v>
      </c>
      <c r="W499" s="7">
        <v>10</v>
      </c>
      <c r="X499" s="2">
        <v>2</v>
      </c>
      <c r="Y499" s="2">
        <v>1.7</v>
      </c>
      <c r="Z499" s="2">
        <v>1.9</v>
      </c>
      <c r="AA499" s="2">
        <v>2.8</v>
      </c>
      <c r="AB499" s="2">
        <v>1.5</v>
      </c>
      <c r="AC499" s="2">
        <v>2</v>
      </c>
      <c r="AD499" s="2">
        <v>1.7</v>
      </c>
      <c r="AE499" s="2">
        <v>1.6</v>
      </c>
      <c r="AF499" s="2">
        <v>1</v>
      </c>
      <c r="AG499" s="2">
        <v>2.7</v>
      </c>
      <c r="AH499" s="2">
        <v>2.1</v>
      </c>
      <c r="AI499" s="2">
        <v>1.8</v>
      </c>
      <c r="AJ499" s="2">
        <v>2.6</v>
      </c>
      <c r="AK499" s="2">
        <v>1.5</v>
      </c>
      <c r="AL499" s="2">
        <v>2.6</v>
      </c>
      <c r="AM499" s="2">
        <v>1.6</v>
      </c>
      <c r="AN499" s="2">
        <v>3.1</v>
      </c>
      <c r="AO499" s="2">
        <v>1.5</v>
      </c>
      <c r="AP499" s="2">
        <v>2</v>
      </c>
      <c r="AQ499" s="2">
        <v>2</v>
      </c>
      <c r="AR499" s="2">
        <v>2.9</v>
      </c>
      <c r="AS499">
        <v>28124551</v>
      </c>
      <c r="AT499">
        <v>185561</v>
      </c>
      <c r="AU499">
        <v>48316</v>
      </c>
      <c r="AV499">
        <v>2301006</v>
      </c>
      <c r="AW499">
        <v>102028</v>
      </c>
      <c r="AX499">
        <v>181253</v>
      </c>
      <c r="AY499">
        <v>1244686</v>
      </c>
      <c r="AZ499">
        <v>4309640</v>
      </c>
      <c r="BA499">
        <v>1328847</v>
      </c>
      <c r="BB499">
        <v>1744365</v>
      </c>
      <c r="BC499">
        <v>1188046</v>
      </c>
      <c r="BD499">
        <v>1055110</v>
      </c>
      <c r="BE499">
        <v>423728</v>
      </c>
      <c r="BF499">
        <v>2128000</v>
      </c>
      <c r="BG499">
        <v>2368635</v>
      </c>
      <c r="BH499">
        <v>1443127</v>
      </c>
      <c r="BI499">
        <v>3019937</v>
      </c>
      <c r="BJ499">
        <v>3944701</v>
      </c>
      <c r="BK499">
        <v>493600</v>
      </c>
      <c r="BL499">
        <v>502582</v>
      </c>
      <c r="BM499">
        <v>111380</v>
      </c>
    </row>
    <row r="500" spans="1:65" x14ac:dyDescent="0.25">
      <c r="A500" t="s">
        <v>504</v>
      </c>
      <c r="B500" s="2">
        <v>5</v>
      </c>
      <c r="C500" s="3">
        <v>5.0679999999999996</v>
      </c>
      <c r="D500" s="9">
        <v>8.7200000000000006</v>
      </c>
      <c r="E500" s="2">
        <v>621</v>
      </c>
      <c r="F500" s="7">
        <v>1</v>
      </c>
      <c r="G500" s="7">
        <v>50</v>
      </c>
      <c r="H500" s="7">
        <v>4</v>
      </c>
      <c r="I500" s="7">
        <v>3</v>
      </c>
      <c r="J500" s="7">
        <v>29</v>
      </c>
      <c r="K500" s="7">
        <v>527</v>
      </c>
      <c r="L500" s="7">
        <v>75</v>
      </c>
      <c r="M500" s="7">
        <v>22</v>
      </c>
      <c r="N500" s="7">
        <v>20</v>
      </c>
      <c r="O500" s="7">
        <v>38</v>
      </c>
      <c r="P500" s="7">
        <v>23</v>
      </c>
      <c r="Q500" s="7">
        <v>8</v>
      </c>
      <c r="R500" s="7">
        <v>69</v>
      </c>
      <c r="S500" s="7">
        <v>44</v>
      </c>
      <c r="T500" s="7">
        <v>36</v>
      </c>
      <c r="U500" s="7">
        <v>42</v>
      </c>
      <c r="V500" s="7">
        <v>129</v>
      </c>
      <c r="W500" s="7">
        <v>7</v>
      </c>
      <c r="X500" s="2">
        <v>2</v>
      </c>
      <c r="Y500" s="2">
        <v>2.1</v>
      </c>
      <c r="Z500" s="2">
        <v>2.1</v>
      </c>
      <c r="AA500" s="2">
        <v>3.2</v>
      </c>
      <c r="AB500" s="2">
        <v>1.5</v>
      </c>
      <c r="AC500" s="2">
        <v>2</v>
      </c>
      <c r="AD500" s="2">
        <v>1.7</v>
      </c>
      <c r="AE500" s="2">
        <v>1.4</v>
      </c>
      <c r="AF500" s="2">
        <v>0.9</v>
      </c>
      <c r="AG500" s="2">
        <v>2.8</v>
      </c>
      <c r="AH500" s="2">
        <v>2.1</v>
      </c>
      <c r="AI500" s="2">
        <v>1.5</v>
      </c>
      <c r="AJ500" s="2">
        <v>2.5</v>
      </c>
      <c r="AK500" s="2">
        <v>1.7</v>
      </c>
      <c r="AL500" s="2">
        <v>2.5</v>
      </c>
      <c r="AM500" s="2">
        <v>1.6</v>
      </c>
      <c r="AN500" s="2">
        <v>3</v>
      </c>
      <c r="AO500" s="2">
        <v>1.1000000000000001</v>
      </c>
      <c r="AP500" s="2">
        <v>2.2000000000000002</v>
      </c>
      <c r="AQ500" s="2">
        <v>2</v>
      </c>
      <c r="AR500" s="2">
        <v>2.8</v>
      </c>
      <c r="AS500">
        <v>28161996</v>
      </c>
      <c r="AT500">
        <v>184506</v>
      </c>
      <c r="AU500">
        <v>48256</v>
      </c>
      <c r="AV500">
        <v>2305677</v>
      </c>
      <c r="AW500">
        <v>101884</v>
      </c>
      <c r="AX500">
        <v>181584</v>
      </c>
      <c r="AY500">
        <v>1261782</v>
      </c>
      <c r="AZ500">
        <v>4302136</v>
      </c>
      <c r="BA500">
        <v>1326984</v>
      </c>
      <c r="BB500">
        <v>1749578</v>
      </c>
      <c r="BC500">
        <v>1188657</v>
      </c>
      <c r="BD500">
        <v>1052282</v>
      </c>
      <c r="BE500">
        <v>423598</v>
      </c>
      <c r="BF500">
        <v>2134580</v>
      </c>
      <c r="BG500">
        <v>2383337</v>
      </c>
      <c r="BH500">
        <v>1447201</v>
      </c>
      <c r="BI500">
        <v>3014187</v>
      </c>
      <c r="BJ500">
        <v>3954441</v>
      </c>
      <c r="BK500">
        <v>491527</v>
      </c>
      <c r="BL500">
        <v>499159</v>
      </c>
      <c r="BM500">
        <v>110639</v>
      </c>
    </row>
    <row r="501" spans="1:65" x14ac:dyDescent="0.25">
      <c r="A501" t="s">
        <v>505</v>
      </c>
      <c r="B501" s="2">
        <v>4.9000000000000004</v>
      </c>
      <c r="C501" s="3">
        <v>4.8129999999999997</v>
      </c>
      <c r="D501" s="9">
        <v>8.7200000000000006</v>
      </c>
      <c r="E501" s="2">
        <v>626</v>
      </c>
      <c r="F501" s="7">
        <v>1</v>
      </c>
      <c r="G501" s="7">
        <v>54</v>
      </c>
      <c r="H501" s="7">
        <v>5</v>
      </c>
      <c r="I501" s="7">
        <v>4</v>
      </c>
      <c r="J501" s="7">
        <v>30</v>
      </c>
      <c r="K501" s="7">
        <v>531</v>
      </c>
      <c r="L501" s="7">
        <v>75</v>
      </c>
      <c r="M501" s="7">
        <v>23</v>
      </c>
      <c r="N501" s="7">
        <v>28</v>
      </c>
      <c r="O501" s="7">
        <v>39</v>
      </c>
      <c r="P501" s="7">
        <v>25</v>
      </c>
      <c r="Q501" s="7">
        <v>8</v>
      </c>
      <c r="R501" s="7">
        <v>64</v>
      </c>
      <c r="S501" s="7">
        <v>48</v>
      </c>
      <c r="T501" s="7">
        <v>32</v>
      </c>
      <c r="U501" s="7">
        <v>41</v>
      </c>
      <c r="V501" s="7">
        <v>130</v>
      </c>
      <c r="W501" s="7">
        <v>6</v>
      </c>
      <c r="X501" s="2">
        <v>2</v>
      </c>
      <c r="Y501" s="2">
        <v>2.1</v>
      </c>
      <c r="Z501" s="2">
        <v>2.2999999999999998</v>
      </c>
      <c r="AA501" s="2">
        <v>3.8</v>
      </c>
      <c r="AB501" s="2">
        <v>1.8</v>
      </c>
      <c r="AC501" s="2">
        <v>2</v>
      </c>
      <c r="AD501" s="2">
        <v>1.7</v>
      </c>
      <c r="AE501" s="2">
        <v>1.4</v>
      </c>
      <c r="AF501" s="2">
        <v>1.2</v>
      </c>
      <c r="AG501" s="2">
        <v>2.9</v>
      </c>
      <c r="AH501" s="2">
        <v>2.2999999999999998</v>
      </c>
      <c r="AI501" s="2">
        <v>1.5</v>
      </c>
      <c r="AJ501" s="2">
        <v>2.4</v>
      </c>
      <c r="AK501" s="2">
        <v>1.8</v>
      </c>
      <c r="AL501" s="2">
        <v>2.2999999999999998</v>
      </c>
      <c r="AM501" s="2">
        <v>1.5</v>
      </c>
      <c r="AN501" s="2">
        <v>3.1</v>
      </c>
      <c r="AO501" s="2">
        <v>0.8</v>
      </c>
      <c r="AP501" s="2">
        <v>2</v>
      </c>
      <c r="AQ501" s="2">
        <v>2</v>
      </c>
      <c r="AR501" s="2">
        <v>2.7</v>
      </c>
      <c r="AS501">
        <v>28158912</v>
      </c>
      <c r="AT501">
        <v>184783</v>
      </c>
      <c r="AU501">
        <v>48183</v>
      </c>
      <c r="AV501">
        <v>2303863</v>
      </c>
      <c r="AW501">
        <v>101307</v>
      </c>
      <c r="AX501">
        <v>181689</v>
      </c>
      <c r="AY501">
        <v>1262514</v>
      </c>
      <c r="AZ501">
        <v>4307814</v>
      </c>
      <c r="BA501">
        <v>1329126</v>
      </c>
      <c r="BB501">
        <v>1739303</v>
      </c>
      <c r="BC501">
        <v>1190354</v>
      </c>
      <c r="BD501">
        <v>1050541</v>
      </c>
      <c r="BE501">
        <v>424284</v>
      </c>
      <c r="BF501">
        <v>2141966</v>
      </c>
      <c r="BG501">
        <v>2383093</v>
      </c>
      <c r="BH501">
        <v>1450221</v>
      </c>
      <c r="BI501">
        <v>2997423</v>
      </c>
      <c r="BJ501">
        <v>3971195</v>
      </c>
      <c r="BK501">
        <v>483885</v>
      </c>
      <c r="BL501">
        <v>496937</v>
      </c>
      <c r="BM501">
        <v>110429</v>
      </c>
    </row>
    <row r="502" spans="1:65" x14ac:dyDescent="0.25">
      <c r="A502" t="s">
        <v>506</v>
      </c>
      <c r="B502" s="2">
        <v>4.8</v>
      </c>
      <c r="C502" s="3">
        <v>4.8630000000000004</v>
      </c>
      <c r="D502" s="9">
        <v>8.7200000000000006</v>
      </c>
      <c r="E502" s="2">
        <v>659</v>
      </c>
      <c r="F502" s="7">
        <v>1</v>
      </c>
      <c r="G502" s="7">
        <v>57</v>
      </c>
      <c r="H502" s="7">
        <v>6</v>
      </c>
      <c r="I502" s="7">
        <v>4</v>
      </c>
      <c r="J502" s="7">
        <v>28</v>
      </c>
      <c r="K502" s="7">
        <v>565</v>
      </c>
      <c r="L502" s="7">
        <v>80</v>
      </c>
      <c r="M502" s="7">
        <v>25</v>
      </c>
      <c r="N502" s="7">
        <v>43</v>
      </c>
      <c r="O502" s="7">
        <v>41</v>
      </c>
      <c r="P502" s="7">
        <v>27</v>
      </c>
      <c r="Q502" s="7">
        <v>11</v>
      </c>
      <c r="R502" s="7">
        <v>68</v>
      </c>
      <c r="S502" s="7">
        <v>49</v>
      </c>
      <c r="T502" s="7">
        <v>24</v>
      </c>
      <c r="U502" s="7">
        <v>43</v>
      </c>
      <c r="V502" s="7">
        <v>134</v>
      </c>
      <c r="W502" s="7">
        <v>9</v>
      </c>
      <c r="X502" s="2">
        <v>2.2000000000000002</v>
      </c>
      <c r="Y502" s="2">
        <v>2.1</v>
      </c>
      <c r="Z502" s="2">
        <v>2.4</v>
      </c>
      <c r="AA502" s="2">
        <v>4.0999999999999996</v>
      </c>
      <c r="AB502" s="2">
        <v>1.9</v>
      </c>
      <c r="AC502" s="2">
        <v>1.8</v>
      </c>
      <c r="AD502" s="2">
        <v>1.8</v>
      </c>
      <c r="AE502" s="2">
        <v>1.6</v>
      </c>
      <c r="AF502" s="2">
        <v>1.9</v>
      </c>
      <c r="AG502" s="2">
        <v>3</v>
      </c>
      <c r="AH502" s="2">
        <v>2.5</v>
      </c>
      <c r="AI502" s="2">
        <v>2.1</v>
      </c>
      <c r="AJ502" s="2">
        <v>2.5</v>
      </c>
      <c r="AK502" s="2">
        <v>1.8</v>
      </c>
      <c r="AL502" s="2">
        <v>1.7</v>
      </c>
      <c r="AM502" s="2">
        <v>1.6</v>
      </c>
      <c r="AN502" s="2">
        <v>3.1</v>
      </c>
      <c r="AO502" s="2">
        <v>1.2</v>
      </c>
      <c r="AP502" s="2">
        <v>1.9</v>
      </c>
      <c r="AQ502" s="2">
        <v>2.1</v>
      </c>
      <c r="AR502" s="2">
        <v>2.5</v>
      </c>
      <c r="AS502">
        <v>28195088</v>
      </c>
      <c r="AT502">
        <v>185261</v>
      </c>
      <c r="AU502">
        <v>48315</v>
      </c>
      <c r="AV502">
        <v>2307192</v>
      </c>
      <c r="AW502">
        <v>100933</v>
      </c>
      <c r="AX502">
        <v>182527</v>
      </c>
      <c r="AY502">
        <v>1268019</v>
      </c>
      <c r="AZ502">
        <v>4299650</v>
      </c>
      <c r="BA502">
        <v>1332808</v>
      </c>
      <c r="BB502">
        <v>1725916</v>
      </c>
      <c r="BC502">
        <v>1194562</v>
      </c>
      <c r="BD502">
        <v>1047977</v>
      </c>
      <c r="BE502">
        <v>425536</v>
      </c>
      <c r="BF502">
        <v>2154190</v>
      </c>
      <c r="BG502">
        <v>2385564</v>
      </c>
      <c r="BH502">
        <v>1457557</v>
      </c>
      <c r="BI502">
        <v>3002281</v>
      </c>
      <c r="BJ502">
        <v>3992874</v>
      </c>
      <c r="BK502">
        <v>476736</v>
      </c>
      <c r="BL502">
        <v>496318</v>
      </c>
      <c r="BM502">
        <v>110872</v>
      </c>
    </row>
    <row r="503" spans="1:65" x14ac:dyDescent="0.25">
      <c r="A503" t="s">
        <v>507</v>
      </c>
      <c r="B503" s="2">
        <v>4.8</v>
      </c>
      <c r="C503" s="3">
        <v>4.7859999999999996</v>
      </c>
      <c r="D503" s="9">
        <v>8.91</v>
      </c>
      <c r="E503" s="2">
        <v>764</v>
      </c>
      <c r="F503" s="7">
        <v>1</v>
      </c>
      <c r="G503" s="7">
        <v>59</v>
      </c>
      <c r="H503" s="7">
        <v>6</v>
      </c>
      <c r="I503" s="7">
        <v>6</v>
      </c>
      <c r="J503" s="7">
        <v>32</v>
      </c>
      <c r="K503" s="7">
        <v>662</v>
      </c>
      <c r="L503" s="7">
        <v>96</v>
      </c>
      <c r="M503" s="7">
        <v>28</v>
      </c>
      <c r="N503" s="7">
        <v>75</v>
      </c>
      <c r="O503" s="7">
        <v>45</v>
      </c>
      <c r="P503" s="7">
        <v>30</v>
      </c>
      <c r="Q503" s="7">
        <v>14</v>
      </c>
      <c r="R503" s="7">
        <v>75</v>
      </c>
      <c r="S503" s="7">
        <v>56</v>
      </c>
      <c r="T503" s="7">
        <v>22</v>
      </c>
      <c r="U503" s="7">
        <v>46</v>
      </c>
      <c r="V503" s="7">
        <v>143</v>
      </c>
      <c r="W503" s="7">
        <v>19</v>
      </c>
      <c r="X503" s="2">
        <v>2.5</v>
      </c>
      <c r="Y503" s="2">
        <v>2.2999999999999998</v>
      </c>
      <c r="Z503" s="2">
        <v>2.5</v>
      </c>
      <c r="AA503" s="2">
        <v>4.2</v>
      </c>
      <c r="AB503" s="2">
        <v>2.6</v>
      </c>
      <c r="AC503" s="2">
        <v>2.1</v>
      </c>
      <c r="AD503" s="2">
        <v>2.1</v>
      </c>
      <c r="AE503" s="2">
        <v>1.8</v>
      </c>
      <c r="AF503" s="2">
        <v>3.3</v>
      </c>
      <c r="AG503" s="2">
        <v>3.3</v>
      </c>
      <c r="AH503" s="2">
        <v>2.8</v>
      </c>
      <c r="AI503" s="2">
        <v>2.5</v>
      </c>
      <c r="AJ503" s="2">
        <v>2.8</v>
      </c>
      <c r="AK503" s="2">
        <v>2.1</v>
      </c>
      <c r="AL503" s="2">
        <v>1.6</v>
      </c>
      <c r="AM503" s="2">
        <v>1.7</v>
      </c>
      <c r="AN503" s="2">
        <v>3.4</v>
      </c>
      <c r="AO503" s="2">
        <v>2.8</v>
      </c>
      <c r="AP503" s="2">
        <v>2.1</v>
      </c>
      <c r="AQ503" s="2">
        <v>2.5</v>
      </c>
      <c r="AR503" s="2">
        <v>2.1</v>
      </c>
      <c r="AS503">
        <v>28318421</v>
      </c>
      <c r="AT503">
        <v>186234</v>
      </c>
      <c r="AU503">
        <v>48087</v>
      </c>
      <c r="AV503">
        <v>2310541</v>
      </c>
      <c r="AW503">
        <v>100614</v>
      </c>
      <c r="AX503">
        <v>183291</v>
      </c>
      <c r="AY503">
        <v>1273188</v>
      </c>
      <c r="AZ503">
        <v>4324667</v>
      </c>
      <c r="BA503">
        <v>1329164</v>
      </c>
      <c r="BB503">
        <v>1729710</v>
      </c>
      <c r="BC503">
        <v>1193095</v>
      </c>
      <c r="BD503">
        <v>1045167</v>
      </c>
      <c r="BE503">
        <v>427020</v>
      </c>
      <c r="BF503">
        <v>2167459</v>
      </c>
      <c r="BG503">
        <v>2414897</v>
      </c>
      <c r="BH503">
        <v>1466733</v>
      </c>
      <c r="BI503">
        <v>3015819</v>
      </c>
      <c r="BJ503">
        <v>4013344</v>
      </c>
      <c r="BK503">
        <v>476752</v>
      </c>
      <c r="BL503">
        <v>501424</v>
      </c>
      <c r="BM503">
        <v>111214</v>
      </c>
    </row>
    <row r="504" spans="1:65" x14ac:dyDescent="0.25">
      <c r="A504" t="s">
        <v>508</v>
      </c>
      <c r="B504" s="2">
        <v>4.7</v>
      </c>
      <c r="C504" s="3">
        <v>4.7450000000000001</v>
      </c>
      <c r="D504" s="9">
        <v>8.91</v>
      </c>
      <c r="E504" s="2">
        <v>867</v>
      </c>
      <c r="F504" s="7">
        <v>1</v>
      </c>
      <c r="G504" s="7">
        <v>64</v>
      </c>
      <c r="H504" s="7">
        <v>6</v>
      </c>
      <c r="I504" s="7">
        <v>6</v>
      </c>
      <c r="J504" s="7">
        <v>30</v>
      </c>
      <c r="K504" s="7">
        <v>763</v>
      </c>
      <c r="L504" s="7">
        <v>108</v>
      </c>
      <c r="M504" s="7">
        <v>35</v>
      </c>
      <c r="N504" s="7">
        <v>108</v>
      </c>
      <c r="O504" s="7">
        <v>48</v>
      </c>
      <c r="P504" s="7">
        <v>33</v>
      </c>
      <c r="Q504" s="7">
        <v>16</v>
      </c>
      <c r="R504" s="7">
        <v>82</v>
      </c>
      <c r="S504" s="7">
        <v>64</v>
      </c>
      <c r="T504" s="7">
        <v>24</v>
      </c>
      <c r="U504" s="7">
        <v>50</v>
      </c>
      <c r="V504" s="7">
        <v>154</v>
      </c>
      <c r="W504" s="7">
        <v>25</v>
      </c>
      <c r="X504" s="2">
        <v>2.8</v>
      </c>
      <c r="Y504" s="2">
        <v>2.2999999999999998</v>
      </c>
      <c r="Z504" s="2">
        <v>2.7</v>
      </c>
      <c r="AA504" s="2">
        <v>4.2</v>
      </c>
      <c r="AB504" s="2">
        <v>2.6</v>
      </c>
      <c r="AC504" s="2">
        <v>2</v>
      </c>
      <c r="AD504" s="2">
        <v>2.4</v>
      </c>
      <c r="AE504" s="2">
        <v>2.2000000000000002</v>
      </c>
      <c r="AF504" s="2">
        <v>4.8</v>
      </c>
      <c r="AG504" s="2">
        <v>3.5</v>
      </c>
      <c r="AH504" s="2">
        <v>3</v>
      </c>
      <c r="AI504" s="2">
        <v>2.9</v>
      </c>
      <c r="AJ504" s="2">
        <v>3</v>
      </c>
      <c r="AK504" s="2">
        <v>2.4</v>
      </c>
      <c r="AL504" s="2">
        <v>1.7</v>
      </c>
      <c r="AM504" s="2">
        <v>1.9</v>
      </c>
      <c r="AN504" s="2">
        <v>3.6</v>
      </c>
      <c r="AO504" s="2">
        <v>3.6</v>
      </c>
      <c r="AP504" s="2">
        <v>3.2</v>
      </c>
      <c r="AQ504" s="2">
        <v>2.9</v>
      </c>
      <c r="AR504" s="2">
        <v>1.8</v>
      </c>
      <c r="AS504">
        <v>28519750</v>
      </c>
      <c r="AT504">
        <v>185972</v>
      </c>
      <c r="AU504">
        <v>48129</v>
      </c>
      <c r="AV504">
        <v>2315136</v>
      </c>
      <c r="AW504">
        <v>100249</v>
      </c>
      <c r="AX504">
        <v>184165</v>
      </c>
      <c r="AY504">
        <v>1277472</v>
      </c>
      <c r="AZ504">
        <v>4342095</v>
      </c>
      <c r="BA504">
        <v>1328080</v>
      </c>
      <c r="BB504">
        <v>1820407</v>
      </c>
      <c r="BC504">
        <v>1198504</v>
      </c>
      <c r="BD504">
        <v>1042676</v>
      </c>
      <c r="BE504">
        <v>428070</v>
      </c>
      <c r="BF504">
        <v>2184434</v>
      </c>
      <c r="BG504">
        <v>2430444</v>
      </c>
      <c r="BH504">
        <v>1473070</v>
      </c>
      <c r="BI504">
        <v>3028013</v>
      </c>
      <c r="BJ504">
        <v>4019283</v>
      </c>
      <c r="BK504">
        <v>496006</v>
      </c>
      <c r="BL504">
        <v>506211</v>
      </c>
      <c r="BM504">
        <v>111335</v>
      </c>
    </row>
    <row r="505" spans="1:65" x14ac:dyDescent="0.25">
      <c r="A505" t="s">
        <v>509</v>
      </c>
      <c r="B505" s="2">
        <v>4.5999999999999996</v>
      </c>
      <c r="C505" s="3">
        <v>4.5010000000000003</v>
      </c>
      <c r="D505" s="9">
        <v>8.91</v>
      </c>
      <c r="E505" s="2">
        <v>968</v>
      </c>
      <c r="F505" s="7">
        <v>1</v>
      </c>
      <c r="G505" s="7">
        <v>68</v>
      </c>
      <c r="H505" s="7">
        <v>6</v>
      </c>
      <c r="I505" s="7">
        <v>6</v>
      </c>
      <c r="J505" s="7">
        <v>35</v>
      </c>
      <c r="K505" s="7">
        <v>853</v>
      </c>
      <c r="L505" s="7">
        <v>122</v>
      </c>
      <c r="M505" s="7">
        <v>39</v>
      </c>
      <c r="N505" s="7">
        <v>129</v>
      </c>
      <c r="O505" s="7">
        <v>55</v>
      </c>
      <c r="P505" s="7">
        <v>36</v>
      </c>
      <c r="Q505" s="7">
        <v>15</v>
      </c>
      <c r="R505" s="7">
        <v>89</v>
      </c>
      <c r="S505" s="7">
        <v>70</v>
      </c>
      <c r="T505" s="7">
        <v>26</v>
      </c>
      <c r="U505" s="7">
        <v>53</v>
      </c>
      <c r="V505" s="7">
        <v>164</v>
      </c>
      <c r="W505" s="7">
        <v>31</v>
      </c>
      <c r="X505" s="2">
        <v>3.2</v>
      </c>
      <c r="Y505" s="2">
        <v>2.5</v>
      </c>
      <c r="Z505" s="2">
        <v>2.8</v>
      </c>
      <c r="AA505" s="2">
        <v>4.2</v>
      </c>
      <c r="AB505" s="2">
        <v>3</v>
      </c>
      <c r="AC505" s="2">
        <v>2.2999999999999998</v>
      </c>
      <c r="AD505" s="2">
        <v>2.7</v>
      </c>
      <c r="AE505" s="2">
        <v>2.5</v>
      </c>
      <c r="AF505" s="2">
        <v>5.7</v>
      </c>
      <c r="AG505" s="2">
        <v>4</v>
      </c>
      <c r="AH505" s="2">
        <v>3.3</v>
      </c>
      <c r="AI505" s="2">
        <v>2.8</v>
      </c>
      <c r="AJ505" s="2">
        <v>3.3</v>
      </c>
      <c r="AK505" s="2">
        <v>2.6</v>
      </c>
      <c r="AL505" s="2">
        <v>1.8</v>
      </c>
      <c r="AM505" s="2">
        <v>2</v>
      </c>
      <c r="AN505" s="2">
        <v>3.8</v>
      </c>
      <c r="AO505" s="2">
        <v>4.5</v>
      </c>
      <c r="AP505" s="2">
        <v>4.3</v>
      </c>
      <c r="AQ505" s="2">
        <v>3.2</v>
      </c>
      <c r="AR505" s="2">
        <v>1.6</v>
      </c>
      <c r="AS505">
        <v>28685321</v>
      </c>
      <c r="AT505">
        <v>185148</v>
      </c>
      <c r="AU505">
        <v>48215</v>
      </c>
      <c r="AV505">
        <v>2319428</v>
      </c>
      <c r="AW505">
        <v>99799</v>
      </c>
      <c r="AX505">
        <v>184668</v>
      </c>
      <c r="AY505">
        <v>1280051</v>
      </c>
      <c r="AZ505">
        <v>4342848</v>
      </c>
      <c r="BA505">
        <v>1325513</v>
      </c>
      <c r="BB505">
        <v>1920576</v>
      </c>
      <c r="BC505">
        <v>1204253</v>
      </c>
      <c r="BD505">
        <v>1040322</v>
      </c>
      <c r="BE505">
        <v>429184</v>
      </c>
      <c r="BF505">
        <v>2194490</v>
      </c>
      <c r="BG505">
        <v>2444707</v>
      </c>
      <c r="BH505">
        <v>1474657</v>
      </c>
      <c r="BI505">
        <v>3032714</v>
      </c>
      <c r="BJ505">
        <v>4020028</v>
      </c>
      <c r="BK505">
        <v>517943</v>
      </c>
      <c r="BL505">
        <v>509154</v>
      </c>
      <c r="BM505">
        <v>111625</v>
      </c>
    </row>
    <row r="506" spans="1:65" x14ac:dyDescent="0.25">
      <c r="A506" t="s">
        <v>510</v>
      </c>
      <c r="B506" s="2">
        <v>4.5</v>
      </c>
      <c r="C506" s="3">
        <v>4.4870000000000001</v>
      </c>
      <c r="D506" s="9">
        <v>8.91</v>
      </c>
      <c r="E506" s="2">
        <v>1052</v>
      </c>
      <c r="F506" s="7">
        <v>1</v>
      </c>
      <c r="G506" s="7">
        <v>74</v>
      </c>
      <c r="H506" s="7">
        <v>6</v>
      </c>
      <c r="I506" s="7">
        <v>6</v>
      </c>
      <c r="J506" s="7">
        <v>38</v>
      </c>
      <c r="K506" s="7">
        <v>928</v>
      </c>
      <c r="L506" s="7">
        <v>136</v>
      </c>
      <c r="M506" s="7">
        <v>45</v>
      </c>
      <c r="N506" s="7">
        <v>145</v>
      </c>
      <c r="O506" s="7">
        <v>59</v>
      </c>
      <c r="P506" s="7">
        <v>39</v>
      </c>
      <c r="Q506" s="7">
        <v>15</v>
      </c>
      <c r="R506" s="7">
        <v>99</v>
      </c>
      <c r="S506" s="7">
        <v>78</v>
      </c>
      <c r="T506" s="7">
        <v>28</v>
      </c>
      <c r="U506" s="7">
        <v>57</v>
      </c>
      <c r="V506" s="7">
        <v>172</v>
      </c>
      <c r="W506" s="7">
        <v>30</v>
      </c>
      <c r="X506" s="2">
        <v>3.4</v>
      </c>
      <c r="Y506" s="2">
        <v>2.7</v>
      </c>
      <c r="Z506" s="2">
        <v>3.1</v>
      </c>
      <c r="AA506" s="2">
        <v>4.3</v>
      </c>
      <c r="AB506" s="2">
        <v>2.8</v>
      </c>
      <c r="AC506" s="2">
        <v>2.5</v>
      </c>
      <c r="AD506" s="2">
        <v>3</v>
      </c>
      <c r="AE506" s="2">
        <v>2.9</v>
      </c>
      <c r="AF506" s="2">
        <v>6.4</v>
      </c>
      <c r="AG506" s="2">
        <v>4.3</v>
      </c>
      <c r="AH506" s="2">
        <v>3.6</v>
      </c>
      <c r="AI506" s="2">
        <v>2.7</v>
      </c>
      <c r="AJ506" s="2">
        <v>3.7</v>
      </c>
      <c r="AK506" s="2">
        <v>2.9</v>
      </c>
      <c r="AL506" s="2">
        <v>2</v>
      </c>
      <c r="AM506" s="2">
        <v>2.1</v>
      </c>
      <c r="AN506" s="2">
        <v>4</v>
      </c>
      <c r="AO506" s="2">
        <v>4.2</v>
      </c>
      <c r="AP506" s="2">
        <v>4.3</v>
      </c>
      <c r="AQ506" s="2">
        <v>3.5</v>
      </c>
      <c r="AR506" s="2">
        <v>1.5</v>
      </c>
      <c r="AS506">
        <v>28800426</v>
      </c>
      <c r="AT506">
        <v>186723</v>
      </c>
      <c r="AU506">
        <v>48310</v>
      </c>
      <c r="AV506">
        <v>2324507</v>
      </c>
      <c r="AW506">
        <v>99480</v>
      </c>
      <c r="AX506">
        <v>185563</v>
      </c>
      <c r="AY506">
        <v>1283349</v>
      </c>
      <c r="AZ506">
        <v>4347055</v>
      </c>
      <c r="BA506">
        <v>1328656</v>
      </c>
      <c r="BB506">
        <v>1965352</v>
      </c>
      <c r="BC506">
        <v>1210461</v>
      </c>
      <c r="BD506">
        <v>1037758</v>
      </c>
      <c r="BE506">
        <v>430508</v>
      </c>
      <c r="BF506">
        <v>2206350</v>
      </c>
      <c r="BG506">
        <v>2459676</v>
      </c>
      <c r="BH506">
        <v>1474166</v>
      </c>
      <c r="BI506">
        <v>3029023</v>
      </c>
      <c r="BJ506">
        <v>4027590</v>
      </c>
      <c r="BK506">
        <v>531627</v>
      </c>
      <c r="BL506">
        <v>512530</v>
      </c>
      <c r="BM506">
        <v>111741</v>
      </c>
    </row>
    <row r="507" spans="1:65" x14ac:dyDescent="0.25">
      <c r="A507" t="s">
        <v>511</v>
      </c>
      <c r="B507" s="2">
        <v>4.4000000000000004</v>
      </c>
      <c r="C507" s="3">
        <v>4.5999999999999996</v>
      </c>
      <c r="D507" s="9">
        <v>8.91</v>
      </c>
      <c r="E507" s="2">
        <v>1125</v>
      </c>
      <c r="F507" s="7">
        <v>1</v>
      </c>
      <c r="G507" s="7">
        <v>83</v>
      </c>
      <c r="H507" s="7">
        <v>6</v>
      </c>
      <c r="I507" s="7">
        <v>7</v>
      </c>
      <c r="J507" s="7">
        <v>43</v>
      </c>
      <c r="K507" s="7">
        <v>984</v>
      </c>
      <c r="L507" s="7">
        <v>147</v>
      </c>
      <c r="M507" s="7">
        <v>48</v>
      </c>
      <c r="N507" s="7">
        <v>149</v>
      </c>
      <c r="O507" s="7">
        <v>65</v>
      </c>
      <c r="P507" s="7">
        <v>44</v>
      </c>
      <c r="Q507" s="7">
        <v>17</v>
      </c>
      <c r="R507" s="7">
        <v>106</v>
      </c>
      <c r="S507" s="7">
        <v>83</v>
      </c>
      <c r="T507" s="7">
        <v>29</v>
      </c>
      <c r="U507" s="7">
        <v>60</v>
      </c>
      <c r="V507" s="7">
        <v>179</v>
      </c>
      <c r="W507" s="7">
        <v>31</v>
      </c>
      <c r="X507" s="2">
        <v>3.7</v>
      </c>
      <c r="Y507" s="2">
        <v>2.9</v>
      </c>
      <c r="Z507" s="2">
        <v>3.5</v>
      </c>
      <c r="AA507" s="2">
        <v>4.4000000000000004</v>
      </c>
      <c r="AB507" s="2">
        <v>3.4</v>
      </c>
      <c r="AC507" s="2">
        <v>2.9</v>
      </c>
      <c r="AD507" s="2">
        <v>3.3</v>
      </c>
      <c r="AE507" s="2">
        <v>3</v>
      </c>
      <c r="AF507" s="2">
        <v>6.6</v>
      </c>
      <c r="AG507" s="2">
        <v>4.8</v>
      </c>
      <c r="AH507" s="2">
        <v>4</v>
      </c>
      <c r="AI507" s="2">
        <v>3</v>
      </c>
      <c r="AJ507" s="2">
        <v>3.9</v>
      </c>
      <c r="AK507" s="2">
        <v>3.1</v>
      </c>
      <c r="AL507" s="2">
        <v>2.1</v>
      </c>
      <c r="AM507" s="2">
        <v>2.2999999999999998</v>
      </c>
      <c r="AN507" s="2">
        <v>4.2</v>
      </c>
      <c r="AO507" s="2">
        <v>4.5</v>
      </c>
      <c r="AP507" s="2">
        <v>4.3</v>
      </c>
      <c r="AQ507" s="2">
        <v>3.7</v>
      </c>
      <c r="AR507" s="2">
        <v>1.3</v>
      </c>
      <c r="AS507">
        <v>28948685</v>
      </c>
      <c r="AT507">
        <v>187792</v>
      </c>
      <c r="AU507">
        <v>48433</v>
      </c>
      <c r="AV507">
        <v>2329694</v>
      </c>
      <c r="AW507">
        <v>99468</v>
      </c>
      <c r="AX507">
        <v>186345</v>
      </c>
      <c r="AY507">
        <v>1286659</v>
      </c>
      <c r="AZ507">
        <v>4356964</v>
      </c>
      <c r="BA507">
        <v>1334331</v>
      </c>
      <c r="BB507">
        <v>1992069</v>
      </c>
      <c r="BC507">
        <v>1218479</v>
      </c>
      <c r="BD507">
        <v>1038131</v>
      </c>
      <c r="BE507">
        <v>431815</v>
      </c>
      <c r="BF507">
        <v>2219540</v>
      </c>
      <c r="BG507">
        <v>2478987</v>
      </c>
      <c r="BH507">
        <v>1480038</v>
      </c>
      <c r="BI507">
        <v>3057424</v>
      </c>
      <c r="BJ507">
        <v>4034549</v>
      </c>
      <c r="BK507">
        <v>540794</v>
      </c>
      <c r="BL507">
        <v>515380</v>
      </c>
      <c r="BM507">
        <v>111793</v>
      </c>
    </row>
    <row r="508" spans="1:65" x14ac:dyDescent="0.25">
      <c r="A508" t="s">
        <v>512</v>
      </c>
      <c r="B508" s="2">
        <v>4.3</v>
      </c>
      <c r="C508" s="3">
        <v>4.0519999999999996</v>
      </c>
      <c r="D508" s="9">
        <v>8.91</v>
      </c>
      <c r="E508" s="2">
        <v>1198</v>
      </c>
      <c r="F508" s="7">
        <v>2</v>
      </c>
      <c r="G508" s="7">
        <v>90</v>
      </c>
      <c r="H508" s="7">
        <v>6</v>
      </c>
      <c r="I508" s="7">
        <v>9</v>
      </c>
      <c r="J508" s="7">
        <v>46</v>
      </c>
      <c r="K508" s="7">
        <v>1044</v>
      </c>
      <c r="L508" s="7">
        <v>154</v>
      </c>
      <c r="M508" s="7">
        <v>54</v>
      </c>
      <c r="N508" s="7">
        <v>165</v>
      </c>
      <c r="O508" s="7">
        <v>67</v>
      </c>
      <c r="P508" s="7">
        <v>46</v>
      </c>
      <c r="Q508" s="7">
        <v>17</v>
      </c>
      <c r="R508" s="7">
        <v>113</v>
      </c>
      <c r="S508" s="7">
        <v>87</v>
      </c>
      <c r="T508" s="7">
        <v>31</v>
      </c>
      <c r="U508" s="7">
        <v>62</v>
      </c>
      <c r="V508" s="7">
        <v>189</v>
      </c>
      <c r="W508" s="7">
        <v>34</v>
      </c>
      <c r="X508" s="2">
        <v>3.9</v>
      </c>
      <c r="Y508" s="2">
        <v>3.1</v>
      </c>
      <c r="Z508" s="2">
        <v>3.8</v>
      </c>
      <c r="AA508" s="2">
        <v>4.5</v>
      </c>
      <c r="AB508" s="2">
        <v>4</v>
      </c>
      <c r="AC508" s="2">
        <v>3</v>
      </c>
      <c r="AD508" s="2">
        <v>3.4</v>
      </c>
      <c r="AE508" s="2">
        <v>3.4</v>
      </c>
      <c r="AF508" s="2">
        <v>7.3</v>
      </c>
      <c r="AG508" s="2">
        <v>4.9000000000000004</v>
      </c>
      <c r="AH508" s="2">
        <v>4.2</v>
      </c>
      <c r="AI508" s="2">
        <v>3.1</v>
      </c>
      <c r="AJ508" s="2">
        <v>4.2</v>
      </c>
      <c r="AK508" s="2">
        <v>3.2</v>
      </c>
      <c r="AL508" s="2">
        <v>2.2000000000000002</v>
      </c>
      <c r="AM508" s="2">
        <v>2.2999999999999998</v>
      </c>
      <c r="AN508" s="2">
        <v>4.4000000000000004</v>
      </c>
      <c r="AO508" s="2">
        <v>4.9000000000000004</v>
      </c>
      <c r="AP508" s="2">
        <v>4.5</v>
      </c>
      <c r="AQ508" s="2">
        <v>4</v>
      </c>
      <c r="AR508" s="2">
        <v>1.2</v>
      </c>
      <c r="AS508">
        <v>29053030</v>
      </c>
      <c r="AT508">
        <v>188485</v>
      </c>
      <c r="AU508">
        <v>48499</v>
      </c>
      <c r="AV508">
        <v>2332855</v>
      </c>
      <c r="AW508">
        <v>98984</v>
      </c>
      <c r="AX508">
        <v>187091</v>
      </c>
      <c r="AY508">
        <v>1289430</v>
      </c>
      <c r="AZ508">
        <v>4361832</v>
      </c>
      <c r="BA508">
        <v>1337721</v>
      </c>
      <c r="BB508">
        <v>2014428</v>
      </c>
      <c r="BC508">
        <v>1225771</v>
      </c>
      <c r="BD508">
        <v>1037151</v>
      </c>
      <c r="BE508">
        <v>432787</v>
      </c>
      <c r="BF508">
        <v>2231048</v>
      </c>
      <c r="BG508">
        <v>2488391</v>
      </c>
      <c r="BH508">
        <v>1483087</v>
      </c>
      <c r="BI508">
        <v>3075193</v>
      </c>
      <c r="BJ508">
        <v>4043481</v>
      </c>
      <c r="BK508">
        <v>547570</v>
      </c>
      <c r="BL508">
        <v>517502</v>
      </c>
      <c r="BM508">
        <v>111726</v>
      </c>
    </row>
    <row r="509" spans="1:65" x14ac:dyDescent="0.25">
      <c r="A509" t="s">
        <v>513</v>
      </c>
      <c r="B509" s="2">
        <v>4.2</v>
      </c>
      <c r="C509" s="3">
        <v>4.24</v>
      </c>
      <c r="D509" s="9">
        <v>8.91</v>
      </c>
      <c r="E509" s="2">
        <v>1223</v>
      </c>
      <c r="F509" s="7">
        <v>2</v>
      </c>
      <c r="G509" s="7">
        <v>94</v>
      </c>
      <c r="H509" s="7">
        <v>6</v>
      </c>
      <c r="I509" s="7">
        <v>9</v>
      </c>
      <c r="J509" s="7">
        <v>41</v>
      </c>
      <c r="K509" s="7">
        <v>1069</v>
      </c>
      <c r="L509" s="7">
        <v>158</v>
      </c>
      <c r="M509" s="7">
        <v>57</v>
      </c>
      <c r="N509" s="7">
        <v>170</v>
      </c>
      <c r="O509" s="7">
        <v>70</v>
      </c>
      <c r="P509" s="7">
        <v>47</v>
      </c>
      <c r="Q509" s="7">
        <v>17</v>
      </c>
      <c r="R509" s="7">
        <v>114</v>
      </c>
      <c r="S509" s="7">
        <v>90</v>
      </c>
      <c r="T509" s="7">
        <v>31</v>
      </c>
      <c r="U509" s="7">
        <v>63</v>
      </c>
      <c r="V509" s="7">
        <v>193</v>
      </c>
      <c r="W509" s="7">
        <v>33</v>
      </c>
      <c r="X509" s="2">
        <v>4</v>
      </c>
      <c r="Y509" s="2">
        <v>3.1</v>
      </c>
      <c r="Z509" s="2">
        <v>3.9</v>
      </c>
      <c r="AA509" s="2">
        <v>4.3</v>
      </c>
      <c r="AB509" s="2">
        <v>4</v>
      </c>
      <c r="AC509" s="2">
        <v>2.7</v>
      </c>
      <c r="AD509" s="2">
        <v>3.5</v>
      </c>
      <c r="AE509" s="2">
        <v>3.6</v>
      </c>
      <c r="AF509" s="2">
        <v>7.5</v>
      </c>
      <c r="AG509" s="2">
        <v>5.0999999999999996</v>
      </c>
      <c r="AH509" s="2">
        <v>4.3</v>
      </c>
      <c r="AI509" s="2">
        <v>3.1</v>
      </c>
      <c r="AJ509" s="2">
        <v>4.2</v>
      </c>
      <c r="AK509" s="2">
        <v>3.4</v>
      </c>
      <c r="AL509" s="2">
        <v>2.2000000000000002</v>
      </c>
      <c r="AM509" s="2">
        <v>2.4</v>
      </c>
      <c r="AN509" s="2">
        <v>4.5</v>
      </c>
      <c r="AO509" s="2">
        <v>4.8</v>
      </c>
      <c r="AP509" s="2">
        <v>4.5999999999999996</v>
      </c>
      <c r="AQ509" s="2">
        <v>4.0999999999999996</v>
      </c>
      <c r="AR509" s="2">
        <v>1.2</v>
      </c>
      <c r="AS509">
        <v>29072266</v>
      </c>
      <c r="AT509">
        <v>189859</v>
      </c>
      <c r="AU509">
        <v>48473</v>
      </c>
      <c r="AV509">
        <v>2336379</v>
      </c>
      <c r="AW509">
        <v>98293</v>
      </c>
      <c r="AX509">
        <v>187738</v>
      </c>
      <c r="AY509">
        <v>1287566</v>
      </c>
      <c r="AZ509">
        <v>4365517</v>
      </c>
      <c r="BA509">
        <v>1338304</v>
      </c>
      <c r="BB509">
        <v>2031428</v>
      </c>
      <c r="BC509">
        <v>1231603</v>
      </c>
      <c r="BD509">
        <v>1037437</v>
      </c>
      <c r="BE509">
        <v>433022</v>
      </c>
      <c r="BF509">
        <v>2239989</v>
      </c>
      <c r="BG509">
        <v>2490656</v>
      </c>
      <c r="BH509">
        <v>1486245</v>
      </c>
      <c r="BI509">
        <v>3071711</v>
      </c>
      <c r="BJ509">
        <v>4015795</v>
      </c>
      <c r="BK509">
        <v>552382</v>
      </c>
      <c r="BL509">
        <v>518242</v>
      </c>
      <c r="BM509">
        <v>111626</v>
      </c>
    </row>
    <row r="510" spans="1:65" x14ac:dyDescent="0.25">
      <c r="A510" t="s">
        <v>514</v>
      </c>
      <c r="B510" s="2">
        <v>4.2</v>
      </c>
      <c r="C510" s="3">
        <v>4.3550000000000004</v>
      </c>
      <c r="D510" s="9">
        <v>8.91</v>
      </c>
      <c r="E510" s="2">
        <v>1243</v>
      </c>
      <c r="F510" s="7">
        <v>2</v>
      </c>
      <c r="G510" s="7">
        <v>94</v>
      </c>
      <c r="H510" s="7">
        <v>6</v>
      </c>
      <c r="I510" s="7">
        <v>9</v>
      </c>
      <c r="J510" s="7">
        <v>40</v>
      </c>
      <c r="K510" s="7">
        <v>1091</v>
      </c>
      <c r="L510" s="7">
        <v>159</v>
      </c>
      <c r="M510" s="7">
        <v>59</v>
      </c>
      <c r="N510" s="7">
        <v>173</v>
      </c>
      <c r="O510" s="7">
        <v>70</v>
      </c>
      <c r="P510" s="7">
        <v>47</v>
      </c>
      <c r="Q510" s="7">
        <v>15</v>
      </c>
      <c r="R510" s="7">
        <v>119</v>
      </c>
      <c r="S510" s="7">
        <v>91</v>
      </c>
      <c r="T510" s="7">
        <v>32</v>
      </c>
      <c r="U510" s="7">
        <v>66</v>
      </c>
      <c r="V510" s="7">
        <v>202</v>
      </c>
      <c r="W510" s="7">
        <v>33</v>
      </c>
      <c r="X510" s="2">
        <v>4.0999999999999996</v>
      </c>
      <c r="Y510" s="2">
        <v>3.3</v>
      </c>
      <c r="Z510" s="2">
        <v>4</v>
      </c>
      <c r="AA510" s="2">
        <v>4.2</v>
      </c>
      <c r="AB510" s="2">
        <v>4</v>
      </c>
      <c r="AC510" s="2">
        <v>2.7</v>
      </c>
      <c r="AD510" s="2">
        <v>3.6</v>
      </c>
      <c r="AE510" s="2">
        <v>3.8</v>
      </c>
      <c r="AF510" s="2">
        <v>7.7</v>
      </c>
      <c r="AG510" s="2">
        <v>5.2</v>
      </c>
      <c r="AH510" s="2">
        <v>4.3</v>
      </c>
      <c r="AI510" s="2">
        <v>2.7</v>
      </c>
      <c r="AJ510" s="2">
        <v>4.4000000000000004</v>
      </c>
      <c r="AK510" s="2">
        <v>3.4</v>
      </c>
      <c r="AL510" s="2">
        <v>2.2999999999999998</v>
      </c>
      <c r="AM510" s="2">
        <v>2.5</v>
      </c>
      <c r="AN510" s="2">
        <v>4.7</v>
      </c>
      <c r="AO510" s="2">
        <v>4.7</v>
      </c>
      <c r="AP510" s="2">
        <v>4.4000000000000004</v>
      </c>
      <c r="AQ510" s="2">
        <v>4.2</v>
      </c>
      <c r="AR510" s="2">
        <v>1.1000000000000001</v>
      </c>
      <c r="AS510">
        <v>29170381</v>
      </c>
      <c r="AT510">
        <v>191174</v>
      </c>
      <c r="AU510">
        <v>48482</v>
      </c>
      <c r="AV510">
        <v>2342160</v>
      </c>
      <c r="AW510">
        <v>97843</v>
      </c>
      <c r="AX510">
        <v>188406</v>
      </c>
      <c r="AY510">
        <v>1290469</v>
      </c>
      <c r="AZ510">
        <v>4377898</v>
      </c>
      <c r="BA510">
        <v>1345212</v>
      </c>
      <c r="BB510">
        <v>2046916</v>
      </c>
      <c r="BC510">
        <v>1239730</v>
      </c>
      <c r="BD510">
        <v>1038867</v>
      </c>
      <c r="BE510">
        <v>434271</v>
      </c>
      <c r="BF510">
        <v>2251617</v>
      </c>
      <c r="BG510">
        <v>2511794</v>
      </c>
      <c r="BH510">
        <v>1487475</v>
      </c>
      <c r="BI510">
        <v>3068453</v>
      </c>
      <c r="BJ510">
        <v>4020033</v>
      </c>
      <c r="BK510">
        <v>557740</v>
      </c>
      <c r="BL510">
        <v>519972</v>
      </c>
      <c r="BM510">
        <v>111870</v>
      </c>
    </row>
    <row r="511" spans="1:65" x14ac:dyDescent="0.25">
      <c r="A511" t="s">
        <v>515</v>
      </c>
      <c r="B511" s="2">
        <v>4.0999999999999996</v>
      </c>
      <c r="C511" s="3">
        <v>3.93</v>
      </c>
      <c r="D511" s="9">
        <v>8.91</v>
      </c>
      <c r="E511" s="2">
        <v>1250</v>
      </c>
      <c r="F511" s="7">
        <v>2</v>
      </c>
      <c r="G511" s="7">
        <v>93</v>
      </c>
      <c r="H511" s="7">
        <v>5</v>
      </c>
      <c r="I511" s="7">
        <v>8</v>
      </c>
      <c r="J511" s="7">
        <v>38</v>
      </c>
      <c r="K511" s="7">
        <v>1105</v>
      </c>
      <c r="L511" s="7">
        <v>168</v>
      </c>
      <c r="M511" s="7">
        <v>59</v>
      </c>
      <c r="N511" s="7">
        <v>168</v>
      </c>
      <c r="O511" s="7">
        <v>75</v>
      </c>
      <c r="P511" s="7">
        <v>49</v>
      </c>
      <c r="Q511" s="7">
        <v>16</v>
      </c>
      <c r="R511" s="7">
        <v>123</v>
      </c>
      <c r="S511" s="7">
        <v>91</v>
      </c>
      <c r="T511" s="7">
        <v>32</v>
      </c>
      <c r="U511" s="7">
        <v>69</v>
      </c>
      <c r="V511" s="7">
        <v>204</v>
      </c>
      <c r="W511" s="7">
        <v>28</v>
      </c>
      <c r="X511" s="2">
        <v>4.0999999999999996</v>
      </c>
      <c r="Y511" s="2">
        <v>3.3</v>
      </c>
      <c r="Z511" s="2">
        <v>3.9</v>
      </c>
      <c r="AA511" s="2">
        <v>3.8</v>
      </c>
      <c r="AB511" s="2">
        <v>3.6</v>
      </c>
      <c r="AC511" s="2">
        <v>2.6</v>
      </c>
      <c r="AD511" s="2">
        <v>3.8</v>
      </c>
      <c r="AE511" s="2">
        <v>3.8</v>
      </c>
      <c r="AF511" s="2">
        <v>7.5</v>
      </c>
      <c r="AG511" s="2">
        <v>5.5</v>
      </c>
      <c r="AH511" s="2">
        <v>4.5</v>
      </c>
      <c r="AI511" s="2">
        <v>2.8</v>
      </c>
      <c r="AJ511" s="2">
        <v>4.5999999999999996</v>
      </c>
      <c r="AK511" s="2">
        <v>3.4</v>
      </c>
      <c r="AL511" s="2">
        <v>2.2000000000000002</v>
      </c>
      <c r="AM511" s="2">
        <v>2.6</v>
      </c>
      <c r="AN511" s="2">
        <v>4.8</v>
      </c>
      <c r="AO511" s="2">
        <v>4.0999999999999996</v>
      </c>
      <c r="AP511" s="2">
        <v>4.3</v>
      </c>
      <c r="AQ511" s="2">
        <v>4.2</v>
      </c>
      <c r="AR511" s="2">
        <v>1.1000000000000001</v>
      </c>
      <c r="AS511">
        <v>29250298</v>
      </c>
      <c r="AT511">
        <v>191409</v>
      </c>
      <c r="AU511">
        <v>48602</v>
      </c>
      <c r="AV511">
        <v>2352691</v>
      </c>
      <c r="AW511">
        <v>97732</v>
      </c>
      <c r="AX511">
        <v>188987</v>
      </c>
      <c r="AY511">
        <v>1295563</v>
      </c>
      <c r="AZ511">
        <v>4381362</v>
      </c>
      <c r="BA511">
        <v>1351070</v>
      </c>
      <c r="BB511">
        <v>2060612</v>
      </c>
      <c r="BC511">
        <v>1245693</v>
      </c>
      <c r="BD511">
        <v>1039609</v>
      </c>
      <c r="BE511">
        <v>435813</v>
      </c>
      <c r="BF511">
        <v>2262215</v>
      </c>
      <c r="BG511">
        <v>2504946</v>
      </c>
      <c r="BH511">
        <v>1489535</v>
      </c>
      <c r="BI511">
        <v>3080467</v>
      </c>
      <c r="BJ511">
        <v>4027565</v>
      </c>
      <c r="BK511">
        <v>562247</v>
      </c>
      <c r="BL511">
        <v>522038</v>
      </c>
      <c r="BM511">
        <v>112142</v>
      </c>
    </row>
    <row r="512" spans="1:65" x14ac:dyDescent="0.25">
      <c r="A512" t="s">
        <v>516</v>
      </c>
      <c r="B512" s="2">
        <v>3.9</v>
      </c>
      <c r="C512" s="3">
        <v>4.0030000000000001</v>
      </c>
      <c r="D512" s="9">
        <v>8.91</v>
      </c>
      <c r="E512" s="2">
        <v>1267</v>
      </c>
      <c r="F512" s="7">
        <v>2</v>
      </c>
      <c r="G512" s="7">
        <v>94</v>
      </c>
      <c r="H512" s="7">
        <v>5</v>
      </c>
      <c r="I512" s="7">
        <v>9</v>
      </c>
      <c r="J512" s="7">
        <v>47</v>
      </c>
      <c r="K512" s="7">
        <v>1112</v>
      </c>
      <c r="L512" s="7">
        <v>172</v>
      </c>
      <c r="M512" s="7">
        <v>57</v>
      </c>
      <c r="N512" s="7">
        <v>162</v>
      </c>
      <c r="O512" s="7">
        <v>76</v>
      </c>
      <c r="P512" s="7">
        <v>49</v>
      </c>
      <c r="Q512" s="7">
        <v>16</v>
      </c>
      <c r="R512" s="7">
        <v>123</v>
      </c>
      <c r="S512" s="7">
        <v>87</v>
      </c>
      <c r="T512" s="7">
        <v>33</v>
      </c>
      <c r="U512" s="7">
        <v>71</v>
      </c>
      <c r="V512" s="7">
        <v>210</v>
      </c>
      <c r="W512" s="7">
        <v>32</v>
      </c>
      <c r="X512" s="2">
        <v>4</v>
      </c>
      <c r="Y512" s="2">
        <v>3.5</v>
      </c>
      <c r="Z512" s="2">
        <v>3.9</v>
      </c>
      <c r="AA512" s="2">
        <v>4.2</v>
      </c>
      <c r="AB512" s="2">
        <v>3.7</v>
      </c>
      <c r="AC512" s="2">
        <v>3.1</v>
      </c>
      <c r="AD512" s="2">
        <v>3.9</v>
      </c>
      <c r="AE512" s="2">
        <v>3.6</v>
      </c>
      <c r="AF512" s="2">
        <v>6.5</v>
      </c>
      <c r="AG512" s="2">
        <v>5.4</v>
      </c>
      <c r="AH512" s="2">
        <v>4.7</v>
      </c>
      <c r="AI512" s="2">
        <v>2.8</v>
      </c>
      <c r="AJ512" s="2">
        <v>4.3</v>
      </c>
      <c r="AK512" s="2">
        <v>3.1</v>
      </c>
      <c r="AL512" s="2">
        <v>2.2999999999999998</v>
      </c>
      <c r="AM512" s="2">
        <v>2.6</v>
      </c>
      <c r="AN512" s="2">
        <v>4.9000000000000004</v>
      </c>
      <c r="AO512" s="2">
        <v>4.2</v>
      </c>
      <c r="AP512" s="2">
        <v>4.0999999999999996</v>
      </c>
      <c r="AQ512" s="2">
        <v>4.0999999999999996</v>
      </c>
      <c r="AR512" s="2">
        <v>1.1000000000000001</v>
      </c>
      <c r="AS512">
        <v>29299125</v>
      </c>
      <c r="AT512">
        <v>191150</v>
      </c>
      <c r="AU512">
        <v>48414</v>
      </c>
      <c r="AV512">
        <v>2349562</v>
      </c>
      <c r="AW512">
        <v>97588</v>
      </c>
      <c r="AX512">
        <v>189545</v>
      </c>
      <c r="AY512">
        <v>1295851</v>
      </c>
      <c r="AZ512">
        <v>4375979</v>
      </c>
      <c r="BA512">
        <v>1350585</v>
      </c>
      <c r="BB512">
        <v>2066091</v>
      </c>
      <c r="BC512">
        <v>1252723</v>
      </c>
      <c r="BD512">
        <v>1040146</v>
      </c>
      <c r="BE512">
        <v>437148</v>
      </c>
      <c r="BF512">
        <v>2271940</v>
      </c>
      <c r="BG512">
        <v>2518353</v>
      </c>
      <c r="BH512">
        <v>1489355</v>
      </c>
      <c r="BI512">
        <v>3092255</v>
      </c>
      <c r="BJ512">
        <v>4030952</v>
      </c>
      <c r="BK512">
        <v>565942</v>
      </c>
      <c r="BL512">
        <v>523243</v>
      </c>
      <c r="BM512">
        <v>112303</v>
      </c>
    </row>
    <row r="513" spans="1:65" x14ac:dyDescent="0.25">
      <c r="A513" t="s">
        <v>517</v>
      </c>
      <c r="B513" s="2">
        <v>3.8</v>
      </c>
      <c r="C513" s="3">
        <v>3.85</v>
      </c>
      <c r="D513" s="9">
        <v>8.91</v>
      </c>
      <c r="E513" s="2">
        <v>1276</v>
      </c>
      <c r="F513" s="7">
        <v>2</v>
      </c>
      <c r="G513" s="7">
        <v>93</v>
      </c>
      <c r="H513" s="7">
        <v>5</v>
      </c>
      <c r="I513" s="7">
        <v>8</v>
      </c>
      <c r="J513" s="7">
        <v>46</v>
      </c>
      <c r="K513" s="7">
        <v>1124</v>
      </c>
      <c r="L513" s="7">
        <v>179</v>
      </c>
      <c r="M513" s="7">
        <v>57</v>
      </c>
      <c r="N513" s="7">
        <v>160</v>
      </c>
      <c r="O513" s="7">
        <v>76</v>
      </c>
      <c r="P513" s="7">
        <v>50</v>
      </c>
      <c r="Q513" s="7">
        <v>16</v>
      </c>
      <c r="R513" s="7">
        <v>127</v>
      </c>
      <c r="S513" s="7">
        <v>84</v>
      </c>
      <c r="T513" s="7">
        <v>34</v>
      </c>
      <c r="U513" s="7">
        <v>68</v>
      </c>
      <c r="V513" s="7">
        <v>212</v>
      </c>
      <c r="W513" s="7">
        <v>35</v>
      </c>
      <c r="X513" s="2">
        <v>4.0999999999999996</v>
      </c>
      <c r="Y513" s="2">
        <v>3.7</v>
      </c>
      <c r="Z513" s="2">
        <v>3.8</v>
      </c>
      <c r="AA513" s="2">
        <v>4</v>
      </c>
      <c r="AB513" s="2">
        <v>3.6</v>
      </c>
      <c r="AC513" s="2">
        <v>3</v>
      </c>
      <c r="AD513" s="2">
        <v>4</v>
      </c>
      <c r="AE513" s="2">
        <v>3.6</v>
      </c>
      <c r="AF513" s="2">
        <v>6.4</v>
      </c>
      <c r="AG513" s="2">
        <v>5.3</v>
      </c>
      <c r="AH513" s="2">
        <v>4.8</v>
      </c>
      <c r="AI513" s="2">
        <v>2.8</v>
      </c>
      <c r="AJ513" s="2">
        <v>4.5</v>
      </c>
      <c r="AK513" s="2">
        <v>3</v>
      </c>
      <c r="AL513" s="2">
        <v>2.4</v>
      </c>
      <c r="AM513" s="2">
        <v>2.5</v>
      </c>
      <c r="AN513" s="2">
        <v>4.9000000000000004</v>
      </c>
      <c r="AO513" s="2">
        <v>4.5999999999999996</v>
      </c>
      <c r="AP513" s="2">
        <v>4.4000000000000004</v>
      </c>
      <c r="AQ513" s="2">
        <v>4.2</v>
      </c>
      <c r="AR513" s="2">
        <v>1</v>
      </c>
      <c r="AS513">
        <v>29415726</v>
      </c>
      <c r="AT513">
        <v>191257</v>
      </c>
      <c r="AU513">
        <v>48437</v>
      </c>
      <c r="AV513">
        <v>2352979</v>
      </c>
      <c r="AW513">
        <v>97622</v>
      </c>
      <c r="AX513">
        <v>190343</v>
      </c>
      <c r="AY513">
        <v>1298275</v>
      </c>
      <c r="AZ513">
        <v>4400831</v>
      </c>
      <c r="BA513">
        <v>1351161</v>
      </c>
      <c r="BB513">
        <v>2087616</v>
      </c>
      <c r="BC513">
        <v>1260812</v>
      </c>
      <c r="BD513">
        <v>1041710</v>
      </c>
      <c r="BE513">
        <v>438547</v>
      </c>
      <c r="BF513">
        <v>2287149</v>
      </c>
      <c r="BG513">
        <v>2528808</v>
      </c>
      <c r="BH513">
        <v>1492127</v>
      </c>
      <c r="BI513">
        <v>3105182</v>
      </c>
      <c r="BJ513">
        <v>4034132</v>
      </c>
      <c r="BK513">
        <v>571034</v>
      </c>
      <c r="BL513">
        <v>525176</v>
      </c>
      <c r="BM513">
        <v>112527</v>
      </c>
    </row>
    <row r="514" spans="1:65" x14ac:dyDescent="0.25">
      <c r="A514" t="s">
        <v>518</v>
      </c>
      <c r="B514" s="2">
        <v>3.8</v>
      </c>
      <c r="C514" s="3">
        <v>3.508</v>
      </c>
      <c r="D514" s="9">
        <v>8.91</v>
      </c>
      <c r="E514" s="2">
        <v>1291</v>
      </c>
      <c r="F514" s="7">
        <v>2</v>
      </c>
      <c r="G514" s="7">
        <v>95</v>
      </c>
      <c r="H514" s="7">
        <v>5</v>
      </c>
      <c r="I514" s="7">
        <v>9</v>
      </c>
      <c r="J514" s="7">
        <v>50</v>
      </c>
      <c r="K514" s="7">
        <v>1133</v>
      </c>
      <c r="L514" s="7">
        <v>173</v>
      </c>
      <c r="M514" s="7">
        <v>58</v>
      </c>
      <c r="N514" s="7">
        <v>170</v>
      </c>
      <c r="O514" s="7">
        <v>78</v>
      </c>
      <c r="P514" s="7">
        <v>52</v>
      </c>
      <c r="Q514" s="7">
        <v>16</v>
      </c>
      <c r="R514" s="7">
        <v>128</v>
      </c>
      <c r="S514" s="7">
        <v>83</v>
      </c>
      <c r="T514" s="7">
        <v>35</v>
      </c>
      <c r="U514" s="7">
        <v>68</v>
      </c>
      <c r="V514" s="7">
        <v>212</v>
      </c>
      <c r="W514" s="7">
        <v>38</v>
      </c>
      <c r="X514" s="2">
        <v>4.0999999999999996</v>
      </c>
      <c r="Y514" s="2">
        <v>3.7</v>
      </c>
      <c r="Z514" s="2">
        <v>3.9</v>
      </c>
      <c r="AA514" s="2">
        <v>4.2</v>
      </c>
      <c r="AB514" s="2">
        <v>3.7</v>
      </c>
      <c r="AC514" s="2">
        <v>3.2</v>
      </c>
      <c r="AD514" s="2">
        <v>3.9</v>
      </c>
      <c r="AE514" s="2">
        <v>3.6</v>
      </c>
      <c r="AF514" s="2">
        <v>6.8</v>
      </c>
      <c r="AG514" s="2">
        <v>5.4</v>
      </c>
      <c r="AH514" s="2">
        <v>5</v>
      </c>
      <c r="AI514" s="2">
        <v>2.8</v>
      </c>
      <c r="AJ514" s="2">
        <v>4.5</v>
      </c>
      <c r="AK514" s="2">
        <v>3</v>
      </c>
      <c r="AL514" s="2">
        <v>2.4</v>
      </c>
      <c r="AM514" s="2">
        <v>2.5</v>
      </c>
      <c r="AN514" s="2">
        <v>4.9000000000000004</v>
      </c>
      <c r="AO514" s="2">
        <v>5</v>
      </c>
      <c r="AP514" s="2">
        <v>3.9</v>
      </c>
      <c r="AQ514" s="2">
        <v>4.2</v>
      </c>
      <c r="AR514" s="2">
        <v>1</v>
      </c>
      <c r="AS514">
        <v>29490635</v>
      </c>
      <c r="AT514">
        <v>190948</v>
      </c>
      <c r="AU514">
        <v>48370</v>
      </c>
      <c r="AV514">
        <v>2354544</v>
      </c>
      <c r="AW514">
        <v>97658</v>
      </c>
      <c r="AX514">
        <v>190884</v>
      </c>
      <c r="AY514">
        <v>1298239</v>
      </c>
      <c r="AZ514">
        <v>4396513</v>
      </c>
      <c r="BA514">
        <v>1352991</v>
      </c>
      <c r="BB514">
        <v>2111619</v>
      </c>
      <c r="BC514">
        <v>1268765</v>
      </c>
      <c r="BD514">
        <v>1042633</v>
      </c>
      <c r="BE514">
        <v>439638</v>
      </c>
      <c r="BF514">
        <v>2296708</v>
      </c>
      <c r="BG514">
        <v>2534032</v>
      </c>
      <c r="BH514">
        <v>1496743</v>
      </c>
      <c r="BI514">
        <v>3121881</v>
      </c>
      <c r="BJ514">
        <v>4033868</v>
      </c>
      <c r="BK514">
        <v>575166</v>
      </c>
      <c r="BL514">
        <v>526743</v>
      </c>
      <c r="BM514">
        <v>112692</v>
      </c>
    </row>
    <row r="515" spans="1:65" x14ac:dyDescent="0.25">
      <c r="A515" t="s">
        <v>519</v>
      </c>
      <c r="B515" s="2">
        <v>3.7</v>
      </c>
      <c r="C515" s="3">
        <v>4.0869999999999997</v>
      </c>
      <c r="D515" s="9">
        <v>9.5</v>
      </c>
      <c r="E515" s="2">
        <v>1300</v>
      </c>
      <c r="F515" s="7">
        <v>2</v>
      </c>
      <c r="G515" s="7">
        <v>95</v>
      </c>
      <c r="H515" s="7">
        <v>5</v>
      </c>
      <c r="I515" s="7">
        <v>8</v>
      </c>
      <c r="J515" s="7">
        <v>50</v>
      </c>
      <c r="K515" s="7">
        <v>1140</v>
      </c>
      <c r="L515" s="7">
        <v>172</v>
      </c>
      <c r="M515" s="7">
        <v>58</v>
      </c>
      <c r="N515" s="7">
        <v>176</v>
      </c>
      <c r="O515" s="7">
        <v>77</v>
      </c>
      <c r="P515" s="7">
        <v>53</v>
      </c>
      <c r="Q515" s="7">
        <v>18</v>
      </c>
      <c r="R515" s="7">
        <v>133</v>
      </c>
      <c r="S515" s="7">
        <v>81</v>
      </c>
      <c r="T515" s="7">
        <v>35</v>
      </c>
      <c r="U515" s="7">
        <v>67</v>
      </c>
      <c r="V515" s="7">
        <v>211</v>
      </c>
      <c r="W515" s="7">
        <v>34</v>
      </c>
      <c r="X515" s="2">
        <v>4.0999999999999996</v>
      </c>
      <c r="Y515" s="2">
        <v>3.9</v>
      </c>
      <c r="Z515" s="2">
        <v>3.9</v>
      </c>
      <c r="AA515" s="2">
        <v>4.3</v>
      </c>
      <c r="AB515" s="2">
        <v>3.6</v>
      </c>
      <c r="AC515" s="2">
        <v>3.3</v>
      </c>
      <c r="AD515" s="2">
        <v>3.8</v>
      </c>
      <c r="AE515" s="2">
        <v>3.7</v>
      </c>
      <c r="AF515" s="2">
        <v>7.1</v>
      </c>
      <c r="AG515" s="2">
        <v>5.4</v>
      </c>
      <c r="AH515" s="2">
        <v>5.0999999999999996</v>
      </c>
      <c r="AI515" s="2">
        <v>3.1</v>
      </c>
      <c r="AJ515" s="2">
        <v>4.7</v>
      </c>
      <c r="AK515" s="2">
        <v>2.9</v>
      </c>
      <c r="AL515" s="2">
        <v>2.4</v>
      </c>
      <c r="AM515" s="2">
        <v>2.5</v>
      </c>
      <c r="AN515" s="2">
        <v>4.9000000000000004</v>
      </c>
      <c r="AO515" s="2">
        <v>4.5</v>
      </c>
      <c r="AP515" s="2">
        <v>4</v>
      </c>
      <c r="AQ515" s="2">
        <v>4.2</v>
      </c>
      <c r="AR515" s="2">
        <v>1</v>
      </c>
      <c r="AS515">
        <v>29524979</v>
      </c>
      <c r="AT515">
        <v>191849</v>
      </c>
      <c r="AU515">
        <v>48122</v>
      </c>
      <c r="AV515">
        <v>2354421</v>
      </c>
      <c r="AW515">
        <v>97789</v>
      </c>
      <c r="AX515">
        <v>190896</v>
      </c>
      <c r="AY515">
        <v>1299877</v>
      </c>
      <c r="AZ515">
        <v>4392585</v>
      </c>
      <c r="BA515">
        <v>1352952</v>
      </c>
      <c r="BB515">
        <v>2133568</v>
      </c>
      <c r="BC515">
        <v>1277077</v>
      </c>
      <c r="BD515">
        <v>1043349</v>
      </c>
      <c r="BE515">
        <v>441129</v>
      </c>
      <c r="BF515">
        <v>2306995</v>
      </c>
      <c r="BG515">
        <v>2527329</v>
      </c>
      <c r="BH515">
        <v>1488561</v>
      </c>
      <c r="BI515">
        <v>3113370</v>
      </c>
      <c r="BJ515">
        <v>4044155</v>
      </c>
      <c r="BK515">
        <v>579993</v>
      </c>
      <c r="BL515">
        <v>528072</v>
      </c>
      <c r="BM515">
        <v>112891</v>
      </c>
    </row>
    <row r="516" spans="1:65" x14ac:dyDescent="0.25">
      <c r="A516" t="s">
        <v>520</v>
      </c>
      <c r="B516" s="2">
        <v>3.8</v>
      </c>
      <c r="C516" s="3">
        <v>3.6389999999999998</v>
      </c>
      <c r="D516" s="9">
        <v>9.5</v>
      </c>
      <c r="E516" s="2">
        <v>1290</v>
      </c>
      <c r="F516" s="7">
        <v>2</v>
      </c>
      <c r="G516" s="7">
        <v>93</v>
      </c>
      <c r="H516" s="7">
        <v>5</v>
      </c>
      <c r="I516" s="7">
        <v>9</v>
      </c>
      <c r="J516" s="7">
        <v>49</v>
      </c>
      <c r="K516" s="7">
        <v>1133</v>
      </c>
      <c r="L516" s="7">
        <v>168</v>
      </c>
      <c r="M516" s="7">
        <v>53</v>
      </c>
      <c r="N516" s="7">
        <v>177</v>
      </c>
      <c r="O516" s="7">
        <v>77</v>
      </c>
      <c r="P516" s="7">
        <v>56</v>
      </c>
      <c r="Q516" s="7">
        <v>17</v>
      </c>
      <c r="R516" s="7">
        <v>130</v>
      </c>
      <c r="S516" s="7">
        <v>80</v>
      </c>
      <c r="T516" s="7">
        <v>36</v>
      </c>
      <c r="U516" s="7">
        <v>68</v>
      </c>
      <c r="V516" s="7">
        <v>212</v>
      </c>
      <c r="W516" s="7">
        <v>33</v>
      </c>
      <c r="X516" s="2">
        <v>4.0999999999999996</v>
      </c>
      <c r="Y516" s="2">
        <v>3.9</v>
      </c>
      <c r="Z516" s="2">
        <v>3.8</v>
      </c>
      <c r="AA516" s="2">
        <v>4.5</v>
      </c>
      <c r="AB516" s="2">
        <v>3.9</v>
      </c>
      <c r="AC516" s="2">
        <v>3.1</v>
      </c>
      <c r="AD516" s="2">
        <v>3.8</v>
      </c>
      <c r="AE516" s="2">
        <v>3.4</v>
      </c>
      <c r="AF516" s="2">
        <v>7.1</v>
      </c>
      <c r="AG516" s="2">
        <v>5.4</v>
      </c>
      <c r="AH516" s="2">
        <v>5.3</v>
      </c>
      <c r="AI516" s="2">
        <v>3</v>
      </c>
      <c r="AJ516" s="2">
        <v>4.5999999999999996</v>
      </c>
      <c r="AK516" s="2">
        <v>2.9</v>
      </c>
      <c r="AL516" s="2">
        <v>2.5</v>
      </c>
      <c r="AM516" s="2">
        <v>2.5</v>
      </c>
      <c r="AN516" s="2">
        <v>4.9000000000000004</v>
      </c>
      <c r="AO516" s="2">
        <v>4.4000000000000004</v>
      </c>
      <c r="AP516" s="2">
        <v>3.9</v>
      </c>
      <c r="AQ516" s="2">
        <v>4.2</v>
      </c>
      <c r="AR516" s="2">
        <v>1</v>
      </c>
      <c r="AS516">
        <v>29563987</v>
      </c>
      <c r="AT516">
        <v>191819</v>
      </c>
      <c r="AU516">
        <v>48076</v>
      </c>
      <c r="AV516">
        <v>2357207</v>
      </c>
      <c r="AW516">
        <v>97969</v>
      </c>
      <c r="AX516">
        <v>191705</v>
      </c>
      <c r="AY516">
        <v>1302648</v>
      </c>
      <c r="AZ516">
        <v>4390668</v>
      </c>
      <c r="BA516">
        <v>1356664</v>
      </c>
      <c r="BB516">
        <v>2143169</v>
      </c>
      <c r="BC516">
        <v>1283614</v>
      </c>
      <c r="BD516">
        <v>1045924</v>
      </c>
      <c r="BE516">
        <v>441660</v>
      </c>
      <c r="BF516">
        <v>2317643</v>
      </c>
      <c r="BG516">
        <v>2523821</v>
      </c>
      <c r="BH516">
        <v>1481073</v>
      </c>
      <c r="BI516">
        <v>3114720</v>
      </c>
      <c r="BJ516">
        <v>4047761</v>
      </c>
      <c r="BK516">
        <v>585657</v>
      </c>
      <c r="BL516">
        <v>529289</v>
      </c>
      <c r="BM516">
        <v>112897</v>
      </c>
    </row>
    <row r="517" spans="1:65" x14ac:dyDescent="0.25">
      <c r="A517" t="s">
        <v>521</v>
      </c>
      <c r="B517" s="2">
        <v>3.6</v>
      </c>
      <c r="C517" s="3">
        <v>3.5979999999999999</v>
      </c>
      <c r="D517" s="9">
        <v>9.5</v>
      </c>
      <c r="E517" s="2">
        <v>1263</v>
      </c>
      <c r="F517" s="7">
        <v>2</v>
      </c>
      <c r="G517" s="7">
        <v>92</v>
      </c>
      <c r="H517" s="7">
        <v>6</v>
      </c>
      <c r="I517" s="7">
        <v>9</v>
      </c>
      <c r="J517" s="7">
        <v>46</v>
      </c>
      <c r="K517" s="7">
        <v>1110</v>
      </c>
      <c r="L517" s="7">
        <v>164</v>
      </c>
      <c r="M517" s="7">
        <v>51</v>
      </c>
      <c r="N517" s="7">
        <v>173</v>
      </c>
      <c r="O517" s="7">
        <v>70</v>
      </c>
      <c r="P517" s="7">
        <v>54</v>
      </c>
      <c r="Q517" s="7">
        <v>17</v>
      </c>
      <c r="R517" s="7">
        <v>129</v>
      </c>
      <c r="S517" s="7">
        <v>77</v>
      </c>
      <c r="T517" s="7">
        <v>38</v>
      </c>
      <c r="U517" s="7">
        <v>65</v>
      </c>
      <c r="V517" s="7">
        <v>217</v>
      </c>
      <c r="W517" s="7">
        <v>33</v>
      </c>
      <c r="X517" s="2">
        <v>4</v>
      </c>
      <c r="Y517" s="2">
        <v>4.0999999999999996</v>
      </c>
      <c r="Z517" s="2">
        <v>3.8</v>
      </c>
      <c r="AA517" s="2">
        <v>4.5999999999999996</v>
      </c>
      <c r="AB517" s="2">
        <v>3.7</v>
      </c>
      <c r="AC517" s="2">
        <v>3</v>
      </c>
      <c r="AD517" s="2">
        <v>3.7</v>
      </c>
      <c r="AE517" s="2">
        <v>3.2</v>
      </c>
      <c r="AF517" s="2">
        <v>7</v>
      </c>
      <c r="AG517" s="2">
        <v>4.9000000000000004</v>
      </c>
      <c r="AH517" s="2">
        <v>5.2</v>
      </c>
      <c r="AI517" s="2">
        <v>3</v>
      </c>
      <c r="AJ517" s="2">
        <v>4.5999999999999996</v>
      </c>
      <c r="AK517" s="2">
        <v>2.8</v>
      </c>
      <c r="AL517" s="2">
        <v>2.6</v>
      </c>
      <c r="AM517" s="2">
        <v>2.4</v>
      </c>
      <c r="AN517" s="2">
        <v>5</v>
      </c>
      <c r="AO517" s="2">
        <v>4.4000000000000004</v>
      </c>
      <c r="AP517" s="2">
        <v>3.6</v>
      </c>
      <c r="AQ517" s="2">
        <v>4.0999999999999996</v>
      </c>
      <c r="AR517" s="2">
        <v>1</v>
      </c>
      <c r="AS517">
        <v>29581743</v>
      </c>
      <c r="AT517">
        <v>191590</v>
      </c>
      <c r="AU517">
        <v>48009</v>
      </c>
      <c r="AV517">
        <v>2357350</v>
      </c>
      <c r="AW517">
        <v>98122</v>
      </c>
      <c r="AX517">
        <v>192160</v>
      </c>
      <c r="AY517">
        <v>1303459</v>
      </c>
      <c r="AZ517">
        <v>4379152</v>
      </c>
      <c r="BA517">
        <v>1358512</v>
      </c>
      <c r="BB517">
        <v>2150410</v>
      </c>
      <c r="BC517">
        <v>1288918</v>
      </c>
      <c r="BD517">
        <v>1048226</v>
      </c>
      <c r="BE517">
        <v>442061</v>
      </c>
      <c r="BF517">
        <v>2323581</v>
      </c>
      <c r="BG517">
        <v>2518458</v>
      </c>
      <c r="BH517">
        <v>1476776</v>
      </c>
      <c r="BI517">
        <v>3117327</v>
      </c>
      <c r="BJ517">
        <v>4056132</v>
      </c>
      <c r="BK517">
        <v>589199</v>
      </c>
      <c r="BL517">
        <v>529415</v>
      </c>
      <c r="BM517">
        <v>112888</v>
      </c>
    </row>
    <row r="518" spans="1:65" x14ac:dyDescent="0.25">
      <c r="A518" t="s">
        <v>522</v>
      </c>
      <c r="B518" s="2">
        <v>3.6</v>
      </c>
      <c r="C518" s="3">
        <v>3.6680000000000001</v>
      </c>
      <c r="D518" s="9">
        <v>9.5</v>
      </c>
      <c r="E518" s="2">
        <v>1244</v>
      </c>
      <c r="F518" s="7">
        <v>2</v>
      </c>
      <c r="G518" s="7">
        <v>89</v>
      </c>
      <c r="H518" s="7">
        <v>6</v>
      </c>
      <c r="I518" s="7">
        <v>9</v>
      </c>
      <c r="J518" s="7">
        <v>46</v>
      </c>
      <c r="K518" s="7">
        <v>1093</v>
      </c>
      <c r="L518" s="7">
        <v>161</v>
      </c>
      <c r="M518" s="7">
        <v>50</v>
      </c>
      <c r="N518" s="7">
        <v>165</v>
      </c>
      <c r="O518" s="7">
        <v>67</v>
      </c>
      <c r="P518" s="7">
        <v>54</v>
      </c>
      <c r="Q518" s="7">
        <v>17</v>
      </c>
      <c r="R518" s="7">
        <v>126</v>
      </c>
      <c r="S518" s="7">
        <v>78</v>
      </c>
      <c r="T518" s="7">
        <v>38</v>
      </c>
      <c r="U518" s="7">
        <v>70</v>
      </c>
      <c r="V518" s="7">
        <v>214</v>
      </c>
      <c r="W518" s="7">
        <v>34</v>
      </c>
      <c r="X518" s="2">
        <v>4</v>
      </c>
      <c r="Y518" s="2">
        <v>3.9</v>
      </c>
      <c r="Z518" s="2">
        <v>3.7</v>
      </c>
      <c r="AA518" s="2">
        <v>4.5999999999999996</v>
      </c>
      <c r="AB518" s="2">
        <v>3.8</v>
      </c>
      <c r="AC518" s="2">
        <v>3</v>
      </c>
      <c r="AD518" s="2">
        <v>3.6</v>
      </c>
      <c r="AE518" s="2">
        <v>3.2</v>
      </c>
      <c r="AF518" s="2">
        <v>6.6</v>
      </c>
      <c r="AG518" s="2">
        <v>4.7</v>
      </c>
      <c r="AH518" s="2">
        <v>5.0999999999999996</v>
      </c>
      <c r="AI518" s="2">
        <v>2.9</v>
      </c>
      <c r="AJ518" s="2">
        <v>4.5</v>
      </c>
      <c r="AK518" s="2">
        <v>2.8</v>
      </c>
      <c r="AL518" s="2">
        <v>2.6</v>
      </c>
      <c r="AM518" s="2">
        <v>2.6</v>
      </c>
      <c r="AN518" s="2">
        <v>5</v>
      </c>
      <c r="AO518" s="2">
        <v>4.5</v>
      </c>
      <c r="AP518" s="2">
        <v>3.2</v>
      </c>
      <c r="AQ518" s="2">
        <v>4</v>
      </c>
      <c r="AR518" s="2">
        <v>1</v>
      </c>
      <c r="AS518">
        <v>29653230</v>
      </c>
      <c r="AT518">
        <v>192486</v>
      </c>
      <c r="AU518">
        <v>48071</v>
      </c>
      <c r="AV518">
        <v>2360010</v>
      </c>
      <c r="AW518">
        <v>98546</v>
      </c>
      <c r="AX518">
        <v>192585</v>
      </c>
      <c r="AY518">
        <v>1305186</v>
      </c>
      <c r="AZ518">
        <v>4381456</v>
      </c>
      <c r="BA518">
        <v>1359983</v>
      </c>
      <c r="BB518">
        <v>2156149</v>
      </c>
      <c r="BC518">
        <v>1295873</v>
      </c>
      <c r="BD518">
        <v>1052189</v>
      </c>
      <c r="BE518">
        <v>442665</v>
      </c>
      <c r="BF518">
        <v>2334231</v>
      </c>
      <c r="BG518">
        <v>2524644</v>
      </c>
      <c r="BH518">
        <v>1485415</v>
      </c>
      <c r="BI518">
        <v>3119561</v>
      </c>
      <c r="BJ518">
        <v>4067262</v>
      </c>
      <c r="BK518">
        <v>594082</v>
      </c>
      <c r="BL518">
        <v>530102</v>
      </c>
      <c r="BM518">
        <v>112735</v>
      </c>
    </row>
    <row r="519" spans="1:65" x14ac:dyDescent="0.25">
      <c r="A519" t="s">
        <v>523</v>
      </c>
      <c r="B519" s="2">
        <v>3.7</v>
      </c>
      <c r="C519" s="3">
        <v>3.577</v>
      </c>
      <c r="D519" s="9">
        <v>9.5</v>
      </c>
      <c r="E519" s="2">
        <v>1222</v>
      </c>
      <c r="F519" s="7">
        <v>2</v>
      </c>
      <c r="G519" s="7">
        <v>87</v>
      </c>
      <c r="H519" s="7">
        <v>5</v>
      </c>
      <c r="I519" s="7">
        <v>8</v>
      </c>
      <c r="J519" s="7">
        <v>46</v>
      </c>
      <c r="K519" s="7">
        <v>1073</v>
      </c>
      <c r="L519" s="7">
        <v>156</v>
      </c>
      <c r="M519" s="7">
        <v>52</v>
      </c>
      <c r="N519" s="7">
        <v>156</v>
      </c>
      <c r="O519" s="7">
        <v>65</v>
      </c>
      <c r="P519" s="7">
        <v>52</v>
      </c>
      <c r="Q519" s="7">
        <v>17</v>
      </c>
      <c r="R519" s="7">
        <v>122</v>
      </c>
      <c r="S519" s="7">
        <v>77</v>
      </c>
      <c r="T519" s="7">
        <v>37</v>
      </c>
      <c r="U519" s="7">
        <v>70</v>
      </c>
      <c r="V519" s="7">
        <v>216</v>
      </c>
      <c r="W519" s="7">
        <v>34</v>
      </c>
      <c r="X519" s="2">
        <v>3.9</v>
      </c>
      <c r="Y519" s="2">
        <v>3.7</v>
      </c>
      <c r="Z519" s="2">
        <v>3.6</v>
      </c>
      <c r="AA519" s="2">
        <v>4.3</v>
      </c>
      <c r="AB519" s="2">
        <v>3.4</v>
      </c>
      <c r="AC519" s="2">
        <v>3</v>
      </c>
      <c r="AD519" s="2">
        <v>3.5</v>
      </c>
      <c r="AE519" s="2">
        <v>3.3</v>
      </c>
      <c r="AF519" s="2">
        <v>6.3</v>
      </c>
      <c r="AG519" s="2">
        <v>4.5</v>
      </c>
      <c r="AH519" s="2">
        <v>4.9000000000000004</v>
      </c>
      <c r="AI519" s="2">
        <v>2.9</v>
      </c>
      <c r="AJ519" s="2">
        <v>4.3</v>
      </c>
      <c r="AK519" s="2">
        <v>2.8</v>
      </c>
      <c r="AL519" s="2">
        <v>2.6</v>
      </c>
      <c r="AM519" s="2">
        <v>2.6</v>
      </c>
      <c r="AN519" s="2">
        <v>5</v>
      </c>
      <c r="AO519" s="2">
        <v>4.5</v>
      </c>
      <c r="AP519" s="2">
        <v>3.2</v>
      </c>
      <c r="AQ519" s="2">
        <v>4</v>
      </c>
      <c r="AR519" s="2">
        <v>1</v>
      </c>
      <c r="AS519">
        <v>29707398</v>
      </c>
      <c r="AT519">
        <v>192625</v>
      </c>
      <c r="AU519">
        <v>48150</v>
      </c>
      <c r="AV519">
        <v>2361964</v>
      </c>
      <c r="AW519">
        <v>99018</v>
      </c>
      <c r="AX519">
        <v>193018</v>
      </c>
      <c r="AY519">
        <v>1307671</v>
      </c>
      <c r="AZ519">
        <v>4381056</v>
      </c>
      <c r="BA519">
        <v>1359859</v>
      </c>
      <c r="BB519">
        <v>2155960</v>
      </c>
      <c r="BC519">
        <v>1302782</v>
      </c>
      <c r="BD519">
        <v>1055897</v>
      </c>
      <c r="BE519">
        <v>443471</v>
      </c>
      <c r="BF519">
        <v>2345500</v>
      </c>
      <c r="BG519">
        <v>2525105</v>
      </c>
      <c r="BH519">
        <v>1488805</v>
      </c>
      <c r="BI519">
        <v>3120577</v>
      </c>
      <c r="BJ519">
        <v>4086510</v>
      </c>
      <c r="BK519">
        <v>596090</v>
      </c>
      <c r="BL519">
        <v>530773</v>
      </c>
      <c r="BM519">
        <v>112567</v>
      </c>
    </row>
    <row r="520" spans="1:65" x14ac:dyDescent="0.25">
      <c r="A520" t="s">
        <v>524</v>
      </c>
      <c r="B520" s="2">
        <v>3.8</v>
      </c>
      <c r="C520" s="3">
        <v>3.9009999999999998</v>
      </c>
      <c r="D520" s="9">
        <v>9.5</v>
      </c>
      <c r="E520" s="2">
        <v>1208</v>
      </c>
      <c r="F520" s="7">
        <v>2</v>
      </c>
      <c r="G520" s="7">
        <v>85</v>
      </c>
      <c r="H520" s="7">
        <v>5</v>
      </c>
      <c r="I520" s="7">
        <v>8</v>
      </c>
      <c r="J520" s="7">
        <v>48</v>
      </c>
      <c r="K520" s="7">
        <v>1058</v>
      </c>
      <c r="L520" s="7">
        <v>156</v>
      </c>
      <c r="M520" s="7">
        <v>51</v>
      </c>
      <c r="N520" s="7">
        <v>148</v>
      </c>
      <c r="O520" s="7">
        <v>63</v>
      </c>
      <c r="P520" s="7">
        <v>49</v>
      </c>
      <c r="Q520" s="7">
        <v>16</v>
      </c>
      <c r="R520" s="7">
        <v>123</v>
      </c>
      <c r="S520" s="7">
        <v>80</v>
      </c>
      <c r="T520" s="7">
        <v>37</v>
      </c>
      <c r="U520" s="7">
        <v>77</v>
      </c>
      <c r="V520" s="7">
        <v>208</v>
      </c>
      <c r="W520" s="7">
        <v>30</v>
      </c>
      <c r="X520" s="2">
        <v>3.9</v>
      </c>
      <c r="Y520" s="2">
        <v>3.5</v>
      </c>
      <c r="Z520" s="2">
        <v>3.5</v>
      </c>
      <c r="AA520" s="2">
        <v>4.4000000000000004</v>
      </c>
      <c r="AB520" s="2">
        <v>3.4</v>
      </c>
      <c r="AC520" s="2">
        <v>3.1</v>
      </c>
      <c r="AD520" s="2">
        <v>3.5</v>
      </c>
      <c r="AE520" s="2">
        <v>3.2</v>
      </c>
      <c r="AF520" s="2">
        <v>5.9</v>
      </c>
      <c r="AG520" s="2">
        <v>4.4000000000000004</v>
      </c>
      <c r="AH520" s="2">
        <v>4.7</v>
      </c>
      <c r="AI520" s="2">
        <v>2.8</v>
      </c>
      <c r="AJ520" s="2">
        <v>4.4000000000000004</v>
      </c>
      <c r="AK520" s="2">
        <v>2.9</v>
      </c>
      <c r="AL520" s="2">
        <v>2.5</v>
      </c>
      <c r="AM520" s="2">
        <v>2.8</v>
      </c>
      <c r="AN520" s="2">
        <v>4.8</v>
      </c>
      <c r="AO520" s="2">
        <v>4</v>
      </c>
      <c r="AP520" s="2">
        <v>3.7</v>
      </c>
      <c r="AQ520" s="2">
        <v>3.9</v>
      </c>
      <c r="AR520" s="2">
        <v>1.1000000000000001</v>
      </c>
      <c r="AS520">
        <v>29778930</v>
      </c>
      <c r="AT520">
        <v>192509</v>
      </c>
      <c r="AU520">
        <v>48221</v>
      </c>
      <c r="AV520">
        <v>2364743</v>
      </c>
      <c r="AW520">
        <v>99456</v>
      </c>
      <c r="AX520">
        <v>193521</v>
      </c>
      <c r="AY520">
        <v>1311525</v>
      </c>
      <c r="AZ520">
        <v>4377755</v>
      </c>
      <c r="BA520">
        <v>1361473</v>
      </c>
      <c r="BB520">
        <v>2156953</v>
      </c>
      <c r="BC520">
        <v>1308857</v>
      </c>
      <c r="BD520">
        <v>1059597</v>
      </c>
      <c r="BE520">
        <v>444472</v>
      </c>
      <c r="BF520">
        <v>2356566</v>
      </c>
      <c r="BG520">
        <v>2529548</v>
      </c>
      <c r="BH520">
        <v>1491496</v>
      </c>
      <c r="BI520">
        <v>3130929</v>
      </c>
      <c r="BJ520">
        <v>4110740</v>
      </c>
      <c r="BK520">
        <v>596697</v>
      </c>
      <c r="BL520">
        <v>531286</v>
      </c>
      <c r="BM520">
        <v>112586</v>
      </c>
    </row>
    <row r="521" spans="1:65" x14ac:dyDescent="0.25">
      <c r="A521" t="s">
        <v>525</v>
      </c>
      <c r="B521" s="2">
        <v>3.9</v>
      </c>
      <c r="C521" s="3">
        <v>4.0590000000000002</v>
      </c>
      <c r="D521" s="9">
        <v>9.5</v>
      </c>
      <c r="E521" s="2">
        <v>1167</v>
      </c>
      <c r="F521" s="7">
        <v>2</v>
      </c>
      <c r="G521" s="7">
        <v>85</v>
      </c>
      <c r="H521" s="7">
        <v>5</v>
      </c>
      <c r="I521" s="7">
        <v>7</v>
      </c>
      <c r="J521" s="7">
        <v>46</v>
      </c>
      <c r="K521" s="7">
        <v>1020</v>
      </c>
      <c r="L521" s="7">
        <v>148</v>
      </c>
      <c r="M521" s="7">
        <v>49</v>
      </c>
      <c r="N521" s="7">
        <v>143</v>
      </c>
      <c r="O521" s="7">
        <v>60</v>
      </c>
      <c r="P521" s="7">
        <v>49</v>
      </c>
      <c r="Q521" s="7">
        <v>15</v>
      </c>
      <c r="R521" s="7">
        <v>119</v>
      </c>
      <c r="S521" s="7">
        <v>73</v>
      </c>
      <c r="T521" s="7">
        <v>37</v>
      </c>
      <c r="U521" s="7">
        <v>70</v>
      </c>
      <c r="V521" s="7">
        <v>206</v>
      </c>
      <c r="W521" s="7">
        <v>28</v>
      </c>
      <c r="X521" s="2">
        <v>3.7</v>
      </c>
      <c r="Y521" s="2">
        <v>3.5</v>
      </c>
      <c r="Z521" s="2">
        <v>3.5</v>
      </c>
      <c r="AA521" s="2">
        <v>4.3</v>
      </c>
      <c r="AB521" s="2">
        <v>2.9</v>
      </c>
      <c r="AC521" s="2">
        <v>3</v>
      </c>
      <c r="AD521" s="2">
        <v>3.3</v>
      </c>
      <c r="AE521" s="2">
        <v>3.1</v>
      </c>
      <c r="AF521" s="2">
        <v>5.7</v>
      </c>
      <c r="AG521" s="2">
        <v>4.2</v>
      </c>
      <c r="AH521" s="2">
        <v>4.7</v>
      </c>
      <c r="AI521" s="2">
        <v>2.5</v>
      </c>
      <c r="AJ521" s="2">
        <v>4.2</v>
      </c>
      <c r="AK521" s="2">
        <v>2.6</v>
      </c>
      <c r="AL521" s="2">
        <v>2.5</v>
      </c>
      <c r="AM521" s="2">
        <v>2.6</v>
      </c>
      <c r="AN521" s="2">
        <v>4.8</v>
      </c>
      <c r="AO521" s="2">
        <v>3.8</v>
      </c>
      <c r="AP521" s="2">
        <v>3.8</v>
      </c>
      <c r="AQ521" s="2">
        <v>3.8</v>
      </c>
      <c r="AR521" s="2">
        <v>1.1000000000000001</v>
      </c>
      <c r="AS521">
        <v>29815423</v>
      </c>
      <c r="AT521">
        <v>191800</v>
      </c>
      <c r="AU521">
        <v>48337</v>
      </c>
      <c r="AV521">
        <v>2367373</v>
      </c>
      <c r="AW521">
        <v>100121</v>
      </c>
      <c r="AX521">
        <v>193880</v>
      </c>
      <c r="AY521">
        <v>1314737</v>
      </c>
      <c r="AZ521">
        <v>4373252</v>
      </c>
      <c r="BA521">
        <v>1362223</v>
      </c>
      <c r="BB521">
        <v>2159426</v>
      </c>
      <c r="BC521">
        <v>1315146</v>
      </c>
      <c r="BD521">
        <v>1064125</v>
      </c>
      <c r="BE521">
        <v>445957</v>
      </c>
      <c r="BF521">
        <v>2374617</v>
      </c>
      <c r="BG521">
        <v>2532160</v>
      </c>
      <c r="BH521">
        <v>1493905</v>
      </c>
      <c r="BI521">
        <v>3137265</v>
      </c>
      <c r="BJ521">
        <v>4097847</v>
      </c>
      <c r="BK521">
        <v>598219</v>
      </c>
      <c r="BL521">
        <v>532193</v>
      </c>
      <c r="BM521">
        <v>112842</v>
      </c>
    </row>
    <row r="522" spans="1:65" x14ac:dyDescent="0.25">
      <c r="A522" t="s">
        <v>526</v>
      </c>
      <c r="B522" s="2">
        <v>3.9</v>
      </c>
      <c r="C522" s="3">
        <v>3.673</v>
      </c>
      <c r="D522" s="9">
        <v>9.5</v>
      </c>
      <c r="E522" s="2">
        <v>1138</v>
      </c>
      <c r="F522" s="7">
        <v>2</v>
      </c>
      <c r="G522" s="7">
        <v>79</v>
      </c>
      <c r="H522" s="7">
        <v>5</v>
      </c>
      <c r="I522" s="7">
        <v>7</v>
      </c>
      <c r="J522" s="7">
        <v>42</v>
      </c>
      <c r="K522" s="7">
        <v>1002</v>
      </c>
      <c r="L522" s="7">
        <v>148</v>
      </c>
      <c r="M522" s="7">
        <v>47</v>
      </c>
      <c r="N522" s="7">
        <v>146</v>
      </c>
      <c r="O522" s="7">
        <v>57</v>
      </c>
      <c r="P522" s="7">
        <v>49</v>
      </c>
      <c r="Q522" s="7">
        <v>14</v>
      </c>
      <c r="R522" s="7">
        <v>115</v>
      </c>
      <c r="S522" s="7">
        <v>70</v>
      </c>
      <c r="T522" s="7">
        <v>36</v>
      </c>
      <c r="U522" s="7">
        <v>69</v>
      </c>
      <c r="V522" s="7">
        <v>204</v>
      </c>
      <c r="W522" s="7">
        <v>25</v>
      </c>
      <c r="X522" s="2">
        <v>3.6</v>
      </c>
      <c r="Y522" s="2">
        <v>3.5</v>
      </c>
      <c r="Z522" s="2">
        <v>3.2</v>
      </c>
      <c r="AA522" s="2">
        <v>4.0999999999999996</v>
      </c>
      <c r="AB522" s="2">
        <v>3</v>
      </c>
      <c r="AC522" s="2">
        <v>2.7</v>
      </c>
      <c r="AD522" s="2">
        <v>3.3</v>
      </c>
      <c r="AE522" s="2">
        <v>3</v>
      </c>
      <c r="AF522" s="2">
        <v>5.9</v>
      </c>
      <c r="AG522" s="2">
        <v>4</v>
      </c>
      <c r="AH522" s="2">
        <v>4.7</v>
      </c>
      <c r="AI522" s="2">
        <v>2.5</v>
      </c>
      <c r="AJ522" s="2">
        <v>4.0999999999999996</v>
      </c>
      <c r="AK522" s="2">
        <v>2.5</v>
      </c>
      <c r="AL522" s="2">
        <v>2.5</v>
      </c>
      <c r="AM522" s="2">
        <v>2.6</v>
      </c>
      <c r="AN522" s="2">
        <v>4.7</v>
      </c>
      <c r="AO522" s="2">
        <v>3.4</v>
      </c>
      <c r="AP522" s="2">
        <v>3.6</v>
      </c>
      <c r="AQ522" s="2">
        <v>3.7</v>
      </c>
      <c r="AR522" s="2">
        <v>1.2</v>
      </c>
      <c r="AS522">
        <v>29879649</v>
      </c>
      <c r="AT522">
        <v>191979</v>
      </c>
      <c r="AU522">
        <v>48520</v>
      </c>
      <c r="AV522">
        <v>2369558</v>
      </c>
      <c r="AW522">
        <v>100531</v>
      </c>
      <c r="AX522">
        <v>194317</v>
      </c>
      <c r="AY522">
        <v>1317481</v>
      </c>
      <c r="AZ522">
        <v>4364998</v>
      </c>
      <c r="BA522">
        <v>1362724</v>
      </c>
      <c r="BB522">
        <v>2159897</v>
      </c>
      <c r="BC522">
        <v>1319238</v>
      </c>
      <c r="BD522">
        <v>1068444</v>
      </c>
      <c r="BE522">
        <v>446554</v>
      </c>
      <c r="BF522">
        <v>2384469</v>
      </c>
      <c r="BG522">
        <v>2534319</v>
      </c>
      <c r="BH522">
        <v>1496597</v>
      </c>
      <c r="BI522">
        <v>3150409</v>
      </c>
      <c r="BJ522">
        <v>4123538</v>
      </c>
      <c r="BK522">
        <v>600195</v>
      </c>
      <c r="BL522">
        <v>532732</v>
      </c>
      <c r="BM522">
        <v>113147</v>
      </c>
    </row>
    <row r="523" spans="1:65" x14ac:dyDescent="0.25">
      <c r="A523" t="s">
        <v>527</v>
      </c>
      <c r="B523" s="2">
        <v>3.9</v>
      </c>
      <c r="C523" s="3">
        <v>3.9729999999999999</v>
      </c>
      <c r="D523" s="9">
        <v>9.5</v>
      </c>
      <c r="E523" s="2">
        <v>1114</v>
      </c>
      <c r="F523" s="7">
        <v>2</v>
      </c>
      <c r="G523" s="7">
        <v>79</v>
      </c>
      <c r="H523" s="7">
        <v>5</v>
      </c>
      <c r="I523" s="7">
        <v>7</v>
      </c>
      <c r="J523" s="7">
        <v>41</v>
      </c>
      <c r="K523" s="7">
        <v>981</v>
      </c>
      <c r="L523" s="7">
        <v>148</v>
      </c>
      <c r="M523" s="7">
        <v>46</v>
      </c>
      <c r="N523" s="7">
        <v>146</v>
      </c>
      <c r="O523" s="7">
        <v>53</v>
      </c>
      <c r="P523" s="7">
        <v>48</v>
      </c>
      <c r="Q523" s="7">
        <v>13</v>
      </c>
      <c r="R523" s="7">
        <v>108</v>
      </c>
      <c r="S523" s="7">
        <v>66</v>
      </c>
      <c r="T523" s="7">
        <v>36</v>
      </c>
      <c r="U523" s="7">
        <v>66</v>
      </c>
      <c r="V523" s="7">
        <v>204</v>
      </c>
      <c r="W523" s="7">
        <v>26</v>
      </c>
      <c r="X523" s="2">
        <v>3.6</v>
      </c>
      <c r="Y523" s="2">
        <v>3.7</v>
      </c>
      <c r="Z523" s="2">
        <v>3.3</v>
      </c>
      <c r="AA523" s="2">
        <v>4.0999999999999996</v>
      </c>
      <c r="AB523" s="2">
        <v>2.9</v>
      </c>
      <c r="AC523" s="2">
        <v>2.6</v>
      </c>
      <c r="AD523" s="2">
        <v>3.3</v>
      </c>
      <c r="AE523" s="2">
        <v>2.9</v>
      </c>
      <c r="AF523" s="2">
        <v>5.9</v>
      </c>
      <c r="AG523" s="2">
        <v>3.7</v>
      </c>
      <c r="AH523" s="2">
        <v>4.5999999999999996</v>
      </c>
      <c r="AI523" s="2">
        <v>2.2000000000000002</v>
      </c>
      <c r="AJ523" s="2">
        <v>3.8</v>
      </c>
      <c r="AK523" s="2">
        <v>2.4</v>
      </c>
      <c r="AL523" s="2">
        <v>2.5</v>
      </c>
      <c r="AM523" s="2">
        <v>2.4</v>
      </c>
      <c r="AN523" s="2">
        <v>4.7</v>
      </c>
      <c r="AO523" s="2">
        <v>3.4</v>
      </c>
      <c r="AP523" s="2">
        <v>3.5</v>
      </c>
      <c r="AQ523" s="2">
        <v>3.6</v>
      </c>
      <c r="AR523" s="2">
        <v>1.2</v>
      </c>
      <c r="AS523">
        <v>29921492</v>
      </c>
      <c r="AT523">
        <v>191740</v>
      </c>
      <c r="AU523">
        <v>48655</v>
      </c>
      <c r="AV523">
        <v>2378092</v>
      </c>
      <c r="AW523">
        <v>101331</v>
      </c>
      <c r="AX523">
        <v>194974</v>
      </c>
      <c r="AY523">
        <v>1323163</v>
      </c>
      <c r="AZ523">
        <v>4360299</v>
      </c>
      <c r="BA523">
        <v>1362556</v>
      </c>
      <c r="BB523">
        <v>2164901</v>
      </c>
      <c r="BC523">
        <v>1322119</v>
      </c>
      <c r="BD523">
        <v>1072091</v>
      </c>
      <c r="BE523">
        <v>446839</v>
      </c>
      <c r="BF523">
        <v>2390714</v>
      </c>
      <c r="BG523">
        <v>2524449</v>
      </c>
      <c r="BH523">
        <v>1497742</v>
      </c>
      <c r="BI523">
        <v>3153320</v>
      </c>
      <c r="BJ523">
        <v>4141126</v>
      </c>
      <c r="BK523">
        <v>600279</v>
      </c>
      <c r="BL523">
        <v>533788</v>
      </c>
      <c r="BM523">
        <v>113316</v>
      </c>
    </row>
    <row r="524" spans="1:65" x14ac:dyDescent="0.25">
      <c r="A524" t="s">
        <v>528</v>
      </c>
      <c r="B524" s="2">
        <v>4</v>
      </c>
      <c r="C524" s="3">
        <v>3.9990000000000001</v>
      </c>
      <c r="D524" s="9">
        <v>9.5</v>
      </c>
      <c r="E524" s="2">
        <v>1112</v>
      </c>
      <c r="F524" s="7">
        <v>2</v>
      </c>
      <c r="G524" s="7">
        <v>77</v>
      </c>
      <c r="H524" s="7">
        <v>5</v>
      </c>
      <c r="I524" s="7">
        <v>7</v>
      </c>
      <c r="J524" s="7">
        <v>39</v>
      </c>
      <c r="K524" s="7">
        <v>983</v>
      </c>
      <c r="L524" s="7">
        <v>149</v>
      </c>
      <c r="M524" s="7">
        <v>49</v>
      </c>
      <c r="N524" s="7">
        <v>144</v>
      </c>
      <c r="O524" s="7">
        <v>53</v>
      </c>
      <c r="P524" s="7">
        <v>46</v>
      </c>
      <c r="Q524" s="7">
        <v>11</v>
      </c>
      <c r="R524" s="7">
        <v>107</v>
      </c>
      <c r="S524" s="7">
        <v>70</v>
      </c>
      <c r="T524" s="7">
        <v>37</v>
      </c>
      <c r="U524" s="7">
        <v>67</v>
      </c>
      <c r="V524" s="7">
        <v>202</v>
      </c>
      <c r="W524" s="7">
        <v>28</v>
      </c>
      <c r="X524" s="2">
        <v>3.5</v>
      </c>
      <c r="Y524" s="2">
        <v>3.6</v>
      </c>
      <c r="Z524" s="2">
        <v>3.2</v>
      </c>
      <c r="AA524" s="2">
        <v>4.4000000000000004</v>
      </c>
      <c r="AB524" s="2">
        <v>2.9</v>
      </c>
      <c r="AC524" s="2">
        <v>2.5</v>
      </c>
      <c r="AD524" s="2">
        <v>3.3</v>
      </c>
      <c r="AE524" s="2">
        <v>3</v>
      </c>
      <c r="AF524" s="2">
        <v>5.7</v>
      </c>
      <c r="AG524" s="2">
        <v>3.6</v>
      </c>
      <c r="AH524" s="2">
        <v>4.3</v>
      </c>
      <c r="AI524" s="2">
        <v>1.9</v>
      </c>
      <c r="AJ524" s="2">
        <v>3.7</v>
      </c>
      <c r="AK524" s="2">
        <v>2.6</v>
      </c>
      <c r="AL524" s="2">
        <v>2.5</v>
      </c>
      <c r="AM524" s="2">
        <v>2.4</v>
      </c>
      <c r="AN524" s="2">
        <v>4.5</v>
      </c>
      <c r="AO524" s="2">
        <v>3.4</v>
      </c>
      <c r="AP524" s="2">
        <v>3.4</v>
      </c>
      <c r="AQ524" s="2">
        <v>3.6</v>
      </c>
      <c r="AR524" s="2">
        <v>1.2</v>
      </c>
      <c r="AS524">
        <v>29947648</v>
      </c>
      <c r="AT524">
        <v>191665</v>
      </c>
      <c r="AU524">
        <v>48741</v>
      </c>
      <c r="AV524">
        <v>2367381</v>
      </c>
      <c r="AW524">
        <v>101998</v>
      </c>
      <c r="AX524">
        <v>195080</v>
      </c>
      <c r="AY524">
        <v>1319997</v>
      </c>
      <c r="AZ524">
        <v>4360056</v>
      </c>
      <c r="BA524">
        <v>1363190</v>
      </c>
      <c r="BB524">
        <v>2169091</v>
      </c>
      <c r="BC524">
        <v>1323956</v>
      </c>
      <c r="BD524">
        <v>1075392</v>
      </c>
      <c r="BE524">
        <v>446687</v>
      </c>
      <c r="BF524">
        <v>2398149</v>
      </c>
      <c r="BG524">
        <v>2520108</v>
      </c>
      <c r="BH524">
        <v>1499135</v>
      </c>
      <c r="BI524">
        <v>3154852</v>
      </c>
      <c r="BJ524">
        <v>4159150</v>
      </c>
      <c r="BK524">
        <v>604869</v>
      </c>
      <c r="BL524">
        <v>534485</v>
      </c>
      <c r="BM524">
        <v>113667</v>
      </c>
    </row>
    <row r="525" spans="1:65" x14ac:dyDescent="0.25">
      <c r="A525" t="s">
        <v>529</v>
      </c>
      <c r="B525" s="2">
        <v>4</v>
      </c>
      <c r="C525" s="3">
        <v>3.9569999999999999</v>
      </c>
      <c r="D525" s="9">
        <v>9.5</v>
      </c>
      <c r="E525" s="2">
        <v>1104</v>
      </c>
      <c r="F525" s="7">
        <v>2</v>
      </c>
      <c r="G525" s="7">
        <v>79</v>
      </c>
      <c r="H525" s="7">
        <v>6</v>
      </c>
      <c r="I525" s="7">
        <v>7</v>
      </c>
      <c r="J525" s="7">
        <v>40</v>
      </c>
      <c r="K525" s="7">
        <v>972</v>
      </c>
      <c r="L525" s="7">
        <v>144</v>
      </c>
      <c r="M525" s="7">
        <v>44</v>
      </c>
      <c r="N525" s="7">
        <v>141</v>
      </c>
      <c r="O525" s="7">
        <v>54</v>
      </c>
      <c r="P525" s="7">
        <v>44</v>
      </c>
      <c r="Q525" s="7">
        <v>11</v>
      </c>
      <c r="R525" s="7">
        <v>109</v>
      </c>
      <c r="S525" s="7">
        <v>72</v>
      </c>
      <c r="T525" s="7">
        <v>37</v>
      </c>
      <c r="U525" s="7">
        <v>69</v>
      </c>
      <c r="V525" s="7">
        <v>198</v>
      </c>
      <c r="W525" s="7">
        <v>29</v>
      </c>
      <c r="X525" s="2">
        <v>3.5</v>
      </c>
      <c r="Y525" s="2">
        <v>3.4</v>
      </c>
      <c r="Z525" s="2">
        <v>3.3</v>
      </c>
      <c r="AA525" s="2">
        <v>4.7</v>
      </c>
      <c r="AB525" s="2">
        <v>2.9</v>
      </c>
      <c r="AC525" s="2">
        <v>2.6</v>
      </c>
      <c r="AD525" s="2">
        <v>3.2</v>
      </c>
      <c r="AE525" s="2">
        <v>2.7</v>
      </c>
      <c r="AF525" s="2">
        <v>5.5</v>
      </c>
      <c r="AG525" s="2">
        <v>3.7</v>
      </c>
      <c r="AH525" s="2">
        <v>4.0999999999999996</v>
      </c>
      <c r="AI525" s="2">
        <v>1.9</v>
      </c>
      <c r="AJ525" s="2">
        <v>3.8</v>
      </c>
      <c r="AK525" s="2">
        <v>2.6</v>
      </c>
      <c r="AL525" s="2">
        <v>2.5</v>
      </c>
      <c r="AM525" s="2">
        <v>2.5</v>
      </c>
      <c r="AN525" s="2">
        <v>4.4000000000000004</v>
      </c>
      <c r="AO525" s="2">
        <v>3.6</v>
      </c>
      <c r="AP525" s="2">
        <v>3.5</v>
      </c>
      <c r="AQ525" s="2">
        <v>3.5</v>
      </c>
      <c r="AR525" s="2">
        <v>1.3</v>
      </c>
      <c r="AS525">
        <v>30002984</v>
      </c>
      <c r="AT525">
        <v>191732</v>
      </c>
      <c r="AU525">
        <v>48841</v>
      </c>
      <c r="AV525">
        <v>2368477</v>
      </c>
      <c r="AW525">
        <v>102714</v>
      </c>
      <c r="AX525">
        <v>195583</v>
      </c>
      <c r="AY525">
        <v>1321227</v>
      </c>
      <c r="AZ525">
        <v>4362676</v>
      </c>
      <c r="BA525">
        <v>1364115</v>
      </c>
      <c r="BB525">
        <v>2182921</v>
      </c>
      <c r="BC525">
        <v>1325678</v>
      </c>
      <c r="BD525">
        <v>1078818</v>
      </c>
      <c r="BE525">
        <v>447031</v>
      </c>
      <c r="BF525">
        <v>2403236</v>
      </c>
      <c r="BG525">
        <v>2514326</v>
      </c>
      <c r="BH525">
        <v>1501328</v>
      </c>
      <c r="BI525">
        <v>3158760</v>
      </c>
      <c r="BJ525">
        <v>4178611</v>
      </c>
      <c r="BK525">
        <v>607468</v>
      </c>
      <c r="BL525">
        <v>535545</v>
      </c>
      <c r="BM525">
        <v>113897</v>
      </c>
    </row>
    <row r="526" spans="1:65" x14ac:dyDescent="0.25">
      <c r="A526" t="s">
        <v>530</v>
      </c>
      <c r="B526" s="2">
        <v>3.9</v>
      </c>
      <c r="C526" s="3">
        <v>4.01</v>
      </c>
      <c r="D526" s="9">
        <v>9.5</v>
      </c>
      <c r="E526" s="2">
        <v>1075</v>
      </c>
      <c r="F526" s="7">
        <v>2</v>
      </c>
      <c r="G526" s="7">
        <v>75</v>
      </c>
      <c r="H526" s="7">
        <v>6</v>
      </c>
      <c r="I526" s="7">
        <v>7</v>
      </c>
      <c r="J526" s="7">
        <v>40</v>
      </c>
      <c r="K526" s="7">
        <v>947</v>
      </c>
      <c r="L526" s="7">
        <v>141</v>
      </c>
      <c r="M526" s="7">
        <v>42</v>
      </c>
      <c r="N526" s="7">
        <v>133</v>
      </c>
      <c r="O526" s="7">
        <v>52</v>
      </c>
      <c r="P526" s="7">
        <v>42</v>
      </c>
      <c r="Q526" s="7">
        <v>12</v>
      </c>
      <c r="R526" s="7">
        <v>107</v>
      </c>
      <c r="S526" s="7">
        <v>70</v>
      </c>
      <c r="T526" s="7">
        <v>36</v>
      </c>
      <c r="U526" s="7">
        <v>67</v>
      </c>
      <c r="V526" s="7">
        <v>193</v>
      </c>
      <c r="W526" s="7">
        <v>28</v>
      </c>
      <c r="X526" s="2">
        <v>3.4</v>
      </c>
      <c r="Y526" s="2">
        <v>3.6</v>
      </c>
      <c r="Z526" s="2">
        <v>3.1</v>
      </c>
      <c r="AA526" s="2">
        <v>5</v>
      </c>
      <c r="AB526" s="2">
        <v>2.8</v>
      </c>
      <c r="AC526" s="2">
        <v>2.6</v>
      </c>
      <c r="AD526" s="2">
        <v>3.2</v>
      </c>
      <c r="AE526" s="2">
        <v>2.6</v>
      </c>
      <c r="AF526" s="2">
        <v>5.2</v>
      </c>
      <c r="AG526" s="2">
        <v>3.6</v>
      </c>
      <c r="AH526" s="2">
        <v>3.8</v>
      </c>
      <c r="AI526" s="2">
        <v>2</v>
      </c>
      <c r="AJ526" s="2">
        <v>3.7</v>
      </c>
      <c r="AK526" s="2">
        <v>2.6</v>
      </c>
      <c r="AL526" s="2">
        <v>2.5</v>
      </c>
      <c r="AM526" s="2">
        <v>2.4</v>
      </c>
      <c r="AN526" s="2">
        <v>4.3</v>
      </c>
      <c r="AO526" s="2">
        <v>3.5</v>
      </c>
      <c r="AP526" s="2">
        <v>3.8</v>
      </c>
      <c r="AQ526" s="2">
        <v>3.4</v>
      </c>
      <c r="AR526" s="2">
        <v>1.3</v>
      </c>
      <c r="AS526">
        <v>30053270</v>
      </c>
      <c r="AT526">
        <v>191896</v>
      </c>
      <c r="AU526">
        <v>48984</v>
      </c>
      <c r="AV526">
        <v>2367443</v>
      </c>
      <c r="AW526">
        <v>103363</v>
      </c>
      <c r="AX526">
        <v>196140</v>
      </c>
      <c r="AY526">
        <v>1322880</v>
      </c>
      <c r="AZ526">
        <v>4361660</v>
      </c>
      <c r="BA526">
        <v>1364860</v>
      </c>
      <c r="BB526">
        <v>2193039</v>
      </c>
      <c r="BC526">
        <v>1325867</v>
      </c>
      <c r="BD526">
        <v>1081604</v>
      </c>
      <c r="BE526">
        <v>446998</v>
      </c>
      <c r="BF526">
        <v>2407937</v>
      </c>
      <c r="BG526">
        <v>2510532</v>
      </c>
      <c r="BH526">
        <v>1503924</v>
      </c>
      <c r="BI526">
        <v>3168463</v>
      </c>
      <c r="BJ526">
        <v>4197320</v>
      </c>
      <c r="BK526">
        <v>609572</v>
      </c>
      <c r="BL526">
        <v>536813</v>
      </c>
      <c r="BM526">
        <v>113974</v>
      </c>
    </row>
    <row r="527" spans="1:65" x14ac:dyDescent="0.25">
      <c r="A527" t="s">
        <v>531</v>
      </c>
      <c r="B527" s="2">
        <v>4</v>
      </c>
      <c r="C527" s="3">
        <v>3.6949999999999998</v>
      </c>
      <c r="D527" s="9">
        <v>10.42</v>
      </c>
      <c r="E527" s="2">
        <v>1043</v>
      </c>
      <c r="F527" s="7">
        <v>2</v>
      </c>
      <c r="G527" s="7">
        <v>73</v>
      </c>
      <c r="H527" s="7">
        <v>6</v>
      </c>
      <c r="I527" s="7">
        <v>7</v>
      </c>
      <c r="J527" s="7">
        <v>37</v>
      </c>
      <c r="K527" s="7">
        <v>920</v>
      </c>
      <c r="L527" s="7">
        <v>141</v>
      </c>
      <c r="M527" s="7">
        <v>39</v>
      </c>
      <c r="N527" s="7">
        <v>131</v>
      </c>
      <c r="O527" s="7">
        <v>50</v>
      </c>
      <c r="P527" s="7">
        <v>39</v>
      </c>
      <c r="Q527" s="7">
        <v>14</v>
      </c>
      <c r="R527" s="7">
        <v>101</v>
      </c>
      <c r="S527" s="7">
        <v>65</v>
      </c>
      <c r="T527" s="7">
        <v>35</v>
      </c>
      <c r="U527" s="7">
        <v>64</v>
      </c>
      <c r="V527" s="7">
        <v>190</v>
      </c>
      <c r="W527" s="7">
        <v>28</v>
      </c>
      <c r="X527" s="2">
        <v>3.3</v>
      </c>
      <c r="Y527" s="2">
        <v>3.8</v>
      </c>
      <c r="Z527" s="2">
        <v>3</v>
      </c>
      <c r="AA527" s="2">
        <v>5.2</v>
      </c>
      <c r="AB527" s="2">
        <v>2.9</v>
      </c>
      <c r="AC527" s="2">
        <v>2.4</v>
      </c>
      <c r="AD527" s="2">
        <v>3.2</v>
      </c>
      <c r="AE527" s="2">
        <v>2.4</v>
      </c>
      <c r="AF527" s="2">
        <v>5.0999999999999996</v>
      </c>
      <c r="AG527" s="2">
        <v>3.4</v>
      </c>
      <c r="AH527" s="2">
        <v>3.6</v>
      </c>
      <c r="AI527" s="2">
        <v>2.2999999999999998</v>
      </c>
      <c r="AJ527" s="2">
        <v>3.5</v>
      </c>
      <c r="AK527" s="2">
        <v>2.4</v>
      </c>
      <c r="AL527" s="2">
        <v>2.2999999999999998</v>
      </c>
      <c r="AM527" s="2">
        <v>2.2999999999999998</v>
      </c>
      <c r="AN527" s="2">
        <v>4.2</v>
      </c>
      <c r="AO527" s="2">
        <v>3.4</v>
      </c>
      <c r="AP527" s="2">
        <v>3.9</v>
      </c>
      <c r="AQ527" s="2">
        <v>3.3</v>
      </c>
      <c r="AR527" s="2">
        <v>1.3</v>
      </c>
      <c r="AS527">
        <v>30108863</v>
      </c>
      <c r="AT527">
        <v>191347</v>
      </c>
      <c r="AU527">
        <v>49235</v>
      </c>
      <c r="AV527">
        <v>2367165</v>
      </c>
      <c r="AW527">
        <v>104129</v>
      </c>
      <c r="AX527">
        <v>196808</v>
      </c>
      <c r="AY527">
        <v>1326351</v>
      </c>
      <c r="AZ527">
        <v>4363479</v>
      </c>
      <c r="BA527">
        <v>1367415</v>
      </c>
      <c r="BB527">
        <v>2197422</v>
      </c>
      <c r="BC527">
        <v>1328109</v>
      </c>
      <c r="BD527">
        <v>1084220</v>
      </c>
      <c r="BE527">
        <v>447649</v>
      </c>
      <c r="BF527">
        <v>2415672</v>
      </c>
      <c r="BG527">
        <v>2504349</v>
      </c>
      <c r="BH527">
        <v>1505782</v>
      </c>
      <c r="BI527">
        <v>3173090</v>
      </c>
      <c r="BJ527">
        <v>4221602</v>
      </c>
      <c r="BK527">
        <v>612428</v>
      </c>
      <c r="BL527">
        <v>538502</v>
      </c>
      <c r="BM527">
        <v>114109</v>
      </c>
    </row>
    <row r="528" spans="1:65" x14ac:dyDescent="0.25">
      <c r="A528" t="s">
        <v>532</v>
      </c>
      <c r="B528" s="2">
        <v>4.2</v>
      </c>
      <c r="C528" s="3">
        <v>4.3</v>
      </c>
      <c r="D528" s="9">
        <v>10.42</v>
      </c>
      <c r="E528" s="2">
        <v>1025</v>
      </c>
      <c r="F528" s="7">
        <v>2</v>
      </c>
      <c r="G528" s="7">
        <v>70</v>
      </c>
      <c r="H528" s="7">
        <v>6</v>
      </c>
      <c r="I528" s="7">
        <v>7</v>
      </c>
      <c r="J528" s="7">
        <v>38</v>
      </c>
      <c r="K528" s="7">
        <v>903</v>
      </c>
      <c r="L528" s="7">
        <v>143</v>
      </c>
      <c r="M528" s="7">
        <v>38</v>
      </c>
      <c r="N528" s="7">
        <v>127</v>
      </c>
      <c r="O528" s="7">
        <v>47</v>
      </c>
      <c r="P528" s="7">
        <v>38</v>
      </c>
      <c r="Q528" s="7">
        <v>14</v>
      </c>
      <c r="R528" s="7">
        <v>97</v>
      </c>
      <c r="S528" s="7">
        <v>64</v>
      </c>
      <c r="T528" s="7">
        <v>35</v>
      </c>
      <c r="U528" s="7">
        <v>62</v>
      </c>
      <c r="V528" s="7">
        <v>187</v>
      </c>
      <c r="W528" s="7">
        <v>27</v>
      </c>
      <c r="X528" s="2">
        <v>3.2</v>
      </c>
      <c r="Y528" s="2">
        <v>3.8</v>
      </c>
      <c r="Z528" s="2">
        <v>2.9</v>
      </c>
      <c r="AA528" s="2">
        <v>5.3</v>
      </c>
      <c r="AB528" s="2">
        <v>2.9</v>
      </c>
      <c r="AC528" s="2">
        <v>2.5</v>
      </c>
      <c r="AD528" s="2">
        <v>3.2</v>
      </c>
      <c r="AE528" s="2">
        <v>2.4</v>
      </c>
      <c r="AF528" s="2">
        <v>5</v>
      </c>
      <c r="AG528" s="2">
        <v>3.2</v>
      </c>
      <c r="AH528" s="2">
        <v>3.5</v>
      </c>
      <c r="AI528" s="2">
        <v>2.2999999999999998</v>
      </c>
      <c r="AJ528" s="2">
        <v>3.3</v>
      </c>
      <c r="AK528" s="2">
        <v>2.4</v>
      </c>
      <c r="AL528" s="2">
        <v>2.4</v>
      </c>
      <c r="AM528" s="2">
        <v>2.2999999999999998</v>
      </c>
      <c r="AN528" s="2">
        <v>4.2</v>
      </c>
      <c r="AO528" s="2">
        <v>3.4</v>
      </c>
      <c r="AP528" s="2">
        <v>3.8</v>
      </c>
      <c r="AQ528" s="2">
        <v>3.3</v>
      </c>
      <c r="AR528" s="2">
        <v>1.4</v>
      </c>
      <c r="AS528">
        <v>30147233</v>
      </c>
      <c r="AT528">
        <v>191137</v>
      </c>
      <c r="AU528">
        <v>49402</v>
      </c>
      <c r="AV528">
        <v>2366798</v>
      </c>
      <c r="AW528">
        <v>105036</v>
      </c>
      <c r="AX528">
        <v>197185</v>
      </c>
      <c r="AY528">
        <v>1328207</v>
      </c>
      <c r="AZ528">
        <v>4363293</v>
      </c>
      <c r="BA528">
        <v>1369270</v>
      </c>
      <c r="BB528">
        <v>2194495</v>
      </c>
      <c r="BC528">
        <v>1325838</v>
      </c>
      <c r="BD528">
        <v>1087650</v>
      </c>
      <c r="BE528">
        <v>448606</v>
      </c>
      <c r="BF528">
        <v>2419573</v>
      </c>
      <c r="BG528">
        <v>2502679</v>
      </c>
      <c r="BH528">
        <v>1509270</v>
      </c>
      <c r="BI528">
        <v>3174730</v>
      </c>
      <c r="BJ528">
        <v>4246334</v>
      </c>
      <c r="BK528">
        <v>614292</v>
      </c>
      <c r="BL528">
        <v>539463</v>
      </c>
      <c r="BM528">
        <v>113975</v>
      </c>
    </row>
    <row r="529" spans="1:65" x14ac:dyDescent="0.25">
      <c r="A529" t="s">
        <v>533</v>
      </c>
      <c r="B529" s="2">
        <v>4.3</v>
      </c>
      <c r="C529" s="3">
        <v>4.68</v>
      </c>
      <c r="D529" s="9">
        <v>10.42</v>
      </c>
      <c r="E529" s="2">
        <v>1010</v>
      </c>
      <c r="F529" s="7">
        <v>2</v>
      </c>
      <c r="G529" s="7">
        <v>70</v>
      </c>
      <c r="H529" s="7">
        <v>7</v>
      </c>
      <c r="I529" s="7">
        <v>7</v>
      </c>
      <c r="J529" s="7">
        <v>38</v>
      </c>
      <c r="K529" s="7">
        <v>887</v>
      </c>
      <c r="L529" s="7">
        <v>139</v>
      </c>
      <c r="M529" s="7">
        <v>37</v>
      </c>
      <c r="N529" s="7">
        <v>123</v>
      </c>
      <c r="O529" s="7">
        <v>47</v>
      </c>
      <c r="P529" s="7">
        <v>39</v>
      </c>
      <c r="Q529" s="7">
        <v>14</v>
      </c>
      <c r="R529" s="7">
        <v>96</v>
      </c>
      <c r="S529" s="7">
        <v>63</v>
      </c>
      <c r="T529" s="7">
        <v>34</v>
      </c>
      <c r="U529" s="7">
        <v>61</v>
      </c>
      <c r="V529" s="7">
        <v>182</v>
      </c>
      <c r="W529" s="7">
        <v>28</v>
      </c>
      <c r="X529" s="2">
        <v>3.2</v>
      </c>
      <c r="Y529" s="2">
        <v>3.8</v>
      </c>
      <c r="Z529" s="2">
        <v>2.9</v>
      </c>
      <c r="AA529" s="2">
        <v>5.5</v>
      </c>
      <c r="AB529" s="2">
        <v>3.1</v>
      </c>
      <c r="AC529" s="2">
        <v>2.5</v>
      </c>
      <c r="AD529" s="2">
        <v>3.1</v>
      </c>
      <c r="AE529" s="2">
        <v>2.2999999999999998</v>
      </c>
      <c r="AF529" s="2">
        <v>4.8</v>
      </c>
      <c r="AG529" s="2">
        <v>3.2</v>
      </c>
      <c r="AH529" s="2">
        <v>3.6</v>
      </c>
      <c r="AI529" s="2">
        <v>2.2999999999999998</v>
      </c>
      <c r="AJ529" s="2">
        <v>3.3</v>
      </c>
      <c r="AK529" s="2">
        <v>2.2999999999999998</v>
      </c>
      <c r="AL529" s="2">
        <v>2.2999999999999998</v>
      </c>
      <c r="AM529" s="2">
        <v>2.2000000000000002</v>
      </c>
      <c r="AN529" s="2">
        <v>4.0999999999999996</v>
      </c>
      <c r="AO529" s="2">
        <v>3.5</v>
      </c>
      <c r="AP529" s="2">
        <v>4</v>
      </c>
      <c r="AQ529" s="2">
        <v>3.2</v>
      </c>
      <c r="AR529" s="2">
        <v>1.5</v>
      </c>
      <c r="AS529">
        <v>30189680</v>
      </c>
      <c r="AT529">
        <v>191174</v>
      </c>
      <c r="AU529">
        <v>49438</v>
      </c>
      <c r="AV529">
        <v>2365272</v>
      </c>
      <c r="AW529">
        <v>105871</v>
      </c>
      <c r="AX529">
        <v>197759</v>
      </c>
      <c r="AY529">
        <v>1329569</v>
      </c>
      <c r="AZ529">
        <v>4363493</v>
      </c>
      <c r="BA529">
        <v>1370214</v>
      </c>
      <c r="BB529">
        <v>2196290</v>
      </c>
      <c r="BC529">
        <v>1324093</v>
      </c>
      <c r="BD529">
        <v>1090258</v>
      </c>
      <c r="BE529">
        <v>449530</v>
      </c>
      <c r="BF529">
        <v>2424264</v>
      </c>
      <c r="BG529">
        <v>2499892</v>
      </c>
      <c r="BH529">
        <v>1508034</v>
      </c>
      <c r="BI529">
        <v>3180904</v>
      </c>
      <c r="BJ529">
        <v>4273289</v>
      </c>
      <c r="BK529">
        <v>616480</v>
      </c>
      <c r="BL529">
        <v>540089</v>
      </c>
      <c r="BM529">
        <v>113767</v>
      </c>
    </row>
    <row r="530" spans="1:65" x14ac:dyDescent="0.25">
      <c r="A530" t="s">
        <v>534</v>
      </c>
      <c r="B530" s="2">
        <v>4.3</v>
      </c>
      <c r="C530" s="3">
        <v>4.0629999999999997</v>
      </c>
      <c r="D530" s="9">
        <v>10.42</v>
      </c>
      <c r="E530" s="2">
        <v>988</v>
      </c>
      <c r="F530" s="7">
        <v>2</v>
      </c>
      <c r="G530" s="7">
        <v>70</v>
      </c>
      <c r="H530" s="7">
        <v>6</v>
      </c>
      <c r="I530" s="7">
        <v>7</v>
      </c>
      <c r="J530" s="7">
        <v>36</v>
      </c>
      <c r="K530" s="7">
        <v>869</v>
      </c>
      <c r="L530" s="7">
        <v>137</v>
      </c>
      <c r="M530" s="7">
        <v>38</v>
      </c>
      <c r="N530" s="7">
        <v>116</v>
      </c>
      <c r="O530" s="7">
        <v>46</v>
      </c>
      <c r="P530" s="7">
        <v>38</v>
      </c>
      <c r="Q530" s="7">
        <v>12</v>
      </c>
      <c r="R530" s="7">
        <v>94</v>
      </c>
      <c r="S530" s="7">
        <v>59</v>
      </c>
      <c r="T530" s="7">
        <v>34</v>
      </c>
      <c r="U530" s="7">
        <v>61</v>
      </c>
      <c r="V530" s="7">
        <v>182</v>
      </c>
      <c r="W530" s="7">
        <v>27</v>
      </c>
      <c r="X530" s="2">
        <v>3.1</v>
      </c>
      <c r="Y530" s="2">
        <v>3.8</v>
      </c>
      <c r="Z530" s="2">
        <v>2.9</v>
      </c>
      <c r="AA530" s="2">
        <v>5.2</v>
      </c>
      <c r="AB530" s="2">
        <v>2.9</v>
      </c>
      <c r="AC530" s="2">
        <v>2.2999999999999998</v>
      </c>
      <c r="AD530" s="2">
        <v>3.1</v>
      </c>
      <c r="AE530" s="2">
        <v>2.4</v>
      </c>
      <c r="AF530" s="2">
        <v>4.5999999999999996</v>
      </c>
      <c r="AG530" s="2">
        <v>3.2</v>
      </c>
      <c r="AH530" s="2">
        <v>3.5</v>
      </c>
      <c r="AI530" s="2">
        <v>2</v>
      </c>
      <c r="AJ530" s="2">
        <v>3.3</v>
      </c>
      <c r="AK530" s="2">
        <v>2.2000000000000002</v>
      </c>
      <c r="AL530" s="2">
        <v>2.2999999999999998</v>
      </c>
      <c r="AM530" s="2">
        <v>2.2000000000000002</v>
      </c>
      <c r="AN530" s="2">
        <v>4.0999999999999996</v>
      </c>
      <c r="AO530" s="2">
        <v>3.4</v>
      </c>
      <c r="AP530" s="2">
        <v>4</v>
      </c>
      <c r="AQ530" s="2">
        <v>3.2</v>
      </c>
      <c r="AR530" s="2">
        <v>1.5</v>
      </c>
      <c r="AS530">
        <v>30194882</v>
      </c>
      <c r="AT530">
        <v>191111</v>
      </c>
      <c r="AU530">
        <v>49529</v>
      </c>
      <c r="AV530">
        <v>2363006</v>
      </c>
      <c r="AW530">
        <v>106580</v>
      </c>
      <c r="AX530">
        <v>197919</v>
      </c>
      <c r="AY530">
        <v>1329447</v>
      </c>
      <c r="AZ530">
        <v>4365153</v>
      </c>
      <c r="BA530">
        <v>1370740</v>
      </c>
      <c r="BB530">
        <v>2197755</v>
      </c>
      <c r="BC530">
        <v>1320609</v>
      </c>
      <c r="BD530">
        <v>1093628</v>
      </c>
      <c r="BE530">
        <v>450813</v>
      </c>
      <c r="BF530">
        <v>2427542</v>
      </c>
      <c r="BG530">
        <v>2491046</v>
      </c>
      <c r="BH530">
        <v>1506139</v>
      </c>
      <c r="BI530">
        <v>3183836</v>
      </c>
      <c r="BJ530">
        <v>4277436</v>
      </c>
      <c r="BK530">
        <v>618280</v>
      </c>
      <c r="BL530">
        <v>540407</v>
      </c>
      <c r="BM530">
        <v>113909</v>
      </c>
    </row>
    <row r="531" spans="1:65" x14ac:dyDescent="0.25">
      <c r="A531" t="s">
        <v>535</v>
      </c>
      <c r="B531" s="2">
        <v>4.0999999999999996</v>
      </c>
      <c r="C531" s="3">
        <v>4.101</v>
      </c>
      <c r="D531" s="9">
        <v>10.42</v>
      </c>
      <c r="E531" s="2">
        <v>973</v>
      </c>
      <c r="F531" s="7">
        <v>2</v>
      </c>
      <c r="G531" s="7">
        <v>72</v>
      </c>
      <c r="H531" s="7">
        <v>6</v>
      </c>
      <c r="I531" s="7">
        <v>7</v>
      </c>
      <c r="J531" s="7">
        <v>33</v>
      </c>
      <c r="K531" s="7">
        <v>854</v>
      </c>
      <c r="L531" s="7">
        <v>140</v>
      </c>
      <c r="M531" s="7">
        <v>40</v>
      </c>
      <c r="N531" s="7">
        <v>116</v>
      </c>
      <c r="O531" s="7">
        <v>45</v>
      </c>
      <c r="P531" s="7">
        <v>36</v>
      </c>
      <c r="Q531" s="7">
        <v>10</v>
      </c>
      <c r="R531" s="7">
        <v>92</v>
      </c>
      <c r="S531" s="7">
        <v>56</v>
      </c>
      <c r="T531" s="7">
        <v>32</v>
      </c>
      <c r="U531" s="7">
        <v>59</v>
      </c>
      <c r="V531" s="7">
        <v>179</v>
      </c>
      <c r="W531" s="7">
        <v>26</v>
      </c>
      <c r="X531" s="2">
        <v>3.1</v>
      </c>
      <c r="Y531" s="2">
        <v>4.3</v>
      </c>
      <c r="Z531" s="2">
        <v>3</v>
      </c>
      <c r="AA531" s="2">
        <v>4.9000000000000004</v>
      </c>
      <c r="AB531" s="2">
        <v>2.9</v>
      </c>
      <c r="AC531" s="2">
        <v>2.2000000000000002</v>
      </c>
      <c r="AD531" s="2">
        <v>3.1</v>
      </c>
      <c r="AE531" s="2">
        <v>2.5</v>
      </c>
      <c r="AF531" s="2">
        <v>4.5</v>
      </c>
      <c r="AG531" s="2">
        <v>3.1</v>
      </c>
      <c r="AH531" s="2">
        <v>3.3</v>
      </c>
      <c r="AI531" s="2">
        <v>1.6</v>
      </c>
      <c r="AJ531" s="2">
        <v>3.2</v>
      </c>
      <c r="AK531" s="2">
        <v>2.1</v>
      </c>
      <c r="AL531" s="2">
        <v>2.2000000000000002</v>
      </c>
      <c r="AM531" s="2">
        <v>2.2000000000000002</v>
      </c>
      <c r="AN531" s="2">
        <v>4</v>
      </c>
      <c r="AO531" s="2">
        <v>3.2</v>
      </c>
      <c r="AP531" s="2">
        <v>3.8</v>
      </c>
      <c r="AQ531" s="2">
        <v>3.1</v>
      </c>
      <c r="AR531" s="2">
        <v>1.5</v>
      </c>
      <c r="AS531">
        <v>30214303</v>
      </c>
      <c r="AT531">
        <v>190938</v>
      </c>
      <c r="AU531">
        <v>49570</v>
      </c>
      <c r="AV531">
        <v>2361760</v>
      </c>
      <c r="AW531">
        <v>107112</v>
      </c>
      <c r="AX531">
        <v>198267</v>
      </c>
      <c r="AY531">
        <v>1330333</v>
      </c>
      <c r="AZ531">
        <v>4366428</v>
      </c>
      <c r="BA531">
        <v>1370743</v>
      </c>
      <c r="BB531">
        <v>2195597</v>
      </c>
      <c r="BC531">
        <v>1316410</v>
      </c>
      <c r="BD531">
        <v>1095220</v>
      </c>
      <c r="BE531">
        <v>451942</v>
      </c>
      <c r="BF531">
        <v>2433289</v>
      </c>
      <c r="BG531">
        <v>2483181</v>
      </c>
      <c r="BH531">
        <v>1509133</v>
      </c>
      <c r="BI531">
        <v>3190562</v>
      </c>
      <c r="BJ531">
        <v>4288596</v>
      </c>
      <c r="BK531">
        <v>619672</v>
      </c>
      <c r="BL531">
        <v>541296</v>
      </c>
      <c r="BM531">
        <v>114254</v>
      </c>
    </row>
    <row r="532" spans="1:65" x14ac:dyDescent="0.25">
      <c r="A532" t="s">
        <v>536</v>
      </c>
      <c r="B532" s="2">
        <v>4</v>
      </c>
      <c r="C532" s="3">
        <v>4.1769999999999996</v>
      </c>
      <c r="D532" s="9">
        <v>10.42</v>
      </c>
      <c r="E532" s="2">
        <v>952</v>
      </c>
      <c r="F532" s="7">
        <v>2</v>
      </c>
      <c r="G532" s="7">
        <v>70</v>
      </c>
      <c r="H532" s="7">
        <v>5</v>
      </c>
      <c r="I532" s="7">
        <v>6</v>
      </c>
      <c r="J532" s="7">
        <v>33</v>
      </c>
      <c r="K532" s="7">
        <v>834</v>
      </c>
      <c r="L532" s="7">
        <v>135</v>
      </c>
      <c r="M532" s="7">
        <v>36</v>
      </c>
      <c r="N532" s="7">
        <v>112</v>
      </c>
      <c r="O532" s="7">
        <v>43</v>
      </c>
      <c r="P532" s="7">
        <v>35</v>
      </c>
      <c r="Q532" s="7">
        <v>9</v>
      </c>
      <c r="R532" s="7">
        <v>92</v>
      </c>
      <c r="S532" s="7">
        <v>57</v>
      </c>
      <c r="T532" s="7">
        <v>32</v>
      </c>
      <c r="U532" s="7">
        <v>61</v>
      </c>
      <c r="V532" s="7">
        <v>178</v>
      </c>
      <c r="W532" s="7">
        <v>22</v>
      </c>
      <c r="X532" s="2">
        <v>3</v>
      </c>
      <c r="Y532" s="2">
        <v>4</v>
      </c>
      <c r="Z532" s="2">
        <v>2.9</v>
      </c>
      <c r="AA532" s="2">
        <v>4.5</v>
      </c>
      <c r="AB532" s="2">
        <v>2.6</v>
      </c>
      <c r="AC532" s="2">
        <v>2.2000000000000002</v>
      </c>
      <c r="AD532" s="2">
        <v>3</v>
      </c>
      <c r="AE532" s="2">
        <v>2.2000000000000002</v>
      </c>
      <c r="AF532" s="2">
        <v>4.4000000000000004</v>
      </c>
      <c r="AG532" s="2">
        <v>3</v>
      </c>
      <c r="AH532" s="2">
        <v>3.3</v>
      </c>
      <c r="AI532" s="2">
        <v>1.5</v>
      </c>
      <c r="AJ532" s="2">
        <v>3.2</v>
      </c>
      <c r="AK532" s="2">
        <v>2.1</v>
      </c>
      <c r="AL532" s="2">
        <v>2.2000000000000002</v>
      </c>
      <c r="AM532" s="2">
        <v>2.2000000000000002</v>
      </c>
      <c r="AN532" s="2">
        <v>4</v>
      </c>
      <c r="AO532" s="2">
        <v>2.7</v>
      </c>
      <c r="AP532" s="2">
        <v>3.5</v>
      </c>
      <c r="AQ532" s="2">
        <v>3</v>
      </c>
      <c r="AR532" s="2">
        <v>1.5</v>
      </c>
      <c r="AS532">
        <v>30251211</v>
      </c>
      <c r="AT532">
        <v>191092</v>
      </c>
      <c r="AU532">
        <v>49630</v>
      </c>
      <c r="AV532">
        <v>2358857</v>
      </c>
      <c r="AW532">
        <v>108108</v>
      </c>
      <c r="AX532">
        <v>198512</v>
      </c>
      <c r="AY532">
        <v>1333079</v>
      </c>
      <c r="AZ532">
        <v>4366641</v>
      </c>
      <c r="BA532">
        <v>1371615</v>
      </c>
      <c r="BB532">
        <v>2197353</v>
      </c>
      <c r="BC532">
        <v>1312323</v>
      </c>
      <c r="BD532">
        <v>1097995</v>
      </c>
      <c r="BE532">
        <v>452749</v>
      </c>
      <c r="BF532">
        <v>2436534</v>
      </c>
      <c r="BG532">
        <v>2480936</v>
      </c>
      <c r="BH532">
        <v>1514459</v>
      </c>
      <c r="BI532">
        <v>3199048</v>
      </c>
      <c r="BJ532">
        <v>4303025</v>
      </c>
      <c r="BK532">
        <v>621584</v>
      </c>
      <c r="BL532">
        <v>543126</v>
      </c>
      <c r="BM532">
        <v>114544</v>
      </c>
    </row>
    <row r="533" spans="1:65" x14ac:dyDescent="0.25">
      <c r="A533" t="s">
        <v>537</v>
      </c>
      <c r="B533" s="2">
        <v>4</v>
      </c>
      <c r="C533" s="3">
        <v>3.7690000000000001</v>
      </c>
      <c r="D533" s="9">
        <v>10.42</v>
      </c>
      <c r="E533" s="2">
        <v>948</v>
      </c>
      <c r="F533" s="7">
        <v>2</v>
      </c>
      <c r="G533" s="7">
        <v>68</v>
      </c>
      <c r="H533" s="7">
        <v>5</v>
      </c>
      <c r="I533" s="7">
        <v>7</v>
      </c>
      <c r="J533" s="7">
        <v>35</v>
      </c>
      <c r="K533" s="7">
        <v>830</v>
      </c>
      <c r="L533" s="7">
        <v>133</v>
      </c>
      <c r="M533" s="7">
        <v>34</v>
      </c>
      <c r="N533" s="7">
        <v>112</v>
      </c>
      <c r="O533" s="7">
        <v>43</v>
      </c>
      <c r="P533" s="7">
        <v>36</v>
      </c>
      <c r="Q533" s="7">
        <v>11</v>
      </c>
      <c r="R533" s="7">
        <v>94</v>
      </c>
      <c r="S533" s="7">
        <v>60</v>
      </c>
      <c r="T533" s="7">
        <v>33</v>
      </c>
      <c r="U533" s="7">
        <v>60</v>
      </c>
      <c r="V533" s="7">
        <v>173</v>
      </c>
      <c r="W533" s="7">
        <v>21</v>
      </c>
      <c r="X533" s="2">
        <v>3</v>
      </c>
      <c r="Y533" s="2">
        <v>4</v>
      </c>
      <c r="Z533" s="2">
        <v>2.8</v>
      </c>
      <c r="AA533" s="2">
        <v>4.2</v>
      </c>
      <c r="AB533" s="2">
        <v>2.8</v>
      </c>
      <c r="AC533" s="2">
        <v>2.2999999999999998</v>
      </c>
      <c r="AD533" s="2">
        <v>3</v>
      </c>
      <c r="AE533" s="2">
        <v>2.1</v>
      </c>
      <c r="AF533" s="2">
        <v>4.4000000000000004</v>
      </c>
      <c r="AG533" s="2">
        <v>2.9</v>
      </c>
      <c r="AH533" s="2">
        <v>3.3</v>
      </c>
      <c r="AI533" s="2">
        <v>1.8</v>
      </c>
      <c r="AJ533" s="2">
        <v>3.2</v>
      </c>
      <c r="AK533" s="2">
        <v>2.2000000000000002</v>
      </c>
      <c r="AL533" s="2">
        <v>2.2000000000000002</v>
      </c>
      <c r="AM533" s="2">
        <v>2.2000000000000002</v>
      </c>
      <c r="AN533" s="2">
        <v>3.8</v>
      </c>
      <c r="AO533" s="2">
        <v>2.5</v>
      </c>
      <c r="AP533" s="2">
        <v>3.4</v>
      </c>
      <c r="AQ533" s="2">
        <v>3</v>
      </c>
      <c r="AR533" s="2">
        <v>1.4</v>
      </c>
      <c r="AS533">
        <v>30277787</v>
      </c>
      <c r="AT533">
        <v>191477</v>
      </c>
      <c r="AU533">
        <v>49659</v>
      </c>
      <c r="AV533">
        <v>2356237</v>
      </c>
      <c r="AW533">
        <v>108772</v>
      </c>
      <c r="AX533">
        <v>198762</v>
      </c>
      <c r="AY533">
        <v>1334982</v>
      </c>
      <c r="AZ533">
        <v>4367981</v>
      </c>
      <c r="BA533">
        <v>1369816</v>
      </c>
      <c r="BB533">
        <v>2196473</v>
      </c>
      <c r="BC533">
        <v>1308946</v>
      </c>
      <c r="BD533">
        <v>1100886</v>
      </c>
      <c r="BE533">
        <v>453604</v>
      </c>
      <c r="BF533">
        <v>2440649</v>
      </c>
      <c r="BG533">
        <v>2482472</v>
      </c>
      <c r="BH533">
        <v>1518969</v>
      </c>
      <c r="BI533">
        <v>3199984</v>
      </c>
      <c r="BJ533">
        <v>4316041</v>
      </c>
      <c r="BK533">
        <v>623087</v>
      </c>
      <c r="BL533">
        <v>544464</v>
      </c>
      <c r="BM533">
        <v>114525</v>
      </c>
    </row>
    <row r="534" spans="1:65" x14ac:dyDescent="0.25">
      <c r="A534" t="s">
        <v>538</v>
      </c>
      <c r="B534" s="2">
        <v>3.9</v>
      </c>
      <c r="C534" s="3">
        <v>3.89</v>
      </c>
      <c r="D534" s="9">
        <v>10.42</v>
      </c>
      <c r="E534" s="2">
        <v>924</v>
      </c>
      <c r="F534" s="7">
        <v>2</v>
      </c>
      <c r="G534" s="7">
        <v>65</v>
      </c>
      <c r="H534" s="7">
        <v>5</v>
      </c>
      <c r="I534" s="7">
        <v>6</v>
      </c>
      <c r="J534" s="7">
        <v>37</v>
      </c>
      <c r="K534" s="7">
        <v>808</v>
      </c>
      <c r="L534" s="7">
        <v>125</v>
      </c>
      <c r="M534" s="7">
        <v>31</v>
      </c>
      <c r="N534" s="7">
        <v>108</v>
      </c>
      <c r="O534" s="7">
        <v>42</v>
      </c>
      <c r="P534" s="7">
        <v>35</v>
      </c>
      <c r="Q534" s="7">
        <v>12</v>
      </c>
      <c r="R534" s="7">
        <v>94</v>
      </c>
      <c r="S534" s="7">
        <v>62</v>
      </c>
      <c r="T534" s="7">
        <v>32</v>
      </c>
      <c r="U534" s="7">
        <v>60</v>
      </c>
      <c r="V534" s="7">
        <v>169</v>
      </c>
      <c r="W534" s="7">
        <v>18</v>
      </c>
      <c r="X534" s="2">
        <v>2.9</v>
      </c>
      <c r="Y534" s="2">
        <v>3.6</v>
      </c>
      <c r="Z534" s="2">
        <v>2.7</v>
      </c>
      <c r="AA534" s="2">
        <v>4</v>
      </c>
      <c r="AB534" s="2">
        <v>2.5</v>
      </c>
      <c r="AC534" s="2">
        <v>2.4</v>
      </c>
      <c r="AD534" s="2">
        <v>2.8</v>
      </c>
      <c r="AE534" s="2">
        <v>1.9</v>
      </c>
      <c r="AF534" s="2">
        <v>4.2</v>
      </c>
      <c r="AG534" s="2">
        <v>2.9</v>
      </c>
      <c r="AH534" s="2">
        <v>3.2</v>
      </c>
      <c r="AI534" s="2">
        <v>2.1</v>
      </c>
      <c r="AJ534" s="2">
        <v>3.3</v>
      </c>
      <c r="AK534" s="2">
        <v>2.2999999999999998</v>
      </c>
      <c r="AL534" s="2">
        <v>2.2000000000000002</v>
      </c>
      <c r="AM534" s="2">
        <v>2.2000000000000002</v>
      </c>
      <c r="AN534" s="2">
        <v>3.8</v>
      </c>
      <c r="AO534" s="2">
        <v>2.2000000000000002</v>
      </c>
      <c r="AP534" s="2">
        <v>3</v>
      </c>
      <c r="AQ534" s="2">
        <v>2.9</v>
      </c>
      <c r="AR534" s="2">
        <v>1.4</v>
      </c>
      <c r="AS534">
        <v>30305821</v>
      </c>
      <c r="AT534">
        <v>191410</v>
      </c>
      <c r="AU534">
        <v>49629</v>
      </c>
      <c r="AV534">
        <v>2354488</v>
      </c>
      <c r="AW534">
        <v>109551</v>
      </c>
      <c r="AX534">
        <v>199295</v>
      </c>
      <c r="AY534">
        <v>1336934</v>
      </c>
      <c r="AZ534">
        <v>4366424</v>
      </c>
      <c r="BA534">
        <v>1369290</v>
      </c>
      <c r="BB534">
        <v>2187267</v>
      </c>
      <c r="BC534">
        <v>1306783</v>
      </c>
      <c r="BD534">
        <v>1101450</v>
      </c>
      <c r="BE534">
        <v>454882</v>
      </c>
      <c r="BF534">
        <v>2445257</v>
      </c>
      <c r="BG534">
        <v>2484452</v>
      </c>
      <c r="BH534">
        <v>1521121</v>
      </c>
      <c r="BI534">
        <v>3209514</v>
      </c>
      <c r="BJ534">
        <v>4332991</v>
      </c>
      <c r="BK534">
        <v>624640</v>
      </c>
      <c r="BL534">
        <v>545720</v>
      </c>
      <c r="BM534">
        <v>114722</v>
      </c>
    </row>
    <row r="535" spans="1:65" x14ac:dyDescent="0.25">
      <c r="A535" t="s">
        <v>539</v>
      </c>
      <c r="B535" s="2">
        <v>4.0999999999999996</v>
      </c>
      <c r="C535" s="3">
        <v>3.9569999999999999</v>
      </c>
      <c r="D535" s="9">
        <v>10.42</v>
      </c>
      <c r="E535" s="2">
        <v>916</v>
      </c>
      <c r="F535" s="7">
        <v>2</v>
      </c>
      <c r="G535" s="7">
        <v>67</v>
      </c>
      <c r="H535" s="7">
        <v>5</v>
      </c>
      <c r="I535" s="7">
        <v>7</v>
      </c>
      <c r="J535" s="7">
        <v>36</v>
      </c>
      <c r="K535" s="7">
        <v>799</v>
      </c>
      <c r="L535" s="7">
        <v>124</v>
      </c>
      <c r="M535" s="7">
        <v>32</v>
      </c>
      <c r="N535" s="7">
        <v>106</v>
      </c>
      <c r="O535" s="7">
        <v>44</v>
      </c>
      <c r="P535" s="7">
        <v>32</v>
      </c>
      <c r="Q535" s="7">
        <v>13</v>
      </c>
      <c r="R535" s="7">
        <v>92</v>
      </c>
      <c r="S535" s="7">
        <v>64</v>
      </c>
      <c r="T535" s="7">
        <v>32</v>
      </c>
      <c r="U535" s="7">
        <v>58</v>
      </c>
      <c r="V535" s="7">
        <v>166</v>
      </c>
      <c r="W535" s="7">
        <v>18</v>
      </c>
      <c r="X535" s="2">
        <v>2.9</v>
      </c>
      <c r="Y535" s="2">
        <v>3.8</v>
      </c>
      <c r="Z535" s="2">
        <v>2.8</v>
      </c>
      <c r="AA535" s="2">
        <v>4</v>
      </c>
      <c r="AB535" s="2">
        <v>2.9</v>
      </c>
      <c r="AC535" s="2">
        <v>2.2999999999999998</v>
      </c>
      <c r="AD535" s="2">
        <v>2.8</v>
      </c>
      <c r="AE535" s="2">
        <v>2</v>
      </c>
      <c r="AF535" s="2">
        <v>4.2</v>
      </c>
      <c r="AG535" s="2">
        <v>3</v>
      </c>
      <c r="AH535" s="2">
        <v>3</v>
      </c>
      <c r="AI535" s="2">
        <v>2.2000000000000002</v>
      </c>
      <c r="AJ535" s="2">
        <v>3.2</v>
      </c>
      <c r="AK535" s="2">
        <v>2.4</v>
      </c>
      <c r="AL535" s="2">
        <v>2.2000000000000002</v>
      </c>
      <c r="AM535" s="2">
        <v>2.1</v>
      </c>
      <c r="AN535" s="2">
        <v>3.7</v>
      </c>
      <c r="AO535" s="2">
        <v>2.2000000000000002</v>
      </c>
      <c r="AP535" s="2">
        <v>2.9</v>
      </c>
      <c r="AQ535" s="2">
        <v>2.9</v>
      </c>
      <c r="AR535" s="2">
        <v>1.5</v>
      </c>
      <c r="AS535">
        <v>30351185</v>
      </c>
      <c r="AT535">
        <v>191577</v>
      </c>
      <c r="AU535">
        <v>49526</v>
      </c>
      <c r="AV535">
        <v>2362692</v>
      </c>
      <c r="AW535">
        <v>109989</v>
      </c>
      <c r="AX535">
        <v>199602</v>
      </c>
      <c r="AY535">
        <v>1340823</v>
      </c>
      <c r="AZ535">
        <v>4359682</v>
      </c>
      <c r="BA535">
        <v>1370342</v>
      </c>
      <c r="BB535">
        <v>2201678</v>
      </c>
      <c r="BC535">
        <v>1304671</v>
      </c>
      <c r="BD535">
        <v>1102014</v>
      </c>
      <c r="BE535">
        <v>455742</v>
      </c>
      <c r="BF535">
        <v>2447669</v>
      </c>
      <c r="BG535">
        <v>2487079</v>
      </c>
      <c r="BH535">
        <v>1521899</v>
      </c>
      <c r="BI535">
        <v>3212367</v>
      </c>
      <c r="BJ535">
        <v>4345405</v>
      </c>
      <c r="BK535">
        <v>626896</v>
      </c>
      <c r="BL535">
        <v>546603</v>
      </c>
      <c r="BM535">
        <v>114930</v>
      </c>
    </row>
    <row r="536" spans="1:65" x14ac:dyDescent="0.25">
      <c r="A536" t="s">
        <v>540</v>
      </c>
      <c r="B536" s="2">
        <v>4.2</v>
      </c>
      <c r="C536" s="3">
        <v>4.3460000000000001</v>
      </c>
      <c r="D536" s="9">
        <v>10.42</v>
      </c>
      <c r="E536" s="2">
        <v>904</v>
      </c>
      <c r="F536" s="7">
        <v>2</v>
      </c>
      <c r="G536" s="7">
        <v>66</v>
      </c>
      <c r="H536" s="7">
        <v>5</v>
      </c>
      <c r="I536" s="7">
        <v>7</v>
      </c>
      <c r="J536" s="7">
        <v>36</v>
      </c>
      <c r="K536" s="7">
        <v>788</v>
      </c>
      <c r="L536" s="7">
        <v>120</v>
      </c>
      <c r="M536" s="7">
        <v>32</v>
      </c>
      <c r="N536" s="7">
        <v>107</v>
      </c>
      <c r="O536" s="7">
        <v>42</v>
      </c>
      <c r="P536" s="7">
        <v>33</v>
      </c>
      <c r="Q536" s="7">
        <v>14</v>
      </c>
      <c r="R536" s="7">
        <v>90</v>
      </c>
      <c r="S536" s="7">
        <v>66</v>
      </c>
      <c r="T536" s="7">
        <v>31</v>
      </c>
      <c r="U536" s="7">
        <v>58</v>
      </c>
      <c r="V536" s="7">
        <v>162</v>
      </c>
      <c r="W536" s="7">
        <v>15</v>
      </c>
      <c r="X536" s="2">
        <v>2.8</v>
      </c>
      <c r="Y536" s="2">
        <v>4</v>
      </c>
      <c r="Z536" s="2">
        <v>2.8</v>
      </c>
      <c r="AA536" s="2">
        <v>4</v>
      </c>
      <c r="AB536" s="2">
        <v>2.8</v>
      </c>
      <c r="AC536" s="2">
        <v>2.4</v>
      </c>
      <c r="AD536" s="2">
        <v>2.7</v>
      </c>
      <c r="AE536" s="2">
        <v>2</v>
      </c>
      <c r="AF536" s="2">
        <v>4.2</v>
      </c>
      <c r="AG536" s="2">
        <v>2.9</v>
      </c>
      <c r="AH536" s="2">
        <v>3</v>
      </c>
      <c r="AI536" s="2">
        <v>2.2999999999999998</v>
      </c>
      <c r="AJ536" s="2">
        <v>3.1</v>
      </c>
      <c r="AK536" s="2">
        <v>2.5</v>
      </c>
      <c r="AL536" s="2">
        <v>2</v>
      </c>
      <c r="AM536" s="2">
        <v>2.1</v>
      </c>
      <c r="AN536" s="2">
        <v>3.5</v>
      </c>
      <c r="AO536" s="2">
        <v>1.8</v>
      </c>
      <c r="AP536" s="2">
        <v>2.8</v>
      </c>
      <c r="AQ536" s="2">
        <v>2.8</v>
      </c>
      <c r="AR536" s="2">
        <v>1.6</v>
      </c>
      <c r="AS536">
        <v>30362125</v>
      </c>
      <c r="AT536">
        <v>191903</v>
      </c>
      <c r="AU536">
        <v>49441</v>
      </c>
      <c r="AV536">
        <v>2350618</v>
      </c>
      <c r="AW536">
        <v>110384</v>
      </c>
      <c r="AX536">
        <v>199977</v>
      </c>
      <c r="AY536">
        <v>1339360</v>
      </c>
      <c r="AZ536">
        <v>4353269</v>
      </c>
      <c r="BA536">
        <v>1371780</v>
      </c>
      <c r="BB536">
        <v>2204617</v>
      </c>
      <c r="BC536">
        <v>1302653</v>
      </c>
      <c r="BD536">
        <v>1104196</v>
      </c>
      <c r="BE536">
        <v>456812</v>
      </c>
      <c r="BF536">
        <v>2448433</v>
      </c>
      <c r="BG536">
        <v>2486785</v>
      </c>
      <c r="BH536">
        <v>1523388</v>
      </c>
      <c r="BI536">
        <v>3215302</v>
      </c>
      <c r="BJ536">
        <v>4360753</v>
      </c>
      <c r="BK536">
        <v>629045</v>
      </c>
      <c r="BL536">
        <v>548243</v>
      </c>
      <c r="BM536">
        <v>115166</v>
      </c>
    </row>
    <row r="537" spans="1:65" x14ac:dyDescent="0.25">
      <c r="A537" t="s">
        <v>541</v>
      </c>
      <c r="B537" s="2">
        <v>4.3</v>
      </c>
      <c r="C537" s="3">
        <v>4.2670000000000003</v>
      </c>
      <c r="D537" s="9">
        <v>10.42</v>
      </c>
      <c r="E537" s="2">
        <v>905</v>
      </c>
      <c r="F537" s="7">
        <v>2</v>
      </c>
      <c r="G537" s="7">
        <v>65</v>
      </c>
      <c r="H537" s="7">
        <v>5</v>
      </c>
      <c r="I537" s="7">
        <v>7</v>
      </c>
      <c r="J537" s="7">
        <v>37</v>
      </c>
      <c r="K537" s="7">
        <v>790</v>
      </c>
      <c r="L537" s="7">
        <v>115</v>
      </c>
      <c r="M537" s="7">
        <v>35</v>
      </c>
      <c r="N537" s="7">
        <v>107</v>
      </c>
      <c r="O537" s="7">
        <v>42</v>
      </c>
      <c r="P537" s="7">
        <v>36</v>
      </c>
      <c r="Q537" s="7">
        <v>15</v>
      </c>
      <c r="R537" s="7">
        <v>88</v>
      </c>
      <c r="S537" s="7">
        <v>67</v>
      </c>
      <c r="T537" s="7">
        <v>32</v>
      </c>
      <c r="U537" s="7">
        <v>58</v>
      </c>
      <c r="V537" s="7">
        <v>163</v>
      </c>
      <c r="W537" s="7">
        <v>14</v>
      </c>
      <c r="X537" s="2">
        <v>2.8</v>
      </c>
      <c r="Y537" s="2">
        <v>4</v>
      </c>
      <c r="Z537" s="2">
        <v>2.7</v>
      </c>
      <c r="AA537" s="2">
        <v>4</v>
      </c>
      <c r="AB537" s="2">
        <v>2.8</v>
      </c>
      <c r="AC537" s="2">
        <v>2.4</v>
      </c>
      <c r="AD537" s="2">
        <v>2.6</v>
      </c>
      <c r="AE537" s="2">
        <v>2.2000000000000002</v>
      </c>
      <c r="AF537" s="2">
        <v>4.2</v>
      </c>
      <c r="AG537" s="2">
        <v>3</v>
      </c>
      <c r="AH537" s="2">
        <v>3.3</v>
      </c>
      <c r="AI537" s="2">
        <v>2.5</v>
      </c>
      <c r="AJ537" s="2">
        <v>3</v>
      </c>
      <c r="AK537" s="2">
        <v>2.5</v>
      </c>
      <c r="AL537" s="2">
        <v>2.1</v>
      </c>
      <c r="AM537" s="2">
        <v>2.1</v>
      </c>
      <c r="AN537" s="2">
        <v>3.5</v>
      </c>
      <c r="AO537" s="2">
        <v>1.6</v>
      </c>
      <c r="AP537" s="2">
        <v>3</v>
      </c>
      <c r="AQ537" s="2">
        <v>2.8</v>
      </c>
      <c r="AR537" s="2">
        <v>1.7</v>
      </c>
      <c r="AS537">
        <v>30366864</v>
      </c>
      <c r="AT537">
        <v>191726</v>
      </c>
      <c r="AU537">
        <v>49393</v>
      </c>
      <c r="AV537">
        <v>2346266</v>
      </c>
      <c r="AW537">
        <v>110602</v>
      </c>
      <c r="AX537">
        <v>200042</v>
      </c>
      <c r="AY537">
        <v>1339117</v>
      </c>
      <c r="AZ537">
        <v>4355157</v>
      </c>
      <c r="BA537">
        <v>1372288</v>
      </c>
      <c r="BB537">
        <v>2205229</v>
      </c>
      <c r="BC537">
        <v>1299157</v>
      </c>
      <c r="BD537">
        <v>1104619</v>
      </c>
      <c r="BE537">
        <v>457323</v>
      </c>
      <c r="BF537">
        <v>2449522</v>
      </c>
      <c r="BG537">
        <v>2486435</v>
      </c>
      <c r="BH537">
        <v>1522695</v>
      </c>
      <c r="BI537">
        <v>3216603</v>
      </c>
      <c r="BJ537">
        <v>4365502</v>
      </c>
      <c r="BK537">
        <v>630735</v>
      </c>
      <c r="BL537">
        <v>549272</v>
      </c>
      <c r="BM537">
        <v>115181</v>
      </c>
    </row>
    <row r="538" spans="1:65" x14ac:dyDescent="0.25">
      <c r="A538" t="s">
        <v>542</v>
      </c>
      <c r="B538" s="2">
        <v>4.4000000000000004</v>
      </c>
      <c r="C538" s="3">
        <v>4.4649999999999999</v>
      </c>
      <c r="D538" s="9">
        <v>10.42</v>
      </c>
      <c r="E538" s="2">
        <v>892</v>
      </c>
      <c r="F538" s="7">
        <v>2</v>
      </c>
      <c r="G538" s="7">
        <v>62</v>
      </c>
      <c r="H538" s="7">
        <v>5</v>
      </c>
      <c r="I538" s="7">
        <v>6</v>
      </c>
      <c r="J538" s="7">
        <v>36</v>
      </c>
      <c r="K538" s="7">
        <v>782</v>
      </c>
      <c r="L538" s="7">
        <v>113</v>
      </c>
      <c r="M538" s="7">
        <v>35</v>
      </c>
      <c r="N538" s="7">
        <v>105</v>
      </c>
      <c r="O538" s="7">
        <v>38</v>
      </c>
      <c r="P538" s="7">
        <v>35</v>
      </c>
      <c r="Q538" s="7">
        <v>16</v>
      </c>
      <c r="R538" s="7">
        <v>89</v>
      </c>
      <c r="S538" s="7">
        <v>66</v>
      </c>
      <c r="T538" s="7">
        <v>32</v>
      </c>
      <c r="U538" s="7">
        <v>57</v>
      </c>
      <c r="V538" s="7">
        <v>162</v>
      </c>
      <c r="W538" s="7">
        <v>17</v>
      </c>
      <c r="X538" s="2">
        <v>2.8</v>
      </c>
      <c r="Y538" s="2">
        <v>4</v>
      </c>
      <c r="Z538" s="2">
        <v>2.6</v>
      </c>
      <c r="AA538" s="2">
        <v>3.8</v>
      </c>
      <c r="AB538" s="2">
        <v>2.6</v>
      </c>
      <c r="AC538" s="2">
        <v>2.4</v>
      </c>
      <c r="AD538" s="2">
        <v>2.5</v>
      </c>
      <c r="AE538" s="2">
        <v>2.2000000000000002</v>
      </c>
      <c r="AF538" s="2">
        <v>4.0999999999999996</v>
      </c>
      <c r="AG538" s="2">
        <v>2.6</v>
      </c>
      <c r="AH538" s="2">
        <v>3.2</v>
      </c>
      <c r="AI538" s="2">
        <v>2.6</v>
      </c>
      <c r="AJ538" s="2">
        <v>3</v>
      </c>
      <c r="AK538" s="2">
        <v>2.5</v>
      </c>
      <c r="AL538" s="2">
        <v>2.1</v>
      </c>
      <c r="AM538" s="2">
        <v>2.1</v>
      </c>
      <c r="AN538" s="2">
        <v>3.5</v>
      </c>
      <c r="AO538" s="2">
        <v>2</v>
      </c>
      <c r="AP538" s="2">
        <v>3</v>
      </c>
      <c r="AQ538" s="2">
        <v>2.8</v>
      </c>
      <c r="AR538" s="2">
        <v>1.7</v>
      </c>
      <c r="AS538">
        <v>30384061</v>
      </c>
      <c r="AT538">
        <v>192076</v>
      </c>
      <c r="AU538">
        <v>49304</v>
      </c>
      <c r="AV538">
        <v>2343589</v>
      </c>
      <c r="AW538">
        <v>111161</v>
      </c>
      <c r="AX538">
        <v>200474</v>
      </c>
      <c r="AY538">
        <v>1339008</v>
      </c>
      <c r="AZ538">
        <v>4350870</v>
      </c>
      <c r="BA538">
        <v>1374399</v>
      </c>
      <c r="BB538">
        <v>2207906</v>
      </c>
      <c r="BC538">
        <v>1297636</v>
      </c>
      <c r="BD538">
        <v>1105905</v>
      </c>
      <c r="BE538">
        <v>459293</v>
      </c>
      <c r="BF538">
        <v>2450390</v>
      </c>
      <c r="BG538">
        <v>2487095</v>
      </c>
      <c r="BH538">
        <v>1525089</v>
      </c>
      <c r="BI538">
        <v>3218218</v>
      </c>
      <c r="BJ538">
        <v>4373894</v>
      </c>
      <c r="BK538">
        <v>631705</v>
      </c>
      <c r="BL538">
        <v>550967</v>
      </c>
      <c r="BM538">
        <v>115083</v>
      </c>
    </row>
    <row r="539" spans="1:65" x14ac:dyDescent="0.25">
      <c r="A539" t="s">
        <v>543</v>
      </c>
      <c r="B539" s="2">
        <v>4.4000000000000004</v>
      </c>
      <c r="C539" s="3">
        <v>4.3630000000000004</v>
      </c>
      <c r="D539" s="9">
        <v>11.44</v>
      </c>
      <c r="E539" s="2">
        <v>886</v>
      </c>
      <c r="F539" s="7">
        <v>2</v>
      </c>
      <c r="G539" s="7">
        <v>63</v>
      </c>
      <c r="H539" s="7">
        <v>5</v>
      </c>
      <c r="I539" s="7">
        <v>7</v>
      </c>
      <c r="J539" s="7">
        <v>39</v>
      </c>
      <c r="K539" s="7">
        <v>773</v>
      </c>
      <c r="L539" s="7">
        <v>109</v>
      </c>
      <c r="M539" s="7">
        <v>35</v>
      </c>
      <c r="N539" s="7">
        <v>98</v>
      </c>
      <c r="O539" s="7">
        <v>40</v>
      </c>
      <c r="P539" s="7">
        <v>34</v>
      </c>
      <c r="Q539" s="7">
        <v>15</v>
      </c>
      <c r="R539" s="7">
        <v>90</v>
      </c>
      <c r="S539" s="7">
        <v>64</v>
      </c>
      <c r="T539" s="7">
        <v>32</v>
      </c>
      <c r="U539" s="7">
        <v>57</v>
      </c>
      <c r="V539" s="7">
        <v>162</v>
      </c>
      <c r="W539" s="7">
        <v>19</v>
      </c>
      <c r="X539" s="2">
        <v>2.8</v>
      </c>
      <c r="Y539" s="2">
        <v>3.7</v>
      </c>
      <c r="Z539" s="2">
        <v>2.6</v>
      </c>
      <c r="AA539" s="2">
        <v>3.5</v>
      </c>
      <c r="AB539" s="2">
        <v>2.7</v>
      </c>
      <c r="AC539" s="2">
        <v>2.6</v>
      </c>
      <c r="AD539" s="2">
        <v>2.4</v>
      </c>
      <c r="AE539" s="2">
        <v>2.2000000000000002</v>
      </c>
      <c r="AF539" s="2">
        <v>3.9</v>
      </c>
      <c r="AG539" s="2">
        <v>2.8</v>
      </c>
      <c r="AH539" s="2">
        <v>3.1</v>
      </c>
      <c r="AI539" s="2">
        <v>2.5</v>
      </c>
      <c r="AJ539" s="2">
        <v>3.1</v>
      </c>
      <c r="AK539" s="2">
        <v>2.4</v>
      </c>
      <c r="AL539" s="2">
        <v>2.1</v>
      </c>
      <c r="AM539" s="2">
        <v>2.1</v>
      </c>
      <c r="AN539" s="2">
        <v>3.5</v>
      </c>
      <c r="AO539" s="2">
        <v>2.2000000000000002</v>
      </c>
      <c r="AP539" s="2">
        <v>2.8</v>
      </c>
      <c r="AQ539" s="2">
        <v>2.8</v>
      </c>
      <c r="AR539" s="2">
        <v>1.7</v>
      </c>
      <c r="AS539">
        <v>30398922</v>
      </c>
      <c r="AT539">
        <v>192564</v>
      </c>
      <c r="AU539">
        <v>49290</v>
      </c>
      <c r="AV539">
        <v>2341798</v>
      </c>
      <c r="AW539">
        <v>111575</v>
      </c>
      <c r="AX539">
        <v>200795</v>
      </c>
      <c r="AY539">
        <v>1340067</v>
      </c>
      <c r="AZ539">
        <v>4348075</v>
      </c>
      <c r="BA539">
        <v>1377064</v>
      </c>
      <c r="BB539">
        <v>2206651</v>
      </c>
      <c r="BC539">
        <v>1296172</v>
      </c>
      <c r="BD539">
        <v>1109060</v>
      </c>
      <c r="BE539">
        <v>460540</v>
      </c>
      <c r="BF539">
        <v>2448833</v>
      </c>
      <c r="BG539">
        <v>2490173</v>
      </c>
      <c r="BH539">
        <v>1526328</v>
      </c>
      <c r="BI539">
        <v>3222297</v>
      </c>
      <c r="BJ539">
        <v>4377865</v>
      </c>
      <c r="BK539">
        <v>631620</v>
      </c>
      <c r="BL539">
        <v>553259</v>
      </c>
      <c r="BM539">
        <v>114893</v>
      </c>
    </row>
    <row r="540" spans="1:65" x14ac:dyDescent="0.25">
      <c r="A540" t="s">
        <v>544</v>
      </c>
      <c r="B540" s="2">
        <v>4.2</v>
      </c>
      <c r="C540" s="3">
        <v>4.4580000000000002</v>
      </c>
      <c r="D540" s="9">
        <v>11.44</v>
      </c>
      <c r="E540" s="2">
        <v>868</v>
      </c>
      <c r="F540" s="7">
        <v>2</v>
      </c>
      <c r="G540" s="7">
        <v>64</v>
      </c>
      <c r="H540" s="7">
        <v>4</v>
      </c>
      <c r="I540" s="7">
        <v>7</v>
      </c>
      <c r="J540" s="7">
        <v>35</v>
      </c>
      <c r="K540" s="7">
        <v>757</v>
      </c>
      <c r="L540" s="7">
        <v>107</v>
      </c>
      <c r="M540" s="7">
        <v>36</v>
      </c>
      <c r="N540" s="7">
        <v>96</v>
      </c>
      <c r="O540" s="7">
        <v>41</v>
      </c>
      <c r="P540" s="7">
        <v>33</v>
      </c>
      <c r="Q540" s="7">
        <v>14</v>
      </c>
      <c r="R540" s="7">
        <v>87</v>
      </c>
      <c r="S540" s="7">
        <v>60</v>
      </c>
      <c r="T540" s="7">
        <v>32</v>
      </c>
      <c r="U540" s="7">
        <v>56</v>
      </c>
      <c r="V540" s="7">
        <v>159</v>
      </c>
      <c r="W540" s="7">
        <v>19</v>
      </c>
      <c r="X540" s="2">
        <v>2.7</v>
      </c>
      <c r="Y540" s="2">
        <v>3.7</v>
      </c>
      <c r="Z540" s="2">
        <v>2.7</v>
      </c>
      <c r="AA540" s="2">
        <v>3.4</v>
      </c>
      <c r="AB540" s="2">
        <v>2.9</v>
      </c>
      <c r="AC540" s="2">
        <v>2.2999999999999998</v>
      </c>
      <c r="AD540" s="2">
        <v>2.4</v>
      </c>
      <c r="AE540" s="2">
        <v>2.2000000000000002</v>
      </c>
      <c r="AF540" s="2">
        <v>3.8</v>
      </c>
      <c r="AG540" s="2">
        <v>2.8</v>
      </c>
      <c r="AH540" s="2">
        <v>3</v>
      </c>
      <c r="AI540" s="2">
        <v>2.2999999999999998</v>
      </c>
      <c r="AJ540" s="2">
        <v>3</v>
      </c>
      <c r="AK540" s="2">
        <v>2.2999999999999998</v>
      </c>
      <c r="AL540" s="2">
        <v>2.1</v>
      </c>
      <c r="AM540" s="2">
        <v>2</v>
      </c>
      <c r="AN540" s="2">
        <v>3.4</v>
      </c>
      <c r="AO540" s="2">
        <v>2.2999999999999998</v>
      </c>
      <c r="AP540" s="2">
        <v>2.8</v>
      </c>
      <c r="AQ540" s="2">
        <v>2.7</v>
      </c>
      <c r="AR540" s="2">
        <v>1.7</v>
      </c>
      <c r="AS540">
        <v>30448453</v>
      </c>
      <c r="AT540">
        <v>193271</v>
      </c>
      <c r="AU540">
        <v>49295</v>
      </c>
      <c r="AV540">
        <v>2340720</v>
      </c>
      <c r="AW540">
        <v>111844</v>
      </c>
      <c r="AX540">
        <v>201500</v>
      </c>
      <c r="AY540">
        <v>1342143</v>
      </c>
      <c r="AZ540">
        <v>4350786</v>
      </c>
      <c r="BA540">
        <v>1380008</v>
      </c>
      <c r="BB540">
        <v>2207971</v>
      </c>
      <c r="BC540">
        <v>1294996</v>
      </c>
      <c r="BD540">
        <v>1111019</v>
      </c>
      <c r="BE540">
        <v>461904</v>
      </c>
      <c r="BF540">
        <v>2450885</v>
      </c>
      <c r="BG540">
        <v>2497800</v>
      </c>
      <c r="BH540">
        <v>1533932</v>
      </c>
      <c r="BI540">
        <v>3231140</v>
      </c>
      <c r="BJ540">
        <v>4387178</v>
      </c>
      <c r="BK540">
        <v>631930</v>
      </c>
      <c r="BL540">
        <v>555579</v>
      </c>
      <c r="BM540">
        <v>114552</v>
      </c>
    </row>
    <row r="541" spans="1:65" x14ac:dyDescent="0.25">
      <c r="A541" t="s">
        <v>545</v>
      </c>
      <c r="B541" s="2">
        <v>4.2</v>
      </c>
      <c r="C541" s="3">
        <v>3.8039999999999998</v>
      </c>
      <c r="D541" s="9">
        <v>11.44</v>
      </c>
      <c r="E541" s="2">
        <v>859</v>
      </c>
      <c r="F541" s="7">
        <v>2</v>
      </c>
      <c r="G541" s="7">
        <v>63</v>
      </c>
      <c r="H541" s="7">
        <v>5</v>
      </c>
      <c r="I541" s="7">
        <v>7</v>
      </c>
      <c r="J541" s="7">
        <v>38</v>
      </c>
      <c r="K541" s="7">
        <v>747</v>
      </c>
      <c r="L541" s="7">
        <v>108</v>
      </c>
      <c r="M541" s="7">
        <v>38</v>
      </c>
      <c r="N541" s="7">
        <v>94</v>
      </c>
      <c r="O541" s="7">
        <v>41</v>
      </c>
      <c r="P541" s="7">
        <v>32</v>
      </c>
      <c r="Q541" s="7">
        <v>14</v>
      </c>
      <c r="R541" s="7">
        <v>87</v>
      </c>
      <c r="S541" s="7">
        <v>59</v>
      </c>
      <c r="T541" s="7">
        <v>31</v>
      </c>
      <c r="U541" s="7">
        <v>56</v>
      </c>
      <c r="V541" s="7">
        <v>155</v>
      </c>
      <c r="W541" s="7">
        <v>17</v>
      </c>
      <c r="X541" s="2">
        <v>2.7</v>
      </c>
      <c r="Y541" s="2">
        <v>3.5</v>
      </c>
      <c r="Z541" s="2">
        <v>2.6</v>
      </c>
      <c r="AA541" s="2">
        <v>3.5</v>
      </c>
      <c r="AB541" s="2">
        <v>3</v>
      </c>
      <c r="AC541" s="2">
        <v>2.5</v>
      </c>
      <c r="AD541" s="2">
        <v>2.4</v>
      </c>
      <c r="AE541" s="2">
        <v>2.4</v>
      </c>
      <c r="AF541" s="2">
        <v>3.7</v>
      </c>
      <c r="AG541" s="2">
        <v>2.9</v>
      </c>
      <c r="AH541" s="2">
        <v>2.9</v>
      </c>
      <c r="AI541" s="2">
        <v>2.2999999999999998</v>
      </c>
      <c r="AJ541" s="2">
        <v>3</v>
      </c>
      <c r="AK541" s="2">
        <v>2.2000000000000002</v>
      </c>
      <c r="AL541" s="2">
        <v>2</v>
      </c>
      <c r="AM541" s="2">
        <v>2</v>
      </c>
      <c r="AN541" s="2">
        <v>3.3</v>
      </c>
      <c r="AO541" s="2">
        <v>2</v>
      </c>
      <c r="AP541" s="2">
        <v>2.5</v>
      </c>
      <c r="AQ541" s="2">
        <v>2.7</v>
      </c>
      <c r="AR541" s="2">
        <v>1.7</v>
      </c>
      <c r="AS541">
        <v>30451877</v>
      </c>
      <c r="AT541">
        <v>193487</v>
      </c>
      <c r="AU541">
        <v>49296</v>
      </c>
      <c r="AV541">
        <v>2338379</v>
      </c>
      <c r="AW541">
        <v>112040</v>
      </c>
      <c r="AX541">
        <v>201685</v>
      </c>
      <c r="AY541">
        <v>1343324</v>
      </c>
      <c r="AZ541">
        <v>4346269</v>
      </c>
      <c r="BA541">
        <v>1380503</v>
      </c>
      <c r="BB541">
        <v>2202699</v>
      </c>
      <c r="BC541">
        <v>1292764</v>
      </c>
      <c r="BD541">
        <v>1112680</v>
      </c>
      <c r="BE541">
        <v>462986</v>
      </c>
      <c r="BF541">
        <v>2453503</v>
      </c>
      <c r="BG541">
        <v>2488912</v>
      </c>
      <c r="BH541">
        <v>1538872</v>
      </c>
      <c r="BI541">
        <v>3233420</v>
      </c>
      <c r="BJ541">
        <v>4397720</v>
      </c>
      <c r="BK541">
        <v>632733</v>
      </c>
      <c r="BL541">
        <v>556531</v>
      </c>
      <c r="BM541">
        <v>114075</v>
      </c>
    </row>
    <row r="542" spans="1:65" x14ac:dyDescent="0.25">
      <c r="A542" t="s">
        <v>546</v>
      </c>
      <c r="B542" s="2">
        <v>4.0999999999999996</v>
      </c>
      <c r="C542" s="3">
        <v>4.383</v>
      </c>
      <c r="D542" s="9">
        <v>11.44</v>
      </c>
      <c r="E542" s="2">
        <v>845</v>
      </c>
      <c r="F542" s="7">
        <v>1</v>
      </c>
      <c r="G542" s="7">
        <v>62</v>
      </c>
      <c r="H542" s="7">
        <v>4</v>
      </c>
      <c r="I542" s="7">
        <v>6</v>
      </c>
      <c r="J542" s="7">
        <v>39</v>
      </c>
      <c r="K542" s="7">
        <v>733</v>
      </c>
      <c r="L542" s="7">
        <v>109</v>
      </c>
      <c r="M542" s="7">
        <v>35</v>
      </c>
      <c r="N542" s="7">
        <v>97</v>
      </c>
      <c r="O542" s="7">
        <v>40</v>
      </c>
      <c r="P542" s="7">
        <v>33</v>
      </c>
      <c r="Q542" s="7">
        <v>13</v>
      </c>
      <c r="R542" s="7">
        <v>86</v>
      </c>
      <c r="S542" s="7">
        <v>55</v>
      </c>
      <c r="T542" s="7">
        <v>30</v>
      </c>
      <c r="U542" s="7">
        <v>55</v>
      </c>
      <c r="V542" s="7">
        <v>151</v>
      </c>
      <c r="W542" s="7">
        <v>16</v>
      </c>
      <c r="X542" s="2">
        <v>2.6</v>
      </c>
      <c r="Y542" s="2">
        <v>3.3</v>
      </c>
      <c r="Z542" s="2">
        <v>2.6</v>
      </c>
      <c r="AA542" s="2">
        <v>3.3</v>
      </c>
      <c r="AB542" s="2">
        <v>2.7</v>
      </c>
      <c r="AC542" s="2">
        <v>2.5</v>
      </c>
      <c r="AD542" s="2">
        <v>2.4</v>
      </c>
      <c r="AE542" s="2">
        <v>2.2000000000000002</v>
      </c>
      <c r="AF542" s="2">
        <v>3.8</v>
      </c>
      <c r="AG542" s="2">
        <v>2.8</v>
      </c>
      <c r="AH542" s="2">
        <v>2.9</v>
      </c>
      <c r="AI542" s="2">
        <v>2.1</v>
      </c>
      <c r="AJ542" s="2">
        <v>2.9</v>
      </c>
      <c r="AK542" s="2">
        <v>2.1</v>
      </c>
      <c r="AL542" s="2">
        <v>1.9</v>
      </c>
      <c r="AM542" s="2">
        <v>2</v>
      </c>
      <c r="AN542" s="2">
        <v>3.2</v>
      </c>
      <c r="AO542" s="2">
        <v>1.9</v>
      </c>
      <c r="AP542" s="2">
        <v>2.4</v>
      </c>
      <c r="AQ542" s="2">
        <v>2.6</v>
      </c>
      <c r="AR542" s="2">
        <v>1.7</v>
      </c>
      <c r="AS542">
        <v>30456938</v>
      </c>
      <c r="AT542">
        <v>193118</v>
      </c>
      <c r="AU542">
        <v>49217</v>
      </c>
      <c r="AV542">
        <v>2336310</v>
      </c>
      <c r="AW542">
        <v>112140</v>
      </c>
      <c r="AX542">
        <v>202211</v>
      </c>
      <c r="AY542">
        <v>1344158</v>
      </c>
      <c r="AZ542">
        <v>4338835</v>
      </c>
      <c r="BA542">
        <v>1380033</v>
      </c>
      <c r="BB542">
        <v>2193518</v>
      </c>
      <c r="BC542">
        <v>1290551</v>
      </c>
      <c r="BD542">
        <v>1113233</v>
      </c>
      <c r="BE542">
        <v>463655</v>
      </c>
      <c r="BF542">
        <v>2453517</v>
      </c>
      <c r="BG542">
        <v>2483368</v>
      </c>
      <c r="BH542">
        <v>1559383</v>
      </c>
      <c r="BI542">
        <v>3238089</v>
      </c>
      <c r="BJ542">
        <v>4402037</v>
      </c>
      <c r="BK542">
        <v>633450</v>
      </c>
      <c r="BL542">
        <v>556430</v>
      </c>
      <c r="BM542">
        <v>113683</v>
      </c>
    </row>
    <row r="543" spans="1:65" x14ac:dyDescent="0.25">
      <c r="A543" t="s">
        <v>547</v>
      </c>
      <c r="B543" s="2">
        <v>4.3</v>
      </c>
      <c r="C543" s="3">
        <v>4.0780000000000003</v>
      </c>
      <c r="D543" s="9">
        <v>11.44</v>
      </c>
      <c r="E543" s="2">
        <v>832</v>
      </c>
      <c r="F543" s="7">
        <v>1</v>
      </c>
      <c r="G543" s="7">
        <v>59</v>
      </c>
      <c r="H543" s="7">
        <v>4</v>
      </c>
      <c r="I543" s="7">
        <v>6</v>
      </c>
      <c r="J543" s="7">
        <v>39</v>
      </c>
      <c r="K543" s="7">
        <v>724</v>
      </c>
      <c r="L543" s="7">
        <v>108</v>
      </c>
      <c r="M543" s="7">
        <v>32</v>
      </c>
      <c r="N543" s="7">
        <v>94</v>
      </c>
      <c r="O543" s="7">
        <v>38</v>
      </c>
      <c r="P543" s="7">
        <v>33</v>
      </c>
      <c r="Q543" s="7">
        <v>12</v>
      </c>
      <c r="R543" s="7">
        <v>86</v>
      </c>
      <c r="S543" s="7">
        <v>57</v>
      </c>
      <c r="T543" s="7">
        <v>28</v>
      </c>
      <c r="U543" s="7">
        <v>55</v>
      </c>
      <c r="V543" s="7">
        <v>147</v>
      </c>
      <c r="W543" s="7">
        <v>18</v>
      </c>
      <c r="X543" s="2">
        <v>2.6</v>
      </c>
      <c r="Y543" s="2">
        <v>3.3</v>
      </c>
      <c r="Z543" s="2">
        <v>2.4</v>
      </c>
      <c r="AA543" s="2">
        <v>3.3</v>
      </c>
      <c r="AB543" s="2">
        <v>2.6</v>
      </c>
      <c r="AC543" s="2">
        <v>2.5</v>
      </c>
      <c r="AD543" s="2">
        <v>2.4</v>
      </c>
      <c r="AE543" s="2">
        <v>2</v>
      </c>
      <c r="AF543" s="2">
        <v>3.7</v>
      </c>
      <c r="AG543" s="2">
        <v>2.7</v>
      </c>
      <c r="AH543" s="2">
        <v>3</v>
      </c>
      <c r="AI543" s="2">
        <v>2</v>
      </c>
      <c r="AJ543" s="2">
        <v>2.9</v>
      </c>
      <c r="AK543" s="2">
        <v>2.2000000000000002</v>
      </c>
      <c r="AL543" s="2">
        <v>1.9</v>
      </c>
      <c r="AM543" s="2">
        <v>2</v>
      </c>
      <c r="AN543" s="2">
        <v>3.2</v>
      </c>
      <c r="AO543" s="2">
        <v>2.1</v>
      </c>
      <c r="AP543" s="2">
        <v>2.4</v>
      </c>
      <c r="AQ543" s="2">
        <v>2.6</v>
      </c>
      <c r="AR543" s="2">
        <v>1.8</v>
      </c>
      <c r="AS543">
        <v>30430378</v>
      </c>
      <c r="AT543">
        <v>193284</v>
      </c>
      <c r="AU543">
        <v>49143</v>
      </c>
      <c r="AV543">
        <v>2334398</v>
      </c>
      <c r="AW543">
        <v>112433</v>
      </c>
      <c r="AX543">
        <v>202815</v>
      </c>
      <c r="AY543">
        <v>1343362</v>
      </c>
      <c r="AZ543">
        <v>4330309</v>
      </c>
      <c r="BA543">
        <v>1380895</v>
      </c>
      <c r="BB543">
        <v>2186632</v>
      </c>
      <c r="BC543">
        <v>1288797</v>
      </c>
      <c r="BD543">
        <v>1114632</v>
      </c>
      <c r="BE543">
        <v>464283</v>
      </c>
      <c r="BF543">
        <v>2450413</v>
      </c>
      <c r="BG543">
        <v>2477547</v>
      </c>
      <c r="BH543">
        <v>1549112</v>
      </c>
      <c r="BI543">
        <v>3239488</v>
      </c>
      <c r="BJ543">
        <v>4409020</v>
      </c>
      <c r="BK543">
        <v>634487</v>
      </c>
      <c r="BL543">
        <v>556205</v>
      </c>
      <c r="BM543">
        <v>113126</v>
      </c>
    </row>
    <row r="544" spans="1:65" x14ac:dyDescent="0.25">
      <c r="A544" t="s">
        <v>548</v>
      </c>
      <c r="B544" s="2">
        <v>4.3</v>
      </c>
      <c r="C544" s="3">
        <v>4.359</v>
      </c>
      <c r="D544" s="9">
        <v>11.44</v>
      </c>
      <c r="E544" s="2">
        <v>823</v>
      </c>
      <c r="F544" s="7">
        <v>2</v>
      </c>
      <c r="G544" s="7">
        <v>57</v>
      </c>
      <c r="H544" s="7">
        <v>4</v>
      </c>
      <c r="I544" s="7">
        <v>6</v>
      </c>
      <c r="J544" s="7">
        <v>36</v>
      </c>
      <c r="K544" s="7">
        <v>717</v>
      </c>
      <c r="L544" s="7">
        <v>104</v>
      </c>
      <c r="M544" s="7">
        <v>33</v>
      </c>
      <c r="N544" s="7">
        <v>91</v>
      </c>
      <c r="O544" s="7">
        <v>39</v>
      </c>
      <c r="P544" s="7">
        <v>35</v>
      </c>
      <c r="Q544" s="7">
        <v>13</v>
      </c>
      <c r="R544" s="7">
        <v>85</v>
      </c>
      <c r="S544" s="7">
        <v>58</v>
      </c>
      <c r="T544" s="7">
        <v>29</v>
      </c>
      <c r="U544" s="7">
        <v>53</v>
      </c>
      <c r="V544" s="7">
        <v>144</v>
      </c>
      <c r="W544" s="7">
        <v>18</v>
      </c>
      <c r="X544" s="2">
        <v>2.6</v>
      </c>
      <c r="Y544" s="2">
        <v>3.5</v>
      </c>
      <c r="Z544" s="2">
        <v>2.4</v>
      </c>
      <c r="AA544" s="2">
        <v>3.2</v>
      </c>
      <c r="AB544" s="2">
        <v>2.6</v>
      </c>
      <c r="AC544" s="2">
        <v>2.4</v>
      </c>
      <c r="AD544" s="2">
        <v>2.2999999999999998</v>
      </c>
      <c r="AE544" s="2">
        <v>2</v>
      </c>
      <c r="AF544" s="2">
        <v>3.6</v>
      </c>
      <c r="AG544" s="2">
        <v>2.7</v>
      </c>
      <c r="AH544" s="2">
        <v>3.2</v>
      </c>
      <c r="AI544" s="2">
        <v>2.2000000000000002</v>
      </c>
      <c r="AJ544" s="2">
        <v>2.9</v>
      </c>
      <c r="AK544" s="2">
        <v>2.2000000000000002</v>
      </c>
      <c r="AL544" s="2">
        <v>1.9</v>
      </c>
      <c r="AM544" s="2">
        <v>1.9</v>
      </c>
      <c r="AN544" s="2">
        <v>3.1</v>
      </c>
      <c r="AO544" s="2">
        <v>2.1</v>
      </c>
      <c r="AP544" s="2">
        <v>2.5</v>
      </c>
      <c r="AQ544" s="2">
        <v>2.6</v>
      </c>
      <c r="AR544" s="2">
        <v>1.8</v>
      </c>
      <c r="AS544">
        <v>30429977</v>
      </c>
      <c r="AT544">
        <v>193629</v>
      </c>
      <c r="AU544">
        <v>49134</v>
      </c>
      <c r="AV544">
        <v>2335581</v>
      </c>
      <c r="AW544">
        <v>112926</v>
      </c>
      <c r="AX544">
        <v>203565</v>
      </c>
      <c r="AY544">
        <v>1343337</v>
      </c>
      <c r="AZ544">
        <v>4330748</v>
      </c>
      <c r="BA544">
        <v>1381601</v>
      </c>
      <c r="BB544">
        <v>2179685</v>
      </c>
      <c r="BC544">
        <v>1288464</v>
      </c>
      <c r="BD544">
        <v>1116853</v>
      </c>
      <c r="BE544">
        <v>465804</v>
      </c>
      <c r="BF544">
        <v>2451745</v>
      </c>
      <c r="BG544">
        <v>2477785</v>
      </c>
      <c r="BH544">
        <v>1532663</v>
      </c>
      <c r="BI544">
        <v>3236658</v>
      </c>
      <c r="BJ544">
        <v>4425142</v>
      </c>
      <c r="BK544">
        <v>636250</v>
      </c>
      <c r="BL544">
        <v>556256</v>
      </c>
      <c r="BM544">
        <v>112151</v>
      </c>
    </row>
    <row r="545" spans="1:65" x14ac:dyDescent="0.25">
      <c r="A545" t="s">
        <v>549</v>
      </c>
      <c r="B545" s="2">
        <v>4.4000000000000004</v>
      </c>
      <c r="C545" s="3">
        <v>4.3570000000000002</v>
      </c>
      <c r="D545" s="9">
        <v>11.44</v>
      </c>
      <c r="E545" s="2">
        <v>807</v>
      </c>
      <c r="F545" s="7">
        <v>2</v>
      </c>
      <c r="G545" s="7">
        <v>56</v>
      </c>
      <c r="H545" s="7">
        <v>4</v>
      </c>
      <c r="I545" s="7">
        <v>7</v>
      </c>
      <c r="J545" s="7">
        <v>33</v>
      </c>
      <c r="K545" s="7">
        <v>705</v>
      </c>
      <c r="L545" s="7">
        <v>98</v>
      </c>
      <c r="M545" s="7">
        <v>36</v>
      </c>
      <c r="N545" s="7">
        <v>89</v>
      </c>
      <c r="O545" s="7">
        <v>38</v>
      </c>
      <c r="P545" s="7">
        <v>34</v>
      </c>
      <c r="Q545" s="7">
        <v>14</v>
      </c>
      <c r="R545" s="7">
        <v>81</v>
      </c>
      <c r="S545" s="7">
        <v>58</v>
      </c>
      <c r="T545" s="7">
        <v>29</v>
      </c>
      <c r="U545" s="7">
        <v>53</v>
      </c>
      <c r="V545" s="7">
        <v>142</v>
      </c>
      <c r="W545" s="7">
        <v>17</v>
      </c>
      <c r="X545" s="2">
        <v>2.5</v>
      </c>
      <c r="Y545" s="2">
        <v>3.7</v>
      </c>
      <c r="Z545" s="2">
        <v>2.2999999999999998</v>
      </c>
      <c r="AA545" s="2">
        <v>3.2</v>
      </c>
      <c r="AB545" s="2">
        <v>2.7</v>
      </c>
      <c r="AC545" s="2">
        <v>2.2000000000000002</v>
      </c>
      <c r="AD545" s="2">
        <v>2.2000000000000002</v>
      </c>
      <c r="AE545" s="2">
        <v>2.2000000000000002</v>
      </c>
      <c r="AF545" s="2">
        <v>3.5</v>
      </c>
      <c r="AG545" s="2">
        <v>2.6</v>
      </c>
      <c r="AH545" s="2">
        <v>3.1</v>
      </c>
      <c r="AI545" s="2">
        <v>2.2999999999999998</v>
      </c>
      <c r="AJ545" s="2">
        <v>2.8</v>
      </c>
      <c r="AK545" s="2">
        <v>2.2000000000000002</v>
      </c>
      <c r="AL545" s="2">
        <v>1.9</v>
      </c>
      <c r="AM545" s="2">
        <v>1.9</v>
      </c>
      <c r="AN545" s="2">
        <v>3.1</v>
      </c>
      <c r="AO545" s="2">
        <v>2</v>
      </c>
      <c r="AP545" s="2">
        <v>2.4</v>
      </c>
      <c r="AQ545" s="2">
        <v>2.5</v>
      </c>
      <c r="AR545" s="2">
        <v>1.9</v>
      </c>
      <c r="AS545">
        <v>30450868</v>
      </c>
      <c r="AT545">
        <v>193992</v>
      </c>
      <c r="AU545">
        <v>49083</v>
      </c>
      <c r="AV545">
        <v>2334771</v>
      </c>
      <c r="AW545">
        <v>113267</v>
      </c>
      <c r="AX545">
        <v>203572</v>
      </c>
      <c r="AY545">
        <v>1342027</v>
      </c>
      <c r="AZ545">
        <v>4329725</v>
      </c>
      <c r="BA545">
        <v>1384673</v>
      </c>
      <c r="BB545">
        <v>2168935</v>
      </c>
      <c r="BC545">
        <v>1285182</v>
      </c>
      <c r="BD545">
        <v>1117848</v>
      </c>
      <c r="BE545">
        <v>466850</v>
      </c>
      <c r="BF545">
        <v>2451846</v>
      </c>
      <c r="BG545">
        <v>2470798</v>
      </c>
      <c r="BH545">
        <v>1537786</v>
      </c>
      <c r="BI545">
        <v>3240494</v>
      </c>
      <c r="BJ545">
        <v>4455896</v>
      </c>
      <c r="BK545">
        <v>636676</v>
      </c>
      <c r="BL545">
        <v>556212</v>
      </c>
      <c r="BM545">
        <v>111233</v>
      </c>
    </row>
    <row r="546" spans="1:65" x14ac:dyDescent="0.25">
      <c r="A546" t="s">
        <v>1237</v>
      </c>
      <c r="B546" s="2">
        <v>4.4000000000000004</v>
      </c>
      <c r="C546" s="3">
        <v>4.5220000000000002</v>
      </c>
      <c r="D546" s="9">
        <v>11.44</v>
      </c>
      <c r="E546" s="2">
        <v>806</v>
      </c>
      <c r="F546" s="7">
        <v>2</v>
      </c>
      <c r="G546" s="7">
        <v>57</v>
      </c>
      <c r="H546" s="7">
        <v>4</v>
      </c>
      <c r="I546" s="7">
        <v>6</v>
      </c>
      <c r="J546" s="7">
        <v>35</v>
      </c>
      <c r="K546" s="7">
        <v>702</v>
      </c>
      <c r="L546" s="7">
        <v>97</v>
      </c>
      <c r="M546" s="7">
        <v>37</v>
      </c>
      <c r="N546" s="7">
        <v>88</v>
      </c>
      <c r="O546" s="7">
        <v>38</v>
      </c>
      <c r="P546" s="7">
        <v>35</v>
      </c>
      <c r="Q546" s="7">
        <v>14</v>
      </c>
      <c r="R546" s="7">
        <v>83</v>
      </c>
      <c r="S546" s="7">
        <v>58</v>
      </c>
      <c r="T546" s="7">
        <v>30</v>
      </c>
      <c r="U546" s="7">
        <v>52</v>
      </c>
      <c r="V546" s="7">
        <v>139</v>
      </c>
      <c r="W546" s="7">
        <v>18</v>
      </c>
      <c r="X546" s="2">
        <v>2.5</v>
      </c>
      <c r="Y546" s="2">
        <v>3.7</v>
      </c>
      <c r="Z546" s="2">
        <v>2.2999999999999998</v>
      </c>
      <c r="AA546" s="2">
        <v>3.1</v>
      </c>
      <c r="AB546" s="2">
        <v>2.5</v>
      </c>
      <c r="AC546" s="2">
        <v>2.2999999999999998</v>
      </c>
      <c r="AD546" s="2">
        <v>2.2000000000000002</v>
      </c>
      <c r="AE546" s="2">
        <v>2.2999999999999998</v>
      </c>
      <c r="AF546" s="2">
        <v>3.4</v>
      </c>
      <c r="AG546" s="2">
        <v>2.6</v>
      </c>
      <c r="AH546" s="2">
        <v>3.1</v>
      </c>
      <c r="AI546" s="2">
        <v>2.4</v>
      </c>
      <c r="AJ546" s="2">
        <v>2.8</v>
      </c>
      <c r="AK546" s="2">
        <v>2.2000000000000002</v>
      </c>
      <c r="AL546" s="2">
        <v>1.9</v>
      </c>
      <c r="AM546" s="2">
        <v>1.9</v>
      </c>
      <c r="AN546" s="2">
        <v>3</v>
      </c>
      <c r="AO546" s="2">
        <v>2.1</v>
      </c>
      <c r="AP546" s="2">
        <v>2.5</v>
      </c>
      <c r="AQ546" s="2">
        <v>2.5</v>
      </c>
      <c r="AR546" s="2">
        <v>1.9</v>
      </c>
      <c r="AS546">
        <v>30424832</v>
      </c>
      <c r="AT546">
        <v>194523</v>
      </c>
      <c r="AU546">
        <v>49042</v>
      </c>
      <c r="AV546">
        <v>2333459</v>
      </c>
      <c r="AW546">
        <v>113741</v>
      </c>
      <c r="AX546">
        <v>204741</v>
      </c>
      <c r="AY546">
        <v>1342454</v>
      </c>
      <c r="AZ546">
        <v>4329600</v>
      </c>
      <c r="BA546">
        <v>1386415</v>
      </c>
      <c r="BB546">
        <v>2149044</v>
      </c>
      <c r="BC546">
        <v>1281264</v>
      </c>
      <c r="BD546">
        <v>1119355</v>
      </c>
      <c r="BE546">
        <v>467823</v>
      </c>
      <c r="BF546">
        <v>2448882</v>
      </c>
      <c r="BG546">
        <v>2463427</v>
      </c>
      <c r="BH546">
        <v>1540110</v>
      </c>
      <c r="BI546">
        <v>3245598</v>
      </c>
      <c r="BJ546">
        <v>4449340</v>
      </c>
      <c r="BK546">
        <v>638627</v>
      </c>
      <c r="BL546">
        <v>556479</v>
      </c>
      <c r="BM546">
        <v>110908</v>
      </c>
    </row>
    <row r="547" spans="1:65" x14ac:dyDescent="0.25">
      <c r="A547" t="s">
        <v>1238</v>
      </c>
      <c r="B547" s="2">
        <v>4.4000000000000004</v>
      </c>
      <c r="C547" s="3">
        <v>4.2640000000000002</v>
      </c>
      <c r="D547" s="9">
        <v>11.44</v>
      </c>
      <c r="E547" s="2">
        <v>804</v>
      </c>
      <c r="F547" s="7">
        <v>2</v>
      </c>
      <c r="G547" s="7">
        <v>58</v>
      </c>
      <c r="H547" s="7">
        <v>4</v>
      </c>
      <c r="I547" s="7">
        <v>6</v>
      </c>
      <c r="J547" s="7">
        <v>42</v>
      </c>
      <c r="K547" s="7">
        <v>692</v>
      </c>
      <c r="L547" s="7">
        <v>94</v>
      </c>
      <c r="M547" s="7">
        <v>37</v>
      </c>
      <c r="N547" s="7">
        <v>85</v>
      </c>
      <c r="O547" s="7">
        <v>36</v>
      </c>
      <c r="P547" s="7">
        <v>35</v>
      </c>
      <c r="Q547" s="7">
        <v>14</v>
      </c>
      <c r="R547" s="7">
        <v>83</v>
      </c>
      <c r="S547" s="7">
        <v>53</v>
      </c>
      <c r="T547" s="7">
        <v>29</v>
      </c>
      <c r="U547" s="7">
        <v>52</v>
      </c>
      <c r="V547" s="7">
        <v>142</v>
      </c>
      <c r="W547" s="7">
        <v>19</v>
      </c>
      <c r="X547" s="2">
        <v>2.5</v>
      </c>
      <c r="Y547" s="2">
        <v>3.5</v>
      </c>
      <c r="Z547" s="2">
        <v>2.4</v>
      </c>
      <c r="AA547" s="2">
        <v>2.8</v>
      </c>
      <c r="AB547" s="2">
        <v>2.4</v>
      </c>
      <c r="AC547" s="2">
        <v>2.7</v>
      </c>
      <c r="AD547" s="2">
        <v>2.1</v>
      </c>
      <c r="AE547" s="2">
        <v>2.2999999999999998</v>
      </c>
      <c r="AF547" s="2">
        <v>3.3</v>
      </c>
      <c r="AG547" s="2">
        <v>2.5</v>
      </c>
      <c r="AH547" s="2">
        <v>3.1</v>
      </c>
      <c r="AI547" s="2">
        <v>2.2999999999999998</v>
      </c>
      <c r="AJ547" s="2">
        <v>2.8</v>
      </c>
      <c r="AK547" s="2">
        <v>2</v>
      </c>
      <c r="AL547" s="2">
        <v>1.9</v>
      </c>
      <c r="AM547" s="2">
        <v>1.9</v>
      </c>
      <c r="AN547" s="2">
        <v>3.1</v>
      </c>
      <c r="AO547" s="2">
        <v>2.2000000000000002</v>
      </c>
      <c r="AP547" s="2">
        <v>2.4</v>
      </c>
      <c r="AQ547" s="2">
        <v>2.5</v>
      </c>
      <c r="AR547" s="2">
        <v>1.9</v>
      </c>
      <c r="AS547">
        <v>30405021</v>
      </c>
      <c r="AT547">
        <v>194392</v>
      </c>
      <c r="AU547">
        <v>49010</v>
      </c>
      <c r="AV547">
        <v>2329204</v>
      </c>
      <c r="AW547">
        <v>113965</v>
      </c>
      <c r="AX547">
        <v>205050</v>
      </c>
      <c r="AY547">
        <v>1340437</v>
      </c>
      <c r="AZ547">
        <v>4322687</v>
      </c>
      <c r="BA547">
        <v>1387929</v>
      </c>
      <c r="BB547">
        <v>2152252</v>
      </c>
      <c r="BC547">
        <v>1279029</v>
      </c>
      <c r="BD547">
        <v>1120460</v>
      </c>
      <c r="BE547">
        <v>468564</v>
      </c>
      <c r="BF547">
        <v>2449616</v>
      </c>
      <c r="BG547">
        <v>2459612</v>
      </c>
      <c r="BH547">
        <v>1538724</v>
      </c>
      <c r="BI547">
        <v>3241866</v>
      </c>
      <c r="BJ547">
        <v>4447434</v>
      </c>
      <c r="BK547">
        <v>638736</v>
      </c>
      <c r="BL547">
        <v>555664</v>
      </c>
      <c r="BM547">
        <v>110389</v>
      </c>
    </row>
    <row r="548" spans="1:65" x14ac:dyDescent="0.25">
      <c r="A548" t="s">
        <v>1239</v>
      </c>
      <c r="B548" s="2">
        <v>4.4000000000000004</v>
      </c>
      <c r="C548" s="3">
        <v>4.2930000000000001</v>
      </c>
      <c r="D548" s="9">
        <v>11.44</v>
      </c>
      <c r="E548" s="2">
        <v>799</v>
      </c>
      <c r="F548" s="7">
        <v>2</v>
      </c>
      <c r="G548" s="7">
        <v>56</v>
      </c>
      <c r="H548" s="7">
        <v>4</v>
      </c>
      <c r="I548" s="7">
        <v>6</v>
      </c>
      <c r="J548" s="7">
        <v>43</v>
      </c>
      <c r="K548" s="7">
        <v>689</v>
      </c>
      <c r="L548" s="7">
        <v>98</v>
      </c>
      <c r="M548" s="7">
        <v>35</v>
      </c>
      <c r="N548" s="7">
        <v>83</v>
      </c>
      <c r="O548" s="7">
        <v>36</v>
      </c>
      <c r="P548" s="7">
        <v>36</v>
      </c>
      <c r="Q548" s="7">
        <v>13</v>
      </c>
      <c r="R548" s="7">
        <v>81</v>
      </c>
      <c r="S548" s="7">
        <v>53</v>
      </c>
      <c r="T548" s="7">
        <v>28</v>
      </c>
      <c r="U548" s="7">
        <v>52</v>
      </c>
      <c r="V548" s="7">
        <v>138</v>
      </c>
      <c r="W548" s="7">
        <v>20</v>
      </c>
      <c r="X548" s="2">
        <v>2.5</v>
      </c>
      <c r="Y548" s="2">
        <v>3.5</v>
      </c>
      <c r="Z548" s="2">
        <v>2.2999999999999998</v>
      </c>
      <c r="AA548" s="2">
        <v>2.7</v>
      </c>
      <c r="AB548" s="2">
        <v>2.5</v>
      </c>
      <c r="AC548" s="2">
        <v>2.8</v>
      </c>
      <c r="AD548" s="2">
        <v>2.2000000000000002</v>
      </c>
      <c r="AE548" s="2">
        <v>2.2000000000000002</v>
      </c>
      <c r="AF548" s="2">
        <v>3.3</v>
      </c>
      <c r="AG548" s="2">
        <v>2.5</v>
      </c>
      <c r="AH548" s="2">
        <v>3.2</v>
      </c>
      <c r="AI548" s="2">
        <v>2.2000000000000002</v>
      </c>
      <c r="AJ548" s="2">
        <v>2.8</v>
      </c>
      <c r="AK548" s="2">
        <v>2</v>
      </c>
      <c r="AL548" s="2">
        <v>1.9</v>
      </c>
      <c r="AM548" s="2">
        <v>1.9</v>
      </c>
      <c r="AN548" s="2">
        <v>3</v>
      </c>
      <c r="AO548" s="2">
        <v>2.4</v>
      </c>
      <c r="AP548" s="2">
        <v>2.5</v>
      </c>
      <c r="AQ548" s="2">
        <v>2.5</v>
      </c>
      <c r="AR548" s="2">
        <v>2</v>
      </c>
      <c r="AS548">
        <v>30402313</v>
      </c>
      <c r="AT548">
        <v>194341</v>
      </c>
      <c r="AU548">
        <v>49046</v>
      </c>
      <c r="AV548">
        <v>2327489</v>
      </c>
      <c r="AW548">
        <v>114312</v>
      </c>
      <c r="AX548">
        <v>205952</v>
      </c>
      <c r="AY548">
        <v>1342985</v>
      </c>
      <c r="AZ548">
        <v>4321596</v>
      </c>
      <c r="BA548">
        <v>1391361</v>
      </c>
      <c r="BB548">
        <v>2145402</v>
      </c>
      <c r="BC548">
        <v>1276026</v>
      </c>
      <c r="BD548">
        <v>1121628</v>
      </c>
      <c r="BE548">
        <v>469568</v>
      </c>
      <c r="BF548">
        <v>2447453</v>
      </c>
      <c r="BG548">
        <v>2457325</v>
      </c>
      <c r="BH548">
        <v>1540197</v>
      </c>
      <c r="BI548">
        <v>3242830</v>
      </c>
      <c r="BJ548">
        <v>4449524</v>
      </c>
      <c r="BK548">
        <v>639994</v>
      </c>
      <c r="BL548">
        <v>555518</v>
      </c>
      <c r="BM548">
        <v>109765</v>
      </c>
    </row>
    <row r="549" spans="1:65" x14ac:dyDescent="0.25">
      <c r="A549" t="s">
        <v>1240</v>
      </c>
      <c r="B549" s="2">
        <v>4.5</v>
      </c>
      <c r="C549" s="3">
        <v>4.718</v>
      </c>
      <c r="D549" s="9">
        <v>11.44</v>
      </c>
      <c r="E549" s="2">
        <v>782</v>
      </c>
      <c r="F549" s="7">
        <v>1</v>
      </c>
      <c r="G549" s="7">
        <v>52</v>
      </c>
      <c r="H549" s="7">
        <v>4</v>
      </c>
      <c r="I549" s="7">
        <v>7</v>
      </c>
      <c r="J549" s="7">
        <v>43</v>
      </c>
      <c r="K549" s="7">
        <v>675</v>
      </c>
      <c r="L549" s="7">
        <v>102</v>
      </c>
      <c r="M549" s="7">
        <v>33</v>
      </c>
      <c r="N549" s="7">
        <v>82</v>
      </c>
      <c r="O549" s="7">
        <v>35</v>
      </c>
      <c r="P549" s="7">
        <v>35</v>
      </c>
      <c r="Q549" s="7">
        <v>14</v>
      </c>
      <c r="R549" s="7">
        <v>78</v>
      </c>
      <c r="S549" s="7">
        <v>52</v>
      </c>
      <c r="T549" s="7">
        <v>28</v>
      </c>
      <c r="U549" s="7">
        <v>49</v>
      </c>
      <c r="V549" s="7">
        <v>135</v>
      </c>
      <c r="W549" s="7">
        <v>18</v>
      </c>
      <c r="X549" s="2">
        <v>2.4</v>
      </c>
      <c r="Y549" s="2">
        <v>3.3</v>
      </c>
      <c r="Z549" s="2">
        <v>2.2000000000000002</v>
      </c>
      <c r="AA549" s="2">
        <v>3</v>
      </c>
      <c r="AB549" s="2">
        <v>2.7</v>
      </c>
      <c r="AC549" s="2">
        <v>2.8</v>
      </c>
      <c r="AD549" s="2">
        <v>2.2999999999999998</v>
      </c>
      <c r="AE549" s="2">
        <v>2.1</v>
      </c>
      <c r="AF549" s="2">
        <v>3.2</v>
      </c>
      <c r="AG549" s="2">
        <v>2.5</v>
      </c>
      <c r="AH549" s="2">
        <v>3.1</v>
      </c>
      <c r="AI549" s="2">
        <v>2.2999999999999998</v>
      </c>
      <c r="AJ549" s="2">
        <v>2.7</v>
      </c>
      <c r="AK549" s="2">
        <v>2</v>
      </c>
      <c r="AL549" s="2">
        <v>1.8</v>
      </c>
      <c r="AM549" s="2">
        <v>1.8</v>
      </c>
      <c r="AN549" s="2">
        <v>2.9</v>
      </c>
      <c r="AO549" s="2">
        <v>2.1</v>
      </c>
      <c r="AP549" s="2">
        <v>2.1</v>
      </c>
      <c r="AQ549" s="2">
        <v>2.4</v>
      </c>
      <c r="AR549" s="2">
        <v>2.1</v>
      </c>
      <c r="AS549">
        <v>30374094</v>
      </c>
      <c r="AT549">
        <v>194280</v>
      </c>
      <c r="AU549">
        <v>48769</v>
      </c>
      <c r="AV549">
        <v>2324602</v>
      </c>
      <c r="AW549">
        <v>114664</v>
      </c>
      <c r="AX549">
        <v>206517</v>
      </c>
      <c r="AY549">
        <v>1340138</v>
      </c>
      <c r="AZ549">
        <v>4310901</v>
      </c>
      <c r="BA549">
        <v>1393654</v>
      </c>
      <c r="BB549">
        <v>2128357</v>
      </c>
      <c r="BC549">
        <v>1271397</v>
      </c>
      <c r="BD549">
        <v>1122423</v>
      </c>
      <c r="BE549">
        <v>469401</v>
      </c>
      <c r="BF549">
        <v>2449619</v>
      </c>
      <c r="BG549">
        <v>2454677</v>
      </c>
      <c r="BH549">
        <v>1541408</v>
      </c>
      <c r="BI549">
        <v>3243240</v>
      </c>
      <c r="BJ549">
        <v>4457075</v>
      </c>
      <c r="BK549">
        <v>639044</v>
      </c>
      <c r="BL549">
        <v>554832</v>
      </c>
      <c r="BM549">
        <v>109098</v>
      </c>
    </row>
    <row r="550" spans="1:65" x14ac:dyDescent="0.25">
      <c r="A550" t="s">
        <v>1241</v>
      </c>
      <c r="B550" s="2">
        <v>4.5999999999999996</v>
      </c>
      <c r="C550" s="3">
        <v>4.59</v>
      </c>
      <c r="D550" s="9">
        <v>11.44</v>
      </c>
      <c r="E550" s="2">
        <v>760</v>
      </c>
      <c r="F550" s="7">
        <v>1</v>
      </c>
      <c r="G550" s="7">
        <v>49</v>
      </c>
      <c r="H550" s="7">
        <v>4</v>
      </c>
      <c r="I550" s="7">
        <v>7</v>
      </c>
      <c r="J550" s="7">
        <v>33</v>
      </c>
      <c r="K550" s="7">
        <v>667</v>
      </c>
      <c r="L550" s="7">
        <v>102</v>
      </c>
      <c r="M550" s="7">
        <v>32</v>
      </c>
      <c r="N550" s="7">
        <v>82</v>
      </c>
      <c r="O550" s="7">
        <v>35</v>
      </c>
      <c r="P550" s="7">
        <v>34</v>
      </c>
      <c r="Q550" s="7">
        <v>13</v>
      </c>
      <c r="R550" s="7">
        <v>75</v>
      </c>
      <c r="S550" s="7">
        <v>52</v>
      </c>
      <c r="T550" s="7">
        <v>29</v>
      </c>
      <c r="U550" s="7">
        <v>47</v>
      </c>
      <c r="V550" s="7">
        <v>135</v>
      </c>
      <c r="W550" s="7">
        <v>17</v>
      </c>
      <c r="X550" s="2">
        <v>2.4</v>
      </c>
      <c r="Y550" s="2">
        <v>3</v>
      </c>
      <c r="Z550" s="2">
        <v>2</v>
      </c>
      <c r="AA550" s="2">
        <v>3.3</v>
      </c>
      <c r="AB550" s="2">
        <v>2.8</v>
      </c>
      <c r="AC550" s="2">
        <v>2.2000000000000002</v>
      </c>
      <c r="AD550" s="2">
        <v>2.2999999999999998</v>
      </c>
      <c r="AE550" s="2">
        <v>2</v>
      </c>
      <c r="AF550" s="2">
        <v>3.2</v>
      </c>
      <c r="AG550" s="2">
        <v>2.5</v>
      </c>
      <c r="AH550" s="2">
        <v>3.1</v>
      </c>
      <c r="AI550" s="2">
        <v>2.2000000000000002</v>
      </c>
      <c r="AJ550" s="2">
        <v>2.6</v>
      </c>
      <c r="AK550" s="2">
        <v>2</v>
      </c>
      <c r="AL550" s="2">
        <v>1.9</v>
      </c>
      <c r="AM550" s="2">
        <v>1.7</v>
      </c>
      <c r="AN550" s="2">
        <v>2.9</v>
      </c>
      <c r="AO550" s="2">
        <v>2</v>
      </c>
      <c r="AP550" s="2">
        <v>1.9</v>
      </c>
      <c r="AQ550" s="2">
        <v>2.4</v>
      </c>
      <c r="AR550" s="2">
        <v>2.2000000000000002</v>
      </c>
      <c r="AS550">
        <v>30338948</v>
      </c>
      <c r="AT550">
        <v>194190</v>
      </c>
      <c r="AU550">
        <v>48724</v>
      </c>
      <c r="AV550">
        <v>2321558</v>
      </c>
      <c r="AW550">
        <v>115136</v>
      </c>
      <c r="AX550">
        <v>206779</v>
      </c>
      <c r="AY550">
        <v>1337464</v>
      </c>
      <c r="AZ550">
        <v>4305327</v>
      </c>
      <c r="BA550">
        <v>1394059</v>
      </c>
      <c r="BB550">
        <v>2108146</v>
      </c>
      <c r="BC550">
        <v>1267893</v>
      </c>
      <c r="BD550">
        <v>1124066</v>
      </c>
      <c r="BE550">
        <v>469811</v>
      </c>
      <c r="BF550">
        <v>2447957</v>
      </c>
      <c r="BG550">
        <v>2450462</v>
      </c>
      <c r="BH550">
        <v>1543905</v>
      </c>
      <c r="BI550">
        <v>3244178</v>
      </c>
      <c r="BJ550">
        <v>4457864</v>
      </c>
      <c r="BK550">
        <v>639513</v>
      </c>
      <c r="BL550">
        <v>553414</v>
      </c>
      <c r="BM550">
        <v>108503</v>
      </c>
    </row>
    <row r="551" spans="1:65" x14ac:dyDescent="0.25">
      <c r="A551" t="s">
        <v>1242</v>
      </c>
      <c r="C551" s="3">
        <v>4.4939999999999998</v>
      </c>
      <c r="D551" s="9">
        <v>12.21</v>
      </c>
      <c r="E551" s="2">
        <v>736</v>
      </c>
      <c r="F551" s="7">
        <v>1</v>
      </c>
      <c r="G551" s="7">
        <v>47</v>
      </c>
      <c r="H551" s="7">
        <v>4</v>
      </c>
      <c r="I551" s="7">
        <v>7</v>
      </c>
      <c r="J551" s="7">
        <v>34</v>
      </c>
      <c r="K551" s="7">
        <v>644</v>
      </c>
      <c r="L551" s="7">
        <v>98</v>
      </c>
      <c r="M551" s="7">
        <v>32</v>
      </c>
      <c r="N551" s="7">
        <v>79</v>
      </c>
      <c r="O551" s="7">
        <v>35</v>
      </c>
      <c r="P551" s="7">
        <v>34</v>
      </c>
      <c r="Q551" s="7">
        <v>14</v>
      </c>
      <c r="R551" s="7">
        <v>70</v>
      </c>
      <c r="S551" s="7">
        <v>50</v>
      </c>
      <c r="T551" s="7">
        <v>28</v>
      </c>
      <c r="U551" s="7">
        <v>44</v>
      </c>
      <c r="V551" s="7">
        <v>135</v>
      </c>
      <c r="W551" s="7">
        <v>16</v>
      </c>
      <c r="X551" s="2">
        <v>2.2999999999999998</v>
      </c>
      <c r="Y551" s="2">
        <v>2.8</v>
      </c>
      <c r="Z551" s="2">
        <v>2</v>
      </c>
      <c r="AA551" s="2">
        <v>3.3</v>
      </c>
      <c r="AB551" s="2">
        <v>2.8</v>
      </c>
      <c r="AC551" s="2">
        <v>2.2000000000000002</v>
      </c>
      <c r="AD551" s="2">
        <v>2.2000000000000002</v>
      </c>
      <c r="AE551" s="2">
        <v>2</v>
      </c>
      <c r="AF551" s="2">
        <v>3.1</v>
      </c>
      <c r="AG551" s="2">
        <v>2.4</v>
      </c>
      <c r="AH551" s="2">
        <v>3.1</v>
      </c>
      <c r="AI551" s="2">
        <v>2.2000000000000002</v>
      </c>
      <c r="AJ551" s="2">
        <v>2.4</v>
      </c>
      <c r="AK551" s="2">
        <v>1.9</v>
      </c>
      <c r="AL551" s="2">
        <v>1.9</v>
      </c>
      <c r="AM551" s="2">
        <v>1.6</v>
      </c>
      <c r="AN551" s="2">
        <v>2.9</v>
      </c>
      <c r="AO551" s="2">
        <v>1.8</v>
      </c>
      <c r="AP551" s="2">
        <v>1.6</v>
      </c>
      <c r="AQ551" s="2">
        <v>2.2999999999999998</v>
      </c>
      <c r="AS551">
        <v>30283952</v>
      </c>
      <c r="AT551">
        <v>192645</v>
      </c>
      <c r="AU551">
        <v>48524</v>
      </c>
      <c r="AV551">
        <v>2319413</v>
      </c>
      <c r="AW551">
        <v>115630</v>
      </c>
      <c r="AX551">
        <v>207273</v>
      </c>
      <c r="AY551">
        <v>1321781</v>
      </c>
      <c r="AZ551">
        <v>4301538</v>
      </c>
      <c r="BA551">
        <v>1395415</v>
      </c>
      <c r="BB551">
        <v>2098205</v>
      </c>
      <c r="BC551">
        <v>1260346</v>
      </c>
      <c r="BD551">
        <v>1123547</v>
      </c>
      <c r="BE551">
        <v>467793</v>
      </c>
      <c r="BF551">
        <v>2430263</v>
      </c>
      <c r="BG551">
        <v>2443748</v>
      </c>
      <c r="BH551">
        <v>1547906</v>
      </c>
      <c r="BI551">
        <v>3249498</v>
      </c>
      <c r="BJ551">
        <v>4466691</v>
      </c>
      <c r="BK551">
        <v>638575</v>
      </c>
      <c r="BL551">
        <v>547569</v>
      </c>
      <c r="BM551">
        <v>107592</v>
      </c>
    </row>
    <row r="552" spans="1:65" x14ac:dyDescent="0.25">
      <c r="A552" t="s">
        <v>1243</v>
      </c>
      <c r="D552" s="9">
        <v>12.21</v>
      </c>
      <c r="AS552">
        <v>30174813</v>
      </c>
      <c r="AT552">
        <v>190967</v>
      </c>
      <c r="AU552">
        <v>48212</v>
      </c>
      <c r="AV552">
        <v>2310333</v>
      </c>
      <c r="AW552">
        <v>115408</v>
      </c>
      <c r="AX552">
        <v>207164</v>
      </c>
      <c r="AY552">
        <v>1309976</v>
      </c>
      <c r="AZ552">
        <v>4268365</v>
      </c>
      <c r="BA552">
        <v>1390701</v>
      </c>
      <c r="BB552">
        <v>2083595</v>
      </c>
      <c r="BC552">
        <v>1250984</v>
      </c>
      <c r="BD552">
        <v>1123860</v>
      </c>
      <c r="BE552">
        <v>464585</v>
      </c>
      <c r="BF552">
        <v>2413168</v>
      </c>
      <c r="BG552">
        <v>2453488</v>
      </c>
      <c r="BH552">
        <v>1548832</v>
      </c>
      <c r="BI552">
        <v>3252616</v>
      </c>
      <c r="BJ552">
        <v>4449172</v>
      </c>
      <c r="BK552">
        <v>643447</v>
      </c>
      <c r="BL552">
        <v>542140</v>
      </c>
      <c r="BM552">
        <v>107800</v>
      </c>
    </row>
    <row r="553" spans="1:65" x14ac:dyDescent="0.25">
      <c r="A553" t="s">
        <v>1244</v>
      </c>
      <c r="D553" s="9">
        <v>12.21</v>
      </c>
    </row>
    <row r="554" spans="1:65" x14ac:dyDescent="0.25">
      <c r="A554" t="s">
        <v>1245</v>
      </c>
      <c r="D554" s="9">
        <v>12.21</v>
      </c>
    </row>
    <row r="555" spans="1:65" x14ac:dyDescent="0.25">
      <c r="A555" t="s">
        <v>1246</v>
      </c>
      <c r="D555" s="9">
        <v>12.21</v>
      </c>
    </row>
    <row r="556" spans="1:65" x14ac:dyDescent="0.25">
      <c r="A556" t="s">
        <v>1247</v>
      </c>
      <c r="D556" s="9">
        <v>12.21</v>
      </c>
    </row>
    <row r="557" spans="1:65" x14ac:dyDescent="0.25">
      <c r="A557" t="s">
        <v>1248</v>
      </c>
      <c r="D557" s="9">
        <v>12.21</v>
      </c>
    </row>
    <row r="558" spans="1:65" x14ac:dyDescent="0.25">
      <c r="A558" t="s">
        <v>1249</v>
      </c>
      <c r="D558" s="9">
        <v>12.21</v>
      </c>
    </row>
    <row r="559" spans="1:65" x14ac:dyDescent="0.25">
      <c r="A559" t="s">
        <v>1250</v>
      </c>
      <c r="D559" s="9">
        <v>12.21</v>
      </c>
    </row>
    <row r="560" spans="1:65" x14ac:dyDescent="0.25">
      <c r="A560" t="s">
        <v>1251</v>
      </c>
      <c r="D560" s="9">
        <v>12.21</v>
      </c>
    </row>
    <row r="561" spans="1:4" x14ac:dyDescent="0.25">
      <c r="A561" t="s">
        <v>1252</v>
      </c>
      <c r="D561" s="9">
        <v>12.21</v>
      </c>
    </row>
    <row r="562" spans="1:4" x14ac:dyDescent="0.25">
      <c r="A562" t="s">
        <v>1253</v>
      </c>
      <c r="D562" s="9">
        <v>12.21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0AF0-4B61-46EA-879B-333619947148}">
  <dimension ref="A1:CC188"/>
  <sheetViews>
    <sheetView workbookViewId="0">
      <pane xSplit="1" ySplit="7" topLeftCell="B173" activePane="bottomRight" state="frozen"/>
      <selection pane="topRight" activeCell="B1" sqref="B1"/>
      <selection pane="bottomLeft" activeCell="A7" sqref="A7"/>
      <selection pane="bottomRight" activeCell="I189" sqref="I189"/>
    </sheetView>
  </sheetViews>
  <sheetFormatPr defaultRowHeight="15" x14ac:dyDescent="0.25"/>
  <cols>
    <col min="2" max="81" width="15.85546875" customWidth="1"/>
  </cols>
  <sheetData>
    <row r="1" spans="1:81" x14ac:dyDescent="0.25">
      <c r="V1" s="7">
        <f>AVERAGE(V$180:V$183)</f>
        <v>2595</v>
      </c>
      <c r="AN1" s="7">
        <f>AVERAGE(AN$180:AN$183)</f>
        <v>30811.5</v>
      </c>
      <c r="AT1" s="9">
        <f>V1/(V1+AN1)</f>
        <v>7.7679493511741721E-2</v>
      </c>
      <c r="AU1" s="9">
        <f>1-AT1</f>
        <v>0.92232050648825825</v>
      </c>
    </row>
    <row r="2" spans="1:81" x14ac:dyDescent="0.25">
      <c r="A2" s="1" t="s">
        <v>555</v>
      </c>
      <c r="B2" s="6" t="s">
        <v>550</v>
      </c>
      <c r="C2" s="6" t="s">
        <v>551</v>
      </c>
      <c r="D2" s="6" t="s">
        <v>552</v>
      </c>
      <c r="E2" s="6" t="s">
        <v>553</v>
      </c>
      <c r="F2" s="6" t="s">
        <v>742</v>
      </c>
      <c r="G2" s="6" t="s">
        <v>744</v>
      </c>
      <c r="H2" s="6" t="s">
        <v>745</v>
      </c>
      <c r="I2" s="6" t="s">
        <v>746</v>
      </c>
      <c r="J2" s="6" t="s">
        <v>554</v>
      </c>
      <c r="K2" t="s">
        <v>753</v>
      </c>
      <c r="L2" t="s">
        <v>754</v>
      </c>
      <c r="M2" t="s">
        <v>755</v>
      </c>
      <c r="N2" t="s">
        <v>756</v>
      </c>
      <c r="O2" t="s">
        <v>757</v>
      </c>
      <c r="P2" t="s">
        <v>758</v>
      </c>
      <c r="Q2" t="s">
        <v>759</v>
      </c>
      <c r="R2" t="s">
        <v>760</v>
      </c>
      <c r="S2" t="s">
        <v>779</v>
      </c>
      <c r="T2" t="s">
        <v>780</v>
      </c>
      <c r="U2" t="s">
        <v>781</v>
      </c>
      <c r="V2" t="s">
        <v>782</v>
      </c>
      <c r="W2" t="s">
        <v>783</v>
      </c>
      <c r="X2" t="s">
        <v>784</v>
      </c>
      <c r="Y2" t="s">
        <v>785</v>
      </c>
      <c r="Z2" t="s">
        <v>787</v>
      </c>
      <c r="AA2" t="s">
        <v>788</v>
      </c>
      <c r="AB2" t="s">
        <v>789</v>
      </c>
      <c r="AC2" t="s">
        <v>790</v>
      </c>
      <c r="AD2" t="s">
        <v>791</v>
      </c>
      <c r="AE2" t="s">
        <v>792</v>
      </c>
      <c r="AF2" t="s">
        <v>793</v>
      </c>
      <c r="AG2" t="s">
        <v>794</v>
      </c>
      <c r="AH2" t="s">
        <v>795</v>
      </c>
      <c r="AI2" t="s">
        <v>796</v>
      </c>
      <c r="AJ2" t="s">
        <v>797</v>
      </c>
      <c r="AK2" t="s">
        <v>798</v>
      </c>
      <c r="AL2" t="s">
        <v>820</v>
      </c>
      <c r="AM2" t="s">
        <v>821</v>
      </c>
      <c r="AN2" t="s">
        <v>786</v>
      </c>
      <c r="AO2" t="s">
        <v>1254</v>
      </c>
      <c r="AP2" t="s">
        <v>1256</v>
      </c>
      <c r="AQ2" s="6" t="s">
        <v>1274</v>
      </c>
      <c r="AR2" t="s">
        <v>1255</v>
      </c>
      <c r="AS2" t="s">
        <v>1257</v>
      </c>
      <c r="AT2" t="s">
        <v>1258</v>
      </c>
      <c r="AU2" t="s">
        <v>1259</v>
      </c>
      <c r="AV2" t="s">
        <v>1275</v>
      </c>
      <c r="AW2" s="6" t="s">
        <v>1278</v>
      </c>
      <c r="AX2" s="6" t="s">
        <v>1281</v>
      </c>
      <c r="AY2" s="6" t="s">
        <v>1282</v>
      </c>
      <c r="AZ2" s="6" t="s">
        <v>1284</v>
      </c>
      <c r="BA2" s="6" t="s">
        <v>1286</v>
      </c>
      <c r="BB2" s="6" t="s">
        <v>1290</v>
      </c>
      <c r="BC2" s="6" t="s">
        <v>1291</v>
      </c>
      <c r="BD2" s="6" t="s">
        <v>1294</v>
      </c>
      <c r="BE2" s="6" t="s">
        <v>1299</v>
      </c>
      <c r="BF2" s="6" t="s">
        <v>1298</v>
      </c>
      <c r="BG2" s="6" t="s">
        <v>1256</v>
      </c>
      <c r="BH2" s="6" t="s">
        <v>1386</v>
      </c>
      <c r="BI2" s="6" t="s">
        <v>1387</v>
      </c>
      <c r="BJ2" s="6" t="s">
        <v>1388</v>
      </c>
      <c r="BK2" s="6" t="s">
        <v>1389</v>
      </c>
      <c r="BL2" s="6" t="s">
        <v>1390</v>
      </c>
      <c r="BM2" s="6" t="s">
        <v>1391</v>
      </c>
      <c r="BN2" s="6" t="s">
        <v>1392</v>
      </c>
      <c r="BO2" s="6" t="s">
        <v>1393</v>
      </c>
      <c r="BP2" s="6" t="s">
        <v>1394</v>
      </c>
      <c r="BQ2" s="6" t="s">
        <v>1395</v>
      </c>
      <c r="BR2" s="6" t="s">
        <v>1396</v>
      </c>
      <c r="BS2" s="6" t="s">
        <v>1397</v>
      </c>
      <c r="BT2" s="6" t="s">
        <v>1398</v>
      </c>
      <c r="BU2" s="6" t="s">
        <v>1399</v>
      </c>
      <c r="BV2" s="6" t="s">
        <v>1400</v>
      </c>
      <c r="BW2" s="6" t="s">
        <v>1401</v>
      </c>
      <c r="BX2" s="6" t="s">
        <v>1402</v>
      </c>
      <c r="BY2" s="6" t="s">
        <v>1403</v>
      </c>
      <c r="BZ2" s="6" t="s">
        <v>1404</v>
      </c>
      <c r="CA2" s="6" t="s">
        <v>1425</v>
      </c>
      <c r="CB2" s="6" t="s">
        <v>1426</v>
      </c>
      <c r="CC2" s="6"/>
    </row>
    <row r="3" spans="1:81" s="4" customFormat="1" ht="105" x14ac:dyDescent="0.25">
      <c r="A3" s="4" t="s">
        <v>8</v>
      </c>
      <c r="B3" s="4" t="s">
        <v>558</v>
      </c>
      <c r="C3" s="4" t="s">
        <v>560</v>
      </c>
      <c r="D3" s="4" t="s">
        <v>561</v>
      </c>
      <c r="E3" s="4" t="s">
        <v>562</v>
      </c>
      <c r="F3" s="4" t="s">
        <v>743</v>
      </c>
      <c r="G3" s="4" t="s">
        <v>747</v>
      </c>
      <c r="H3" s="4" t="s">
        <v>748</v>
      </c>
      <c r="I3" s="4" t="s">
        <v>749</v>
      </c>
      <c r="J3" s="4" t="s">
        <v>563</v>
      </c>
      <c r="K3" s="4" t="s">
        <v>761</v>
      </c>
      <c r="L3" s="4" t="s">
        <v>762</v>
      </c>
      <c r="M3" s="4" t="s">
        <v>763</v>
      </c>
      <c r="N3" s="4" t="s">
        <v>764</v>
      </c>
      <c r="O3" s="4" t="s">
        <v>765</v>
      </c>
      <c r="P3" s="4" t="s">
        <v>766</v>
      </c>
      <c r="Q3" s="4" t="s">
        <v>767</v>
      </c>
      <c r="R3" s="4" t="s">
        <v>768</v>
      </c>
      <c r="S3" s="4" t="s">
        <v>800</v>
      </c>
      <c r="T3" s="4" t="s">
        <v>801</v>
      </c>
      <c r="U3" s="4" t="s">
        <v>802</v>
      </c>
      <c r="V3" s="4" t="s">
        <v>803</v>
      </c>
      <c r="W3" s="4" t="s">
        <v>804</v>
      </c>
      <c r="X3" s="4" t="s">
        <v>805</v>
      </c>
      <c r="Y3" s="4" t="s">
        <v>806</v>
      </c>
      <c r="Z3" s="4" t="s">
        <v>808</v>
      </c>
      <c r="AA3" s="4" t="s">
        <v>809</v>
      </c>
      <c r="AB3" s="4" t="s">
        <v>810</v>
      </c>
      <c r="AC3" s="4" t="s">
        <v>811</v>
      </c>
      <c r="AD3" s="4" t="s">
        <v>812</v>
      </c>
      <c r="AE3" s="4" t="s">
        <v>813</v>
      </c>
      <c r="AF3" s="4" t="s">
        <v>814</v>
      </c>
      <c r="AG3" s="4" t="s">
        <v>815</v>
      </c>
      <c r="AH3" s="4" t="s">
        <v>816</v>
      </c>
      <c r="AI3" s="4" t="s">
        <v>817</v>
      </c>
      <c r="AJ3" s="4" t="s">
        <v>818</v>
      </c>
      <c r="AK3" s="4" t="s">
        <v>819</v>
      </c>
      <c r="AL3" s="4" t="s">
        <v>822</v>
      </c>
      <c r="AM3" s="4" t="s">
        <v>823</v>
      </c>
      <c r="AN3" s="4" t="s">
        <v>807</v>
      </c>
      <c r="AO3" s="4" t="s">
        <v>1261</v>
      </c>
      <c r="AP3" s="4" t="s">
        <v>1263</v>
      </c>
      <c r="AQ3" s="4" t="s">
        <v>11</v>
      </c>
      <c r="AR3" s="4" t="s">
        <v>1265</v>
      </c>
      <c r="AS3" s="4" t="s">
        <v>1268</v>
      </c>
      <c r="AT3" s="4" t="s">
        <v>1271</v>
      </c>
      <c r="AU3" s="4" t="s">
        <v>1272</v>
      </c>
      <c r="AV3" s="4" t="s">
        <v>1277</v>
      </c>
      <c r="AW3" s="4" t="s">
        <v>1279</v>
      </c>
      <c r="AX3" s="4" t="s">
        <v>1280</v>
      </c>
      <c r="AY3" s="4" t="s">
        <v>1283</v>
      </c>
      <c r="AZ3" s="4" t="s">
        <v>1285</v>
      </c>
      <c r="BA3" s="4" t="s">
        <v>1288</v>
      </c>
      <c r="BB3" s="4" t="s">
        <v>1289</v>
      </c>
      <c r="BC3" s="4" t="s">
        <v>1293</v>
      </c>
      <c r="BD3" s="4" t="s">
        <v>1295</v>
      </c>
      <c r="BE3" s="4" t="s">
        <v>1296</v>
      </c>
      <c r="BF3" s="4" t="s">
        <v>1297</v>
      </c>
      <c r="BG3" s="4" t="s">
        <v>1263</v>
      </c>
      <c r="BH3" s="4" t="s">
        <v>1406</v>
      </c>
      <c r="BI3" s="4" t="s">
        <v>1407</v>
      </c>
      <c r="BJ3" s="4" t="s">
        <v>1408</v>
      </c>
      <c r="BK3" s="4" t="s">
        <v>1409</v>
      </c>
      <c r="BL3" s="4" t="s">
        <v>1410</v>
      </c>
      <c r="BM3" s="4" t="s">
        <v>1411</v>
      </c>
      <c r="BN3" s="4" t="s">
        <v>1412</v>
      </c>
      <c r="BO3" s="4" t="s">
        <v>1413</v>
      </c>
      <c r="BP3" s="4" t="s">
        <v>1414</v>
      </c>
      <c r="BQ3" s="4" t="s">
        <v>1415</v>
      </c>
      <c r="BR3" s="4" t="s">
        <v>1416</v>
      </c>
      <c r="BS3" s="4" t="s">
        <v>1417</v>
      </c>
      <c r="BT3" s="4" t="s">
        <v>1418</v>
      </c>
      <c r="BU3" s="4" t="s">
        <v>1419</v>
      </c>
      <c r="BV3" s="4" t="s">
        <v>1420</v>
      </c>
      <c r="BW3" s="4" t="s">
        <v>1421</v>
      </c>
      <c r="BX3" s="4" t="s">
        <v>1422</v>
      </c>
      <c r="BY3" s="4" t="s">
        <v>1423</v>
      </c>
      <c r="BZ3" s="4" t="s">
        <v>1424</v>
      </c>
      <c r="CA3" s="4" t="s">
        <v>1427</v>
      </c>
      <c r="CB3" s="4" t="s">
        <v>1428</v>
      </c>
    </row>
    <row r="4" spans="1:81" x14ac:dyDescent="0.25">
      <c r="A4" t="s">
        <v>7</v>
      </c>
      <c r="B4" t="s">
        <v>557</v>
      </c>
      <c r="C4" t="s">
        <v>559</v>
      </c>
      <c r="D4" t="s">
        <v>559</v>
      </c>
      <c r="E4" t="s">
        <v>559</v>
      </c>
      <c r="F4" t="s">
        <v>559</v>
      </c>
      <c r="G4" t="s">
        <v>559</v>
      </c>
      <c r="H4" t="s">
        <v>559</v>
      </c>
      <c r="I4" t="s">
        <v>559</v>
      </c>
      <c r="J4" t="s">
        <v>559</v>
      </c>
      <c r="K4" t="s">
        <v>559</v>
      </c>
      <c r="L4" t="s">
        <v>559</v>
      </c>
      <c r="M4" t="s">
        <v>559</v>
      </c>
      <c r="N4" t="s">
        <v>559</v>
      </c>
      <c r="O4" t="s">
        <v>559</v>
      </c>
      <c r="P4" t="s">
        <v>559</v>
      </c>
      <c r="Q4" t="s">
        <v>559</v>
      </c>
      <c r="R4" t="s">
        <v>559</v>
      </c>
      <c r="S4" t="s">
        <v>799</v>
      </c>
      <c r="T4" t="s">
        <v>778</v>
      </c>
      <c r="U4" t="s">
        <v>778</v>
      </c>
      <c r="V4" t="s">
        <v>778</v>
      </c>
      <c r="W4" t="s">
        <v>778</v>
      </c>
      <c r="X4" t="s">
        <v>778</v>
      </c>
      <c r="Y4" t="s">
        <v>778</v>
      </c>
      <c r="Z4" t="s">
        <v>778</v>
      </c>
      <c r="AA4" t="s">
        <v>778</v>
      </c>
      <c r="AB4" t="s">
        <v>778</v>
      </c>
      <c r="AC4" t="s">
        <v>778</v>
      </c>
      <c r="AD4" t="s">
        <v>778</v>
      </c>
      <c r="AE4" t="s">
        <v>778</v>
      </c>
      <c r="AF4" t="s">
        <v>778</v>
      </c>
      <c r="AG4" t="s">
        <v>778</v>
      </c>
      <c r="AH4" t="s">
        <v>778</v>
      </c>
      <c r="AI4" t="s">
        <v>778</v>
      </c>
      <c r="AJ4" t="s">
        <v>778</v>
      </c>
      <c r="AK4" t="s">
        <v>778</v>
      </c>
      <c r="AL4" t="s">
        <v>778</v>
      </c>
      <c r="AM4" t="s">
        <v>778</v>
      </c>
      <c r="AN4" t="s">
        <v>778</v>
      </c>
      <c r="AO4" t="s">
        <v>1260</v>
      </c>
      <c r="AP4" t="s">
        <v>1262</v>
      </c>
      <c r="AQ4" t="s">
        <v>1262</v>
      </c>
      <c r="AR4" t="s">
        <v>1264</v>
      </c>
      <c r="AS4" t="s">
        <v>1267</v>
      </c>
      <c r="AT4" t="s">
        <v>1270</v>
      </c>
      <c r="AU4" t="s">
        <v>1270</v>
      </c>
      <c r="AV4" t="s">
        <v>1276</v>
      </c>
      <c r="AW4" t="s">
        <v>1262</v>
      </c>
      <c r="AX4" t="s">
        <v>1262</v>
      </c>
      <c r="AY4" t="s">
        <v>1262</v>
      </c>
      <c r="AZ4" t="s">
        <v>1276</v>
      </c>
      <c r="BA4" t="s">
        <v>1287</v>
      </c>
      <c r="BB4" t="s">
        <v>1262</v>
      </c>
      <c r="BC4" t="s">
        <v>1292</v>
      </c>
      <c r="BD4" t="s">
        <v>1276</v>
      </c>
      <c r="BE4" t="s">
        <v>1276</v>
      </c>
      <c r="BF4" t="s">
        <v>1276</v>
      </c>
      <c r="BG4" t="s">
        <v>1262</v>
      </c>
      <c r="BH4" t="s">
        <v>1405</v>
      </c>
      <c r="BI4" t="s">
        <v>1405</v>
      </c>
      <c r="BJ4" t="s">
        <v>1405</v>
      </c>
      <c r="BK4" t="s">
        <v>1405</v>
      </c>
      <c r="BL4" t="s">
        <v>1405</v>
      </c>
      <c r="BM4" t="s">
        <v>1405</v>
      </c>
      <c r="BN4" t="s">
        <v>1405</v>
      </c>
      <c r="BO4" t="s">
        <v>1405</v>
      </c>
      <c r="BP4" t="s">
        <v>1405</v>
      </c>
      <c r="BQ4" t="s">
        <v>1405</v>
      </c>
      <c r="BR4" t="s">
        <v>1405</v>
      </c>
      <c r="BS4" t="s">
        <v>1405</v>
      </c>
      <c r="BT4" t="s">
        <v>1405</v>
      </c>
      <c r="BU4" t="s">
        <v>1405</v>
      </c>
      <c r="BV4" t="s">
        <v>1405</v>
      </c>
      <c r="BW4" t="s">
        <v>1405</v>
      </c>
      <c r="BX4" t="s">
        <v>1405</v>
      </c>
      <c r="BY4" t="s">
        <v>1405</v>
      </c>
      <c r="BZ4" t="s">
        <v>1405</v>
      </c>
      <c r="CA4" t="s">
        <v>1405</v>
      </c>
      <c r="CB4" t="s">
        <v>1405</v>
      </c>
    </row>
    <row r="5" spans="1:81" x14ac:dyDescent="0.25">
      <c r="A5" t="s">
        <v>6</v>
      </c>
      <c r="B5" t="s">
        <v>1496</v>
      </c>
      <c r="C5" t="s">
        <v>1496</v>
      </c>
      <c r="D5" t="s">
        <v>1496</v>
      </c>
      <c r="E5" t="s">
        <v>1496</v>
      </c>
      <c r="F5" t="s">
        <v>1496</v>
      </c>
      <c r="G5" t="s">
        <v>1496</v>
      </c>
      <c r="H5" t="s">
        <v>1496</v>
      </c>
      <c r="I5" t="s">
        <v>1496</v>
      </c>
      <c r="J5" t="s">
        <v>1496</v>
      </c>
      <c r="K5" t="s">
        <v>1496</v>
      </c>
      <c r="L5" t="s">
        <v>1496</v>
      </c>
      <c r="M5" t="s">
        <v>1496</v>
      </c>
      <c r="N5" t="s">
        <v>1496</v>
      </c>
      <c r="O5" t="s">
        <v>1496</v>
      </c>
      <c r="P5" t="s">
        <v>1496</v>
      </c>
      <c r="Q5" t="s">
        <v>1496</v>
      </c>
      <c r="R5" t="s">
        <v>1496</v>
      </c>
      <c r="S5" t="s">
        <v>1496</v>
      </c>
      <c r="T5" t="s">
        <v>1496</v>
      </c>
      <c r="U5" t="s">
        <v>1496</v>
      </c>
      <c r="V5" t="s">
        <v>1496</v>
      </c>
      <c r="W5" t="s">
        <v>1496</v>
      </c>
      <c r="X5" t="s">
        <v>1496</v>
      </c>
      <c r="Y5" t="s">
        <v>1496</v>
      </c>
      <c r="Z5" t="s">
        <v>1496</v>
      </c>
      <c r="AA5" t="s">
        <v>1496</v>
      </c>
      <c r="AB5" t="s">
        <v>1496</v>
      </c>
      <c r="AC5" t="s">
        <v>1496</v>
      </c>
      <c r="AD5" t="s">
        <v>1496</v>
      </c>
      <c r="AE5" t="s">
        <v>1496</v>
      </c>
      <c r="AF5" t="s">
        <v>1496</v>
      </c>
      <c r="AG5" t="s">
        <v>1496</v>
      </c>
      <c r="AH5" t="s">
        <v>1496</v>
      </c>
      <c r="AI5" t="s">
        <v>1496</v>
      </c>
      <c r="AJ5" t="s">
        <v>1496</v>
      </c>
      <c r="AK5" t="s">
        <v>1496</v>
      </c>
      <c r="AL5" t="s">
        <v>1496</v>
      </c>
      <c r="AM5" t="s">
        <v>1496</v>
      </c>
      <c r="AN5" t="s">
        <v>1496</v>
      </c>
      <c r="AO5" t="s">
        <v>1510</v>
      </c>
      <c r="AP5" t="s">
        <v>1496</v>
      </c>
      <c r="AQ5" t="s">
        <v>1496</v>
      </c>
      <c r="AR5" t="s">
        <v>1496</v>
      </c>
      <c r="AS5" t="s">
        <v>1502</v>
      </c>
      <c r="AT5" t="s">
        <v>1496</v>
      </c>
      <c r="AU5" t="s">
        <v>1496</v>
      </c>
      <c r="AV5" t="s">
        <v>1496</v>
      </c>
      <c r="AW5" t="s">
        <v>1496</v>
      </c>
      <c r="AX5" t="s">
        <v>1496</v>
      </c>
      <c r="AY5" t="s">
        <v>1496</v>
      </c>
      <c r="AZ5" t="s">
        <v>1496</v>
      </c>
      <c r="BA5" t="s">
        <v>1502</v>
      </c>
      <c r="BB5" t="s">
        <v>1496</v>
      </c>
      <c r="BC5" t="s">
        <v>1510</v>
      </c>
      <c r="BD5" t="s">
        <v>1496</v>
      </c>
      <c r="BE5" t="s">
        <v>1496</v>
      </c>
      <c r="BF5" t="s">
        <v>1496</v>
      </c>
      <c r="BG5" t="s">
        <v>1496</v>
      </c>
      <c r="BH5" t="s">
        <v>1496</v>
      </c>
      <c r="BI5" t="s">
        <v>1496</v>
      </c>
      <c r="BJ5" t="s">
        <v>1496</v>
      </c>
      <c r="BK5" t="s">
        <v>1496</v>
      </c>
      <c r="BL5" t="s">
        <v>1496</v>
      </c>
      <c r="BM5" t="s">
        <v>1496</v>
      </c>
      <c r="BN5" t="s">
        <v>1496</v>
      </c>
      <c r="BO5" t="s">
        <v>1496</v>
      </c>
      <c r="BP5" t="s">
        <v>1496</v>
      </c>
      <c r="BQ5" t="s">
        <v>1496</v>
      </c>
      <c r="BR5" t="s">
        <v>1496</v>
      </c>
      <c r="BS5" t="s">
        <v>1496</v>
      </c>
      <c r="BT5" t="s">
        <v>1496</v>
      </c>
      <c r="BU5" t="s">
        <v>1496</v>
      </c>
      <c r="BV5" t="s">
        <v>1496</v>
      </c>
      <c r="BW5" t="s">
        <v>1496</v>
      </c>
      <c r="BX5" t="s">
        <v>1496</v>
      </c>
      <c r="BY5" t="s">
        <v>1496</v>
      </c>
      <c r="BZ5" t="s">
        <v>1496</v>
      </c>
      <c r="CA5" t="s">
        <v>1496</v>
      </c>
      <c r="CB5" t="s">
        <v>1496</v>
      </c>
    </row>
    <row r="6" spans="1:81" x14ac:dyDescent="0.25">
      <c r="A6" t="s">
        <v>5</v>
      </c>
      <c r="B6" t="s">
        <v>9</v>
      </c>
      <c r="C6" t="s">
        <v>9</v>
      </c>
      <c r="D6" t="s">
        <v>9</v>
      </c>
      <c r="E6" t="s">
        <v>9</v>
      </c>
      <c r="F6" t="s">
        <v>9</v>
      </c>
      <c r="G6" t="s">
        <v>9</v>
      </c>
      <c r="H6" t="s">
        <v>9</v>
      </c>
      <c r="I6" t="s">
        <v>9</v>
      </c>
      <c r="J6" t="s">
        <v>9</v>
      </c>
      <c r="K6" t="s">
        <v>9</v>
      </c>
      <c r="L6" t="s">
        <v>9</v>
      </c>
      <c r="M6" t="s">
        <v>9</v>
      </c>
      <c r="N6" t="s">
        <v>9</v>
      </c>
      <c r="O6" t="s">
        <v>9</v>
      </c>
      <c r="P6" t="s">
        <v>9</v>
      </c>
      <c r="Q6" t="s">
        <v>9</v>
      </c>
      <c r="R6" t="s">
        <v>9</v>
      </c>
      <c r="S6" t="s">
        <v>9</v>
      </c>
      <c r="T6" t="s">
        <v>9</v>
      </c>
      <c r="U6" t="s">
        <v>9</v>
      </c>
      <c r="V6" t="s">
        <v>9</v>
      </c>
      <c r="W6" t="s">
        <v>9</v>
      </c>
      <c r="X6" t="s">
        <v>9</v>
      </c>
      <c r="Y6" t="s">
        <v>9</v>
      </c>
      <c r="Z6" t="s">
        <v>9</v>
      </c>
      <c r="AA6" t="s">
        <v>9</v>
      </c>
      <c r="AB6" t="s">
        <v>9</v>
      </c>
      <c r="AC6" t="s">
        <v>9</v>
      </c>
      <c r="AD6" t="s">
        <v>9</v>
      </c>
      <c r="AE6" t="s">
        <v>9</v>
      </c>
      <c r="AF6" t="s">
        <v>9</v>
      </c>
      <c r="AG6" t="s">
        <v>9</v>
      </c>
      <c r="AH6" t="s">
        <v>9</v>
      </c>
      <c r="AI6" t="s">
        <v>9</v>
      </c>
      <c r="AJ6" t="s">
        <v>9</v>
      </c>
      <c r="AK6" t="s">
        <v>9</v>
      </c>
      <c r="AL6" t="s">
        <v>9</v>
      </c>
      <c r="AM6" t="s">
        <v>9</v>
      </c>
      <c r="AN6" t="s">
        <v>9</v>
      </c>
      <c r="AO6" t="s">
        <v>9</v>
      </c>
      <c r="AP6" t="s">
        <v>9</v>
      </c>
      <c r="AQ6" t="s">
        <v>9</v>
      </c>
      <c r="AR6" t="s">
        <v>9</v>
      </c>
      <c r="AS6" t="s">
        <v>1266</v>
      </c>
      <c r="AT6" t="s">
        <v>1269</v>
      </c>
      <c r="AU6" t="s">
        <v>1269</v>
      </c>
      <c r="AV6" t="s">
        <v>9</v>
      </c>
      <c r="AW6" t="s">
        <v>9</v>
      </c>
      <c r="AX6" t="s">
        <v>9</v>
      </c>
      <c r="AY6" t="s">
        <v>9</v>
      </c>
      <c r="AZ6" t="s">
        <v>9</v>
      </c>
      <c r="BA6" t="s">
        <v>9</v>
      </c>
      <c r="BB6" t="s">
        <v>9</v>
      </c>
      <c r="BC6" t="s">
        <v>9</v>
      </c>
      <c r="BD6" t="s">
        <v>9</v>
      </c>
      <c r="BE6" t="s">
        <v>9</v>
      </c>
      <c r="BF6" t="s">
        <v>9</v>
      </c>
      <c r="BG6" t="s">
        <v>9</v>
      </c>
      <c r="BH6" t="s">
        <v>9</v>
      </c>
      <c r="BI6" t="s">
        <v>9</v>
      </c>
      <c r="BJ6" t="s">
        <v>9</v>
      </c>
      <c r="BK6" t="s">
        <v>9</v>
      </c>
      <c r="BL6" t="s">
        <v>9</v>
      </c>
      <c r="BM6" t="s">
        <v>9</v>
      </c>
      <c r="BN6" t="s">
        <v>9</v>
      </c>
      <c r="BO6" t="s">
        <v>9</v>
      </c>
      <c r="BP6" t="s">
        <v>9</v>
      </c>
      <c r="BQ6" t="s">
        <v>9</v>
      </c>
      <c r="BR6" t="s">
        <v>9</v>
      </c>
      <c r="BS6" t="s">
        <v>9</v>
      </c>
      <c r="BT6" t="s">
        <v>9</v>
      </c>
      <c r="BU6" t="s">
        <v>9</v>
      </c>
      <c r="BV6" t="s">
        <v>9</v>
      </c>
      <c r="BW6" t="s">
        <v>9</v>
      </c>
      <c r="BX6" t="s">
        <v>9</v>
      </c>
      <c r="BY6" t="s">
        <v>9</v>
      </c>
      <c r="BZ6" t="s">
        <v>9</v>
      </c>
      <c r="CA6" t="s">
        <v>9</v>
      </c>
      <c r="CB6" t="s">
        <v>9</v>
      </c>
    </row>
    <row r="7" spans="1:81" x14ac:dyDescent="0.25">
      <c r="A7" t="s">
        <v>4</v>
      </c>
      <c r="B7" t="s">
        <v>1505</v>
      </c>
      <c r="C7" t="s">
        <v>1505</v>
      </c>
      <c r="D7" t="s">
        <v>1505</v>
      </c>
      <c r="E7" t="s">
        <v>1505</v>
      </c>
      <c r="F7" t="s">
        <v>1505</v>
      </c>
      <c r="G7" t="s">
        <v>1505</v>
      </c>
      <c r="H7" t="s">
        <v>1505</v>
      </c>
      <c r="I7" t="s">
        <v>1505</v>
      </c>
      <c r="J7" t="s">
        <v>1505</v>
      </c>
      <c r="K7" t="s">
        <v>1505</v>
      </c>
      <c r="L7" t="s">
        <v>1505</v>
      </c>
      <c r="M7" t="s">
        <v>1505</v>
      </c>
      <c r="N7" t="s">
        <v>1505</v>
      </c>
      <c r="O7" t="s">
        <v>1505</v>
      </c>
      <c r="P7" t="s">
        <v>1505</v>
      </c>
      <c r="Q7" t="s">
        <v>1505</v>
      </c>
      <c r="R7" t="s">
        <v>1505</v>
      </c>
      <c r="S7" t="s">
        <v>1505</v>
      </c>
      <c r="T7" t="s">
        <v>1505</v>
      </c>
      <c r="U7" t="s">
        <v>1505</v>
      </c>
      <c r="V7" t="s">
        <v>1505</v>
      </c>
      <c r="W7" t="s">
        <v>1505</v>
      </c>
      <c r="X7" t="s">
        <v>1505</v>
      </c>
      <c r="Y7" t="s">
        <v>1505</v>
      </c>
      <c r="Z7" t="s">
        <v>1505</v>
      </c>
      <c r="AA7" t="s">
        <v>1505</v>
      </c>
      <c r="AB7" t="s">
        <v>1505</v>
      </c>
      <c r="AC7" t="s">
        <v>1505</v>
      </c>
      <c r="AD7" t="s">
        <v>1505</v>
      </c>
      <c r="AE7" t="s">
        <v>1505</v>
      </c>
      <c r="AF7" t="s">
        <v>1505</v>
      </c>
      <c r="AG7" t="s">
        <v>1505</v>
      </c>
      <c r="AH7" t="s">
        <v>1505</v>
      </c>
      <c r="AI7" t="s">
        <v>1505</v>
      </c>
      <c r="AJ7" t="s">
        <v>1505</v>
      </c>
      <c r="AK7" t="s">
        <v>1505</v>
      </c>
      <c r="AL7" t="s">
        <v>1505</v>
      </c>
      <c r="AM7" t="s">
        <v>1505</v>
      </c>
      <c r="AN7" t="s">
        <v>1505</v>
      </c>
      <c r="AO7" t="s">
        <v>1509</v>
      </c>
      <c r="AP7" t="s">
        <v>1501</v>
      </c>
      <c r="AQ7" t="s">
        <v>1499</v>
      </c>
      <c r="AR7" t="s">
        <v>1499</v>
      </c>
      <c r="AS7" t="s">
        <v>1503</v>
      </c>
      <c r="AT7" t="s">
        <v>1495</v>
      </c>
      <c r="AU7" t="s">
        <v>1495</v>
      </c>
      <c r="AV7" t="s">
        <v>1499</v>
      </c>
      <c r="AW7" t="s">
        <v>1499</v>
      </c>
      <c r="AX7" t="s">
        <v>1499</v>
      </c>
      <c r="AY7" t="s">
        <v>1499</v>
      </c>
      <c r="AZ7" t="s">
        <v>1499</v>
      </c>
      <c r="BA7" t="s">
        <v>1511</v>
      </c>
      <c r="BB7" t="s">
        <v>1499</v>
      </c>
      <c r="BC7" t="s">
        <v>1511</v>
      </c>
      <c r="BD7" t="s">
        <v>1499</v>
      </c>
      <c r="BE7" t="s">
        <v>1499</v>
      </c>
      <c r="BF7" t="s">
        <v>1499</v>
      </c>
      <c r="BG7" t="s">
        <v>1501</v>
      </c>
      <c r="BH7" t="s">
        <v>1504</v>
      </c>
      <c r="BI7" t="s">
        <v>1504</v>
      </c>
      <c r="BJ7" t="s">
        <v>1504</v>
      </c>
      <c r="BK7" t="s">
        <v>1504</v>
      </c>
      <c r="BL7" t="s">
        <v>1504</v>
      </c>
      <c r="BM7" t="s">
        <v>1504</v>
      </c>
      <c r="BN7" t="s">
        <v>1504</v>
      </c>
      <c r="BO7" t="s">
        <v>1504</v>
      </c>
      <c r="BP7" t="s">
        <v>1504</v>
      </c>
      <c r="BQ7" t="s">
        <v>1504</v>
      </c>
      <c r="BR7" t="s">
        <v>1504</v>
      </c>
      <c r="BS7" t="s">
        <v>1504</v>
      </c>
      <c r="BT7" t="s">
        <v>1504</v>
      </c>
      <c r="BU7" t="s">
        <v>1504</v>
      </c>
      <c r="BV7" t="s">
        <v>1504</v>
      </c>
      <c r="BW7" t="s">
        <v>1504</v>
      </c>
      <c r="BX7" t="s">
        <v>1504</v>
      </c>
      <c r="BY7" t="s">
        <v>1504</v>
      </c>
      <c r="BZ7" t="s">
        <v>1504</v>
      </c>
      <c r="CA7" t="s">
        <v>1504</v>
      </c>
      <c r="CB7" t="s">
        <v>1504</v>
      </c>
    </row>
    <row r="8" spans="1:81" x14ac:dyDescent="0.25">
      <c r="A8" t="s">
        <v>556</v>
      </c>
      <c r="B8" s="7" t="e">
        <v>#N/A</v>
      </c>
      <c r="C8" s="7" t="e">
        <v>#N/A</v>
      </c>
      <c r="D8" s="7" t="e">
        <v>#N/A</v>
      </c>
      <c r="E8" s="7" t="e">
        <v>#N/A</v>
      </c>
      <c r="F8" s="7" t="e">
        <v>#N/A</v>
      </c>
      <c r="G8" s="2" t="e">
        <v>#N/A</v>
      </c>
      <c r="H8" s="2" t="e">
        <v>#N/A</v>
      </c>
      <c r="I8" s="2" t="e">
        <v>#N/A</v>
      </c>
      <c r="J8" s="2" t="e">
        <v>#N/A</v>
      </c>
      <c r="K8" s="7" t="e">
        <v>#N/A</v>
      </c>
      <c r="L8" s="7" t="e">
        <v>#N/A</v>
      </c>
      <c r="M8" s="7" t="e">
        <v>#N/A</v>
      </c>
      <c r="N8" s="7" t="e">
        <v>#N/A</v>
      </c>
      <c r="O8" s="7" t="e">
        <v>#N/A</v>
      </c>
      <c r="P8" s="7" t="e">
        <v>#N/A</v>
      </c>
      <c r="Q8" s="7" t="e">
        <v>#N/A</v>
      </c>
      <c r="R8" s="7" t="e">
        <v>#N/A</v>
      </c>
      <c r="S8" s="7">
        <v>27465</v>
      </c>
      <c r="T8" s="7">
        <v>509</v>
      </c>
      <c r="U8" s="7">
        <v>373</v>
      </c>
      <c r="V8" s="7">
        <v>6541</v>
      </c>
      <c r="W8" s="7">
        <v>259</v>
      </c>
      <c r="X8" s="7">
        <v>156</v>
      </c>
      <c r="Y8" s="7">
        <v>1962</v>
      </c>
      <c r="Z8" s="7">
        <v>4153</v>
      </c>
      <c r="AA8" s="7">
        <v>1408</v>
      </c>
      <c r="AB8" s="7">
        <v>1257</v>
      </c>
      <c r="AC8" s="7">
        <v>791</v>
      </c>
      <c r="AD8" s="7">
        <v>853</v>
      </c>
      <c r="AE8" s="7">
        <v>176</v>
      </c>
      <c r="AF8" s="7">
        <v>1023</v>
      </c>
      <c r="AG8" s="7">
        <v>1120</v>
      </c>
      <c r="AH8" s="7">
        <v>1992</v>
      </c>
      <c r="AI8" s="7">
        <v>1747</v>
      </c>
      <c r="AJ8" s="7">
        <v>2025</v>
      </c>
      <c r="AK8" s="7">
        <v>510</v>
      </c>
      <c r="AL8" s="7">
        <v>610</v>
      </c>
      <c r="AM8" s="7">
        <v>0</v>
      </c>
      <c r="AN8" s="7">
        <v>17664</v>
      </c>
      <c r="AO8" s="7" t="e">
        <v>#N/A</v>
      </c>
      <c r="AP8" s="7">
        <v>1558</v>
      </c>
      <c r="AQ8" s="2">
        <v>5.8</v>
      </c>
      <c r="AR8" s="2" t="e">
        <v>#N/A</v>
      </c>
      <c r="AS8" s="2" t="e">
        <v>#N/A</v>
      </c>
      <c r="AT8" s="7" t="e">
        <v>#N/A</v>
      </c>
      <c r="AU8" s="7" t="e">
        <v>#N/A</v>
      </c>
      <c r="AV8" s="7" t="e">
        <v>#N/A</v>
      </c>
      <c r="AW8" s="7">
        <v>42610</v>
      </c>
      <c r="AX8" s="2">
        <v>62.9</v>
      </c>
      <c r="AY8" s="2">
        <v>71.5</v>
      </c>
      <c r="AZ8" s="2" t="e">
        <v>#N/A</v>
      </c>
      <c r="BA8" s="7" t="e">
        <v>#N/A</v>
      </c>
      <c r="BB8" s="7">
        <v>25250</v>
      </c>
      <c r="BC8" s="7" t="e">
        <v>#N/A</v>
      </c>
      <c r="BD8" s="7" t="e">
        <v>#N/A</v>
      </c>
      <c r="BE8" s="7" t="e">
        <v>#N/A</v>
      </c>
      <c r="BF8" s="7" t="e">
        <v>#N/A</v>
      </c>
      <c r="BG8" s="7">
        <v>1558</v>
      </c>
      <c r="BH8" s="7" t="e">
        <v>#N/A</v>
      </c>
      <c r="BI8" s="7" t="e">
        <v>#N/A</v>
      </c>
      <c r="BJ8" s="7" t="e">
        <v>#N/A</v>
      </c>
      <c r="BK8" s="7" t="e">
        <v>#N/A</v>
      </c>
      <c r="BL8" s="7" t="e">
        <v>#N/A</v>
      </c>
      <c r="BM8" s="7" t="e">
        <v>#N/A</v>
      </c>
      <c r="BN8" s="7" t="e">
        <v>#N/A</v>
      </c>
      <c r="BO8" s="7" t="e">
        <v>#N/A</v>
      </c>
      <c r="BP8" s="7" t="e">
        <v>#N/A</v>
      </c>
      <c r="BQ8" s="7" t="e">
        <v>#N/A</v>
      </c>
      <c r="BR8" s="7" t="e">
        <v>#N/A</v>
      </c>
      <c r="BS8" s="7" t="e">
        <v>#N/A</v>
      </c>
      <c r="BT8" s="7" t="e">
        <v>#N/A</v>
      </c>
      <c r="BU8" s="7" t="e">
        <v>#N/A</v>
      </c>
      <c r="BV8" s="7" t="e">
        <v>#N/A</v>
      </c>
      <c r="BW8" s="7" t="e">
        <v>#N/A</v>
      </c>
      <c r="BX8" s="7" t="e">
        <v>#N/A</v>
      </c>
      <c r="BY8" s="7" t="e">
        <v>#N/A</v>
      </c>
      <c r="BZ8" s="7" t="e">
        <v>#N/A</v>
      </c>
      <c r="CA8" s="7" t="e">
        <v>#N/A</v>
      </c>
      <c r="CB8" s="7" t="e">
        <v>#N/A</v>
      </c>
      <c r="CC8" s="7"/>
    </row>
    <row r="9" spans="1:81" x14ac:dyDescent="0.25">
      <c r="A9" t="s">
        <v>564</v>
      </c>
      <c r="B9" s="7" t="e">
        <v>#N/A</v>
      </c>
      <c r="C9" s="7" t="e">
        <v>#N/A</v>
      </c>
      <c r="D9" s="7" t="e">
        <v>#N/A</v>
      </c>
      <c r="E9" s="7" t="e">
        <v>#N/A</v>
      </c>
      <c r="F9" s="7" t="e">
        <v>#N/A</v>
      </c>
      <c r="G9" s="2" t="e">
        <v>#N/A</v>
      </c>
      <c r="H9" s="2" t="e">
        <v>#N/A</v>
      </c>
      <c r="I9" s="2" t="e">
        <v>#N/A</v>
      </c>
      <c r="J9" s="2" t="e">
        <v>#N/A</v>
      </c>
      <c r="K9" s="7" t="e">
        <v>#N/A</v>
      </c>
      <c r="L9" s="7" t="e">
        <v>#N/A</v>
      </c>
      <c r="M9" s="7" t="e">
        <v>#N/A</v>
      </c>
      <c r="N9" s="7" t="e">
        <v>#N/A</v>
      </c>
      <c r="O9" s="7" t="e">
        <v>#N/A</v>
      </c>
      <c r="P9" s="7" t="e">
        <v>#N/A</v>
      </c>
      <c r="Q9" s="7" t="e">
        <v>#N/A</v>
      </c>
      <c r="R9" s="7" t="e">
        <v>#N/A</v>
      </c>
      <c r="S9" s="7">
        <v>27369</v>
      </c>
      <c r="T9" s="7">
        <v>510</v>
      </c>
      <c r="U9" s="7">
        <v>368</v>
      </c>
      <c r="V9" s="7">
        <v>6423</v>
      </c>
      <c r="W9" s="7">
        <v>260</v>
      </c>
      <c r="X9" s="7">
        <v>155</v>
      </c>
      <c r="Y9" s="7">
        <v>1962</v>
      </c>
      <c r="Z9" s="7">
        <v>4151</v>
      </c>
      <c r="AA9" s="7">
        <v>1406</v>
      </c>
      <c r="AB9" s="7">
        <v>1265</v>
      </c>
      <c r="AC9" s="7">
        <v>787</v>
      </c>
      <c r="AD9" s="7">
        <v>860</v>
      </c>
      <c r="AE9" s="7">
        <v>177</v>
      </c>
      <c r="AF9" s="7">
        <v>1031</v>
      </c>
      <c r="AG9" s="7">
        <v>1126</v>
      </c>
      <c r="AH9" s="7">
        <v>1983</v>
      </c>
      <c r="AI9" s="7">
        <v>1740</v>
      </c>
      <c r="AJ9" s="7">
        <v>2044</v>
      </c>
      <c r="AK9" s="7">
        <v>510</v>
      </c>
      <c r="AL9" s="7">
        <v>611</v>
      </c>
      <c r="AM9" s="7">
        <v>0</v>
      </c>
      <c r="AN9" s="7">
        <v>17691</v>
      </c>
      <c r="AO9" s="7" t="e">
        <v>#N/A</v>
      </c>
      <c r="AP9" s="7">
        <v>1700</v>
      </c>
      <c r="AQ9" s="2">
        <v>6.3</v>
      </c>
      <c r="AR9" s="2" t="e">
        <v>#N/A</v>
      </c>
      <c r="AS9" s="2" t="e">
        <v>#N/A</v>
      </c>
      <c r="AT9" s="7" t="e">
        <v>#N/A</v>
      </c>
      <c r="AU9" s="7" t="e">
        <v>#N/A</v>
      </c>
      <c r="AV9" s="7" t="e">
        <v>#N/A</v>
      </c>
      <c r="AW9" s="7">
        <v>42699</v>
      </c>
      <c r="AX9" s="2">
        <v>63</v>
      </c>
      <c r="AY9" s="2">
        <v>71.2</v>
      </c>
      <c r="AZ9" s="2" t="e">
        <v>#N/A</v>
      </c>
      <c r="BA9" s="7" t="e">
        <v>#N/A</v>
      </c>
      <c r="BB9" s="7">
        <v>25190</v>
      </c>
      <c r="BC9" s="7" t="e">
        <v>#N/A</v>
      </c>
      <c r="BD9" s="7" t="e">
        <v>#N/A</v>
      </c>
      <c r="BE9" s="7" t="e">
        <v>#N/A</v>
      </c>
      <c r="BF9" s="7" t="e">
        <v>#N/A</v>
      </c>
      <c r="BG9" s="7">
        <v>1700</v>
      </c>
      <c r="BH9" s="7" t="e">
        <v>#N/A</v>
      </c>
      <c r="BI9" s="7" t="e">
        <v>#N/A</v>
      </c>
      <c r="BJ9" s="7" t="e">
        <v>#N/A</v>
      </c>
      <c r="BK9" s="7" t="e">
        <v>#N/A</v>
      </c>
      <c r="BL9" s="7" t="e">
        <v>#N/A</v>
      </c>
      <c r="BM9" s="7" t="e">
        <v>#N/A</v>
      </c>
      <c r="BN9" s="7" t="e">
        <v>#N/A</v>
      </c>
      <c r="BO9" s="7" t="e">
        <v>#N/A</v>
      </c>
      <c r="BP9" s="7" t="e">
        <v>#N/A</v>
      </c>
      <c r="BQ9" s="7" t="e">
        <v>#N/A</v>
      </c>
      <c r="BR9" s="7" t="e">
        <v>#N/A</v>
      </c>
      <c r="BS9" s="7" t="e">
        <v>#N/A</v>
      </c>
      <c r="BT9" s="7" t="e">
        <v>#N/A</v>
      </c>
      <c r="BU9" s="7" t="e">
        <v>#N/A</v>
      </c>
      <c r="BV9" s="7" t="e">
        <v>#N/A</v>
      </c>
      <c r="BW9" s="7" t="e">
        <v>#N/A</v>
      </c>
      <c r="BX9" s="7" t="e">
        <v>#N/A</v>
      </c>
      <c r="BY9" s="7" t="e">
        <v>#N/A</v>
      </c>
      <c r="BZ9" s="7" t="e">
        <v>#N/A</v>
      </c>
      <c r="CA9" s="7" t="e">
        <v>#N/A</v>
      </c>
      <c r="CB9" s="7" t="e">
        <v>#N/A</v>
      </c>
      <c r="CC9" s="7"/>
    </row>
    <row r="10" spans="1:81" x14ac:dyDescent="0.25">
      <c r="A10" t="s">
        <v>565</v>
      </c>
      <c r="B10" s="7" t="e">
        <v>#N/A</v>
      </c>
      <c r="C10" s="7" t="e">
        <v>#N/A</v>
      </c>
      <c r="D10" s="7" t="e">
        <v>#N/A</v>
      </c>
      <c r="E10" s="7" t="e">
        <v>#N/A</v>
      </c>
      <c r="F10" s="7" t="e">
        <v>#N/A</v>
      </c>
      <c r="G10" s="2" t="e">
        <v>#N/A</v>
      </c>
      <c r="H10" s="2" t="e">
        <v>#N/A</v>
      </c>
      <c r="I10" s="2" t="e">
        <v>#N/A</v>
      </c>
      <c r="J10" s="2" t="e">
        <v>#N/A</v>
      </c>
      <c r="K10" s="7" t="e">
        <v>#N/A</v>
      </c>
      <c r="L10" s="7" t="e">
        <v>#N/A</v>
      </c>
      <c r="M10" s="7" t="e">
        <v>#N/A</v>
      </c>
      <c r="N10" s="7" t="e">
        <v>#N/A</v>
      </c>
      <c r="O10" s="7" t="e">
        <v>#N/A</v>
      </c>
      <c r="P10" s="7" t="e">
        <v>#N/A</v>
      </c>
      <c r="Q10" s="7" t="e">
        <v>#N/A</v>
      </c>
      <c r="R10" s="7" t="e">
        <v>#N/A</v>
      </c>
      <c r="S10" s="7">
        <v>27108</v>
      </c>
      <c r="T10" s="7">
        <v>513</v>
      </c>
      <c r="U10" s="7">
        <v>365</v>
      </c>
      <c r="V10" s="7">
        <v>6228</v>
      </c>
      <c r="W10" s="7">
        <v>262</v>
      </c>
      <c r="X10" s="7">
        <v>155</v>
      </c>
      <c r="Y10" s="7">
        <v>1951</v>
      </c>
      <c r="Z10" s="7">
        <v>4096</v>
      </c>
      <c r="AA10" s="7">
        <v>1398</v>
      </c>
      <c r="AB10" s="7">
        <v>1258</v>
      </c>
      <c r="AC10" s="7">
        <v>777</v>
      </c>
      <c r="AD10" s="7">
        <v>874</v>
      </c>
      <c r="AE10" s="7">
        <v>177</v>
      </c>
      <c r="AF10" s="7">
        <v>1029</v>
      </c>
      <c r="AG10" s="7">
        <v>1122</v>
      </c>
      <c r="AH10" s="7">
        <v>1984</v>
      </c>
      <c r="AI10" s="7">
        <v>1740</v>
      </c>
      <c r="AJ10" s="7">
        <v>2058</v>
      </c>
      <c r="AK10" s="7">
        <v>510</v>
      </c>
      <c r="AL10" s="7">
        <v>611</v>
      </c>
      <c r="AM10" s="7">
        <v>0</v>
      </c>
      <c r="AN10" s="7">
        <v>17634</v>
      </c>
      <c r="AO10" s="7" t="e">
        <v>#N/A</v>
      </c>
      <c r="AP10" s="7">
        <v>1905</v>
      </c>
      <c r="AQ10" s="2">
        <v>7.1</v>
      </c>
      <c r="AR10" s="2" t="e">
        <v>#N/A</v>
      </c>
      <c r="AS10" s="2" t="e">
        <v>#N/A</v>
      </c>
      <c r="AT10" s="7" t="e">
        <v>#N/A</v>
      </c>
      <c r="AU10" s="7" t="e">
        <v>#N/A</v>
      </c>
      <c r="AV10" s="7" t="e">
        <v>#N/A</v>
      </c>
      <c r="AW10" s="7">
        <v>42784</v>
      </c>
      <c r="AX10" s="2">
        <v>63</v>
      </c>
      <c r="AY10" s="2">
        <v>70.7</v>
      </c>
      <c r="AZ10" s="2" t="e">
        <v>#N/A</v>
      </c>
      <c r="BA10" s="7" t="e">
        <v>#N/A</v>
      </c>
      <c r="BB10" s="7">
        <v>25050</v>
      </c>
      <c r="BC10" s="7" t="e">
        <v>#N/A</v>
      </c>
      <c r="BD10" s="7" t="e">
        <v>#N/A</v>
      </c>
      <c r="BE10" s="7" t="e">
        <v>#N/A</v>
      </c>
      <c r="BF10" s="7" t="e">
        <v>#N/A</v>
      </c>
      <c r="BG10" s="7">
        <v>1905</v>
      </c>
      <c r="BH10" s="7" t="e">
        <v>#N/A</v>
      </c>
      <c r="BI10" s="7" t="e">
        <v>#N/A</v>
      </c>
      <c r="BJ10" s="7" t="e">
        <v>#N/A</v>
      </c>
      <c r="BK10" s="7" t="e">
        <v>#N/A</v>
      </c>
      <c r="BL10" s="7" t="e">
        <v>#N/A</v>
      </c>
      <c r="BM10" s="7" t="e">
        <v>#N/A</v>
      </c>
      <c r="BN10" s="7" t="e">
        <v>#N/A</v>
      </c>
      <c r="BO10" s="7" t="e">
        <v>#N/A</v>
      </c>
      <c r="BP10" s="7" t="e">
        <v>#N/A</v>
      </c>
      <c r="BQ10" s="7" t="e">
        <v>#N/A</v>
      </c>
      <c r="BR10" s="7" t="e">
        <v>#N/A</v>
      </c>
      <c r="BS10" s="7" t="e">
        <v>#N/A</v>
      </c>
      <c r="BT10" s="7" t="e">
        <v>#N/A</v>
      </c>
      <c r="BU10" s="7" t="e">
        <v>#N/A</v>
      </c>
      <c r="BV10" s="7" t="e">
        <v>#N/A</v>
      </c>
      <c r="BW10" s="7" t="e">
        <v>#N/A</v>
      </c>
      <c r="BX10" s="7" t="e">
        <v>#N/A</v>
      </c>
      <c r="BY10" s="7" t="e">
        <v>#N/A</v>
      </c>
      <c r="BZ10" s="7" t="e">
        <v>#N/A</v>
      </c>
      <c r="CA10" s="7" t="e">
        <v>#N/A</v>
      </c>
      <c r="CB10" s="7" t="e">
        <v>#N/A</v>
      </c>
      <c r="CC10" s="7"/>
    </row>
    <row r="11" spans="1:81" x14ac:dyDescent="0.25">
      <c r="A11" t="s">
        <v>566</v>
      </c>
      <c r="B11" s="7" t="e">
        <v>#N/A</v>
      </c>
      <c r="C11" s="7" t="e">
        <v>#N/A</v>
      </c>
      <c r="D11" s="7" t="e">
        <v>#N/A</v>
      </c>
      <c r="E11" s="7" t="e">
        <v>#N/A</v>
      </c>
      <c r="F11" s="7" t="e">
        <v>#N/A</v>
      </c>
      <c r="G11" s="2" t="e">
        <v>#N/A</v>
      </c>
      <c r="H11" s="2" t="e">
        <v>#N/A</v>
      </c>
      <c r="I11" s="2" t="e">
        <v>#N/A</v>
      </c>
      <c r="J11" s="2" t="e">
        <v>#N/A</v>
      </c>
      <c r="K11" s="7" t="e">
        <v>#N/A</v>
      </c>
      <c r="L11" s="7" t="e">
        <v>#N/A</v>
      </c>
      <c r="M11" s="7" t="e">
        <v>#N/A</v>
      </c>
      <c r="N11" s="7" t="e">
        <v>#N/A</v>
      </c>
      <c r="O11" s="7" t="e">
        <v>#N/A</v>
      </c>
      <c r="P11" s="7" t="e">
        <v>#N/A</v>
      </c>
      <c r="Q11" s="7" t="e">
        <v>#N/A</v>
      </c>
      <c r="R11" s="7" t="e">
        <v>#N/A</v>
      </c>
      <c r="S11" s="7">
        <v>26813</v>
      </c>
      <c r="T11" s="7">
        <v>503</v>
      </c>
      <c r="U11" s="7">
        <v>359</v>
      </c>
      <c r="V11" s="7">
        <v>6045</v>
      </c>
      <c r="W11" s="7">
        <v>261</v>
      </c>
      <c r="X11" s="7">
        <v>154</v>
      </c>
      <c r="Y11" s="7">
        <v>1921</v>
      </c>
      <c r="Z11" s="7">
        <v>4055</v>
      </c>
      <c r="AA11" s="7">
        <v>1384</v>
      </c>
      <c r="AB11" s="7">
        <v>1261</v>
      </c>
      <c r="AC11" s="7">
        <v>767</v>
      </c>
      <c r="AD11" s="7">
        <v>876</v>
      </c>
      <c r="AE11" s="7">
        <v>177</v>
      </c>
      <c r="AF11" s="7">
        <v>1027</v>
      </c>
      <c r="AG11" s="7">
        <v>1114</v>
      </c>
      <c r="AH11" s="7">
        <v>1979</v>
      </c>
      <c r="AI11" s="7">
        <v>1723</v>
      </c>
      <c r="AJ11" s="7">
        <v>2077</v>
      </c>
      <c r="AK11" s="7">
        <v>514</v>
      </c>
      <c r="AL11" s="7">
        <v>615</v>
      </c>
      <c r="AM11" s="7">
        <v>0</v>
      </c>
      <c r="AN11" s="7">
        <v>17570</v>
      </c>
      <c r="AO11" s="7" t="e">
        <v>#N/A</v>
      </c>
      <c r="AP11" s="7">
        <v>2169</v>
      </c>
      <c r="AQ11" s="2">
        <v>8</v>
      </c>
      <c r="AR11" s="2" t="e">
        <v>#N/A</v>
      </c>
      <c r="AS11" s="2" t="e">
        <v>#N/A</v>
      </c>
      <c r="AT11" s="7" t="e">
        <v>#N/A</v>
      </c>
      <c r="AU11" s="7" t="e">
        <v>#N/A</v>
      </c>
      <c r="AV11" s="7" t="e">
        <v>#N/A</v>
      </c>
      <c r="AW11" s="7">
        <v>42862</v>
      </c>
      <c r="AX11" s="2">
        <v>63.1</v>
      </c>
      <c r="AY11" s="2">
        <v>69.900000000000006</v>
      </c>
      <c r="AZ11" s="2" t="e">
        <v>#N/A</v>
      </c>
      <c r="BA11" s="7" t="e">
        <v>#N/A</v>
      </c>
      <c r="BB11" s="7">
        <v>24855</v>
      </c>
      <c r="BC11" s="7" t="e">
        <v>#N/A</v>
      </c>
      <c r="BD11" s="7" t="e">
        <v>#N/A</v>
      </c>
      <c r="BE11" s="7" t="e">
        <v>#N/A</v>
      </c>
      <c r="BF11" s="7" t="e">
        <v>#N/A</v>
      </c>
      <c r="BG11" s="7">
        <v>2169</v>
      </c>
      <c r="BH11" s="7" t="e">
        <v>#N/A</v>
      </c>
      <c r="BI11" s="7" t="e">
        <v>#N/A</v>
      </c>
      <c r="BJ11" s="7" t="e">
        <v>#N/A</v>
      </c>
      <c r="BK11" s="7" t="e">
        <v>#N/A</v>
      </c>
      <c r="BL11" s="7" t="e">
        <v>#N/A</v>
      </c>
      <c r="BM11" s="7" t="e">
        <v>#N/A</v>
      </c>
      <c r="BN11" s="7" t="e">
        <v>#N/A</v>
      </c>
      <c r="BO11" s="7" t="e">
        <v>#N/A</v>
      </c>
      <c r="BP11" s="7" t="e">
        <v>#N/A</v>
      </c>
      <c r="BQ11" s="7" t="e">
        <v>#N/A</v>
      </c>
      <c r="BR11" s="7" t="e">
        <v>#N/A</v>
      </c>
      <c r="BS11" s="7" t="e">
        <v>#N/A</v>
      </c>
      <c r="BT11" s="7" t="e">
        <v>#N/A</v>
      </c>
      <c r="BU11" s="7" t="e">
        <v>#N/A</v>
      </c>
      <c r="BV11" s="7" t="e">
        <v>#N/A</v>
      </c>
      <c r="BW11" s="7" t="e">
        <v>#N/A</v>
      </c>
      <c r="BX11" s="7" t="e">
        <v>#N/A</v>
      </c>
      <c r="BY11" s="7" t="e">
        <v>#N/A</v>
      </c>
      <c r="BZ11" s="7" t="e">
        <v>#N/A</v>
      </c>
      <c r="CA11" s="7" t="e">
        <v>#N/A</v>
      </c>
      <c r="CB11" s="7" t="e">
        <v>#N/A</v>
      </c>
      <c r="CC11" s="7"/>
    </row>
    <row r="12" spans="1:81" x14ac:dyDescent="0.25">
      <c r="A12" t="s">
        <v>567</v>
      </c>
      <c r="B12" s="7" t="e">
        <v>#N/A</v>
      </c>
      <c r="C12" s="7" t="e">
        <v>#N/A</v>
      </c>
      <c r="D12" s="7" t="e">
        <v>#N/A</v>
      </c>
      <c r="E12" s="7" t="e">
        <v>#N/A</v>
      </c>
      <c r="F12" s="7" t="e">
        <v>#N/A</v>
      </c>
      <c r="G12" s="2" t="e">
        <v>#N/A</v>
      </c>
      <c r="H12" s="2" t="e">
        <v>#N/A</v>
      </c>
      <c r="I12" s="2" t="e">
        <v>#N/A</v>
      </c>
      <c r="J12" s="2" t="e">
        <v>#N/A</v>
      </c>
      <c r="K12" s="7" t="e">
        <v>#N/A</v>
      </c>
      <c r="L12" s="7" t="e">
        <v>#N/A</v>
      </c>
      <c r="M12" s="7" t="e">
        <v>#N/A</v>
      </c>
      <c r="N12" s="7" t="e">
        <v>#N/A</v>
      </c>
      <c r="O12" s="7" t="e">
        <v>#N/A</v>
      </c>
      <c r="P12" s="7" t="e">
        <v>#N/A</v>
      </c>
      <c r="Q12" s="7" t="e">
        <v>#N/A</v>
      </c>
      <c r="R12" s="7" t="e">
        <v>#N/A</v>
      </c>
      <c r="S12" s="7">
        <v>26551</v>
      </c>
      <c r="T12" s="7">
        <v>503</v>
      </c>
      <c r="U12" s="7">
        <v>349</v>
      </c>
      <c r="V12" s="7">
        <v>5901</v>
      </c>
      <c r="W12" s="7">
        <v>259</v>
      </c>
      <c r="X12" s="7">
        <v>152</v>
      </c>
      <c r="Y12" s="7">
        <v>1893</v>
      </c>
      <c r="Z12" s="7">
        <v>4038</v>
      </c>
      <c r="AA12" s="7">
        <v>1369</v>
      </c>
      <c r="AB12" s="7">
        <v>1250</v>
      </c>
      <c r="AC12" s="7">
        <v>757</v>
      </c>
      <c r="AD12" s="7">
        <v>879</v>
      </c>
      <c r="AE12" s="7">
        <v>177</v>
      </c>
      <c r="AF12" s="7">
        <v>1024</v>
      </c>
      <c r="AG12" s="7">
        <v>1107</v>
      </c>
      <c r="AH12" s="7">
        <v>1968</v>
      </c>
      <c r="AI12" s="7">
        <v>1712</v>
      </c>
      <c r="AJ12" s="7">
        <v>2090</v>
      </c>
      <c r="AK12" s="7">
        <v>511</v>
      </c>
      <c r="AL12" s="7">
        <v>613</v>
      </c>
      <c r="AM12" s="7">
        <v>0</v>
      </c>
      <c r="AN12" s="7">
        <v>17494</v>
      </c>
      <c r="AO12" s="7" t="e">
        <v>#N/A</v>
      </c>
      <c r="AP12" s="7">
        <v>2403</v>
      </c>
      <c r="AQ12" s="2">
        <v>8.9</v>
      </c>
      <c r="AR12" s="2" t="e">
        <v>#N/A</v>
      </c>
      <c r="AS12" s="2" t="e">
        <v>#N/A</v>
      </c>
      <c r="AT12" s="7" t="e">
        <v>#N/A</v>
      </c>
      <c r="AU12" s="7" t="e">
        <v>#N/A</v>
      </c>
      <c r="AV12" s="7" t="e">
        <v>#N/A</v>
      </c>
      <c r="AW12" s="7">
        <v>42940</v>
      </c>
      <c r="AX12" s="2">
        <v>63</v>
      </c>
      <c r="AY12" s="2">
        <v>69.3</v>
      </c>
      <c r="AZ12" s="2" t="e">
        <v>#N/A</v>
      </c>
      <c r="BA12" s="7" t="e">
        <v>#N/A</v>
      </c>
      <c r="BB12" s="7">
        <v>24661</v>
      </c>
      <c r="BC12" s="7" t="e">
        <v>#N/A</v>
      </c>
      <c r="BD12" s="7" t="e">
        <v>#N/A</v>
      </c>
      <c r="BE12" s="7" t="e">
        <v>#N/A</v>
      </c>
      <c r="BF12" s="7" t="e">
        <v>#N/A</v>
      </c>
      <c r="BG12" s="7">
        <v>2403</v>
      </c>
      <c r="BH12" s="7" t="e">
        <v>#N/A</v>
      </c>
      <c r="BI12" s="7" t="e">
        <v>#N/A</v>
      </c>
      <c r="BJ12" s="7" t="e">
        <v>#N/A</v>
      </c>
      <c r="BK12" s="7" t="e">
        <v>#N/A</v>
      </c>
      <c r="BL12" s="7" t="e">
        <v>#N/A</v>
      </c>
      <c r="BM12" s="7" t="e">
        <v>#N/A</v>
      </c>
      <c r="BN12" s="7" t="e">
        <v>#N/A</v>
      </c>
      <c r="BO12" s="7" t="e">
        <v>#N/A</v>
      </c>
      <c r="BP12" s="7" t="e">
        <v>#N/A</v>
      </c>
      <c r="BQ12" s="7" t="e">
        <v>#N/A</v>
      </c>
      <c r="BR12" s="7" t="e">
        <v>#N/A</v>
      </c>
      <c r="BS12" s="7" t="e">
        <v>#N/A</v>
      </c>
      <c r="BT12" s="7" t="e">
        <v>#N/A</v>
      </c>
      <c r="BU12" s="7" t="e">
        <v>#N/A</v>
      </c>
      <c r="BV12" s="7" t="e">
        <v>#N/A</v>
      </c>
      <c r="BW12" s="7" t="e">
        <v>#N/A</v>
      </c>
      <c r="BX12" s="7" t="e">
        <v>#N/A</v>
      </c>
      <c r="BY12" s="7" t="e">
        <v>#N/A</v>
      </c>
      <c r="BZ12" s="7" t="e">
        <v>#N/A</v>
      </c>
      <c r="CA12" s="7" t="e">
        <v>#N/A</v>
      </c>
      <c r="CB12" s="7" t="e">
        <v>#N/A</v>
      </c>
      <c r="CC12" s="7"/>
    </row>
    <row r="13" spans="1:81" x14ac:dyDescent="0.25">
      <c r="A13" t="s">
        <v>568</v>
      </c>
      <c r="B13" s="7" t="e">
        <v>#N/A</v>
      </c>
      <c r="C13" s="7" t="e">
        <v>#N/A</v>
      </c>
      <c r="D13" s="7" t="e">
        <v>#N/A</v>
      </c>
      <c r="E13" s="7" t="e">
        <v>#N/A</v>
      </c>
      <c r="F13" s="7" t="e">
        <v>#N/A</v>
      </c>
      <c r="G13" s="2" t="e">
        <v>#N/A</v>
      </c>
      <c r="H13" s="2" t="e">
        <v>#N/A</v>
      </c>
      <c r="I13" s="2" t="e">
        <v>#N/A</v>
      </c>
      <c r="J13" s="2" t="e">
        <v>#N/A</v>
      </c>
      <c r="K13" s="7" t="e">
        <v>#N/A</v>
      </c>
      <c r="L13" s="7" t="e">
        <v>#N/A</v>
      </c>
      <c r="M13" s="7" t="e">
        <v>#N/A</v>
      </c>
      <c r="N13" s="7" t="e">
        <v>#N/A</v>
      </c>
      <c r="O13" s="7" t="e">
        <v>#N/A</v>
      </c>
      <c r="P13" s="7" t="e">
        <v>#N/A</v>
      </c>
      <c r="Q13" s="7" t="e">
        <v>#N/A</v>
      </c>
      <c r="R13" s="7" t="e">
        <v>#N/A</v>
      </c>
      <c r="S13" s="7">
        <v>26348</v>
      </c>
      <c r="T13" s="7">
        <v>492</v>
      </c>
      <c r="U13" s="7">
        <v>347</v>
      </c>
      <c r="V13" s="7">
        <v>5789</v>
      </c>
      <c r="W13" s="7">
        <v>257</v>
      </c>
      <c r="X13" s="7">
        <v>150</v>
      </c>
      <c r="Y13" s="7">
        <v>1863</v>
      </c>
      <c r="Z13" s="7">
        <v>4035</v>
      </c>
      <c r="AA13" s="7">
        <v>1359</v>
      </c>
      <c r="AB13" s="7">
        <v>1234</v>
      </c>
      <c r="AC13" s="7">
        <v>751</v>
      </c>
      <c r="AD13" s="7">
        <v>878</v>
      </c>
      <c r="AE13" s="7">
        <v>177</v>
      </c>
      <c r="AF13" s="7">
        <v>1025</v>
      </c>
      <c r="AG13" s="7">
        <v>1101</v>
      </c>
      <c r="AH13" s="7">
        <v>1958</v>
      </c>
      <c r="AI13" s="7">
        <v>1715</v>
      </c>
      <c r="AJ13" s="7">
        <v>2098</v>
      </c>
      <c r="AK13" s="7">
        <v>508</v>
      </c>
      <c r="AL13" s="7">
        <v>611</v>
      </c>
      <c r="AM13" s="7">
        <v>0</v>
      </c>
      <c r="AN13" s="7">
        <v>17450</v>
      </c>
      <c r="AO13" s="7" t="e">
        <v>#N/A</v>
      </c>
      <c r="AP13" s="7">
        <v>2588</v>
      </c>
      <c r="AQ13" s="2">
        <v>9.6</v>
      </c>
      <c r="AR13" s="2" t="e">
        <v>#N/A</v>
      </c>
      <c r="AS13" s="2" t="e">
        <v>#N/A</v>
      </c>
      <c r="AT13" s="7" t="e">
        <v>#N/A</v>
      </c>
      <c r="AU13" s="7" t="e">
        <v>#N/A</v>
      </c>
      <c r="AV13" s="7" t="e">
        <v>#N/A</v>
      </c>
      <c r="AW13" s="7">
        <v>43017</v>
      </c>
      <c r="AX13" s="2">
        <v>63</v>
      </c>
      <c r="AY13" s="2">
        <v>68.7</v>
      </c>
      <c r="AZ13" s="2" t="e">
        <v>#N/A</v>
      </c>
      <c r="BA13" s="7" t="e">
        <v>#N/A</v>
      </c>
      <c r="BB13" s="7">
        <v>24495</v>
      </c>
      <c r="BC13" s="7" t="e">
        <v>#N/A</v>
      </c>
      <c r="BD13" s="7" t="e">
        <v>#N/A</v>
      </c>
      <c r="BE13" s="7" t="e">
        <v>#N/A</v>
      </c>
      <c r="BF13" s="7" t="e">
        <v>#N/A</v>
      </c>
      <c r="BG13" s="7">
        <v>2588</v>
      </c>
      <c r="BH13" s="7" t="e">
        <v>#N/A</v>
      </c>
      <c r="BI13" s="7" t="e">
        <v>#N/A</v>
      </c>
      <c r="BJ13" s="7" t="e">
        <v>#N/A</v>
      </c>
      <c r="BK13" s="7" t="e">
        <v>#N/A</v>
      </c>
      <c r="BL13" s="7" t="e">
        <v>#N/A</v>
      </c>
      <c r="BM13" s="7" t="e">
        <v>#N/A</v>
      </c>
      <c r="BN13" s="7" t="e">
        <v>#N/A</v>
      </c>
      <c r="BO13" s="7" t="e">
        <v>#N/A</v>
      </c>
      <c r="BP13" s="7" t="e">
        <v>#N/A</v>
      </c>
      <c r="BQ13" s="7" t="e">
        <v>#N/A</v>
      </c>
      <c r="BR13" s="7" t="e">
        <v>#N/A</v>
      </c>
      <c r="BS13" s="7" t="e">
        <v>#N/A</v>
      </c>
      <c r="BT13" s="7" t="e">
        <v>#N/A</v>
      </c>
      <c r="BU13" s="7" t="e">
        <v>#N/A</v>
      </c>
      <c r="BV13" s="7" t="e">
        <v>#N/A</v>
      </c>
      <c r="BW13" s="7" t="e">
        <v>#N/A</v>
      </c>
      <c r="BX13" s="7" t="e">
        <v>#N/A</v>
      </c>
      <c r="BY13" s="7" t="e">
        <v>#N/A</v>
      </c>
      <c r="BZ13" s="7" t="e">
        <v>#N/A</v>
      </c>
      <c r="CA13" s="7" t="e">
        <v>#N/A</v>
      </c>
      <c r="CB13" s="7" t="e">
        <v>#N/A</v>
      </c>
      <c r="CC13" s="7"/>
    </row>
    <row r="14" spans="1:81" x14ac:dyDescent="0.25">
      <c r="A14" t="s">
        <v>569</v>
      </c>
      <c r="B14" s="7" t="e">
        <v>#N/A</v>
      </c>
      <c r="C14" s="7" t="e">
        <v>#N/A</v>
      </c>
      <c r="D14" s="7" t="e">
        <v>#N/A</v>
      </c>
      <c r="E14" s="7" t="e">
        <v>#N/A</v>
      </c>
      <c r="F14" s="7" t="e">
        <v>#N/A</v>
      </c>
      <c r="G14" s="2" t="e">
        <v>#N/A</v>
      </c>
      <c r="H14" s="2" t="e">
        <v>#N/A</v>
      </c>
      <c r="I14" s="2" t="e">
        <v>#N/A</v>
      </c>
      <c r="J14" s="2" t="e">
        <v>#N/A</v>
      </c>
      <c r="K14" s="7" t="e">
        <v>#N/A</v>
      </c>
      <c r="L14" s="7" t="e">
        <v>#N/A</v>
      </c>
      <c r="M14" s="7" t="e">
        <v>#N/A</v>
      </c>
      <c r="N14" s="7" t="e">
        <v>#N/A</v>
      </c>
      <c r="O14" s="7" t="e">
        <v>#N/A</v>
      </c>
      <c r="P14" s="7" t="e">
        <v>#N/A</v>
      </c>
      <c r="Q14" s="7" t="e">
        <v>#N/A</v>
      </c>
      <c r="R14" s="7" t="e">
        <v>#N/A</v>
      </c>
      <c r="S14" s="7">
        <v>26240</v>
      </c>
      <c r="T14" s="7">
        <v>485</v>
      </c>
      <c r="U14" s="7">
        <v>343</v>
      </c>
      <c r="V14" s="7">
        <v>5714</v>
      </c>
      <c r="W14" s="7">
        <v>257</v>
      </c>
      <c r="X14" s="7">
        <v>149</v>
      </c>
      <c r="Y14" s="7">
        <v>1829</v>
      </c>
      <c r="Z14" s="7">
        <v>4040</v>
      </c>
      <c r="AA14" s="7">
        <v>1352</v>
      </c>
      <c r="AB14" s="7">
        <v>1244</v>
      </c>
      <c r="AC14" s="7">
        <v>745</v>
      </c>
      <c r="AD14" s="7">
        <v>874</v>
      </c>
      <c r="AE14" s="7">
        <v>178</v>
      </c>
      <c r="AF14" s="7">
        <v>1033</v>
      </c>
      <c r="AG14" s="7">
        <v>1106</v>
      </c>
      <c r="AH14" s="7">
        <v>1947</v>
      </c>
      <c r="AI14" s="7">
        <v>1715</v>
      </c>
      <c r="AJ14" s="7">
        <v>2111</v>
      </c>
      <c r="AK14" s="7">
        <v>508</v>
      </c>
      <c r="AL14" s="7">
        <v>610</v>
      </c>
      <c r="AM14" s="7">
        <v>0</v>
      </c>
      <c r="AN14" s="7">
        <v>17463</v>
      </c>
      <c r="AO14" s="7" t="e">
        <v>#N/A</v>
      </c>
      <c r="AP14" s="7">
        <v>2684</v>
      </c>
      <c r="AQ14" s="2">
        <v>9.9</v>
      </c>
      <c r="AR14" s="2" t="e">
        <v>#N/A</v>
      </c>
      <c r="AS14" s="2" t="e">
        <v>#N/A</v>
      </c>
      <c r="AT14" s="7" t="e">
        <v>#N/A</v>
      </c>
      <c r="AU14" s="7" t="e">
        <v>#N/A</v>
      </c>
      <c r="AV14" s="7" t="e">
        <v>#N/A</v>
      </c>
      <c r="AW14" s="7">
        <v>43084</v>
      </c>
      <c r="AX14" s="2">
        <v>62.8</v>
      </c>
      <c r="AY14" s="2">
        <v>68.2</v>
      </c>
      <c r="AZ14" s="2" t="e">
        <v>#N/A</v>
      </c>
      <c r="BA14" s="7" t="e">
        <v>#N/A</v>
      </c>
      <c r="BB14" s="7">
        <v>24355</v>
      </c>
      <c r="BC14" s="7" t="e">
        <v>#N/A</v>
      </c>
      <c r="BD14" s="7" t="e">
        <v>#N/A</v>
      </c>
      <c r="BE14" s="7" t="e">
        <v>#N/A</v>
      </c>
      <c r="BF14" s="7" t="e">
        <v>#N/A</v>
      </c>
      <c r="BG14" s="7">
        <v>2684</v>
      </c>
      <c r="BH14" s="7" t="e">
        <v>#N/A</v>
      </c>
      <c r="BI14" s="7" t="e">
        <v>#N/A</v>
      </c>
      <c r="BJ14" s="7" t="e">
        <v>#N/A</v>
      </c>
      <c r="BK14" s="7" t="e">
        <v>#N/A</v>
      </c>
      <c r="BL14" s="7" t="e">
        <v>#N/A</v>
      </c>
      <c r="BM14" s="7" t="e">
        <v>#N/A</v>
      </c>
      <c r="BN14" s="7" t="e">
        <v>#N/A</v>
      </c>
      <c r="BO14" s="7" t="e">
        <v>#N/A</v>
      </c>
      <c r="BP14" s="7" t="e">
        <v>#N/A</v>
      </c>
      <c r="BQ14" s="7" t="e">
        <v>#N/A</v>
      </c>
      <c r="BR14" s="7" t="e">
        <v>#N/A</v>
      </c>
      <c r="BS14" s="7" t="e">
        <v>#N/A</v>
      </c>
      <c r="BT14" s="7" t="e">
        <v>#N/A</v>
      </c>
      <c r="BU14" s="7" t="e">
        <v>#N/A</v>
      </c>
      <c r="BV14" s="7" t="e">
        <v>#N/A</v>
      </c>
      <c r="BW14" s="7" t="e">
        <v>#N/A</v>
      </c>
      <c r="BX14" s="7" t="e">
        <v>#N/A</v>
      </c>
      <c r="BY14" s="7" t="e">
        <v>#N/A</v>
      </c>
      <c r="BZ14" s="7" t="e">
        <v>#N/A</v>
      </c>
      <c r="CA14" s="7" t="e">
        <v>#N/A</v>
      </c>
      <c r="CB14" s="7" t="e">
        <v>#N/A</v>
      </c>
      <c r="CC14" s="7"/>
    </row>
    <row r="15" spans="1:81" x14ac:dyDescent="0.25">
      <c r="A15" t="s">
        <v>570</v>
      </c>
      <c r="B15" s="7" t="e">
        <v>#N/A</v>
      </c>
      <c r="C15" s="7" t="e">
        <v>#N/A</v>
      </c>
      <c r="D15" s="7" t="e">
        <v>#N/A</v>
      </c>
      <c r="E15" s="7" t="e">
        <v>#N/A</v>
      </c>
      <c r="F15" s="7" t="e">
        <v>#N/A</v>
      </c>
      <c r="G15" s="2" t="e">
        <v>#N/A</v>
      </c>
      <c r="H15" s="2" t="e">
        <v>#N/A</v>
      </c>
      <c r="I15" s="2" t="e">
        <v>#N/A</v>
      </c>
      <c r="J15" s="2" t="e">
        <v>#N/A</v>
      </c>
      <c r="K15" s="7" t="e">
        <v>#N/A</v>
      </c>
      <c r="L15" s="7" t="e">
        <v>#N/A</v>
      </c>
      <c r="M15" s="7" t="e">
        <v>#N/A</v>
      </c>
      <c r="N15" s="7" t="e">
        <v>#N/A</v>
      </c>
      <c r="O15" s="7" t="e">
        <v>#N/A</v>
      </c>
      <c r="P15" s="7" t="e">
        <v>#N/A</v>
      </c>
      <c r="Q15" s="7" t="e">
        <v>#N/A</v>
      </c>
      <c r="R15" s="7" t="e">
        <v>#N/A</v>
      </c>
      <c r="S15" s="7">
        <v>26046</v>
      </c>
      <c r="T15" s="7">
        <v>484</v>
      </c>
      <c r="U15" s="7">
        <v>338</v>
      </c>
      <c r="V15" s="7">
        <v>5628</v>
      </c>
      <c r="W15" s="7">
        <v>254</v>
      </c>
      <c r="X15" s="7">
        <v>148</v>
      </c>
      <c r="Y15" s="7">
        <v>1801</v>
      </c>
      <c r="Z15" s="7">
        <v>3993</v>
      </c>
      <c r="AA15" s="7">
        <v>1339</v>
      </c>
      <c r="AB15" s="7">
        <v>1260</v>
      </c>
      <c r="AC15" s="7">
        <v>742</v>
      </c>
      <c r="AD15" s="7">
        <v>875</v>
      </c>
      <c r="AE15" s="7">
        <v>178</v>
      </c>
      <c r="AF15" s="7">
        <v>1031</v>
      </c>
      <c r="AG15" s="7">
        <v>1106</v>
      </c>
      <c r="AH15" s="7">
        <v>1938</v>
      </c>
      <c r="AI15" s="7">
        <v>1708</v>
      </c>
      <c r="AJ15" s="7">
        <v>2103</v>
      </c>
      <c r="AK15" s="7">
        <v>510</v>
      </c>
      <c r="AL15" s="7">
        <v>612</v>
      </c>
      <c r="AM15" s="7">
        <v>0</v>
      </c>
      <c r="AN15" s="7">
        <v>17394</v>
      </c>
      <c r="AO15" s="7" t="e">
        <v>#N/A</v>
      </c>
      <c r="AP15" s="7">
        <v>2761</v>
      </c>
      <c r="AQ15" s="2">
        <v>10.199999999999999</v>
      </c>
      <c r="AR15" s="2" t="e">
        <v>#N/A</v>
      </c>
      <c r="AS15" s="2" t="e">
        <v>#N/A</v>
      </c>
      <c r="AT15" s="7" t="e">
        <v>#N/A</v>
      </c>
      <c r="AU15" s="7" t="e">
        <v>#N/A</v>
      </c>
      <c r="AV15" s="7" t="e">
        <v>#N/A</v>
      </c>
      <c r="AW15" s="7">
        <v>43130</v>
      </c>
      <c r="AX15" s="2">
        <v>62.5</v>
      </c>
      <c r="AY15" s="2">
        <v>67.7</v>
      </c>
      <c r="AZ15" s="2" t="e">
        <v>#N/A</v>
      </c>
      <c r="BA15" s="7" t="e">
        <v>#N/A</v>
      </c>
      <c r="BB15" s="7">
        <v>24209</v>
      </c>
      <c r="BC15" s="7" t="e">
        <v>#N/A</v>
      </c>
      <c r="BD15" s="7" t="e">
        <v>#N/A</v>
      </c>
      <c r="BE15" s="7" t="e">
        <v>#N/A</v>
      </c>
      <c r="BF15" s="7" t="e">
        <v>#N/A</v>
      </c>
      <c r="BG15" s="7">
        <v>2761</v>
      </c>
      <c r="BH15" s="7" t="e">
        <v>#N/A</v>
      </c>
      <c r="BI15" s="7" t="e">
        <v>#N/A</v>
      </c>
      <c r="BJ15" s="7" t="e">
        <v>#N/A</v>
      </c>
      <c r="BK15" s="7" t="e">
        <v>#N/A</v>
      </c>
      <c r="BL15" s="7" t="e">
        <v>#N/A</v>
      </c>
      <c r="BM15" s="7" t="e">
        <v>#N/A</v>
      </c>
      <c r="BN15" s="7" t="e">
        <v>#N/A</v>
      </c>
      <c r="BO15" s="7" t="e">
        <v>#N/A</v>
      </c>
      <c r="BP15" s="7" t="e">
        <v>#N/A</v>
      </c>
      <c r="BQ15" s="7" t="e">
        <v>#N/A</v>
      </c>
      <c r="BR15" s="7" t="e">
        <v>#N/A</v>
      </c>
      <c r="BS15" s="7" t="e">
        <v>#N/A</v>
      </c>
      <c r="BT15" s="7" t="e">
        <v>#N/A</v>
      </c>
      <c r="BU15" s="7" t="e">
        <v>#N/A</v>
      </c>
      <c r="BV15" s="7" t="e">
        <v>#N/A</v>
      </c>
      <c r="BW15" s="7" t="e">
        <v>#N/A</v>
      </c>
      <c r="BX15" s="7" t="e">
        <v>#N/A</v>
      </c>
      <c r="BY15" s="7" t="e">
        <v>#N/A</v>
      </c>
      <c r="BZ15" s="7" t="e">
        <v>#N/A</v>
      </c>
      <c r="CA15" s="7" t="e">
        <v>#N/A</v>
      </c>
      <c r="CB15" s="7" t="e">
        <v>#N/A</v>
      </c>
      <c r="CC15" s="7"/>
    </row>
    <row r="16" spans="1:81" x14ac:dyDescent="0.25">
      <c r="A16" t="s">
        <v>571</v>
      </c>
      <c r="B16" s="7" t="e">
        <v>#N/A</v>
      </c>
      <c r="C16" s="7" t="e">
        <v>#N/A</v>
      </c>
      <c r="D16" s="7" t="e">
        <v>#N/A</v>
      </c>
      <c r="E16" s="7" t="e">
        <v>#N/A</v>
      </c>
      <c r="F16" s="7" t="e">
        <v>#N/A</v>
      </c>
      <c r="G16" s="2" t="e">
        <v>#N/A</v>
      </c>
      <c r="H16" s="2" t="e">
        <v>#N/A</v>
      </c>
      <c r="I16" s="2" t="e">
        <v>#N/A</v>
      </c>
      <c r="J16" s="2" t="e">
        <v>#N/A</v>
      </c>
      <c r="K16" s="7" t="e">
        <v>#N/A</v>
      </c>
      <c r="L16" s="7" t="e">
        <v>#N/A</v>
      </c>
      <c r="M16" s="7" t="e">
        <v>#N/A</v>
      </c>
      <c r="N16" s="7" t="e">
        <v>#N/A</v>
      </c>
      <c r="O16" s="7" t="e">
        <v>#N/A</v>
      </c>
      <c r="P16" s="7" t="e">
        <v>#N/A</v>
      </c>
      <c r="Q16" s="7" t="e">
        <v>#N/A</v>
      </c>
      <c r="R16" s="7" t="e">
        <v>#N/A</v>
      </c>
      <c r="S16" s="7">
        <v>25997</v>
      </c>
      <c r="T16" s="7">
        <v>484</v>
      </c>
      <c r="U16" s="7">
        <v>334</v>
      </c>
      <c r="V16" s="7">
        <v>5570</v>
      </c>
      <c r="W16" s="7">
        <v>250</v>
      </c>
      <c r="X16" s="7">
        <v>148</v>
      </c>
      <c r="Y16" s="7">
        <v>1800</v>
      </c>
      <c r="Z16" s="7">
        <v>3989</v>
      </c>
      <c r="AA16" s="7">
        <v>1333</v>
      </c>
      <c r="AB16" s="7">
        <v>1271</v>
      </c>
      <c r="AC16" s="7">
        <v>740</v>
      </c>
      <c r="AD16" s="7">
        <v>874</v>
      </c>
      <c r="AE16" s="7">
        <v>179</v>
      </c>
      <c r="AF16" s="7">
        <v>1034</v>
      </c>
      <c r="AG16" s="7">
        <v>1111</v>
      </c>
      <c r="AH16" s="7">
        <v>1921</v>
      </c>
      <c r="AI16" s="7">
        <v>1707</v>
      </c>
      <c r="AJ16" s="7">
        <v>2122</v>
      </c>
      <c r="AK16" s="7">
        <v>514</v>
      </c>
      <c r="AL16" s="7">
        <v>616</v>
      </c>
      <c r="AM16" s="7">
        <v>0</v>
      </c>
      <c r="AN16" s="7">
        <v>17411</v>
      </c>
      <c r="AO16" s="7" t="e">
        <v>#N/A</v>
      </c>
      <c r="AP16" s="7">
        <v>2803</v>
      </c>
      <c r="AQ16" s="2">
        <v>10.4</v>
      </c>
      <c r="AR16" s="2" t="e">
        <v>#N/A</v>
      </c>
      <c r="AS16" s="2" t="e">
        <v>#N/A</v>
      </c>
      <c r="AT16" s="7" t="e">
        <v>#N/A</v>
      </c>
      <c r="AU16" s="7" t="e">
        <v>#N/A</v>
      </c>
      <c r="AV16" s="7" t="e">
        <v>#N/A</v>
      </c>
      <c r="AW16" s="7">
        <v>43176</v>
      </c>
      <c r="AX16" s="2">
        <v>62.4</v>
      </c>
      <c r="AY16" s="2">
        <v>67.400000000000006</v>
      </c>
      <c r="AZ16" s="2" t="e">
        <v>#N/A</v>
      </c>
      <c r="BA16" s="7" t="e">
        <v>#N/A</v>
      </c>
      <c r="BB16" s="7">
        <v>24120</v>
      </c>
      <c r="BC16" s="7" t="e">
        <v>#N/A</v>
      </c>
      <c r="BD16" s="7" t="e">
        <v>#N/A</v>
      </c>
      <c r="BE16" s="7" t="e">
        <v>#N/A</v>
      </c>
      <c r="BF16" s="7" t="e">
        <v>#N/A</v>
      </c>
      <c r="BG16" s="7">
        <v>2803</v>
      </c>
      <c r="BH16" s="7" t="e">
        <v>#N/A</v>
      </c>
      <c r="BI16" s="7" t="e">
        <v>#N/A</v>
      </c>
      <c r="BJ16" s="7" t="e">
        <v>#N/A</v>
      </c>
      <c r="BK16" s="7" t="e">
        <v>#N/A</v>
      </c>
      <c r="BL16" s="7" t="e">
        <v>#N/A</v>
      </c>
      <c r="BM16" s="7" t="e">
        <v>#N/A</v>
      </c>
      <c r="BN16" s="7" t="e">
        <v>#N/A</v>
      </c>
      <c r="BO16" s="7" t="e">
        <v>#N/A</v>
      </c>
      <c r="BP16" s="7" t="e">
        <v>#N/A</v>
      </c>
      <c r="BQ16" s="7" t="e">
        <v>#N/A</v>
      </c>
      <c r="BR16" s="7" t="e">
        <v>#N/A</v>
      </c>
      <c r="BS16" s="7" t="e">
        <v>#N/A</v>
      </c>
      <c r="BT16" s="7" t="e">
        <v>#N/A</v>
      </c>
      <c r="BU16" s="7" t="e">
        <v>#N/A</v>
      </c>
      <c r="BV16" s="7" t="e">
        <v>#N/A</v>
      </c>
      <c r="BW16" s="7" t="e">
        <v>#N/A</v>
      </c>
      <c r="BX16" s="7" t="e">
        <v>#N/A</v>
      </c>
      <c r="BY16" s="7" t="e">
        <v>#N/A</v>
      </c>
      <c r="BZ16" s="7" t="e">
        <v>#N/A</v>
      </c>
      <c r="CA16" s="7" t="e">
        <v>#N/A</v>
      </c>
      <c r="CB16" s="7" t="e">
        <v>#N/A</v>
      </c>
      <c r="CC16" s="7"/>
    </row>
    <row r="17" spans="1:81" x14ac:dyDescent="0.25">
      <c r="A17" t="s">
        <v>572</v>
      </c>
      <c r="B17" s="7" t="e">
        <v>#N/A</v>
      </c>
      <c r="C17" s="7" t="e">
        <v>#N/A</v>
      </c>
      <c r="D17" s="7" t="e">
        <v>#N/A</v>
      </c>
      <c r="E17" s="7" t="e">
        <v>#N/A</v>
      </c>
      <c r="F17" s="7" t="e">
        <v>#N/A</v>
      </c>
      <c r="G17" s="2" t="e">
        <v>#N/A</v>
      </c>
      <c r="H17" s="2" t="e">
        <v>#N/A</v>
      </c>
      <c r="I17" s="2" t="e">
        <v>#N/A</v>
      </c>
      <c r="J17" s="2" t="e">
        <v>#N/A</v>
      </c>
      <c r="K17" s="7" t="e">
        <v>#N/A</v>
      </c>
      <c r="L17" s="7" t="e">
        <v>#N/A</v>
      </c>
      <c r="M17" s="7" t="e">
        <v>#N/A</v>
      </c>
      <c r="N17" s="7" t="e">
        <v>#N/A</v>
      </c>
      <c r="O17" s="7" t="e">
        <v>#N/A</v>
      </c>
      <c r="P17" s="7" t="e">
        <v>#N/A</v>
      </c>
      <c r="Q17" s="7" t="e">
        <v>#N/A</v>
      </c>
      <c r="R17" s="7" t="e">
        <v>#N/A</v>
      </c>
      <c r="S17" s="7">
        <v>25900</v>
      </c>
      <c r="T17" s="7">
        <v>488</v>
      </c>
      <c r="U17" s="7">
        <v>329</v>
      </c>
      <c r="V17" s="7">
        <v>5472</v>
      </c>
      <c r="W17" s="7">
        <v>248</v>
      </c>
      <c r="X17" s="7">
        <v>146</v>
      </c>
      <c r="Y17" s="7">
        <v>1809</v>
      </c>
      <c r="Z17" s="7">
        <v>3975</v>
      </c>
      <c r="AA17" s="7">
        <v>1325</v>
      </c>
      <c r="AB17" s="7">
        <v>1268</v>
      </c>
      <c r="AC17" s="7">
        <v>739</v>
      </c>
      <c r="AD17" s="7">
        <v>873</v>
      </c>
      <c r="AE17" s="7">
        <v>181</v>
      </c>
      <c r="AF17" s="7">
        <v>1048</v>
      </c>
      <c r="AG17" s="7">
        <v>1119</v>
      </c>
      <c r="AH17" s="7">
        <v>1916</v>
      </c>
      <c r="AI17" s="7">
        <v>1706</v>
      </c>
      <c r="AJ17" s="7">
        <v>2129</v>
      </c>
      <c r="AK17" s="7">
        <v>514</v>
      </c>
      <c r="AL17" s="7">
        <v>617</v>
      </c>
      <c r="AM17" s="7">
        <v>0</v>
      </c>
      <c r="AN17" s="7">
        <v>17409</v>
      </c>
      <c r="AO17" s="7" t="e">
        <v>#N/A</v>
      </c>
      <c r="AP17" s="7">
        <v>2841</v>
      </c>
      <c r="AQ17" s="2">
        <v>10.6</v>
      </c>
      <c r="AR17" s="2" t="e">
        <v>#N/A</v>
      </c>
      <c r="AS17" s="2" t="e">
        <v>#N/A</v>
      </c>
      <c r="AT17" s="7" t="e">
        <v>#N/A</v>
      </c>
      <c r="AU17" s="7" t="e">
        <v>#N/A</v>
      </c>
      <c r="AV17" s="7" t="e">
        <v>#N/A</v>
      </c>
      <c r="AW17" s="7">
        <v>43222</v>
      </c>
      <c r="AX17" s="2">
        <v>62.2</v>
      </c>
      <c r="AY17" s="2">
        <v>67.099999999999994</v>
      </c>
      <c r="AZ17" s="2" t="e">
        <v>#N/A</v>
      </c>
      <c r="BA17" s="7" t="e">
        <v>#N/A</v>
      </c>
      <c r="BB17" s="7">
        <v>24027</v>
      </c>
      <c r="BC17" s="7" t="e">
        <v>#N/A</v>
      </c>
      <c r="BD17" s="7" t="e">
        <v>#N/A</v>
      </c>
      <c r="BE17" s="7" t="e">
        <v>#N/A</v>
      </c>
      <c r="BF17" s="7" t="e">
        <v>#N/A</v>
      </c>
      <c r="BG17" s="7">
        <v>2841</v>
      </c>
      <c r="BH17" s="7" t="e">
        <v>#N/A</v>
      </c>
      <c r="BI17" s="7" t="e">
        <v>#N/A</v>
      </c>
      <c r="BJ17" s="7" t="e">
        <v>#N/A</v>
      </c>
      <c r="BK17" s="7" t="e">
        <v>#N/A</v>
      </c>
      <c r="BL17" s="7" t="e">
        <v>#N/A</v>
      </c>
      <c r="BM17" s="7" t="e">
        <v>#N/A</v>
      </c>
      <c r="BN17" s="7" t="e">
        <v>#N/A</v>
      </c>
      <c r="BO17" s="7" t="e">
        <v>#N/A</v>
      </c>
      <c r="BP17" s="7" t="e">
        <v>#N/A</v>
      </c>
      <c r="BQ17" s="7" t="e">
        <v>#N/A</v>
      </c>
      <c r="BR17" s="7" t="e">
        <v>#N/A</v>
      </c>
      <c r="BS17" s="7" t="e">
        <v>#N/A</v>
      </c>
      <c r="BT17" s="7" t="e">
        <v>#N/A</v>
      </c>
      <c r="BU17" s="7" t="e">
        <v>#N/A</v>
      </c>
      <c r="BV17" s="7" t="e">
        <v>#N/A</v>
      </c>
      <c r="BW17" s="7" t="e">
        <v>#N/A</v>
      </c>
      <c r="BX17" s="7" t="e">
        <v>#N/A</v>
      </c>
      <c r="BY17" s="7" t="e">
        <v>#N/A</v>
      </c>
      <c r="BZ17" s="7" t="e">
        <v>#N/A</v>
      </c>
      <c r="CA17" s="7" t="e">
        <v>#N/A</v>
      </c>
      <c r="CB17" s="7" t="e">
        <v>#N/A</v>
      </c>
      <c r="CC17" s="7"/>
    </row>
    <row r="18" spans="1:81" x14ac:dyDescent="0.25">
      <c r="A18" t="s">
        <v>573</v>
      </c>
      <c r="B18" s="7" t="e">
        <v>#N/A</v>
      </c>
      <c r="C18" s="7" t="e">
        <v>#N/A</v>
      </c>
      <c r="D18" s="7" t="e">
        <v>#N/A</v>
      </c>
      <c r="E18" s="7" t="e">
        <v>#N/A</v>
      </c>
      <c r="F18" s="7" t="e">
        <v>#N/A</v>
      </c>
      <c r="G18" s="2" t="e">
        <v>#N/A</v>
      </c>
      <c r="H18" s="2" t="e">
        <v>#N/A</v>
      </c>
      <c r="I18" s="2" t="e">
        <v>#N/A</v>
      </c>
      <c r="J18" s="2" t="e">
        <v>#N/A</v>
      </c>
      <c r="K18" s="7" t="e">
        <v>#N/A</v>
      </c>
      <c r="L18" s="7" t="e">
        <v>#N/A</v>
      </c>
      <c r="M18" s="7" t="e">
        <v>#N/A</v>
      </c>
      <c r="N18" s="7" t="e">
        <v>#N/A</v>
      </c>
      <c r="O18" s="7" t="e">
        <v>#N/A</v>
      </c>
      <c r="P18" s="7" t="e">
        <v>#N/A</v>
      </c>
      <c r="Q18" s="7" t="e">
        <v>#N/A</v>
      </c>
      <c r="R18" s="7" t="e">
        <v>#N/A</v>
      </c>
      <c r="S18" s="7">
        <v>25779</v>
      </c>
      <c r="T18" s="7">
        <v>485</v>
      </c>
      <c r="U18" s="7">
        <v>325</v>
      </c>
      <c r="V18" s="7">
        <v>5381</v>
      </c>
      <c r="W18" s="7">
        <v>246</v>
      </c>
      <c r="X18" s="7">
        <v>145</v>
      </c>
      <c r="Y18" s="7">
        <v>1803</v>
      </c>
      <c r="Z18" s="7">
        <v>3952</v>
      </c>
      <c r="AA18" s="7">
        <v>1312</v>
      </c>
      <c r="AB18" s="7">
        <v>1256</v>
      </c>
      <c r="AC18" s="7">
        <v>730</v>
      </c>
      <c r="AD18" s="7">
        <v>884</v>
      </c>
      <c r="AE18" s="7">
        <v>181</v>
      </c>
      <c r="AF18" s="7">
        <v>1049</v>
      </c>
      <c r="AG18" s="7">
        <v>1116</v>
      </c>
      <c r="AH18" s="7">
        <v>1910</v>
      </c>
      <c r="AI18" s="7">
        <v>1710</v>
      </c>
      <c r="AJ18" s="7">
        <v>2168</v>
      </c>
      <c r="AK18" s="7">
        <v>513</v>
      </c>
      <c r="AL18" s="7">
        <v>614</v>
      </c>
      <c r="AM18" s="7">
        <v>0</v>
      </c>
      <c r="AN18" s="7">
        <v>17394</v>
      </c>
      <c r="AO18" s="7" t="e">
        <v>#N/A</v>
      </c>
      <c r="AP18" s="7">
        <v>2897</v>
      </c>
      <c r="AQ18" s="2">
        <v>10.8</v>
      </c>
      <c r="AR18" s="2" t="e">
        <v>#N/A</v>
      </c>
      <c r="AS18" s="2" t="e">
        <v>#N/A</v>
      </c>
      <c r="AT18" s="7" t="e">
        <v>#N/A</v>
      </c>
      <c r="AU18" s="7" t="e">
        <v>#N/A</v>
      </c>
      <c r="AV18" s="7" t="e">
        <v>#N/A</v>
      </c>
      <c r="AW18" s="7">
        <v>43274</v>
      </c>
      <c r="AX18" s="2">
        <v>61.9</v>
      </c>
      <c r="AY18" s="2">
        <v>66.599999999999994</v>
      </c>
      <c r="AZ18" s="2" t="e">
        <v>#N/A</v>
      </c>
      <c r="BA18" s="7" t="e">
        <v>#N/A</v>
      </c>
      <c r="BB18" s="7">
        <v>23901</v>
      </c>
      <c r="BC18" s="7" t="e">
        <v>#N/A</v>
      </c>
      <c r="BD18" s="7" t="e">
        <v>#N/A</v>
      </c>
      <c r="BE18" s="7" t="e">
        <v>#N/A</v>
      </c>
      <c r="BF18" s="7" t="e">
        <v>#N/A</v>
      </c>
      <c r="BG18" s="7">
        <v>2897</v>
      </c>
      <c r="BH18" s="7" t="e">
        <v>#N/A</v>
      </c>
      <c r="BI18" s="7" t="e">
        <v>#N/A</v>
      </c>
      <c r="BJ18" s="7" t="e">
        <v>#N/A</v>
      </c>
      <c r="BK18" s="7" t="e">
        <v>#N/A</v>
      </c>
      <c r="BL18" s="7" t="e">
        <v>#N/A</v>
      </c>
      <c r="BM18" s="7" t="e">
        <v>#N/A</v>
      </c>
      <c r="BN18" s="7" t="e">
        <v>#N/A</v>
      </c>
      <c r="BO18" s="7" t="e">
        <v>#N/A</v>
      </c>
      <c r="BP18" s="7" t="e">
        <v>#N/A</v>
      </c>
      <c r="BQ18" s="7" t="e">
        <v>#N/A</v>
      </c>
      <c r="BR18" s="7" t="e">
        <v>#N/A</v>
      </c>
      <c r="BS18" s="7" t="e">
        <v>#N/A</v>
      </c>
      <c r="BT18" s="7" t="e">
        <v>#N/A</v>
      </c>
      <c r="BU18" s="7" t="e">
        <v>#N/A</v>
      </c>
      <c r="BV18" s="7" t="e">
        <v>#N/A</v>
      </c>
      <c r="BW18" s="7" t="e">
        <v>#N/A</v>
      </c>
      <c r="BX18" s="7" t="e">
        <v>#N/A</v>
      </c>
      <c r="BY18" s="7" t="e">
        <v>#N/A</v>
      </c>
      <c r="BZ18" s="7" t="e">
        <v>#N/A</v>
      </c>
      <c r="CA18" s="7" t="e">
        <v>#N/A</v>
      </c>
      <c r="CB18" s="7" t="e">
        <v>#N/A</v>
      </c>
      <c r="CC18" s="7"/>
    </row>
    <row r="19" spans="1:81" x14ac:dyDescent="0.25">
      <c r="A19" t="s">
        <v>574</v>
      </c>
      <c r="B19" s="7" t="e">
        <v>#N/A</v>
      </c>
      <c r="C19" s="7" t="e">
        <v>#N/A</v>
      </c>
      <c r="D19" s="7" t="e">
        <v>#N/A</v>
      </c>
      <c r="E19" s="7" t="e">
        <v>#N/A</v>
      </c>
      <c r="F19" s="7" t="e">
        <v>#N/A</v>
      </c>
      <c r="G19" s="2" t="e">
        <v>#N/A</v>
      </c>
      <c r="H19" s="2" t="e">
        <v>#N/A</v>
      </c>
      <c r="I19" s="2" t="e">
        <v>#N/A</v>
      </c>
      <c r="J19" s="2" t="e">
        <v>#N/A</v>
      </c>
      <c r="K19" s="7" t="e">
        <v>#N/A</v>
      </c>
      <c r="L19" s="7" t="e">
        <v>#N/A</v>
      </c>
      <c r="M19" s="7" t="e">
        <v>#N/A</v>
      </c>
      <c r="N19" s="7" t="e">
        <v>#N/A</v>
      </c>
      <c r="O19" s="7" t="e">
        <v>#N/A</v>
      </c>
      <c r="P19" s="7" t="e">
        <v>#N/A</v>
      </c>
      <c r="Q19" s="7" t="e">
        <v>#N/A</v>
      </c>
      <c r="R19" s="7" t="e">
        <v>#N/A</v>
      </c>
      <c r="S19" s="7">
        <v>25588</v>
      </c>
      <c r="T19" s="7">
        <v>493</v>
      </c>
      <c r="U19" s="7">
        <v>320</v>
      </c>
      <c r="V19" s="7">
        <v>5287</v>
      </c>
      <c r="W19" s="7">
        <v>243</v>
      </c>
      <c r="X19" s="7">
        <v>144</v>
      </c>
      <c r="Y19" s="7">
        <v>1800</v>
      </c>
      <c r="Z19" s="7">
        <v>3914</v>
      </c>
      <c r="AA19" s="7">
        <v>1307</v>
      </c>
      <c r="AB19" s="7">
        <v>1231</v>
      </c>
      <c r="AC19" s="7">
        <v>729</v>
      </c>
      <c r="AD19" s="7">
        <v>888</v>
      </c>
      <c r="AE19" s="7">
        <v>181</v>
      </c>
      <c r="AF19" s="7">
        <v>1049</v>
      </c>
      <c r="AG19" s="7">
        <v>1122</v>
      </c>
      <c r="AH19" s="7">
        <v>1907</v>
      </c>
      <c r="AI19" s="7">
        <v>1706</v>
      </c>
      <c r="AJ19" s="7">
        <v>2136</v>
      </c>
      <c r="AK19" s="7">
        <v>515</v>
      </c>
      <c r="AL19" s="7">
        <v>617</v>
      </c>
      <c r="AM19" s="7">
        <v>0</v>
      </c>
      <c r="AN19" s="7">
        <v>17301</v>
      </c>
      <c r="AO19" s="7" t="e">
        <v>#N/A</v>
      </c>
      <c r="AP19" s="7">
        <v>2960</v>
      </c>
      <c r="AQ19" s="2">
        <v>11.1</v>
      </c>
      <c r="AR19" s="2" t="e">
        <v>#N/A</v>
      </c>
      <c r="AS19" s="2" t="e">
        <v>#N/A</v>
      </c>
      <c r="AT19" s="7" t="e">
        <v>#N/A</v>
      </c>
      <c r="AU19" s="7" t="e">
        <v>#N/A</v>
      </c>
      <c r="AV19" s="7" t="e">
        <v>#N/A</v>
      </c>
      <c r="AW19" s="7">
        <v>43337</v>
      </c>
      <c r="AX19" s="2">
        <v>61.6</v>
      </c>
      <c r="AY19" s="2">
        <v>66.099999999999994</v>
      </c>
      <c r="AZ19" s="2" t="e">
        <v>#N/A</v>
      </c>
      <c r="BA19" s="7" t="e">
        <v>#N/A</v>
      </c>
      <c r="BB19" s="7">
        <v>23755</v>
      </c>
      <c r="BC19" s="7" t="e">
        <v>#N/A</v>
      </c>
      <c r="BD19" s="7" t="e">
        <v>#N/A</v>
      </c>
      <c r="BE19" s="7" t="e">
        <v>#N/A</v>
      </c>
      <c r="BF19" s="7" t="e">
        <v>#N/A</v>
      </c>
      <c r="BG19" s="7">
        <v>2960</v>
      </c>
      <c r="BH19" s="7" t="e">
        <v>#N/A</v>
      </c>
      <c r="BI19" s="7" t="e">
        <v>#N/A</v>
      </c>
      <c r="BJ19" s="7" t="e">
        <v>#N/A</v>
      </c>
      <c r="BK19" s="7" t="e">
        <v>#N/A</v>
      </c>
      <c r="BL19" s="7" t="e">
        <v>#N/A</v>
      </c>
      <c r="BM19" s="7" t="e">
        <v>#N/A</v>
      </c>
      <c r="BN19" s="7" t="e">
        <v>#N/A</v>
      </c>
      <c r="BO19" s="7" t="e">
        <v>#N/A</v>
      </c>
      <c r="BP19" s="7" t="e">
        <v>#N/A</v>
      </c>
      <c r="BQ19" s="7" t="e">
        <v>#N/A</v>
      </c>
      <c r="BR19" s="7" t="e">
        <v>#N/A</v>
      </c>
      <c r="BS19" s="7" t="e">
        <v>#N/A</v>
      </c>
      <c r="BT19" s="7" t="e">
        <v>#N/A</v>
      </c>
      <c r="BU19" s="7" t="e">
        <v>#N/A</v>
      </c>
      <c r="BV19" s="7" t="e">
        <v>#N/A</v>
      </c>
      <c r="BW19" s="7" t="e">
        <v>#N/A</v>
      </c>
      <c r="BX19" s="7" t="e">
        <v>#N/A</v>
      </c>
      <c r="BY19" s="7" t="e">
        <v>#N/A</v>
      </c>
      <c r="BZ19" s="7" t="e">
        <v>#N/A</v>
      </c>
      <c r="CA19" s="7" t="e">
        <v>#N/A</v>
      </c>
      <c r="CB19" s="7" t="e">
        <v>#N/A</v>
      </c>
      <c r="CC19" s="7"/>
    </row>
    <row r="20" spans="1:81" x14ac:dyDescent="0.25">
      <c r="A20" t="s">
        <v>575</v>
      </c>
      <c r="B20" s="7" t="e">
        <v>#N/A</v>
      </c>
      <c r="C20" s="7" t="e">
        <v>#N/A</v>
      </c>
      <c r="D20" s="7" t="e">
        <v>#N/A</v>
      </c>
      <c r="E20" s="7" t="e">
        <v>#N/A</v>
      </c>
      <c r="F20" s="7" t="e">
        <v>#N/A</v>
      </c>
      <c r="G20" s="2" t="e">
        <v>#N/A</v>
      </c>
      <c r="H20" s="2" t="e">
        <v>#N/A</v>
      </c>
      <c r="I20" s="2" t="e">
        <v>#N/A</v>
      </c>
      <c r="J20" s="2" t="e">
        <v>#N/A</v>
      </c>
      <c r="K20" s="7" t="e">
        <v>#N/A</v>
      </c>
      <c r="L20" s="7" t="e">
        <v>#N/A</v>
      </c>
      <c r="M20" s="7" t="e">
        <v>#N/A</v>
      </c>
      <c r="N20" s="7" t="e">
        <v>#N/A</v>
      </c>
      <c r="O20" s="7" t="e">
        <v>#N/A</v>
      </c>
      <c r="P20" s="7" t="e">
        <v>#N/A</v>
      </c>
      <c r="Q20" s="7" t="e">
        <v>#N/A</v>
      </c>
      <c r="R20" s="7" t="e">
        <v>#N/A</v>
      </c>
      <c r="S20" s="7">
        <v>25528</v>
      </c>
      <c r="T20" s="7">
        <v>485</v>
      </c>
      <c r="U20" s="7">
        <v>315</v>
      </c>
      <c r="V20" s="7">
        <v>5226</v>
      </c>
      <c r="W20" s="7">
        <v>240</v>
      </c>
      <c r="X20" s="7">
        <v>143</v>
      </c>
      <c r="Y20" s="7">
        <v>1797</v>
      </c>
      <c r="Z20" s="7">
        <v>3923</v>
      </c>
      <c r="AA20" s="7">
        <v>1301</v>
      </c>
      <c r="AB20" s="7">
        <v>1228</v>
      </c>
      <c r="AC20" s="7">
        <v>729</v>
      </c>
      <c r="AD20" s="7">
        <v>890</v>
      </c>
      <c r="AE20" s="7">
        <v>183</v>
      </c>
      <c r="AF20" s="7">
        <v>1059</v>
      </c>
      <c r="AG20" s="7">
        <v>1134</v>
      </c>
      <c r="AH20" s="7">
        <v>1908</v>
      </c>
      <c r="AI20" s="7">
        <v>1707</v>
      </c>
      <c r="AJ20" s="7">
        <v>2125</v>
      </c>
      <c r="AK20" s="7">
        <v>516</v>
      </c>
      <c r="AL20" s="7">
        <v>620</v>
      </c>
      <c r="AM20" s="7">
        <v>0</v>
      </c>
      <c r="AN20" s="7">
        <v>17323</v>
      </c>
      <c r="AO20" s="7" t="e">
        <v>#N/A</v>
      </c>
      <c r="AP20" s="7">
        <v>2998</v>
      </c>
      <c r="AQ20" s="2">
        <v>11.3</v>
      </c>
      <c r="AR20" s="2" t="e">
        <v>#N/A</v>
      </c>
      <c r="AS20" s="2" t="e">
        <v>#N/A</v>
      </c>
      <c r="AT20" s="7" t="e">
        <v>#N/A</v>
      </c>
      <c r="AU20" s="7" t="e">
        <v>#N/A</v>
      </c>
      <c r="AV20" s="7" t="e">
        <v>#N/A</v>
      </c>
      <c r="AW20" s="7">
        <v>43399</v>
      </c>
      <c r="AX20" s="2">
        <v>61.4</v>
      </c>
      <c r="AY20" s="2">
        <v>65.7</v>
      </c>
      <c r="AZ20" s="2" t="e">
        <v>#N/A</v>
      </c>
      <c r="BA20" s="7" t="e">
        <v>#N/A</v>
      </c>
      <c r="BB20" s="7">
        <v>23651</v>
      </c>
      <c r="BC20" s="7" t="e">
        <v>#N/A</v>
      </c>
      <c r="BD20" s="7" t="e">
        <v>#N/A</v>
      </c>
      <c r="BE20" s="7" t="e">
        <v>#N/A</v>
      </c>
      <c r="BF20" s="7" t="e">
        <v>#N/A</v>
      </c>
      <c r="BG20" s="7">
        <v>2998</v>
      </c>
      <c r="BH20" s="7" t="e">
        <v>#N/A</v>
      </c>
      <c r="BI20" s="7" t="e">
        <v>#N/A</v>
      </c>
      <c r="BJ20" s="7" t="e">
        <v>#N/A</v>
      </c>
      <c r="BK20" s="7" t="e">
        <v>#N/A</v>
      </c>
      <c r="BL20" s="7" t="e">
        <v>#N/A</v>
      </c>
      <c r="BM20" s="7" t="e">
        <v>#N/A</v>
      </c>
      <c r="BN20" s="7" t="e">
        <v>#N/A</v>
      </c>
      <c r="BO20" s="7" t="e">
        <v>#N/A</v>
      </c>
      <c r="BP20" s="7" t="e">
        <v>#N/A</v>
      </c>
      <c r="BQ20" s="7" t="e">
        <v>#N/A</v>
      </c>
      <c r="BR20" s="7" t="e">
        <v>#N/A</v>
      </c>
      <c r="BS20" s="7" t="e">
        <v>#N/A</v>
      </c>
      <c r="BT20" s="7" t="e">
        <v>#N/A</v>
      </c>
      <c r="BU20" s="7" t="e">
        <v>#N/A</v>
      </c>
      <c r="BV20" s="7" t="e">
        <v>#N/A</v>
      </c>
      <c r="BW20" s="7" t="e">
        <v>#N/A</v>
      </c>
      <c r="BX20" s="7" t="e">
        <v>#N/A</v>
      </c>
      <c r="BY20" s="7" t="e">
        <v>#N/A</v>
      </c>
      <c r="BZ20" s="7" t="e">
        <v>#N/A</v>
      </c>
      <c r="CA20" s="7" t="e">
        <v>#N/A</v>
      </c>
      <c r="CB20" s="7" t="e">
        <v>#N/A</v>
      </c>
      <c r="CC20" s="7"/>
    </row>
    <row r="21" spans="1:81" x14ac:dyDescent="0.25">
      <c r="A21" t="s">
        <v>576</v>
      </c>
      <c r="B21" s="7" t="e">
        <v>#N/A</v>
      </c>
      <c r="C21" s="7" t="e">
        <v>#N/A</v>
      </c>
      <c r="D21" s="7" t="e">
        <v>#N/A</v>
      </c>
      <c r="E21" s="7" t="e">
        <v>#N/A</v>
      </c>
      <c r="F21" s="7" t="e">
        <v>#N/A</v>
      </c>
      <c r="G21" s="2" t="e">
        <v>#N/A</v>
      </c>
      <c r="H21" s="2" t="e">
        <v>#N/A</v>
      </c>
      <c r="I21" s="2" t="e">
        <v>#N/A</v>
      </c>
      <c r="J21" s="2" t="e">
        <v>#N/A</v>
      </c>
      <c r="K21" s="7" t="e">
        <v>#N/A</v>
      </c>
      <c r="L21" s="7" t="e">
        <v>#N/A</v>
      </c>
      <c r="M21" s="7" t="e">
        <v>#N/A</v>
      </c>
      <c r="N21" s="7" t="e">
        <v>#N/A</v>
      </c>
      <c r="O21" s="7" t="e">
        <v>#N/A</v>
      </c>
      <c r="P21" s="7" t="e">
        <v>#N/A</v>
      </c>
      <c r="Q21" s="7" t="e">
        <v>#N/A</v>
      </c>
      <c r="R21" s="7" t="e">
        <v>#N/A</v>
      </c>
      <c r="S21" s="7">
        <v>25593</v>
      </c>
      <c r="T21" s="7">
        <v>484</v>
      </c>
      <c r="U21" s="7">
        <v>307</v>
      </c>
      <c r="V21" s="7">
        <v>5175</v>
      </c>
      <c r="W21" s="7">
        <v>238</v>
      </c>
      <c r="X21" s="7">
        <v>142</v>
      </c>
      <c r="Y21" s="7">
        <v>1799</v>
      </c>
      <c r="Z21" s="7">
        <v>3958</v>
      </c>
      <c r="AA21" s="7">
        <v>1296</v>
      </c>
      <c r="AB21" s="7">
        <v>1254</v>
      </c>
      <c r="AC21" s="7">
        <v>728</v>
      </c>
      <c r="AD21" s="7">
        <v>899</v>
      </c>
      <c r="AE21" s="7">
        <v>187</v>
      </c>
      <c r="AF21" s="7">
        <v>1078</v>
      </c>
      <c r="AG21" s="7">
        <v>1149</v>
      </c>
      <c r="AH21" s="7">
        <v>1911</v>
      </c>
      <c r="AI21" s="7">
        <v>1714</v>
      </c>
      <c r="AJ21" s="7">
        <v>2154</v>
      </c>
      <c r="AK21" s="7">
        <v>509</v>
      </c>
      <c r="AL21" s="7">
        <v>612</v>
      </c>
      <c r="AM21" s="7">
        <v>0</v>
      </c>
      <c r="AN21" s="7">
        <v>17448</v>
      </c>
      <c r="AO21" s="7" t="e">
        <v>#N/A</v>
      </c>
      <c r="AP21" s="7">
        <v>3049</v>
      </c>
      <c r="AQ21" s="2">
        <v>11.4</v>
      </c>
      <c r="AR21" s="2" t="e">
        <v>#N/A</v>
      </c>
      <c r="AS21" s="2" t="e">
        <v>#N/A</v>
      </c>
      <c r="AT21" s="7" t="e">
        <v>#N/A</v>
      </c>
      <c r="AU21" s="7" t="e">
        <v>#N/A</v>
      </c>
      <c r="AV21" s="7" t="e">
        <v>#N/A</v>
      </c>
      <c r="AW21" s="7">
        <v>43462</v>
      </c>
      <c r="AX21" s="2">
        <v>61.4</v>
      </c>
      <c r="AY21" s="2">
        <v>65.599999999999994</v>
      </c>
      <c r="AZ21" s="2" t="e">
        <v>#N/A</v>
      </c>
      <c r="BA21" s="7" t="e">
        <v>#N/A</v>
      </c>
      <c r="BB21" s="7">
        <v>23647</v>
      </c>
      <c r="BC21" s="7" t="e">
        <v>#N/A</v>
      </c>
      <c r="BD21" s="7" t="e">
        <v>#N/A</v>
      </c>
      <c r="BE21" s="7" t="e">
        <v>#N/A</v>
      </c>
      <c r="BF21" s="7" t="e">
        <v>#N/A</v>
      </c>
      <c r="BG21" s="7">
        <v>3049</v>
      </c>
      <c r="BH21" s="7" t="e">
        <v>#N/A</v>
      </c>
      <c r="BI21" s="7" t="e">
        <v>#N/A</v>
      </c>
      <c r="BJ21" s="7" t="e">
        <v>#N/A</v>
      </c>
      <c r="BK21" s="7" t="e">
        <v>#N/A</v>
      </c>
      <c r="BL21" s="7" t="e">
        <v>#N/A</v>
      </c>
      <c r="BM21" s="7" t="e">
        <v>#N/A</v>
      </c>
      <c r="BN21" s="7" t="e">
        <v>#N/A</v>
      </c>
      <c r="BO21" s="7" t="e">
        <v>#N/A</v>
      </c>
      <c r="BP21" s="7" t="e">
        <v>#N/A</v>
      </c>
      <c r="BQ21" s="7" t="e">
        <v>#N/A</v>
      </c>
      <c r="BR21" s="7" t="e">
        <v>#N/A</v>
      </c>
      <c r="BS21" s="7" t="e">
        <v>#N/A</v>
      </c>
      <c r="BT21" s="7" t="e">
        <v>#N/A</v>
      </c>
      <c r="BU21" s="7" t="e">
        <v>#N/A</v>
      </c>
      <c r="BV21" s="7" t="e">
        <v>#N/A</v>
      </c>
      <c r="BW21" s="7" t="e">
        <v>#N/A</v>
      </c>
      <c r="BX21" s="7" t="e">
        <v>#N/A</v>
      </c>
      <c r="BY21" s="7" t="e">
        <v>#N/A</v>
      </c>
      <c r="BZ21" s="7" t="e">
        <v>#N/A</v>
      </c>
      <c r="CA21" s="7" t="e">
        <v>#N/A</v>
      </c>
      <c r="CB21" s="7" t="e">
        <v>#N/A</v>
      </c>
      <c r="CC21" s="7"/>
    </row>
    <row r="22" spans="1:81" x14ac:dyDescent="0.25">
      <c r="A22" t="s">
        <v>577</v>
      </c>
      <c r="B22" s="7" t="e">
        <v>#N/A</v>
      </c>
      <c r="C22" s="7" t="e">
        <v>#N/A</v>
      </c>
      <c r="D22" s="7" t="e">
        <v>#N/A</v>
      </c>
      <c r="E22" s="7" t="e">
        <v>#N/A</v>
      </c>
      <c r="F22" s="7" t="e">
        <v>#N/A</v>
      </c>
      <c r="G22" s="2" t="e">
        <v>#N/A</v>
      </c>
      <c r="H22" s="2" t="e">
        <v>#N/A</v>
      </c>
      <c r="I22" s="2" t="e">
        <v>#N/A</v>
      </c>
      <c r="J22" s="2" t="e">
        <v>#N/A</v>
      </c>
      <c r="K22" s="7" t="e">
        <v>#N/A</v>
      </c>
      <c r="L22" s="7" t="e">
        <v>#N/A</v>
      </c>
      <c r="M22" s="7" t="e">
        <v>#N/A</v>
      </c>
      <c r="N22" s="7" t="e">
        <v>#N/A</v>
      </c>
      <c r="O22" s="7" t="e">
        <v>#N/A</v>
      </c>
      <c r="P22" s="7" t="e">
        <v>#N/A</v>
      </c>
      <c r="Q22" s="7" t="e">
        <v>#N/A</v>
      </c>
      <c r="R22" s="7" t="e">
        <v>#N/A</v>
      </c>
      <c r="S22" s="7">
        <v>25869</v>
      </c>
      <c r="T22" s="7">
        <v>491</v>
      </c>
      <c r="U22" s="7">
        <v>301</v>
      </c>
      <c r="V22" s="7">
        <v>5155</v>
      </c>
      <c r="W22" s="7">
        <v>237</v>
      </c>
      <c r="X22" s="7">
        <v>144</v>
      </c>
      <c r="Y22" s="7">
        <v>1834</v>
      </c>
      <c r="Z22" s="7">
        <v>3999</v>
      </c>
      <c r="AA22" s="7">
        <v>1298</v>
      </c>
      <c r="AB22" s="7">
        <v>1290</v>
      </c>
      <c r="AC22" s="7">
        <v>733</v>
      </c>
      <c r="AD22" s="7">
        <v>915</v>
      </c>
      <c r="AE22" s="7">
        <v>191</v>
      </c>
      <c r="AF22" s="7">
        <v>1102</v>
      </c>
      <c r="AG22" s="7">
        <v>1170</v>
      </c>
      <c r="AH22" s="7">
        <v>1916</v>
      </c>
      <c r="AI22" s="7">
        <v>1727</v>
      </c>
      <c r="AJ22" s="7">
        <v>2197</v>
      </c>
      <c r="AK22" s="7">
        <v>531</v>
      </c>
      <c r="AL22" s="7">
        <v>639</v>
      </c>
      <c r="AM22" s="7">
        <v>0</v>
      </c>
      <c r="AN22" s="7">
        <v>17708</v>
      </c>
      <c r="AO22" s="7" t="e">
        <v>#N/A</v>
      </c>
      <c r="AP22" s="7">
        <v>3109</v>
      </c>
      <c r="AQ22" s="2">
        <v>11.5</v>
      </c>
      <c r="AR22" s="2" t="e">
        <v>#N/A</v>
      </c>
      <c r="AS22" s="2" t="e">
        <v>#N/A</v>
      </c>
      <c r="AT22" s="7" t="e">
        <v>#N/A</v>
      </c>
      <c r="AU22" s="7" t="e">
        <v>#N/A</v>
      </c>
      <c r="AV22" s="7" t="e">
        <v>#N/A</v>
      </c>
      <c r="AW22" s="7">
        <v>43527</v>
      </c>
      <c r="AX22" s="2">
        <v>61.8</v>
      </c>
      <c r="AY22" s="2">
        <v>65.900000000000006</v>
      </c>
      <c r="AZ22" s="2" t="e">
        <v>#N/A</v>
      </c>
      <c r="BA22" s="7" t="e">
        <v>#N/A</v>
      </c>
      <c r="BB22" s="7">
        <v>23809</v>
      </c>
      <c r="BC22" s="7" t="e">
        <v>#N/A</v>
      </c>
      <c r="BD22" s="7" t="e">
        <v>#N/A</v>
      </c>
      <c r="BE22" s="7" t="e">
        <v>#N/A</v>
      </c>
      <c r="BF22" s="7" t="e">
        <v>#N/A</v>
      </c>
      <c r="BG22" s="7">
        <v>3109</v>
      </c>
      <c r="BH22" s="7" t="e">
        <v>#N/A</v>
      </c>
      <c r="BI22" s="7" t="e">
        <v>#N/A</v>
      </c>
      <c r="BJ22" s="7" t="e">
        <v>#N/A</v>
      </c>
      <c r="BK22" s="7" t="e">
        <v>#N/A</v>
      </c>
      <c r="BL22" s="7" t="e">
        <v>#N/A</v>
      </c>
      <c r="BM22" s="7" t="e">
        <v>#N/A</v>
      </c>
      <c r="BN22" s="7" t="e">
        <v>#N/A</v>
      </c>
      <c r="BO22" s="7" t="e">
        <v>#N/A</v>
      </c>
      <c r="BP22" s="7" t="e">
        <v>#N/A</v>
      </c>
      <c r="BQ22" s="7" t="e">
        <v>#N/A</v>
      </c>
      <c r="BR22" s="7" t="e">
        <v>#N/A</v>
      </c>
      <c r="BS22" s="7" t="e">
        <v>#N/A</v>
      </c>
      <c r="BT22" s="7" t="e">
        <v>#N/A</v>
      </c>
      <c r="BU22" s="7" t="e">
        <v>#N/A</v>
      </c>
      <c r="BV22" s="7" t="e">
        <v>#N/A</v>
      </c>
      <c r="BW22" s="7" t="e">
        <v>#N/A</v>
      </c>
      <c r="BX22" s="7" t="e">
        <v>#N/A</v>
      </c>
      <c r="BY22" s="7" t="e">
        <v>#N/A</v>
      </c>
      <c r="BZ22" s="7" t="e">
        <v>#N/A</v>
      </c>
      <c r="CA22" s="7" t="e">
        <v>#N/A</v>
      </c>
      <c r="CB22" s="7" t="e">
        <v>#N/A</v>
      </c>
      <c r="CC22" s="7"/>
    </row>
    <row r="23" spans="1:81" x14ac:dyDescent="0.25">
      <c r="A23" t="s">
        <v>578</v>
      </c>
      <c r="B23" s="7" t="e">
        <v>#N/A</v>
      </c>
      <c r="C23" s="7" t="e">
        <v>#N/A</v>
      </c>
      <c r="D23" s="7" t="e">
        <v>#N/A</v>
      </c>
      <c r="E23" s="7" t="e">
        <v>#N/A</v>
      </c>
      <c r="F23" s="7" t="e">
        <v>#N/A</v>
      </c>
      <c r="G23" s="2" t="e">
        <v>#N/A</v>
      </c>
      <c r="H23" s="2" t="e">
        <v>#N/A</v>
      </c>
      <c r="I23" s="2" t="e">
        <v>#N/A</v>
      </c>
      <c r="J23" s="2" t="e">
        <v>#N/A</v>
      </c>
      <c r="K23" s="7" t="e">
        <v>#N/A</v>
      </c>
      <c r="L23" s="7" t="e">
        <v>#N/A</v>
      </c>
      <c r="M23" s="7" t="e">
        <v>#N/A</v>
      </c>
      <c r="N23" s="7" t="e">
        <v>#N/A</v>
      </c>
      <c r="O23" s="7" t="e">
        <v>#N/A</v>
      </c>
      <c r="P23" s="7" t="e">
        <v>#N/A</v>
      </c>
      <c r="Q23" s="7" t="e">
        <v>#N/A</v>
      </c>
      <c r="R23" s="7" t="e">
        <v>#N/A</v>
      </c>
      <c r="S23" s="7">
        <v>26044</v>
      </c>
      <c r="T23" s="7">
        <v>495</v>
      </c>
      <c r="U23" s="7">
        <v>295</v>
      </c>
      <c r="V23" s="7">
        <v>5138</v>
      </c>
      <c r="W23" s="7">
        <v>235</v>
      </c>
      <c r="X23" s="7">
        <v>144</v>
      </c>
      <c r="Y23" s="7">
        <v>1859</v>
      </c>
      <c r="Z23" s="7">
        <v>4053</v>
      </c>
      <c r="AA23" s="7">
        <v>1304</v>
      </c>
      <c r="AB23" s="7">
        <v>1291</v>
      </c>
      <c r="AC23" s="7">
        <v>740</v>
      </c>
      <c r="AD23" s="7">
        <v>920</v>
      </c>
      <c r="AE23" s="7">
        <v>194</v>
      </c>
      <c r="AF23" s="7">
        <v>1117</v>
      </c>
      <c r="AG23" s="7">
        <v>1186</v>
      </c>
      <c r="AH23" s="7">
        <v>1915</v>
      </c>
      <c r="AI23" s="7">
        <v>1745</v>
      </c>
      <c r="AJ23" s="7">
        <v>2219</v>
      </c>
      <c r="AK23" s="7">
        <v>540</v>
      </c>
      <c r="AL23" s="7">
        <v>653</v>
      </c>
      <c r="AM23" s="7">
        <v>0</v>
      </c>
      <c r="AN23" s="7">
        <v>17877</v>
      </c>
      <c r="AO23" s="7" t="e">
        <v>#N/A</v>
      </c>
      <c r="AP23" s="7">
        <v>3167</v>
      </c>
      <c r="AQ23" s="2">
        <v>11.7</v>
      </c>
      <c r="AR23" s="2" t="e">
        <v>#N/A</v>
      </c>
      <c r="AS23" s="2" t="e">
        <v>#N/A</v>
      </c>
      <c r="AT23" s="7" t="e">
        <v>#N/A</v>
      </c>
      <c r="AU23" s="7" t="e">
        <v>#N/A</v>
      </c>
      <c r="AV23" s="7" t="e">
        <v>#N/A</v>
      </c>
      <c r="AW23" s="7">
        <v>43595</v>
      </c>
      <c r="AX23" s="2">
        <v>62.3</v>
      </c>
      <c r="AY23" s="2">
        <v>66.3</v>
      </c>
      <c r="AZ23" s="2" t="e">
        <v>#N/A</v>
      </c>
      <c r="BA23" s="7" t="e">
        <v>#N/A</v>
      </c>
      <c r="BB23" s="7">
        <v>23994</v>
      </c>
      <c r="BC23" s="7" t="e">
        <v>#N/A</v>
      </c>
      <c r="BD23" s="7" t="e">
        <v>#N/A</v>
      </c>
      <c r="BE23" s="7" t="e">
        <v>#N/A</v>
      </c>
      <c r="BF23" s="7" t="e">
        <v>#N/A</v>
      </c>
      <c r="BG23" s="7">
        <v>3167</v>
      </c>
      <c r="BH23" s="7" t="e">
        <v>#N/A</v>
      </c>
      <c r="BI23" s="7" t="e">
        <v>#N/A</v>
      </c>
      <c r="BJ23" s="7" t="e">
        <v>#N/A</v>
      </c>
      <c r="BK23" s="7" t="e">
        <v>#N/A</v>
      </c>
      <c r="BL23" s="7" t="e">
        <v>#N/A</v>
      </c>
      <c r="BM23" s="7" t="e">
        <v>#N/A</v>
      </c>
      <c r="BN23" s="7" t="e">
        <v>#N/A</v>
      </c>
      <c r="BO23" s="7" t="e">
        <v>#N/A</v>
      </c>
      <c r="BP23" s="7" t="e">
        <v>#N/A</v>
      </c>
      <c r="BQ23" s="7" t="e">
        <v>#N/A</v>
      </c>
      <c r="BR23" s="7" t="e">
        <v>#N/A</v>
      </c>
      <c r="BS23" s="7" t="e">
        <v>#N/A</v>
      </c>
      <c r="BT23" s="7" t="e">
        <v>#N/A</v>
      </c>
      <c r="BU23" s="7" t="e">
        <v>#N/A</v>
      </c>
      <c r="BV23" s="7" t="e">
        <v>#N/A</v>
      </c>
      <c r="BW23" s="7" t="e">
        <v>#N/A</v>
      </c>
      <c r="BX23" s="7" t="e">
        <v>#N/A</v>
      </c>
      <c r="BY23" s="7" t="e">
        <v>#N/A</v>
      </c>
      <c r="BZ23" s="7" t="e">
        <v>#N/A</v>
      </c>
      <c r="CA23" s="7" t="e">
        <v>#N/A</v>
      </c>
      <c r="CB23" s="7" t="e">
        <v>#N/A</v>
      </c>
      <c r="CC23" s="7"/>
    </row>
    <row r="24" spans="1:81" x14ac:dyDescent="0.25">
      <c r="A24" t="s">
        <v>579</v>
      </c>
      <c r="B24" s="7" t="e">
        <v>#N/A</v>
      </c>
      <c r="C24" s="7" t="e">
        <v>#N/A</v>
      </c>
      <c r="D24" s="7" t="e">
        <v>#N/A</v>
      </c>
      <c r="E24" s="7" t="e">
        <v>#N/A</v>
      </c>
      <c r="F24" s="7" t="e">
        <v>#N/A</v>
      </c>
      <c r="G24" s="2" t="e">
        <v>#N/A</v>
      </c>
      <c r="H24" s="2" t="e">
        <v>#N/A</v>
      </c>
      <c r="I24" s="2" t="e">
        <v>#N/A</v>
      </c>
      <c r="J24" s="2" t="e">
        <v>#N/A</v>
      </c>
      <c r="K24" s="7" t="e">
        <v>#N/A</v>
      </c>
      <c r="L24" s="7" t="e">
        <v>#N/A</v>
      </c>
      <c r="M24" s="7" t="e">
        <v>#N/A</v>
      </c>
      <c r="N24" s="7" t="e">
        <v>#N/A</v>
      </c>
      <c r="O24" s="7" t="e">
        <v>#N/A</v>
      </c>
      <c r="P24" s="7" t="e">
        <v>#N/A</v>
      </c>
      <c r="Q24" s="7" t="e">
        <v>#N/A</v>
      </c>
      <c r="R24" s="7" t="e">
        <v>#N/A</v>
      </c>
      <c r="S24" s="7">
        <v>26180</v>
      </c>
      <c r="T24" s="7">
        <v>500</v>
      </c>
      <c r="U24" s="7">
        <v>289</v>
      </c>
      <c r="V24" s="7">
        <v>5125</v>
      </c>
      <c r="W24" s="7">
        <v>232</v>
      </c>
      <c r="X24" s="7">
        <v>144</v>
      </c>
      <c r="Y24" s="7">
        <v>1875</v>
      </c>
      <c r="Z24" s="7">
        <v>4088</v>
      </c>
      <c r="AA24" s="7">
        <v>1308</v>
      </c>
      <c r="AB24" s="7">
        <v>1307</v>
      </c>
      <c r="AC24" s="7">
        <v>746</v>
      </c>
      <c r="AD24" s="7">
        <v>930</v>
      </c>
      <c r="AE24" s="7">
        <v>197</v>
      </c>
      <c r="AF24" s="7">
        <v>1135</v>
      </c>
      <c r="AG24" s="7">
        <v>1202</v>
      </c>
      <c r="AH24" s="7">
        <v>1913</v>
      </c>
      <c r="AI24" s="7">
        <v>1750</v>
      </c>
      <c r="AJ24" s="7">
        <v>2231</v>
      </c>
      <c r="AK24" s="7">
        <v>547</v>
      </c>
      <c r="AL24" s="7">
        <v>663</v>
      </c>
      <c r="AM24" s="7">
        <v>0</v>
      </c>
      <c r="AN24" s="7">
        <v>18016</v>
      </c>
      <c r="AO24" s="7" t="e">
        <v>#N/A</v>
      </c>
      <c r="AP24" s="7">
        <v>3243</v>
      </c>
      <c r="AQ24" s="2">
        <v>11.8</v>
      </c>
      <c r="AR24" s="2" t="e">
        <v>#N/A</v>
      </c>
      <c r="AS24" s="2" t="e">
        <v>#N/A</v>
      </c>
      <c r="AT24" s="7" t="e">
        <v>#N/A</v>
      </c>
      <c r="AU24" s="7" t="e">
        <v>#N/A</v>
      </c>
      <c r="AV24" s="7" t="e">
        <v>#N/A</v>
      </c>
      <c r="AW24" s="7">
        <v>43664</v>
      </c>
      <c r="AX24" s="2">
        <v>62.7</v>
      </c>
      <c r="AY24" s="2">
        <v>66.5</v>
      </c>
      <c r="AZ24" s="2" t="e">
        <v>#N/A</v>
      </c>
      <c r="BA24" s="7" t="e">
        <v>#N/A</v>
      </c>
      <c r="BB24" s="7">
        <v>24125</v>
      </c>
      <c r="BC24" s="7" t="e">
        <v>#N/A</v>
      </c>
      <c r="BD24" s="7" t="e">
        <v>#N/A</v>
      </c>
      <c r="BE24" s="7" t="e">
        <v>#N/A</v>
      </c>
      <c r="BF24" s="7" t="e">
        <v>#N/A</v>
      </c>
      <c r="BG24" s="7">
        <v>3243</v>
      </c>
      <c r="BH24" s="7" t="e">
        <v>#N/A</v>
      </c>
      <c r="BI24" s="7" t="e">
        <v>#N/A</v>
      </c>
      <c r="BJ24" s="7" t="e">
        <v>#N/A</v>
      </c>
      <c r="BK24" s="7" t="e">
        <v>#N/A</v>
      </c>
      <c r="BL24" s="7" t="e">
        <v>#N/A</v>
      </c>
      <c r="BM24" s="7" t="e">
        <v>#N/A</v>
      </c>
      <c r="BN24" s="7" t="e">
        <v>#N/A</v>
      </c>
      <c r="BO24" s="7" t="e">
        <v>#N/A</v>
      </c>
      <c r="BP24" s="7" t="e">
        <v>#N/A</v>
      </c>
      <c r="BQ24" s="7" t="e">
        <v>#N/A</v>
      </c>
      <c r="BR24" s="7" t="e">
        <v>#N/A</v>
      </c>
      <c r="BS24" s="7" t="e">
        <v>#N/A</v>
      </c>
      <c r="BT24" s="7" t="e">
        <v>#N/A</v>
      </c>
      <c r="BU24" s="7" t="e">
        <v>#N/A</v>
      </c>
      <c r="BV24" s="7" t="e">
        <v>#N/A</v>
      </c>
      <c r="BW24" s="7" t="e">
        <v>#N/A</v>
      </c>
      <c r="BX24" s="7" t="e">
        <v>#N/A</v>
      </c>
      <c r="BY24" s="7" t="e">
        <v>#N/A</v>
      </c>
      <c r="BZ24" s="7" t="e">
        <v>#N/A</v>
      </c>
      <c r="CA24" s="7" t="e">
        <v>#N/A</v>
      </c>
      <c r="CB24" s="7" t="e">
        <v>#N/A</v>
      </c>
      <c r="CC24" s="7"/>
    </row>
    <row r="25" spans="1:81" x14ac:dyDescent="0.25">
      <c r="A25" t="s">
        <v>580</v>
      </c>
      <c r="B25" s="7" t="e">
        <v>#N/A</v>
      </c>
      <c r="C25" s="7" t="e">
        <v>#N/A</v>
      </c>
      <c r="D25" s="7" t="e">
        <v>#N/A</v>
      </c>
      <c r="E25" s="7" t="e">
        <v>#N/A</v>
      </c>
      <c r="F25" s="7" t="e">
        <v>#N/A</v>
      </c>
      <c r="G25" s="2" t="e">
        <v>#N/A</v>
      </c>
      <c r="H25" s="2" t="e">
        <v>#N/A</v>
      </c>
      <c r="I25" s="2" t="e">
        <v>#N/A</v>
      </c>
      <c r="J25" s="2" t="e">
        <v>#N/A</v>
      </c>
      <c r="K25" s="7" t="e">
        <v>#N/A</v>
      </c>
      <c r="L25" s="7" t="e">
        <v>#N/A</v>
      </c>
      <c r="M25" s="7" t="e">
        <v>#N/A</v>
      </c>
      <c r="N25" s="7" t="e">
        <v>#N/A</v>
      </c>
      <c r="O25" s="7" t="e">
        <v>#N/A</v>
      </c>
      <c r="P25" s="7" t="e">
        <v>#N/A</v>
      </c>
      <c r="Q25" s="7" t="e">
        <v>#N/A</v>
      </c>
      <c r="R25" s="7" t="e">
        <v>#N/A</v>
      </c>
      <c r="S25" s="7">
        <v>26296</v>
      </c>
      <c r="T25" s="7">
        <v>498</v>
      </c>
      <c r="U25" s="7">
        <v>285</v>
      </c>
      <c r="V25" s="7">
        <v>5121</v>
      </c>
      <c r="W25" s="7">
        <v>231</v>
      </c>
      <c r="X25" s="7">
        <v>144</v>
      </c>
      <c r="Y25" s="7">
        <v>1886</v>
      </c>
      <c r="Z25" s="7">
        <v>4117</v>
      </c>
      <c r="AA25" s="7">
        <v>1310</v>
      </c>
      <c r="AB25" s="7">
        <v>1328</v>
      </c>
      <c r="AC25" s="7">
        <v>750</v>
      </c>
      <c r="AD25" s="7">
        <v>933</v>
      </c>
      <c r="AE25" s="7">
        <v>201</v>
      </c>
      <c r="AF25" s="7">
        <v>1154</v>
      </c>
      <c r="AG25" s="7">
        <v>1216</v>
      </c>
      <c r="AH25" s="7">
        <v>1908</v>
      </c>
      <c r="AI25" s="7">
        <v>1757</v>
      </c>
      <c r="AJ25" s="7">
        <v>2242</v>
      </c>
      <c r="AK25" s="7">
        <v>547</v>
      </c>
      <c r="AL25" s="7">
        <v>667</v>
      </c>
      <c r="AM25" s="7">
        <v>0</v>
      </c>
      <c r="AN25" s="7">
        <v>18131</v>
      </c>
      <c r="AO25" s="7" t="e">
        <v>#N/A</v>
      </c>
      <c r="AP25" s="7">
        <v>3265</v>
      </c>
      <c r="AQ25" s="2">
        <v>11.9</v>
      </c>
      <c r="AR25" s="2" t="e">
        <v>#N/A</v>
      </c>
      <c r="AS25" s="2" t="e">
        <v>#N/A</v>
      </c>
      <c r="AT25" s="7" t="e">
        <v>#N/A</v>
      </c>
      <c r="AU25" s="7" t="e">
        <v>#N/A</v>
      </c>
      <c r="AV25" s="7" t="e">
        <v>#N/A</v>
      </c>
      <c r="AW25" s="7">
        <v>43732</v>
      </c>
      <c r="AX25" s="2">
        <v>62.9</v>
      </c>
      <c r="AY25" s="2">
        <v>66.7</v>
      </c>
      <c r="AZ25" s="2" t="e">
        <v>#N/A</v>
      </c>
      <c r="BA25" s="7" t="e">
        <v>#N/A</v>
      </c>
      <c r="BB25" s="7">
        <v>24245</v>
      </c>
      <c r="BC25" s="7" t="e">
        <v>#N/A</v>
      </c>
      <c r="BD25" s="7" t="e">
        <v>#N/A</v>
      </c>
      <c r="BE25" s="7" t="e">
        <v>#N/A</v>
      </c>
      <c r="BF25" s="7" t="e">
        <v>#N/A</v>
      </c>
      <c r="BG25" s="7">
        <v>3265</v>
      </c>
      <c r="BH25" s="7" t="e">
        <v>#N/A</v>
      </c>
      <c r="BI25" s="7" t="e">
        <v>#N/A</v>
      </c>
      <c r="BJ25" s="7" t="e">
        <v>#N/A</v>
      </c>
      <c r="BK25" s="7" t="e">
        <v>#N/A</v>
      </c>
      <c r="BL25" s="7" t="e">
        <v>#N/A</v>
      </c>
      <c r="BM25" s="7" t="e">
        <v>#N/A</v>
      </c>
      <c r="BN25" s="7" t="e">
        <v>#N/A</v>
      </c>
      <c r="BO25" s="7" t="e">
        <v>#N/A</v>
      </c>
      <c r="BP25" s="7" t="e">
        <v>#N/A</v>
      </c>
      <c r="BQ25" s="7" t="e">
        <v>#N/A</v>
      </c>
      <c r="BR25" s="7" t="e">
        <v>#N/A</v>
      </c>
      <c r="BS25" s="7" t="e">
        <v>#N/A</v>
      </c>
      <c r="BT25" s="7" t="e">
        <v>#N/A</v>
      </c>
      <c r="BU25" s="7" t="e">
        <v>#N/A</v>
      </c>
      <c r="BV25" s="7" t="e">
        <v>#N/A</v>
      </c>
      <c r="BW25" s="7" t="e">
        <v>#N/A</v>
      </c>
      <c r="BX25" s="7" t="e">
        <v>#N/A</v>
      </c>
      <c r="BY25" s="7" t="e">
        <v>#N/A</v>
      </c>
      <c r="BZ25" s="7" t="e">
        <v>#N/A</v>
      </c>
      <c r="CA25" s="7" t="e">
        <v>#N/A</v>
      </c>
      <c r="CB25" s="7" t="e">
        <v>#N/A</v>
      </c>
      <c r="CC25" s="7"/>
    </row>
    <row r="26" spans="1:81" x14ac:dyDescent="0.25">
      <c r="A26" t="s">
        <v>581</v>
      </c>
      <c r="B26" s="7" t="e">
        <v>#N/A</v>
      </c>
      <c r="C26" s="7" t="e">
        <v>#N/A</v>
      </c>
      <c r="D26" s="7" t="e">
        <v>#N/A</v>
      </c>
      <c r="E26" s="7" t="e">
        <v>#N/A</v>
      </c>
      <c r="F26" s="7" t="e">
        <v>#N/A</v>
      </c>
      <c r="G26" s="2" t="e">
        <v>#N/A</v>
      </c>
      <c r="H26" s="2" t="e">
        <v>#N/A</v>
      </c>
      <c r="I26" s="2" t="e">
        <v>#N/A</v>
      </c>
      <c r="J26" s="2" t="e">
        <v>#N/A</v>
      </c>
      <c r="K26" s="7" t="e">
        <v>#N/A</v>
      </c>
      <c r="L26" s="7" t="e">
        <v>#N/A</v>
      </c>
      <c r="M26" s="7" t="e">
        <v>#N/A</v>
      </c>
      <c r="N26" s="7" t="e">
        <v>#N/A</v>
      </c>
      <c r="O26" s="7" t="e">
        <v>#N/A</v>
      </c>
      <c r="P26" s="7" t="e">
        <v>#N/A</v>
      </c>
      <c r="Q26" s="7" t="e">
        <v>#N/A</v>
      </c>
      <c r="R26" s="7" t="e">
        <v>#N/A</v>
      </c>
      <c r="S26" s="7">
        <v>26406</v>
      </c>
      <c r="T26" s="7">
        <v>499</v>
      </c>
      <c r="U26" s="7">
        <v>283</v>
      </c>
      <c r="V26" s="7">
        <v>5109</v>
      </c>
      <c r="W26" s="7">
        <v>230</v>
      </c>
      <c r="X26" s="7">
        <v>143</v>
      </c>
      <c r="Y26" s="7">
        <v>1898</v>
      </c>
      <c r="Z26" s="7">
        <v>4136</v>
      </c>
      <c r="AA26" s="7">
        <v>1311</v>
      </c>
      <c r="AB26" s="7">
        <v>1341</v>
      </c>
      <c r="AC26" s="7">
        <v>752</v>
      </c>
      <c r="AD26" s="7">
        <v>946</v>
      </c>
      <c r="AE26" s="7">
        <v>205</v>
      </c>
      <c r="AF26" s="7">
        <v>1177</v>
      </c>
      <c r="AG26" s="7">
        <v>1236</v>
      </c>
      <c r="AH26" s="7">
        <v>1911</v>
      </c>
      <c r="AI26" s="7">
        <v>1763</v>
      </c>
      <c r="AJ26" s="7">
        <v>2243</v>
      </c>
      <c r="AK26" s="7">
        <v>550</v>
      </c>
      <c r="AL26" s="7">
        <v>672</v>
      </c>
      <c r="AM26" s="7">
        <v>0</v>
      </c>
      <c r="AN26" s="7">
        <v>18244</v>
      </c>
      <c r="AO26" s="7" t="e">
        <v>#N/A</v>
      </c>
      <c r="AP26" s="7">
        <v>3238</v>
      </c>
      <c r="AQ26" s="2">
        <v>11.7</v>
      </c>
      <c r="AR26" s="2" t="e">
        <v>#N/A</v>
      </c>
      <c r="AS26" s="2" t="e">
        <v>#N/A</v>
      </c>
      <c r="AT26" s="7" t="e">
        <v>#N/A</v>
      </c>
      <c r="AU26" s="7" t="e">
        <v>#N/A</v>
      </c>
      <c r="AV26" s="7" t="e">
        <v>#N/A</v>
      </c>
      <c r="AW26" s="7">
        <v>43801</v>
      </c>
      <c r="AX26" s="2">
        <v>63</v>
      </c>
      <c r="AY26" s="2">
        <v>66.8</v>
      </c>
      <c r="AZ26" s="2" t="e">
        <v>#N/A</v>
      </c>
      <c r="BA26" s="7" t="e">
        <v>#N/A</v>
      </c>
      <c r="BB26" s="7">
        <v>24335</v>
      </c>
      <c r="BC26" s="7" t="e">
        <v>#N/A</v>
      </c>
      <c r="BD26" s="7" t="e">
        <v>#N/A</v>
      </c>
      <c r="BE26" s="7" t="e">
        <v>#N/A</v>
      </c>
      <c r="BF26" s="7" t="e">
        <v>#N/A</v>
      </c>
      <c r="BG26" s="7">
        <v>3238</v>
      </c>
      <c r="BH26" s="7" t="e">
        <v>#N/A</v>
      </c>
      <c r="BI26" s="7" t="e">
        <v>#N/A</v>
      </c>
      <c r="BJ26" s="7" t="e">
        <v>#N/A</v>
      </c>
      <c r="BK26" s="7" t="e">
        <v>#N/A</v>
      </c>
      <c r="BL26" s="7" t="e">
        <v>#N/A</v>
      </c>
      <c r="BM26" s="7" t="e">
        <v>#N/A</v>
      </c>
      <c r="BN26" s="7" t="e">
        <v>#N/A</v>
      </c>
      <c r="BO26" s="7" t="e">
        <v>#N/A</v>
      </c>
      <c r="BP26" s="7" t="e">
        <v>#N/A</v>
      </c>
      <c r="BQ26" s="7" t="e">
        <v>#N/A</v>
      </c>
      <c r="BR26" s="7" t="e">
        <v>#N/A</v>
      </c>
      <c r="BS26" s="7" t="e">
        <v>#N/A</v>
      </c>
      <c r="BT26" s="7" t="e">
        <v>#N/A</v>
      </c>
      <c r="BU26" s="7" t="e">
        <v>#N/A</v>
      </c>
      <c r="BV26" s="7" t="e">
        <v>#N/A</v>
      </c>
      <c r="BW26" s="7" t="e">
        <v>#N/A</v>
      </c>
      <c r="BX26" s="7" t="e">
        <v>#N/A</v>
      </c>
      <c r="BY26" s="7" t="e">
        <v>#N/A</v>
      </c>
      <c r="BZ26" s="7" t="e">
        <v>#N/A</v>
      </c>
      <c r="CA26" s="7" t="e">
        <v>#N/A</v>
      </c>
      <c r="CB26" s="7" t="e">
        <v>#N/A</v>
      </c>
      <c r="CC26" s="7"/>
    </row>
    <row r="27" spans="1:81" x14ac:dyDescent="0.25">
      <c r="A27" t="s">
        <v>582</v>
      </c>
      <c r="B27" s="7" t="e">
        <v>#N/A</v>
      </c>
      <c r="C27" s="7" t="e">
        <v>#N/A</v>
      </c>
      <c r="D27" s="7" t="e">
        <v>#N/A</v>
      </c>
      <c r="E27" s="7" t="e">
        <v>#N/A</v>
      </c>
      <c r="F27" s="7" t="e">
        <v>#N/A</v>
      </c>
      <c r="G27" s="2" t="e">
        <v>#N/A</v>
      </c>
      <c r="H27" s="2" t="e">
        <v>#N/A</v>
      </c>
      <c r="I27" s="2" t="e">
        <v>#N/A</v>
      </c>
      <c r="J27" s="2" t="e">
        <v>#N/A</v>
      </c>
      <c r="K27" s="7" t="e">
        <v>#N/A</v>
      </c>
      <c r="L27" s="7" t="e">
        <v>#N/A</v>
      </c>
      <c r="M27" s="7" t="e">
        <v>#N/A</v>
      </c>
      <c r="N27" s="7" t="e">
        <v>#N/A</v>
      </c>
      <c r="O27" s="7" t="e">
        <v>#N/A</v>
      </c>
      <c r="P27" s="7" t="e">
        <v>#N/A</v>
      </c>
      <c r="Q27" s="7" t="e">
        <v>#N/A</v>
      </c>
      <c r="R27" s="7" t="e">
        <v>#N/A</v>
      </c>
      <c r="S27" s="7">
        <v>26508</v>
      </c>
      <c r="T27" s="7">
        <v>501</v>
      </c>
      <c r="U27" s="7">
        <v>281</v>
      </c>
      <c r="V27" s="7">
        <v>5106</v>
      </c>
      <c r="W27" s="7">
        <v>228</v>
      </c>
      <c r="X27" s="7">
        <v>142</v>
      </c>
      <c r="Y27" s="7">
        <v>1905</v>
      </c>
      <c r="Z27" s="7">
        <v>4158</v>
      </c>
      <c r="AA27" s="7">
        <v>1307</v>
      </c>
      <c r="AB27" s="7">
        <v>1354</v>
      </c>
      <c r="AC27" s="7">
        <v>757</v>
      </c>
      <c r="AD27" s="7">
        <v>951</v>
      </c>
      <c r="AE27" s="7">
        <v>206</v>
      </c>
      <c r="AF27" s="7">
        <v>1185</v>
      </c>
      <c r="AG27" s="7">
        <v>1249</v>
      </c>
      <c r="AH27" s="7">
        <v>1881</v>
      </c>
      <c r="AI27" s="7">
        <v>1769</v>
      </c>
      <c r="AJ27" s="7">
        <v>2289</v>
      </c>
      <c r="AK27" s="7">
        <v>558</v>
      </c>
      <c r="AL27" s="7">
        <v>679</v>
      </c>
      <c r="AM27" s="7">
        <v>0</v>
      </c>
      <c r="AN27" s="7">
        <v>18345</v>
      </c>
      <c r="AO27" s="7" t="e">
        <v>#N/A</v>
      </c>
      <c r="AP27" s="7">
        <v>3217</v>
      </c>
      <c r="AQ27" s="2">
        <v>11.6</v>
      </c>
      <c r="AR27" s="2" t="e">
        <v>#N/A</v>
      </c>
      <c r="AS27" s="2" t="e">
        <v>#N/A</v>
      </c>
      <c r="AT27" s="7" t="e">
        <v>#N/A</v>
      </c>
      <c r="AU27" s="7" t="e">
        <v>#N/A</v>
      </c>
      <c r="AV27" s="7" t="e">
        <v>#N/A</v>
      </c>
      <c r="AW27" s="7">
        <v>43869</v>
      </c>
      <c r="AX27" s="2">
        <v>63</v>
      </c>
      <c r="AY27" s="2">
        <v>67.099999999999994</v>
      </c>
      <c r="AZ27" s="2" t="e">
        <v>#N/A</v>
      </c>
      <c r="BA27" s="7" t="e">
        <v>#N/A</v>
      </c>
      <c r="BB27" s="7">
        <v>24435</v>
      </c>
      <c r="BC27" s="7" t="e">
        <v>#N/A</v>
      </c>
      <c r="BD27" s="7" t="e">
        <v>#N/A</v>
      </c>
      <c r="BE27" s="7" t="e">
        <v>#N/A</v>
      </c>
      <c r="BF27" s="7" t="e">
        <v>#N/A</v>
      </c>
      <c r="BG27" s="7">
        <v>3217</v>
      </c>
      <c r="BH27" s="7" t="e">
        <v>#N/A</v>
      </c>
      <c r="BI27" s="7" t="e">
        <v>#N/A</v>
      </c>
      <c r="BJ27" s="7" t="e">
        <v>#N/A</v>
      </c>
      <c r="BK27" s="7" t="e">
        <v>#N/A</v>
      </c>
      <c r="BL27" s="7" t="e">
        <v>#N/A</v>
      </c>
      <c r="BM27" s="7" t="e">
        <v>#N/A</v>
      </c>
      <c r="BN27" s="7" t="e">
        <v>#N/A</v>
      </c>
      <c r="BO27" s="7" t="e">
        <v>#N/A</v>
      </c>
      <c r="BP27" s="7" t="e">
        <v>#N/A</v>
      </c>
      <c r="BQ27" s="7" t="e">
        <v>#N/A</v>
      </c>
      <c r="BR27" s="7" t="e">
        <v>#N/A</v>
      </c>
      <c r="BS27" s="7" t="e">
        <v>#N/A</v>
      </c>
      <c r="BT27" s="7" t="e">
        <v>#N/A</v>
      </c>
      <c r="BU27" s="7" t="e">
        <v>#N/A</v>
      </c>
      <c r="BV27" s="7" t="e">
        <v>#N/A</v>
      </c>
      <c r="BW27" s="7" t="e">
        <v>#N/A</v>
      </c>
      <c r="BX27" s="7" t="e">
        <v>#N/A</v>
      </c>
      <c r="BY27" s="7" t="e">
        <v>#N/A</v>
      </c>
      <c r="BZ27" s="7" t="e">
        <v>#N/A</v>
      </c>
      <c r="CA27" s="7" t="e">
        <v>#N/A</v>
      </c>
      <c r="CB27" s="7" t="e">
        <v>#N/A</v>
      </c>
      <c r="CC27" s="7"/>
    </row>
    <row r="28" spans="1:81" x14ac:dyDescent="0.25">
      <c r="A28" t="s">
        <v>583</v>
      </c>
      <c r="B28" s="7" t="e">
        <v>#N/A</v>
      </c>
      <c r="C28" s="7" t="e">
        <v>#N/A</v>
      </c>
      <c r="D28" s="7" t="e">
        <v>#N/A</v>
      </c>
      <c r="E28" s="7" t="e">
        <v>#N/A</v>
      </c>
      <c r="F28" s="7" t="e">
        <v>#N/A</v>
      </c>
      <c r="G28" s="2" t="e">
        <v>#N/A</v>
      </c>
      <c r="H28" s="2" t="e">
        <v>#N/A</v>
      </c>
      <c r="I28" s="2" t="e">
        <v>#N/A</v>
      </c>
      <c r="J28" s="2" t="e">
        <v>#N/A</v>
      </c>
      <c r="K28" s="7" t="e">
        <v>#N/A</v>
      </c>
      <c r="L28" s="7" t="e">
        <v>#N/A</v>
      </c>
      <c r="M28" s="7" t="e">
        <v>#N/A</v>
      </c>
      <c r="N28" s="7" t="e">
        <v>#N/A</v>
      </c>
      <c r="O28" s="7" t="e">
        <v>#N/A</v>
      </c>
      <c r="P28" s="7" t="e">
        <v>#N/A</v>
      </c>
      <c r="Q28" s="7" t="e">
        <v>#N/A</v>
      </c>
      <c r="R28" s="7" t="e">
        <v>#N/A</v>
      </c>
      <c r="S28" s="7">
        <v>26566</v>
      </c>
      <c r="T28" s="7">
        <v>503</v>
      </c>
      <c r="U28" s="7">
        <v>279</v>
      </c>
      <c r="V28" s="7">
        <v>5096</v>
      </c>
      <c r="W28" s="7">
        <v>226</v>
      </c>
      <c r="X28" s="7">
        <v>142</v>
      </c>
      <c r="Y28" s="7">
        <v>1907</v>
      </c>
      <c r="Z28" s="7">
        <v>4152</v>
      </c>
      <c r="AA28" s="7">
        <v>1305</v>
      </c>
      <c r="AB28" s="7">
        <v>1360</v>
      </c>
      <c r="AC28" s="7">
        <v>759</v>
      </c>
      <c r="AD28" s="7">
        <v>953</v>
      </c>
      <c r="AE28" s="7">
        <v>207</v>
      </c>
      <c r="AF28" s="7">
        <v>1192</v>
      </c>
      <c r="AG28" s="7">
        <v>1252</v>
      </c>
      <c r="AH28" s="7">
        <v>1882</v>
      </c>
      <c r="AI28" s="7">
        <v>1779</v>
      </c>
      <c r="AJ28" s="7">
        <v>2322</v>
      </c>
      <c r="AK28" s="7">
        <v>563</v>
      </c>
      <c r="AL28" s="7">
        <v>686</v>
      </c>
      <c r="AM28" s="7">
        <v>0</v>
      </c>
      <c r="AN28" s="7">
        <v>18413</v>
      </c>
      <c r="AO28" s="7" t="e">
        <v>#N/A</v>
      </c>
      <c r="AP28" s="7">
        <v>3180</v>
      </c>
      <c r="AQ28" s="2">
        <v>11.5</v>
      </c>
      <c r="AR28" s="2" t="e">
        <v>#N/A</v>
      </c>
      <c r="AS28" s="2" t="e">
        <v>#N/A</v>
      </c>
      <c r="AT28" s="7" t="e">
        <v>#N/A</v>
      </c>
      <c r="AU28" s="7" t="e">
        <v>#N/A</v>
      </c>
      <c r="AV28" s="7" t="e">
        <v>#N/A</v>
      </c>
      <c r="AW28" s="7">
        <v>43937</v>
      </c>
      <c r="AX28" s="2">
        <v>63</v>
      </c>
      <c r="AY28" s="2">
        <v>67.3</v>
      </c>
      <c r="AZ28" s="2" t="e">
        <v>#N/A</v>
      </c>
      <c r="BA28" s="7" t="e">
        <v>#N/A</v>
      </c>
      <c r="BB28" s="7">
        <v>24515</v>
      </c>
      <c r="BC28" s="7" t="e">
        <v>#N/A</v>
      </c>
      <c r="BD28" s="7" t="e">
        <v>#N/A</v>
      </c>
      <c r="BE28" s="7" t="e">
        <v>#N/A</v>
      </c>
      <c r="BF28" s="7" t="e">
        <v>#N/A</v>
      </c>
      <c r="BG28" s="7">
        <v>3180</v>
      </c>
      <c r="BH28" s="7" t="e">
        <v>#N/A</v>
      </c>
      <c r="BI28" s="7" t="e">
        <v>#N/A</v>
      </c>
      <c r="BJ28" s="7" t="e">
        <v>#N/A</v>
      </c>
      <c r="BK28" s="7" t="e">
        <v>#N/A</v>
      </c>
      <c r="BL28" s="7" t="e">
        <v>#N/A</v>
      </c>
      <c r="BM28" s="7" t="e">
        <v>#N/A</v>
      </c>
      <c r="BN28" s="7" t="e">
        <v>#N/A</v>
      </c>
      <c r="BO28" s="7" t="e">
        <v>#N/A</v>
      </c>
      <c r="BP28" s="7" t="e">
        <v>#N/A</v>
      </c>
      <c r="BQ28" s="7" t="e">
        <v>#N/A</v>
      </c>
      <c r="BR28" s="7" t="e">
        <v>#N/A</v>
      </c>
      <c r="BS28" s="7" t="e">
        <v>#N/A</v>
      </c>
      <c r="BT28" s="7" t="e">
        <v>#N/A</v>
      </c>
      <c r="BU28" s="7" t="e">
        <v>#N/A</v>
      </c>
      <c r="BV28" s="7" t="e">
        <v>#N/A</v>
      </c>
      <c r="BW28" s="7" t="e">
        <v>#N/A</v>
      </c>
      <c r="BX28" s="7" t="e">
        <v>#N/A</v>
      </c>
      <c r="BY28" s="7" t="e">
        <v>#N/A</v>
      </c>
      <c r="BZ28" s="7" t="e">
        <v>#N/A</v>
      </c>
      <c r="CA28" s="7" t="e">
        <v>#N/A</v>
      </c>
      <c r="CB28" s="7" t="e">
        <v>#N/A</v>
      </c>
      <c r="CC28" s="7"/>
    </row>
    <row r="29" spans="1:81" x14ac:dyDescent="0.25">
      <c r="A29" t="s">
        <v>584</v>
      </c>
      <c r="B29" s="7" t="e">
        <v>#N/A</v>
      </c>
      <c r="C29" s="7" t="e">
        <v>#N/A</v>
      </c>
      <c r="D29" s="7" t="e">
        <v>#N/A</v>
      </c>
      <c r="E29" s="7" t="e">
        <v>#N/A</v>
      </c>
      <c r="F29" s="7" t="e">
        <v>#N/A</v>
      </c>
      <c r="G29" s="2" t="e">
        <v>#N/A</v>
      </c>
      <c r="H29" s="2" t="e">
        <v>#N/A</v>
      </c>
      <c r="I29" s="2" t="e">
        <v>#N/A</v>
      </c>
      <c r="J29" s="2" t="e">
        <v>#N/A</v>
      </c>
      <c r="K29" s="7" t="e">
        <v>#N/A</v>
      </c>
      <c r="L29" s="7" t="e">
        <v>#N/A</v>
      </c>
      <c r="M29" s="7" t="e">
        <v>#N/A</v>
      </c>
      <c r="N29" s="7" t="e">
        <v>#N/A</v>
      </c>
      <c r="O29" s="7" t="e">
        <v>#N/A</v>
      </c>
      <c r="P29" s="7" t="e">
        <v>#N/A</v>
      </c>
      <c r="Q29" s="7" t="e">
        <v>#N/A</v>
      </c>
      <c r="R29" s="7" t="e">
        <v>#N/A</v>
      </c>
      <c r="S29" s="7">
        <v>26610</v>
      </c>
      <c r="T29" s="7">
        <v>504</v>
      </c>
      <c r="U29" s="7">
        <v>270</v>
      </c>
      <c r="V29" s="7">
        <v>5089</v>
      </c>
      <c r="W29" s="7">
        <v>224</v>
      </c>
      <c r="X29" s="7">
        <v>143</v>
      </c>
      <c r="Y29" s="7">
        <v>1899</v>
      </c>
      <c r="Z29" s="7">
        <v>4149</v>
      </c>
      <c r="AA29" s="7">
        <v>1303</v>
      </c>
      <c r="AB29" s="7">
        <v>1367</v>
      </c>
      <c r="AC29" s="7">
        <v>762</v>
      </c>
      <c r="AD29" s="7">
        <v>955</v>
      </c>
      <c r="AE29" s="7">
        <v>210</v>
      </c>
      <c r="AF29" s="7">
        <v>1205</v>
      </c>
      <c r="AG29" s="7">
        <v>1260</v>
      </c>
      <c r="AH29" s="7">
        <v>1877</v>
      </c>
      <c r="AI29" s="7">
        <v>1785</v>
      </c>
      <c r="AJ29" s="7">
        <v>2337</v>
      </c>
      <c r="AK29" s="7">
        <v>573</v>
      </c>
      <c r="AL29" s="7">
        <v>696</v>
      </c>
      <c r="AM29" s="7">
        <v>0</v>
      </c>
      <c r="AN29" s="7">
        <v>18481</v>
      </c>
      <c r="AO29" s="7" t="e">
        <v>#N/A</v>
      </c>
      <c r="AP29" s="7">
        <v>3152</v>
      </c>
      <c r="AQ29" s="2">
        <v>11.4</v>
      </c>
      <c r="AR29" s="2" t="e">
        <v>#N/A</v>
      </c>
      <c r="AS29" s="2" t="e">
        <v>#N/A</v>
      </c>
      <c r="AT29" s="7" t="e">
        <v>#N/A</v>
      </c>
      <c r="AU29" s="7" t="e">
        <v>#N/A</v>
      </c>
      <c r="AV29" s="7" t="e">
        <v>#N/A</v>
      </c>
      <c r="AW29" s="7">
        <v>44006</v>
      </c>
      <c r="AX29" s="2">
        <v>63</v>
      </c>
      <c r="AY29" s="2">
        <v>67.400000000000006</v>
      </c>
      <c r="AZ29" s="2" t="e">
        <v>#N/A</v>
      </c>
      <c r="BA29" s="7" t="e">
        <v>#N/A</v>
      </c>
      <c r="BB29" s="7">
        <v>24570</v>
      </c>
      <c r="BC29" s="7" t="e">
        <v>#N/A</v>
      </c>
      <c r="BD29" s="7" t="e">
        <v>#N/A</v>
      </c>
      <c r="BE29" s="7" t="e">
        <v>#N/A</v>
      </c>
      <c r="BF29" s="7" t="e">
        <v>#N/A</v>
      </c>
      <c r="BG29" s="7">
        <v>3152</v>
      </c>
      <c r="BH29" s="7" t="e">
        <v>#N/A</v>
      </c>
      <c r="BI29" s="7" t="e">
        <v>#N/A</v>
      </c>
      <c r="BJ29" s="7" t="e">
        <v>#N/A</v>
      </c>
      <c r="BK29" s="7" t="e">
        <v>#N/A</v>
      </c>
      <c r="BL29" s="7" t="e">
        <v>#N/A</v>
      </c>
      <c r="BM29" s="7" t="e">
        <v>#N/A</v>
      </c>
      <c r="BN29" s="7" t="e">
        <v>#N/A</v>
      </c>
      <c r="BO29" s="7" t="e">
        <v>#N/A</v>
      </c>
      <c r="BP29" s="7" t="e">
        <v>#N/A</v>
      </c>
      <c r="BQ29" s="7" t="e">
        <v>#N/A</v>
      </c>
      <c r="BR29" s="7" t="e">
        <v>#N/A</v>
      </c>
      <c r="BS29" s="7" t="e">
        <v>#N/A</v>
      </c>
      <c r="BT29" s="7" t="e">
        <v>#N/A</v>
      </c>
      <c r="BU29" s="7" t="e">
        <v>#N/A</v>
      </c>
      <c r="BV29" s="7" t="e">
        <v>#N/A</v>
      </c>
      <c r="BW29" s="7" t="e">
        <v>#N/A</v>
      </c>
      <c r="BX29" s="7" t="e">
        <v>#N/A</v>
      </c>
      <c r="BY29" s="7" t="e">
        <v>#N/A</v>
      </c>
      <c r="BZ29" s="7" t="e">
        <v>#N/A</v>
      </c>
      <c r="CA29" s="7" t="e">
        <v>#N/A</v>
      </c>
      <c r="CB29" s="7" t="e">
        <v>#N/A</v>
      </c>
      <c r="CC29" s="7"/>
    </row>
    <row r="30" spans="1:81" x14ac:dyDescent="0.25">
      <c r="A30" t="s">
        <v>585</v>
      </c>
      <c r="B30" s="7" t="e">
        <v>#N/A</v>
      </c>
      <c r="C30" s="7" t="e">
        <v>#N/A</v>
      </c>
      <c r="D30" s="7" t="e">
        <v>#N/A</v>
      </c>
      <c r="E30" s="7" t="e">
        <v>#N/A</v>
      </c>
      <c r="F30" s="7" t="e">
        <v>#N/A</v>
      </c>
      <c r="G30" s="2" t="e">
        <v>#N/A</v>
      </c>
      <c r="H30" s="2" t="e">
        <v>#N/A</v>
      </c>
      <c r="I30" s="2" t="e">
        <v>#N/A</v>
      </c>
      <c r="J30" s="2" t="e">
        <v>#N/A</v>
      </c>
      <c r="K30" s="7" t="e">
        <v>#N/A</v>
      </c>
      <c r="L30" s="7" t="e">
        <v>#N/A</v>
      </c>
      <c r="M30" s="7" t="e">
        <v>#N/A</v>
      </c>
      <c r="N30" s="7" t="e">
        <v>#N/A</v>
      </c>
      <c r="O30" s="7" t="e">
        <v>#N/A</v>
      </c>
      <c r="P30" s="7" t="e">
        <v>#N/A</v>
      </c>
      <c r="Q30" s="7" t="e">
        <v>#N/A</v>
      </c>
      <c r="R30" s="7" t="e">
        <v>#N/A</v>
      </c>
      <c r="S30" s="7">
        <v>26667</v>
      </c>
      <c r="T30" s="7">
        <v>504</v>
      </c>
      <c r="U30" s="7">
        <v>260</v>
      </c>
      <c r="V30" s="7">
        <v>5092</v>
      </c>
      <c r="W30" s="7">
        <v>224</v>
      </c>
      <c r="X30" s="7">
        <v>142</v>
      </c>
      <c r="Y30" s="7">
        <v>1890</v>
      </c>
      <c r="Z30" s="7">
        <v>4164</v>
      </c>
      <c r="AA30" s="7">
        <v>1296</v>
      </c>
      <c r="AB30" s="7">
        <v>1370</v>
      </c>
      <c r="AC30" s="7">
        <v>761</v>
      </c>
      <c r="AD30" s="7">
        <v>968</v>
      </c>
      <c r="AE30" s="7">
        <v>212</v>
      </c>
      <c r="AF30" s="7">
        <v>1220</v>
      </c>
      <c r="AG30" s="7">
        <v>1272</v>
      </c>
      <c r="AH30" s="7">
        <v>1877</v>
      </c>
      <c r="AI30" s="7">
        <v>1789</v>
      </c>
      <c r="AJ30" s="7">
        <v>2351</v>
      </c>
      <c r="AK30" s="7">
        <v>575</v>
      </c>
      <c r="AL30" s="7">
        <v>700</v>
      </c>
      <c r="AM30" s="7">
        <v>0</v>
      </c>
      <c r="AN30" s="7">
        <v>18555</v>
      </c>
      <c r="AO30" s="7" t="e">
        <v>#N/A</v>
      </c>
      <c r="AP30" s="7">
        <v>3137</v>
      </c>
      <c r="AQ30" s="2">
        <v>11.3</v>
      </c>
      <c r="AR30" s="2" t="e">
        <v>#N/A</v>
      </c>
      <c r="AS30" s="2" t="e">
        <v>#N/A</v>
      </c>
      <c r="AT30" s="7" t="e">
        <v>#N/A</v>
      </c>
      <c r="AU30" s="7" t="e">
        <v>#N/A</v>
      </c>
      <c r="AV30" s="7" t="e">
        <v>#N/A</v>
      </c>
      <c r="AW30" s="7">
        <v>44069</v>
      </c>
      <c r="AX30" s="2">
        <v>63</v>
      </c>
      <c r="AY30" s="2">
        <v>67.5</v>
      </c>
      <c r="AZ30" s="2" t="e">
        <v>#N/A</v>
      </c>
      <c r="BA30" s="7" t="e">
        <v>#N/A</v>
      </c>
      <c r="BB30" s="7">
        <v>24625</v>
      </c>
      <c r="BC30" s="7" t="e">
        <v>#N/A</v>
      </c>
      <c r="BD30" s="7" t="e">
        <v>#N/A</v>
      </c>
      <c r="BE30" s="7" t="e">
        <v>#N/A</v>
      </c>
      <c r="BF30" s="7" t="e">
        <v>#N/A</v>
      </c>
      <c r="BG30" s="7">
        <v>3137</v>
      </c>
      <c r="BH30" s="7" t="e">
        <v>#N/A</v>
      </c>
      <c r="BI30" s="7" t="e">
        <v>#N/A</v>
      </c>
      <c r="BJ30" s="7" t="e">
        <v>#N/A</v>
      </c>
      <c r="BK30" s="7" t="e">
        <v>#N/A</v>
      </c>
      <c r="BL30" s="7" t="e">
        <v>#N/A</v>
      </c>
      <c r="BM30" s="7" t="e">
        <v>#N/A</v>
      </c>
      <c r="BN30" s="7" t="e">
        <v>#N/A</v>
      </c>
      <c r="BO30" s="7" t="e">
        <v>#N/A</v>
      </c>
      <c r="BP30" s="7" t="e">
        <v>#N/A</v>
      </c>
      <c r="BQ30" s="7" t="e">
        <v>#N/A</v>
      </c>
      <c r="BR30" s="7" t="e">
        <v>#N/A</v>
      </c>
      <c r="BS30" s="7" t="e">
        <v>#N/A</v>
      </c>
      <c r="BT30" s="7" t="e">
        <v>#N/A</v>
      </c>
      <c r="BU30" s="7" t="e">
        <v>#N/A</v>
      </c>
      <c r="BV30" s="7" t="e">
        <v>#N/A</v>
      </c>
      <c r="BW30" s="7" t="e">
        <v>#N/A</v>
      </c>
      <c r="BX30" s="7" t="e">
        <v>#N/A</v>
      </c>
      <c r="BY30" s="7" t="e">
        <v>#N/A</v>
      </c>
      <c r="BZ30" s="7" t="e">
        <v>#N/A</v>
      </c>
      <c r="CA30" s="7" t="e">
        <v>#N/A</v>
      </c>
      <c r="CB30" s="7" t="e">
        <v>#N/A</v>
      </c>
      <c r="CC30" s="7"/>
    </row>
    <row r="31" spans="1:81" x14ac:dyDescent="0.25">
      <c r="A31" t="s">
        <v>586</v>
      </c>
      <c r="B31" s="7" t="e">
        <v>#N/A</v>
      </c>
      <c r="C31" s="7" t="e">
        <v>#N/A</v>
      </c>
      <c r="D31" s="7" t="e">
        <v>#N/A</v>
      </c>
      <c r="E31" s="7" t="e">
        <v>#N/A</v>
      </c>
      <c r="F31" s="7" t="e">
        <v>#N/A</v>
      </c>
      <c r="G31" s="2" t="e">
        <v>#N/A</v>
      </c>
      <c r="H31" s="2" t="e">
        <v>#N/A</v>
      </c>
      <c r="I31" s="2" t="e">
        <v>#N/A</v>
      </c>
      <c r="J31" s="2" t="e">
        <v>#N/A</v>
      </c>
      <c r="K31" s="7" t="e">
        <v>#N/A</v>
      </c>
      <c r="L31" s="7" t="e">
        <v>#N/A</v>
      </c>
      <c r="M31" s="7" t="e">
        <v>#N/A</v>
      </c>
      <c r="N31" s="7" t="e">
        <v>#N/A</v>
      </c>
      <c r="O31" s="7" t="e">
        <v>#N/A</v>
      </c>
      <c r="P31" s="7" t="e">
        <v>#N/A</v>
      </c>
      <c r="Q31" s="7" t="e">
        <v>#N/A</v>
      </c>
      <c r="R31" s="7" t="e">
        <v>#N/A</v>
      </c>
      <c r="S31" s="7">
        <v>26655</v>
      </c>
      <c r="T31" s="7">
        <v>499</v>
      </c>
      <c r="U31" s="7">
        <v>251</v>
      </c>
      <c r="V31" s="7">
        <v>5062</v>
      </c>
      <c r="W31" s="7">
        <v>222</v>
      </c>
      <c r="X31" s="7">
        <v>141</v>
      </c>
      <c r="Y31" s="7">
        <v>1888</v>
      </c>
      <c r="Z31" s="7">
        <v>4172</v>
      </c>
      <c r="AA31" s="7">
        <v>1289</v>
      </c>
      <c r="AB31" s="7">
        <v>1370</v>
      </c>
      <c r="AC31" s="7">
        <v>763</v>
      </c>
      <c r="AD31" s="7">
        <v>973</v>
      </c>
      <c r="AE31" s="7">
        <v>213</v>
      </c>
      <c r="AF31" s="7">
        <v>1226</v>
      </c>
      <c r="AG31" s="7">
        <v>1279</v>
      </c>
      <c r="AH31" s="7">
        <v>1878</v>
      </c>
      <c r="AI31" s="7">
        <v>1800</v>
      </c>
      <c r="AJ31" s="7">
        <v>2362</v>
      </c>
      <c r="AK31" s="7">
        <v>571</v>
      </c>
      <c r="AL31" s="7">
        <v>697</v>
      </c>
      <c r="AM31" s="7">
        <v>0</v>
      </c>
      <c r="AN31" s="7">
        <v>18592</v>
      </c>
      <c r="AO31" s="7" t="e">
        <v>#N/A</v>
      </c>
      <c r="AP31" s="7">
        <v>3135</v>
      </c>
      <c r="AQ31" s="2">
        <v>11.3</v>
      </c>
      <c r="AR31" s="2" t="e">
        <v>#N/A</v>
      </c>
      <c r="AS31" s="2" t="e">
        <v>#N/A</v>
      </c>
      <c r="AT31" s="7" t="e">
        <v>#N/A</v>
      </c>
      <c r="AU31" s="7" t="e">
        <v>#N/A</v>
      </c>
      <c r="AV31" s="7" t="e">
        <v>#N/A</v>
      </c>
      <c r="AW31" s="7">
        <v>44122</v>
      </c>
      <c r="AX31" s="2">
        <v>63</v>
      </c>
      <c r="AY31" s="2">
        <v>67.5</v>
      </c>
      <c r="AZ31" s="2" t="e">
        <v>#N/A</v>
      </c>
      <c r="BA31" s="7" t="e">
        <v>#N/A</v>
      </c>
      <c r="BB31" s="7">
        <v>24660</v>
      </c>
      <c r="BC31" s="7" t="e">
        <v>#N/A</v>
      </c>
      <c r="BD31" s="7" t="e">
        <v>#N/A</v>
      </c>
      <c r="BE31" s="7" t="e">
        <v>#N/A</v>
      </c>
      <c r="BF31" s="7" t="e">
        <v>#N/A</v>
      </c>
      <c r="BG31" s="7">
        <v>3135</v>
      </c>
      <c r="BH31" s="7" t="e">
        <v>#N/A</v>
      </c>
      <c r="BI31" s="7" t="e">
        <v>#N/A</v>
      </c>
      <c r="BJ31" s="7" t="e">
        <v>#N/A</v>
      </c>
      <c r="BK31" s="7" t="e">
        <v>#N/A</v>
      </c>
      <c r="BL31" s="7" t="e">
        <v>#N/A</v>
      </c>
      <c r="BM31" s="7" t="e">
        <v>#N/A</v>
      </c>
      <c r="BN31" s="7" t="e">
        <v>#N/A</v>
      </c>
      <c r="BO31" s="7" t="e">
        <v>#N/A</v>
      </c>
      <c r="BP31" s="7" t="e">
        <v>#N/A</v>
      </c>
      <c r="BQ31" s="7" t="e">
        <v>#N/A</v>
      </c>
      <c r="BR31" s="7" t="e">
        <v>#N/A</v>
      </c>
      <c r="BS31" s="7" t="e">
        <v>#N/A</v>
      </c>
      <c r="BT31" s="7" t="e">
        <v>#N/A</v>
      </c>
      <c r="BU31" s="7" t="e">
        <v>#N/A</v>
      </c>
      <c r="BV31" s="7" t="e">
        <v>#N/A</v>
      </c>
      <c r="BW31" s="7" t="e">
        <v>#N/A</v>
      </c>
      <c r="BX31" s="7" t="e">
        <v>#N/A</v>
      </c>
      <c r="BY31" s="7" t="e">
        <v>#N/A</v>
      </c>
      <c r="BZ31" s="7" t="e">
        <v>#N/A</v>
      </c>
      <c r="CA31" s="7" t="e">
        <v>#N/A</v>
      </c>
      <c r="CB31" s="7" t="e">
        <v>#N/A</v>
      </c>
      <c r="CC31" s="7"/>
    </row>
    <row r="32" spans="1:81" x14ac:dyDescent="0.25">
      <c r="A32" t="s">
        <v>587</v>
      </c>
      <c r="B32" s="7" t="e">
        <v>#N/A</v>
      </c>
      <c r="C32" s="7" t="e">
        <v>#N/A</v>
      </c>
      <c r="D32" s="7" t="e">
        <v>#N/A</v>
      </c>
      <c r="E32" s="7" t="e">
        <v>#N/A</v>
      </c>
      <c r="F32" s="7" t="e">
        <v>#N/A</v>
      </c>
      <c r="G32" s="2" t="e">
        <v>#N/A</v>
      </c>
      <c r="H32" s="2" t="e">
        <v>#N/A</v>
      </c>
      <c r="I32" s="2" t="e">
        <v>#N/A</v>
      </c>
      <c r="J32" s="2" t="e">
        <v>#N/A</v>
      </c>
      <c r="K32" s="7" t="e">
        <v>#N/A</v>
      </c>
      <c r="L32" s="7" t="e">
        <v>#N/A</v>
      </c>
      <c r="M32" s="7" t="e">
        <v>#N/A</v>
      </c>
      <c r="N32" s="7" t="e">
        <v>#N/A</v>
      </c>
      <c r="O32" s="7" t="e">
        <v>#N/A</v>
      </c>
      <c r="P32" s="7" t="e">
        <v>#N/A</v>
      </c>
      <c r="Q32" s="7" t="e">
        <v>#N/A</v>
      </c>
      <c r="R32" s="7" t="e">
        <v>#N/A</v>
      </c>
      <c r="S32" s="7">
        <v>26622</v>
      </c>
      <c r="T32" s="7">
        <v>497</v>
      </c>
      <c r="U32" s="7">
        <v>239</v>
      </c>
      <c r="V32" s="7">
        <v>5030</v>
      </c>
      <c r="W32" s="7">
        <v>218</v>
      </c>
      <c r="X32" s="7">
        <v>141</v>
      </c>
      <c r="Y32" s="7">
        <v>1880</v>
      </c>
      <c r="Z32" s="7">
        <v>4167</v>
      </c>
      <c r="AA32" s="7">
        <v>1281</v>
      </c>
      <c r="AB32" s="7">
        <v>1365</v>
      </c>
      <c r="AC32" s="7">
        <v>761</v>
      </c>
      <c r="AD32" s="7">
        <v>976</v>
      </c>
      <c r="AE32" s="7">
        <v>213</v>
      </c>
      <c r="AF32" s="7">
        <v>1229</v>
      </c>
      <c r="AG32" s="7">
        <v>1283</v>
      </c>
      <c r="AH32" s="7">
        <v>1879</v>
      </c>
      <c r="AI32" s="7">
        <v>1816</v>
      </c>
      <c r="AJ32" s="7">
        <v>2376</v>
      </c>
      <c r="AK32" s="7">
        <v>573</v>
      </c>
      <c r="AL32" s="7">
        <v>699</v>
      </c>
      <c r="AM32" s="7">
        <v>0</v>
      </c>
      <c r="AN32" s="7">
        <v>18617</v>
      </c>
      <c r="AO32" s="7" t="e">
        <v>#N/A</v>
      </c>
      <c r="AP32" s="7">
        <v>3150</v>
      </c>
      <c r="AQ32" s="2">
        <v>11.3</v>
      </c>
      <c r="AR32" s="2" t="e">
        <v>#N/A</v>
      </c>
      <c r="AS32" s="2" t="e">
        <v>#N/A</v>
      </c>
      <c r="AT32" s="7" t="e">
        <v>#N/A</v>
      </c>
      <c r="AU32" s="7" t="e">
        <v>#N/A</v>
      </c>
      <c r="AV32" s="7" t="e">
        <v>#N/A</v>
      </c>
      <c r="AW32" s="7">
        <v>44175</v>
      </c>
      <c r="AX32" s="2">
        <v>63</v>
      </c>
      <c r="AY32" s="2">
        <v>67.599999999999994</v>
      </c>
      <c r="AZ32" s="2" t="e">
        <v>#N/A</v>
      </c>
      <c r="BA32" s="7" t="e">
        <v>#N/A</v>
      </c>
      <c r="BB32" s="7">
        <v>24670</v>
      </c>
      <c r="BC32" s="7" t="e">
        <v>#N/A</v>
      </c>
      <c r="BD32" s="7" t="e">
        <v>#N/A</v>
      </c>
      <c r="BE32" s="7" t="e">
        <v>#N/A</v>
      </c>
      <c r="BF32" s="7" t="e">
        <v>#N/A</v>
      </c>
      <c r="BG32" s="7">
        <v>3150</v>
      </c>
      <c r="BH32" s="7" t="e">
        <v>#N/A</v>
      </c>
      <c r="BI32" s="7" t="e">
        <v>#N/A</v>
      </c>
      <c r="BJ32" s="7" t="e">
        <v>#N/A</v>
      </c>
      <c r="BK32" s="7" t="e">
        <v>#N/A</v>
      </c>
      <c r="BL32" s="7" t="e">
        <v>#N/A</v>
      </c>
      <c r="BM32" s="7" t="e">
        <v>#N/A</v>
      </c>
      <c r="BN32" s="7" t="e">
        <v>#N/A</v>
      </c>
      <c r="BO32" s="7" t="e">
        <v>#N/A</v>
      </c>
      <c r="BP32" s="7" t="e">
        <v>#N/A</v>
      </c>
      <c r="BQ32" s="7" t="e">
        <v>#N/A</v>
      </c>
      <c r="BR32" s="7" t="e">
        <v>#N/A</v>
      </c>
      <c r="BS32" s="7" t="e">
        <v>#N/A</v>
      </c>
      <c r="BT32" s="7" t="e">
        <v>#N/A</v>
      </c>
      <c r="BU32" s="7" t="e">
        <v>#N/A</v>
      </c>
      <c r="BV32" s="7" t="e">
        <v>#N/A</v>
      </c>
      <c r="BW32" s="7" t="e">
        <v>#N/A</v>
      </c>
      <c r="BX32" s="7" t="e">
        <v>#N/A</v>
      </c>
      <c r="BY32" s="7" t="e">
        <v>#N/A</v>
      </c>
      <c r="BZ32" s="7" t="e">
        <v>#N/A</v>
      </c>
      <c r="CA32" s="7" t="e">
        <v>#N/A</v>
      </c>
      <c r="CB32" s="7" t="e">
        <v>#N/A</v>
      </c>
      <c r="CC32" s="7"/>
    </row>
    <row r="33" spans="1:81" x14ac:dyDescent="0.25">
      <c r="A33" t="s">
        <v>588</v>
      </c>
      <c r="B33" s="7" t="e">
        <v>#N/A</v>
      </c>
      <c r="C33" s="7" t="e">
        <v>#N/A</v>
      </c>
      <c r="D33" s="7" t="e">
        <v>#N/A</v>
      </c>
      <c r="E33" s="7" t="e">
        <v>#N/A</v>
      </c>
      <c r="F33" s="7" t="e">
        <v>#N/A</v>
      </c>
      <c r="G33" s="2" t="e">
        <v>#N/A</v>
      </c>
      <c r="H33" s="2" t="e">
        <v>#N/A</v>
      </c>
      <c r="I33" s="2" t="e">
        <v>#N/A</v>
      </c>
      <c r="J33" s="2" t="e">
        <v>#N/A</v>
      </c>
      <c r="K33" s="7" t="e">
        <v>#N/A</v>
      </c>
      <c r="L33" s="7" t="e">
        <v>#N/A</v>
      </c>
      <c r="M33" s="7" t="e">
        <v>#N/A</v>
      </c>
      <c r="N33" s="7" t="e">
        <v>#N/A</v>
      </c>
      <c r="O33" s="7" t="e">
        <v>#N/A</v>
      </c>
      <c r="P33" s="7" t="e">
        <v>#N/A</v>
      </c>
      <c r="Q33" s="7" t="e">
        <v>#N/A</v>
      </c>
      <c r="R33" s="7" t="e">
        <v>#N/A</v>
      </c>
      <c r="S33" s="7">
        <v>26654</v>
      </c>
      <c r="T33" s="7">
        <v>496</v>
      </c>
      <c r="U33" s="7">
        <v>231</v>
      </c>
      <c r="V33" s="7">
        <v>4982</v>
      </c>
      <c r="W33" s="7">
        <v>218</v>
      </c>
      <c r="X33" s="7">
        <v>141</v>
      </c>
      <c r="Y33" s="7">
        <v>1883</v>
      </c>
      <c r="Z33" s="7">
        <v>4157</v>
      </c>
      <c r="AA33" s="7">
        <v>1276</v>
      </c>
      <c r="AB33" s="7">
        <v>1369</v>
      </c>
      <c r="AC33" s="7">
        <v>762</v>
      </c>
      <c r="AD33" s="7">
        <v>980</v>
      </c>
      <c r="AE33" s="7">
        <v>216</v>
      </c>
      <c r="AF33" s="7">
        <v>1241</v>
      </c>
      <c r="AG33" s="7">
        <v>1293</v>
      </c>
      <c r="AH33" s="7">
        <v>1869</v>
      </c>
      <c r="AI33" s="7">
        <v>1837</v>
      </c>
      <c r="AJ33" s="7">
        <v>2412</v>
      </c>
      <c r="AK33" s="7">
        <v>583</v>
      </c>
      <c r="AL33" s="7">
        <v>710</v>
      </c>
      <c r="AM33" s="7">
        <v>0</v>
      </c>
      <c r="AN33" s="7">
        <v>18703</v>
      </c>
      <c r="AO33" s="7" t="e">
        <v>#N/A</v>
      </c>
      <c r="AP33" s="7">
        <v>3159</v>
      </c>
      <c r="AQ33" s="2">
        <v>11.3</v>
      </c>
      <c r="AR33" s="2" t="e">
        <v>#N/A</v>
      </c>
      <c r="AS33" s="2" t="e">
        <v>#N/A</v>
      </c>
      <c r="AT33" s="7" t="e">
        <v>#N/A</v>
      </c>
      <c r="AU33" s="7" t="e">
        <v>#N/A</v>
      </c>
      <c r="AV33" s="7" t="e">
        <v>#N/A</v>
      </c>
      <c r="AW33" s="7">
        <v>44228</v>
      </c>
      <c r="AX33" s="2">
        <v>63</v>
      </c>
      <c r="AY33" s="2">
        <v>67.599999999999994</v>
      </c>
      <c r="AZ33" s="2" t="e">
        <v>#N/A</v>
      </c>
      <c r="BA33" s="7" t="e">
        <v>#N/A</v>
      </c>
      <c r="BB33" s="7">
        <v>24695</v>
      </c>
      <c r="BC33" s="7" t="e">
        <v>#N/A</v>
      </c>
      <c r="BD33" s="7" t="e">
        <v>#N/A</v>
      </c>
      <c r="BE33" s="7" t="e">
        <v>#N/A</v>
      </c>
      <c r="BF33" s="7" t="e">
        <v>#N/A</v>
      </c>
      <c r="BG33" s="7">
        <v>3159</v>
      </c>
      <c r="BH33" s="7" t="e">
        <v>#N/A</v>
      </c>
      <c r="BI33" s="7" t="e">
        <v>#N/A</v>
      </c>
      <c r="BJ33" s="7" t="e">
        <v>#N/A</v>
      </c>
      <c r="BK33" s="7" t="e">
        <v>#N/A</v>
      </c>
      <c r="BL33" s="7" t="e">
        <v>#N/A</v>
      </c>
      <c r="BM33" s="7" t="e">
        <v>#N/A</v>
      </c>
      <c r="BN33" s="7" t="e">
        <v>#N/A</v>
      </c>
      <c r="BO33" s="7" t="e">
        <v>#N/A</v>
      </c>
      <c r="BP33" s="7" t="e">
        <v>#N/A</v>
      </c>
      <c r="BQ33" s="7" t="e">
        <v>#N/A</v>
      </c>
      <c r="BR33" s="7" t="e">
        <v>#N/A</v>
      </c>
      <c r="BS33" s="7" t="e">
        <v>#N/A</v>
      </c>
      <c r="BT33" s="7" t="e">
        <v>#N/A</v>
      </c>
      <c r="BU33" s="7" t="e">
        <v>#N/A</v>
      </c>
      <c r="BV33" s="7" t="e">
        <v>#N/A</v>
      </c>
      <c r="BW33" s="7" t="e">
        <v>#N/A</v>
      </c>
      <c r="BX33" s="7" t="e">
        <v>#N/A</v>
      </c>
      <c r="BY33" s="7" t="e">
        <v>#N/A</v>
      </c>
      <c r="BZ33" s="7" t="e">
        <v>#N/A</v>
      </c>
      <c r="CA33" s="7" t="e">
        <v>#N/A</v>
      </c>
      <c r="CB33" s="7" t="e">
        <v>#N/A</v>
      </c>
      <c r="CC33" s="7"/>
    </row>
    <row r="34" spans="1:81" x14ac:dyDescent="0.25">
      <c r="A34" t="s">
        <v>589</v>
      </c>
      <c r="B34" s="7" t="e">
        <v>#N/A</v>
      </c>
      <c r="C34" s="7" t="e">
        <v>#N/A</v>
      </c>
      <c r="D34" s="7" t="e">
        <v>#N/A</v>
      </c>
      <c r="E34" s="7" t="e">
        <v>#N/A</v>
      </c>
      <c r="F34" s="7" t="e">
        <v>#N/A</v>
      </c>
      <c r="G34" s="2" t="e">
        <v>#N/A</v>
      </c>
      <c r="H34" s="2" t="e">
        <v>#N/A</v>
      </c>
      <c r="I34" s="2" t="e">
        <v>#N/A</v>
      </c>
      <c r="J34" s="2" t="e">
        <v>#N/A</v>
      </c>
      <c r="K34" s="7" t="e">
        <v>#N/A</v>
      </c>
      <c r="L34" s="7" t="e">
        <v>#N/A</v>
      </c>
      <c r="M34" s="7" t="e">
        <v>#N/A</v>
      </c>
      <c r="N34" s="7" t="e">
        <v>#N/A</v>
      </c>
      <c r="O34" s="7" t="e">
        <v>#N/A</v>
      </c>
      <c r="P34" s="7" t="e">
        <v>#N/A</v>
      </c>
      <c r="Q34" s="7" t="e">
        <v>#N/A</v>
      </c>
      <c r="R34" s="7" t="e">
        <v>#N/A</v>
      </c>
      <c r="S34" s="7">
        <v>26754</v>
      </c>
      <c r="T34" s="7">
        <v>499</v>
      </c>
      <c r="U34" s="7">
        <v>222</v>
      </c>
      <c r="V34" s="7">
        <v>4957</v>
      </c>
      <c r="W34" s="7">
        <v>218</v>
      </c>
      <c r="X34" s="7">
        <v>140</v>
      </c>
      <c r="Y34" s="7">
        <v>1894</v>
      </c>
      <c r="Z34" s="7">
        <v>4169</v>
      </c>
      <c r="AA34" s="7">
        <v>1274</v>
      </c>
      <c r="AB34" s="7">
        <v>1373</v>
      </c>
      <c r="AC34" s="7">
        <v>762</v>
      </c>
      <c r="AD34" s="7">
        <v>1001</v>
      </c>
      <c r="AE34" s="7">
        <v>219</v>
      </c>
      <c r="AF34" s="7">
        <v>1258</v>
      </c>
      <c r="AG34" s="7">
        <v>1300</v>
      </c>
      <c r="AH34" s="7">
        <v>1877</v>
      </c>
      <c r="AI34" s="7">
        <v>1858</v>
      </c>
      <c r="AJ34" s="7">
        <v>2435</v>
      </c>
      <c r="AK34" s="7">
        <v>585</v>
      </c>
      <c r="AL34" s="7">
        <v>714</v>
      </c>
      <c r="AM34" s="7">
        <v>0</v>
      </c>
      <c r="AN34" s="7">
        <v>18825</v>
      </c>
      <c r="AO34" s="7" t="e">
        <v>#N/A</v>
      </c>
      <c r="AP34" s="7">
        <v>3177</v>
      </c>
      <c r="AQ34" s="2">
        <v>11.4</v>
      </c>
      <c r="AR34" s="2" t="e">
        <v>#N/A</v>
      </c>
      <c r="AS34" s="2" t="e">
        <v>#N/A</v>
      </c>
      <c r="AT34" s="7" t="e">
        <v>#N/A</v>
      </c>
      <c r="AU34" s="7" t="e">
        <v>#N/A</v>
      </c>
      <c r="AV34" s="7" t="e">
        <v>#N/A</v>
      </c>
      <c r="AW34" s="7">
        <v>44282</v>
      </c>
      <c r="AX34" s="2">
        <v>63.1</v>
      </c>
      <c r="AY34" s="2">
        <v>67.8</v>
      </c>
      <c r="AZ34" s="2" t="e">
        <v>#N/A</v>
      </c>
      <c r="BA34" s="7" t="e">
        <v>#N/A</v>
      </c>
      <c r="BB34" s="7">
        <v>24770</v>
      </c>
      <c r="BC34" s="7" t="e">
        <v>#N/A</v>
      </c>
      <c r="BD34" s="7" t="e">
        <v>#N/A</v>
      </c>
      <c r="BE34" s="7" t="e">
        <v>#N/A</v>
      </c>
      <c r="BF34" s="7" t="e">
        <v>#N/A</v>
      </c>
      <c r="BG34" s="7">
        <v>3177</v>
      </c>
      <c r="BH34" s="7" t="e">
        <v>#N/A</v>
      </c>
      <c r="BI34" s="7" t="e">
        <v>#N/A</v>
      </c>
      <c r="BJ34" s="7" t="e">
        <v>#N/A</v>
      </c>
      <c r="BK34" s="7" t="e">
        <v>#N/A</v>
      </c>
      <c r="BL34" s="7" t="e">
        <v>#N/A</v>
      </c>
      <c r="BM34" s="7" t="e">
        <v>#N/A</v>
      </c>
      <c r="BN34" s="7" t="e">
        <v>#N/A</v>
      </c>
      <c r="BO34" s="7" t="e">
        <v>#N/A</v>
      </c>
      <c r="BP34" s="7" t="e">
        <v>#N/A</v>
      </c>
      <c r="BQ34" s="7" t="e">
        <v>#N/A</v>
      </c>
      <c r="BR34" s="7" t="e">
        <v>#N/A</v>
      </c>
      <c r="BS34" s="7" t="e">
        <v>#N/A</v>
      </c>
      <c r="BT34" s="7" t="e">
        <v>#N/A</v>
      </c>
      <c r="BU34" s="7" t="e">
        <v>#N/A</v>
      </c>
      <c r="BV34" s="7" t="e">
        <v>#N/A</v>
      </c>
      <c r="BW34" s="7" t="e">
        <v>#N/A</v>
      </c>
      <c r="BX34" s="7" t="e">
        <v>#N/A</v>
      </c>
      <c r="BY34" s="7" t="e">
        <v>#N/A</v>
      </c>
      <c r="BZ34" s="7" t="e">
        <v>#N/A</v>
      </c>
      <c r="CA34" s="7" t="e">
        <v>#N/A</v>
      </c>
      <c r="CB34" s="7" t="e">
        <v>#N/A</v>
      </c>
      <c r="CC34" s="7"/>
    </row>
    <row r="35" spans="1:81" x14ac:dyDescent="0.25">
      <c r="A35" t="s">
        <v>590</v>
      </c>
      <c r="B35" s="7" t="e">
        <v>#N/A</v>
      </c>
      <c r="C35" s="7" t="e">
        <v>#N/A</v>
      </c>
      <c r="D35" s="7" t="e">
        <v>#N/A</v>
      </c>
      <c r="E35" s="7" t="e">
        <v>#N/A</v>
      </c>
      <c r="F35" s="7" t="e">
        <v>#N/A</v>
      </c>
      <c r="G35" s="2" t="e">
        <v>#N/A</v>
      </c>
      <c r="H35" s="2" t="e">
        <v>#N/A</v>
      </c>
      <c r="I35" s="2" t="e">
        <v>#N/A</v>
      </c>
      <c r="J35" s="2" t="e">
        <v>#N/A</v>
      </c>
      <c r="K35" s="7" t="e">
        <v>#N/A</v>
      </c>
      <c r="L35" s="7" t="e">
        <v>#N/A</v>
      </c>
      <c r="M35" s="7" t="e">
        <v>#N/A</v>
      </c>
      <c r="N35" s="7" t="e">
        <v>#N/A</v>
      </c>
      <c r="O35" s="7" t="e">
        <v>#N/A</v>
      </c>
      <c r="P35" s="7" t="e">
        <v>#N/A</v>
      </c>
      <c r="Q35" s="7" t="e">
        <v>#N/A</v>
      </c>
      <c r="R35" s="7" t="e">
        <v>#N/A</v>
      </c>
      <c r="S35" s="7">
        <v>26818</v>
      </c>
      <c r="T35" s="7">
        <v>499</v>
      </c>
      <c r="U35" s="7">
        <v>213</v>
      </c>
      <c r="V35" s="7">
        <v>4937</v>
      </c>
      <c r="W35" s="7">
        <v>215</v>
      </c>
      <c r="X35" s="7">
        <v>141</v>
      </c>
      <c r="Y35" s="7">
        <v>1914</v>
      </c>
      <c r="Z35" s="7">
        <v>4174</v>
      </c>
      <c r="AA35" s="7">
        <v>1269</v>
      </c>
      <c r="AB35" s="7">
        <v>1375</v>
      </c>
      <c r="AC35" s="7">
        <v>764</v>
      </c>
      <c r="AD35" s="7">
        <v>1009</v>
      </c>
      <c r="AE35" s="7">
        <v>220</v>
      </c>
      <c r="AF35" s="7">
        <v>1265</v>
      </c>
      <c r="AG35" s="7">
        <v>1308</v>
      </c>
      <c r="AH35" s="7">
        <v>1875</v>
      </c>
      <c r="AI35" s="7">
        <v>1876</v>
      </c>
      <c r="AJ35" s="7">
        <v>2456</v>
      </c>
      <c r="AK35" s="7">
        <v>588</v>
      </c>
      <c r="AL35" s="7">
        <v>720</v>
      </c>
      <c r="AM35" s="7">
        <v>0</v>
      </c>
      <c r="AN35" s="7">
        <v>18899</v>
      </c>
      <c r="AO35" s="7" t="e">
        <v>#N/A</v>
      </c>
      <c r="AP35" s="7">
        <v>3156</v>
      </c>
      <c r="AQ35" s="2">
        <v>11.3</v>
      </c>
      <c r="AR35" s="2" t="e">
        <v>#N/A</v>
      </c>
      <c r="AS35" s="2" t="e">
        <v>#N/A</v>
      </c>
      <c r="AT35" s="7" t="e">
        <v>#N/A</v>
      </c>
      <c r="AU35" s="7" t="e">
        <v>#N/A</v>
      </c>
      <c r="AV35" s="7" t="e">
        <v>#N/A</v>
      </c>
      <c r="AW35" s="7">
        <v>44335</v>
      </c>
      <c r="AX35" s="2">
        <v>63.2</v>
      </c>
      <c r="AY35" s="2">
        <v>67.900000000000006</v>
      </c>
      <c r="AZ35" s="2" t="e">
        <v>#N/A</v>
      </c>
      <c r="BA35" s="7" t="e">
        <v>#N/A</v>
      </c>
      <c r="BB35" s="7">
        <v>24850</v>
      </c>
      <c r="BC35" s="7" t="e">
        <v>#N/A</v>
      </c>
      <c r="BD35" s="7" t="e">
        <v>#N/A</v>
      </c>
      <c r="BE35" s="7" t="e">
        <v>#N/A</v>
      </c>
      <c r="BF35" s="7" t="e">
        <v>#N/A</v>
      </c>
      <c r="BG35" s="7">
        <v>3156</v>
      </c>
      <c r="BH35" s="7" t="e">
        <v>#N/A</v>
      </c>
      <c r="BI35" s="7" t="e">
        <v>#N/A</v>
      </c>
      <c r="BJ35" s="7" t="e">
        <v>#N/A</v>
      </c>
      <c r="BK35" s="7" t="e">
        <v>#N/A</v>
      </c>
      <c r="BL35" s="7" t="e">
        <v>#N/A</v>
      </c>
      <c r="BM35" s="7" t="e">
        <v>#N/A</v>
      </c>
      <c r="BN35" s="7" t="e">
        <v>#N/A</v>
      </c>
      <c r="BO35" s="7" t="e">
        <v>#N/A</v>
      </c>
      <c r="BP35" s="7" t="e">
        <v>#N/A</v>
      </c>
      <c r="BQ35" s="7" t="e">
        <v>#N/A</v>
      </c>
      <c r="BR35" s="7" t="e">
        <v>#N/A</v>
      </c>
      <c r="BS35" s="7" t="e">
        <v>#N/A</v>
      </c>
      <c r="BT35" s="7" t="e">
        <v>#N/A</v>
      </c>
      <c r="BU35" s="7" t="e">
        <v>#N/A</v>
      </c>
      <c r="BV35" s="7" t="e">
        <v>#N/A</v>
      </c>
      <c r="BW35" s="7" t="e">
        <v>#N/A</v>
      </c>
      <c r="BX35" s="7" t="e">
        <v>#N/A</v>
      </c>
      <c r="BY35" s="7" t="e">
        <v>#N/A</v>
      </c>
      <c r="BZ35" s="7" t="e">
        <v>#N/A</v>
      </c>
      <c r="CA35" s="7" t="e">
        <v>#N/A</v>
      </c>
      <c r="CB35" s="7" t="e">
        <v>#N/A</v>
      </c>
      <c r="CC35" s="7"/>
    </row>
    <row r="36" spans="1:81" x14ac:dyDescent="0.25">
      <c r="A36" t="s">
        <v>591</v>
      </c>
      <c r="B36" s="7" t="e">
        <v>#N/A</v>
      </c>
      <c r="C36" s="7" t="e">
        <v>#N/A</v>
      </c>
      <c r="D36" s="7" t="e">
        <v>#N/A</v>
      </c>
      <c r="E36" s="7" t="e">
        <v>#N/A</v>
      </c>
      <c r="F36" s="7" t="e">
        <v>#N/A</v>
      </c>
      <c r="G36" s="2" t="e">
        <v>#N/A</v>
      </c>
      <c r="H36" s="2" t="e">
        <v>#N/A</v>
      </c>
      <c r="I36" s="2" t="e">
        <v>#N/A</v>
      </c>
      <c r="J36" s="2" t="e">
        <v>#N/A</v>
      </c>
      <c r="K36" s="7" t="e">
        <v>#N/A</v>
      </c>
      <c r="L36" s="7" t="e">
        <v>#N/A</v>
      </c>
      <c r="M36" s="7" t="e">
        <v>#N/A</v>
      </c>
      <c r="N36" s="7" t="e">
        <v>#N/A</v>
      </c>
      <c r="O36" s="7" t="e">
        <v>#N/A</v>
      </c>
      <c r="P36" s="7" t="e">
        <v>#N/A</v>
      </c>
      <c r="Q36" s="7" t="e">
        <v>#N/A</v>
      </c>
      <c r="R36" s="7" t="e">
        <v>#N/A</v>
      </c>
      <c r="S36" s="7">
        <v>26886</v>
      </c>
      <c r="T36" s="7">
        <v>500</v>
      </c>
      <c r="U36" s="7">
        <v>203</v>
      </c>
      <c r="V36" s="7">
        <v>4912</v>
      </c>
      <c r="W36" s="7">
        <v>212</v>
      </c>
      <c r="X36" s="7">
        <v>141</v>
      </c>
      <c r="Y36" s="7">
        <v>1936</v>
      </c>
      <c r="Z36" s="7">
        <v>4169</v>
      </c>
      <c r="AA36" s="7">
        <v>1268</v>
      </c>
      <c r="AB36" s="7">
        <v>1376</v>
      </c>
      <c r="AC36" s="7">
        <v>767</v>
      </c>
      <c r="AD36" s="7">
        <v>1010</v>
      </c>
      <c r="AE36" s="7">
        <v>223</v>
      </c>
      <c r="AF36" s="7">
        <v>1281</v>
      </c>
      <c r="AG36" s="7">
        <v>1322</v>
      </c>
      <c r="AH36" s="7">
        <v>1875</v>
      </c>
      <c r="AI36" s="7">
        <v>1886</v>
      </c>
      <c r="AJ36" s="7">
        <v>2488</v>
      </c>
      <c r="AK36" s="7">
        <v>591</v>
      </c>
      <c r="AL36" s="7">
        <v>725</v>
      </c>
      <c r="AM36" s="7">
        <v>0</v>
      </c>
      <c r="AN36" s="7">
        <v>18982</v>
      </c>
      <c r="AO36" s="7" t="e">
        <v>#N/A</v>
      </c>
      <c r="AP36" s="7">
        <v>3113</v>
      </c>
      <c r="AQ36" s="2">
        <v>11.1</v>
      </c>
      <c r="AR36" s="2" t="e">
        <v>#N/A</v>
      </c>
      <c r="AS36" s="2" t="e">
        <v>#N/A</v>
      </c>
      <c r="AT36" s="7" t="e">
        <v>#N/A</v>
      </c>
      <c r="AU36" s="7" t="e">
        <v>#N/A</v>
      </c>
      <c r="AV36" s="7" t="e">
        <v>#N/A</v>
      </c>
      <c r="AW36" s="7">
        <v>44389</v>
      </c>
      <c r="AX36" s="2">
        <v>63.2</v>
      </c>
      <c r="AY36" s="2">
        <v>68.099999999999994</v>
      </c>
      <c r="AZ36" s="2" t="e">
        <v>#N/A</v>
      </c>
      <c r="BA36" s="7" t="e">
        <v>#N/A</v>
      </c>
      <c r="BB36" s="7">
        <v>24925</v>
      </c>
      <c r="BC36" s="7" t="e">
        <v>#N/A</v>
      </c>
      <c r="BD36" s="7" t="e">
        <v>#N/A</v>
      </c>
      <c r="BE36" s="7" t="e">
        <v>#N/A</v>
      </c>
      <c r="BF36" s="7" t="e">
        <v>#N/A</v>
      </c>
      <c r="BG36" s="7">
        <v>3113</v>
      </c>
      <c r="BH36" s="7" t="e">
        <v>#N/A</v>
      </c>
      <c r="BI36" s="7" t="e">
        <v>#N/A</v>
      </c>
      <c r="BJ36" s="7" t="e">
        <v>#N/A</v>
      </c>
      <c r="BK36" s="7" t="e">
        <v>#N/A</v>
      </c>
      <c r="BL36" s="7" t="e">
        <v>#N/A</v>
      </c>
      <c r="BM36" s="7" t="e">
        <v>#N/A</v>
      </c>
      <c r="BN36" s="7" t="e">
        <v>#N/A</v>
      </c>
      <c r="BO36" s="7" t="e">
        <v>#N/A</v>
      </c>
      <c r="BP36" s="7" t="e">
        <v>#N/A</v>
      </c>
      <c r="BQ36" s="7" t="e">
        <v>#N/A</v>
      </c>
      <c r="BR36" s="7" t="e">
        <v>#N/A</v>
      </c>
      <c r="BS36" s="7" t="e">
        <v>#N/A</v>
      </c>
      <c r="BT36" s="7" t="e">
        <v>#N/A</v>
      </c>
      <c r="BU36" s="7" t="e">
        <v>#N/A</v>
      </c>
      <c r="BV36" s="7" t="e">
        <v>#N/A</v>
      </c>
      <c r="BW36" s="7" t="e">
        <v>#N/A</v>
      </c>
      <c r="BX36" s="7" t="e">
        <v>#N/A</v>
      </c>
      <c r="BY36" s="7" t="e">
        <v>#N/A</v>
      </c>
      <c r="BZ36" s="7" t="e">
        <v>#N/A</v>
      </c>
      <c r="CA36" s="7" t="e">
        <v>#N/A</v>
      </c>
      <c r="CB36" s="7" t="e">
        <v>#N/A</v>
      </c>
      <c r="CC36" s="7"/>
    </row>
    <row r="37" spans="1:81" x14ac:dyDescent="0.25">
      <c r="A37" t="s">
        <v>592</v>
      </c>
      <c r="B37" s="7" t="e">
        <v>#N/A</v>
      </c>
      <c r="C37" s="7" t="e">
        <v>#N/A</v>
      </c>
      <c r="D37" s="7" t="e">
        <v>#N/A</v>
      </c>
      <c r="E37" s="7" t="e">
        <v>#N/A</v>
      </c>
      <c r="F37" s="7" t="e">
        <v>#N/A</v>
      </c>
      <c r="G37" s="2" t="e">
        <v>#N/A</v>
      </c>
      <c r="H37" s="2" t="e">
        <v>#N/A</v>
      </c>
      <c r="I37" s="2" t="e">
        <v>#N/A</v>
      </c>
      <c r="J37" s="2" t="e">
        <v>#N/A</v>
      </c>
      <c r="K37" s="7" t="e">
        <v>#N/A</v>
      </c>
      <c r="L37" s="7" t="e">
        <v>#N/A</v>
      </c>
      <c r="M37" s="7" t="e">
        <v>#N/A</v>
      </c>
      <c r="N37" s="7" t="e">
        <v>#N/A</v>
      </c>
      <c r="O37" s="7" t="e">
        <v>#N/A</v>
      </c>
      <c r="P37" s="7" t="e">
        <v>#N/A</v>
      </c>
      <c r="Q37" s="7" t="e">
        <v>#N/A</v>
      </c>
      <c r="R37" s="7" t="e">
        <v>#N/A</v>
      </c>
      <c r="S37" s="7">
        <v>27187</v>
      </c>
      <c r="T37" s="7">
        <v>504</v>
      </c>
      <c r="U37" s="7">
        <v>201</v>
      </c>
      <c r="V37" s="7">
        <v>4950</v>
      </c>
      <c r="W37" s="7">
        <v>212</v>
      </c>
      <c r="X37" s="7">
        <v>142</v>
      </c>
      <c r="Y37" s="7">
        <v>1967</v>
      </c>
      <c r="Z37" s="7">
        <v>4209</v>
      </c>
      <c r="AA37" s="7">
        <v>1276</v>
      </c>
      <c r="AB37" s="7">
        <v>1387</v>
      </c>
      <c r="AC37" s="7">
        <v>776</v>
      </c>
      <c r="AD37" s="7">
        <v>1026</v>
      </c>
      <c r="AE37" s="7">
        <v>227</v>
      </c>
      <c r="AF37" s="7">
        <v>1305</v>
      </c>
      <c r="AG37" s="7">
        <v>1342</v>
      </c>
      <c r="AH37" s="7">
        <v>1891</v>
      </c>
      <c r="AI37" s="7">
        <v>1909</v>
      </c>
      <c r="AJ37" s="7">
        <v>2525</v>
      </c>
      <c r="AK37" s="7">
        <v>600</v>
      </c>
      <c r="AL37" s="7">
        <v>738</v>
      </c>
      <c r="AM37" s="7">
        <v>0</v>
      </c>
      <c r="AN37" s="7">
        <v>19211</v>
      </c>
      <c r="AO37" s="7" t="e">
        <v>#N/A</v>
      </c>
      <c r="AP37" s="7">
        <v>3021</v>
      </c>
      <c r="AQ37" s="2">
        <v>10.7</v>
      </c>
      <c r="AR37" s="2" t="e">
        <v>#N/A</v>
      </c>
      <c r="AS37" s="2" t="e">
        <v>#N/A</v>
      </c>
      <c r="AT37" s="7" t="e">
        <v>#N/A</v>
      </c>
      <c r="AU37" s="7" t="e">
        <v>#N/A</v>
      </c>
      <c r="AV37" s="7" t="e">
        <v>#N/A</v>
      </c>
      <c r="AW37" s="7">
        <v>44443</v>
      </c>
      <c r="AX37" s="2">
        <v>63.3</v>
      </c>
      <c r="AY37" s="2">
        <v>68.5</v>
      </c>
      <c r="AZ37" s="2" t="e">
        <v>#N/A</v>
      </c>
      <c r="BA37" s="7" t="e">
        <v>#N/A</v>
      </c>
      <c r="BB37" s="7">
        <v>25110</v>
      </c>
      <c r="BC37" s="7" t="e">
        <v>#N/A</v>
      </c>
      <c r="BD37" s="7" t="e">
        <v>#N/A</v>
      </c>
      <c r="BE37" s="7" t="e">
        <v>#N/A</v>
      </c>
      <c r="BF37" s="7" t="e">
        <v>#N/A</v>
      </c>
      <c r="BG37" s="7">
        <v>3021</v>
      </c>
      <c r="BH37" s="7" t="e">
        <v>#N/A</v>
      </c>
      <c r="BI37" s="7" t="e">
        <v>#N/A</v>
      </c>
      <c r="BJ37" s="7" t="e">
        <v>#N/A</v>
      </c>
      <c r="BK37" s="7" t="e">
        <v>#N/A</v>
      </c>
      <c r="BL37" s="7" t="e">
        <v>#N/A</v>
      </c>
      <c r="BM37" s="7" t="e">
        <v>#N/A</v>
      </c>
      <c r="BN37" s="7" t="e">
        <v>#N/A</v>
      </c>
      <c r="BO37" s="7" t="e">
        <v>#N/A</v>
      </c>
      <c r="BP37" s="7" t="e">
        <v>#N/A</v>
      </c>
      <c r="BQ37" s="7" t="e">
        <v>#N/A</v>
      </c>
      <c r="BR37" s="7" t="e">
        <v>#N/A</v>
      </c>
      <c r="BS37" s="7" t="e">
        <v>#N/A</v>
      </c>
      <c r="BT37" s="7" t="e">
        <v>#N/A</v>
      </c>
      <c r="BU37" s="7" t="e">
        <v>#N/A</v>
      </c>
      <c r="BV37" s="7" t="e">
        <v>#N/A</v>
      </c>
      <c r="BW37" s="7" t="e">
        <v>#N/A</v>
      </c>
      <c r="BX37" s="7" t="e">
        <v>#N/A</v>
      </c>
      <c r="BY37" s="7" t="e">
        <v>#N/A</v>
      </c>
      <c r="BZ37" s="7" t="e">
        <v>#N/A</v>
      </c>
      <c r="CA37" s="7" t="e">
        <v>#N/A</v>
      </c>
      <c r="CB37" s="7" t="e">
        <v>#N/A</v>
      </c>
      <c r="CC37" s="7"/>
    </row>
    <row r="38" spans="1:81" x14ac:dyDescent="0.25">
      <c r="A38" t="s">
        <v>593</v>
      </c>
      <c r="B38" s="7" t="e">
        <v>#N/A</v>
      </c>
      <c r="C38" s="7" t="e">
        <v>#N/A</v>
      </c>
      <c r="D38" s="7" t="e">
        <v>#N/A</v>
      </c>
      <c r="E38" s="7" t="e">
        <v>#N/A</v>
      </c>
      <c r="F38" s="7" t="e">
        <v>#N/A</v>
      </c>
      <c r="G38" s="2" t="e">
        <v>#N/A</v>
      </c>
      <c r="H38" s="2" t="e">
        <v>#N/A</v>
      </c>
      <c r="I38" s="2" t="e">
        <v>#N/A</v>
      </c>
      <c r="J38" s="2" t="e">
        <v>#N/A</v>
      </c>
      <c r="K38" s="7" t="e">
        <v>#N/A</v>
      </c>
      <c r="L38" s="7" t="e">
        <v>#N/A</v>
      </c>
      <c r="M38" s="7" t="e">
        <v>#N/A</v>
      </c>
      <c r="N38" s="7" t="e">
        <v>#N/A</v>
      </c>
      <c r="O38" s="7" t="e">
        <v>#N/A</v>
      </c>
      <c r="P38" s="7" t="e">
        <v>#N/A</v>
      </c>
      <c r="Q38" s="7" t="e">
        <v>#N/A</v>
      </c>
      <c r="R38" s="7" t="e">
        <v>#N/A</v>
      </c>
      <c r="S38" s="7">
        <v>27468</v>
      </c>
      <c r="T38" s="7">
        <v>508</v>
      </c>
      <c r="U38" s="7">
        <v>200</v>
      </c>
      <c r="V38" s="7">
        <v>4964</v>
      </c>
      <c r="W38" s="7">
        <v>213</v>
      </c>
      <c r="X38" s="7">
        <v>143</v>
      </c>
      <c r="Y38" s="7">
        <v>2000</v>
      </c>
      <c r="Z38" s="7">
        <v>4234</v>
      </c>
      <c r="AA38" s="7">
        <v>1288</v>
      </c>
      <c r="AB38" s="7">
        <v>1401</v>
      </c>
      <c r="AC38" s="7">
        <v>783</v>
      </c>
      <c r="AD38" s="7">
        <v>1060</v>
      </c>
      <c r="AE38" s="7">
        <v>232</v>
      </c>
      <c r="AF38" s="7">
        <v>1331</v>
      </c>
      <c r="AG38" s="7">
        <v>1362</v>
      </c>
      <c r="AH38" s="7">
        <v>1901</v>
      </c>
      <c r="AI38" s="7">
        <v>1934</v>
      </c>
      <c r="AJ38" s="7">
        <v>2558</v>
      </c>
      <c r="AK38" s="7">
        <v>608</v>
      </c>
      <c r="AL38" s="7">
        <v>749</v>
      </c>
      <c r="AM38" s="7">
        <v>0</v>
      </c>
      <c r="AN38" s="7">
        <v>19440</v>
      </c>
      <c r="AO38" s="7" t="e">
        <v>#N/A</v>
      </c>
      <c r="AP38" s="7">
        <v>2885</v>
      </c>
      <c r="AQ38" s="2">
        <v>10.199999999999999</v>
      </c>
      <c r="AR38" s="2" t="e">
        <v>#N/A</v>
      </c>
      <c r="AS38" s="2" t="e">
        <v>#N/A</v>
      </c>
      <c r="AT38" s="7" t="e">
        <v>#N/A</v>
      </c>
      <c r="AU38" s="7" t="e">
        <v>#N/A</v>
      </c>
      <c r="AV38" s="7" t="e">
        <v>#N/A</v>
      </c>
      <c r="AW38" s="7">
        <v>44491</v>
      </c>
      <c r="AX38" s="2">
        <v>63.5</v>
      </c>
      <c r="AY38" s="2">
        <v>69.099999999999994</v>
      </c>
      <c r="AZ38" s="2" t="e">
        <v>#N/A</v>
      </c>
      <c r="BA38" s="7" t="e">
        <v>#N/A</v>
      </c>
      <c r="BB38" s="7">
        <v>25345</v>
      </c>
      <c r="BC38" s="7" t="e">
        <v>#N/A</v>
      </c>
      <c r="BD38" s="7" t="e">
        <v>#N/A</v>
      </c>
      <c r="BE38" s="7" t="e">
        <v>#N/A</v>
      </c>
      <c r="BF38" s="7" t="e">
        <v>#N/A</v>
      </c>
      <c r="BG38" s="7">
        <v>2885</v>
      </c>
      <c r="BH38" s="7" t="e">
        <v>#N/A</v>
      </c>
      <c r="BI38" s="7" t="e">
        <v>#N/A</v>
      </c>
      <c r="BJ38" s="7" t="e">
        <v>#N/A</v>
      </c>
      <c r="BK38" s="7" t="e">
        <v>#N/A</v>
      </c>
      <c r="BL38" s="7" t="e">
        <v>#N/A</v>
      </c>
      <c r="BM38" s="7" t="e">
        <v>#N/A</v>
      </c>
      <c r="BN38" s="7" t="e">
        <v>#N/A</v>
      </c>
      <c r="BO38" s="7" t="e">
        <v>#N/A</v>
      </c>
      <c r="BP38" s="7" t="e">
        <v>#N/A</v>
      </c>
      <c r="BQ38" s="7" t="e">
        <v>#N/A</v>
      </c>
      <c r="BR38" s="7" t="e">
        <v>#N/A</v>
      </c>
      <c r="BS38" s="7" t="e">
        <v>#N/A</v>
      </c>
      <c r="BT38" s="7" t="e">
        <v>#N/A</v>
      </c>
      <c r="BU38" s="7" t="e">
        <v>#N/A</v>
      </c>
      <c r="BV38" s="7" t="e">
        <v>#N/A</v>
      </c>
      <c r="BW38" s="7" t="e">
        <v>#N/A</v>
      </c>
      <c r="BX38" s="7" t="e">
        <v>#N/A</v>
      </c>
      <c r="BY38" s="7" t="e">
        <v>#N/A</v>
      </c>
      <c r="BZ38" s="7" t="e">
        <v>#N/A</v>
      </c>
      <c r="CA38" s="7" t="e">
        <v>#N/A</v>
      </c>
      <c r="CB38" s="7" t="e">
        <v>#N/A</v>
      </c>
      <c r="CC38" s="7"/>
    </row>
    <row r="39" spans="1:81" x14ac:dyDescent="0.25">
      <c r="A39" t="s">
        <v>594</v>
      </c>
      <c r="B39" s="7" t="e">
        <v>#N/A</v>
      </c>
      <c r="C39" s="7" t="e">
        <v>#N/A</v>
      </c>
      <c r="D39" s="7" t="e">
        <v>#N/A</v>
      </c>
      <c r="E39" s="7" t="e">
        <v>#N/A</v>
      </c>
      <c r="F39" s="7" t="e">
        <v>#N/A</v>
      </c>
      <c r="G39" s="2" t="e">
        <v>#N/A</v>
      </c>
      <c r="H39" s="2" t="e">
        <v>#N/A</v>
      </c>
      <c r="I39" s="2" t="e">
        <v>#N/A</v>
      </c>
      <c r="J39" s="2" t="e">
        <v>#N/A</v>
      </c>
      <c r="K39" s="7" t="e">
        <v>#N/A</v>
      </c>
      <c r="L39" s="7" t="e">
        <v>#N/A</v>
      </c>
      <c r="M39" s="7" t="e">
        <v>#N/A</v>
      </c>
      <c r="N39" s="7" t="e">
        <v>#N/A</v>
      </c>
      <c r="O39" s="7" t="e">
        <v>#N/A</v>
      </c>
      <c r="P39" s="7" t="e">
        <v>#N/A</v>
      </c>
      <c r="Q39" s="7" t="e">
        <v>#N/A</v>
      </c>
      <c r="R39" s="7" t="e">
        <v>#N/A</v>
      </c>
      <c r="S39" s="7">
        <v>27735</v>
      </c>
      <c r="T39" s="7">
        <v>510</v>
      </c>
      <c r="U39" s="7">
        <v>196</v>
      </c>
      <c r="V39" s="7">
        <v>4980</v>
      </c>
      <c r="W39" s="7">
        <v>213</v>
      </c>
      <c r="X39" s="7">
        <v>143</v>
      </c>
      <c r="Y39" s="7">
        <v>2022</v>
      </c>
      <c r="Z39" s="7">
        <v>4291</v>
      </c>
      <c r="AA39" s="7">
        <v>1295</v>
      </c>
      <c r="AB39" s="7">
        <v>1442</v>
      </c>
      <c r="AC39" s="7">
        <v>791</v>
      </c>
      <c r="AD39" s="7">
        <v>1081</v>
      </c>
      <c r="AE39" s="7">
        <v>234</v>
      </c>
      <c r="AF39" s="7">
        <v>1345</v>
      </c>
      <c r="AG39" s="7">
        <v>1375</v>
      </c>
      <c r="AH39" s="7">
        <v>1894</v>
      </c>
      <c r="AI39" s="7">
        <v>1950</v>
      </c>
      <c r="AJ39" s="7">
        <v>2598</v>
      </c>
      <c r="AK39" s="7">
        <v>616</v>
      </c>
      <c r="AL39" s="7">
        <v>760</v>
      </c>
      <c r="AM39" s="7">
        <v>0</v>
      </c>
      <c r="AN39" s="7">
        <v>19671</v>
      </c>
      <c r="AO39" s="7" t="e">
        <v>#N/A</v>
      </c>
      <c r="AP39" s="7">
        <v>2741</v>
      </c>
      <c r="AQ39" s="2">
        <v>9.6999999999999993</v>
      </c>
      <c r="AR39" s="2" t="e">
        <v>#N/A</v>
      </c>
      <c r="AS39" s="2" t="e">
        <v>#N/A</v>
      </c>
      <c r="AT39" s="7" t="e">
        <v>#N/A</v>
      </c>
      <c r="AU39" s="7" t="e">
        <v>#N/A</v>
      </c>
      <c r="AV39" s="7" t="e">
        <v>#N/A</v>
      </c>
      <c r="AW39" s="7">
        <v>44528</v>
      </c>
      <c r="AX39" s="2">
        <v>63.6</v>
      </c>
      <c r="AY39" s="2">
        <v>69.7</v>
      </c>
      <c r="AZ39" s="2" t="e">
        <v>#N/A</v>
      </c>
      <c r="BA39" s="7" t="e">
        <v>#N/A</v>
      </c>
      <c r="BB39" s="7">
        <v>25575</v>
      </c>
      <c r="BC39" s="7" t="e">
        <v>#N/A</v>
      </c>
      <c r="BD39" s="7" t="e">
        <v>#N/A</v>
      </c>
      <c r="BE39" s="7" t="e">
        <v>#N/A</v>
      </c>
      <c r="BF39" s="7" t="e">
        <v>#N/A</v>
      </c>
      <c r="BG39" s="7">
        <v>2741</v>
      </c>
      <c r="BH39" s="7" t="e">
        <v>#N/A</v>
      </c>
      <c r="BI39" s="7" t="e">
        <v>#N/A</v>
      </c>
      <c r="BJ39" s="7" t="e">
        <v>#N/A</v>
      </c>
      <c r="BK39" s="7" t="e">
        <v>#N/A</v>
      </c>
      <c r="BL39" s="7" t="e">
        <v>#N/A</v>
      </c>
      <c r="BM39" s="7" t="e">
        <v>#N/A</v>
      </c>
      <c r="BN39" s="7" t="e">
        <v>#N/A</v>
      </c>
      <c r="BO39" s="7" t="e">
        <v>#N/A</v>
      </c>
      <c r="BP39" s="7" t="e">
        <v>#N/A</v>
      </c>
      <c r="BQ39" s="7" t="e">
        <v>#N/A</v>
      </c>
      <c r="BR39" s="7" t="e">
        <v>#N/A</v>
      </c>
      <c r="BS39" s="7" t="e">
        <v>#N/A</v>
      </c>
      <c r="BT39" s="7" t="e">
        <v>#N/A</v>
      </c>
      <c r="BU39" s="7" t="e">
        <v>#N/A</v>
      </c>
      <c r="BV39" s="7" t="e">
        <v>#N/A</v>
      </c>
      <c r="BW39" s="7" t="e">
        <v>#N/A</v>
      </c>
      <c r="BX39" s="7" t="e">
        <v>#N/A</v>
      </c>
      <c r="BY39" s="7" t="e">
        <v>#N/A</v>
      </c>
      <c r="BZ39" s="7" t="e">
        <v>#N/A</v>
      </c>
      <c r="CA39" s="7" t="e">
        <v>#N/A</v>
      </c>
      <c r="CB39" s="7" t="e">
        <v>#N/A</v>
      </c>
      <c r="CC39" s="7"/>
    </row>
    <row r="40" spans="1:81" x14ac:dyDescent="0.25">
      <c r="A40" t="s">
        <v>595</v>
      </c>
      <c r="B40" s="7" t="e">
        <v>#N/A</v>
      </c>
      <c r="C40" s="7" t="e">
        <v>#N/A</v>
      </c>
      <c r="D40" s="7" t="e">
        <v>#N/A</v>
      </c>
      <c r="E40" s="7" t="e">
        <v>#N/A</v>
      </c>
      <c r="F40" s="7" t="e">
        <v>#N/A</v>
      </c>
      <c r="G40" s="2" t="e">
        <v>#N/A</v>
      </c>
      <c r="H40" s="2" t="e">
        <v>#N/A</v>
      </c>
      <c r="I40" s="2" t="e">
        <v>#N/A</v>
      </c>
      <c r="J40" s="2" t="e">
        <v>#N/A</v>
      </c>
      <c r="K40" s="7" t="e">
        <v>#N/A</v>
      </c>
      <c r="L40" s="7" t="e">
        <v>#N/A</v>
      </c>
      <c r="M40" s="7" t="e">
        <v>#N/A</v>
      </c>
      <c r="N40" s="7" t="e">
        <v>#N/A</v>
      </c>
      <c r="O40" s="7" t="e">
        <v>#N/A</v>
      </c>
      <c r="P40" s="7" t="e">
        <v>#N/A</v>
      </c>
      <c r="Q40" s="7" t="e">
        <v>#N/A</v>
      </c>
      <c r="R40" s="7" t="e">
        <v>#N/A</v>
      </c>
      <c r="S40" s="7">
        <v>27956</v>
      </c>
      <c r="T40" s="7">
        <v>509</v>
      </c>
      <c r="U40" s="7">
        <v>188</v>
      </c>
      <c r="V40" s="7">
        <v>4997</v>
      </c>
      <c r="W40" s="7">
        <v>211</v>
      </c>
      <c r="X40" s="7">
        <v>143</v>
      </c>
      <c r="Y40" s="7">
        <v>2051</v>
      </c>
      <c r="Z40" s="7">
        <v>4318</v>
      </c>
      <c r="AA40" s="7">
        <v>1303</v>
      </c>
      <c r="AB40" s="7">
        <v>1469</v>
      </c>
      <c r="AC40" s="7">
        <v>799</v>
      </c>
      <c r="AD40" s="7">
        <v>1090</v>
      </c>
      <c r="AE40" s="7">
        <v>238</v>
      </c>
      <c r="AF40" s="7">
        <v>1367</v>
      </c>
      <c r="AG40" s="7">
        <v>1393</v>
      </c>
      <c r="AH40" s="7">
        <v>1884</v>
      </c>
      <c r="AI40" s="7">
        <v>1967</v>
      </c>
      <c r="AJ40" s="7">
        <v>2642</v>
      </c>
      <c r="AK40" s="7">
        <v>620</v>
      </c>
      <c r="AL40" s="7">
        <v>766</v>
      </c>
      <c r="AM40" s="7">
        <v>0</v>
      </c>
      <c r="AN40" s="7">
        <v>19856</v>
      </c>
      <c r="AO40" s="7" t="e">
        <v>#N/A</v>
      </c>
      <c r="AP40" s="7">
        <v>2613</v>
      </c>
      <c r="AQ40" s="2">
        <v>9.1999999999999993</v>
      </c>
      <c r="AR40" s="2" t="e">
        <v>#N/A</v>
      </c>
      <c r="AS40" s="2" t="e">
        <v>#N/A</v>
      </c>
      <c r="AT40" s="7" t="e">
        <v>#N/A</v>
      </c>
      <c r="AU40" s="7" t="e">
        <v>#N/A</v>
      </c>
      <c r="AV40" s="7" t="e">
        <v>#N/A</v>
      </c>
      <c r="AW40" s="7">
        <v>44565</v>
      </c>
      <c r="AX40" s="2">
        <v>63.7</v>
      </c>
      <c r="AY40" s="2">
        <v>70.2</v>
      </c>
      <c r="AZ40" s="2" t="e">
        <v>#N/A</v>
      </c>
      <c r="BA40" s="7" t="e">
        <v>#N/A</v>
      </c>
      <c r="BB40" s="7">
        <v>25795</v>
      </c>
      <c r="BC40" s="7" t="e">
        <v>#N/A</v>
      </c>
      <c r="BD40" s="7" t="e">
        <v>#N/A</v>
      </c>
      <c r="BE40" s="7" t="e">
        <v>#N/A</v>
      </c>
      <c r="BF40" s="7" t="e">
        <v>#N/A</v>
      </c>
      <c r="BG40" s="7">
        <v>2613</v>
      </c>
      <c r="BH40" s="7" t="e">
        <v>#N/A</v>
      </c>
      <c r="BI40" s="7" t="e">
        <v>#N/A</v>
      </c>
      <c r="BJ40" s="7" t="e">
        <v>#N/A</v>
      </c>
      <c r="BK40" s="7" t="e">
        <v>#N/A</v>
      </c>
      <c r="BL40" s="7" t="e">
        <v>#N/A</v>
      </c>
      <c r="BM40" s="7" t="e">
        <v>#N/A</v>
      </c>
      <c r="BN40" s="7" t="e">
        <v>#N/A</v>
      </c>
      <c r="BO40" s="7" t="e">
        <v>#N/A</v>
      </c>
      <c r="BP40" s="7" t="e">
        <v>#N/A</v>
      </c>
      <c r="BQ40" s="7" t="e">
        <v>#N/A</v>
      </c>
      <c r="BR40" s="7" t="e">
        <v>#N/A</v>
      </c>
      <c r="BS40" s="7" t="e">
        <v>#N/A</v>
      </c>
      <c r="BT40" s="7" t="e">
        <v>#N/A</v>
      </c>
      <c r="BU40" s="7" t="e">
        <v>#N/A</v>
      </c>
      <c r="BV40" s="7" t="e">
        <v>#N/A</v>
      </c>
      <c r="BW40" s="7" t="e">
        <v>#N/A</v>
      </c>
      <c r="BX40" s="7" t="e">
        <v>#N/A</v>
      </c>
      <c r="BY40" s="7" t="e">
        <v>#N/A</v>
      </c>
      <c r="BZ40" s="7" t="e">
        <v>#N/A</v>
      </c>
      <c r="CA40" s="7" t="e">
        <v>#N/A</v>
      </c>
      <c r="CB40" s="7" t="e">
        <v>#N/A</v>
      </c>
      <c r="CC40" s="7"/>
    </row>
    <row r="41" spans="1:81" x14ac:dyDescent="0.25">
      <c r="A41" t="s">
        <v>596</v>
      </c>
      <c r="B41" s="7" t="e">
        <v>#N/A</v>
      </c>
      <c r="C41" s="7" t="e">
        <v>#N/A</v>
      </c>
      <c r="D41" s="7" t="e">
        <v>#N/A</v>
      </c>
      <c r="E41" s="7" t="e">
        <v>#N/A</v>
      </c>
      <c r="F41" s="7" t="e">
        <v>#N/A</v>
      </c>
      <c r="G41" s="2" t="e">
        <v>#N/A</v>
      </c>
      <c r="H41" s="2" t="e">
        <v>#N/A</v>
      </c>
      <c r="I41" s="2" t="e">
        <v>#N/A</v>
      </c>
      <c r="J41" s="2" t="e">
        <v>#N/A</v>
      </c>
      <c r="K41" s="7" t="e">
        <v>#N/A</v>
      </c>
      <c r="L41" s="7" t="e">
        <v>#N/A</v>
      </c>
      <c r="M41" s="7" t="e">
        <v>#N/A</v>
      </c>
      <c r="N41" s="7" t="e">
        <v>#N/A</v>
      </c>
      <c r="O41" s="7" t="e">
        <v>#N/A</v>
      </c>
      <c r="P41" s="7" t="e">
        <v>#N/A</v>
      </c>
      <c r="Q41" s="7" t="e">
        <v>#N/A</v>
      </c>
      <c r="R41" s="7" t="e">
        <v>#N/A</v>
      </c>
      <c r="S41" s="7">
        <v>28157</v>
      </c>
      <c r="T41" s="7">
        <v>509</v>
      </c>
      <c r="U41" s="7">
        <v>180</v>
      </c>
      <c r="V41" s="7">
        <v>5007</v>
      </c>
      <c r="W41" s="7">
        <v>212</v>
      </c>
      <c r="X41" s="7">
        <v>143</v>
      </c>
      <c r="Y41" s="7">
        <v>2065</v>
      </c>
      <c r="Z41" s="7">
        <v>4357</v>
      </c>
      <c r="AA41" s="7">
        <v>1311</v>
      </c>
      <c r="AB41" s="7">
        <v>1488</v>
      </c>
      <c r="AC41" s="7">
        <v>806</v>
      </c>
      <c r="AD41" s="7">
        <v>1109</v>
      </c>
      <c r="AE41" s="7">
        <v>243</v>
      </c>
      <c r="AF41" s="7">
        <v>1393</v>
      </c>
      <c r="AG41" s="7">
        <v>1413</v>
      </c>
      <c r="AH41" s="7">
        <v>1873</v>
      </c>
      <c r="AI41" s="7">
        <v>1981</v>
      </c>
      <c r="AJ41" s="7">
        <v>2680</v>
      </c>
      <c r="AK41" s="7">
        <v>618</v>
      </c>
      <c r="AL41" s="7">
        <v>768</v>
      </c>
      <c r="AM41" s="7">
        <v>0</v>
      </c>
      <c r="AN41" s="7">
        <v>20040</v>
      </c>
      <c r="AO41" s="7" t="e">
        <v>#N/A</v>
      </c>
      <c r="AP41" s="7">
        <v>2490</v>
      </c>
      <c r="AQ41" s="2">
        <v>8.6999999999999993</v>
      </c>
      <c r="AR41" s="2" t="e">
        <v>#N/A</v>
      </c>
      <c r="AS41" s="2" t="e">
        <v>#N/A</v>
      </c>
      <c r="AT41" s="7" t="e">
        <v>#N/A</v>
      </c>
      <c r="AU41" s="7" t="e">
        <v>#N/A</v>
      </c>
      <c r="AV41" s="7" t="e">
        <v>#N/A</v>
      </c>
      <c r="AW41" s="7">
        <v>44603</v>
      </c>
      <c r="AX41" s="2">
        <v>63.8</v>
      </c>
      <c r="AY41" s="2">
        <v>70.7</v>
      </c>
      <c r="AZ41" s="2" t="e">
        <v>#N/A</v>
      </c>
      <c r="BA41" s="7" t="e">
        <v>#N/A</v>
      </c>
      <c r="BB41" s="7">
        <v>25970</v>
      </c>
      <c r="BC41" s="7" t="e">
        <v>#N/A</v>
      </c>
      <c r="BD41" s="7" t="e">
        <v>#N/A</v>
      </c>
      <c r="BE41" s="7" t="e">
        <v>#N/A</v>
      </c>
      <c r="BF41" s="7" t="e">
        <v>#N/A</v>
      </c>
      <c r="BG41" s="7">
        <v>2490</v>
      </c>
      <c r="BH41" s="7" t="e">
        <v>#N/A</v>
      </c>
      <c r="BI41" s="7" t="e">
        <v>#N/A</v>
      </c>
      <c r="BJ41" s="7" t="e">
        <v>#N/A</v>
      </c>
      <c r="BK41" s="7" t="e">
        <v>#N/A</v>
      </c>
      <c r="BL41" s="7" t="e">
        <v>#N/A</v>
      </c>
      <c r="BM41" s="7" t="e">
        <v>#N/A</v>
      </c>
      <c r="BN41" s="7" t="e">
        <v>#N/A</v>
      </c>
      <c r="BO41" s="7" t="e">
        <v>#N/A</v>
      </c>
      <c r="BP41" s="7" t="e">
        <v>#N/A</v>
      </c>
      <c r="BQ41" s="7" t="e">
        <v>#N/A</v>
      </c>
      <c r="BR41" s="7" t="e">
        <v>#N/A</v>
      </c>
      <c r="BS41" s="7" t="e">
        <v>#N/A</v>
      </c>
      <c r="BT41" s="7" t="e">
        <v>#N/A</v>
      </c>
      <c r="BU41" s="7" t="e">
        <v>#N/A</v>
      </c>
      <c r="BV41" s="7" t="e">
        <v>#N/A</v>
      </c>
      <c r="BW41" s="7" t="e">
        <v>#N/A</v>
      </c>
      <c r="BX41" s="7" t="e">
        <v>#N/A</v>
      </c>
      <c r="BY41" s="7" t="e">
        <v>#N/A</v>
      </c>
      <c r="BZ41" s="7" t="e">
        <v>#N/A</v>
      </c>
      <c r="CA41" s="7" t="e">
        <v>#N/A</v>
      </c>
      <c r="CB41" s="7" t="e">
        <v>#N/A</v>
      </c>
      <c r="CC41" s="7"/>
    </row>
    <row r="42" spans="1:81" x14ac:dyDescent="0.25">
      <c r="A42" t="s">
        <v>597</v>
      </c>
      <c r="B42" s="7" t="e">
        <v>#N/A</v>
      </c>
      <c r="C42" s="7" t="e">
        <v>#N/A</v>
      </c>
      <c r="D42" s="7" t="e">
        <v>#N/A</v>
      </c>
      <c r="E42" s="7" t="e">
        <v>#N/A</v>
      </c>
      <c r="F42" s="7" t="e">
        <v>#N/A</v>
      </c>
      <c r="G42" s="2" t="e">
        <v>#N/A</v>
      </c>
      <c r="H42" s="2" t="e">
        <v>#N/A</v>
      </c>
      <c r="I42" s="2" t="e">
        <v>#N/A</v>
      </c>
      <c r="J42" s="2" t="e">
        <v>#N/A</v>
      </c>
      <c r="K42" s="7" t="e">
        <v>#N/A</v>
      </c>
      <c r="L42" s="7" t="e">
        <v>#N/A</v>
      </c>
      <c r="M42" s="7" t="e">
        <v>#N/A</v>
      </c>
      <c r="N42" s="7" t="e">
        <v>#N/A</v>
      </c>
      <c r="O42" s="7" t="e">
        <v>#N/A</v>
      </c>
      <c r="P42" s="7" t="e">
        <v>#N/A</v>
      </c>
      <c r="Q42" s="7" t="e">
        <v>#N/A</v>
      </c>
      <c r="R42" s="7" t="e">
        <v>#N/A</v>
      </c>
      <c r="S42" s="7">
        <v>28435</v>
      </c>
      <c r="T42" s="7">
        <v>512</v>
      </c>
      <c r="U42" s="7">
        <v>179</v>
      </c>
      <c r="V42" s="7">
        <v>5017</v>
      </c>
      <c r="W42" s="7">
        <v>212</v>
      </c>
      <c r="X42" s="7">
        <v>144</v>
      </c>
      <c r="Y42" s="7">
        <v>2084</v>
      </c>
      <c r="Z42" s="7">
        <v>4417</v>
      </c>
      <c r="AA42" s="7">
        <v>1322</v>
      </c>
      <c r="AB42" s="7">
        <v>1527</v>
      </c>
      <c r="AC42" s="7">
        <v>813</v>
      </c>
      <c r="AD42" s="7">
        <v>1133</v>
      </c>
      <c r="AE42" s="7">
        <v>249</v>
      </c>
      <c r="AF42" s="7">
        <v>1428</v>
      </c>
      <c r="AG42" s="7">
        <v>1444</v>
      </c>
      <c r="AH42" s="7">
        <v>1857</v>
      </c>
      <c r="AI42" s="7">
        <v>1998</v>
      </c>
      <c r="AJ42" s="7">
        <v>2695</v>
      </c>
      <c r="AK42" s="7">
        <v>625</v>
      </c>
      <c r="AL42" s="7">
        <v>778</v>
      </c>
      <c r="AM42" s="7">
        <v>0</v>
      </c>
      <c r="AN42" s="7">
        <v>20286</v>
      </c>
      <c r="AO42" s="7" t="e">
        <v>#N/A</v>
      </c>
      <c r="AP42" s="7">
        <v>2385</v>
      </c>
      <c r="AQ42" s="2">
        <v>8.4</v>
      </c>
      <c r="AR42" s="2" t="e">
        <v>#N/A</v>
      </c>
      <c r="AS42" s="2" t="e">
        <v>#N/A</v>
      </c>
      <c r="AT42" s="7" t="e">
        <v>#N/A</v>
      </c>
      <c r="AU42" s="7" t="e">
        <v>#N/A</v>
      </c>
      <c r="AV42" s="7" t="e">
        <v>#N/A</v>
      </c>
      <c r="AW42" s="7">
        <v>44640</v>
      </c>
      <c r="AX42" s="2">
        <v>63.9</v>
      </c>
      <c r="AY42" s="2">
        <v>71.099999999999994</v>
      </c>
      <c r="AZ42" s="2" t="e">
        <v>#N/A</v>
      </c>
      <c r="BA42" s="7" t="e">
        <v>#N/A</v>
      </c>
      <c r="BB42" s="7">
        <v>26160</v>
      </c>
      <c r="BC42" s="7" t="e">
        <v>#N/A</v>
      </c>
      <c r="BD42" s="7" t="e">
        <v>#N/A</v>
      </c>
      <c r="BE42" s="7" t="e">
        <v>#N/A</v>
      </c>
      <c r="BF42" s="7" t="e">
        <v>#N/A</v>
      </c>
      <c r="BG42" s="7">
        <v>2385</v>
      </c>
      <c r="BH42" s="7" t="e">
        <v>#N/A</v>
      </c>
      <c r="BI42" s="7" t="e">
        <v>#N/A</v>
      </c>
      <c r="BJ42" s="7" t="e">
        <v>#N/A</v>
      </c>
      <c r="BK42" s="7" t="e">
        <v>#N/A</v>
      </c>
      <c r="BL42" s="7" t="e">
        <v>#N/A</v>
      </c>
      <c r="BM42" s="7" t="e">
        <v>#N/A</v>
      </c>
      <c r="BN42" s="7" t="e">
        <v>#N/A</v>
      </c>
      <c r="BO42" s="7" t="e">
        <v>#N/A</v>
      </c>
      <c r="BP42" s="7" t="e">
        <v>#N/A</v>
      </c>
      <c r="BQ42" s="7" t="e">
        <v>#N/A</v>
      </c>
      <c r="BR42" s="7" t="e">
        <v>#N/A</v>
      </c>
      <c r="BS42" s="7" t="e">
        <v>#N/A</v>
      </c>
      <c r="BT42" s="7" t="e">
        <v>#N/A</v>
      </c>
      <c r="BU42" s="7" t="e">
        <v>#N/A</v>
      </c>
      <c r="BV42" s="7" t="e">
        <v>#N/A</v>
      </c>
      <c r="BW42" s="7" t="e">
        <v>#N/A</v>
      </c>
      <c r="BX42" s="7" t="e">
        <v>#N/A</v>
      </c>
      <c r="BY42" s="7" t="e">
        <v>#N/A</v>
      </c>
      <c r="BZ42" s="7" t="e">
        <v>#N/A</v>
      </c>
      <c r="CA42" s="7" t="e">
        <v>#N/A</v>
      </c>
      <c r="CB42" s="7" t="e">
        <v>#N/A</v>
      </c>
      <c r="CC42" s="7"/>
    </row>
    <row r="43" spans="1:81" x14ac:dyDescent="0.25">
      <c r="A43" t="s">
        <v>598</v>
      </c>
      <c r="B43" s="7" t="e">
        <v>#N/A</v>
      </c>
      <c r="C43" s="7" t="e">
        <v>#N/A</v>
      </c>
      <c r="D43" s="7" t="e">
        <v>#N/A</v>
      </c>
      <c r="E43" s="7" t="e">
        <v>#N/A</v>
      </c>
      <c r="F43" s="7" t="e">
        <v>#N/A</v>
      </c>
      <c r="G43" s="2" t="e">
        <v>#N/A</v>
      </c>
      <c r="H43" s="2" t="e">
        <v>#N/A</v>
      </c>
      <c r="I43" s="2" t="e">
        <v>#N/A</v>
      </c>
      <c r="J43" s="2" t="e">
        <v>#N/A</v>
      </c>
      <c r="K43" s="7" t="e">
        <v>#N/A</v>
      </c>
      <c r="L43" s="7" t="e">
        <v>#N/A</v>
      </c>
      <c r="M43" s="7" t="e">
        <v>#N/A</v>
      </c>
      <c r="N43" s="7" t="e">
        <v>#N/A</v>
      </c>
      <c r="O43" s="7" t="e">
        <v>#N/A</v>
      </c>
      <c r="P43" s="7" t="e">
        <v>#N/A</v>
      </c>
      <c r="Q43" s="7" t="e">
        <v>#N/A</v>
      </c>
      <c r="R43" s="7" t="e">
        <v>#N/A</v>
      </c>
      <c r="S43" s="7">
        <v>28644</v>
      </c>
      <c r="T43" s="7">
        <v>518</v>
      </c>
      <c r="U43" s="7">
        <v>176</v>
      </c>
      <c r="V43" s="7">
        <v>5033</v>
      </c>
      <c r="W43" s="7">
        <v>211</v>
      </c>
      <c r="X43" s="7">
        <v>145</v>
      </c>
      <c r="Y43" s="7">
        <v>2114</v>
      </c>
      <c r="Z43" s="7">
        <v>4484</v>
      </c>
      <c r="AA43" s="7">
        <v>1331</v>
      </c>
      <c r="AB43" s="7">
        <v>1558</v>
      </c>
      <c r="AC43" s="7">
        <v>822</v>
      </c>
      <c r="AD43" s="7">
        <v>1145</v>
      </c>
      <c r="AE43" s="7">
        <v>252</v>
      </c>
      <c r="AF43" s="7">
        <v>1445</v>
      </c>
      <c r="AG43" s="7">
        <v>1462</v>
      </c>
      <c r="AH43" s="7">
        <v>1802</v>
      </c>
      <c r="AI43" s="7">
        <v>2007</v>
      </c>
      <c r="AJ43" s="7">
        <v>2717</v>
      </c>
      <c r="AK43" s="7">
        <v>633</v>
      </c>
      <c r="AL43" s="7">
        <v>789</v>
      </c>
      <c r="AM43" s="7">
        <v>0</v>
      </c>
      <c r="AN43" s="7">
        <v>20447</v>
      </c>
      <c r="AO43" s="7" t="e">
        <v>#N/A</v>
      </c>
      <c r="AP43" s="7">
        <v>2293</v>
      </c>
      <c r="AQ43" s="2">
        <v>8</v>
      </c>
      <c r="AR43" s="2" t="e">
        <v>#N/A</v>
      </c>
      <c r="AS43" s="2" t="e">
        <v>#N/A</v>
      </c>
      <c r="AT43" s="7" t="e">
        <v>#N/A</v>
      </c>
      <c r="AU43" s="7" t="e">
        <v>#N/A</v>
      </c>
      <c r="AV43" s="7" t="e">
        <v>#N/A</v>
      </c>
      <c r="AW43" s="7">
        <v>44676</v>
      </c>
      <c r="AX43" s="2">
        <v>64.099999999999994</v>
      </c>
      <c r="AY43" s="2">
        <v>71.5</v>
      </c>
      <c r="AZ43" s="2" t="e">
        <v>#N/A</v>
      </c>
      <c r="BA43" s="7" t="e">
        <v>#N/A</v>
      </c>
      <c r="BB43" s="7">
        <v>26355</v>
      </c>
      <c r="BC43" s="7" t="e">
        <v>#N/A</v>
      </c>
      <c r="BD43" s="7" t="e">
        <v>#N/A</v>
      </c>
      <c r="BE43" s="7" t="e">
        <v>#N/A</v>
      </c>
      <c r="BF43" s="7" t="e">
        <v>#N/A</v>
      </c>
      <c r="BG43" s="7">
        <v>2293</v>
      </c>
      <c r="BH43" s="7" t="e">
        <v>#N/A</v>
      </c>
      <c r="BI43" s="7" t="e">
        <v>#N/A</v>
      </c>
      <c r="BJ43" s="7" t="e">
        <v>#N/A</v>
      </c>
      <c r="BK43" s="7" t="e">
        <v>#N/A</v>
      </c>
      <c r="BL43" s="7" t="e">
        <v>#N/A</v>
      </c>
      <c r="BM43" s="7" t="e">
        <v>#N/A</v>
      </c>
      <c r="BN43" s="7" t="e">
        <v>#N/A</v>
      </c>
      <c r="BO43" s="7" t="e">
        <v>#N/A</v>
      </c>
      <c r="BP43" s="7" t="e">
        <v>#N/A</v>
      </c>
      <c r="BQ43" s="7" t="e">
        <v>#N/A</v>
      </c>
      <c r="BR43" s="7" t="e">
        <v>#N/A</v>
      </c>
      <c r="BS43" s="7" t="e">
        <v>#N/A</v>
      </c>
      <c r="BT43" s="7" t="e">
        <v>#N/A</v>
      </c>
      <c r="BU43" s="7" t="e">
        <v>#N/A</v>
      </c>
      <c r="BV43" s="7" t="e">
        <v>#N/A</v>
      </c>
      <c r="BW43" s="7" t="e">
        <v>#N/A</v>
      </c>
      <c r="BX43" s="7" t="e">
        <v>#N/A</v>
      </c>
      <c r="BY43" s="7" t="e">
        <v>#N/A</v>
      </c>
      <c r="BZ43" s="7" t="e">
        <v>#N/A</v>
      </c>
      <c r="CA43" s="7" t="e">
        <v>#N/A</v>
      </c>
      <c r="CB43" s="7" t="e">
        <v>#N/A</v>
      </c>
      <c r="CC43" s="7"/>
    </row>
    <row r="44" spans="1:81" x14ac:dyDescent="0.25">
      <c r="A44" t="s">
        <v>599</v>
      </c>
      <c r="B44" s="7" t="e">
        <v>#N/A</v>
      </c>
      <c r="C44" s="7" t="e">
        <v>#N/A</v>
      </c>
      <c r="D44" s="7" t="e">
        <v>#N/A</v>
      </c>
      <c r="E44" s="7" t="e">
        <v>#N/A</v>
      </c>
      <c r="F44" s="7" t="e">
        <v>#N/A</v>
      </c>
      <c r="G44" s="2" t="e">
        <v>#N/A</v>
      </c>
      <c r="H44" s="2" t="e">
        <v>#N/A</v>
      </c>
      <c r="I44" s="2" t="e">
        <v>#N/A</v>
      </c>
      <c r="J44" s="2" t="e">
        <v>#N/A</v>
      </c>
      <c r="K44" s="7" t="e">
        <v>#N/A</v>
      </c>
      <c r="L44" s="7" t="e">
        <v>#N/A</v>
      </c>
      <c r="M44" s="7" t="e">
        <v>#N/A</v>
      </c>
      <c r="N44" s="7" t="e">
        <v>#N/A</v>
      </c>
      <c r="O44" s="7" t="e">
        <v>#N/A</v>
      </c>
      <c r="P44" s="7" t="e">
        <v>#N/A</v>
      </c>
      <c r="Q44" s="7" t="e">
        <v>#N/A</v>
      </c>
      <c r="R44" s="7" t="e">
        <v>#N/A</v>
      </c>
      <c r="S44" s="7">
        <v>28955</v>
      </c>
      <c r="T44" s="7">
        <v>521</v>
      </c>
      <c r="U44" s="7">
        <v>172</v>
      </c>
      <c r="V44" s="7">
        <v>5037</v>
      </c>
      <c r="W44" s="7">
        <v>210</v>
      </c>
      <c r="X44" s="7">
        <v>145</v>
      </c>
      <c r="Y44" s="7">
        <v>2152</v>
      </c>
      <c r="Z44" s="7">
        <v>4556</v>
      </c>
      <c r="AA44" s="7">
        <v>1339</v>
      </c>
      <c r="AB44" s="7">
        <v>1603</v>
      </c>
      <c r="AC44" s="7">
        <v>831</v>
      </c>
      <c r="AD44" s="7">
        <v>1158</v>
      </c>
      <c r="AE44" s="7">
        <v>256</v>
      </c>
      <c r="AF44" s="7">
        <v>1467</v>
      </c>
      <c r="AG44" s="7">
        <v>1485</v>
      </c>
      <c r="AH44" s="7">
        <v>1789</v>
      </c>
      <c r="AI44" s="7">
        <v>2029</v>
      </c>
      <c r="AJ44" s="7">
        <v>2754</v>
      </c>
      <c r="AK44" s="7">
        <v>643</v>
      </c>
      <c r="AL44" s="7">
        <v>805</v>
      </c>
      <c r="AM44" s="7">
        <v>0</v>
      </c>
      <c r="AN44" s="7">
        <v>20717</v>
      </c>
      <c r="AO44" s="7" t="e">
        <v>#N/A</v>
      </c>
      <c r="AP44" s="7">
        <v>2179</v>
      </c>
      <c r="AQ44" s="2">
        <v>7.6</v>
      </c>
      <c r="AR44" s="2" t="e">
        <v>#N/A</v>
      </c>
      <c r="AS44" s="2" t="e">
        <v>#N/A</v>
      </c>
      <c r="AT44" s="7">
        <v>64</v>
      </c>
      <c r="AU44" s="7">
        <v>58</v>
      </c>
      <c r="AV44" s="7" t="e">
        <v>#N/A</v>
      </c>
      <c r="AW44" s="7">
        <v>44713</v>
      </c>
      <c r="AX44" s="2">
        <v>64.3</v>
      </c>
      <c r="AY44" s="2">
        <v>72.099999999999994</v>
      </c>
      <c r="AZ44" s="2" t="e">
        <v>#N/A</v>
      </c>
      <c r="BA44" s="7" t="e">
        <v>#N/A</v>
      </c>
      <c r="BB44" s="7">
        <v>26590</v>
      </c>
      <c r="BC44" s="7" t="e">
        <v>#N/A</v>
      </c>
      <c r="BD44" s="7" t="e">
        <v>#N/A</v>
      </c>
      <c r="BE44" s="7" t="e">
        <v>#N/A</v>
      </c>
      <c r="BF44" s="7" t="e">
        <v>#N/A</v>
      </c>
      <c r="BG44" s="7">
        <v>2179</v>
      </c>
      <c r="BH44" s="7" t="e">
        <v>#N/A</v>
      </c>
      <c r="BI44" s="7" t="e">
        <v>#N/A</v>
      </c>
      <c r="BJ44" s="7" t="e">
        <v>#N/A</v>
      </c>
      <c r="BK44" s="7" t="e">
        <v>#N/A</v>
      </c>
      <c r="BL44" s="7" t="e">
        <v>#N/A</v>
      </c>
      <c r="BM44" s="7" t="e">
        <v>#N/A</v>
      </c>
      <c r="BN44" s="7" t="e">
        <v>#N/A</v>
      </c>
      <c r="BO44" s="7" t="e">
        <v>#N/A</v>
      </c>
      <c r="BP44" s="7" t="e">
        <v>#N/A</v>
      </c>
      <c r="BQ44" s="7" t="e">
        <v>#N/A</v>
      </c>
      <c r="BR44" s="7" t="e">
        <v>#N/A</v>
      </c>
      <c r="BS44" s="7" t="e">
        <v>#N/A</v>
      </c>
      <c r="BT44" s="7" t="e">
        <v>#N/A</v>
      </c>
      <c r="BU44" s="7" t="e">
        <v>#N/A</v>
      </c>
      <c r="BV44" s="7" t="e">
        <v>#N/A</v>
      </c>
      <c r="BW44" s="7" t="e">
        <v>#N/A</v>
      </c>
      <c r="BX44" s="7" t="e">
        <v>#N/A</v>
      </c>
      <c r="BY44" s="7" t="e">
        <v>#N/A</v>
      </c>
      <c r="BZ44" s="7" t="e">
        <v>#N/A</v>
      </c>
      <c r="CA44" s="7" t="e">
        <v>#N/A</v>
      </c>
      <c r="CB44" s="7" t="e">
        <v>#N/A</v>
      </c>
      <c r="CC44" s="7"/>
    </row>
    <row r="45" spans="1:81" x14ac:dyDescent="0.25">
      <c r="A45" t="s">
        <v>600</v>
      </c>
      <c r="B45" s="7" t="e">
        <v>#N/A</v>
      </c>
      <c r="C45" s="7" t="e">
        <v>#N/A</v>
      </c>
      <c r="D45" s="7" t="e">
        <v>#N/A</v>
      </c>
      <c r="E45" s="7" t="e">
        <v>#N/A</v>
      </c>
      <c r="F45" s="7" t="e">
        <v>#N/A</v>
      </c>
      <c r="G45" s="2" t="e">
        <v>#N/A</v>
      </c>
      <c r="H45" s="2" t="e">
        <v>#N/A</v>
      </c>
      <c r="I45" s="2" t="e">
        <v>#N/A</v>
      </c>
      <c r="J45" s="2" t="e">
        <v>#N/A</v>
      </c>
      <c r="K45" s="7" t="e">
        <v>#N/A</v>
      </c>
      <c r="L45" s="7" t="e">
        <v>#N/A</v>
      </c>
      <c r="M45" s="7" t="e">
        <v>#N/A</v>
      </c>
      <c r="N45" s="7" t="e">
        <v>#N/A</v>
      </c>
      <c r="O45" s="7" t="e">
        <v>#N/A</v>
      </c>
      <c r="P45" s="7" t="e">
        <v>#N/A</v>
      </c>
      <c r="Q45" s="7" t="e">
        <v>#N/A</v>
      </c>
      <c r="R45" s="7" t="e">
        <v>#N/A</v>
      </c>
      <c r="S45" s="7">
        <v>29046</v>
      </c>
      <c r="T45" s="7">
        <v>517</v>
      </c>
      <c r="U45" s="7">
        <v>169</v>
      </c>
      <c r="V45" s="7">
        <v>5031</v>
      </c>
      <c r="W45" s="7">
        <v>206</v>
      </c>
      <c r="X45" s="7">
        <v>146</v>
      </c>
      <c r="Y45" s="7">
        <v>2195</v>
      </c>
      <c r="Z45" s="7">
        <v>4572</v>
      </c>
      <c r="AA45" s="7">
        <v>1360</v>
      </c>
      <c r="AB45" s="7">
        <v>1614</v>
      </c>
      <c r="AC45" s="7">
        <v>836</v>
      </c>
      <c r="AD45" s="7">
        <v>1160</v>
      </c>
      <c r="AE45" s="7">
        <v>260</v>
      </c>
      <c r="AF45" s="7">
        <v>1487</v>
      </c>
      <c r="AG45" s="7">
        <v>1499</v>
      </c>
      <c r="AH45" s="7">
        <v>1792</v>
      </c>
      <c r="AI45" s="7">
        <v>2037</v>
      </c>
      <c r="AJ45" s="7">
        <v>2715</v>
      </c>
      <c r="AK45" s="7">
        <v>643</v>
      </c>
      <c r="AL45" s="7">
        <v>808</v>
      </c>
      <c r="AM45" s="7">
        <v>0</v>
      </c>
      <c r="AN45" s="7">
        <v>20782</v>
      </c>
      <c r="AO45" s="7" t="e">
        <v>#N/A</v>
      </c>
      <c r="AP45" s="7">
        <v>2083</v>
      </c>
      <c r="AQ45" s="2">
        <v>7.2</v>
      </c>
      <c r="AR45" s="2" t="e">
        <v>#N/A</v>
      </c>
      <c r="AS45" s="2" t="e">
        <v>#N/A</v>
      </c>
      <c r="AT45" s="7">
        <v>63</v>
      </c>
      <c r="AU45" s="7">
        <v>56</v>
      </c>
      <c r="AV45" s="7" t="e">
        <v>#N/A</v>
      </c>
      <c r="AW45" s="7">
        <v>44750</v>
      </c>
      <c r="AX45" s="2">
        <v>64.400000000000006</v>
      </c>
      <c r="AY45" s="2">
        <v>72.400000000000006</v>
      </c>
      <c r="AZ45" s="2" t="e">
        <v>#N/A</v>
      </c>
      <c r="BA45" s="7" t="e">
        <v>#N/A</v>
      </c>
      <c r="BB45" s="7">
        <v>26730</v>
      </c>
      <c r="BC45" s="7" t="e">
        <v>#N/A</v>
      </c>
      <c r="BD45" s="7" t="e">
        <v>#N/A</v>
      </c>
      <c r="BE45" s="7" t="e">
        <v>#N/A</v>
      </c>
      <c r="BF45" s="7" t="e">
        <v>#N/A</v>
      </c>
      <c r="BG45" s="7">
        <v>2083</v>
      </c>
      <c r="BH45" s="7" t="e">
        <v>#N/A</v>
      </c>
      <c r="BI45" s="7" t="e">
        <v>#N/A</v>
      </c>
      <c r="BJ45" s="7" t="e">
        <v>#N/A</v>
      </c>
      <c r="BK45" s="7" t="e">
        <v>#N/A</v>
      </c>
      <c r="BL45" s="7" t="e">
        <v>#N/A</v>
      </c>
      <c r="BM45" s="7" t="e">
        <v>#N/A</v>
      </c>
      <c r="BN45" s="7" t="e">
        <v>#N/A</v>
      </c>
      <c r="BO45" s="7" t="e">
        <v>#N/A</v>
      </c>
      <c r="BP45" s="7" t="e">
        <v>#N/A</v>
      </c>
      <c r="BQ45" s="7" t="e">
        <v>#N/A</v>
      </c>
      <c r="BR45" s="7" t="e">
        <v>#N/A</v>
      </c>
      <c r="BS45" s="7" t="e">
        <v>#N/A</v>
      </c>
      <c r="BT45" s="7" t="e">
        <v>#N/A</v>
      </c>
      <c r="BU45" s="7" t="e">
        <v>#N/A</v>
      </c>
      <c r="BV45" s="7" t="e">
        <v>#N/A</v>
      </c>
      <c r="BW45" s="7" t="e">
        <v>#N/A</v>
      </c>
      <c r="BX45" s="7" t="e">
        <v>#N/A</v>
      </c>
      <c r="BY45" s="7" t="e">
        <v>#N/A</v>
      </c>
      <c r="BZ45" s="7" t="e">
        <v>#N/A</v>
      </c>
      <c r="CA45" s="7" t="e">
        <v>#N/A</v>
      </c>
      <c r="CB45" s="7" t="e">
        <v>#N/A</v>
      </c>
      <c r="CC45" s="7"/>
    </row>
    <row r="46" spans="1:81" x14ac:dyDescent="0.25">
      <c r="A46" t="s">
        <v>601</v>
      </c>
      <c r="B46" s="7" t="e">
        <v>#N/A</v>
      </c>
      <c r="C46" s="7" t="e">
        <v>#N/A</v>
      </c>
      <c r="D46" s="7" t="e">
        <v>#N/A</v>
      </c>
      <c r="E46" s="7" t="e">
        <v>#N/A</v>
      </c>
      <c r="F46" s="7" t="e">
        <v>#N/A</v>
      </c>
      <c r="G46" s="2" t="e">
        <v>#N/A</v>
      </c>
      <c r="H46" s="2" t="e">
        <v>#N/A</v>
      </c>
      <c r="I46" s="2" t="e">
        <v>#N/A</v>
      </c>
      <c r="J46" s="2" t="e">
        <v>#N/A</v>
      </c>
      <c r="K46" s="7" t="e">
        <v>#N/A</v>
      </c>
      <c r="L46" s="7" t="e">
        <v>#N/A</v>
      </c>
      <c r="M46" s="7" t="e">
        <v>#N/A</v>
      </c>
      <c r="N46" s="7" t="e">
        <v>#N/A</v>
      </c>
      <c r="O46" s="7" t="e">
        <v>#N/A</v>
      </c>
      <c r="P46" s="7" t="e">
        <v>#N/A</v>
      </c>
      <c r="Q46" s="7" t="e">
        <v>#N/A</v>
      </c>
      <c r="R46" s="7" t="e">
        <v>#N/A</v>
      </c>
      <c r="S46" s="7">
        <v>29152</v>
      </c>
      <c r="T46" s="7">
        <v>517</v>
      </c>
      <c r="U46" s="7">
        <v>164</v>
      </c>
      <c r="V46" s="7">
        <v>5043</v>
      </c>
      <c r="W46" s="7">
        <v>203</v>
      </c>
      <c r="X46" s="7">
        <v>147</v>
      </c>
      <c r="Y46" s="7">
        <v>2207</v>
      </c>
      <c r="Z46" s="7">
        <v>4585</v>
      </c>
      <c r="AA46" s="7">
        <v>1370</v>
      </c>
      <c r="AB46" s="7">
        <v>1635</v>
      </c>
      <c r="AC46" s="7">
        <v>836</v>
      </c>
      <c r="AD46" s="7">
        <v>1164</v>
      </c>
      <c r="AE46" s="7">
        <v>264</v>
      </c>
      <c r="AF46" s="7">
        <v>1509</v>
      </c>
      <c r="AG46" s="7">
        <v>1525</v>
      </c>
      <c r="AH46" s="7">
        <v>1797</v>
      </c>
      <c r="AI46" s="7">
        <v>2057</v>
      </c>
      <c r="AJ46" s="7">
        <v>2677</v>
      </c>
      <c r="AK46" s="7">
        <v>643</v>
      </c>
      <c r="AL46" s="7">
        <v>810</v>
      </c>
      <c r="AM46" s="7">
        <v>0</v>
      </c>
      <c r="AN46" s="7">
        <v>20870</v>
      </c>
      <c r="AO46" s="7" t="e">
        <v>#N/A</v>
      </c>
      <c r="AP46" s="7">
        <v>2045</v>
      </c>
      <c r="AQ46" s="2">
        <v>7.1</v>
      </c>
      <c r="AR46" s="2" t="e">
        <v>#N/A</v>
      </c>
      <c r="AS46" s="2" t="e">
        <v>#N/A</v>
      </c>
      <c r="AT46" s="7">
        <v>66</v>
      </c>
      <c r="AU46" s="7">
        <v>62</v>
      </c>
      <c r="AV46" s="7" t="e">
        <v>#N/A</v>
      </c>
      <c r="AW46" s="7">
        <v>44782</v>
      </c>
      <c r="AX46" s="2">
        <v>64.400000000000006</v>
      </c>
      <c r="AY46" s="2">
        <v>72.599999999999994</v>
      </c>
      <c r="AZ46" s="2" t="e">
        <v>#N/A</v>
      </c>
      <c r="BA46" s="7" t="e">
        <v>#N/A</v>
      </c>
      <c r="BB46" s="7">
        <v>26795</v>
      </c>
      <c r="BC46" s="7" t="e">
        <v>#N/A</v>
      </c>
      <c r="BD46" s="7" t="e">
        <v>#N/A</v>
      </c>
      <c r="BE46" s="7" t="e">
        <v>#N/A</v>
      </c>
      <c r="BF46" s="7" t="e">
        <v>#N/A</v>
      </c>
      <c r="BG46" s="7">
        <v>2045</v>
      </c>
      <c r="BH46" s="7" t="e">
        <v>#N/A</v>
      </c>
      <c r="BI46" s="7" t="e">
        <v>#N/A</v>
      </c>
      <c r="BJ46" s="7" t="e">
        <v>#N/A</v>
      </c>
      <c r="BK46" s="7" t="e">
        <v>#N/A</v>
      </c>
      <c r="BL46" s="7" t="e">
        <v>#N/A</v>
      </c>
      <c r="BM46" s="7" t="e">
        <v>#N/A</v>
      </c>
      <c r="BN46" s="7" t="e">
        <v>#N/A</v>
      </c>
      <c r="BO46" s="7" t="e">
        <v>#N/A</v>
      </c>
      <c r="BP46" s="7" t="e">
        <v>#N/A</v>
      </c>
      <c r="BQ46" s="7" t="e">
        <v>#N/A</v>
      </c>
      <c r="BR46" s="7" t="e">
        <v>#N/A</v>
      </c>
      <c r="BS46" s="7" t="e">
        <v>#N/A</v>
      </c>
      <c r="BT46" s="7" t="e">
        <v>#N/A</v>
      </c>
      <c r="BU46" s="7" t="e">
        <v>#N/A</v>
      </c>
      <c r="BV46" s="7" t="e">
        <v>#N/A</v>
      </c>
      <c r="BW46" s="7" t="e">
        <v>#N/A</v>
      </c>
      <c r="BX46" s="7" t="e">
        <v>#N/A</v>
      </c>
      <c r="BY46" s="7" t="e">
        <v>#N/A</v>
      </c>
      <c r="BZ46" s="7" t="e">
        <v>#N/A</v>
      </c>
      <c r="CA46" s="7" t="e">
        <v>#N/A</v>
      </c>
      <c r="CB46" s="7" t="e">
        <v>#N/A</v>
      </c>
      <c r="CC46" s="7"/>
    </row>
    <row r="47" spans="1:81" x14ac:dyDescent="0.25">
      <c r="A47" t="s">
        <v>602</v>
      </c>
      <c r="B47" s="7" t="e">
        <v>#N/A</v>
      </c>
      <c r="C47" s="7" t="e">
        <v>#N/A</v>
      </c>
      <c r="D47" s="7" t="e">
        <v>#N/A</v>
      </c>
      <c r="E47" s="7" t="e">
        <v>#N/A</v>
      </c>
      <c r="F47" s="7" t="e">
        <v>#N/A</v>
      </c>
      <c r="G47" s="2" t="e">
        <v>#N/A</v>
      </c>
      <c r="H47" s="2" t="e">
        <v>#N/A</v>
      </c>
      <c r="I47" s="2" t="e">
        <v>#N/A</v>
      </c>
      <c r="J47" s="2" t="e">
        <v>#N/A</v>
      </c>
      <c r="K47" s="7" t="e">
        <v>#N/A</v>
      </c>
      <c r="L47" s="7" t="e">
        <v>#N/A</v>
      </c>
      <c r="M47" s="7" t="e">
        <v>#N/A</v>
      </c>
      <c r="N47" s="7" t="e">
        <v>#N/A</v>
      </c>
      <c r="O47" s="7" t="e">
        <v>#N/A</v>
      </c>
      <c r="P47" s="7" t="e">
        <v>#N/A</v>
      </c>
      <c r="Q47" s="7" t="e">
        <v>#N/A</v>
      </c>
      <c r="R47" s="7" t="e">
        <v>#N/A</v>
      </c>
      <c r="S47" s="7">
        <v>29267</v>
      </c>
      <c r="T47" s="7">
        <v>516</v>
      </c>
      <c r="U47" s="7">
        <v>163</v>
      </c>
      <c r="V47" s="7">
        <v>5011</v>
      </c>
      <c r="W47" s="7">
        <v>200</v>
      </c>
      <c r="X47" s="7">
        <v>147</v>
      </c>
      <c r="Y47" s="7">
        <v>2202</v>
      </c>
      <c r="Z47" s="7">
        <v>4613</v>
      </c>
      <c r="AA47" s="7">
        <v>1382</v>
      </c>
      <c r="AB47" s="7">
        <v>1663</v>
      </c>
      <c r="AC47" s="7">
        <v>842</v>
      </c>
      <c r="AD47" s="7">
        <v>1165</v>
      </c>
      <c r="AE47" s="7">
        <v>266</v>
      </c>
      <c r="AF47" s="7">
        <v>1522</v>
      </c>
      <c r="AG47" s="7">
        <v>1544</v>
      </c>
      <c r="AH47" s="7">
        <v>1815</v>
      </c>
      <c r="AI47" s="7">
        <v>2064</v>
      </c>
      <c r="AJ47" s="7">
        <v>2718</v>
      </c>
      <c r="AK47" s="7">
        <v>634</v>
      </c>
      <c r="AL47" s="7">
        <v>801</v>
      </c>
      <c r="AM47" s="7">
        <v>0</v>
      </c>
      <c r="AN47" s="7">
        <v>21028</v>
      </c>
      <c r="AO47" s="7" t="e">
        <v>#N/A</v>
      </c>
      <c r="AP47" s="7">
        <v>2021</v>
      </c>
      <c r="AQ47" s="2">
        <v>7</v>
      </c>
      <c r="AR47" s="2" t="e">
        <v>#N/A</v>
      </c>
      <c r="AS47" s="2" t="e">
        <v>#N/A</v>
      </c>
      <c r="AT47" s="7">
        <v>60</v>
      </c>
      <c r="AU47" s="7">
        <v>53</v>
      </c>
      <c r="AV47" s="7" t="e">
        <v>#N/A</v>
      </c>
      <c r="AW47" s="7">
        <v>44805</v>
      </c>
      <c r="AX47" s="2">
        <v>64.5</v>
      </c>
      <c r="AY47" s="2">
        <v>72.8</v>
      </c>
      <c r="AZ47" s="2" t="e">
        <v>#N/A</v>
      </c>
      <c r="BA47" s="7" t="e">
        <v>#N/A</v>
      </c>
      <c r="BB47" s="7">
        <v>26880</v>
      </c>
      <c r="BC47" s="7" t="e">
        <v>#N/A</v>
      </c>
      <c r="BD47" s="7" t="e">
        <v>#N/A</v>
      </c>
      <c r="BE47" s="7" t="e">
        <v>#N/A</v>
      </c>
      <c r="BF47" s="7" t="e">
        <v>#N/A</v>
      </c>
      <c r="BG47" s="7">
        <v>2021</v>
      </c>
      <c r="BH47" s="7" t="e">
        <v>#N/A</v>
      </c>
      <c r="BI47" s="7" t="e">
        <v>#N/A</v>
      </c>
      <c r="BJ47" s="7" t="e">
        <v>#N/A</v>
      </c>
      <c r="BK47" s="7" t="e">
        <v>#N/A</v>
      </c>
      <c r="BL47" s="7" t="e">
        <v>#N/A</v>
      </c>
      <c r="BM47" s="7" t="e">
        <v>#N/A</v>
      </c>
      <c r="BN47" s="7" t="e">
        <v>#N/A</v>
      </c>
      <c r="BO47" s="7" t="e">
        <v>#N/A</v>
      </c>
      <c r="BP47" s="7" t="e">
        <v>#N/A</v>
      </c>
      <c r="BQ47" s="7" t="e">
        <v>#N/A</v>
      </c>
      <c r="BR47" s="7" t="e">
        <v>#N/A</v>
      </c>
      <c r="BS47" s="7" t="e">
        <v>#N/A</v>
      </c>
      <c r="BT47" s="7" t="e">
        <v>#N/A</v>
      </c>
      <c r="BU47" s="7" t="e">
        <v>#N/A</v>
      </c>
      <c r="BV47" s="7" t="e">
        <v>#N/A</v>
      </c>
      <c r="BW47" s="7" t="e">
        <v>#N/A</v>
      </c>
      <c r="BX47" s="7" t="e">
        <v>#N/A</v>
      </c>
      <c r="BY47" s="7" t="e">
        <v>#N/A</v>
      </c>
      <c r="BZ47" s="7" t="e">
        <v>#N/A</v>
      </c>
      <c r="CA47" s="7" t="e">
        <v>#N/A</v>
      </c>
      <c r="CB47" s="7" t="e">
        <v>#N/A</v>
      </c>
      <c r="CC47" s="7"/>
    </row>
    <row r="48" spans="1:81" x14ac:dyDescent="0.25">
      <c r="A48" t="s">
        <v>603</v>
      </c>
      <c r="B48" s="7" t="e">
        <v>#N/A</v>
      </c>
      <c r="C48" s="7" t="e">
        <v>#N/A</v>
      </c>
      <c r="D48" s="7" t="e">
        <v>#N/A</v>
      </c>
      <c r="E48" s="7" t="e">
        <v>#N/A</v>
      </c>
      <c r="F48" s="7" t="e">
        <v>#N/A</v>
      </c>
      <c r="G48" s="2" t="e">
        <v>#N/A</v>
      </c>
      <c r="H48" s="2" t="e">
        <v>#N/A</v>
      </c>
      <c r="I48" s="2" t="e">
        <v>#N/A</v>
      </c>
      <c r="J48" s="2" t="e">
        <v>#N/A</v>
      </c>
      <c r="K48" s="7" t="e">
        <v>#N/A</v>
      </c>
      <c r="L48" s="7" t="e">
        <v>#N/A</v>
      </c>
      <c r="M48" s="7" t="e">
        <v>#N/A</v>
      </c>
      <c r="N48" s="7" t="e">
        <v>#N/A</v>
      </c>
      <c r="O48" s="7" t="e">
        <v>#N/A</v>
      </c>
      <c r="P48" s="7" t="e">
        <v>#N/A</v>
      </c>
      <c r="Q48" s="7" t="e">
        <v>#N/A</v>
      </c>
      <c r="R48" s="7" t="e">
        <v>#N/A</v>
      </c>
      <c r="S48" s="7">
        <v>29291</v>
      </c>
      <c r="T48" s="7">
        <v>516</v>
      </c>
      <c r="U48" s="7">
        <v>161</v>
      </c>
      <c r="V48" s="7">
        <v>4963</v>
      </c>
      <c r="W48" s="7">
        <v>197</v>
      </c>
      <c r="X48" s="7">
        <v>146</v>
      </c>
      <c r="Y48" s="7">
        <v>2212</v>
      </c>
      <c r="Z48" s="7">
        <v>4618</v>
      </c>
      <c r="AA48" s="7">
        <v>1388</v>
      </c>
      <c r="AB48" s="7">
        <v>1669</v>
      </c>
      <c r="AC48" s="7">
        <v>844</v>
      </c>
      <c r="AD48" s="7">
        <v>1170</v>
      </c>
      <c r="AE48" s="7">
        <v>267</v>
      </c>
      <c r="AF48" s="7">
        <v>1533</v>
      </c>
      <c r="AG48" s="7">
        <v>1556</v>
      </c>
      <c r="AH48" s="7">
        <v>1821</v>
      </c>
      <c r="AI48" s="7">
        <v>2060</v>
      </c>
      <c r="AJ48" s="7">
        <v>2736</v>
      </c>
      <c r="AK48" s="7">
        <v>633</v>
      </c>
      <c r="AL48" s="7">
        <v>800</v>
      </c>
      <c r="AM48" s="7">
        <v>0</v>
      </c>
      <c r="AN48" s="7">
        <v>21095</v>
      </c>
      <c r="AO48" s="7" t="e">
        <v>#N/A</v>
      </c>
      <c r="AP48" s="7">
        <v>2004</v>
      </c>
      <c r="AQ48" s="2">
        <v>6.9</v>
      </c>
      <c r="AR48" s="2" t="e">
        <v>#N/A</v>
      </c>
      <c r="AS48" s="2" t="e">
        <v>#N/A</v>
      </c>
      <c r="AT48" s="7">
        <v>67</v>
      </c>
      <c r="AU48" s="7">
        <v>60</v>
      </c>
      <c r="AV48" s="7" t="e">
        <v>#N/A</v>
      </c>
      <c r="AW48" s="7">
        <v>44829</v>
      </c>
      <c r="AX48" s="2">
        <v>64.5</v>
      </c>
      <c r="AY48" s="2">
        <v>72.8</v>
      </c>
      <c r="AZ48" s="2" t="e">
        <v>#N/A</v>
      </c>
      <c r="BA48" s="7" t="e">
        <v>#N/A</v>
      </c>
      <c r="BB48" s="7">
        <v>26900</v>
      </c>
      <c r="BC48" s="7" t="e">
        <v>#N/A</v>
      </c>
      <c r="BD48" s="7" t="e">
        <v>#N/A</v>
      </c>
      <c r="BE48" s="7" t="e">
        <v>#N/A</v>
      </c>
      <c r="BF48" s="7" t="e">
        <v>#N/A</v>
      </c>
      <c r="BG48" s="7">
        <v>2004</v>
      </c>
      <c r="BH48" s="7">
        <v>312362</v>
      </c>
      <c r="BI48" s="7">
        <v>2530</v>
      </c>
      <c r="BJ48" s="7">
        <v>35047</v>
      </c>
      <c r="BK48" s="7">
        <v>32279</v>
      </c>
      <c r="BL48" s="7">
        <v>5205</v>
      </c>
      <c r="BM48" s="7">
        <v>6352</v>
      </c>
      <c r="BN48" s="7">
        <v>36064</v>
      </c>
      <c r="BO48" s="7">
        <v>39468</v>
      </c>
      <c r="BP48" s="7">
        <v>11779</v>
      </c>
      <c r="BQ48" s="7">
        <v>14717</v>
      </c>
      <c r="BR48" s="7">
        <v>2271</v>
      </c>
      <c r="BS48" s="7">
        <v>29503</v>
      </c>
      <c r="BT48" s="7">
        <v>36453</v>
      </c>
      <c r="BU48" s="7">
        <v>18884</v>
      </c>
      <c r="BV48" s="7">
        <v>12172</v>
      </c>
      <c r="BW48" s="7">
        <v>26117</v>
      </c>
      <c r="BX48" s="7">
        <v>26152</v>
      </c>
      <c r="BY48" s="7">
        <v>26633</v>
      </c>
      <c r="BZ48" s="7">
        <v>5698</v>
      </c>
      <c r="CA48" s="7">
        <v>7011</v>
      </c>
      <c r="CB48" s="7">
        <v>725</v>
      </c>
      <c r="CC48" s="7"/>
    </row>
    <row r="49" spans="1:81" x14ac:dyDescent="0.25">
      <c r="A49" t="s">
        <v>604</v>
      </c>
      <c r="B49" s="7" t="e">
        <v>#N/A</v>
      </c>
      <c r="C49" s="7" t="e">
        <v>#N/A</v>
      </c>
      <c r="D49" s="7" t="e">
        <v>#N/A</v>
      </c>
      <c r="E49" s="7" t="e">
        <v>#N/A</v>
      </c>
      <c r="F49" s="7" t="e">
        <v>#N/A</v>
      </c>
      <c r="G49" s="2" t="e">
        <v>#N/A</v>
      </c>
      <c r="H49" s="2" t="e">
        <v>#N/A</v>
      </c>
      <c r="I49" s="2" t="e">
        <v>#N/A</v>
      </c>
      <c r="J49" s="2" t="e">
        <v>#N/A</v>
      </c>
      <c r="K49" s="7" t="e">
        <v>#N/A</v>
      </c>
      <c r="L49" s="7" t="e">
        <v>#N/A</v>
      </c>
      <c r="M49" s="7" t="e">
        <v>#N/A</v>
      </c>
      <c r="N49" s="7" t="e">
        <v>#N/A</v>
      </c>
      <c r="O49" s="7" t="e">
        <v>#N/A</v>
      </c>
      <c r="P49" s="7" t="e">
        <v>#N/A</v>
      </c>
      <c r="Q49" s="7" t="e">
        <v>#N/A</v>
      </c>
      <c r="R49" s="7" t="e">
        <v>#N/A</v>
      </c>
      <c r="S49" s="7">
        <v>29370</v>
      </c>
      <c r="T49" s="7">
        <v>516</v>
      </c>
      <c r="U49" s="7">
        <v>159</v>
      </c>
      <c r="V49" s="7">
        <v>4925</v>
      </c>
      <c r="W49" s="7">
        <v>197</v>
      </c>
      <c r="X49" s="7">
        <v>145</v>
      </c>
      <c r="Y49" s="7">
        <v>2221</v>
      </c>
      <c r="Z49" s="7">
        <v>4645</v>
      </c>
      <c r="AA49" s="7">
        <v>1386</v>
      </c>
      <c r="AB49" s="7">
        <v>1675</v>
      </c>
      <c r="AC49" s="7">
        <v>847</v>
      </c>
      <c r="AD49" s="7">
        <v>1172</v>
      </c>
      <c r="AE49" s="7">
        <v>270</v>
      </c>
      <c r="AF49" s="7">
        <v>1549</v>
      </c>
      <c r="AG49" s="7">
        <v>1577</v>
      </c>
      <c r="AH49" s="7">
        <v>1827</v>
      </c>
      <c r="AI49" s="7">
        <v>2060</v>
      </c>
      <c r="AJ49" s="7">
        <v>2752</v>
      </c>
      <c r="AK49" s="7">
        <v>642</v>
      </c>
      <c r="AL49" s="7">
        <v>806</v>
      </c>
      <c r="AM49" s="7">
        <v>0</v>
      </c>
      <c r="AN49" s="7">
        <v>21208</v>
      </c>
      <c r="AO49" s="7" t="e">
        <v>#N/A</v>
      </c>
      <c r="AP49" s="7">
        <v>2002</v>
      </c>
      <c r="AQ49" s="2">
        <v>6.9</v>
      </c>
      <c r="AR49" s="2" t="e">
        <v>#N/A</v>
      </c>
      <c r="AS49" s="2" t="e">
        <v>#N/A</v>
      </c>
      <c r="AT49" s="7">
        <v>73</v>
      </c>
      <c r="AU49" s="7">
        <v>60</v>
      </c>
      <c r="AV49" s="7" t="e">
        <v>#N/A</v>
      </c>
      <c r="AW49" s="7">
        <v>44852</v>
      </c>
      <c r="AX49" s="2">
        <v>64.5</v>
      </c>
      <c r="AY49" s="2">
        <v>72.8</v>
      </c>
      <c r="AZ49" s="2" t="e">
        <v>#N/A</v>
      </c>
      <c r="BA49" s="7" t="e">
        <v>#N/A</v>
      </c>
      <c r="BB49" s="7">
        <v>26935</v>
      </c>
      <c r="BC49" s="7" t="e">
        <v>#N/A</v>
      </c>
      <c r="BD49" s="7" t="e">
        <v>#N/A</v>
      </c>
      <c r="BE49" s="7" t="e">
        <v>#N/A</v>
      </c>
      <c r="BF49" s="7" t="e">
        <v>#N/A</v>
      </c>
      <c r="BG49" s="7">
        <v>2002</v>
      </c>
      <c r="BH49" s="7">
        <v>314101</v>
      </c>
      <c r="BI49" s="7">
        <v>2555</v>
      </c>
      <c r="BJ49" s="7">
        <v>36765</v>
      </c>
      <c r="BK49" s="7">
        <v>32474</v>
      </c>
      <c r="BL49" s="7">
        <v>5601</v>
      </c>
      <c r="BM49" s="7">
        <v>6561</v>
      </c>
      <c r="BN49" s="7">
        <v>35682</v>
      </c>
      <c r="BO49" s="7">
        <v>39510</v>
      </c>
      <c r="BP49" s="7">
        <v>11711</v>
      </c>
      <c r="BQ49" s="7">
        <v>14838</v>
      </c>
      <c r="BR49" s="7">
        <v>2325</v>
      </c>
      <c r="BS49" s="7">
        <v>29552</v>
      </c>
      <c r="BT49" s="7">
        <v>36709</v>
      </c>
      <c r="BU49" s="7">
        <v>18947</v>
      </c>
      <c r="BV49" s="7">
        <v>12221</v>
      </c>
      <c r="BW49" s="7">
        <v>26133</v>
      </c>
      <c r="BX49" s="7">
        <v>26132</v>
      </c>
      <c r="BY49" s="7">
        <v>26595</v>
      </c>
      <c r="BZ49" s="7">
        <v>5702</v>
      </c>
      <c r="CA49" s="7">
        <v>6997</v>
      </c>
      <c r="CB49" s="7">
        <v>726</v>
      </c>
      <c r="CC49" s="7"/>
    </row>
    <row r="50" spans="1:81" x14ac:dyDescent="0.25">
      <c r="A50" t="s">
        <v>605</v>
      </c>
      <c r="B50" s="7" t="e">
        <v>#N/A</v>
      </c>
      <c r="C50" s="7" t="e">
        <v>#N/A</v>
      </c>
      <c r="D50" s="7" t="e">
        <v>#N/A</v>
      </c>
      <c r="E50" s="7" t="e">
        <v>#N/A</v>
      </c>
      <c r="F50" s="7" t="e">
        <v>#N/A</v>
      </c>
      <c r="G50" s="2" t="e">
        <v>#N/A</v>
      </c>
      <c r="H50" s="2" t="e">
        <v>#N/A</v>
      </c>
      <c r="I50" s="2" t="e">
        <v>#N/A</v>
      </c>
      <c r="J50" s="2" t="e">
        <v>#N/A</v>
      </c>
      <c r="K50" s="7" t="e">
        <v>#N/A</v>
      </c>
      <c r="L50" s="7" t="e">
        <v>#N/A</v>
      </c>
      <c r="M50" s="7" t="e">
        <v>#N/A</v>
      </c>
      <c r="N50" s="7" t="e">
        <v>#N/A</v>
      </c>
      <c r="O50" s="7" t="e">
        <v>#N/A</v>
      </c>
      <c r="P50" s="7" t="e">
        <v>#N/A</v>
      </c>
      <c r="Q50" s="7" t="e">
        <v>#N/A</v>
      </c>
      <c r="R50" s="7" t="e">
        <v>#N/A</v>
      </c>
      <c r="S50" s="7">
        <v>29254</v>
      </c>
      <c r="T50" s="7">
        <v>509</v>
      </c>
      <c r="U50" s="7">
        <v>156</v>
      </c>
      <c r="V50" s="7">
        <v>4875</v>
      </c>
      <c r="W50" s="7">
        <v>196</v>
      </c>
      <c r="X50" s="7">
        <v>143</v>
      </c>
      <c r="Y50" s="7">
        <v>2199</v>
      </c>
      <c r="Z50" s="7">
        <v>4639</v>
      </c>
      <c r="AA50" s="7">
        <v>1388</v>
      </c>
      <c r="AB50" s="7">
        <v>1689</v>
      </c>
      <c r="AC50" s="7">
        <v>840</v>
      </c>
      <c r="AD50" s="7">
        <v>1180</v>
      </c>
      <c r="AE50" s="7">
        <v>269</v>
      </c>
      <c r="AF50" s="7">
        <v>1545</v>
      </c>
      <c r="AG50" s="7">
        <v>1571</v>
      </c>
      <c r="AH50" s="7">
        <v>1830</v>
      </c>
      <c r="AI50" s="7">
        <v>2034</v>
      </c>
      <c r="AJ50" s="7">
        <v>2750</v>
      </c>
      <c r="AK50" s="7">
        <v>640</v>
      </c>
      <c r="AL50" s="7">
        <v>801</v>
      </c>
      <c r="AM50" s="7">
        <v>0</v>
      </c>
      <c r="AN50" s="7">
        <v>21176</v>
      </c>
      <c r="AO50" s="7" t="e">
        <v>#N/A</v>
      </c>
      <c r="AP50" s="7">
        <v>2049</v>
      </c>
      <c r="AQ50" s="2">
        <v>7.1</v>
      </c>
      <c r="AR50" s="2" t="e">
        <v>#N/A</v>
      </c>
      <c r="AS50" s="2" t="e">
        <v>#N/A</v>
      </c>
      <c r="AT50" s="7">
        <v>62</v>
      </c>
      <c r="AU50" s="7">
        <v>55</v>
      </c>
      <c r="AV50" s="7" t="e">
        <v>#N/A</v>
      </c>
      <c r="AW50" s="7">
        <v>44875</v>
      </c>
      <c r="AX50" s="2">
        <v>64.5</v>
      </c>
      <c r="AY50" s="2">
        <v>72.7</v>
      </c>
      <c r="AZ50" s="2" t="e">
        <v>#N/A</v>
      </c>
      <c r="BA50" s="7" t="e">
        <v>#N/A</v>
      </c>
      <c r="BB50" s="7">
        <v>26900</v>
      </c>
      <c r="BC50" s="7" t="e">
        <v>#N/A</v>
      </c>
      <c r="BD50" s="7" t="e">
        <v>#N/A</v>
      </c>
      <c r="BE50" s="7" t="e">
        <v>#N/A</v>
      </c>
      <c r="BF50" s="7" t="e">
        <v>#N/A</v>
      </c>
      <c r="BG50" s="7">
        <v>2049</v>
      </c>
      <c r="BH50" s="7">
        <v>311384</v>
      </c>
      <c r="BI50" s="7">
        <v>2580</v>
      </c>
      <c r="BJ50" s="7">
        <v>33290</v>
      </c>
      <c r="BK50" s="7">
        <v>32128</v>
      </c>
      <c r="BL50" s="7">
        <v>5671</v>
      </c>
      <c r="BM50" s="7">
        <v>6536</v>
      </c>
      <c r="BN50" s="7">
        <v>34938</v>
      </c>
      <c r="BO50" s="7">
        <v>38812</v>
      </c>
      <c r="BP50" s="7">
        <v>11599</v>
      </c>
      <c r="BQ50" s="7">
        <v>14614</v>
      </c>
      <c r="BR50" s="7">
        <v>2311</v>
      </c>
      <c r="BS50" s="7">
        <v>29479</v>
      </c>
      <c r="BT50" s="7">
        <v>36661</v>
      </c>
      <c r="BU50" s="7">
        <v>18929</v>
      </c>
      <c r="BV50" s="7">
        <v>12201</v>
      </c>
      <c r="BW50" s="7">
        <v>26063</v>
      </c>
      <c r="BX50" s="7">
        <v>26195</v>
      </c>
      <c r="BY50" s="7">
        <v>26737</v>
      </c>
      <c r="BZ50" s="7">
        <v>5642</v>
      </c>
      <c r="CA50" s="7">
        <v>6913</v>
      </c>
      <c r="CB50" s="7">
        <v>717</v>
      </c>
      <c r="CC50" s="7"/>
    </row>
    <row r="51" spans="1:81" x14ac:dyDescent="0.25">
      <c r="A51" t="s">
        <v>606</v>
      </c>
      <c r="B51" s="7" t="e">
        <v>#N/A</v>
      </c>
      <c r="C51" s="7" t="e">
        <v>#N/A</v>
      </c>
      <c r="D51" s="7" t="e">
        <v>#N/A</v>
      </c>
      <c r="E51" s="7" t="e">
        <v>#N/A</v>
      </c>
      <c r="F51" s="7" t="e">
        <v>#N/A</v>
      </c>
      <c r="G51" s="2" t="e">
        <v>#N/A</v>
      </c>
      <c r="H51" s="2" t="e">
        <v>#N/A</v>
      </c>
      <c r="I51" s="2" t="e">
        <v>#N/A</v>
      </c>
      <c r="J51" s="2" t="e">
        <v>#N/A</v>
      </c>
      <c r="K51" s="7" t="e">
        <v>#N/A</v>
      </c>
      <c r="L51" s="7" t="e">
        <v>#N/A</v>
      </c>
      <c r="M51" s="7" t="e">
        <v>#N/A</v>
      </c>
      <c r="N51" s="7" t="e">
        <v>#N/A</v>
      </c>
      <c r="O51" s="7" t="e">
        <v>#N/A</v>
      </c>
      <c r="P51" s="7" t="e">
        <v>#N/A</v>
      </c>
      <c r="Q51" s="7" t="e">
        <v>#N/A</v>
      </c>
      <c r="R51" s="7" t="e">
        <v>#N/A</v>
      </c>
      <c r="S51" s="7">
        <v>29046</v>
      </c>
      <c r="T51" s="7">
        <v>502</v>
      </c>
      <c r="U51" s="7">
        <v>152</v>
      </c>
      <c r="V51" s="7">
        <v>4768</v>
      </c>
      <c r="W51" s="7">
        <v>195</v>
      </c>
      <c r="X51" s="7">
        <v>140</v>
      </c>
      <c r="Y51" s="7">
        <v>2168</v>
      </c>
      <c r="Z51" s="7">
        <v>4608</v>
      </c>
      <c r="AA51" s="7">
        <v>1381</v>
      </c>
      <c r="AB51" s="7">
        <v>1694</v>
      </c>
      <c r="AC51" s="7">
        <v>833</v>
      </c>
      <c r="AD51" s="7">
        <v>1166</v>
      </c>
      <c r="AE51" s="7">
        <v>266</v>
      </c>
      <c r="AF51" s="7">
        <v>1531</v>
      </c>
      <c r="AG51" s="7">
        <v>1565</v>
      </c>
      <c r="AH51" s="7">
        <v>1829</v>
      </c>
      <c r="AI51" s="7">
        <v>2049</v>
      </c>
      <c r="AJ51" s="7">
        <v>2771</v>
      </c>
      <c r="AK51" s="7">
        <v>634</v>
      </c>
      <c r="AL51" s="7">
        <v>793</v>
      </c>
      <c r="AM51" s="7">
        <v>0</v>
      </c>
      <c r="AN51" s="7">
        <v>21121</v>
      </c>
      <c r="AO51" s="7" t="e">
        <v>#N/A</v>
      </c>
      <c r="AP51" s="7">
        <v>2158</v>
      </c>
      <c r="AQ51" s="2">
        <v>7.5</v>
      </c>
      <c r="AR51" s="2" t="e">
        <v>#N/A</v>
      </c>
      <c r="AS51" s="2" t="e">
        <v>#N/A</v>
      </c>
      <c r="AT51" s="7">
        <v>57</v>
      </c>
      <c r="AU51" s="7">
        <v>47</v>
      </c>
      <c r="AV51" s="7" t="e">
        <v>#N/A</v>
      </c>
      <c r="AW51" s="7">
        <v>44898</v>
      </c>
      <c r="AX51" s="2">
        <v>64.400000000000006</v>
      </c>
      <c r="AY51" s="2">
        <v>72.3</v>
      </c>
      <c r="AZ51" s="2" t="e">
        <v>#N/A</v>
      </c>
      <c r="BA51" s="7" t="e">
        <v>#N/A</v>
      </c>
      <c r="BB51" s="7">
        <v>26750</v>
      </c>
      <c r="BC51" s="7" t="e">
        <v>#N/A</v>
      </c>
      <c r="BD51" s="7" t="e">
        <v>#N/A</v>
      </c>
      <c r="BE51" s="7" t="e">
        <v>#N/A</v>
      </c>
      <c r="BF51" s="7" t="e">
        <v>#N/A</v>
      </c>
      <c r="BG51" s="7">
        <v>2158</v>
      </c>
      <c r="BH51" s="7">
        <v>310397</v>
      </c>
      <c r="BI51" s="7">
        <v>2587</v>
      </c>
      <c r="BJ51" s="7">
        <v>33548</v>
      </c>
      <c r="BK51" s="7">
        <v>31687</v>
      </c>
      <c r="BL51" s="7">
        <v>5748</v>
      </c>
      <c r="BM51" s="7">
        <v>6504</v>
      </c>
      <c r="BN51" s="7">
        <v>34623</v>
      </c>
      <c r="BO51" s="7">
        <v>38195</v>
      </c>
      <c r="BP51" s="7">
        <v>11548</v>
      </c>
      <c r="BQ51" s="7">
        <v>14313</v>
      </c>
      <c r="BR51" s="7">
        <v>2282</v>
      </c>
      <c r="BS51" s="7">
        <v>29821</v>
      </c>
      <c r="BT51" s="7">
        <v>36626</v>
      </c>
      <c r="BU51" s="7">
        <v>18921</v>
      </c>
      <c r="BV51" s="7">
        <v>12177</v>
      </c>
      <c r="BW51" s="7">
        <v>26237</v>
      </c>
      <c r="BX51" s="7">
        <v>26414</v>
      </c>
      <c r="BY51" s="7">
        <v>27258</v>
      </c>
      <c r="BZ51" s="7">
        <v>5691</v>
      </c>
      <c r="CA51" s="7">
        <v>6976</v>
      </c>
      <c r="CB51" s="7">
        <v>724</v>
      </c>
      <c r="CC51" s="7"/>
    </row>
    <row r="52" spans="1:81" x14ac:dyDescent="0.25">
      <c r="A52" t="s">
        <v>607</v>
      </c>
      <c r="B52" s="7" t="e">
        <v>#N/A</v>
      </c>
      <c r="C52" s="7" t="e">
        <v>#N/A</v>
      </c>
      <c r="D52" s="7" t="e">
        <v>#N/A</v>
      </c>
      <c r="E52" s="7" t="e">
        <v>#N/A</v>
      </c>
      <c r="F52" s="7" t="e">
        <v>#N/A</v>
      </c>
      <c r="G52" s="2" t="e">
        <v>#N/A</v>
      </c>
      <c r="H52" s="2" t="e">
        <v>#N/A</v>
      </c>
      <c r="I52" s="2" t="e">
        <v>#N/A</v>
      </c>
      <c r="J52" s="2" t="e">
        <v>#N/A</v>
      </c>
      <c r="K52" s="7" t="e">
        <v>#N/A</v>
      </c>
      <c r="L52" s="7" t="e">
        <v>#N/A</v>
      </c>
      <c r="M52" s="7" t="e">
        <v>#N/A</v>
      </c>
      <c r="N52" s="7" t="e">
        <v>#N/A</v>
      </c>
      <c r="O52" s="7" t="e">
        <v>#N/A</v>
      </c>
      <c r="P52" s="7" t="e">
        <v>#N/A</v>
      </c>
      <c r="Q52" s="7" t="e">
        <v>#N/A</v>
      </c>
      <c r="R52" s="7" t="e">
        <v>#N/A</v>
      </c>
      <c r="S52" s="7">
        <v>28742</v>
      </c>
      <c r="T52" s="7">
        <v>501</v>
      </c>
      <c r="U52" s="7">
        <v>148</v>
      </c>
      <c r="V52" s="7">
        <v>4631</v>
      </c>
      <c r="W52" s="7">
        <v>193</v>
      </c>
      <c r="X52" s="7">
        <v>138</v>
      </c>
      <c r="Y52" s="7">
        <v>2120</v>
      </c>
      <c r="Z52" s="7">
        <v>4579</v>
      </c>
      <c r="AA52" s="7">
        <v>1367</v>
      </c>
      <c r="AB52" s="7">
        <v>1667</v>
      </c>
      <c r="AC52" s="7">
        <v>821</v>
      </c>
      <c r="AD52" s="7">
        <v>1160</v>
      </c>
      <c r="AE52" s="7">
        <v>264</v>
      </c>
      <c r="AF52" s="7">
        <v>1523</v>
      </c>
      <c r="AG52" s="7">
        <v>1565</v>
      </c>
      <c r="AH52" s="7">
        <v>1839</v>
      </c>
      <c r="AI52" s="7">
        <v>2042</v>
      </c>
      <c r="AJ52" s="7">
        <v>2783</v>
      </c>
      <c r="AK52" s="7">
        <v>623</v>
      </c>
      <c r="AL52" s="7">
        <v>778</v>
      </c>
      <c r="AM52" s="7">
        <v>0</v>
      </c>
      <c r="AN52" s="7">
        <v>21012</v>
      </c>
      <c r="AO52" s="7" t="e">
        <v>#N/A</v>
      </c>
      <c r="AP52" s="7">
        <v>2306</v>
      </c>
      <c r="AQ52" s="2">
        <v>8</v>
      </c>
      <c r="AR52" s="2" t="e">
        <v>#N/A</v>
      </c>
      <c r="AS52" s="2" t="e">
        <v>#N/A</v>
      </c>
      <c r="AT52" s="7">
        <v>32</v>
      </c>
      <c r="AU52" s="7">
        <v>36</v>
      </c>
      <c r="AV52" s="7" t="e">
        <v>#N/A</v>
      </c>
      <c r="AW52" s="7">
        <v>44920</v>
      </c>
      <c r="AX52" s="2">
        <v>64.2</v>
      </c>
      <c r="AY52" s="2">
        <v>71.7</v>
      </c>
      <c r="AZ52" s="2" t="e">
        <v>#N/A</v>
      </c>
      <c r="BA52" s="7" t="e">
        <v>#N/A</v>
      </c>
      <c r="BB52" s="7">
        <v>26530</v>
      </c>
      <c r="BC52" s="7" t="e">
        <v>#N/A</v>
      </c>
      <c r="BD52" s="7" t="e">
        <v>#N/A</v>
      </c>
      <c r="BE52" s="7" t="e">
        <v>#N/A</v>
      </c>
      <c r="BF52" s="7" t="e">
        <v>#N/A</v>
      </c>
      <c r="BG52" s="7">
        <v>2306</v>
      </c>
      <c r="BH52" s="7">
        <v>308570</v>
      </c>
      <c r="BI52" s="7">
        <v>2665</v>
      </c>
      <c r="BJ52" s="7">
        <v>35085</v>
      </c>
      <c r="BK52" s="7">
        <v>31047</v>
      </c>
      <c r="BL52" s="7">
        <v>5783</v>
      </c>
      <c r="BM52" s="7">
        <v>6371</v>
      </c>
      <c r="BN52" s="7">
        <v>33012</v>
      </c>
      <c r="BO52" s="7">
        <v>38020</v>
      </c>
      <c r="BP52" s="7">
        <v>11222</v>
      </c>
      <c r="BQ52" s="7">
        <v>14052</v>
      </c>
      <c r="BR52" s="7">
        <v>2241</v>
      </c>
      <c r="BS52" s="7">
        <v>30044</v>
      </c>
      <c r="BT52" s="7">
        <v>36424</v>
      </c>
      <c r="BU52" s="7">
        <v>18856</v>
      </c>
      <c r="BV52" s="7">
        <v>12115</v>
      </c>
      <c r="BW52" s="7">
        <v>26647</v>
      </c>
      <c r="BX52" s="7">
        <v>26712</v>
      </c>
      <c r="BY52" s="7">
        <v>27797</v>
      </c>
      <c r="BZ52" s="7">
        <v>5606</v>
      </c>
      <c r="CA52" s="7">
        <v>6881</v>
      </c>
      <c r="CB52" s="7">
        <v>714</v>
      </c>
      <c r="CC52" s="7"/>
    </row>
    <row r="53" spans="1:81" x14ac:dyDescent="0.25">
      <c r="A53" t="s">
        <v>608</v>
      </c>
      <c r="B53" s="7">
        <v>5994</v>
      </c>
      <c r="C53" s="7" t="e">
        <v>#N/A</v>
      </c>
      <c r="D53" s="7" t="e">
        <v>#N/A</v>
      </c>
      <c r="E53" s="7" t="e">
        <v>#N/A</v>
      </c>
      <c r="F53" s="7" t="e">
        <v>#N/A</v>
      </c>
      <c r="G53" s="2" t="e">
        <v>#N/A</v>
      </c>
      <c r="H53" s="2" t="e">
        <v>#N/A</v>
      </c>
      <c r="I53" s="2" t="e">
        <v>#N/A</v>
      </c>
      <c r="J53" s="2" t="e">
        <v>#N/A</v>
      </c>
      <c r="K53" s="7" t="e">
        <v>#N/A</v>
      </c>
      <c r="L53" s="7" t="e">
        <v>#N/A</v>
      </c>
      <c r="M53" s="7" t="e">
        <v>#N/A</v>
      </c>
      <c r="N53" s="7" t="e">
        <v>#N/A</v>
      </c>
      <c r="O53" s="7" t="e">
        <v>#N/A</v>
      </c>
      <c r="P53" s="7" t="e">
        <v>#N/A</v>
      </c>
      <c r="Q53" s="7" t="e">
        <v>#N/A</v>
      </c>
      <c r="R53" s="7" t="e">
        <v>#N/A</v>
      </c>
      <c r="S53" s="7">
        <v>28445</v>
      </c>
      <c r="T53" s="7">
        <v>496</v>
      </c>
      <c r="U53" s="7">
        <v>145</v>
      </c>
      <c r="V53" s="7">
        <v>4509</v>
      </c>
      <c r="W53" s="7">
        <v>189</v>
      </c>
      <c r="X53" s="7">
        <v>138</v>
      </c>
      <c r="Y53" s="7">
        <v>2078</v>
      </c>
      <c r="Z53" s="7">
        <v>4553</v>
      </c>
      <c r="AA53" s="7">
        <v>1356</v>
      </c>
      <c r="AB53" s="7">
        <v>1636</v>
      </c>
      <c r="AC53" s="7">
        <v>811</v>
      </c>
      <c r="AD53" s="7">
        <v>1145</v>
      </c>
      <c r="AE53" s="7">
        <v>262</v>
      </c>
      <c r="AF53" s="7">
        <v>1509</v>
      </c>
      <c r="AG53" s="7">
        <v>1552</v>
      </c>
      <c r="AH53" s="7">
        <v>1837</v>
      </c>
      <c r="AI53" s="7">
        <v>2038</v>
      </c>
      <c r="AJ53" s="7">
        <v>2796</v>
      </c>
      <c r="AK53" s="7">
        <v>624</v>
      </c>
      <c r="AL53" s="7">
        <v>773</v>
      </c>
      <c r="AM53" s="7">
        <v>0</v>
      </c>
      <c r="AN53" s="7">
        <v>20891</v>
      </c>
      <c r="AO53" s="7" t="e">
        <v>#N/A</v>
      </c>
      <c r="AP53" s="7">
        <v>2492</v>
      </c>
      <c r="AQ53" s="2">
        <v>8.6999999999999993</v>
      </c>
      <c r="AR53" s="2" t="e">
        <v>#N/A</v>
      </c>
      <c r="AS53" s="2" t="e">
        <v>#N/A</v>
      </c>
      <c r="AT53" s="7">
        <v>34</v>
      </c>
      <c r="AU53" s="7">
        <v>29</v>
      </c>
      <c r="AV53" s="7" t="e">
        <v>#N/A</v>
      </c>
      <c r="AW53" s="7">
        <v>44941</v>
      </c>
      <c r="AX53" s="2">
        <v>64</v>
      </c>
      <c r="AY53" s="2">
        <v>71</v>
      </c>
      <c r="AZ53" s="2" t="e">
        <v>#N/A</v>
      </c>
      <c r="BA53" s="7" t="e">
        <v>#N/A</v>
      </c>
      <c r="BB53" s="7">
        <v>26275</v>
      </c>
      <c r="BC53" s="7" t="e">
        <v>#N/A</v>
      </c>
      <c r="BD53" s="7" t="e">
        <v>#N/A</v>
      </c>
      <c r="BE53" s="7" t="e">
        <v>#N/A</v>
      </c>
      <c r="BF53" s="7" t="e">
        <v>#N/A</v>
      </c>
      <c r="BG53" s="7">
        <v>2492</v>
      </c>
      <c r="BH53" s="7">
        <v>308716</v>
      </c>
      <c r="BI53" s="7">
        <v>2698</v>
      </c>
      <c r="BJ53" s="7">
        <v>34861</v>
      </c>
      <c r="BK53" s="7">
        <v>30503</v>
      </c>
      <c r="BL53" s="7">
        <v>6179</v>
      </c>
      <c r="BM53" s="7">
        <v>6447</v>
      </c>
      <c r="BN53" s="7">
        <v>32983</v>
      </c>
      <c r="BO53" s="7">
        <v>37868</v>
      </c>
      <c r="BP53" s="7">
        <v>11346</v>
      </c>
      <c r="BQ53" s="7">
        <v>13819</v>
      </c>
      <c r="BR53" s="7">
        <v>2241</v>
      </c>
      <c r="BS53" s="7">
        <v>29966</v>
      </c>
      <c r="BT53" s="7">
        <v>36278</v>
      </c>
      <c r="BU53" s="7">
        <v>18811</v>
      </c>
      <c r="BV53" s="7">
        <v>12077</v>
      </c>
      <c r="BW53" s="7">
        <v>26816</v>
      </c>
      <c r="BX53" s="7">
        <v>27014</v>
      </c>
      <c r="BY53" s="7">
        <v>28650</v>
      </c>
      <c r="BZ53" s="7">
        <v>5684</v>
      </c>
      <c r="CA53" s="7">
        <v>6977</v>
      </c>
      <c r="CB53" s="7">
        <v>725</v>
      </c>
      <c r="CC53" s="7"/>
    </row>
    <row r="54" spans="1:81" x14ac:dyDescent="0.25">
      <c r="A54" t="s">
        <v>609</v>
      </c>
      <c r="B54" s="7" t="e">
        <v>#N/A</v>
      </c>
      <c r="C54" s="7" t="e">
        <v>#N/A</v>
      </c>
      <c r="D54" s="7" t="e">
        <v>#N/A</v>
      </c>
      <c r="E54" s="7" t="e">
        <v>#N/A</v>
      </c>
      <c r="F54" s="7" t="e">
        <v>#N/A</v>
      </c>
      <c r="G54" s="2" t="e">
        <v>#N/A</v>
      </c>
      <c r="H54" s="2" t="e">
        <v>#N/A</v>
      </c>
      <c r="I54" s="2" t="e">
        <v>#N/A</v>
      </c>
      <c r="J54" s="2" t="e">
        <v>#N/A</v>
      </c>
      <c r="K54" s="7" t="e">
        <v>#N/A</v>
      </c>
      <c r="L54" s="7" t="e">
        <v>#N/A</v>
      </c>
      <c r="M54" s="7" t="e">
        <v>#N/A</v>
      </c>
      <c r="N54" s="7" t="e">
        <v>#N/A</v>
      </c>
      <c r="O54" s="7" t="e">
        <v>#N/A</v>
      </c>
      <c r="P54" s="7" t="e">
        <v>#N/A</v>
      </c>
      <c r="Q54" s="7" t="e">
        <v>#N/A</v>
      </c>
      <c r="R54" s="7" t="e">
        <v>#N/A</v>
      </c>
      <c r="S54" s="7">
        <v>28265</v>
      </c>
      <c r="T54" s="7">
        <v>491</v>
      </c>
      <c r="U54" s="7">
        <v>142</v>
      </c>
      <c r="V54" s="7">
        <v>4432</v>
      </c>
      <c r="W54" s="7">
        <v>185</v>
      </c>
      <c r="X54" s="7">
        <v>137</v>
      </c>
      <c r="Y54" s="7">
        <v>2039</v>
      </c>
      <c r="Z54" s="7">
        <v>4556</v>
      </c>
      <c r="AA54" s="7">
        <v>1349</v>
      </c>
      <c r="AB54" s="7">
        <v>1619</v>
      </c>
      <c r="AC54" s="7">
        <v>804</v>
      </c>
      <c r="AD54" s="7">
        <v>1138</v>
      </c>
      <c r="AE54" s="7">
        <v>261</v>
      </c>
      <c r="AF54" s="7">
        <v>1507</v>
      </c>
      <c r="AG54" s="7">
        <v>1546</v>
      </c>
      <c r="AH54" s="7">
        <v>1842</v>
      </c>
      <c r="AI54" s="7">
        <v>2015</v>
      </c>
      <c r="AJ54" s="7">
        <v>2805</v>
      </c>
      <c r="AK54" s="7">
        <v>625</v>
      </c>
      <c r="AL54" s="7">
        <v>771</v>
      </c>
      <c r="AM54" s="7">
        <v>0</v>
      </c>
      <c r="AN54" s="7">
        <v>20840</v>
      </c>
      <c r="AO54" s="7" t="e">
        <v>#N/A</v>
      </c>
      <c r="AP54" s="7">
        <v>2624</v>
      </c>
      <c r="AQ54" s="2">
        <v>9.1999999999999993</v>
      </c>
      <c r="AR54" s="2" t="e">
        <v>#N/A</v>
      </c>
      <c r="AS54" s="2" t="e">
        <v>#N/A</v>
      </c>
      <c r="AT54" s="7">
        <v>27</v>
      </c>
      <c r="AU54" s="7">
        <v>20</v>
      </c>
      <c r="AV54" s="7" t="e">
        <v>#N/A</v>
      </c>
      <c r="AW54" s="7">
        <v>44958</v>
      </c>
      <c r="AX54" s="2">
        <v>63.7</v>
      </c>
      <c r="AY54" s="2">
        <v>70.3</v>
      </c>
      <c r="AZ54" s="2" t="e">
        <v>#N/A</v>
      </c>
      <c r="BA54" s="7" t="e">
        <v>#N/A</v>
      </c>
      <c r="BB54" s="7">
        <v>26025</v>
      </c>
      <c r="BC54" s="7" t="e">
        <v>#N/A</v>
      </c>
      <c r="BD54" s="7" t="e">
        <v>#N/A</v>
      </c>
      <c r="BE54" s="7" t="e">
        <v>#N/A</v>
      </c>
      <c r="BF54" s="7" t="e">
        <v>#N/A</v>
      </c>
      <c r="BG54" s="7">
        <v>2624</v>
      </c>
      <c r="BH54" s="7">
        <v>308878</v>
      </c>
      <c r="BI54" s="7">
        <v>2680</v>
      </c>
      <c r="BJ54" s="7">
        <v>37186</v>
      </c>
      <c r="BK54" s="7">
        <v>30158</v>
      </c>
      <c r="BL54" s="7">
        <v>5662</v>
      </c>
      <c r="BM54" s="7">
        <v>6308</v>
      </c>
      <c r="BN54" s="7">
        <v>32747</v>
      </c>
      <c r="BO54" s="7">
        <v>38381</v>
      </c>
      <c r="BP54" s="7">
        <v>11397</v>
      </c>
      <c r="BQ54" s="7">
        <v>13492</v>
      </c>
      <c r="BR54" s="7">
        <v>2242</v>
      </c>
      <c r="BS54" s="7">
        <v>29954</v>
      </c>
      <c r="BT54" s="7">
        <v>36226</v>
      </c>
      <c r="BU54" s="7">
        <v>18776</v>
      </c>
      <c r="BV54" s="7">
        <v>12057</v>
      </c>
      <c r="BW54" s="7">
        <v>27029</v>
      </c>
      <c r="BX54" s="7">
        <v>27379</v>
      </c>
      <c r="BY54" s="7">
        <v>29122</v>
      </c>
      <c r="BZ54" s="7">
        <v>5720</v>
      </c>
      <c r="CA54" s="7">
        <v>7004</v>
      </c>
      <c r="CB54" s="7">
        <v>726</v>
      </c>
      <c r="CC54" s="7"/>
    </row>
    <row r="55" spans="1:81" x14ac:dyDescent="0.25">
      <c r="A55" t="s">
        <v>610</v>
      </c>
      <c r="B55" s="7" t="e">
        <v>#N/A</v>
      </c>
      <c r="C55" s="7" t="e">
        <v>#N/A</v>
      </c>
      <c r="D55" s="7" t="e">
        <v>#N/A</v>
      </c>
      <c r="E55" s="7" t="e">
        <v>#N/A</v>
      </c>
      <c r="F55" s="7" t="e">
        <v>#N/A</v>
      </c>
      <c r="G55" s="2" t="e">
        <v>#N/A</v>
      </c>
      <c r="H55" s="2" t="e">
        <v>#N/A</v>
      </c>
      <c r="I55" s="2" t="e">
        <v>#N/A</v>
      </c>
      <c r="J55" s="2" t="e">
        <v>#N/A</v>
      </c>
      <c r="K55" s="7" t="e">
        <v>#N/A</v>
      </c>
      <c r="L55" s="7" t="e">
        <v>#N/A</v>
      </c>
      <c r="M55" s="7" t="e">
        <v>#N/A</v>
      </c>
      <c r="N55" s="7" t="e">
        <v>#N/A</v>
      </c>
      <c r="O55" s="7" t="e">
        <v>#N/A</v>
      </c>
      <c r="P55" s="7" t="e">
        <v>#N/A</v>
      </c>
      <c r="Q55" s="7" t="e">
        <v>#N/A</v>
      </c>
      <c r="R55" s="7" t="e">
        <v>#N/A</v>
      </c>
      <c r="S55" s="7">
        <v>28129</v>
      </c>
      <c r="T55" s="7">
        <v>494</v>
      </c>
      <c r="U55" s="7">
        <v>133</v>
      </c>
      <c r="V55" s="7">
        <v>4379</v>
      </c>
      <c r="W55" s="7">
        <v>179</v>
      </c>
      <c r="X55" s="7">
        <v>140</v>
      </c>
      <c r="Y55" s="7">
        <v>2011</v>
      </c>
      <c r="Z55" s="7">
        <v>4541</v>
      </c>
      <c r="AA55" s="7">
        <v>1345</v>
      </c>
      <c r="AB55" s="7">
        <v>1581</v>
      </c>
      <c r="AC55" s="7">
        <v>802</v>
      </c>
      <c r="AD55" s="7">
        <v>1126</v>
      </c>
      <c r="AE55" s="7">
        <v>260</v>
      </c>
      <c r="AF55" s="7">
        <v>1501</v>
      </c>
      <c r="AG55" s="7">
        <v>1547</v>
      </c>
      <c r="AH55" s="7">
        <v>1848</v>
      </c>
      <c r="AI55" s="7">
        <v>2017</v>
      </c>
      <c r="AJ55" s="7">
        <v>2821</v>
      </c>
      <c r="AK55" s="7">
        <v>629</v>
      </c>
      <c r="AL55" s="7">
        <v>774</v>
      </c>
      <c r="AM55" s="7">
        <v>0</v>
      </c>
      <c r="AN55" s="7">
        <v>20793</v>
      </c>
      <c r="AO55" s="7" t="e">
        <v>#N/A</v>
      </c>
      <c r="AP55" s="7">
        <v>2697</v>
      </c>
      <c r="AQ55" s="2">
        <v>9.5</v>
      </c>
      <c r="AR55" s="2" t="e">
        <v>#N/A</v>
      </c>
      <c r="AS55" s="2" t="e">
        <v>#N/A</v>
      </c>
      <c r="AT55" s="7">
        <v>33</v>
      </c>
      <c r="AU55" s="7">
        <v>33</v>
      </c>
      <c r="AV55" s="7" t="e">
        <v>#N/A</v>
      </c>
      <c r="AW55" s="7">
        <v>44975</v>
      </c>
      <c r="AX55" s="2">
        <v>63.4</v>
      </c>
      <c r="AY55" s="2">
        <v>69.8</v>
      </c>
      <c r="AZ55" s="2" t="e">
        <v>#N/A</v>
      </c>
      <c r="BA55" s="7" t="e">
        <v>#N/A</v>
      </c>
      <c r="BB55" s="7">
        <v>25820</v>
      </c>
      <c r="BC55" s="7" t="e">
        <v>#N/A</v>
      </c>
      <c r="BD55" s="7" t="e">
        <v>#N/A</v>
      </c>
      <c r="BE55" s="7" t="e">
        <v>#N/A</v>
      </c>
      <c r="BF55" s="7" t="e">
        <v>#N/A</v>
      </c>
      <c r="BG55" s="7">
        <v>2697</v>
      </c>
      <c r="BH55" s="7">
        <v>309125</v>
      </c>
      <c r="BI55" s="7">
        <v>2675</v>
      </c>
      <c r="BJ55" s="7">
        <v>37821</v>
      </c>
      <c r="BK55" s="7">
        <v>30356</v>
      </c>
      <c r="BL55" s="7">
        <v>5972</v>
      </c>
      <c r="BM55" s="7">
        <v>6390</v>
      </c>
      <c r="BN55" s="7">
        <v>32268</v>
      </c>
      <c r="BO55" s="7">
        <v>38370</v>
      </c>
      <c r="BP55" s="7">
        <v>11477</v>
      </c>
      <c r="BQ55" s="7">
        <v>13421</v>
      </c>
      <c r="BR55" s="7">
        <v>2265</v>
      </c>
      <c r="BS55" s="7">
        <v>29421</v>
      </c>
      <c r="BT55" s="7">
        <v>36040</v>
      </c>
      <c r="BU55" s="7">
        <v>18671</v>
      </c>
      <c r="BV55" s="7">
        <v>12007</v>
      </c>
      <c r="BW55" s="7">
        <v>26845</v>
      </c>
      <c r="BX55" s="7">
        <v>27828</v>
      </c>
      <c r="BY55" s="7">
        <v>29349</v>
      </c>
      <c r="BZ55" s="7">
        <v>5735</v>
      </c>
      <c r="CA55" s="7">
        <v>7013</v>
      </c>
      <c r="CB55" s="7">
        <v>729</v>
      </c>
      <c r="CC55" s="7"/>
    </row>
    <row r="56" spans="1:81" x14ac:dyDescent="0.25">
      <c r="A56" t="s">
        <v>611</v>
      </c>
      <c r="B56" s="7" t="e">
        <v>#N/A</v>
      </c>
      <c r="C56" s="7" t="e">
        <v>#N/A</v>
      </c>
      <c r="D56" s="7" t="e">
        <v>#N/A</v>
      </c>
      <c r="E56" s="7" t="e">
        <v>#N/A</v>
      </c>
      <c r="F56" s="7" t="e">
        <v>#N/A</v>
      </c>
      <c r="G56" s="2" t="e">
        <v>#N/A</v>
      </c>
      <c r="H56" s="2" t="e">
        <v>#N/A</v>
      </c>
      <c r="I56" s="2" t="e">
        <v>#N/A</v>
      </c>
      <c r="J56" s="2" t="e">
        <v>#N/A</v>
      </c>
      <c r="K56" s="7" t="e">
        <v>#N/A</v>
      </c>
      <c r="L56" s="7" t="e">
        <v>#N/A</v>
      </c>
      <c r="M56" s="7" t="e">
        <v>#N/A</v>
      </c>
      <c r="N56" s="7" t="e">
        <v>#N/A</v>
      </c>
      <c r="O56" s="7" t="e">
        <v>#N/A</v>
      </c>
      <c r="P56" s="7" t="e">
        <v>#N/A</v>
      </c>
      <c r="Q56" s="7" t="e">
        <v>#N/A</v>
      </c>
      <c r="R56" s="7" t="e">
        <v>#N/A</v>
      </c>
      <c r="S56" s="7">
        <v>28124</v>
      </c>
      <c r="T56" s="7">
        <v>496</v>
      </c>
      <c r="U56" s="7">
        <v>125</v>
      </c>
      <c r="V56" s="7">
        <v>4327</v>
      </c>
      <c r="W56" s="7">
        <v>174</v>
      </c>
      <c r="X56" s="7">
        <v>144</v>
      </c>
      <c r="Y56" s="7">
        <v>1983</v>
      </c>
      <c r="Z56" s="7">
        <v>4561</v>
      </c>
      <c r="AA56" s="7">
        <v>1343</v>
      </c>
      <c r="AB56" s="7">
        <v>1596</v>
      </c>
      <c r="AC56" s="7">
        <v>800</v>
      </c>
      <c r="AD56" s="7">
        <v>1113</v>
      </c>
      <c r="AE56" s="7">
        <v>261</v>
      </c>
      <c r="AF56" s="7">
        <v>1505</v>
      </c>
      <c r="AG56" s="7">
        <v>1551</v>
      </c>
      <c r="AH56" s="7">
        <v>1848</v>
      </c>
      <c r="AI56" s="7">
        <v>2030</v>
      </c>
      <c r="AJ56" s="7">
        <v>2853</v>
      </c>
      <c r="AK56" s="7">
        <v>636</v>
      </c>
      <c r="AL56" s="7">
        <v>779</v>
      </c>
      <c r="AM56" s="7">
        <v>0</v>
      </c>
      <c r="AN56" s="7">
        <v>20874</v>
      </c>
      <c r="AO56" s="7" t="e">
        <v>#N/A</v>
      </c>
      <c r="AP56" s="7">
        <v>2762</v>
      </c>
      <c r="AQ56" s="2">
        <v>9.6999999999999993</v>
      </c>
      <c r="AR56" s="2" t="e">
        <v>#N/A</v>
      </c>
      <c r="AS56" s="2" t="e">
        <v>#N/A</v>
      </c>
      <c r="AT56" s="7">
        <v>24</v>
      </c>
      <c r="AU56" s="7">
        <v>22</v>
      </c>
      <c r="AV56" s="7" t="e">
        <v>#N/A</v>
      </c>
      <c r="AW56" s="7">
        <v>44992</v>
      </c>
      <c r="AX56" s="2">
        <v>63.3</v>
      </c>
      <c r="AY56" s="2">
        <v>69.400000000000006</v>
      </c>
      <c r="AZ56" s="2" t="e">
        <v>#N/A</v>
      </c>
      <c r="BA56" s="7" t="e">
        <v>#N/A</v>
      </c>
      <c r="BB56" s="7">
        <v>25710</v>
      </c>
      <c r="BC56" s="7" t="e">
        <v>#N/A</v>
      </c>
      <c r="BD56" s="7" t="e">
        <v>#N/A</v>
      </c>
      <c r="BE56" s="7" t="e">
        <v>#N/A</v>
      </c>
      <c r="BF56" s="7" t="e">
        <v>#N/A</v>
      </c>
      <c r="BG56" s="7">
        <v>2762</v>
      </c>
      <c r="BH56" s="7">
        <v>308624</v>
      </c>
      <c r="BI56" s="7">
        <v>2790</v>
      </c>
      <c r="BJ56" s="7">
        <v>37152</v>
      </c>
      <c r="BK56" s="7">
        <v>30456</v>
      </c>
      <c r="BL56" s="7">
        <v>5886</v>
      </c>
      <c r="BM56" s="7">
        <v>6403</v>
      </c>
      <c r="BN56" s="7">
        <v>31525</v>
      </c>
      <c r="BO56" s="7">
        <v>38560</v>
      </c>
      <c r="BP56" s="7">
        <v>11563</v>
      </c>
      <c r="BQ56" s="7">
        <v>13022</v>
      </c>
      <c r="BR56" s="7">
        <v>2260</v>
      </c>
      <c r="BS56" s="7">
        <v>28714</v>
      </c>
      <c r="BT56" s="7">
        <v>36163</v>
      </c>
      <c r="BU56" s="7">
        <v>18476</v>
      </c>
      <c r="BV56" s="7">
        <v>11917</v>
      </c>
      <c r="BW56" s="7">
        <v>26971</v>
      </c>
      <c r="BX56" s="7">
        <v>28256</v>
      </c>
      <c r="BY56" s="7">
        <v>29654</v>
      </c>
      <c r="BZ56" s="7">
        <v>5713</v>
      </c>
      <c r="CA56" s="7">
        <v>6962</v>
      </c>
      <c r="CB56" s="7">
        <v>725</v>
      </c>
      <c r="CC56" s="7"/>
    </row>
    <row r="57" spans="1:81" x14ac:dyDescent="0.25">
      <c r="A57" t="s">
        <v>612</v>
      </c>
      <c r="B57" s="7">
        <v>5919</v>
      </c>
      <c r="C57" s="7" t="e">
        <v>#N/A</v>
      </c>
      <c r="D57" s="7" t="e">
        <v>#N/A</v>
      </c>
      <c r="E57" s="7" t="e">
        <v>#N/A</v>
      </c>
      <c r="F57" s="7" t="e">
        <v>#N/A</v>
      </c>
      <c r="G57" s="2" t="e">
        <v>#N/A</v>
      </c>
      <c r="H57" s="2" t="e">
        <v>#N/A</v>
      </c>
      <c r="I57" s="2" t="e">
        <v>#N/A</v>
      </c>
      <c r="J57" s="2" t="e">
        <v>#N/A</v>
      </c>
      <c r="K57" s="7" t="e">
        <v>#N/A</v>
      </c>
      <c r="L57" s="7" t="e">
        <v>#N/A</v>
      </c>
      <c r="M57" s="7" t="e">
        <v>#N/A</v>
      </c>
      <c r="N57" s="7" t="e">
        <v>#N/A</v>
      </c>
      <c r="O57" s="7" t="e">
        <v>#N/A</v>
      </c>
      <c r="P57" s="7" t="e">
        <v>#N/A</v>
      </c>
      <c r="Q57" s="7" t="e">
        <v>#N/A</v>
      </c>
      <c r="R57" s="7" t="e">
        <v>#N/A</v>
      </c>
      <c r="S57" s="7">
        <v>27966</v>
      </c>
      <c r="T57" s="7">
        <v>493</v>
      </c>
      <c r="U57" s="7">
        <v>121</v>
      </c>
      <c r="V57" s="7">
        <v>4286</v>
      </c>
      <c r="W57" s="7">
        <v>168</v>
      </c>
      <c r="X57" s="7">
        <v>146</v>
      </c>
      <c r="Y57" s="7">
        <v>1953</v>
      </c>
      <c r="Z57" s="7">
        <v>4524</v>
      </c>
      <c r="AA57" s="7">
        <v>1326</v>
      </c>
      <c r="AB57" s="7">
        <v>1607</v>
      </c>
      <c r="AC57" s="7">
        <v>796</v>
      </c>
      <c r="AD57" s="7">
        <v>1111</v>
      </c>
      <c r="AE57" s="7">
        <v>261</v>
      </c>
      <c r="AF57" s="7">
        <v>1506</v>
      </c>
      <c r="AG57" s="7">
        <v>1549</v>
      </c>
      <c r="AH57" s="7">
        <v>1839</v>
      </c>
      <c r="AI57" s="7">
        <v>2009</v>
      </c>
      <c r="AJ57" s="7">
        <v>2861</v>
      </c>
      <c r="AK57" s="7">
        <v>635</v>
      </c>
      <c r="AL57" s="7">
        <v>775</v>
      </c>
      <c r="AM57" s="7">
        <v>0</v>
      </c>
      <c r="AN57" s="7">
        <v>20800</v>
      </c>
      <c r="AO57" s="7" t="e">
        <v>#N/A</v>
      </c>
      <c r="AP57" s="7">
        <v>2777</v>
      </c>
      <c r="AQ57" s="2">
        <v>9.8000000000000007</v>
      </c>
      <c r="AR57" s="2" t="e">
        <v>#N/A</v>
      </c>
      <c r="AS57" s="2" t="e">
        <v>#N/A</v>
      </c>
      <c r="AT57" s="7">
        <v>23</v>
      </c>
      <c r="AU57" s="7">
        <v>23</v>
      </c>
      <c r="AV57" s="7">
        <v>1005</v>
      </c>
      <c r="AW57" s="7">
        <v>44996</v>
      </c>
      <c r="AX57" s="2">
        <v>63.1</v>
      </c>
      <c r="AY57" s="2">
        <v>69.099999999999994</v>
      </c>
      <c r="AZ57" s="2">
        <v>33.200000000000003</v>
      </c>
      <c r="BA57" s="7" t="e">
        <v>#N/A</v>
      </c>
      <c r="BB57" s="7">
        <v>25605</v>
      </c>
      <c r="BC57" s="7" t="e">
        <v>#N/A</v>
      </c>
      <c r="BD57" s="7">
        <v>21576</v>
      </c>
      <c r="BE57" s="7">
        <v>663</v>
      </c>
      <c r="BF57" s="7">
        <v>1985</v>
      </c>
      <c r="BG57" s="7">
        <v>2777</v>
      </c>
      <c r="BH57" s="7">
        <v>308710</v>
      </c>
      <c r="BI57" s="7">
        <v>2762</v>
      </c>
      <c r="BJ57" s="7">
        <v>35715</v>
      </c>
      <c r="BK57" s="7">
        <v>30456</v>
      </c>
      <c r="BL57" s="7">
        <v>5843</v>
      </c>
      <c r="BM57" s="7">
        <v>6365</v>
      </c>
      <c r="BN57" s="7">
        <v>31304</v>
      </c>
      <c r="BO57" s="7">
        <v>39214</v>
      </c>
      <c r="BP57" s="7">
        <v>11599</v>
      </c>
      <c r="BQ57" s="7">
        <v>13171</v>
      </c>
      <c r="BR57" s="7">
        <v>2256</v>
      </c>
      <c r="BS57" s="7">
        <v>28829</v>
      </c>
      <c r="BT57" s="7">
        <v>36152</v>
      </c>
      <c r="BU57" s="7">
        <v>18416</v>
      </c>
      <c r="BV57" s="7">
        <v>11895</v>
      </c>
      <c r="BW57" s="7">
        <v>26774</v>
      </c>
      <c r="BX57" s="7">
        <v>28346</v>
      </c>
      <c r="BY57" s="7">
        <v>29597</v>
      </c>
      <c r="BZ57" s="7">
        <v>5671</v>
      </c>
      <c r="CA57" s="7">
        <v>6921</v>
      </c>
      <c r="CB57" s="7">
        <v>720</v>
      </c>
      <c r="CC57" s="7"/>
    </row>
    <row r="58" spans="1:81" x14ac:dyDescent="0.25">
      <c r="A58" t="s">
        <v>613</v>
      </c>
      <c r="B58" s="7" t="e">
        <v>#N/A</v>
      </c>
      <c r="C58" s="7" t="e">
        <v>#N/A</v>
      </c>
      <c r="D58" s="7" t="e">
        <v>#N/A</v>
      </c>
      <c r="E58" s="7" t="e">
        <v>#N/A</v>
      </c>
      <c r="F58" s="7" t="e">
        <v>#N/A</v>
      </c>
      <c r="G58" s="2" t="e">
        <v>#N/A</v>
      </c>
      <c r="H58" s="2" t="e">
        <v>#N/A</v>
      </c>
      <c r="I58" s="2" t="e">
        <v>#N/A</v>
      </c>
      <c r="J58" s="2" t="e">
        <v>#N/A</v>
      </c>
      <c r="K58" s="7" t="e">
        <v>#N/A</v>
      </c>
      <c r="L58" s="7" t="e">
        <v>#N/A</v>
      </c>
      <c r="M58" s="7" t="e">
        <v>#N/A</v>
      </c>
      <c r="N58" s="7" t="e">
        <v>#N/A</v>
      </c>
      <c r="O58" s="7" t="e">
        <v>#N/A</v>
      </c>
      <c r="P58" s="7" t="e">
        <v>#N/A</v>
      </c>
      <c r="Q58" s="7" t="e">
        <v>#N/A</v>
      </c>
      <c r="R58" s="7" t="e">
        <v>#N/A</v>
      </c>
      <c r="S58" s="7">
        <v>27542</v>
      </c>
      <c r="T58" s="7">
        <v>491</v>
      </c>
      <c r="U58" s="7">
        <v>117</v>
      </c>
      <c r="V58" s="7">
        <v>4192</v>
      </c>
      <c r="W58" s="7">
        <v>166</v>
      </c>
      <c r="X58" s="7">
        <v>147</v>
      </c>
      <c r="Y58" s="7">
        <v>1915</v>
      </c>
      <c r="Z58" s="7">
        <v>4438</v>
      </c>
      <c r="AA58" s="7">
        <v>1291</v>
      </c>
      <c r="AB58" s="7">
        <v>1576</v>
      </c>
      <c r="AC58" s="7">
        <v>782</v>
      </c>
      <c r="AD58" s="7">
        <v>1089</v>
      </c>
      <c r="AE58" s="7">
        <v>259</v>
      </c>
      <c r="AF58" s="7">
        <v>1500</v>
      </c>
      <c r="AG58" s="7">
        <v>1534</v>
      </c>
      <c r="AH58" s="7">
        <v>1826</v>
      </c>
      <c r="AI58" s="7">
        <v>1990</v>
      </c>
      <c r="AJ58" s="7">
        <v>2839</v>
      </c>
      <c r="AK58" s="7">
        <v>628</v>
      </c>
      <c r="AL58" s="7">
        <v>764</v>
      </c>
      <c r="AM58" s="7">
        <v>0</v>
      </c>
      <c r="AN58" s="7">
        <v>20515</v>
      </c>
      <c r="AO58" s="7" t="e">
        <v>#N/A</v>
      </c>
      <c r="AP58" s="7">
        <v>2815</v>
      </c>
      <c r="AQ58" s="2">
        <v>9.9</v>
      </c>
      <c r="AR58" s="2" t="e">
        <v>#N/A</v>
      </c>
      <c r="AS58" s="2" t="e">
        <v>#N/A</v>
      </c>
      <c r="AT58" s="7">
        <v>28</v>
      </c>
      <c r="AU58" s="7">
        <v>28</v>
      </c>
      <c r="AV58" s="7">
        <v>1088</v>
      </c>
      <c r="AW58" s="7">
        <v>45003</v>
      </c>
      <c r="AX58" s="2">
        <v>62.9</v>
      </c>
      <c r="AY58" s="2">
        <v>68.900000000000006</v>
      </c>
      <c r="AZ58" s="2">
        <v>33</v>
      </c>
      <c r="BA58" s="7" t="e">
        <v>#N/A</v>
      </c>
      <c r="BB58" s="7">
        <v>25509</v>
      </c>
      <c r="BC58" s="7" t="e">
        <v>#N/A</v>
      </c>
      <c r="BD58" s="7">
        <v>21551</v>
      </c>
      <c r="BE58" s="7">
        <v>709</v>
      </c>
      <c r="BF58" s="7">
        <v>1996</v>
      </c>
      <c r="BG58" s="7">
        <v>2815</v>
      </c>
      <c r="BH58" s="7">
        <v>310210</v>
      </c>
      <c r="BI58" s="7">
        <v>2745</v>
      </c>
      <c r="BJ58" s="7">
        <v>37214</v>
      </c>
      <c r="BK58" s="7">
        <v>30603</v>
      </c>
      <c r="BL58" s="7">
        <v>6170</v>
      </c>
      <c r="BM58" s="7">
        <v>6485</v>
      </c>
      <c r="BN58" s="7">
        <v>31069</v>
      </c>
      <c r="BO58" s="7">
        <v>40094</v>
      </c>
      <c r="BP58" s="7">
        <v>11627</v>
      </c>
      <c r="BQ58" s="7">
        <v>12991</v>
      </c>
      <c r="BR58" s="7">
        <v>2261</v>
      </c>
      <c r="BS58" s="7">
        <v>28908</v>
      </c>
      <c r="BT58" s="7">
        <v>36296</v>
      </c>
      <c r="BU58" s="7">
        <v>18394</v>
      </c>
      <c r="BV58" s="7">
        <v>11891</v>
      </c>
      <c r="BW58" s="7">
        <v>26619</v>
      </c>
      <c r="BX58" s="7">
        <v>28199</v>
      </c>
      <c r="BY58" s="7">
        <v>29499</v>
      </c>
      <c r="BZ58" s="7">
        <v>5739</v>
      </c>
      <c r="CA58" s="7">
        <v>7011</v>
      </c>
      <c r="CB58" s="7">
        <v>728</v>
      </c>
      <c r="CC58" s="7"/>
    </row>
    <row r="59" spans="1:81" x14ac:dyDescent="0.25">
      <c r="A59" t="s">
        <v>614</v>
      </c>
      <c r="B59" s="7" t="e">
        <v>#N/A</v>
      </c>
      <c r="C59" s="7" t="e">
        <v>#N/A</v>
      </c>
      <c r="D59" s="7" t="e">
        <v>#N/A</v>
      </c>
      <c r="E59" s="7" t="e">
        <v>#N/A</v>
      </c>
      <c r="F59" s="7" t="e">
        <v>#N/A</v>
      </c>
      <c r="G59" s="2" t="e">
        <v>#N/A</v>
      </c>
      <c r="H59" s="2" t="e">
        <v>#N/A</v>
      </c>
      <c r="I59" s="2" t="e">
        <v>#N/A</v>
      </c>
      <c r="J59" s="2" t="e">
        <v>#N/A</v>
      </c>
      <c r="K59" s="7" t="e">
        <v>#N/A</v>
      </c>
      <c r="L59" s="7" t="e">
        <v>#N/A</v>
      </c>
      <c r="M59" s="7" t="e">
        <v>#N/A</v>
      </c>
      <c r="N59" s="7" t="e">
        <v>#N/A</v>
      </c>
      <c r="O59" s="7" t="e">
        <v>#N/A</v>
      </c>
      <c r="P59" s="7" t="e">
        <v>#N/A</v>
      </c>
      <c r="Q59" s="7" t="e">
        <v>#N/A</v>
      </c>
      <c r="R59" s="7" t="e">
        <v>#N/A</v>
      </c>
      <c r="S59" s="7">
        <v>27417</v>
      </c>
      <c r="T59" s="7">
        <v>487</v>
      </c>
      <c r="U59" s="7">
        <v>108</v>
      </c>
      <c r="V59" s="7">
        <v>4104</v>
      </c>
      <c r="W59" s="7">
        <v>160</v>
      </c>
      <c r="X59" s="7">
        <v>149</v>
      </c>
      <c r="Y59" s="7">
        <v>1883</v>
      </c>
      <c r="Z59" s="7">
        <v>4439</v>
      </c>
      <c r="AA59" s="7">
        <v>1290</v>
      </c>
      <c r="AB59" s="7">
        <v>1583</v>
      </c>
      <c r="AC59" s="7">
        <v>780</v>
      </c>
      <c r="AD59" s="7">
        <v>1077</v>
      </c>
      <c r="AE59" s="7">
        <v>259</v>
      </c>
      <c r="AF59" s="7">
        <v>1500</v>
      </c>
      <c r="AG59" s="7">
        <v>1543</v>
      </c>
      <c r="AH59" s="7">
        <v>1815</v>
      </c>
      <c r="AI59" s="7">
        <v>1990</v>
      </c>
      <c r="AJ59" s="7">
        <v>2855</v>
      </c>
      <c r="AK59" s="7">
        <v>632</v>
      </c>
      <c r="AL59" s="7">
        <v>765</v>
      </c>
      <c r="AM59" s="7">
        <v>0</v>
      </c>
      <c r="AN59" s="7">
        <v>20526</v>
      </c>
      <c r="AO59" s="7" t="e">
        <v>#N/A</v>
      </c>
      <c r="AP59" s="7">
        <v>2932</v>
      </c>
      <c r="AQ59" s="2">
        <v>10.4</v>
      </c>
      <c r="AR59" s="2" t="e">
        <v>#N/A</v>
      </c>
      <c r="AS59" s="2" t="e">
        <v>#N/A</v>
      </c>
      <c r="AT59" s="7">
        <v>34</v>
      </c>
      <c r="AU59" s="7">
        <v>26</v>
      </c>
      <c r="AV59" s="7">
        <v>1176</v>
      </c>
      <c r="AW59" s="7">
        <v>45010</v>
      </c>
      <c r="AX59" s="2">
        <v>62.8</v>
      </c>
      <c r="AY59" s="2">
        <v>68.5</v>
      </c>
      <c r="AZ59" s="2">
        <v>32.9</v>
      </c>
      <c r="BA59" s="7" t="e">
        <v>#N/A</v>
      </c>
      <c r="BB59" s="7">
        <v>25336</v>
      </c>
      <c r="BC59" s="7" t="e">
        <v>#N/A</v>
      </c>
      <c r="BD59" s="7">
        <v>21429</v>
      </c>
      <c r="BE59" s="7">
        <v>732</v>
      </c>
      <c r="BF59" s="7">
        <v>2013</v>
      </c>
      <c r="BG59" s="7">
        <v>2932</v>
      </c>
      <c r="BH59" s="7">
        <v>312500</v>
      </c>
      <c r="BI59" s="7">
        <v>2672</v>
      </c>
      <c r="BJ59" s="7">
        <v>39067</v>
      </c>
      <c r="BK59" s="7">
        <v>30503</v>
      </c>
      <c r="BL59" s="7">
        <v>6291</v>
      </c>
      <c r="BM59" s="7">
        <v>6593</v>
      </c>
      <c r="BN59" s="7">
        <v>30578</v>
      </c>
      <c r="BO59" s="7">
        <v>40995</v>
      </c>
      <c r="BP59" s="7">
        <v>11910</v>
      </c>
      <c r="BQ59" s="7">
        <v>13058</v>
      </c>
      <c r="BR59" s="7">
        <v>2267</v>
      </c>
      <c r="BS59" s="7">
        <v>28899</v>
      </c>
      <c r="BT59" s="7">
        <v>36666</v>
      </c>
      <c r="BU59" s="7">
        <v>18489</v>
      </c>
      <c r="BV59" s="7">
        <v>11974</v>
      </c>
      <c r="BW59" s="7">
        <v>26575</v>
      </c>
      <c r="BX59" s="7">
        <v>28331</v>
      </c>
      <c r="BY59" s="7">
        <v>29628</v>
      </c>
      <c r="BZ59" s="7">
        <v>5923</v>
      </c>
      <c r="CA59" s="7">
        <v>7227</v>
      </c>
      <c r="CB59" s="7">
        <v>750</v>
      </c>
      <c r="CC59" s="7"/>
    </row>
    <row r="60" spans="1:81" x14ac:dyDescent="0.25">
      <c r="A60" t="s">
        <v>615</v>
      </c>
      <c r="B60" s="7" t="e">
        <v>#N/A</v>
      </c>
      <c r="C60" s="7" t="e">
        <v>#N/A</v>
      </c>
      <c r="D60" s="7" t="e">
        <v>#N/A</v>
      </c>
      <c r="E60" s="7" t="e">
        <v>#N/A</v>
      </c>
      <c r="F60" s="7" t="e">
        <v>#N/A</v>
      </c>
      <c r="G60" s="2" t="e">
        <v>#N/A</v>
      </c>
      <c r="H60" s="2" t="e">
        <v>#N/A</v>
      </c>
      <c r="I60" s="2" t="e">
        <v>#N/A</v>
      </c>
      <c r="J60" s="2" t="e">
        <v>#N/A</v>
      </c>
      <c r="K60" s="7" t="e">
        <v>#N/A</v>
      </c>
      <c r="L60" s="7" t="e">
        <v>#N/A</v>
      </c>
      <c r="M60" s="7" t="e">
        <v>#N/A</v>
      </c>
      <c r="N60" s="7" t="e">
        <v>#N/A</v>
      </c>
      <c r="O60" s="7" t="e">
        <v>#N/A</v>
      </c>
      <c r="P60" s="7" t="e">
        <v>#N/A</v>
      </c>
      <c r="Q60" s="7" t="e">
        <v>#N/A</v>
      </c>
      <c r="R60" s="7" t="e">
        <v>#N/A</v>
      </c>
      <c r="S60" s="7">
        <v>27533</v>
      </c>
      <c r="T60" s="7">
        <v>503</v>
      </c>
      <c r="U60" s="7">
        <v>102</v>
      </c>
      <c r="V60" s="7">
        <v>4105</v>
      </c>
      <c r="W60" s="7">
        <v>156</v>
      </c>
      <c r="X60" s="7">
        <v>151</v>
      </c>
      <c r="Y60" s="7">
        <v>1872</v>
      </c>
      <c r="Z60" s="7">
        <v>4473</v>
      </c>
      <c r="AA60" s="7">
        <v>1291</v>
      </c>
      <c r="AB60" s="7">
        <v>1580</v>
      </c>
      <c r="AC60" s="7">
        <v>787</v>
      </c>
      <c r="AD60" s="7">
        <v>1076</v>
      </c>
      <c r="AE60" s="7">
        <v>263</v>
      </c>
      <c r="AF60" s="7">
        <v>1523</v>
      </c>
      <c r="AG60" s="7">
        <v>1567</v>
      </c>
      <c r="AH60" s="7">
        <v>1802</v>
      </c>
      <c r="AI60" s="7">
        <v>1994</v>
      </c>
      <c r="AJ60" s="7">
        <v>2866</v>
      </c>
      <c r="AK60" s="7">
        <v>645</v>
      </c>
      <c r="AL60" s="7">
        <v>779</v>
      </c>
      <c r="AM60" s="7">
        <v>0</v>
      </c>
      <c r="AN60" s="7">
        <v>20644</v>
      </c>
      <c r="AO60" s="7" t="e">
        <v>#N/A</v>
      </c>
      <c r="AP60" s="7">
        <v>3004</v>
      </c>
      <c r="AQ60" s="2">
        <v>10.6</v>
      </c>
      <c r="AR60" s="2" t="e">
        <v>#N/A</v>
      </c>
      <c r="AS60" s="2" t="e">
        <v>#N/A</v>
      </c>
      <c r="AT60" s="7">
        <v>32</v>
      </c>
      <c r="AU60" s="7">
        <v>28</v>
      </c>
      <c r="AV60" s="7">
        <v>1243</v>
      </c>
      <c r="AW60" s="7">
        <v>45016</v>
      </c>
      <c r="AX60" s="2">
        <v>62.8</v>
      </c>
      <c r="AY60" s="2">
        <v>68.400000000000006</v>
      </c>
      <c r="AZ60" s="2">
        <v>33</v>
      </c>
      <c r="BA60" s="7" t="e">
        <v>#N/A</v>
      </c>
      <c r="BB60" s="7">
        <v>25282</v>
      </c>
      <c r="BC60" s="7" t="e">
        <v>#N/A</v>
      </c>
      <c r="BD60" s="7">
        <v>21388</v>
      </c>
      <c r="BE60" s="7">
        <v>782</v>
      </c>
      <c r="BF60" s="7">
        <v>2050</v>
      </c>
      <c r="BG60" s="7">
        <v>3004</v>
      </c>
      <c r="BH60" s="7">
        <v>313763</v>
      </c>
      <c r="BI60" s="7">
        <v>2539</v>
      </c>
      <c r="BJ60" s="7">
        <v>37271</v>
      </c>
      <c r="BK60" s="7">
        <v>30948</v>
      </c>
      <c r="BL60" s="7">
        <v>5921</v>
      </c>
      <c r="BM60" s="7">
        <v>6542</v>
      </c>
      <c r="BN60" s="7">
        <v>30525</v>
      </c>
      <c r="BO60" s="7">
        <v>41797</v>
      </c>
      <c r="BP60" s="7">
        <v>11796</v>
      </c>
      <c r="BQ60" s="7">
        <v>13034</v>
      </c>
      <c r="BR60" s="7">
        <v>2325</v>
      </c>
      <c r="BS60" s="7">
        <v>29187</v>
      </c>
      <c r="BT60" s="7">
        <v>36880</v>
      </c>
      <c r="BU60" s="7">
        <v>18402</v>
      </c>
      <c r="BV60" s="7">
        <v>11913</v>
      </c>
      <c r="BW60" s="7">
        <v>26499</v>
      </c>
      <c r="BX60" s="7">
        <v>28234</v>
      </c>
      <c r="BY60" s="7">
        <v>30027</v>
      </c>
      <c r="BZ60" s="7">
        <v>6004</v>
      </c>
      <c r="CA60" s="7">
        <v>7372</v>
      </c>
      <c r="CB60" s="7">
        <v>761</v>
      </c>
      <c r="CC60" s="7"/>
    </row>
    <row r="61" spans="1:81" x14ac:dyDescent="0.25">
      <c r="A61" t="s">
        <v>616</v>
      </c>
      <c r="B61" s="7">
        <v>5820</v>
      </c>
      <c r="C61" s="7" t="e">
        <v>#N/A</v>
      </c>
      <c r="D61" s="7" t="e">
        <v>#N/A</v>
      </c>
      <c r="E61" s="7" t="e">
        <v>#N/A</v>
      </c>
      <c r="F61" s="7" t="e">
        <v>#N/A</v>
      </c>
      <c r="G61" s="2" t="e">
        <v>#N/A</v>
      </c>
      <c r="H61" s="2" t="e">
        <v>#N/A</v>
      </c>
      <c r="I61" s="2" t="e">
        <v>#N/A</v>
      </c>
      <c r="J61" s="2" t="e">
        <v>#N/A</v>
      </c>
      <c r="K61" s="7" t="e">
        <v>#N/A</v>
      </c>
      <c r="L61" s="7" t="e">
        <v>#N/A</v>
      </c>
      <c r="M61" s="7" t="e">
        <v>#N/A</v>
      </c>
      <c r="N61" s="7" t="e">
        <v>#N/A</v>
      </c>
      <c r="O61" s="7" t="e">
        <v>#N/A</v>
      </c>
      <c r="P61" s="7" t="e">
        <v>#N/A</v>
      </c>
      <c r="Q61" s="7" t="e">
        <v>#N/A</v>
      </c>
      <c r="R61" s="7" t="e">
        <v>#N/A</v>
      </c>
      <c r="S61" s="7">
        <v>27519</v>
      </c>
      <c r="T61" s="7">
        <v>506</v>
      </c>
      <c r="U61" s="7">
        <v>88</v>
      </c>
      <c r="V61" s="7">
        <v>4098</v>
      </c>
      <c r="W61" s="7">
        <v>151</v>
      </c>
      <c r="X61" s="7">
        <v>154</v>
      </c>
      <c r="Y61" s="7">
        <v>1851</v>
      </c>
      <c r="Z61" s="7">
        <v>4495</v>
      </c>
      <c r="AA61" s="7">
        <v>1283</v>
      </c>
      <c r="AB61" s="7">
        <v>1564</v>
      </c>
      <c r="AC61" s="7">
        <v>790</v>
      </c>
      <c r="AD61" s="7">
        <v>1078</v>
      </c>
      <c r="AE61" s="7">
        <v>265</v>
      </c>
      <c r="AF61" s="7">
        <v>1538</v>
      </c>
      <c r="AG61" s="7">
        <v>1588</v>
      </c>
      <c r="AH61" s="7">
        <v>1787</v>
      </c>
      <c r="AI61" s="7">
        <v>1988</v>
      </c>
      <c r="AJ61" s="7">
        <v>2868</v>
      </c>
      <c r="AK61" s="7">
        <v>646</v>
      </c>
      <c r="AL61" s="7">
        <v>781</v>
      </c>
      <c r="AM61" s="7">
        <v>0</v>
      </c>
      <c r="AN61" s="7">
        <v>20671</v>
      </c>
      <c r="AO61" s="7" t="e">
        <v>#N/A</v>
      </c>
      <c r="AP61" s="7">
        <v>2931</v>
      </c>
      <c r="AQ61" s="2">
        <v>10.4</v>
      </c>
      <c r="AR61" s="2" t="e">
        <v>#N/A</v>
      </c>
      <c r="AS61" s="2" t="e">
        <v>#N/A</v>
      </c>
      <c r="AT61" s="7">
        <v>32</v>
      </c>
      <c r="AU61" s="7">
        <v>28</v>
      </c>
      <c r="AV61" s="7">
        <v>1244</v>
      </c>
      <c r="AW61" s="7">
        <v>45022</v>
      </c>
      <c r="AX61" s="2">
        <v>62.7</v>
      </c>
      <c r="AY61" s="2">
        <v>68.400000000000006</v>
      </c>
      <c r="AZ61" s="2">
        <v>33</v>
      </c>
      <c r="BA61" s="7" t="e">
        <v>#N/A</v>
      </c>
      <c r="BB61" s="7">
        <v>25293</v>
      </c>
      <c r="BC61" s="7" t="e">
        <v>#N/A</v>
      </c>
      <c r="BD61" s="7">
        <v>21389</v>
      </c>
      <c r="BE61" s="7">
        <v>812</v>
      </c>
      <c r="BF61" s="7">
        <v>2177</v>
      </c>
      <c r="BG61" s="7">
        <v>2931</v>
      </c>
      <c r="BH61" s="7">
        <v>315442</v>
      </c>
      <c r="BI61" s="7">
        <v>2458</v>
      </c>
      <c r="BJ61" s="7">
        <v>37758</v>
      </c>
      <c r="BK61" s="7">
        <v>30897</v>
      </c>
      <c r="BL61" s="7">
        <v>6205</v>
      </c>
      <c r="BM61" s="7">
        <v>6656</v>
      </c>
      <c r="BN61" s="7">
        <v>30063</v>
      </c>
      <c r="BO61" s="7">
        <v>42602</v>
      </c>
      <c r="BP61" s="7">
        <v>11888</v>
      </c>
      <c r="BQ61" s="7">
        <v>13155</v>
      </c>
      <c r="BR61" s="7">
        <v>2288</v>
      </c>
      <c r="BS61" s="7">
        <v>29419</v>
      </c>
      <c r="BT61" s="7">
        <v>37305</v>
      </c>
      <c r="BU61" s="7">
        <v>18563</v>
      </c>
      <c r="BV61" s="7">
        <v>12033</v>
      </c>
      <c r="BW61" s="7">
        <v>26280</v>
      </c>
      <c r="BX61" s="7">
        <v>28262</v>
      </c>
      <c r="BY61" s="7">
        <v>30599</v>
      </c>
      <c r="BZ61" s="7">
        <v>6038</v>
      </c>
      <c r="CA61" s="7">
        <v>7416</v>
      </c>
      <c r="CB61" s="7">
        <v>764</v>
      </c>
      <c r="CC61" s="7"/>
    </row>
    <row r="62" spans="1:81" x14ac:dyDescent="0.25">
      <c r="A62" t="s">
        <v>617</v>
      </c>
      <c r="B62" s="7" t="e">
        <v>#N/A</v>
      </c>
      <c r="C62" s="7" t="e">
        <v>#N/A</v>
      </c>
      <c r="D62" s="7" t="e">
        <v>#N/A</v>
      </c>
      <c r="E62" s="7" t="e">
        <v>#N/A</v>
      </c>
      <c r="F62" s="7" t="e">
        <v>#N/A</v>
      </c>
      <c r="G62" s="2" t="e">
        <v>#N/A</v>
      </c>
      <c r="H62" s="2" t="e">
        <v>#N/A</v>
      </c>
      <c r="I62" s="2" t="e">
        <v>#N/A</v>
      </c>
      <c r="J62" s="2" t="e">
        <v>#N/A</v>
      </c>
      <c r="K62" s="7" t="e">
        <v>#N/A</v>
      </c>
      <c r="L62" s="7" t="e">
        <v>#N/A</v>
      </c>
      <c r="M62" s="7" t="e">
        <v>#N/A</v>
      </c>
      <c r="N62" s="7" t="e">
        <v>#N/A</v>
      </c>
      <c r="O62" s="7" t="e">
        <v>#N/A</v>
      </c>
      <c r="P62" s="7" t="e">
        <v>#N/A</v>
      </c>
      <c r="Q62" s="7" t="e">
        <v>#N/A</v>
      </c>
      <c r="R62" s="7" t="e">
        <v>#N/A</v>
      </c>
      <c r="S62" s="7">
        <v>27576</v>
      </c>
      <c r="T62" s="7">
        <v>505</v>
      </c>
      <c r="U62" s="7">
        <v>83</v>
      </c>
      <c r="V62" s="7">
        <v>4086</v>
      </c>
      <c r="W62" s="7">
        <v>147</v>
      </c>
      <c r="X62" s="7">
        <v>157</v>
      </c>
      <c r="Y62" s="7">
        <v>1846</v>
      </c>
      <c r="Z62" s="7">
        <v>4531</v>
      </c>
      <c r="AA62" s="7">
        <v>1280</v>
      </c>
      <c r="AB62" s="7">
        <v>1585</v>
      </c>
      <c r="AC62" s="7">
        <v>790</v>
      </c>
      <c r="AD62" s="7">
        <v>1070</v>
      </c>
      <c r="AE62" s="7">
        <v>269</v>
      </c>
      <c r="AF62" s="7">
        <v>1556</v>
      </c>
      <c r="AG62" s="7">
        <v>1601</v>
      </c>
      <c r="AH62" s="7">
        <v>1774</v>
      </c>
      <c r="AI62" s="7">
        <v>1992</v>
      </c>
      <c r="AJ62" s="7">
        <v>2864</v>
      </c>
      <c r="AK62" s="7">
        <v>653</v>
      </c>
      <c r="AL62" s="7">
        <v>786</v>
      </c>
      <c r="AM62" s="7">
        <v>0</v>
      </c>
      <c r="AN62" s="7">
        <v>20752</v>
      </c>
      <c r="AO62" s="7" t="e">
        <v>#N/A</v>
      </c>
      <c r="AP62" s="7">
        <v>2890</v>
      </c>
      <c r="AQ62" s="2">
        <v>10.199999999999999</v>
      </c>
      <c r="AR62" s="2" t="e">
        <v>#N/A</v>
      </c>
      <c r="AS62" s="2" t="e">
        <v>#N/A</v>
      </c>
      <c r="AT62" s="7">
        <v>38</v>
      </c>
      <c r="AU62" s="7">
        <v>35</v>
      </c>
      <c r="AV62" s="7">
        <v>1253</v>
      </c>
      <c r="AW62" s="7">
        <v>45033</v>
      </c>
      <c r="AX62" s="2">
        <v>62.6</v>
      </c>
      <c r="AY62" s="2">
        <v>68.5</v>
      </c>
      <c r="AZ62" s="2">
        <v>33</v>
      </c>
      <c r="BA62" s="7" t="e">
        <v>#N/A</v>
      </c>
      <c r="BB62" s="7">
        <v>25316</v>
      </c>
      <c r="BC62" s="7" t="e">
        <v>#N/A</v>
      </c>
      <c r="BD62" s="7">
        <v>21431</v>
      </c>
      <c r="BE62" s="7">
        <v>816</v>
      </c>
      <c r="BF62" s="7">
        <v>2282</v>
      </c>
      <c r="BG62" s="7">
        <v>2890</v>
      </c>
      <c r="BH62" s="7">
        <v>318584</v>
      </c>
      <c r="BI62" s="7">
        <v>2476</v>
      </c>
      <c r="BJ62" s="7">
        <v>40690</v>
      </c>
      <c r="BK62" s="7">
        <v>30897</v>
      </c>
      <c r="BL62" s="7">
        <v>6480</v>
      </c>
      <c r="BM62" s="7">
        <v>6846</v>
      </c>
      <c r="BN62" s="7">
        <v>30007</v>
      </c>
      <c r="BO62" s="7">
        <v>43069</v>
      </c>
      <c r="BP62" s="7">
        <v>12086</v>
      </c>
      <c r="BQ62" s="7">
        <v>13376</v>
      </c>
      <c r="BR62" s="7">
        <v>2325</v>
      </c>
      <c r="BS62" s="7">
        <v>29642</v>
      </c>
      <c r="BT62" s="7">
        <v>37855</v>
      </c>
      <c r="BU62" s="7">
        <v>18791</v>
      </c>
      <c r="BV62" s="7">
        <v>12183</v>
      </c>
      <c r="BW62" s="7">
        <v>25917</v>
      </c>
      <c r="BX62" s="7">
        <v>28384</v>
      </c>
      <c r="BY62" s="7">
        <v>31035</v>
      </c>
      <c r="BZ62" s="7">
        <v>6175</v>
      </c>
      <c r="CA62" s="7">
        <v>7515</v>
      </c>
      <c r="CB62" s="7">
        <v>781</v>
      </c>
      <c r="CC62" s="7"/>
    </row>
    <row r="63" spans="1:81" x14ac:dyDescent="0.25">
      <c r="A63" t="s">
        <v>618</v>
      </c>
      <c r="B63" s="7" t="e">
        <v>#N/A</v>
      </c>
      <c r="C63" s="7" t="e">
        <v>#N/A</v>
      </c>
      <c r="D63" s="7" t="e">
        <v>#N/A</v>
      </c>
      <c r="E63" s="7" t="e">
        <v>#N/A</v>
      </c>
      <c r="F63" s="7" t="e">
        <v>#N/A</v>
      </c>
      <c r="G63" s="2" t="e">
        <v>#N/A</v>
      </c>
      <c r="H63" s="2" t="e">
        <v>#N/A</v>
      </c>
      <c r="I63" s="2" t="e">
        <v>#N/A</v>
      </c>
      <c r="J63" s="2" t="e">
        <v>#N/A</v>
      </c>
      <c r="K63" s="7" t="e">
        <v>#N/A</v>
      </c>
      <c r="L63" s="7" t="e">
        <v>#N/A</v>
      </c>
      <c r="M63" s="7" t="e">
        <v>#N/A</v>
      </c>
      <c r="N63" s="7" t="e">
        <v>#N/A</v>
      </c>
      <c r="O63" s="7" t="e">
        <v>#N/A</v>
      </c>
      <c r="P63" s="7" t="e">
        <v>#N/A</v>
      </c>
      <c r="Q63" s="7" t="e">
        <v>#N/A</v>
      </c>
      <c r="R63" s="7" t="e">
        <v>#N/A</v>
      </c>
      <c r="S63" s="7">
        <v>27649</v>
      </c>
      <c r="T63" s="7">
        <v>493</v>
      </c>
      <c r="U63" s="7">
        <v>78</v>
      </c>
      <c r="V63" s="7">
        <v>4092</v>
      </c>
      <c r="W63" s="7">
        <v>146</v>
      </c>
      <c r="X63" s="7">
        <v>154</v>
      </c>
      <c r="Y63" s="7">
        <v>1860</v>
      </c>
      <c r="Z63" s="7">
        <v>4561</v>
      </c>
      <c r="AA63" s="7">
        <v>1278</v>
      </c>
      <c r="AB63" s="7">
        <v>1597</v>
      </c>
      <c r="AC63" s="7">
        <v>794</v>
      </c>
      <c r="AD63" s="7">
        <v>1085</v>
      </c>
      <c r="AE63" s="7">
        <v>269</v>
      </c>
      <c r="AF63" s="7">
        <v>1558</v>
      </c>
      <c r="AG63" s="7">
        <v>1595</v>
      </c>
      <c r="AH63" s="7">
        <v>1756</v>
      </c>
      <c r="AI63" s="7">
        <v>2002</v>
      </c>
      <c r="AJ63" s="7">
        <v>2887</v>
      </c>
      <c r="AK63" s="7">
        <v>656</v>
      </c>
      <c r="AL63" s="7">
        <v>789</v>
      </c>
      <c r="AM63" s="7">
        <v>0</v>
      </c>
      <c r="AN63" s="7">
        <v>20826</v>
      </c>
      <c r="AO63" s="7" t="e">
        <v>#N/A</v>
      </c>
      <c r="AP63" s="7">
        <v>2892</v>
      </c>
      <c r="AQ63" s="2">
        <v>10.3</v>
      </c>
      <c r="AR63" s="2" t="e">
        <v>#N/A</v>
      </c>
      <c r="AS63" s="2" t="e">
        <v>#N/A</v>
      </c>
      <c r="AT63" s="7">
        <v>42</v>
      </c>
      <c r="AU63" s="7">
        <v>38</v>
      </c>
      <c r="AV63" s="7">
        <v>1274</v>
      </c>
      <c r="AW63" s="7">
        <v>45046</v>
      </c>
      <c r="AX63" s="2">
        <v>62.6</v>
      </c>
      <c r="AY63" s="2">
        <v>68.5</v>
      </c>
      <c r="AZ63" s="2">
        <v>33</v>
      </c>
      <c r="BA63" s="7" t="e">
        <v>#N/A</v>
      </c>
      <c r="BB63" s="7">
        <v>25320</v>
      </c>
      <c r="BC63" s="7" t="e">
        <v>#N/A</v>
      </c>
      <c r="BD63" s="7">
        <v>21403</v>
      </c>
      <c r="BE63" s="7">
        <v>825</v>
      </c>
      <c r="BF63" s="7">
        <v>2328</v>
      </c>
      <c r="BG63" s="7">
        <v>2892</v>
      </c>
      <c r="BH63" s="7">
        <v>320595</v>
      </c>
      <c r="BI63" s="7">
        <v>2454</v>
      </c>
      <c r="BJ63" s="7">
        <v>43440</v>
      </c>
      <c r="BK63" s="7">
        <v>31047</v>
      </c>
      <c r="BL63" s="7">
        <v>6851</v>
      </c>
      <c r="BM63" s="7">
        <v>7011</v>
      </c>
      <c r="BN63" s="7">
        <v>29920</v>
      </c>
      <c r="BO63" s="7">
        <v>43069</v>
      </c>
      <c r="BP63" s="7">
        <v>12151</v>
      </c>
      <c r="BQ63" s="7">
        <v>13152</v>
      </c>
      <c r="BR63" s="7">
        <v>2332</v>
      </c>
      <c r="BS63" s="7">
        <v>29853</v>
      </c>
      <c r="BT63" s="7">
        <v>38315</v>
      </c>
      <c r="BU63" s="7">
        <v>19034</v>
      </c>
      <c r="BV63" s="7">
        <v>12323</v>
      </c>
      <c r="BW63" s="7">
        <v>25534</v>
      </c>
      <c r="BX63" s="7">
        <v>28617</v>
      </c>
      <c r="BY63" s="7">
        <v>31187</v>
      </c>
      <c r="BZ63" s="7">
        <v>6248</v>
      </c>
      <c r="CA63" s="7">
        <v>7500</v>
      </c>
      <c r="CB63" s="7">
        <v>793</v>
      </c>
      <c r="CC63" s="7"/>
    </row>
    <row r="64" spans="1:81" x14ac:dyDescent="0.25">
      <c r="A64" t="s">
        <v>619</v>
      </c>
      <c r="B64" s="7" t="e">
        <v>#N/A</v>
      </c>
      <c r="C64" s="7" t="e">
        <v>#N/A</v>
      </c>
      <c r="D64" s="7" t="e">
        <v>#N/A</v>
      </c>
      <c r="E64" s="7" t="e">
        <v>#N/A</v>
      </c>
      <c r="F64" s="7" t="e">
        <v>#N/A</v>
      </c>
      <c r="G64" s="2" t="e">
        <v>#N/A</v>
      </c>
      <c r="H64" s="2" t="e">
        <v>#N/A</v>
      </c>
      <c r="I64" s="2" t="e">
        <v>#N/A</v>
      </c>
      <c r="J64" s="2" t="e">
        <v>#N/A</v>
      </c>
      <c r="K64" s="7" t="e">
        <v>#N/A</v>
      </c>
      <c r="L64" s="7" t="e">
        <v>#N/A</v>
      </c>
      <c r="M64" s="7" t="e">
        <v>#N/A</v>
      </c>
      <c r="N64" s="7" t="e">
        <v>#N/A</v>
      </c>
      <c r="O64" s="7" t="e">
        <v>#N/A</v>
      </c>
      <c r="P64" s="7" t="e">
        <v>#N/A</v>
      </c>
      <c r="Q64" s="7" t="e">
        <v>#N/A</v>
      </c>
      <c r="R64" s="7" t="e">
        <v>#N/A</v>
      </c>
      <c r="S64" s="7">
        <v>27630</v>
      </c>
      <c r="T64" s="7">
        <v>492</v>
      </c>
      <c r="U64" s="7">
        <v>74</v>
      </c>
      <c r="V64" s="7">
        <v>4096</v>
      </c>
      <c r="W64" s="7">
        <v>144</v>
      </c>
      <c r="X64" s="7">
        <v>151</v>
      </c>
      <c r="Y64" s="7">
        <v>1867</v>
      </c>
      <c r="Z64" s="7">
        <v>4582</v>
      </c>
      <c r="AA64" s="7">
        <v>1278</v>
      </c>
      <c r="AB64" s="7">
        <v>1564</v>
      </c>
      <c r="AC64" s="7">
        <v>794</v>
      </c>
      <c r="AD64" s="7">
        <v>1086</v>
      </c>
      <c r="AE64" s="7">
        <v>268</v>
      </c>
      <c r="AF64" s="7">
        <v>1547</v>
      </c>
      <c r="AG64" s="7">
        <v>1596</v>
      </c>
      <c r="AH64" s="7">
        <v>1745</v>
      </c>
      <c r="AI64" s="7">
        <v>1997</v>
      </c>
      <c r="AJ64" s="7">
        <v>2904</v>
      </c>
      <c r="AK64" s="7">
        <v>656</v>
      </c>
      <c r="AL64" s="7">
        <v>789</v>
      </c>
      <c r="AM64" s="7">
        <v>0</v>
      </c>
      <c r="AN64" s="7">
        <v>20806</v>
      </c>
      <c r="AO64" s="7" t="e">
        <v>#N/A</v>
      </c>
      <c r="AP64" s="7">
        <v>2806</v>
      </c>
      <c r="AQ64" s="2">
        <v>9.9</v>
      </c>
      <c r="AR64" s="2" t="e">
        <v>#N/A</v>
      </c>
      <c r="AS64" s="2" t="e">
        <v>#N/A</v>
      </c>
      <c r="AT64" s="7">
        <v>37</v>
      </c>
      <c r="AU64" s="7">
        <v>32</v>
      </c>
      <c r="AV64" s="7">
        <v>1236</v>
      </c>
      <c r="AW64" s="7">
        <v>45059</v>
      </c>
      <c r="AX64" s="2">
        <v>62.6</v>
      </c>
      <c r="AY64" s="2">
        <v>68.7</v>
      </c>
      <c r="AZ64" s="2">
        <v>33.1</v>
      </c>
      <c r="BA64" s="7" t="e">
        <v>#N/A</v>
      </c>
      <c r="BB64" s="7">
        <v>25408</v>
      </c>
      <c r="BC64" s="7" t="e">
        <v>#N/A</v>
      </c>
      <c r="BD64" s="7">
        <v>21443</v>
      </c>
      <c r="BE64" s="7">
        <v>831</v>
      </c>
      <c r="BF64" s="7">
        <v>2308</v>
      </c>
      <c r="BG64" s="7">
        <v>2806</v>
      </c>
      <c r="BH64" s="7">
        <v>323286</v>
      </c>
      <c r="BI64" s="7">
        <v>2380</v>
      </c>
      <c r="BJ64" s="7">
        <v>44490</v>
      </c>
      <c r="BK64" s="7">
        <v>31687</v>
      </c>
      <c r="BL64" s="7">
        <v>6041</v>
      </c>
      <c r="BM64" s="7">
        <v>6866</v>
      </c>
      <c r="BN64" s="7">
        <v>29578</v>
      </c>
      <c r="BO64" s="7">
        <v>44406</v>
      </c>
      <c r="BP64" s="7">
        <v>12263</v>
      </c>
      <c r="BQ64" s="7">
        <v>13389</v>
      </c>
      <c r="BR64" s="7">
        <v>2369</v>
      </c>
      <c r="BS64" s="7">
        <v>29670</v>
      </c>
      <c r="BT64" s="7">
        <v>38805</v>
      </c>
      <c r="BU64" s="7">
        <v>19064</v>
      </c>
      <c r="BV64" s="7">
        <v>12333</v>
      </c>
      <c r="BW64" s="7">
        <v>25923</v>
      </c>
      <c r="BX64" s="7">
        <v>29058</v>
      </c>
      <c r="BY64" s="7">
        <v>30910</v>
      </c>
      <c r="BZ64" s="7">
        <v>6279</v>
      </c>
      <c r="CA64" s="7">
        <v>7751</v>
      </c>
      <c r="CB64" s="7">
        <v>795</v>
      </c>
      <c r="CC64" s="7"/>
    </row>
    <row r="65" spans="1:81" x14ac:dyDescent="0.25">
      <c r="A65" t="s">
        <v>620</v>
      </c>
      <c r="B65" s="7">
        <v>5659</v>
      </c>
      <c r="C65" s="7" t="e">
        <v>#N/A</v>
      </c>
      <c r="D65" s="7" t="e">
        <v>#N/A</v>
      </c>
      <c r="E65" s="7" t="e">
        <v>#N/A</v>
      </c>
      <c r="F65" s="7" t="e">
        <v>#N/A</v>
      </c>
      <c r="G65" s="2" t="e">
        <v>#N/A</v>
      </c>
      <c r="H65" s="2" t="e">
        <v>#N/A</v>
      </c>
      <c r="I65" s="2" t="e">
        <v>#N/A</v>
      </c>
      <c r="J65" s="2" t="e">
        <v>#N/A</v>
      </c>
      <c r="K65" s="7" t="e">
        <v>#N/A</v>
      </c>
      <c r="L65" s="7" t="e">
        <v>#N/A</v>
      </c>
      <c r="M65" s="7" t="e">
        <v>#N/A</v>
      </c>
      <c r="N65" s="7" t="e">
        <v>#N/A</v>
      </c>
      <c r="O65" s="7" t="e">
        <v>#N/A</v>
      </c>
      <c r="P65" s="7" t="e">
        <v>#N/A</v>
      </c>
      <c r="Q65" s="7" t="e">
        <v>#N/A</v>
      </c>
      <c r="R65" s="7" t="e">
        <v>#N/A</v>
      </c>
      <c r="S65" s="7">
        <v>27678</v>
      </c>
      <c r="T65" s="7">
        <v>487</v>
      </c>
      <c r="U65" s="7">
        <v>70</v>
      </c>
      <c r="V65" s="7">
        <v>4121</v>
      </c>
      <c r="W65" s="7">
        <v>140</v>
      </c>
      <c r="X65" s="7">
        <v>149</v>
      </c>
      <c r="Y65" s="7">
        <v>1874</v>
      </c>
      <c r="Z65" s="7">
        <v>4605</v>
      </c>
      <c r="AA65" s="7">
        <v>1287</v>
      </c>
      <c r="AB65" s="7">
        <v>1580</v>
      </c>
      <c r="AC65" s="7">
        <v>797</v>
      </c>
      <c r="AD65" s="7">
        <v>1086</v>
      </c>
      <c r="AE65" s="7">
        <v>269</v>
      </c>
      <c r="AF65" s="7">
        <v>1553</v>
      </c>
      <c r="AG65" s="7">
        <v>1599</v>
      </c>
      <c r="AH65" s="7">
        <v>1731</v>
      </c>
      <c r="AI65" s="7">
        <v>2015</v>
      </c>
      <c r="AJ65" s="7">
        <v>2883</v>
      </c>
      <c r="AK65" s="7">
        <v>648</v>
      </c>
      <c r="AL65" s="7">
        <v>785</v>
      </c>
      <c r="AM65" s="7">
        <v>0</v>
      </c>
      <c r="AN65" s="7">
        <v>20837</v>
      </c>
      <c r="AO65" s="7" t="e">
        <v>#N/A</v>
      </c>
      <c r="AP65" s="7">
        <v>2736</v>
      </c>
      <c r="AQ65" s="2">
        <v>9.6999999999999993</v>
      </c>
      <c r="AR65" s="2" t="e">
        <v>#N/A</v>
      </c>
      <c r="AS65" s="2" t="e">
        <v>#N/A</v>
      </c>
      <c r="AT65" s="7">
        <v>45</v>
      </c>
      <c r="AU65" s="7">
        <v>44</v>
      </c>
      <c r="AV65" s="7">
        <v>1219</v>
      </c>
      <c r="AW65" s="7">
        <v>45072</v>
      </c>
      <c r="AX65" s="2">
        <v>62.5</v>
      </c>
      <c r="AY65" s="2">
        <v>68.8</v>
      </c>
      <c r="AZ65" s="2">
        <v>33.1</v>
      </c>
      <c r="BA65" s="7" t="e">
        <v>#N/A</v>
      </c>
      <c r="BB65" s="7">
        <v>25451</v>
      </c>
      <c r="BC65" s="7" t="e">
        <v>#N/A</v>
      </c>
      <c r="BD65" s="7">
        <v>21498</v>
      </c>
      <c r="BE65" s="7">
        <v>830</v>
      </c>
      <c r="BF65" s="7">
        <v>2323</v>
      </c>
      <c r="BG65" s="7">
        <v>2736</v>
      </c>
      <c r="BH65" s="7">
        <v>325966</v>
      </c>
      <c r="BI65" s="7">
        <v>2379</v>
      </c>
      <c r="BJ65" s="7">
        <v>46409</v>
      </c>
      <c r="BK65" s="7">
        <v>32279</v>
      </c>
      <c r="BL65" s="7">
        <v>6240</v>
      </c>
      <c r="BM65" s="7">
        <v>7011</v>
      </c>
      <c r="BN65" s="7">
        <v>29575</v>
      </c>
      <c r="BO65" s="7">
        <v>44470</v>
      </c>
      <c r="BP65" s="7">
        <v>12639</v>
      </c>
      <c r="BQ65" s="7">
        <v>13216</v>
      </c>
      <c r="BR65" s="7">
        <v>2400</v>
      </c>
      <c r="BS65" s="7">
        <v>29364</v>
      </c>
      <c r="BT65" s="7">
        <v>39392</v>
      </c>
      <c r="BU65" s="7">
        <v>19358</v>
      </c>
      <c r="BV65" s="7">
        <v>12565</v>
      </c>
      <c r="BW65" s="7">
        <v>25372</v>
      </c>
      <c r="BX65" s="7">
        <v>29221</v>
      </c>
      <c r="BY65" s="7">
        <v>31037</v>
      </c>
      <c r="BZ65" s="7">
        <v>6332</v>
      </c>
      <c r="CA65" s="7">
        <v>7716</v>
      </c>
      <c r="CB65" s="7">
        <v>800</v>
      </c>
      <c r="CC65" s="7"/>
    </row>
    <row r="66" spans="1:81" x14ac:dyDescent="0.25">
      <c r="A66" t="s">
        <v>621</v>
      </c>
      <c r="B66" s="7" t="e">
        <v>#N/A</v>
      </c>
      <c r="C66" s="7" t="e">
        <v>#N/A</v>
      </c>
      <c r="D66" s="7" t="e">
        <v>#N/A</v>
      </c>
      <c r="E66" s="7" t="e">
        <v>#N/A</v>
      </c>
      <c r="F66" s="7" t="e">
        <v>#N/A</v>
      </c>
      <c r="G66" s="2" t="e">
        <v>#N/A</v>
      </c>
      <c r="H66" s="2" t="e">
        <v>#N/A</v>
      </c>
      <c r="I66" s="2" t="e">
        <v>#N/A</v>
      </c>
      <c r="J66" s="2" t="e">
        <v>#N/A</v>
      </c>
      <c r="K66" s="7" t="e">
        <v>#N/A</v>
      </c>
      <c r="L66" s="7" t="e">
        <v>#N/A</v>
      </c>
      <c r="M66" s="7" t="e">
        <v>#N/A</v>
      </c>
      <c r="N66" s="7" t="e">
        <v>#N/A</v>
      </c>
      <c r="O66" s="7" t="e">
        <v>#N/A</v>
      </c>
      <c r="P66" s="7" t="e">
        <v>#N/A</v>
      </c>
      <c r="Q66" s="7" t="e">
        <v>#N/A</v>
      </c>
      <c r="R66" s="7" t="e">
        <v>#N/A</v>
      </c>
      <c r="S66" s="7">
        <v>27874</v>
      </c>
      <c r="T66" s="7">
        <v>484</v>
      </c>
      <c r="U66" s="7">
        <v>69</v>
      </c>
      <c r="V66" s="7">
        <v>4151</v>
      </c>
      <c r="W66" s="7">
        <v>135</v>
      </c>
      <c r="X66" s="7">
        <v>148</v>
      </c>
      <c r="Y66" s="7">
        <v>1888</v>
      </c>
      <c r="Z66" s="7">
        <v>4627</v>
      </c>
      <c r="AA66" s="7">
        <v>1289</v>
      </c>
      <c r="AB66" s="7">
        <v>1616</v>
      </c>
      <c r="AC66" s="7">
        <v>805</v>
      </c>
      <c r="AD66" s="7">
        <v>1097</v>
      </c>
      <c r="AE66" s="7">
        <v>278</v>
      </c>
      <c r="AF66" s="7">
        <v>1599</v>
      </c>
      <c r="AG66" s="7">
        <v>1643</v>
      </c>
      <c r="AH66" s="7">
        <v>1716</v>
      </c>
      <c r="AI66" s="7">
        <v>2010</v>
      </c>
      <c r="AJ66" s="7">
        <v>2894</v>
      </c>
      <c r="AK66" s="7">
        <v>643</v>
      </c>
      <c r="AL66" s="7">
        <v>781</v>
      </c>
      <c r="AM66" s="7">
        <v>0</v>
      </c>
      <c r="AN66" s="7">
        <v>20999</v>
      </c>
      <c r="AO66" s="7" t="e">
        <v>#N/A</v>
      </c>
      <c r="AP66" s="7">
        <v>2639</v>
      </c>
      <c r="AQ66" s="2">
        <v>9.4</v>
      </c>
      <c r="AR66" s="2" t="e">
        <v>#N/A</v>
      </c>
      <c r="AS66" s="2" t="e">
        <v>#N/A</v>
      </c>
      <c r="AT66" s="7">
        <v>46</v>
      </c>
      <c r="AU66" s="7">
        <v>42</v>
      </c>
      <c r="AV66" s="7">
        <v>1169</v>
      </c>
      <c r="AW66" s="7">
        <v>45099</v>
      </c>
      <c r="AX66" s="2">
        <v>62.5</v>
      </c>
      <c r="AY66" s="2">
        <v>69</v>
      </c>
      <c r="AZ66" s="2">
        <v>33.200000000000003</v>
      </c>
      <c r="BA66" s="7" t="e">
        <v>#N/A</v>
      </c>
      <c r="BB66" s="7">
        <v>25559</v>
      </c>
      <c r="BC66" s="7" t="e">
        <v>#N/A</v>
      </c>
      <c r="BD66" s="7">
        <v>21558</v>
      </c>
      <c r="BE66" s="7">
        <v>828</v>
      </c>
      <c r="BF66" s="7">
        <v>2310</v>
      </c>
      <c r="BG66" s="7">
        <v>2639</v>
      </c>
      <c r="BH66" s="7">
        <v>328554</v>
      </c>
      <c r="BI66" s="7">
        <v>2424</v>
      </c>
      <c r="BJ66" s="7">
        <v>46089</v>
      </c>
      <c r="BK66" s="7">
        <v>32573</v>
      </c>
      <c r="BL66" s="7">
        <v>6196</v>
      </c>
      <c r="BM66" s="7">
        <v>7030</v>
      </c>
      <c r="BN66" s="7">
        <v>29414</v>
      </c>
      <c r="BO66" s="7">
        <v>44673</v>
      </c>
      <c r="BP66" s="7">
        <v>12759</v>
      </c>
      <c r="BQ66" s="7">
        <v>13488</v>
      </c>
      <c r="BR66" s="7">
        <v>2410</v>
      </c>
      <c r="BS66" s="7">
        <v>29606</v>
      </c>
      <c r="BT66" s="7">
        <v>40173</v>
      </c>
      <c r="BU66" s="7">
        <v>19730</v>
      </c>
      <c r="BV66" s="7">
        <v>12798</v>
      </c>
      <c r="BW66" s="7">
        <v>25016</v>
      </c>
      <c r="BX66" s="7">
        <v>29175</v>
      </c>
      <c r="BY66" s="7">
        <v>31224</v>
      </c>
      <c r="BZ66" s="7">
        <v>6387</v>
      </c>
      <c r="CA66" s="7">
        <v>7732</v>
      </c>
      <c r="CB66" s="7">
        <v>810</v>
      </c>
      <c r="CC66" s="7"/>
    </row>
    <row r="67" spans="1:81" x14ac:dyDescent="0.25">
      <c r="A67" t="s">
        <v>622</v>
      </c>
      <c r="B67" s="7" t="e">
        <v>#N/A</v>
      </c>
      <c r="C67" s="7" t="e">
        <v>#N/A</v>
      </c>
      <c r="D67" s="7" t="e">
        <v>#N/A</v>
      </c>
      <c r="E67" s="7" t="e">
        <v>#N/A</v>
      </c>
      <c r="F67" s="7" t="e">
        <v>#N/A</v>
      </c>
      <c r="G67" s="2" t="e">
        <v>#N/A</v>
      </c>
      <c r="H67" s="2" t="e">
        <v>#N/A</v>
      </c>
      <c r="I67" s="2" t="e">
        <v>#N/A</v>
      </c>
      <c r="J67" s="2" t="e">
        <v>#N/A</v>
      </c>
      <c r="K67" s="7" t="e">
        <v>#N/A</v>
      </c>
      <c r="L67" s="7" t="e">
        <v>#N/A</v>
      </c>
      <c r="M67" s="7" t="e">
        <v>#N/A</v>
      </c>
      <c r="N67" s="7" t="e">
        <v>#N/A</v>
      </c>
      <c r="O67" s="7" t="e">
        <v>#N/A</v>
      </c>
      <c r="P67" s="7" t="e">
        <v>#N/A</v>
      </c>
      <c r="Q67" s="7" t="e">
        <v>#N/A</v>
      </c>
      <c r="R67" s="7" t="e">
        <v>#N/A</v>
      </c>
      <c r="S67" s="7">
        <v>27941</v>
      </c>
      <c r="T67" s="7">
        <v>470</v>
      </c>
      <c r="U67" s="7">
        <v>68</v>
      </c>
      <c r="V67" s="7">
        <v>4176</v>
      </c>
      <c r="W67" s="7">
        <v>131</v>
      </c>
      <c r="X67" s="7">
        <v>147</v>
      </c>
      <c r="Y67" s="7">
        <v>1879</v>
      </c>
      <c r="Z67" s="7">
        <v>4650</v>
      </c>
      <c r="AA67" s="7">
        <v>1283</v>
      </c>
      <c r="AB67" s="7">
        <v>1619</v>
      </c>
      <c r="AC67" s="7">
        <v>812</v>
      </c>
      <c r="AD67" s="7">
        <v>1102</v>
      </c>
      <c r="AE67" s="7">
        <v>280</v>
      </c>
      <c r="AF67" s="7">
        <v>1613</v>
      </c>
      <c r="AG67" s="7">
        <v>1655</v>
      </c>
      <c r="AH67" s="7">
        <v>1698</v>
      </c>
      <c r="AI67" s="7">
        <v>2021</v>
      </c>
      <c r="AJ67" s="7">
        <v>2898</v>
      </c>
      <c r="AK67" s="7">
        <v>650</v>
      </c>
      <c r="AL67" s="7">
        <v>789</v>
      </c>
      <c r="AM67" s="7">
        <v>0</v>
      </c>
      <c r="AN67" s="7">
        <v>21070</v>
      </c>
      <c r="AO67" s="7" t="e">
        <v>#N/A</v>
      </c>
      <c r="AP67" s="7">
        <v>2521</v>
      </c>
      <c r="AQ67" s="2">
        <v>9</v>
      </c>
      <c r="AR67" s="2" t="e">
        <v>#N/A</v>
      </c>
      <c r="AS67" s="2" t="e">
        <v>#N/A</v>
      </c>
      <c r="AT67" s="7">
        <v>54</v>
      </c>
      <c r="AU67" s="7">
        <v>40</v>
      </c>
      <c r="AV67" s="7">
        <v>1096</v>
      </c>
      <c r="AW67" s="7">
        <v>45134</v>
      </c>
      <c r="AX67" s="2">
        <v>62.3</v>
      </c>
      <c r="AY67" s="2">
        <v>69.099999999999994</v>
      </c>
      <c r="AZ67" s="2">
        <v>33.5</v>
      </c>
      <c r="BA67" s="7" t="e">
        <v>#N/A</v>
      </c>
      <c r="BB67" s="7">
        <v>25600</v>
      </c>
      <c r="BC67" s="7" t="e">
        <v>#N/A</v>
      </c>
      <c r="BD67" s="7">
        <v>21604</v>
      </c>
      <c r="BE67" s="7">
        <v>845</v>
      </c>
      <c r="BF67" s="7">
        <v>2373</v>
      </c>
      <c r="BG67" s="7">
        <v>2521</v>
      </c>
      <c r="BH67" s="7">
        <v>330192</v>
      </c>
      <c r="BI67" s="7">
        <v>2455</v>
      </c>
      <c r="BJ67" s="7">
        <v>46061</v>
      </c>
      <c r="BK67" s="7">
        <v>33117</v>
      </c>
      <c r="BL67" s="7">
        <v>6162</v>
      </c>
      <c r="BM67" s="7">
        <v>7068</v>
      </c>
      <c r="BN67" s="7">
        <v>29323</v>
      </c>
      <c r="BO67" s="7">
        <v>44723</v>
      </c>
      <c r="BP67" s="7">
        <v>12921</v>
      </c>
      <c r="BQ67" s="7">
        <v>13318</v>
      </c>
      <c r="BR67" s="7">
        <v>2453</v>
      </c>
      <c r="BS67" s="7">
        <v>29668</v>
      </c>
      <c r="BT67" s="7">
        <v>40364</v>
      </c>
      <c r="BU67" s="7">
        <v>19875</v>
      </c>
      <c r="BV67" s="7">
        <v>12902</v>
      </c>
      <c r="BW67" s="7">
        <v>24711</v>
      </c>
      <c r="BX67" s="7">
        <v>29190</v>
      </c>
      <c r="BY67" s="7">
        <v>31282</v>
      </c>
      <c r="BZ67" s="7">
        <v>6533</v>
      </c>
      <c r="CA67" s="7">
        <v>7877</v>
      </c>
      <c r="CB67" s="7">
        <v>827</v>
      </c>
      <c r="CC67" s="7"/>
    </row>
    <row r="68" spans="1:81" x14ac:dyDescent="0.25">
      <c r="A68" t="s">
        <v>623</v>
      </c>
      <c r="B68" s="7" t="e">
        <v>#N/A</v>
      </c>
      <c r="C68" s="7" t="e">
        <v>#N/A</v>
      </c>
      <c r="D68" s="7" t="e">
        <v>#N/A</v>
      </c>
      <c r="E68" s="7" t="e">
        <v>#N/A</v>
      </c>
      <c r="F68" s="7" t="e">
        <v>#N/A</v>
      </c>
      <c r="G68" s="2" t="e">
        <v>#N/A</v>
      </c>
      <c r="H68" s="2" t="e">
        <v>#N/A</v>
      </c>
      <c r="I68" s="2" t="e">
        <v>#N/A</v>
      </c>
      <c r="J68" s="2" t="e">
        <v>#N/A</v>
      </c>
      <c r="K68" s="7" t="e">
        <v>#N/A</v>
      </c>
      <c r="L68" s="7" t="e">
        <v>#N/A</v>
      </c>
      <c r="M68" s="7" t="e">
        <v>#N/A</v>
      </c>
      <c r="N68" s="7" t="e">
        <v>#N/A</v>
      </c>
      <c r="O68" s="7" t="e">
        <v>#N/A</v>
      </c>
      <c r="P68" s="7" t="e">
        <v>#N/A</v>
      </c>
      <c r="Q68" s="7" t="e">
        <v>#N/A</v>
      </c>
      <c r="R68" s="7" t="e">
        <v>#N/A</v>
      </c>
      <c r="S68" s="7">
        <v>27930</v>
      </c>
      <c r="T68" s="7">
        <v>469</v>
      </c>
      <c r="U68" s="7">
        <v>67</v>
      </c>
      <c r="V68" s="7">
        <v>4199</v>
      </c>
      <c r="W68" s="7">
        <v>130</v>
      </c>
      <c r="X68" s="7">
        <v>143</v>
      </c>
      <c r="Y68" s="7">
        <v>1844</v>
      </c>
      <c r="Z68" s="7">
        <v>4649</v>
      </c>
      <c r="AA68" s="7">
        <v>1284</v>
      </c>
      <c r="AB68" s="7">
        <v>1638</v>
      </c>
      <c r="AC68" s="7">
        <v>813</v>
      </c>
      <c r="AD68" s="7">
        <v>1101</v>
      </c>
      <c r="AE68" s="7">
        <v>281</v>
      </c>
      <c r="AF68" s="7">
        <v>1614</v>
      </c>
      <c r="AG68" s="7">
        <v>1663</v>
      </c>
      <c r="AH68" s="7">
        <v>1684</v>
      </c>
      <c r="AI68" s="7">
        <v>2008</v>
      </c>
      <c r="AJ68" s="7">
        <v>2908</v>
      </c>
      <c r="AK68" s="7">
        <v>649</v>
      </c>
      <c r="AL68" s="7">
        <v>785</v>
      </c>
      <c r="AM68" s="7">
        <v>0</v>
      </c>
      <c r="AN68" s="7">
        <v>21078</v>
      </c>
      <c r="AO68" s="7" t="e">
        <v>#N/A</v>
      </c>
      <c r="AP68" s="7">
        <v>2497</v>
      </c>
      <c r="AQ68" s="2">
        <v>8.9</v>
      </c>
      <c r="AR68" s="2" t="e">
        <v>#N/A</v>
      </c>
      <c r="AS68" s="2" t="e">
        <v>#N/A</v>
      </c>
      <c r="AT68" s="7">
        <v>48</v>
      </c>
      <c r="AU68" s="7">
        <v>43</v>
      </c>
      <c r="AV68" s="7">
        <v>1085</v>
      </c>
      <c r="AW68" s="7">
        <v>45169</v>
      </c>
      <c r="AX68" s="2">
        <v>62.4</v>
      </c>
      <c r="AY68" s="2">
        <v>69.2</v>
      </c>
      <c r="AZ68" s="2">
        <v>33.299999999999997</v>
      </c>
      <c r="BA68" s="7" t="e">
        <v>#N/A</v>
      </c>
      <c r="BB68" s="7">
        <v>25670</v>
      </c>
      <c r="BC68" s="7" t="e">
        <v>#N/A</v>
      </c>
      <c r="BD68" s="7">
        <v>21671</v>
      </c>
      <c r="BE68" s="7">
        <v>818</v>
      </c>
      <c r="BF68" s="7">
        <v>2374</v>
      </c>
      <c r="BG68" s="7">
        <v>2497</v>
      </c>
      <c r="BH68" s="7">
        <v>331802</v>
      </c>
      <c r="BI68" s="7">
        <v>2323</v>
      </c>
      <c r="BJ68" s="7">
        <v>47722</v>
      </c>
      <c r="BK68" s="7">
        <v>32624</v>
      </c>
      <c r="BL68" s="7">
        <v>6119</v>
      </c>
      <c r="BM68" s="7">
        <v>7036</v>
      </c>
      <c r="BN68" s="7">
        <v>29044</v>
      </c>
      <c r="BO68" s="7">
        <v>45207</v>
      </c>
      <c r="BP68" s="7">
        <v>13038</v>
      </c>
      <c r="BQ68" s="7">
        <v>13429</v>
      </c>
      <c r="BR68" s="7">
        <v>2456</v>
      </c>
      <c r="BS68" s="7">
        <v>30082</v>
      </c>
      <c r="BT68" s="7">
        <v>41211</v>
      </c>
      <c r="BU68" s="7">
        <v>20124</v>
      </c>
      <c r="BV68" s="7">
        <v>13086</v>
      </c>
      <c r="BW68" s="7">
        <v>24858</v>
      </c>
      <c r="BX68" s="7">
        <v>29295</v>
      </c>
      <c r="BY68" s="7">
        <v>31732</v>
      </c>
      <c r="BZ68" s="7">
        <v>6480</v>
      </c>
      <c r="CA68" s="7">
        <v>7856</v>
      </c>
      <c r="CB68" s="7">
        <v>821</v>
      </c>
      <c r="CC68" s="7"/>
    </row>
    <row r="69" spans="1:81" x14ac:dyDescent="0.25">
      <c r="A69" t="s">
        <v>624</v>
      </c>
      <c r="B69" s="7">
        <v>5597</v>
      </c>
      <c r="C69" s="7" t="e">
        <v>#N/A</v>
      </c>
      <c r="D69" s="7" t="e">
        <v>#N/A</v>
      </c>
      <c r="E69" s="7" t="e">
        <v>#N/A</v>
      </c>
      <c r="F69" s="7" t="e">
        <v>#N/A</v>
      </c>
      <c r="G69" s="2" t="e">
        <v>#N/A</v>
      </c>
      <c r="H69" s="2" t="e">
        <v>#N/A</v>
      </c>
      <c r="I69" s="2" t="e">
        <v>#N/A</v>
      </c>
      <c r="J69" s="2" t="e">
        <v>#N/A</v>
      </c>
      <c r="K69" s="7" t="e">
        <v>#N/A</v>
      </c>
      <c r="L69" s="7" t="e">
        <v>#N/A</v>
      </c>
      <c r="M69" s="7" t="e">
        <v>#N/A</v>
      </c>
      <c r="N69" s="7" t="e">
        <v>#N/A</v>
      </c>
      <c r="O69" s="7" t="e">
        <v>#N/A</v>
      </c>
      <c r="P69" s="7" t="e">
        <v>#N/A</v>
      </c>
      <c r="Q69" s="7" t="e">
        <v>#N/A</v>
      </c>
      <c r="R69" s="7" t="e">
        <v>#N/A</v>
      </c>
      <c r="S69" s="7">
        <v>28047</v>
      </c>
      <c r="T69" s="7">
        <v>465</v>
      </c>
      <c r="U69" s="7">
        <v>67</v>
      </c>
      <c r="V69" s="7">
        <v>4214</v>
      </c>
      <c r="W69" s="7">
        <v>122</v>
      </c>
      <c r="X69" s="7">
        <v>148</v>
      </c>
      <c r="Y69" s="7">
        <v>1856</v>
      </c>
      <c r="Z69" s="7">
        <v>4663</v>
      </c>
      <c r="AA69" s="7">
        <v>1291</v>
      </c>
      <c r="AB69" s="7">
        <v>1649</v>
      </c>
      <c r="AC69" s="7">
        <v>818</v>
      </c>
      <c r="AD69" s="7">
        <v>1104</v>
      </c>
      <c r="AE69" s="7">
        <v>283</v>
      </c>
      <c r="AF69" s="7">
        <v>1628</v>
      </c>
      <c r="AG69" s="7">
        <v>1678</v>
      </c>
      <c r="AH69" s="7">
        <v>1675</v>
      </c>
      <c r="AI69" s="7">
        <v>2024</v>
      </c>
      <c r="AJ69" s="7">
        <v>2915</v>
      </c>
      <c r="AK69" s="7">
        <v>654</v>
      </c>
      <c r="AL69" s="7">
        <v>793</v>
      </c>
      <c r="AM69" s="7">
        <v>0</v>
      </c>
      <c r="AN69" s="7">
        <v>21174</v>
      </c>
      <c r="AO69" s="7" t="e">
        <v>#N/A</v>
      </c>
      <c r="AP69" s="7">
        <v>2445</v>
      </c>
      <c r="AQ69" s="2">
        <v>8.6999999999999993</v>
      </c>
      <c r="AR69" s="2">
        <v>8.1999999999999993</v>
      </c>
      <c r="AS69" s="2" t="e">
        <v>#N/A</v>
      </c>
      <c r="AT69" s="7">
        <v>51</v>
      </c>
      <c r="AU69" s="7">
        <v>44</v>
      </c>
      <c r="AV69" s="7">
        <v>1048</v>
      </c>
      <c r="AW69" s="7">
        <v>45205</v>
      </c>
      <c r="AX69" s="2">
        <v>62.4</v>
      </c>
      <c r="AY69" s="2">
        <v>69.400000000000006</v>
      </c>
      <c r="AZ69" s="2">
        <v>33.299999999999997</v>
      </c>
      <c r="BA69" s="7" t="e">
        <v>#N/A</v>
      </c>
      <c r="BB69" s="7">
        <v>25770</v>
      </c>
      <c r="BC69" s="7" t="e">
        <v>#N/A</v>
      </c>
      <c r="BD69" s="7">
        <v>21787</v>
      </c>
      <c r="BE69" s="7">
        <v>811</v>
      </c>
      <c r="BF69" s="7">
        <v>2335</v>
      </c>
      <c r="BG69" s="7">
        <v>2445</v>
      </c>
      <c r="BH69" s="7">
        <v>332193</v>
      </c>
      <c r="BI69" s="7">
        <v>2296</v>
      </c>
      <c r="BJ69" s="7">
        <v>46758</v>
      </c>
      <c r="BK69" s="7">
        <v>32918</v>
      </c>
      <c r="BL69" s="7">
        <v>6326</v>
      </c>
      <c r="BM69" s="7">
        <v>7201</v>
      </c>
      <c r="BN69" s="7">
        <v>29266</v>
      </c>
      <c r="BO69" s="7">
        <v>44625</v>
      </c>
      <c r="BP69" s="7">
        <v>13234</v>
      </c>
      <c r="BQ69" s="7">
        <v>13775</v>
      </c>
      <c r="BR69" s="7">
        <v>2492</v>
      </c>
      <c r="BS69" s="7">
        <v>29396</v>
      </c>
      <c r="BT69" s="7">
        <v>41099</v>
      </c>
      <c r="BU69" s="7">
        <v>20064</v>
      </c>
      <c r="BV69" s="7">
        <v>13063</v>
      </c>
      <c r="BW69" s="7">
        <v>24583</v>
      </c>
      <c r="BX69" s="7">
        <v>29288</v>
      </c>
      <c r="BY69" s="7">
        <v>31874</v>
      </c>
      <c r="BZ69" s="7">
        <v>6693</v>
      </c>
      <c r="CA69" s="7">
        <v>8119</v>
      </c>
      <c r="CB69" s="7">
        <v>846</v>
      </c>
      <c r="CC69" s="7"/>
    </row>
    <row r="70" spans="1:81" x14ac:dyDescent="0.25">
      <c r="A70" t="s">
        <v>625</v>
      </c>
      <c r="B70" s="7" t="e">
        <v>#N/A</v>
      </c>
      <c r="C70" s="7" t="e">
        <v>#N/A</v>
      </c>
      <c r="D70" s="7" t="e">
        <v>#N/A</v>
      </c>
      <c r="E70" s="7" t="e">
        <v>#N/A</v>
      </c>
      <c r="F70" s="7" t="e">
        <v>#N/A</v>
      </c>
      <c r="G70" s="2" t="e">
        <v>#N/A</v>
      </c>
      <c r="H70" s="2" t="e">
        <v>#N/A</v>
      </c>
      <c r="I70" s="2" t="e">
        <v>#N/A</v>
      </c>
      <c r="J70" s="2" t="e">
        <v>#N/A</v>
      </c>
      <c r="K70" s="7" t="e">
        <v>#N/A</v>
      </c>
      <c r="L70" s="7" t="e">
        <v>#N/A</v>
      </c>
      <c r="M70" s="7" t="e">
        <v>#N/A</v>
      </c>
      <c r="N70" s="7" t="e">
        <v>#N/A</v>
      </c>
      <c r="O70" s="7" t="e">
        <v>#N/A</v>
      </c>
      <c r="P70" s="7" t="e">
        <v>#N/A</v>
      </c>
      <c r="Q70" s="7" t="e">
        <v>#N/A</v>
      </c>
      <c r="R70" s="7" t="e">
        <v>#N/A</v>
      </c>
      <c r="S70" s="7">
        <v>28046</v>
      </c>
      <c r="T70" s="7">
        <v>469</v>
      </c>
      <c r="U70" s="7">
        <v>68</v>
      </c>
      <c r="V70" s="7">
        <v>4219</v>
      </c>
      <c r="W70" s="7">
        <v>119</v>
      </c>
      <c r="X70" s="7">
        <v>146</v>
      </c>
      <c r="Y70" s="7">
        <v>1843</v>
      </c>
      <c r="Z70" s="7">
        <v>4642</v>
      </c>
      <c r="AA70" s="7">
        <v>1288</v>
      </c>
      <c r="AB70" s="7">
        <v>1652</v>
      </c>
      <c r="AC70" s="7">
        <v>821</v>
      </c>
      <c r="AD70" s="7">
        <v>1102</v>
      </c>
      <c r="AE70" s="7">
        <v>286</v>
      </c>
      <c r="AF70" s="7">
        <v>1651</v>
      </c>
      <c r="AG70" s="7">
        <v>1715</v>
      </c>
      <c r="AH70" s="7">
        <v>1667</v>
      </c>
      <c r="AI70" s="7">
        <v>1998</v>
      </c>
      <c r="AJ70" s="7">
        <v>2926</v>
      </c>
      <c r="AK70" s="7">
        <v>650</v>
      </c>
      <c r="AL70" s="7">
        <v>783</v>
      </c>
      <c r="AM70" s="7">
        <v>0</v>
      </c>
      <c r="AN70" s="7">
        <v>21181</v>
      </c>
      <c r="AO70" s="7" t="e">
        <v>#N/A</v>
      </c>
      <c r="AP70" s="7">
        <v>2447</v>
      </c>
      <c r="AQ70" s="2">
        <v>8.6</v>
      </c>
      <c r="AR70" s="2">
        <v>7.5</v>
      </c>
      <c r="AS70" s="2" t="e">
        <v>#N/A</v>
      </c>
      <c r="AT70" s="7">
        <v>59</v>
      </c>
      <c r="AU70" s="7">
        <v>46</v>
      </c>
      <c r="AV70" s="7">
        <v>1028</v>
      </c>
      <c r="AW70" s="7">
        <v>45242</v>
      </c>
      <c r="AX70" s="2">
        <v>62.6</v>
      </c>
      <c r="AY70" s="2">
        <v>69.599999999999994</v>
      </c>
      <c r="AZ70" s="2">
        <v>33.200000000000003</v>
      </c>
      <c r="BA70" s="7" t="e">
        <v>#N/A</v>
      </c>
      <c r="BB70" s="7">
        <v>25852</v>
      </c>
      <c r="BC70" s="7" t="e">
        <v>#N/A</v>
      </c>
      <c r="BD70" s="7">
        <v>21925</v>
      </c>
      <c r="BE70" s="7">
        <v>836</v>
      </c>
      <c r="BF70" s="7">
        <v>2277</v>
      </c>
      <c r="BG70" s="7">
        <v>2447</v>
      </c>
      <c r="BH70" s="7">
        <v>336176</v>
      </c>
      <c r="BI70" s="7">
        <v>2343</v>
      </c>
      <c r="BJ70" s="7">
        <v>46891</v>
      </c>
      <c r="BK70" s="7">
        <v>33017</v>
      </c>
      <c r="BL70" s="7">
        <v>6352</v>
      </c>
      <c r="BM70" s="7">
        <v>7239</v>
      </c>
      <c r="BN70" s="7">
        <v>29458</v>
      </c>
      <c r="BO70" s="7">
        <v>45520</v>
      </c>
      <c r="BP70" s="7">
        <v>13679</v>
      </c>
      <c r="BQ70" s="7">
        <v>14144</v>
      </c>
      <c r="BR70" s="7">
        <v>2544</v>
      </c>
      <c r="BS70" s="7">
        <v>30521</v>
      </c>
      <c r="BT70" s="7">
        <v>41321</v>
      </c>
      <c r="BU70" s="7">
        <v>20155</v>
      </c>
      <c r="BV70" s="7">
        <v>13188</v>
      </c>
      <c r="BW70" s="7">
        <v>24573</v>
      </c>
      <c r="BX70" s="7">
        <v>29363</v>
      </c>
      <c r="BY70" s="7">
        <v>32282</v>
      </c>
      <c r="BZ70" s="7">
        <v>6785</v>
      </c>
      <c r="CA70" s="7">
        <v>8244</v>
      </c>
      <c r="CB70" s="7">
        <v>859</v>
      </c>
      <c r="CC70" s="7"/>
    </row>
    <row r="71" spans="1:81" x14ac:dyDescent="0.25">
      <c r="A71" t="s">
        <v>626</v>
      </c>
      <c r="B71" s="7" t="e">
        <v>#N/A</v>
      </c>
      <c r="C71" s="7" t="e">
        <v>#N/A</v>
      </c>
      <c r="D71" s="7" t="e">
        <v>#N/A</v>
      </c>
      <c r="E71" s="7" t="e">
        <v>#N/A</v>
      </c>
      <c r="F71" s="7" t="e">
        <v>#N/A</v>
      </c>
      <c r="G71" s="2" t="e">
        <v>#N/A</v>
      </c>
      <c r="H71" s="2" t="e">
        <v>#N/A</v>
      </c>
      <c r="I71" s="2" t="e">
        <v>#N/A</v>
      </c>
      <c r="J71" s="2" t="e">
        <v>#N/A</v>
      </c>
      <c r="K71" s="7" t="e">
        <v>#N/A</v>
      </c>
      <c r="L71" s="7" t="e">
        <v>#N/A</v>
      </c>
      <c r="M71" s="7" t="e">
        <v>#N/A</v>
      </c>
      <c r="N71" s="7" t="e">
        <v>#N/A</v>
      </c>
      <c r="O71" s="7" t="e">
        <v>#N/A</v>
      </c>
      <c r="P71" s="7" t="e">
        <v>#N/A</v>
      </c>
      <c r="Q71" s="7" t="e">
        <v>#N/A</v>
      </c>
      <c r="R71" s="7" t="e">
        <v>#N/A</v>
      </c>
      <c r="S71" s="7">
        <v>28192</v>
      </c>
      <c r="T71" s="7">
        <v>471</v>
      </c>
      <c r="U71" s="7">
        <v>72</v>
      </c>
      <c r="V71" s="7">
        <v>4273</v>
      </c>
      <c r="W71" s="7">
        <v>120</v>
      </c>
      <c r="X71" s="7">
        <v>145</v>
      </c>
      <c r="Y71" s="7">
        <v>1837</v>
      </c>
      <c r="Z71" s="7">
        <v>4696</v>
      </c>
      <c r="AA71" s="7">
        <v>1277</v>
      </c>
      <c r="AB71" s="7">
        <v>1638</v>
      </c>
      <c r="AC71" s="7">
        <v>823</v>
      </c>
      <c r="AD71" s="7">
        <v>1122</v>
      </c>
      <c r="AE71" s="7">
        <v>286</v>
      </c>
      <c r="AF71" s="7">
        <v>1650</v>
      </c>
      <c r="AG71" s="7">
        <v>1740</v>
      </c>
      <c r="AH71" s="7">
        <v>1662</v>
      </c>
      <c r="AI71" s="7">
        <v>2024</v>
      </c>
      <c r="AJ71" s="7">
        <v>2921</v>
      </c>
      <c r="AK71" s="7">
        <v>653</v>
      </c>
      <c r="AL71" s="7">
        <v>782</v>
      </c>
      <c r="AM71" s="7">
        <v>0</v>
      </c>
      <c r="AN71" s="7">
        <v>21274</v>
      </c>
      <c r="AO71" s="7" t="e">
        <v>#N/A</v>
      </c>
      <c r="AP71" s="7">
        <v>2353</v>
      </c>
      <c r="AQ71" s="2">
        <v>8.3000000000000007</v>
      </c>
      <c r="AR71" s="2">
        <v>7.4</v>
      </c>
      <c r="AS71" s="2" t="e">
        <v>#N/A</v>
      </c>
      <c r="AT71" s="7">
        <v>63</v>
      </c>
      <c r="AU71" s="7">
        <v>51</v>
      </c>
      <c r="AV71" s="7">
        <v>935</v>
      </c>
      <c r="AW71" s="7">
        <v>45283</v>
      </c>
      <c r="AX71" s="2">
        <v>62.6</v>
      </c>
      <c r="AY71" s="2">
        <v>69.900000000000006</v>
      </c>
      <c r="AZ71" s="2">
        <v>33.200000000000003</v>
      </c>
      <c r="BA71" s="7" t="e">
        <v>#N/A</v>
      </c>
      <c r="BB71" s="7">
        <v>25982</v>
      </c>
      <c r="BC71" s="7" t="e">
        <v>#N/A</v>
      </c>
      <c r="BD71" s="7">
        <v>22070</v>
      </c>
      <c r="BE71" s="7">
        <v>829</v>
      </c>
      <c r="BF71" s="7">
        <v>2259</v>
      </c>
      <c r="BG71" s="7">
        <v>2353</v>
      </c>
      <c r="BH71" s="7">
        <v>337625</v>
      </c>
      <c r="BI71" s="7">
        <v>2375</v>
      </c>
      <c r="BJ71" s="7">
        <v>47846</v>
      </c>
      <c r="BK71" s="7">
        <v>33065</v>
      </c>
      <c r="BL71" s="7">
        <v>6480</v>
      </c>
      <c r="BM71" s="7">
        <v>7258</v>
      </c>
      <c r="BN71" s="7">
        <v>29717</v>
      </c>
      <c r="BO71" s="7">
        <v>45772</v>
      </c>
      <c r="BP71" s="7">
        <v>13751</v>
      </c>
      <c r="BQ71" s="7">
        <v>13249</v>
      </c>
      <c r="BR71" s="7">
        <v>2542</v>
      </c>
      <c r="BS71" s="7">
        <v>30727</v>
      </c>
      <c r="BT71" s="7">
        <v>41859</v>
      </c>
      <c r="BU71" s="7">
        <v>20424</v>
      </c>
      <c r="BV71" s="7">
        <v>13348</v>
      </c>
      <c r="BW71" s="7">
        <v>24510</v>
      </c>
      <c r="BX71" s="7">
        <v>29425</v>
      </c>
      <c r="BY71" s="7">
        <v>32310</v>
      </c>
      <c r="BZ71" s="7">
        <v>6690</v>
      </c>
      <c r="CA71" s="7">
        <v>8178</v>
      </c>
      <c r="CB71" s="7">
        <v>847</v>
      </c>
      <c r="CC71" s="7"/>
    </row>
    <row r="72" spans="1:81" x14ac:dyDescent="0.25">
      <c r="A72" t="s">
        <v>627</v>
      </c>
      <c r="B72" s="7" t="e">
        <v>#N/A</v>
      </c>
      <c r="C72" s="7" t="e">
        <v>#N/A</v>
      </c>
      <c r="D72" s="7" t="e">
        <v>#N/A</v>
      </c>
      <c r="E72" s="7" t="e">
        <v>#N/A</v>
      </c>
      <c r="F72" s="7" t="e">
        <v>#N/A</v>
      </c>
      <c r="G72" s="2" t="e">
        <v>#N/A</v>
      </c>
      <c r="H72" s="2" t="e">
        <v>#N/A</v>
      </c>
      <c r="I72" s="2" t="e">
        <v>#N/A</v>
      </c>
      <c r="J72" s="2" t="e">
        <v>#N/A</v>
      </c>
      <c r="K72" s="7" t="e">
        <v>#N/A</v>
      </c>
      <c r="L72" s="7" t="e">
        <v>#N/A</v>
      </c>
      <c r="M72" s="7" t="e">
        <v>#N/A</v>
      </c>
      <c r="N72" s="7" t="e">
        <v>#N/A</v>
      </c>
      <c r="O72" s="7" t="e">
        <v>#N/A</v>
      </c>
      <c r="P72" s="7" t="e">
        <v>#N/A</v>
      </c>
      <c r="Q72" s="7" t="e">
        <v>#N/A</v>
      </c>
      <c r="R72" s="7" t="e">
        <v>#N/A</v>
      </c>
      <c r="S72" s="7">
        <v>28105</v>
      </c>
      <c r="T72" s="7">
        <v>468</v>
      </c>
      <c r="U72" s="7">
        <v>76</v>
      </c>
      <c r="V72" s="7">
        <v>4263</v>
      </c>
      <c r="W72" s="7">
        <v>115</v>
      </c>
      <c r="X72" s="7">
        <v>139</v>
      </c>
      <c r="Y72" s="7">
        <v>1815</v>
      </c>
      <c r="Z72" s="7">
        <v>4689</v>
      </c>
      <c r="AA72" s="7">
        <v>1263</v>
      </c>
      <c r="AB72" s="7">
        <v>1639</v>
      </c>
      <c r="AC72" s="7">
        <v>813</v>
      </c>
      <c r="AD72" s="7">
        <v>1096</v>
      </c>
      <c r="AE72" s="7">
        <v>281</v>
      </c>
      <c r="AF72" s="7">
        <v>1625</v>
      </c>
      <c r="AG72" s="7">
        <v>1755</v>
      </c>
      <c r="AH72" s="7">
        <v>1658</v>
      </c>
      <c r="AI72" s="7">
        <v>2046</v>
      </c>
      <c r="AJ72" s="7">
        <v>2913</v>
      </c>
      <c r="AK72" s="7">
        <v>657</v>
      </c>
      <c r="AL72" s="7">
        <v>699</v>
      </c>
      <c r="AM72" s="7">
        <v>97</v>
      </c>
      <c r="AN72" s="7">
        <v>21230</v>
      </c>
      <c r="AO72" s="7" t="e">
        <v>#N/A</v>
      </c>
      <c r="AP72" s="7">
        <v>2330</v>
      </c>
      <c r="AQ72" s="2">
        <v>8.1999999999999993</v>
      </c>
      <c r="AR72" s="2">
        <v>8.9</v>
      </c>
      <c r="AS72" s="2" t="e">
        <v>#N/A</v>
      </c>
      <c r="AT72" s="7">
        <v>59</v>
      </c>
      <c r="AU72" s="7">
        <v>54</v>
      </c>
      <c r="AV72" s="7">
        <v>915</v>
      </c>
      <c r="AW72" s="7">
        <v>45322</v>
      </c>
      <c r="AX72" s="2">
        <v>62.4</v>
      </c>
      <c r="AY72" s="2">
        <v>69.900000000000006</v>
      </c>
      <c r="AZ72" s="2">
        <v>33.200000000000003</v>
      </c>
      <c r="BA72" s="7" t="e">
        <v>#N/A</v>
      </c>
      <c r="BB72" s="7">
        <v>25970</v>
      </c>
      <c r="BC72" s="7" t="e">
        <v>#N/A</v>
      </c>
      <c r="BD72" s="7">
        <v>22110</v>
      </c>
      <c r="BE72" s="7">
        <v>826</v>
      </c>
      <c r="BF72" s="7">
        <v>2307</v>
      </c>
      <c r="BG72" s="7">
        <v>2330</v>
      </c>
      <c r="BH72" s="7">
        <v>340786</v>
      </c>
      <c r="BI72" s="7">
        <v>2305</v>
      </c>
      <c r="BJ72" s="7">
        <v>48834</v>
      </c>
      <c r="BK72" s="7">
        <v>33164</v>
      </c>
      <c r="BL72" s="7">
        <v>6670</v>
      </c>
      <c r="BM72" s="7">
        <v>7354</v>
      </c>
      <c r="BN72" s="7">
        <v>29686</v>
      </c>
      <c r="BO72" s="7">
        <v>46489</v>
      </c>
      <c r="BP72" s="7">
        <v>13918</v>
      </c>
      <c r="BQ72" s="7">
        <v>13018</v>
      </c>
      <c r="BR72" s="7">
        <v>2571</v>
      </c>
      <c r="BS72" s="7">
        <v>31104</v>
      </c>
      <c r="BT72" s="7">
        <v>42844</v>
      </c>
      <c r="BU72" s="7">
        <v>20692</v>
      </c>
      <c r="BV72" s="7">
        <v>13518</v>
      </c>
      <c r="BW72" s="7">
        <v>24422</v>
      </c>
      <c r="BX72" s="7">
        <v>29618</v>
      </c>
      <c r="BY72" s="7">
        <v>32491</v>
      </c>
      <c r="BZ72" s="7">
        <v>6719</v>
      </c>
      <c r="CA72" s="7">
        <v>8194</v>
      </c>
      <c r="CB72" s="7">
        <v>855</v>
      </c>
      <c r="CC72" s="7"/>
    </row>
    <row r="73" spans="1:81" x14ac:dyDescent="0.25">
      <c r="A73" t="s">
        <v>628</v>
      </c>
      <c r="B73" s="7">
        <v>5498</v>
      </c>
      <c r="C73" s="7" t="e">
        <v>#N/A</v>
      </c>
      <c r="D73" s="7" t="e">
        <v>#N/A</v>
      </c>
      <c r="E73" s="7" t="e">
        <v>#N/A</v>
      </c>
      <c r="F73" s="7" t="e">
        <v>#N/A</v>
      </c>
      <c r="G73" s="2" t="e">
        <v>#N/A</v>
      </c>
      <c r="H73" s="2" t="e">
        <v>#N/A</v>
      </c>
      <c r="I73" s="2" t="e">
        <v>#N/A</v>
      </c>
      <c r="J73" s="2" t="e">
        <v>#N/A</v>
      </c>
      <c r="K73" s="7" t="e">
        <v>#N/A</v>
      </c>
      <c r="L73" s="7" t="e">
        <v>#N/A</v>
      </c>
      <c r="M73" s="7" t="e">
        <v>#N/A</v>
      </c>
      <c r="N73" s="7" t="e">
        <v>#N/A</v>
      </c>
      <c r="O73" s="7" t="e">
        <v>#N/A</v>
      </c>
      <c r="P73" s="7" t="e">
        <v>#N/A</v>
      </c>
      <c r="Q73" s="7" t="e">
        <v>#N/A</v>
      </c>
      <c r="R73" s="7" t="e">
        <v>#N/A</v>
      </c>
      <c r="S73" s="7">
        <v>28248</v>
      </c>
      <c r="T73" s="7">
        <v>473</v>
      </c>
      <c r="U73" s="7">
        <v>80</v>
      </c>
      <c r="V73" s="7">
        <v>4248</v>
      </c>
      <c r="W73" s="7">
        <v>106</v>
      </c>
      <c r="X73" s="7">
        <v>152</v>
      </c>
      <c r="Y73" s="7">
        <v>1838</v>
      </c>
      <c r="Z73" s="7">
        <v>4701</v>
      </c>
      <c r="AA73" s="7">
        <v>1270</v>
      </c>
      <c r="AB73" s="7">
        <v>1701</v>
      </c>
      <c r="AC73" s="7">
        <v>827</v>
      </c>
      <c r="AD73" s="7">
        <v>1080</v>
      </c>
      <c r="AE73" s="7">
        <v>282</v>
      </c>
      <c r="AF73" s="7">
        <v>1629</v>
      </c>
      <c r="AG73" s="7">
        <v>1791</v>
      </c>
      <c r="AH73" s="7">
        <v>1648</v>
      </c>
      <c r="AI73" s="7">
        <v>2046</v>
      </c>
      <c r="AJ73" s="7">
        <v>2920</v>
      </c>
      <c r="AK73" s="7">
        <v>660</v>
      </c>
      <c r="AL73" s="7">
        <v>699</v>
      </c>
      <c r="AM73" s="7">
        <v>101</v>
      </c>
      <c r="AN73" s="7">
        <v>21353</v>
      </c>
      <c r="AO73" s="7" t="e">
        <v>#N/A</v>
      </c>
      <c r="AP73" s="7">
        <v>2340</v>
      </c>
      <c r="AQ73" s="2">
        <v>8.3000000000000007</v>
      </c>
      <c r="AR73" s="2">
        <v>7.2</v>
      </c>
      <c r="AS73" s="2" t="e">
        <v>#N/A</v>
      </c>
      <c r="AT73" s="7">
        <v>63</v>
      </c>
      <c r="AU73" s="7">
        <v>55</v>
      </c>
      <c r="AV73" s="7">
        <v>902</v>
      </c>
      <c r="AW73" s="7">
        <v>45361</v>
      </c>
      <c r="AX73" s="2">
        <v>62.5</v>
      </c>
      <c r="AY73" s="2">
        <v>69.900000000000006</v>
      </c>
      <c r="AZ73" s="2">
        <v>33.299999999999997</v>
      </c>
      <c r="BA73" s="7" t="e">
        <v>#N/A</v>
      </c>
      <c r="BB73" s="7">
        <v>26009</v>
      </c>
      <c r="BC73" s="7" t="e">
        <v>#N/A</v>
      </c>
      <c r="BD73" s="7">
        <v>22149</v>
      </c>
      <c r="BE73" s="7">
        <v>816</v>
      </c>
      <c r="BF73" s="7">
        <v>2358</v>
      </c>
      <c r="BG73" s="7">
        <v>2340</v>
      </c>
      <c r="BH73" s="7">
        <v>342638</v>
      </c>
      <c r="BI73" s="7">
        <v>2163</v>
      </c>
      <c r="BJ73" s="7">
        <v>48577</v>
      </c>
      <c r="BK73" s="7">
        <v>32918</v>
      </c>
      <c r="BL73" s="7">
        <v>6782</v>
      </c>
      <c r="BM73" s="7">
        <v>7398</v>
      </c>
      <c r="BN73" s="7">
        <v>29855</v>
      </c>
      <c r="BO73" s="7">
        <v>46788</v>
      </c>
      <c r="BP73" s="7">
        <v>14094</v>
      </c>
      <c r="BQ73" s="7">
        <v>13425</v>
      </c>
      <c r="BR73" s="7">
        <v>2578</v>
      </c>
      <c r="BS73" s="7">
        <v>30813</v>
      </c>
      <c r="BT73" s="7">
        <v>43840</v>
      </c>
      <c r="BU73" s="7">
        <v>21207</v>
      </c>
      <c r="BV73" s="7">
        <v>13806</v>
      </c>
      <c r="BW73" s="7">
        <v>24335</v>
      </c>
      <c r="BX73" s="7">
        <v>29596</v>
      </c>
      <c r="BY73" s="7">
        <v>32516</v>
      </c>
      <c r="BZ73" s="7">
        <v>6764</v>
      </c>
      <c r="CA73" s="7">
        <v>8244</v>
      </c>
      <c r="CB73" s="7">
        <v>856</v>
      </c>
      <c r="CC73" s="7"/>
    </row>
    <row r="74" spans="1:81" x14ac:dyDescent="0.25">
      <c r="A74" t="s">
        <v>629</v>
      </c>
      <c r="B74" s="7" t="e">
        <v>#N/A</v>
      </c>
      <c r="C74" s="7" t="e">
        <v>#N/A</v>
      </c>
      <c r="D74" s="7" t="e">
        <v>#N/A</v>
      </c>
      <c r="E74" s="7" t="e">
        <v>#N/A</v>
      </c>
      <c r="F74" s="7" t="e">
        <v>#N/A</v>
      </c>
      <c r="G74" s="2" t="e">
        <v>#N/A</v>
      </c>
      <c r="H74" s="2" t="e">
        <v>#N/A</v>
      </c>
      <c r="I74" s="2" t="e">
        <v>#N/A</v>
      </c>
      <c r="J74" s="2" t="e">
        <v>#N/A</v>
      </c>
      <c r="K74" s="7" t="e">
        <v>#N/A</v>
      </c>
      <c r="L74" s="7" t="e">
        <v>#N/A</v>
      </c>
      <c r="M74" s="7" t="e">
        <v>#N/A</v>
      </c>
      <c r="N74" s="7" t="e">
        <v>#N/A</v>
      </c>
      <c r="O74" s="7" t="e">
        <v>#N/A</v>
      </c>
      <c r="P74" s="7" t="e">
        <v>#N/A</v>
      </c>
      <c r="Q74" s="7" t="e">
        <v>#N/A</v>
      </c>
      <c r="R74" s="7" t="e">
        <v>#N/A</v>
      </c>
      <c r="S74" s="7">
        <v>28394</v>
      </c>
      <c r="T74" s="7">
        <v>484</v>
      </c>
      <c r="U74" s="7">
        <v>81</v>
      </c>
      <c r="V74" s="7">
        <v>4277</v>
      </c>
      <c r="W74" s="7">
        <v>103</v>
      </c>
      <c r="X74" s="7">
        <v>173</v>
      </c>
      <c r="Y74" s="7">
        <v>1812</v>
      </c>
      <c r="Z74" s="7">
        <v>4722</v>
      </c>
      <c r="AA74" s="7">
        <v>1275</v>
      </c>
      <c r="AB74" s="7">
        <v>1709</v>
      </c>
      <c r="AC74" s="7">
        <v>845</v>
      </c>
      <c r="AD74" s="7">
        <v>1089</v>
      </c>
      <c r="AE74" s="7">
        <v>275</v>
      </c>
      <c r="AF74" s="7">
        <v>1629</v>
      </c>
      <c r="AG74" s="7">
        <v>1802</v>
      </c>
      <c r="AH74" s="7">
        <v>1642</v>
      </c>
      <c r="AI74" s="7">
        <v>2059</v>
      </c>
      <c r="AJ74" s="7">
        <v>2935</v>
      </c>
      <c r="AK74" s="7">
        <v>673</v>
      </c>
      <c r="AL74" s="7">
        <v>707</v>
      </c>
      <c r="AM74" s="7">
        <v>99</v>
      </c>
      <c r="AN74" s="7">
        <v>21463</v>
      </c>
      <c r="AO74" s="7" t="e">
        <v>#N/A</v>
      </c>
      <c r="AP74" s="7">
        <v>2285</v>
      </c>
      <c r="AQ74" s="2">
        <v>8.1</v>
      </c>
      <c r="AR74" s="2">
        <v>7.4</v>
      </c>
      <c r="AS74" s="2" t="e">
        <v>#N/A</v>
      </c>
      <c r="AT74" s="7">
        <v>64</v>
      </c>
      <c r="AU74" s="7">
        <v>57</v>
      </c>
      <c r="AV74" s="7">
        <v>890</v>
      </c>
      <c r="AW74" s="7">
        <v>45401</v>
      </c>
      <c r="AX74" s="2">
        <v>62.4</v>
      </c>
      <c r="AY74" s="2">
        <v>70</v>
      </c>
      <c r="AZ74" s="2">
        <v>33.200000000000003</v>
      </c>
      <c r="BA74" s="7" t="e">
        <v>#N/A</v>
      </c>
      <c r="BB74" s="7">
        <v>26062</v>
      </c>
      <c r="BC74" s="7" t="e">
        <v>#N/A</v>
      </c>
      <c r="BD74" s="7">
        <v>22184</v>
      </c>
      <c r="BE74" s="7">
        <v>814</v>
      </c>
      <c r="BF74" s="7">
        <v>2437</v>
      </c>
      <c r="BG74" s="7">
        <v>2285</v>
      </c>
      <c r="BH74" s="7">
        <v>345090</v>
      </c>
      <c r="BI74" s="7">
        <v>2241</v>
      </c>
      <c r="BJ74" s="7">
        <v>48710</v>
      </c>
      <c r="BK74" s="7">
        <v>33065</v>
      </c>
      <c r="BL74" s="7">
        <v>6748</v>
      </c>
      <c r="BM74" s="7">
        <v>7448</v>
      </c>
      <c r="BN74" s="7">
        <v>30300</v>
      </c>
      <c r="BO74" s="7">
        <v>46818</v>
      </c>
      <c r="BP74" s="7">
        <v>14274</v>
      </c>
      <c r="BQ74" s="7">
        <v>13516</v>
      </c>
      <c r="BR74" s="7">
        <v>2603</v>
      </c>
      <c r="BS74" s="7">
        <v>32298</v>
      </c>
      <c r="BT74" s="7">
        <v>43800</v>
      </c>
      <c r="BU74" s="7">
        <v>21168</v>
      </c>
      <c r="BV74" s="7">
        <v>13815</v>
      </c>
      <c r="BW74" s="7">
        <v>24238</v>
      </c>
      <c r="BX74" s="7">
        <v>29652</v>
      </c>
      <c r="BY74" s="7">
        <v>32626</v>
      </c>
      <c r="BZ74" s="7">
        <v>6815</v>
      </c>
      <c r="CA74" s="7">
        <v>8300</v>
      </c>
      <c r="CB74" s="7">
        <v>864</v>
      </c>
      <c r="CC74" s="7"/>
    </row>
    <row r="75" spans="1:81" x14ac:dyDescent="0.25">
      <c r="A75" t="s">
        <v>630</v>
      </c>
      <c r="B75" s="7" t="e">
        <v>#N/A</v>
      </c>
      <c r="C75" s="7" t="e">
        <v>#N/A</v>
      </c>
      <c r="D75" s="7" t="e">
        <v>#N/A</v>
      </c>
      <c r="E75" s="7" t="e">
        <v>#N/A</v>
      </c>
      <c r="F75" s="7" t="e">
        <v>#N/A</v>
      </c>
      <c r="G75" s="2" t="e">
        <v>#N/A</v>
      </c>
      <c r="H75" s="2" t="e">
        <v>#N/A</v>
      </c>
      <c r="I75" s="2" t="e">
        <v>#N/A</v>
      </c>
      <c r="J75" s="2" t="e">
        <v>#N/A</v>
      </c>
      <c r="K75" s="7" t="e">
        <v>#N/A</v>
      </c>
      <c r="L75" s="7" t="e">
        <v>#N/A</v>
      </c>
      <c r="M75" s="7" t="e">
        <v>#N/A</v>
      </c>
      <c r="N75" s="7" t="e">
        <v>#N/A</v>
      </c>
      <c r="O75" s="7" t="e">
        <v>#N/A</v>
      </c>
      <c r="P75" s="7" t="e">
        <v>#N/A</v>
      </c>
      <c r="Q75" s="7" t="e">
        <v>#N/A</v>
      </c>
      <c r="R75" s="7" t="e">
        <v>#N/A</v>
      </c>
      <c r="S75" s="7">
        <v>28493</v>
      </c>
      <c r="T75" s="7">
        <v>483</v>
      </c>
      <c r="U75" s="7">
        <v>82</v>
      </c>
      <c r="V75" s="7">
        <v>4272</v>
      </c>
      <c r="W75" s="7">
        <v>103</v>
      </c>
      <c r="X75" s="7">
        <v>164</v>
      </c>
      <c r="Y75" s="7">
        <v>1814</v>
      </c>
      <c r="Z75" s="7">
        <v>4722</v>
      </c>
      <c r="AA75" s="7">
        <v>1294</v>
      </c>
      <c r="AB75" s="7">
        <v>1725</v>
      </c>
      <c r="AC75" s="7">
        <v>848</v>
      </c>
      <c r="AD75" s="7">
        <v>1079</v>
      </c>
      <c r="AE75" s="7">
        <v>274</v>
      </c>
      <c r="AF75" s="7">
        <v>1657</v>
      </c>
      <c r="AG75" s="7">
        <v>1863</v>
      </c>
      <c r="AH75" s="7">
        <v>1631</v>
      </c>
      <c r="AI75" s="7">
        <v>2048</v>
      </c>
      <c r="AJ75" s="7">
        <v>2956</v>
      </c>
      <c r="AK75" s="7">
        <v>679</v>
      </c>
      <c r="AL75" s="7">
        <v>702</v>
      </c>
      <c r="AM75" s="7">
        <v>96</v>
      </c>
      <c r="AN75" s="7">
        <v>21575</v>
      </c>
      <c r="AO75" s="7" t="e">
        <v>#N/A</v>
      </c>
      <c r="AP75" s="7">
        <v>2229</v>
      </c>
      <c r="AQ75" s="2">
        <v>7.8</v>
      </c>
      <c r="AR75" s="2">
        <v>6.7</v>
      </c>
      <c r="AS75" s="2" t="e">
        <v>#N/A</v>
      </c>
      <c r="AT75" s="7">
        <v>75</v>
      </c>
      <c r="AU75" s="7">
        <v>62</v>
      </c>
      <c r="AV75" s="7">
        <v>872</v>
      </c>
      <c r="AW75" s="7">
        <v>45441</v>
      </c>
      <c r="AX75" s="2">
        <v>62.6</v>
      </c>
      <c r="AY75" s="2">
        <v>70.3</v>
      </c>
      <c r="AZ75" s="2">
        <v>33.200000000000003</v>
      </c>
      <c r="BA75" s="7" t="e">
        <v>#N/A</v>
      </c>
      <c r="BB75" s="7">
        <v>26198</v>
      </c>
      <c r="BC75" s="7" t="e">
        <v>#N/A</v>
      </c>
      <c r="BD75" s="7">
        <v>22342</v>
      </c>
      <c r="BE75" s="7">
        <v>835</v>
      </c>
      <c r="BF75" s="7">
        <v>2456</v>
      </c>
      <c r="BG75" s="7">
        <v>2229</v>
      </c>
      <c r="BH75" s="7">
        <v>349029</v>
      </c>
      <c r="BI75" s="7">
        <v>2297</v>
      </c>
      <c r="BJ75" s="7">
        <v>49121</v>
      </c>
      <c r="BK75" s="7">
        <v>33459</v>
      </c>
      <c r="BL75" s="7">
        <v>6808</v>
      </c>
      <c r="BM75" s="7">
        <v>7448</v>
      </c>
      <c r="BN75" s="7">
        <v>30414</v>
      </c>
      <c r="BO75" s="7">
        <v>46859</v>
      </c>
      <c r="BP75" s="7">
        <v>14701</v>
      </c>
      <c r="BQ75" s="7">
        <v>13662</v>
      </c>
      <c r="BR75" s="7">
        <v>2643</v>
      </c>
      <c r="BS75" s="7">
        <v>32667</v>
      </c>
      <c r="BT75" s="7">
        <v>44577</v>
      </c>
      <c r="BU75" s="7">
        <v>21509</v>
      </c>
      <c r="BV75" s="7">
        <v>14052</v>
      </c>
      <c r="BW75" s="7">
        <v>24196</v>
      </c>
      <c r="BX75" s="7">
        <v>29865</v>
      </c>
      <c r="BY75" s="7">
        <v>33283</v>
      </c>
      <c r="BZ75" s="7">
        <v>6878</v>
      </c>
      <c r="CA75" s="7">
        <v>8367</v>
      </c>
      <c r="CB75" s="7">
        <v>869</v>
      </c>
      <c r="CC75" s="7"/>
    </row>
    <row r="76" spans="1:81" x14ac:dyDescent="0.25">
      <c r="A76" t="s">
        <v>631</v>
      </c>
      <c r="B76" s="7" t="e">
        <v>#N/A</v>
      </c>
      <c r="C76" s="7" t="e">
        <v>#N/A</v>
      </c>
      <c r="D76" s="7" t="e">
        <v>#N/A</v>
      </c>
      <c r="E76" s="7" t="e">
        <v>#N/A</v>
      </c>
      <c r="F76" s="7" t="e">
        <v>#N/A</v>
      </c>
      <c r="G76" s="2" t="e">
        <v>#N/A</v>
      </c>
      <c r="H76" s="2" t="e">
        <v>#N/A</v>
      </c>
      <c r="I76" s="2" t="e">
        <v>#N/A</v>
      </c>
      <c r="J76" s="2" t="e">
        <v>#N/A</v>
      </c>
      <c r="K76" s="7" t="e">
        <v>#N/A</v>
      </c>
      <c r="L76" s="7" t="e">
        <v>#N/A</v>
      </c>
      <c r="M76" s="7" t="e">
        <v>#N/A</v>
      </c>
      <c r="N76" s="7" t="e">
        <v>#N/A</v>
      </c>
      <c r="O76" s="7" t="e">
        <v>#N/A</v>
      </c>
      <c r="P76" s="7" t="e">
        <v>#N/A</v>
      </c>
      <c r="Q76" s="7" t="e">
        <v>#N/A</v>
      </c>
      <c r="R76" s="7" t="e">
        <v>#N/A</v>
      </c>
      <c r="S76" s="7">
        <v>28505</v>
      </c>
      <c r="T76" s="7">
        <v>479</v>
      </c>
      <c r="U76" s="7">
        <v>82</v>
      </c>
      <c r="V76" s="7">
        <v>4262</v>
      </c>
      <c r="W76" s="7">
        <v>108</v>
      </c>
      <c r="X76" s="7">
        <v>162</v>
      </c>
      <c r="Y76" s="7">
        <v>1793</v>
      </c>
      <c r="Z76" s="7">
        <v>4791</v>
      </c>
      <c r="AA76" s="7">
        <v>1285</v>
      </c>
      <c r="AB76" s="7">
        <v>1727</v>
      </c>
      <c r="AC76" s="7">
        <v>884</v>
      </c>
      <c r="AD76" s="7">
        <v>1085</v>
      </c>
      <c r="AE76" s="7">
        <v>287</v>
      </c>
      <c r="AF76" s="7">
        <v>1626</v>
      </c>
      <c r="AG76" s="7">
        <v>1888</v>
      </c>
      <c r="AH76" s="7">
        <v>1620</v>
      </c>
      <c r="AI76" s="7">
        <v>2044</v>
      </c>
      <c r="AJ76" s="7">
        <v>2933</v>
      </c>
      <c r="AK76" s="7">
        <v>667</v>
      </c>
      <c r="AL76" s="7">
        <v>692</v>
      </c>
      <c r="AM76" s="7">
        <v>90</v>
      </c>
      <c r="AN76" s="7">
        <v>21618</v>
      </c>
      <c r="AO76" s="7" t="e">
        <v>#N/A</v>
      </c>
      <c r="AP76" s="7">
        <v>2085</v>
      </c>
      <c r="AQ76" s="2">
        <v>7.3</v>
      </c>
      <c r="AR76" s="2">
        <v>7</v>
      </c>
      <c r="AS76" s="2" t="e">
        <v>#N/A</v>
      </c>
      <c r="AT76" s="7">
        <v>72</v>
      </c>
      <c r="AU76" s="7">
        <v>66</v>
      </c>
      <c r="AV76" s="7">
        <v>813</v>
      </c>
      <c r="AW76" s="7">
        <v>45481</v>
      </c>
      <c r="AX76" s="2">
        <v>62.6</v>
      </c>
      <c r="AY76" s="2">
        <v>70.8</v>
      </c>
      <c r="AZ76" s="2">
        <v>33.200000000000003</v>
      </c>
      <c r="BA76" s="7" t="e">
        <v>#N/A</v>
      </c>
      <c r="BB76" s="7">
        <v>26381</v>
      </c>
      <c r="BC76" s="7" t="e">
        <v>#N/A</v>
      </c>
      <c r="BD76" s="7">
        <v>22563</v>
      </c>
      <c r="BE76" s="7">
        <v>823</v>
      </c>
      <c r="BF76" s="7">
        <v>2474</v>
      </c>
      <c r="BG76" s="7">
        <v>2085</v>
      </c>
      <c r="BH76" s="7">
        <v>353381</v>
      </c>
      <c r="BI76" s="7">
        <v>2169</v>
      </c>
      <c r="BJ76" s="7">
        <v>49407</v>
      </c>
      <c r="BK76" s="7">
        <v>33708</v>
      </c>
      <c r="BL76" s="7">
        <v>6601</v>
      </c>
      <c r="BM76" s="7">
        <v>7404</v>
      </c>
      <c r="BN76" s="7">
        <v>29464</v>
      </c>
      <c r="BO76" s="7">
        <v>46998</v>
      </c>
      <c r="BP76" s="7">
        <v>15020</v>
      </c>
      <c r="BQ76" s="7">
        <v>13580</v>
      </c>
      <c r="BR76" s="7">
        <v>2521</v>
      </c>
      <c r="BS76" s="7">
        <v>34281</v>
      </c>
      <c r="BT76" s="7">
        <v>48092</v>
      </c>
      <c r="BU76" s="7">
        <v>21956</v>
      </c>
      <c r="BV76" s="7">
        <v>14580</v>
      </c>
      <c r="BW76" s="7">
        <v>23693</v>
      </c>
      <c r="BX76" s="7">
        <v>29565</v>
      </c>
      <c r="BY76" s="7">
        <v>32744</v>
      </c>
      <c r="BZ76" s="7">
        <v>7040</v>
      </c>
      <c r="CA76" s="7">
        <v>8604</v>
      </c>
      <c r="CB76" s="7">
        <v>814</v>
      </c>
      <c r="CC76" s="7"/>
    </row>
    <row r="77" spans="1:81" x14ac:dyDescent="0.25">
      <c r="A77" t="s">
        <v>632</v>
      </c>
      <c r="B77" s="7">
        <v>5405</v>
      </c>
      <c r="C77" s="7" t="e">
        <v>#N/A</v>
      </c>
      <c r="D77" s="7" t="e">
        <v>#N/A</v>
      </c>
      <c r="E77" s="7" t="e">
        <v>#N/A</v>
      </c>
      <c r="F77" s="7" t="e">
        <v>#N/A</v>
      </c>
      <c r="G77" s="2" t="e">
        <v>#N/A</v>
      </c>
      <c r="H77" s="2" t="e">
        <v>#N/A</v>
      </c>
      <c r="I77" s="2" t="e">
        <v>#N/A</v>
      </c>
      <c r="J77" s="2" t="e">
        <v>#N/A</v>
      </c>
      <c r="K77" s="7" t="e">
        <v>#N/A</v>
      </c>
      <c r="L77" s="7" t="e">
        <v>#N/A</v>
      </c>
      <c r="M77" s="7" t="e">
        <v>#N/A</v>
      </c>
      <c r="N77" s="7" t="e">
        <v>#N/A</v>
      </c>
      <c r="O77" s="7" t="e">
        <v>#N/A</v>
      </c>
      <c r="P77" s="7" t="e">
        <v>#N/A</v>
      </c>
      <c r="Q77" s="7" t="e">
        <v>#N/A</v>
      </c>
      <c r="R77" s="7" t="e">
        <v>#N/A</v>
      </c>
      <c r="S77" s="7">
        <v>28760</v>
      </c>
      <c r="T77" s="7">
        <v>499</v>
      </c>
      <c r="U77" s="7">
        <v>81</v>
      </c>
      <c r="V77" s="7">
        <v>4285</v>
      </c>
      <c r="W77" s="7">
        <v>108</v>
      </c>
      <c r="X77" s="7">
        <v>159</v>
      </c>
      <c r="Y77" s="7">
        <v>1794</v>
      </c>
      <c r="Z77" s="7">
        <v>4841</v>
      </c>
      <c r="AA77" s="7">
        <v>1297</v>
      </c>
      <c r="AB77" s="7">
        <v>1739</v>
      </c>
      <c r="AC77" s="7">
        <v>895</v>
      </c>
      <c r="AD77" s="7">
        <v>1101</v>
      </c>
      <c r="AE77" s="7">
        <v>290</v>
      </c>
      <c r="AF77" s="7">
        <v>1639</v>
      </c>
      <c r="AG77" s="7">
        <v>1946</v>
      </c>
      <c r="AH77" s="7">
        <v>1606</v>
      </c>
      <c r="AI77" s="7">
        <v>2060</v>
      </c>
      <c r="AJ77" s="7">
        <v>2937</v>
      </c>
      <c r="AK77" s="7">
        <v>681</v>
      </c>
      <c r="AL77" s="7">
        <v>710</v>
      </c>
      <c r="AM77" s="7">
        <v>91</v>
      </c>
      <c r="AN77" s="7">
        <v>21835</v>
      </c>
      <c r="AO77" s="7" t="e">
        <v>#N/A</v>
      </c>
      <c r="AP77" s="7">
        <v>2051</v>
      </c>
      <c r="AQ77" s="2">
        <v>7.2</v>
      </c>
      <c r="AR77" s="2">
        <v>7.5</v>
      </c>
      <c r="AS77" s="2" t="e">
        <v>#N/A</v>
      </c>
      <c r="AT77" s="7">
        <v>67</v>
      </c>
      <c r="AU77" s="7">
        <v>62</v>
      </c>
      <c r="AV77" s="7">
        <v>746</v>
      </c>
      <c r="AW77" s="7">
        <v>45520</v>
      </c>
      <c r="AX77" s="2">
        <v>62.8</v>
      </c>
      <c r="AY77" s="2">
        <v>71</v>
      </c>
      <c r="AZ77" s="2">
        <v>33.200000000000003</v>
      </c>
      <c r="BA77" s="7" t="e">
        <v>#N/A</v>
      </c>
      <c r="BB77" s="7">
        <v>26514</v>
      </c>
      <c r="BC77" s="7" t="e">
        <v>#N/A</v>
      </c>
      <c r="BD77" s="7">
        <v>22717</v>
      </c>
      <c r="BE77" s="7">
        <v>799</v>
      </c>
      <c r="BF77" s="7">
        <v>2438</v>
      </c>
      <c r="BG77" s="7">
        <v>2051</v>
      </c>
      <c r="BH77" s="7">
        <v>356761</v>
      </c>
      <c r="BI77" s="7">
        <v>2274</v>
      </c>
      <c r="BJ77" s="7">
        <v>47128</v>
      </c>
      <c r="BK77" s="7">
        <v>34323</v>
      </c>
      <c r="BL77" s="7">
        <v>6831</v>
      </c>
      <c r="BM77" s="7">
        <v>7537</v>
      </c>
      <c r="BN77" s="7">
        <v>30542</v>
      </c>
      <c r="BO77" s="7">
        <v>48234</v>
      </c>
      <c r="BP77" s="7">
        <v>15375</v>
      </c>
      <c r="BQ77" s="7">
        <v>13677</v>
      </c>
      <c r="BR77" s="7">
        <v>2648</v>
      </c>
      <c r="BS77" s="7">
        <v>34267</v>
      </c>
      <c r="BT77" s="7">
        <v>47214</v>
      </c>
      <c r="BU77" s="7">
        <v>21849</v>
      </c>
      <c r="BV77" s="7">
        <v>14431</v>
      </c>
      <c r="BW77" s="7">
        <v>23918</v>
      </c>
      <c r="BX77" s="7">
        <v>29108</v>
      </c>
      <c r="BY77" s="7">
        <v>33242</v>
      </c>
      <c r="BZ77" s="7">
        <v>7294</v>
      </c>
      <c r="CA77" s="7">
        <v>8501</v>
      </c>
      <c r="CB77" s="7">
        <v>890</v>
      </c>
      <c r="CC77" s="7"/>
    </row>
    <row r="78" spans="1:81" x14ac:dyDescent="0.25">
      <c r="A78" t="s">
        <v>633</v>
      </c>
      <c r="B78" s="7" t="e">
        <v>#N/A</v>
      </c>
      <c r="C78" s="7" t="e">
        <v>#N/A</v>
      </c>
      <c r="D78" s="7" t="e">
        <v>#N/A</v>
      </c>
      <c r="E78" s="7" t="e">
        <v>#N/A</v>
      </c>
      <c r="F78" s="7" t="e">
        <v>#N/A</v>
      </c>
      <c r="G78" s="2" t="e">
        <v>#N/A</v>
      </c>
      <c r="H78" s="2" t="e">
        <v>#N/A</v>
      </c>
      <c r="I78" s="2" t="e">
        <v>#N/A</v>
      </c>
      <c r="J78" s="2" t="e">
        <v>#N/A</v>
      </c>
      <c r="K78" s="7" t="e">
        <v>#N/A</v>
      </c>
      <c r="L78" s="7" t="e">
        <v>#N/A</v>
      </c>
      <c r="M78" s="7" t="e">
        <v>#N/A</v>
      </c>
      <c r="N78" s="7" t="e">
        <v>#N/A</v>
      </c>
      <c r="O78" s="7" t="e">
        <v>#N/A</v>
      </c>
      <c r="P78" s="7" t="e">
        <v>#N/A</v>
      </c>
      <c r="Q78" s="7" t="e">
        <v>#N/A</v>
      </c>
      <c r="R78" s="7" t="e">
        <v>#N/A</v>
      </c>
      <c r="S78" s="7">
        <v>28897</v>
      </c>
      <c r="T78" s="7">
        <v>497</v>
      </c>
      <c r="U78" s="7">
        <v>78</v>
      </c>
      <c r="V78" s="7">
        <v>4275</v>
      </c>
      <c r="W78" s="7">
        <v>106</v>
      </c>
      <c r="X78" s="7">
        <v>161</v>
      </c>
      <c r="Y78" s="7">
        <v>1836</v>
      </c>
      <c r="Z78" s="7">
        <v>4872</v>
      </c>
      <c r="AA78" s="7">
        <v>1296</v>
      </c>
      <c r="AB78" s="7">
        <v>1764</v>
      </c>
      <c r="AC78" s="7">
        <v>899</v>
      </c>
      <c r="AD78" s="7">
        <v>1105</v>
      </c>
      <c r="AE78" s="7">
        <v>283</v>
      </c>
      <c r="AF78" s="7">
        <v>1651</v>
      </c>
      <c r="AG78" s="7">
        <v>1983</v>
      </c>
      <c r="AH78" s="7">
        <v>1608</v>
      </c>
      <c r="AI78" s="7">
        <v>2037</v>
      </c>
      <c r="AJ78" s="7">
        <v>2946</v>
      </c>
      <c r="AK78" s="7">
        <v>687</v>
      </c>
      <c r="AL78" s="7">
        <v>732</v>
      </c>
      <c r="AM78" s="7">
        <v>81</v>
      </c>
      <c r="AN78" s="7">
        <v>21945</v>
      </c>
      <c r="AO78" s="7" t="e">
        <v>#N/A</v>
      </c>
      <c r="AP78" s="7">
        <v>1951</v>
      </c>
      <c r="AQ78" s="2">
        <v>6.8</v>
      </c>
      <c r="AR78" s="2">
        <v>6.7</v>
      </c>
      <c r="AS78" s="2" t="e">
        <v>#N/A</v>
      </c>
      <c r="AT78" s="7">
        <v>67</v>
      </c>
      <c r="AU78" s="7">
        <v>61</v>
      </c>
      <c r="AV78" s="7">
        <v>681</v>
      </c>
      <c r="AW78" s="7">
        <v>45561</v>
      </c>
      <c r="AX78" s="2">
        <v>62.6</v>
      </c>
      <c r="AY78" s="2">
        <v>71.099999999999994</v>
      </c>
      <c r="AZ78" s="2">
        <v>33.200000000000003</v>
      </c>
      <c r="BA78" s="7" t="e">
        <v>#N/A</v>
      </c>
      <c r="BB78" s="7">
        <v>26572</v>
      </c>
      <c r="BC78" s="7" t="e">
        <v>#N/A</v>
      </c>
      <c r="BD78" s="7">
        <v>22788</v>
      </c>
      <c r="BE78" s="7">
        <v>785</v>
      </c>
      <c r="BF78" s="7">
        <v>2439</v>
      </c>
      <c r="BG78" s="7">
        <v>1951</v>
      </c>
      <c r="BH78" s="7">
        <v>359397</v>
      </c>
      <c r="BI78" s="7">
        <v>2340</v>
      </c>
      <c r="BJ78" s="7">
        <v>48085</v>
      </c>
      <c r="BK78" s="7">
        <v>34789</v>
      </c>
      <c r="BL78" s="7">
        <v>7007</v>
      </c>
      <c r="BM78" s="7">
        <v>7616</v>
      </c>
      <c r="BN78" s="7">
        <v>30476</v>
      </c>
      <c r="BO78" s="7">
        <v>48519</v>
      </c>
      <c r="BP78" s="7">
        <v>15855</v>
      </c>
      <c r="BQ78" s="7">
        <v>13627</v>
      </c>
      <c r="BR78" s="7">
        <v>2760</v>
      </c>
      <c r="BS78" s="7">
        <v>34156</v>
      </c>
      <c r="BT78" s="7">
        <v>46256</v>
      </c>
      <c r="BU78" s="7">
        <v>22605</v>
      </c>
      <c r="BV78" s="7">
        <v>14893</v>
      </c>
      <c r="BW78" s="7">
        <v>23895</v>
      </c>
      <c r="BX78" s="7">
        <v>29906</v>
      </c>
      <c r="BY78" s="7">
        <v>33283</v>
      </c>
      <c r="BZ78" s="7">
        <v>6602</v>
      </c>
      <c r="CA78" s="7">
        <v>8248</v>
      </c>
      <c r="CB78" s="7">
        <v>913</v>
      </c>
      <c r="CC78" s="7"/>
    </row>
    <row r="79" spans="1:81" x14ac:dyDescent="0.25">
      <c r="A79" t="s">
        <v>634</v>
      </c>
      <c r="B79" s="7" t="e">
        <v>#N/A</v>
      </c>
      <c r="C79" s="7" t="e">
        <v>#N/A</v>
      </c>
      <c r="D79" s="7" t="e">
        <v>#N/A</v>
      </c>
      <c r="E79" s="7" t="e">
        <v>#N/A</v>
      </c>
      <c r="F79" s="7" t="e">
        <v>#N/A</v>
      </c>
      <c r="G79" s="2" t="e">
        <v>#N/A</v>
      </c>
      <c r="H79" s="2" t="e">
        <v>#N/A</v>
      </c>
      <c r="I79" s="2" t="e">
        <v>#N/A</v>
      </c>
      <c r="J79" s="2" t="e">
        <v>#N/A</v>
      </c>
      <c r="K79" s="7" t="e">
        <v>#N/A</v>
      </c>
      <c r="L79" s="7" t="e">
        <v>#N/A</v>
      </c>
      <c r="M79" s="7" t="e">
        <v>#N/A</v>
      </c>
      <c r="N79" s="7" t="e">
        <v>#N/A</v>
      </c>
      <c r="O79" s="7" t="e">
        <v>#N/A</v>
      </c>
      <c r="P79" s="7" t="e">
        <v>#N/A</v>
      </c>
      <c r="Q79" s="7" t="e">
        <v>#N/A</v>
      </c>
      <c r="R79" s="7" t="e">
        <v>#N/A</v>
      </c>
      <c r="S79" s="7">
        <v>29022</v>
      </c>
      <c r="T79" s="7">
        <v>484</v>
      </c>
      <c r="U79" s="7">
        <v>78</v>
      </c>
      <c r="V79" s="7">
        <v>4301</v>
      </c>
      <c r="W79" s="7">
        <v>106</v>
      </c>
      <c r="X79" s="7">
        <v>167</v>
      </c>
      <c r="Y79" s="7">
        <v>1896</v>
      </c>
      <c r="Z79" s="7">
        <v>4868</v>
      </c>
      <c r="AA79" s="7">
        <v>1303</v>
      </c>
      <c r="AB79" s="7">
        <v>1759</v>
      </c>
      <c r="AC79" s="7">
        <v>930</v>
      </c>
      <c r="AD79" s="7">
        <v>1104</v>
      </c>
      <c r="AE79" s="7">
        <v>286</v>
      </c>
      <c r="AF79" s="7">
        <v>1667</v>
      </c>
      <c r="AG79" s="7">
        <v>2001</v>
      </c>
      <c r="AH79" s="7">
        <v>1599</v>
      </c>
      <c r="AI79" s="7">
        <v>2040</v>
      </c>
      <c r="AJ79" s="7">
        <v>2927</v>
      </c>
      <c r="AK79" s="7">
        <v>687</v>
      </c>
      <c r="AL79" s="7">
        <v>739</v>
      </c>
      <c r="AM79" s="7">
        <v>78</v>
      </c>
      <c r="AN79" s="7">
        <v>21989</v>
      </c>
      <c r="AO79" s="7" t="e">
        <v>#N/A</v>
      </c>
      <c r="AP79" s="7">
        <v>1864</v>
      </c>
      <c r="AQ79" s="2">
        <v>6.5</v>
      </c>
      <c r="AR79" s="2">
        <v>6.3</v>
      </c>
      <c r="AS79" s="2" t="e">
        <v>#N/A</v>
      </c>
      <c r="AT79" s="7">
        <v>74</v>
      </c>
      <c r="AU79" s="7">
        <v>64</v>
      </c>
      <c r="AV79" s="7">
        <v>611</v>
      </c>
      <c r="AW79" s="7">
        <v>45605</v>
      </c>
      <c r="AX79" s="2">
        <v>62.5</v>
      </c>
      <c r="AY79" s="2">
        <v>71.2</v>
      </c>
      <c r="AZ79" s="2">
        <v>33.1</v>
      </c>
      <c r="BA79" s="7" t="e">
        <v>#N/A</v>
      </c>
      <c r="BB79" s="7">
        <v>26636</v>
      </c>
      <c r="BC79" s="7" t="e">
        <v>#N/A</v>
      </c>
      <c r="BD79" s="7">
        <v>22903</v>
      </c>
      <c r="BE79" s="7">
        <v>759</v>
      </c>
      <c r="BF79" s="7">
        <v>2442</v>
      </c>
      <c r="BG79" s="7">
        <v>1864</v>
      </c>
      <c r="BH79" s="7">
        <v>364411</v>
      </c>
      <c r="BI79" s="7">
        <v>2428</v>
      </c>
      <c r="BJ79" s="7">
        <v>48018</v>
      </c>
      <c r="BK79" s="7">
        <v>35543</v>
      </c>
      <c r="BL79" s="7">
        <v>6974</v>
      </c>
      <c r="BM79" s="7">
        <v>7408</v>
      </c>
      <c r="BN79" s="7">
        <v>31517</v>
      </c>
      <c r="BO79" s="7">
        <v>48056</v>
      </c>
      <c r="BP79" s="7">
        <v>16823</v>
      </c>
      <c r="BQ79" s="7">
        <v>14179</v>
      </c>
      <c r="BR79" s="7">
        <v>3082</v>
      </c>
      <c r="BS79" s="7">
        <v>32768</v>
      </c>
      <c r="BT79" s="7">
        <v>45800</v>
      </c>
      <c r="BU79" s="7">
        <v>23114</v>
      </c>
      <c r="BV79" s="7">
        <v>14820</v>
      </c>
      <c r="BW79" s="7">
        <v>23905</v>
      </c>
      <c r="BX79" s="7">
        <v>30356</v>
      </c>
      <c r="BY79" s="7">
        <v>33626</v>
      </c>
      <c r="BZ79" s="7">
        <v>6929</v>
      </c>
      <c r="CA79" s="7">
        <v>8563</v>
      </c>
      <c r="CB79" s="7">
        <v>907</v>
      </c>
      <c r="CC79" s="7"/>
    </row>
    <row r="80" spans="1:81" x14ac:dyDescent="0.25">
      <c r="A80" t="s">
        <v>635</v>
      </c>
      <c r="B80" s="7" t="e">
        <v>#N/A</v>
      </c>
      <c r="C80" s="7" t="e">
        <v>#N/A</v>
      </c>
      <c r="D80" s="7" t="e">
        <v>#N/A</v>
      </c>
      <c r="E80" s="7" t="e">
        <v>#N/A</v>
      </c>
      <c r="F80" s="7" t="e">
        <v>#N/A</v>
      </c>
      <c r="G80" s="2" t="e">
        <v>#N/A</v>
      </c>
      <c r="H80" s="2" t="e">
        <v>#N/A</v>
      </c>
      <c r="I80" s="2" t="e">
        <v>#N/A</v>
      </c>
      <c r="J80" s="2" t="e">
        <v>#N/A</v>
      </c>
      <c r="K80" s="7" t="e">
        <v>#N/A</v>
      </c>
      <c r="L80" s="7" t="e">
        <v>#N/A</v>
      </c>
      <c r="M80" s="7" t="e">
        <v>#N/A</v>
      </c>
      <c r="N80" s="7" t="e">
        <v>#N/A</v>
      </c>
      <c r="O80" s="7" t="e">
        <v>#N/A</v>
      </c>
      <c r="P80" s="7" t="e">
        <v>#N/A</v>
      </c>
      <c r="Q80" s="7" t="e">
        <v>#N/A</v>
      </c>
      <c r="R80" s="7" t="e">
        <v>#N/A</v>
      </c>
      <c r="S80" s="7">
        <v>29045</v>
      </c>
      <c r="T80" s="7">
        <v>483</v>
      </c>
      <c r="U80" s="7">
        <v>78</v>
      </c>
      <c r="V80" s="7">
        <v>4313</v>
      </c>
      <c r="W80" s="7">
        <v>106</v>
      </c>
      <c r="X80" s="7">
        <v>163</v>
      </c>
      <c r="Y80" s="7">
        <v>1885</v>
      </c>
      <c r="Z80" s="7">
        <v>4872</v>
      </c>
      <c r="AA80" s="7">
        <v>1313</v>
      </c>
      <c r="AB80" s="7">
        <v>1759</v>
      </c>
      <c r="AC80" s="7">
        <v>956</v>
      </c>
      <c r="AD80" s="7">
        <v>1116</v>
      </c>
      <c r="AE80" s="7">
        <v>281</v>
      </c>
      <c r="AF80" s="7">
        <v>1673</v>
      </c>
      <c r="AG80" s="7">
        <v>1983</v>
      </c>
      <c r="AH80" s="7">
        <v>1600</v>
      </c>
      <c r="AI80" s="7">
        <v>2057</v>
      </c>
      <c r="AJ80" s="7">
        <v>2926</v>
      </c>
      <c r="AK80" s="7">
        <v>667</v>
      </c>
      <c r="AL80" s="7">
        <v>730</v>
      </c>
      <c r="AM80" s="7">
        <v>82</v>
      </c>
      <c r="AN80" s="7">
        <v>22016</v>
      </c>
      <c r="AO80" s="7" t="e">
        <v>#N/A</v>
      </c>
      <c r="AP80" s="7">
        <v>1813</v>
      </c>
      <c r="AQ80" s="2">
        <v>6.4</v>
      </c>
      <c r="AR80" s="2">
        <v>7.4</v>
      </c>
      <c r="AS80" s="2" t="e">
        <v>#N/A</v>
      </c>
      <c r="AT80" s="7">
        <v>74</v>
      </c>
      <c r="AU80" s="7">
        <v>66</v>
      </c>
      <c r="AV80" s="7">
        <v>581</v>
      </c>
      <c r="AW80" s="7">
        <v>45648</v>
      </c>
      <c r="AX80" s="2">
        <v>62.4</v>
      </c>
      <c r="AY80" s="2">
        <v>71.3</v>
      </c>
      <c r="AZ80" s="2">
        <v>33.200000000000003</v>
      </c>
      <c r="BA80" s="7" t="e">
        <v>#N/A</v>
      </c>
      <c r="BB80" s="7">
        <v>26677</v>
      </c>
      <c r="BC80" s="7" t="e">
        <v>#N/A</v>
      </c>
      <c r="BD80" s="7">
        <v>22972</v>
      </c>
      <c r="BE80" s="7">
        <v>763</v>
      </c>
      <c r="BF80" s="7">
        <v>2466</v>
      </c>
      <c r="BG80" s="7">
        <v>1813</v>
      </c>
      <c r="BH80" s="7">
        <v>367376</v>
      </c>
      <c r="BI80" s="7">
        <v>2555</v>
      </c>
      <c r="BJ80" s="7">
        <v>47545</v>
      </c>
      <c r="BK80" s="7">
        <v>35895</v>
      </c>
      <c r="BL80" s="7">
        <v>6873</v>
      </c>
      <c r="BM80" s="7">
        <v>7807</v>
      </c>
      <c r="BN80" s="7">
        <v>32211</v>
      </c>
      <c r="BO80" s="7">
        <v>46845</v>
      </c>
      <c r="BP80" s="7">
        <v>16780</v>
      </c>
      <c r="BQ80" s="7">
        <v>13764</v>
      </c>
      <c r="BR80" s="7">
        <v>3113</v>
      </c>
      <c r="BS80" s="7">
        <v>38194</v>
      </c>
      <c r="BT80" s="7">
        <v>46180</v>
      </c>
      <c r="BU80" s="7">
        <v>22879</v>
      </c>
      <c r="BV80" s="7">
        <v>14187</v>
      </c>
      <c r="BW80" s="7">
        <v>23932</v>
      </c>
      <c r="BX80" s="7">
        <v>29844</v>
      </c>
      <c r="BY80" s="7">
        <v>33871</v>
      </c>
      <c r="BZ80" s="7">
        <v>6345</v>
      </c>
      <c r="CA80" s="7">
        <v>8317</v>
      </c>
      <c r="CB80" s="7">
        <v>870</v>
      </c>
      <c r="CC80" s="7"/>
    </row>
    <row r="81" spans="1:81" x14ac:dyDescent="0.25">
      <c r="A81" t="s">
        <v>636</v>
      </c>
      <c r="B81" s="7">
        <v>5393</v>
      </c>
      <c r="C81" s="7" t="e">
        <v>#N/A</v>
      </c>
      <c r="D81" s="7" t="e">
        <v>#N/A</v>
      </c>
      <c r="E81" s="7" t="e">
        <v>#N/A</v>
      </c>
      <c r="F81" s="7" t="e">
        <v>#N/A</v>
      </c>
      <c r="G81" s="2" t="e">
        <v>#N/A</v>
      </c>
      <c r="H81" s="2" t="e">
        <v>#N/A</v>
      </c>
      <c r="I81" s="2" t="e">
        <v>#N/A</v>
      </c>
      <c r="J81" s="2" t="e">
        <v>#N/A</v>
      </c>
      <c r="K81" s="7" t="e">
        <v>#N/A</v>
      </c>
      <c r="L81" s="7" t="e">
        <v>#N/A</v>
      </c>
      <c r="M81" s="7" t="e">
        <v>#N/A</v>
      </c>
      <c r="N81" s="7" t="e">
        <v>#N/A</v>
      </c>
      <c r="O81" s="7" t="e">
        <v>#N/A</v>
      </c>
      <c r="P81" s="7" t="e">
        <v>#N/A</v>
      </c>
      <c r="Q81" s="7" t="e">
        <v>#N/A</v>
      </c>
      <c r="R81" s="7" t="e">
        <v>#N/A</v>
      </c>
      <c r="S81" s="7">
        <v>28948</v>
      </c>
      <c r="T81" s="7">
        <v>475</v>
      </c>
      <c r="U81" s="7">
        <v>76</v>
      </c>
      <c r="V81" s="7">
        <v>4299</v>
      </c>
      <c r="W81" s="7">
        <v>105</v>
      </c>
      <c r="X81" s="7">
        <v>162</v>
      </c>
      <c r="Y81" s="7">
        <v>1869</v>
      </c>
      <c r="Z81" s="7">
        <v>4870</v>
      </c>
      <c r="AA81" s="7">
        <v>1317</v>
      </c>
      <c r="AB81" s="7">
        <v>1740</v>
      </c>
      <c r="AC81" s="7">
        <v>970</v>
      </c>
      <c r="AD81" s="7">
        <v>1113</v>
      </c>
      <c r="AE81" s="7">
        <v>284</v>
      </c>
      <c r="AF81" s="7">
        <v>1663</v>
      </c>
      <c r="AG81" s="7">
        <v>1998</v>
      </c>
      <c r="AH81" s="7">
        <v>1598</v>
      </c>
      <c r="AI81" s="7">
        <v>2034</v>
      </c>
      <c r="AJ81" s="7">
        <v>2916</v>
      </c>
      <c r="AK81" s="7">
        <v>645</v>
      </c>
      <c r="AL81" s="7">
        <v>732</v>
      </c>
      <c r="AM81" s="7">
        <v>82</v>
      </c>
      <c r="AN81" s="7">
        <v>21962</v>
      </c>
      <c r="AO81" s="7" t="e">
        <v>#N/A</v>
      </c>
      <c r="AP81" s="7">
        <v>1791</v>
      </c>
      <c r="AQ81" s="2">
        <v>6.3</v>
      </c>
      <c r="AR81" s="2">
        <v>7.3</v>
      </c>
      <c r="AS81" s="2" t="e">
        <v>#N/A</v>
      </c>
      <c r="AT81" s="7">
        <v>77</v>
      </c>
      <c r="AU81" s="7">
        <v>70</v>
      </c>
      <c r="AV81" s="7">
        <v>561</v>
      </c>
      <c r="AW81" s="7">
        <v>45691</v>
      </c>
      <c r="AX81" s="2">
        <v>62.4</v>
      </c>
      <c r="AY81" s="2">
        <v>71.3</v>
      </c>
      <c r="AZ81" s="2">
        <v>33.200000000000003</v>
      </c>
      <c r="BA81" s="7" t="e">
        <v>#N/A</v>
      </c>
      <c r="BB81" s="7">
        <v>26714</v>
      </c>
      <c r="BC81" s="7" t="e">
        <v>#N/A</v>
      </c>
      <c r="BD81" s="7">
        <v>23090</v>
      </c>
      <c r="BE81" s="7">
        <v>763</v>
      </c>
      <c r="BF81" s="7">
        <v>2439</v>
      </c>
      <c r="BG81" s="7">
        <v>1791</v>
      </c>
      <c r="BH81" s="7">
        <v>369960</v>
      </c>
      <c r="BI81" s="7">
        <v>2650</v>
      </c>
      <c r="BJ81" s="7">
        <v>47153</v>
      </c>
      <c r="BK81" s="7">
        <v>36262</v>
      </c>
      <c r="BL81" s="7">
        <v>7163</v>
      </c>
      <c r="BM81" s="7">
        <v>7601</v>
      </c>
      <c r="BN81" s="7">
        <v>31527</v>
      </c>
      <c r="BO81" s="7">
        <v>46804</v>
      </c>
      <c r="BP81" s="7">
        <v>17123</v>
      </c>
      <c r="BQ81" s="7">
        <v>13645</v>
      </c>
      <c r="BR81" s="7">
        <v>3402</v>
      </c>
      <c r="BS81" s="7">
        <v>35879</v>
      </c>
      <c r="BT81" s="7">
        <v>46613</v>
      </c>
      <c r="BU81" s="7">
        <v>23833</v>
      </c>
      <c r="BV81" s="7">
        <v>14870</v>
      </c>
      <c r="BW81" s="7">
        <v>23919</v>
      </c>
      <c r="BX81" s="7">
        <v>30462</v>
      </c>
      <c r="BY81" s="7">
        <v>33570</v>
      </c>
      <c r="BZ81" s="7">
        <v>6057</v>
      </c>
      <c r="CA81" s="7">
        <v>8315</v>
      </c>
      <c r="CB81" s="7">
        <v>858</v>
      </c>
      <c r="CC81" s="7"/>
    </row>
    <row r="82" spans="1:81" x14ac:dyDescent="0.25">
      <c r="A82" t="s">
        <v>637</v>
      </c>
      <c r="B82" s="7" t="e">
        <v>#N/A</v>
      </c>
      <c r="C82" s="7" t="e">
        <v>#N/A</v>
      </c>
      <c r="D82" s="7" t="e">
        <v>#N/A</v>
      </c>
      <c r="E82" s="7" t="e">
        <v>#N/A</v>
      </c>
      <c r="F82" s="7" t="e">
        <v>#N/A</v>
      </c>
      <c r="G82" s="2" t="e">
        <v>#N/A</v>
      </c>
      <c r="H82" s="2" t="e">
        <v>#N/A</v>
      </c>
      <c r="I82" s="2" t="e">
        <v>#N/A</v>
      </c>
      <c r="J82" s="2" t="e">
        <v>#N/A</v>
      </c>
      <c r="K82" s="7" t="e">
        <v>#N/A</v>
      </c>
      <c r="L82" s="7" t="e">
        <v>#N/A</v>
      </c>
      <c r="M82" s="7" t="e">
        <v>#N/A</v>
      </c>
      <c r="N82" s="7" t="e">
        <v>#N/A</v>
      </c>
      <c r="O82" s="7" t="e">
        <v>#N/A</v>
      </c>
      <c r="P82" s="7" t="e">
        <v>#N/A</v>
      </c>
      <c r="Q82" s="7" t="e">
        <v>#N/A</v>
      </c>
      <c r="R82" s="7" t="e">
        <v>#N/A</v>
      </c>
      <c r="S82" s="7">
        <v>29049</v>
      </c>
      <c r="T82" s="7">
        <v>446</v>
      </c>
      <c r="U82" s="7">
        <v>76</v>
      </c>
      <c r="V82" s="7">
        <v>4295</v>
      </c>
      <c r="W82" s="7">
        <v>105</v>
      </c>
      <c r="X82" s="7">
        <v>164</v>
      </c>
      <c r="Y82" s="7">
        <v>1887</v>
      </c>
      <c r="Z82" s="7">
        <v>4919</v>
      </c>
      <c r="AA82" s="7">
        <v>1325</v>
      </c>
      <c r="AB82" s="7">
        <v>1760</v>
      </c>
      <c r="AC82" s="7">
        <v>975</v>
      </c>
      <c r="AD82" s="7">
        <v>1105</v>
      </c>
      <c r="AE82" s="7">
        <v>293</v>
      </c>
      <c r="AF82" s="7">
        <v>1688</v>
      </c>
      <c r="AG82" s="7">
        <v>2005</v>
      </c>
      <c r="AH82" s="7">
        <v>1596</v>
      </c>
      <c r="AI82" s="7">
        <v>2039</v>
      </c>
      <c r="AJ82" s="7">
        <v>2904</v>
      </c>
      <c r="AK82" s="7">
        <v>656</v>
      </c>
      <c r="AL82" s="7">
        <v>732</v>
      </c>
      <c r="AM82" s="7">
        <v>79</v>
      </c>
      <c r="AN82" s="7">
        <v>22076</v>
      </c>
      <c r="AO82" s="7" t="e">
        <v>#N/A</v>
      </c>
      <c r="AP82" s="7">
        <v>1786</v>
      </c>
      <c r="AQ82" s="2">
        <v>6.2</v>
      </c>
      <c r="AR82" s="2">
        <v>6.8</v>
      </c>
      <c r="AS82" s="2" t="e">
        <v>#N/A</v>
      </c>
      <c r="AT82" s="7">
        <v>70</v>
      </c>
      <c r="AU82" s="7">
        <v>65</v>
      </c>
      <c r="AV82" s="7">
        <v>525</v>
      </c>
      <c r="AW82" s="7">
        <v>45743</v>
      </c>
      <c r="AX82" s="2">
        <v>62.6</v>
      </c>
      <c r="AY82" s="2">
        <v>71.599999999999994</v>
      </c>
      <c r="AZ82" s="2">
        <v>33.1</v>
      </c>
      <c r="BA82" s="7" t="e">
        <v>#N/A</v>
      </c>
      <c r="BB82" s="7">
        <v>26834</v>
      </c>
      <c r="BC82" s="7" t="e">
        <v>#N/A</v>
      </c>
      <c r="BD82" s="7">
        <v>23270</v>
      </c>
      <c r="BE82" s="7">
        <v>731</v>
      </c>
      <c r="BF82" s="7">
        <v>2413</v>
      </c>
      <c r="BG82" s="7">
        <v>1786</v>
      </c>
      <c r="BH82" s="7">
        <v>371434</v>
      </c>
      <c r="BI82" s="7">
        <v>2712</v>
      </c>
      <c r="BJ82" s="7">
        <v>45760</v>
      </c>
      <c r="BK82" s="7">
        <v>36429</v>
      </c>
      <c r="BL82" s="7">
        <v>7460</v>
      </c>
      <c r="BM82" s="7">
        <v>7203</v>
      </c>
      <c r="BN82" s="7">
        <v>31751</v>
      </c>
      <c r="BO82" s="7">
        <v>47055</v>
      </c>
      <c r="BP82" s="7">
        <v>17278</v>
      </c>
      <c r="BQ82" s="7">
        <v>13621</v>
      </c>
      <c r="BR82" s="7">
        <v>3616</v>
      </c>
      <c r="BS82" s="7">
        <v>34168</v>
      </c>
      <c r="BT82" s="7">
        <v>46876</v>
      </c>
      <c r="BU82" s="7">
        <v>24012</v>
      </c>
      <c r="BV82" s="7">
        <v>14782</v>
      </c>
      <c r="BW82" s="7">
        <v>24095</v>
      </c>
      <c r="BX82" s="7">
        <v>30180</v>
      </c>
      <c r="BY82" s="7">
        <v>33744</v>
      </c>
      <c r="BZ82" s="7">
        <v>6688</v>
      </c>
      <c r="CA82" s="7">
        <v>8291</v>
      </c>
      <c r="CB82" s="7">
        <v>851</v>
      </c>
      <c r="CC82" s="7"/>
    </row>
    <row r="83" spans="1:81" x14ac:dyDescent="0.25">
      <c r="A83" t="s">
        <v>638</v>
      </c>
      <c r="B83" s="7" t="e">
        <v>#N/A</v>
      </c>
      <c r="C83" s="7" t="e">
        <v>#N/A</v>
      </c>
      <c r="D83" s="7" t="e">
        <v>#N/A</v>
      </c>
      <c r="E83" s="7" t="e">
        <v>#N/A</v>
      </c>
      <c r="F83" s="7" t="e">
        <v>#N/A</v>
      </c>
      <c r="G83" s="2" t="e">
        <v>#N/A</v>
      </c>
      <c r="H83" s="2" t="e">
        <v>#N/A</v>
      </c>
      <c r="I83" s="2" t="e">
        <v>#N/A</v>
      </c>
      <c r="J83" s="2" t="e">
        <v>#N/A</v>
      </c>
      <c r="K83" s="7" t="e">
        <v>#N/A</v>
      </c>
      <c r="L83" s="7" t="e">
        <v>#N/A</v>
      </c>
      <c r="M83" s="7" t="e">
        <v>#N/A</v>
      </c>
      <c r="N83" s="7" t="e">
        <v>#N/A</v>
      </c>
      <c r="O83" s="7" t="e">
        <v>#N/A</v>
      </c>
      <c r="P83" s="7" t="e">
        <v>#N/A</v>
      </c>
      <c r="Q83" s="7" t="e">
        <v>#N/A</v>
      </c>
      <c r="R83" s="7" t="e">
        <v>#N/A</v>
      </c>
      <c r="S83" s="7">
        <v>29213</v>
      </c>
      <c r="T83" s="7">
        <v>428</v>
      </c>
      <c r="U83" s="7">
        <v>78</v>
      </c>
      <c r="V83" s="7">
        <v>4230</v>
      </c>
      <c r="W83" s="7">
        <v>104</v>
      </c>
      <c r="X83" s="7">
        <v>167</v>
      </c>
      <c r="Y83" s="7">
        <v>1918</v>
      </c>
      <c r="Z83" s="7">
        <v>4893</v>
      </c>
      <c r="AA83" s="7">
        <v>1343</v>
      </c>
      <c r="AB83" s="7">
        <v>1785</v>
      </c>
      <c r="AC83" s="7">
        <v>1014</v>
      </c>
      <c r="AD83" s="7">
        <v>1115</v>
      </c>
      <c r="AE83" s="7">
        <v>287</v>
      </c>
      <c r="AF83" s="7">
        <v>1710</v>
      </c>
      <c r="AG83" s="7">
        <v>2031</v>
      </c>
      <c r="AH83" s="7">
        <v>1593</v>
      </c>
      <c r="AI83" s="7">
        <v>2079</v>
      </c>
      <c r="AJ83" s="7">
        <v>2948</v>
      </c>
      <c r="AK83" s="7">
        <v>672</v>
      </c>
      <c r="AL83" s="7">
        <v>731</v>
      </c>
      <c r="AM83" s="7">
        <v>87</v>
      </c>
      <c r="AN83" s="7">
        <v>22287</v>
      </c>
      <c r="AO83" s="7" t="e">
        <v>#N/A</v>
      </c>
      <c r="AP83" s="7">
        <v>1764</v>
      </c>
      <c r="AQ83" s="2">
        <v>6.1</v>
      </c>
      <c r="AR83" s="2">
        <v>7.9</v>
      </c>
      <c r="AS83" s="2" t="e">
        <v>#N/A</v>
      </c>
      <c r="AT83" s="7">
        <v>66</v>
      </c>
      <c r="AU83" s="7">
        <v>64</v>
      </c>
      <c r="AV83" s="7">
        <v>500</v>
      </c>
      <c r="AW83" s="7">
        <v>45796</v>
      </c>
      <c r="AX83" s="2">
        <v>62.7</v>
      </c>
      <c r="AY83" s="2">
        <v>71.8</v>
      </c>
      <c r="AZ83" s="2">
        <v>32.799999999999997</v>
      </c>
      <c r="BA83" s="7" t="e">
        <v>#N/A</v>
      </c>
      <c r="BB83" s="7">
        <v>26955</v>
      </c>
      <c r="BC83" s="7" t="e">
        <v>#N/A</v>
      </c>
      <c r="BD83" s="7">
        <v>23397</v>
      </c>
      <c r="BE83" s="7">
        <v>717</v>
      </c>
      <c r="BF83" s="7">
        <v>2391</v>
      </c>
      <c r="BG83" s="7">
        <v>1764</v>
      </c>
      <c r="BH83" s="7">
        <v>374386</v>
      </c>
      <c r="BI83" s="7">
        <v>2750</v>
      </c>
      <c r="BJ83" s="7">
        <v>45766</v>
      </c>
      <c r="BK83" s="7">
        <v>36632</v>
      </c>
      <c r="BL83" s="7">
        <v>8023</v>
      </c>
      <c r="BM83" s="7">
        <v>7125</v>
      </c>
      <c r="BN83" s="7">
        <v>32553</v>
      </c>
      <c r="BO83" s="7">
        <v>47110</v>
      </c>
      <c r="BP83" s="7">
        <v>17497</v>
      </c>
      <c r="BQ83" s="7">
        <v>13784</v>
      </c>
      <c r="BR83" s="7">
        <v>3869</v>
      </c>
      <c r="BS83" s="7">
        <v>31920</v>
      </c>
      <c r="BT83" s="7">
        <v>47425</v>
      </c>
      <c r="BU83" s="7">
        <v>24690</v>
      </c>
      <c r="BV83" s="7">
        <v>15143</v>
      </c>
      <c r="BW83" s="7">
        <v>24110</v>
      </c>
      <c r="BX83" s="7">
        <v>29850</v>
      </c>
      <c r="BY83" s="7">
        <v>33982</v>
      </c>
      <c r="BZ83" s="7">
        <v>6525</v>
      </c>
      <c r="CA83" s="7">
        <v>8339</v>
      </c>
      <c r="CB83" s="7">
        <v>841</v>
      </c>
      <c r="CC83" s="7"/>
    </row>
    <row r="84" spans="1:81" x14ac:dyDescent="0.25">
      <c r="A84" t="s">
        <v>639</v>
      </c>
      <c r="B84" s="7">
        <v>5398</v>
      </c>
      <c r="C84" s="7">
        <v>21644</v>
      </c>
      <c r="D84" s="7">
        <v>27042</v>
      </c>
      <c r="E84" s="7">
        <v>4956</v>
      </c>
      <c r="F84" s="7">
        <v>22086</v>
      </c>
      <c r="G84" s="2">
        <v>20</v>
      </c>
      <c r="H84" s="2">
        <v>80</v>
      </c>
      <c r="I84" s="2">
        <v>18.3</v>
      </c>
      <c r="J84" s="2">
        <v>81.7</v>
      </c>
      <c r="K84" s="7">
        <v>109</v>
      </c>
      <c r="L84" s="7">
        <v>217</v>
      </c>
      <c r="M84" s="7">
        <v>228</v>
      </c>
      <c r="N84" s="7">
        <v>1163</v>
      </c>
      <c r="O84" s="7">
        <v>1381</v>
      </c>
      <c r="P84" s="7">
        <v>1173</v>
      </c>
      <c r="Q84" s="7">
        <v>392</v>
      </c>
      <c r="R84" s="7">
        <v>732</v>
      </c>
      <c r="S84" s="7">
        <v>29237</v>
      </c>
      <c r="T84" s="7">
        <v>436</v>
      </c>
      <c r="U84" s="7">
        <v>77</v>
      </c>
      <c r="V84" s="7">
        <v>4171</v>
      </c>
      <c r="W84" s="7">
        <v>102</v>
      </c>
      <c r="X84" s="7">
        <v>164</v>
      </c>
      <c r="Y84" s="7">
        <v>1884</v>
      </c>
      <c r="Z84" s="7">
        <v>4871</v>
      </c>
      <c r="AA84" s="7">
        <v>1346</v>
      </c>
      <c r="AB84" s="7">
        <v>1789</v>
      </c>
      <c r="AC84" s="7">
        <v>1027</v>
      </c>
      <c r="AD84" s="7">
        <v>1121</v>
      </c>
      <c r="AE84" s="7">
        <v>282</v>
      </c>
      <c r="AF84" s="7">
        <v>1724</v>
      </c>
      <c r="AG84" s="7">
        <v>2034</v>
      </c>
      <c r="AH84" s="7">
        <v>1627</v>
      </c>
      <c r="AI84" s="7">
        <v>2106</v>
      </c>
      <c r="AJ84" s="7">
        <v>2968</v>
      </c>
      <c r="AK84" s="7">
        <v>690</v>
      </c>
      <c r="AL84" s="7">
        <v>737</v>
      </c>
      <c r="AM84" s="7">
        <v>80</v>
      </c>
      <c r="AN84" s="7">
        <v>22402</v>
      </c>
      <c r="AO84" s="7" t="e">
        <v>#N/A</v>
      </c>
      <c r="AP84" s="7">
        <v>1780</v>
      </c>
      <c r="AQ84" s="2">
        <v>6.2</v>
      </c>
      <c r="AR84" s="2">
        <v>8.8000000000000007</v>
      </c>
      <c r="AS84" s="2" t="e">
        <v>#N/A</v>
      </c>
      <c r="AT84" s="7">
        <v>69</v>
      </c>
      <c r="AU84" s="7">
        <v>64</v>
      </c>
      <c r="AV84" s="7">
        <v>499</v>
      </c>
      <c r="AW84" s="7">
        <v>45851</v>
      </c>
      <c r="AX84" s="2">
        <v>62.8</v>
      </c>
      <c r="AY84" s="2">
        <v>71.900000000000006</v>
      </c>
      <c r="AZ84" s="2">
        <v>32.9</v>
      </c>
      <c r="BA84" s="7" t="e">
        <v>#N/A</v>
      </c>
      <c r="BB84" s="7">
        <v>27036</v>
      </c>
      <c r="BC84" s="7" t="e">
        <v>#N/A</v>
      </c>
      <c r="BD84" s="7">
        <v>23473</v>
      </c>
      <c r="BE84" s="7">
        <v>714</v>
      </c>
      <c r="BF84" s="7">
        <v>2325</v>
      </c>
      <c r="BG84" s="7">
        <v>1780</v>
      </c>
      <c r="BH84" s="7">
        <v>376877</v>
      </c>
      <c r="BI84" s="7">
        <v>2954</v>
      </c>
      <c r="BJ84" s="7">
        <v>46319</v>
      </c>
      <c r="BK84" s="7">
        <v>37368</v>
      </c>
      <c r="BL84" s="7">
        <v>8618</v>
      </c>
      <c r="BM84" s="7">
        <v>6807</v>
      </c>
      <c r="BN84" s="7">
        <v>33224</v>
      </c>
      <c r="BO84" s="7">
        <v>46434</v>
      </c>
      <c r="BP84" s="7">
        <v>17809</v>
      </c>
      <c r="BQ84" s="7">
        <v>13741</v>
      </c>
      <c r="BR84" s="7">
        <v>3901</v>
      </c>
      <c r="BS84" s="7">
        <v>33206</v>
      </c>
      <c r="BT84" s="7">
        <v>47696</v>
      </c>
      <c r="BU84" s="7">
        <v>24434</v>
      </c>
      <c r="BV84" s="7">
        <v>14822</v>
      </c>
      <c r="BW84" s="7">
        <v>24118</v>
      </c>
      <c r="BX84" s="7">
        <v>30203</v>
      </c>
      <c r="BY84" s="7">
        <v>33796</v>
      </c>
      <c r="BZ84" s="7">
        <v>6492</v>
      </c>
      <c r="CA84" s="7">
        <v>7958</v>
      </c>
      <c r="CB84" s="7">
        <v>791</v>
      </c>
      <c r="CC84" s="7"/>
    </row>
    <row r="85" spans="1:81" x14ac:dyDescent="0.25">
      <c r="A85" t="s">
        <v>640</v>
      </c>
      <c r="B85" s="7">
        <v>5411</v>
      </c>
      <c r="C85" s="7">
        <v>21704</v>
      </c>
      <c r="D85" s="7">
        <v>27115</v>
      </c>
      <c r="E85" s="7">
        <v>4968</v>
      </c>
      <c r="F85" s="7">
        <v>22147</v>
      </c>
      <c r="G85" s="2">
        <v>20</v>
      </c>
      <c r="H85" s="2">
        <v>80</v>
      </c>
      <c r="I85" s="2">
        <v>18.3</v>
      </c>
      <c r="J85" s="2">
        <v>81.7</v>
      </c>
      <c r="K85" s="7">
        <v>107</v>
      </c>
      <c r="L85" s="7">
        <v>218</v>
      </c>
      <c r="M85" s="7">
        <v>227</v>
      </c>
      <c r="N85" s="7">
        <v>1172</v>
      </c>
      <c r="O85" s="7">
        <v>1388</v>
      </c>
      <c r="P85" s="7">
        <v>1179</v>
      </c>
      <c r="Q85" s="7">
        <v>392</v>
      </c>
      <c r="R85" s="7">
        <v>731</v>
      </c>
      <c r="S85" s="7">
        <v>29327</v>
      </c>
      <c r="T85" s="7">
        <v>424</v>
      </c>
      <c r="U85" s="7">
        <v>76</v>
      </c>
      <c r="V85" s="7">
        <v>4128</v>
      </c>
      <c r="W85" s="7">
        <v>102</v>
      </c>
      <c r="X85" s="7">
        <v>165</v>
      </c>
      <c r="Y85" s="7">
        <v>1909</v>
      </c>
      <c r="Z85" s="7">
        <v>4872</v>
      </c>
      <c r="AA85" s="7">
        <v>1346</v>
      </c>
      <c r="AB85" s="7">
        <v>1800</v>
      </c>
      <c r="AC85" s="7">
        <v>1065</v>
      </c>
      <c r="AD85" s="7">
        <v>1141</v>
      </c>
      <c r="AE85" s="7">
        <v>291</v>
      </c>
      <c r="AF85" s="7">
        <v>1743</v>
      </c>
      <c r="AG85" s="7">
        <v>2036</v>
      </c>
      <c r="AH85" s="7">
        <v>1632</v>
      </c>
      <c r="AI85" s="7">
        <v>2121</v>
      </c>
      <c r="AJ85" s="7">
        <v>2933</v>
      </c>
      <c r="AK85" s="7">
        <v>712</v>
      </c>
      <c r="AL85" s="7">
        <v>754</v>
      </c>
      <c r="AM85" s="7">
        <v>78</v>
      </c>
      <c r="AN85" s="7">
        <v>22523</v>
      </c>
      <c r="AO85" s="7" t="e">
        <v>#N/A</v>
      </c>
      <c r="AP85" s="7">
        <v>1743</v>
      </c>
      <c r="AQ85" s="2">
        <v>6</v>
      </c>
      <c r="AR85" s="2">
        <v>7.7</v>
      </c>
      <c r="AS85" s="2" t="e">
        <v>#N/A</v>
      </c>
      <c r="AT85" s="7">
        <v>71</v>
      </c>
      <c r="AU85" s="7">
        <v>62</v>
      </c>
      <c r="AV85" s="7">
        <v>496</v>
      </c>
      <c r="AW85" s="7">
        <v>45905</v>
      </c>
      <c r="AX85" s="2">
        <v>62.8</v>
      </c>
      <c r="AY85" s="2">
        <v>71.900000000000006</v>
      </c>
      <c r="AZ85" s="2">
        <v>32.9</v>
      </c>
      <c r="BA85" s="7" t="e">
        <v>#N/A</v>
      </c>
      <c r="BB85" s="7">
        <v>27095</v>
      </c>
      <c r="BC85" s="7" t="e">
        <v>#N/A</v>
      </c>
      <c r="BD85" s="7">
        <v>23515</v>
      </c>
      <c r="BE85" s="7">
        <v>703</v>
      </c>
      <c r="BF85" s="7">
        <v>2361</v>
      </c>
      <c r="BG85" s="7">
        <v>1743</v>
      </c>
      <c r="BH85" s="7">
        <v>378497</v>
      </c>
      <c r="BI85" s="7">
        <v>3016</v>
      </c>
      <c r="BJ85" s="7">
        <v>45887</v>
      </c>
      <c r="BK85" s="7">
        <v>37779</v>
      </c>
      <c r="BL85" s="7">
        <v>8992</v>
      </c>
      <c r="BM85" s="7">
        <v>6896</v>
      </c>
      <c r="BN85" s="7">
        <v>33603</v>
      </c>
      <c r="BO85" s="7">
        <v>45550</v>
      </c>
      <c r="BP85" s="7">
        <v>18140</v>
      </c>
      <c r="BQ85" s="7">
        <v>13830</v>
      </c>
      <c r="BR85" s="7">
        <v>3990</v>
      </c>
      <c r="BS85" s="7">
        <v>34382</v>
      </c>
      <c r="BT85" s="7">
        <v>47298</v>
      </c>
      <c r="BU85" s="7">
        <v>24339</v>
      </c>
      <c r="BV85" s="7">
        <v>14657</v>
      </c>
      <c r="BW85" s="7">
        <v>24048</v>
      </c>
      <c r="BX85" s="7">
        <v>30552</v>
      </c>
      <c r="BY85" s="7">
        <v>33452</v>
      </c>
      <c r="BZ85" s="7">
        <v>6557</v>
      </c>
      <c r="CA85" s="7">
        <v>8081</v>
      </c>
      <c r="CB85" s="7">
        <v>885</v>
      </c>
      <c r="CC85" s="7"/>
    </row>
    <row r="86" spans="1:81" x14ac:dyDescent="0.25">
      <c r="A86" t="s">
        <v>641</v>
      </c>
      <c r="B86" s="7">
        <v>5432</v>
      </c>
      <c r="C86" s="7">
        <v>21780</v>
      </c>
      <c r="D86" s="7">
        <v>27212</v>
      </c>
      <c r="E86" s="7">
        <v>4991</v>
      </c>
      <c r="F86" s="7">
        <v>22221</v>
      </c>
      <c r="G86" s="2">
        <v>20</v>
      </c>
      <c r="H86" s="2">
        <v>80</v>
      </c>
      <c r="I86" s="2">
        <v>18.3</v>
      </c>
      <c r="J86" s="2">
        <v>81.7</v>
      </c>
      <c r="K86" s="7">
        <v>111</v>
      </c>
      <c r="L86" s="7">
        <v>218</v>
      </c>
      <c r="M86" s="7">
        <v>226</v>
      </c>
      <c r="N86" s="7">
        <v>1177</v>
      </c>
      <c r="O86" s="7">
        <v>1388</v>
      </c>
      <c r="P86" s="7">
        <v>1185</v>
      </c>
      <c r="Q86" s="7">
        <v>396</v>
      </c>
      <c r="R86" s="7">
        <v>733</v>
      </c>
      <c r="S86" s="7">
        <v>29584</v>
      </c>
      <c r="T86" s="7">
        <v>420</v>
      </c>
      <c r="U86" s="7">
        <v>76</v>
      </c>
      <c r="V86" s="7">
        <v>4101</v>
      </c>
      <c r="W86" s="7">
        <v>99</v>
      </c>
      <c r="X86" s="7">
        <v>163</v>
      </c>
      <c r="Y86" s="7">
        <v>1920</v>
      </c>
      <c r="Z86" s="7">
        <v>4893</v>
      </c>
      <c r="AA86" s="7">
        <v>1364</v>
      </c>
      <c r="AB86" s="7">
        <v>1817</v>
      </c>
      <c r="AC86" s="7">
        <v>1079</v>
      </c>
      <c r="AD86" s="7">
        <v>1153</v>
      </c>
      <c r="AE86" s="7">
        <v>292</v>
      </c>
      <c r="AF86" s="7">
        <v>1780</v>
      </c>
      <c r="AG86" s="7">
        <v>2074</v>
      </c>
      <c r="AH86" s="7">
        <v>1635</v>
      </c>
      <c r="AI86" s="7">
        <v>2150</v>
      </c>
      <c r="AJ86" s="7">
        <v>2977</v>
      </c>
      <c r="AK86" s="7">
        <v>732</v>
      </c>
      <c r="AL86" s="7">
        <v>777</v>
      </c>
      <c r="AM86" s="7">
        <v>83</v>
      </c>
      <c r="AN86" s="7">
        <v>22806</v>
      </c>
      <c r="AO86" s="7" t="e">
        <v>#N/A</v>
      </c>
      <c r="AP86" s="7">
        <v>1702</v>
      </c>
      <c r="AQ86" s="2">
        <v>5.9</v>
      </c>
      <c r="AR86" s="2">
        <v>7.1</v>
      </c>
      <c r="AS86" s="2" t="e">
        <v>#N/A</v>
      </c>
      <c r="AT86" s="7">
        <v>69</v>
      </c>
      <c r="AU86" s="7">
        <v>61</v>
      </c>
      <c r="AV86" s="7">
        <v>494</v>
      </c>
      <c r="AW86" s="7">
        <v>45965</v>
      </c>
      <c r="AX86" s="2">
        <v>62.9</v>
      </c>
      <c r="AY86" s="2">
        <v>72.099999999999994</v>
      </c>
      <c r="AZ86" s="2">
        <v>32.9</v>
      </c>
      <c r="BA86" s="7" t="e">
        <v>#N/A</v>
      </c>
      <c r="BB86" s="7">
        <v>27218</v>
      </c>
      <c r="BC86" s="7" t="e">
        <v>#N/A</v>
      </c>
      <c r="BD86" s="7">
        <v>23659</v>
      </c>
      <c r="BE86" s="7">
        <v>703</v>
      </c>
      <c r="BF86" s="7">
        <v>2336</v>
      </c>
      <c r="BG86" s="7">
        <v>1702</v>
      </c>
      <c r="BH86" s="7">
        <v>384974</v>
      </c>
      <c r="BI86" s="7">
        <v>3080</v>
      </c>
      <c r="BJ86" s="7">
        <v>46587</v>
      </c>
      <c r="BK86" s="7">
        <v>38505</v>
      </c>
      <c r="BL86" s="7">
        <v>9100</v>
      </c>
      <c r="BM86" s="7">
        <v>6920</v>
      </c>
      <c r="BN86" s="7">
        <v>34184</v>
      </c>
      <c r="BO86" s="7">
        <v>46046</v>
      </c>
      <c r="BP86" s="7">
        <v>18279</v>
      </c>
      <c r="BQ86" s="7">
        <v>14008</v>
      </c>
      <c r="BR86" s="7">
        <v>4300</v>
      </c>
      <c r="BS86" s="7">
        <v>34913</v>
      </c>
      <c r="BT86" s="7">
        <v>48336</v>
      </c>
      <c r="BU86" s="7">
        <v>24991</v>
      </c>
      <c r="BV86" s="7">
        <v>14704</v>
      </c>
      <c r="BW86" s="7">
        <v>23937</v>
      </c>
      <c r="BX86" s="7">
        <v>30910</v>
      </c>
      <c r="BY86" s="7">
        <v>33522</v>
      </c>
      <c r="BZ86" s="7">
        <v>6479</v>
      </c>
      <c r="CA86" s="7">
        <v>7803</v>
      </c>
      <c r="CB86" s="7">
        <v>883</v>
      </c>
      <c r="CC86" s="7"/>
    </row>
    <row r="87" spans="1:81" x14ac:dyDescent="0.25">
      <c r="A87" t="s">
        <v>642</v>
      </c>
      <c r="B87" s="7">
        <v>5460</v>
      </c>
      <c r="C87" s="7">
        <v>21847</v>
      </c>
      <c r="D87" s="7">
        <v>27307</v>
      </c>
      <c r="E87" s="7">
        <v>5018</v>
      </c>
      <c r="F87" s="7">
        <v>22289</v>
      </c>
      <c r="G87" s="2">
        <v>20</v>
      </c>
      <c r="H87" s="2">
        <v>80</v>
      </c>
      <c r="I87" s="2">
        <v>18.399999999999999</v>
      </c>
      <c r="J87" s="2">
        <v>81.599999999999994</v>
      </c>
      <c r="K87" s="7">
        <v>111</v>
      </c>
      <c r="L87" s="7">
        <v>217</v>
      </c>
      <c r="M87" s="7">
        <v>226</v>
      </c>
      <c r="N87" s="7">
        <v>1181</v>
      </c>
      <c r="O87" s="7">
        <v>1395</v>
      </c>
      <c r="P87" s="7">
        <v>1190</v>
      </c>
      <c r="Q87" s="7">
        <v>399</v>
      </c>
      <c r="R87" s="7">
        <v>742</v>
      </c>
      <c r="S87" s="7">
        <v>29715</v>
      </c>
      <c r="T87" s="7">
        <v>402</v>
      </c>
      <c r="U87" s="7">
        <v>76</v>
      </c>
      <c r="V87" s="7">
        <v>4082</v>
      </c>
      <c r="W87" s="7">
        <v>96</v>
      </c>
      <c r="X87" s="7">
        <v>154</v>
      </c>
      <c r="Y87" s="7">
        <v>1912</v>
      </c>
      <c r="Z87" s="7">
        <v>4891</v>
      </c>
      <c r="AA87" s="7">
        <v>1389</v>
      </c>
      <c r="AB87" s="7">
        <v>1826</v>
      </c>
      <c r="AC87" s="7">
        <v>1092</v>
      </c>
      <c r="AD87" s="7">
        <v>1169</v>
      </c>
      <c r="AE87" s="7">
        <v>301</v>
      </c>
      <c r="AF87" s="7">
        <v>1791</v>
      </c>
      <c r="AG87" s="7">
        <v>2075</v>
      </c>
      <c r="AH87" s="7">
        <v>1646</v>
      </c>
      <c r="AI87" s="7">
        <v>2200</v>
      </c>
      <c r="AJ87" s="7">
        <v>2985</v>
      </c>
      <c r="AK87" s="7">
        <v>739</v>
      </c>
      <c r="AL87" s="7">
        <v>801</v>
      </c>
      <c r="AM87" s="7">
        <v>87</v>
      </c>
      <c r="AN87" s="7">
        <v>22993</v>
      </c>
      <c r="AO87" s="7" t="e">
        <v>#N/A</v>
      </c>
      <c r="AP87" s="7">
        <v>1684</v>
      </c>
      <c r="AQ87" s="2">
        <v>5.8</v>
      </c>
      <c r="AR87" s="2">
        <v>6.8</v>
      </c>
      <c r="AS87" s="2" t="e">
        <v>#N/A</v>
      </c>
      <c r="AT87" s="7">
        <v>71</v>
      </c>
      <c r="AU87" s="7">
        <v>63</v>
      </c>
      <c r="AV87" s="7">
        <v>483</v>
      </c>
      <c r="AW87" s="7">
        <v>46028</v>
      </c>
      <c r="AX87" s="2">
        <v>63</v>
      </c>
      <c r="AY87" s="2">
        <v>72.3</v>
      </c>
      <c r="AZ87" s="2">
        <v>32.9</v>
      </c>
      <c r="BA87" s="7" t="e">
        <v>#N/A</v>
      </c>
      <c r="BB87" s="7">
        <v>27322</v>
      </c>
      <c r="BC87" s="7" t="e">
        <v>#N/A</v>
      </c>
      <c r="BD87" s="7">
        <v>23770</v>
      </c>
      <c r="BE87" s="7">
        <v>668</v>
      </c>
      <c r="BF87" s="7">
        <v>2315</v>
      </c>
      <c r="BG87" s="7">
        <v>1684</v>
      </c>
      <c r="BH87" s="7">
        <v>390702</v>
      </c>
      <c r="BI87" s="7">
        <v>3138</v>
      </c>
      <c r="BJ87" s="7">
        <v>45940</v>
      </c>
      <c r="BK87" s="7">
        <v>38696</v>
      </c>
      <c r="BL87" s="7">
        <v>8827</v>
      </c>
      <c r="BM87" s="7">
        <v>7088</v>
      </c>
      <c r="BN87" s="7">
        <v>34038</v>
      </c>
      <c r="BO87" s="7">
        <v>48005</v>
      </c>
      <c r="BP87" s="7">
        <v>17981</v>
      </c>
      <c r="BQ87" s="7">
        <v>14216</v>
      </c>
      <c r="BR87" s="7">
        <v>4527</v>
      </c>
      <c r="BS87" s="7">
        <v>36719</v>
      </c>
      <c r="BT87" s="7">
        <v>48240</v>
      </c>
      <c r="BU87" s="7">
        <v>26288</v>
      </c>
      <c r="BV87" s="7">
        <v>15144</v>
      </c>
      <c r="BW87" s="7">
        <v>23693</v>
      </c>
      <c r="BX87" s="7">
        <v>31038</v>
      </c>
      <c r="BY87" s="7">
        <v>33513</v>
      </c>
      <c r="BZ87" s="7">
        <v>6626</v>
      </c>
      <c r="CA87" s="7">
        <v>7411</v>
      </c>
      <c r="CB87" s="7">
        <v>950</v>
      </c>
      <c r="CC87" s="7"/>
    </row>
    <row r="88" spans="1:81" x14ac:dyDescent="0.25">
      <c r="A88" t="s">
        <v>643</v>
      </c>
      <c r="B88" s="7">
        <v>5472</v>
      </c>
      <c r="C88" s="7">
        <v>21934</v>
      </c>
      <c r="D88" s="7">
        <v>27406</v>
      </c>
      <c r="E88" s="7">
        <v>5029</v>
      </c>
      <c r="F88" s="7">
        <v>22377</v>
      </c>
      <c r="G88" s="2">
        <v>20</v>
      </c>
      <c r="H88" s="2">
        <v>80</v>
      </c>
      <c r="I88" s="2">
        <v>18.3</v>
      </c>
      <c r="J88" s="2">
        <v>81.7</v>
      </c>
      <c r="K88" s="7">
        <v>108</v>
      </c>
      <c r="L88" s="7">
        <v>217</v>
      </c>
      <c r="M88" s="7">
        <v>225</v>
      </c>
      <c r="N88" s="7">
        <v>1184</v>
      </c>
      <c r="O88" s="7">
        <v>1406</v>
      </c>
      <c r="P88" s="7">
        <v>1197</v>
      </c>
      <c r="Q88" s="7">
        <v>398</v>
      </c>
      <c r="R88" s="7">
        <v>734</v>
      </c>
      <c r="S88" s="7">
        <v>29644</v>
      </c>
      <c r="T88" s="7">
        <v>397</v>
      </c>
      <c r="U88" s="7">
        <v>76</v>
      </c>
      <c r="V88" s="7">
        <v>4049</v>
      </c>
      <c r="W88" s="7">
        <v>96</v>
      </c>
      <c r="X88" s="7">
        <v>157</v>
      </c>
      <c r="Y88" s="7">
        <v>1909</v>
      </c>
      <c r="Z88" s="7">
        <v>4877</v>
      </c>
      <c r="AA88" s="7">
        <v>1366</v>
      </c>
      <c r="AB88" s="7">
        <v>1823</v>
      </c>
      <c r="AC88" s="7">
        <v>1100</v>
      </c>
      <c r="AD88" s="7">
        <v>1147</v>
      </c>
      <c r="AE88" s="7">
        <v>304</v>
      </c>
      <c r="AF88" s="7">
        <v>1793</v>
      </c>
      <c r="AG88" s="7">
        <v>2067</v>
      </c>
      <c r="AH88" s="7">
        <v>1647</v>
      </c>
      <c r="AI88" s="7">
        <v>2217</v>
      </c>
      <c r="AJ88" s="7">
        <v>2982</v>
      </c>
      <c r="AK88" s="7">
        <v>744</v>
      </c>
      <c r="AL88" s="7">
        <v>808</v>
      </c>
      <c r="AM88" s="7">
        <v>83</v>
      </c>
      <c r="AN88" s="7">
        <v>22959</v>
      </c>
      <c r="AO88" s="7" t="e">
        <v>#N/A</v>
      </c>
      <c r="AP88" s="7">
        <v>1682</v>
      </c>
      <c r="AQ88" s="2">
        <v>5.8</v>
      </c>
      <c r="AR88" s="2">
        <v>7.8</v>
      </c>
      <c r="AS88" s="2" t="e">
        <v>#N/A</v>
      </c>
      <c r="AT88" s="7">
        <v>68</v>
      </c>
      <c r="AU88" s="7">
        <v>61</v>
      </c>
      <c r="AV88" s="7">
        <v>451</v>
      </c>
      <c r="AW88" s="7">
        <v>46090</v>
      </c>
      <c r="AX88" s="2">
        <v>63</v>
      </c>
      <c r="AY88" s="2">
        <v>72.3</v>
      </c>
      <c r="AZ88" s="2">
        <v>32.4</v>
      </c>
      <c r="BA88" s="7">
        <v>303.33333333333331</v>
      </c>
      <c r="BB88" s="7">
        <v>27362</v>
      </c>
      <c r="BC88" s="7" t="e">
        <v>#N/A</v>
      </c>
      <c r="BD88" s="7">
        <v>23833</v>
      </c>
      <c r="BE88" s="7">
        <v>664</v>
      </c>
      <c r="BF88" s="7">
        <v>2345</v>
      </c>
      <c r="BG88" s="7">
        <v>1682</v>
      </c>
      <c r="BH88" s="7">
        <v>395034</v>
      </c>
      <c r="BI88" s="7">
        <v>3225</v>
      </c>
      <c r="BJ88" s="7">
        <v>45124</v>
      </c>
      <c r="BK88" s="7">
        <v>39190</v>
      </c>
      <c r="BL88" s="7">
        <v>7823</v>
      </c>
      <c r="BM88" s="7">
        <v>7091</v>
      </c>
      <c r="BN88" s="7">
        <v>34557</v>
      </c>
      <c r="BO88" s="7">
        <v>49917</v>
      </c>
      <c r="BP88" s="7">
        <v>18498</v>
      </c>
      <c r="BQ88" s="7">
        <v>14454</v>
      </c>
      <c r="BR88" s="7">
        <v>4917</v>
      </c>
      <c r="BS88" s="7">
        <v>37116</v>
      </c>
      <c r="BT88" s="7">
        <v>47947</v>
      </c>
      <c r="BU88" s="7">
        <v>25398</v>
      </c>
      <c r="BV88" s="7">
        <v>14758</v>
      </c>
      <c r="BW88" s="7">
        <v>23555</v>
      </c>
      <c r="BX88" s="7">
        <v>30828</v>
      </c>
      <c r="BY88" s="7">
        <v>33716</v>
      </c>
      <c r="BZ88" s="7">
        <v>6771</v>
      </c>
      <c r="CA88" s="7">
        <v>8137</v>
      </c>
      <c r="CB88" s="7">
        <v>875</v>
      </c>
      <c r="CC88" s="7"/>
    </row>
    <row r="89" spans="1:81" x14ac:dyDescent="0.25">
      <c r="A89" t="s">
        <v>644</v>
      </c>
      <c r="B89" s="7">
        <v>5491</v>
      </c>
      <c r="C89" s="7">
        <v>22037</v>
      </c>
      <c r="D89" s="7">
        <v>27528</v>
      </c>
      <c r="E89" s="7">
        <v>5049</v>
      </c>
      <c r="F89" s="7">
        <v>22479</v>
      </c>
      <c r="G89" s="2">
        <v>19.899999999999999</v>
      </c>
      <c r="H89" s="2">
        <v>80.099999999999994</v>
      </c>
      <c r="I89" s="2">
        <v>18.3</v>
      </c>
      <c r="J89" s="2">
        <v>81.7</v>
      </c>
      <c r="K89" s="7">
        <v>105</v>
      </c>
      <c r="L89" s="7">
        <v>217</v>
      </c>
      <c r="M89" s="7">
        <v>225</v>
      </c>
      <c r="N89" s="7">
        <v>1178</v>
      </c>
      <c r="O89" s="7">
        <v>1441</v>
      </c>
      <c r="P89" s="7">
        <v>1204</v>
      </c>
      <c r="Q89" s="7">
        <v>388</v>
      </c>
      <c r="R89" s="7">
        <v>736</v>
      </c>
      <c r="S89" s="7">
        <v>29775</v>
      </c>
      <c r="T89" s="7">
        <v>399</v>
      </c>
      <c r="U89" s="7">
        <v>78</v>
      </c>
      <c r="V89" s="7">
        <v>4002</v>
      </c>
      <c r="W89" s="7">
        <v>95</v>
      </c>
      <c r="X89" s="7">
        <v>161</v>
      </c>
      <c r="Y89" s="7">
        <v>1959</v>
      </c>
      <c r="Z89" s="7">
        <v>4887</v>
      </c>
      <c r="AA89" s="7">
        <v>1359</v>
      </c>
      <c r="AB89" s="7">
        <v>1825</v>
      </c>
      <c r="AC89" s="7">
        <v>1132</v>
      </c>
      <c r="AD89" s="7">
        <v>1144</v>
      </c>
      <c r="AE89" s="7">
        <v>309</v>
      </c>
      <c r="AF89" s="7">
        <v>1802</v>
      </c>
      <c r="AG89" s="7">
        <v>2085</v>
      </c>
      <c r="AH89" s="7">
        <v>1639</v>
      </c>
      <c r="AI89" s="7">
        <v>2226</v>
      </c>
      <c r="AJ89" s="7">
        <v>3040</v>
      </c>
      <c r="AK89" s="7">
        <v>742</v>
      </c>
      <c r="AL89" s="7">
        <v>815</v>
      </c>
      <c r="AM89" s="7">
        <v>76</v>
      </c>
      <c r="AN89" s="7">
        <v>23082</v>
      </c>
      <c r="AO89" s="7" t="e">
        <v>#N/A</v>
      </c>
      <c r="AP89" s="7">
        <v>1599</v>
      </c>
      <c r="AQ89" s="2">
        <v>5.5</v>
      </c>
      <c r="AR89" s="2">
        <v>7.5</v>
      </c>
      <c r="AS89" s="2" t="e">
        <v>#N/A</v>
      </c>
      <c r="AT89" s="7">
        <v>69</v>
      </c>
      <c r="AU89" s="7">
        <v>60</v>
      </c>
      <c r="AV89" s="7">
        <v>445</v>
      </c>
      <c r="AW89" s="7">
        <v>46152</v>
      </c>
      <c r="AX89" s="2">
        <v>63</v>
      </c>
      <c r="AY89" s="2">
        <v>72.5</v>
      </c>
      <c r="AZ89" s="2">
        <v>32.6</v>
      </c>
      <c r="BA89" s="7">
        <v>309.66666666666669</v>
      </c>
      <c r="BB89" s="7">
        <v>27468</v>
      </c>
      <c r="BC89" s="7" t="e">
        <v>#N/A</v>
      </c>
      <c r="BD89" s="7">
        <v>23956</v>
      </c>
      <c r="BE89" s="7">
        <v>652</v>
      </c>
      <c r="BF89" s="7">
        <v>2397</v>
      </c>
      <c r="BG89" s="7">
        <v>1599</v>
      </c>
      <c r="BH89" s="7">
        <v>398311</v>
      </c>
      <c r="BI89" s="7">
        <v>3291</v>
      </c>
      <c r="BJ89" s="7">
        <v>42321</v>
      </c>
      <c r="BK89" s="7">
        <v>39646</v>
      </c>
      <c r="BL89" s="7">
        <v>7391</v>
      </c>
      <c r="BM89" s="7">
        <v>7239</v>
      </c>
      <c r="BN89" s="7">
        <v>33758</v>
      </c>
      <c r="BO89" s="7">
        <v>51285</v>
      </c>
      <c r="BP89" s="7">
        <v>18064</v>
      </c>
      <c r="BQ89" s="7">
        <v>13898</v>
      </c>
      <c r="BR89" s="7">
        <v>5404</v>
      </c>
      <c r="BS89" s="7">
        <v>36579</v>
      </c>
      <c r="BT89" s="7">
        <v>47540</v>
      </c>
      <c r="BU89" s="7">
        <v>26738</v>
      </c>
      <c r="BV89" s="7">
        <v>14914</v>
      </c>
      <c r="BW89" s="7">
        <v>23282</v>
      </c>
      <c r="BX89" s="7">
        <v>30834</v>
      </c>
      <c r="BY89" s="7">
        <v>34315</v>
      </c>
      <c r="BZ89" s="7">
        <v>6570</v>
      </c>
      <c r="CA89" s="7">
        <v>7917</v>
      </c>
      <c r="CB89" s="7">
        <v>1056</v>
      </c>
      <c r="CC89" s="7"/>
    </row>
    <row r="90" spans="1:81" x14ac:dyDescent="0.25">
      <c r="A90" t="s">
        <v>645</v>
      </c>
      <c r="B90" s="7">
        <v>5513</v>
      </c>
      <c r="C90" s="7">
        <v>22015</v>
      </c>
      <c r="D90" s="7">
        <v>27528</v>
      </c>
      <c r="E90" s="7">
        <v>5072</v>
      </c>
      <c r="F90" s="7">
        <v>22456</v>
      </c>
      <c r="G90" s="2">
        <v>20</v>
      </c>
      <c r="H90" s="2">
        <v>80</v>
      </c>
      <c r="I90" s="2">
        <v>18.399999999999999</v>
      </c>
      <c r="J90" s="2">
        <v>81.599999999999994</v>
      </c>
      <c r="K90" s="7">
        <v>99</v>
      </c>
      <c r="L90" s="7">
        <v>216</v>
      </c>
      <c r="M90" s="7">
        <v>226</v>
      </c>
      <c r="N90" s="7">
        <v>1177</v>
      </c>
      <c r="O90" s="7">
        <v>1455</v>
      </c>
      <c r="P90" s="7">
        <v>1213</v>
      </c>
      <c r="Q90" s="7">
        <v>379</v>
      </c>
      <c r="R90" s="7">
        <v>751</v>
      </c>
      <c r="S90" s="7">
        <v>29957</v>
      </c>
      <c r="T90" s="7">
        <v>391</v>
      </c>
      <c r="U90" s="7">
        <v>76</v>
      </c>
      <c r="V90" s="7">
        <v>3960</v>
      </c>
      <c r="W90" s="7">
        <v>95</v>
      </c>
      <c r="X90" s="7">
        <v>164</v>
      </c>
      <c r="Y90" s="7">
        <v>1940</v>
      </c>
      <c r="Z90" s="7">
        <v>4926</v>
      </c>
      <c r="AA90" s="7">
        <v>1380</v>
      </c>
      <c r="AB90" s="7">
        <v>1820</v>
      </c>
      <c r="AC90" s="7">
        <v>1161</v>
      </c>
      <c r="AD90" s="7">
        <v>1149</v>
      </c>
      <c r="AE90" s="7">
        <v>308</v>
      </c>
      <c r="AF90" s="7">
        <v>1827</v>
      </c>
      <c r="AG90" s="7">
        <v>2140</v>
      </c>
      <c r="AH90" s="7">
        <v>1637</v>
      </c>
      <c r="AI90" s="7">
        <v>2250</v>
      </c>
      <c r="AJ90" s="7">
        <v>3105</v>
      </c>
      <c r="AK90" s="7">
        <v>737</v>
      </c>
      <c r="AL90" s="7">
        <v>813</v>
      </c>
      <c r="AM90" s="7">
        <v>78</v>
      </c>
      <c r="AN90" s="7">
        <v>23331</v>
      </c>
      <c r="AO90" s="7" t="e">
        <v>#N/A</v>
      </c>
      <c r="AP90" s="7">
        <v>1548</v>
      </c>
      <c r="AQ90" s="2">
        <v>5.3</v>
      </c>
      <c r="AR90" s="2">
        <v>6.5</v>
      </c>
      <c r="AS90" s="2" t="e">
        <v>#N/A</v>
      </c>
      <c r="AT90" s="7">
        <v>73</v>
      </c>
      <c r="AU90" s="7">
        <v>66</v>
      </c>
      <c r="AV90" s="7">
        <v>415</v>
      </c>
      <c r="AW90" s="7">
        <v>46226</v>
      </c>
      <c r="AX90" s="2">
        <v>63</v>
      </c>
      <c r="AY90" s="2">
        <v>72.599999999999994</v>
      </c>
      <c r="AZ90" s="2">
        <v>32.6</v>
      </c>
      <c r="BA90" s="7">
        <v>315</v>
      </c>
      <c r="BB90" s="7">
        <v>27555</v>
      </c>
      <c r="BC90" s="7" t="e">
        <v>#N/A</v>
      </c>
      <c r="BD90" s="7">
        <v>24030</v>
      </c>
      <c r="BE90" s="7">
        <v>661</v>
      </c>
      <c r="BF90" s="7">
        <v>2340</v>
      </c>
      <c r="BG90" s="7">
        <v>1548</v>
      </c>
      <c r="BH90" s="7">
        <v>401119</v>
      </c>
      <c r="BI90" s="7">
        <v>3346</v>
      </c>
      <c r="BJ90" s="7">
        <v>40886</v>
      </c>
      <c r="BK90" s="7">
        <v>40010</v>
      </c>
      <c r="BL90" s="7">
        <v>7372</v>
      </c>
      <c r="BM90" s="7">
        <v>7442</v>
      </c>
      <c r="BN90" s="7">
        <v>32919</v>
      </c>
      <c r="BO90" s="7">
        <v>50759</v>
      </c>
      <c r="BP90" s="7">
        <v>18719</v>
      </c>
      <c r="BQ90" s="7">
        <v>13757</v>
      </c>
      <c r="BR90" s="7">
        <v>5724</v>
      </c>
      <c r="BS90" s="7">
        <v>36337</v>
      </c>
      <c r="BT90" s="7">
        <v>47832</v>
      </c>
      <c r="BU90" s="7">
        <v>26846</v>
      </c>
      <c r="BV90" s="7">
        <v>15215</v>
      </c>
      <c r="BW90" s="7">
        <v>23429</v>
      </c>
      <c r="BX90" s="7">
        <v>30998</v>
      </c>
      <c r="BY90" s="7">
        <v>34847</v>
      </c>
      <c r="BZ90" s="7">
        <v>6618</v>
      </c>
      <c r="CA90" s="7">
        <v>7988</v>
      </c>
      <c r="CB90" s="7">
        <v>1021</v>
      </c>
      <c r="CC90" s="7"/>
    </row>
    <row r="91" spans="1:81" x14ac:dyDescent="0.25">
      <c r="A91" t="s">
        <v>646</v>
      </c>
      <c r="B91" s="7">
        <v>5526</v>
      </c>
      <c r="C91" s="7">
        <v>22111</v>
      </c>
      <c r="D91" s="7">
        <v>27637</v>
      </c>
      <c r="E91" s="7">
        <v>5081</v>
      </c>
      <c r="F91" s="7">
        <v>22556</v>
      </c>
      <c r="G91" s="2">
        <v>20</v>
      </c>
      <c r="H91" s="2">
        <v>80</v>
      </c>
      <c r="I91" s="2">
        <v>18.399999999999999</v>
      </c>
      <c r="J91" s="2">
        <v>81.599999999999994</v>
      </c>
      <c r="K91" s="7">
        <v>99</v>
      </c>
      <c r="L91" s="7">
        <v>215</v>
      </c>
      <c r="M91" s="7">
        <v>227</v>
      </c>
      <c r="N91" s="7">
        <v>1177</v>
      </c>
      <c r="O91" s="7">
        <v>1457</v>
      </c>
      <c r="P91" s="7">
        <v>1223</v>
      </c>
      <c r="Q91" s="7">
        <v>375</v>
      </c>
      <c r="R91" s="7">
        <v>754</v>
      </c>
      <c r="S91" s="7">
        <v>30012</v>
      </c>
      <c r="T91" s="7">
        <v>377</v>
      </c>
      <c r="U91" s="7">
        <v>76</v>
      </c>
      <c r="V91" s="7">
        <v>3904</v>
      </c>
      <c r="W91" s="7">
        <v>99</v>
      </c>
      <c r="X91" s="7">
        <v>165</v>
      </c>
      <c r="Y91" s="7">
        <v>1936</v>
      </c>
      <c r="Z91" s="7">
        <v>4948</v>
      </c>
      <c r="AA91" s="7">
        <v>1401</v>
      </c>
      <c r="AB91" s="7">
        <v>1821</v>
      </c>
      <c r="AC91" s="7">
        <v>1195</v>
      </c>
      <c r="AD91" s="7">
        <v>1162</v>
      </c>
      <c r="AE91" s="7">
        <v>316</v>
      </c>
      <c r="AF91" s="7">
        <v>1847</v>
      </c>
      <c r="AG91" s="7">
        <v>2177</v>
      </c>
      <c r="AH91" s="7">
        <v>1641</v>
      </c>
      <c r="AI91" s="7">
        <v>2245</v>
      </c>
      <c r="AJ91" s="7">
        <v>3071</v>
      </c>
      <c r="AK91" s="7">
        <v>745</v>
      </c>
      <c r="AL91" s="7">
        <v>806</v>
      </c>
      <c r="AM91" s="7">
        <v>81</v>
      </c>
      <c r="AN91" s="7">
        <v>23456</v>
      </c>
      <c r="AO91" s="7" t="e">
        <v>#N/A</v>
      </c>
      <c r="AP91" s="7">
        <v>1520</v>
      </c>
      <c r="AQ91" s="2">
        <v>5.2</v>
      </c>
      <c r="AR91" s="2">
        <v>6.5</v>
      </c>
      <c r="AS91" s="2" t="e">
        <v>#N/A</v>
      </c>
      <c r="AT91" s="7">
        <v>73</v>
      </c>
      <c r="AU91" s="7">
        <v>65</v>
      </c>
      <c r="AV91" s="7">
        <v>393</v>
      </c>
      <c r="AW91" s="7">
        <v>46307</v>
      </c>
      <c r="AX91" s="2">
        <v>62.8</v>
      </c>
      <c r="AY91" s="2">
        <v>72.5</v>
      </c>
      <c r="AZ91" s="2">
        <v>32.799999999999997</v>
      </c>
      <c r="BA91" s="7">
        <v>321</v>
      </c>
      <c r="BB91" s="7">
        <v>27549</v>
      </c>
      <c r="BC91" s="7" t="e">
        <v>#N/A</v>
      </c>
      <c r="BD91" s="7">
        <v>24088</v>
      </c>
      <c r="BE91" s="7">
        <v>656</v>
      </c>
      <c r="BF91" s="7">
        <v>2297</v>
      </c>
      <c r="BG91" s="7">
        <v>1520</v>
      </c>
      <c r="BH91" s="7">
        <v>404047</v>
      </c>
      <c r="BI91" s="7">
        <v>3362</v>
      </c>
      <c r="BJ91" s="7">
        <v>39495</v>
      </c>
      <c r="BK91" s="7">
        <v>40812</v>
      </c>
      <c r="BL91" s="7">
        <v>7993</v>
      </c>
      <c r="BM91" s="7">
        <v>7415</v>
      </c>
      <c r="BN91" s="7">
        <v>33501</v>
      </c>
      <c r="BO91" s="7">
        <v>50389</v>
      </c>
      <c r="BP91" s="7">
        <v>18542</v>
      </c>
      <c r="BQ91" s="7">
        <v>13514</v>
      </c>
      <c r="BR91" s="7">
        <v>5842</v>
      </c>
      <c r="BS91" s="7">
        <v>36414</v>
      </c>
      <c r="BT91" s="7">
        <v>47935</v>
      </c>
      <c r="BU91" s="7">
        <v>26659</v>
      </c>
      <c r="BV91" s="7">
        <v>15751</v>
      </c>
      <c r="BW91" s="7">
        <v>23704</v>
      </c>
      <c r="BX91" s="7">
        <v>31550</v>
      </c>
      <c r="BY91" s="7">
        <v>35730</v>
      </c>
      <c r="BZ91" s="7">
        <v>6716</v>
      </c>
      <c r="CA91" s="7">
        <v>7504</v>
      </c>
      <c r="CB91" s="7">
        <v>1013</v>
      </c>
      <c r="CC91" s="7"/>
    </row>
    <row r="92" spans="1:81" x14ac:dyDescent="0.25">
      <c r="A92" t="s">
        <v>647</v>
      </c>
      <c r="B92" s="7">
        <v>5554</v>
      </c>
      <c r="C92" s="7">
        <v>22109</v>
      </c>
      <c r="D92" s="7">
        <v>27663</v>
      </c>
      <c r="E92" s="7">
        <v>5107</v>
      </c>
      <c r="F92" s="7">
        <v>22556</v>
      </c>
      <c r="G92" s="2">
        <v>20.100000000000001</v>
      </c>
      <c r="H92" s="2">
        <v>79.900000000000006</v>
      </c>
      <c r="I92" s="2">
        <v>18.5</v>
      </c>
      <c r="J92" s="2">
        <v>81.5</v>
      </c>
      <c r="K92" s="7">
        <v>97</v>
      </c>
      <c r="L92" s="7">
        <v>215</v>
      </c>
      <c r="M92" s="7">
        <v>228</v>
      </c>
      <c r="N92" s="7">
        <v>1181</v>
      </c>
      <c r="O92" s="7">
        <v>1463</v>
      </c>
      <c r="P92" s="7">
        <v>1235</v>
      </c>
      <c r="Q92" s="7">
        <v>373</v>
      </c>
      <c r="R92" s="7">
        <v>759</v>
      </c>
      <c r="S92" s="7">
        <v>30026</v>
      </c>
      <c r="T92" s="7">
        <v>357</v>
      </c>
      <c r="U92" s="7">
        <v>76</v>
      </c>
      <c r="V92" s="7">
        <v>3879</v>
      </c>
      <c r="W92" s="7">
        <v>100</v>
      </c>
      <c r="X92" s="7">
        <v>169</v>
      </c>
      <c r="Y92" s="7">
        <v>1937</v>
      </c>
      <c r="Z92" s="7">
        <v>4990</v>
      </c>
      <c r="AA92" s="7">
        <v>1400</v>
      </c>
      <c r="AB92" s="7">
        <v>1824</v>
      </c>
      <c r="AC92" s="7">
        <v>1196</v>
      </c>
      <c r="AD92" s="7">
        <v>1165</v>
      </c>
      <c r="AE92" s="7">
        <v>321</v>
      </c>
      <c r="AF92" s="7">
        <v>1856</v>
      </c>
      <c r="AG92" s="7">
        <v>2174</v>
      </c>
      <c r="AH92" s="7">
        <v>1646</v>
      </c>
      <c r="AI92" s="7">
        <v>2241</v>
      </c>
      <c r="AJ92" s="7">
        <v>3074</v>
      </c>
      <c r="AK92" s="7">
        <v>750</v>
      </c>
      <c r="AL92" s="7">
        <v>802</v>
      </c>
      <c r="AM92" s="7">
        <v>68</v>
      </c>
      <c r="AN92" s="7">
        <v>23507</v>
      </c>
      <c r="AO92" s="7" t="e">
        <v>#N/A</v>
      </c>
      <c r="AP92" s="7">
        <v>1481</v>
      </c>
      <c r="AQ92" s="2">
        <v>5.0999999999999996</v>
      </c>
      <c r="AR92" s="2">
        <v>6.6</v>
      </c>
      <c r="AS92" s="2" t="e">
        <v>#N/A</v>
      </c>
      <c r="AT92" s="7">
        <v>75</v>
      </c>
      <c r="AU92" s="7">
        <v>66</v>
      </c>
      <c r="AV92" s="7">
        <v>382</v>
      </c>
      <c r="AW92" s="7">
        <v>46386</v>
      </c>
      <c r="AX92" s="2">
        <v>62.7</v>
      </c>
      <c r="AY92" s="2">
        <v>72.599999999999994</v>
      </c>
      <c r="AZ92" s="2">
        <v>32.700000000000003</v>
      </c>
      <c r="BA92" s="7">
        <v>324.33333333333331</v>
      </c>
      <c r="BB92" s="7">
        <v>27623</v>
      </c>
      <c r="BC92" s="7" t="e">
        <v>#N/A</v>
      </c>
      <c r="BD92" s="7">
        <v>24102</v>
      </c>
      <c r="BE92" s="7">
        <v>625</v>
      </c>
      <c r="BF92" s="7">
        <v>2294</v>
      </c>
      <c r="BG92" s="7">
        <v>1481</v>
      </c>
      <c r="BH92" s="7">
        <v>407575</v>
      </c>
      <c r="BI92" s="7">
        <v>3306</v>
      </c>
      <c r="BJ92" s="7">
        <v>38978</v>
      </c>
      <c r="BK92" s="7">
        <v>41188</v>
      </c>
      <c r="BL92" s="7">
        <v>9317</v>
      </c>
      <c r="BM92" s="7">
        <v>7420</v>
      </c>
      <c r="BN92" s="7">
        <v>33378</v>
      </c>
      <c r="BO92" s="7">
        <v>50581</v>
      </c>
      <c r="BP92" s="7">
        <v>18066</v>
      </c>
      <c r="BQ92" s="7">
        <v>13577</v>
      </c>
      <c r="BR92" s="7">
        <v>6004</v>
      </c>
      <c r="BS92" s="7">
        <v>36513</v>
      </c>
      <c r="BT92" s="7">
        <v>47976</v>
      </c>
      <c r="BU92" s="7">
        <v>26966</v>
      </c>
      <c r="BV92" s="7">
        <v>15929</v>
      </c>
      <c r="BW92" s="7">
        <v>23921</v>
      </c>
      <c r="BX92" s="7">
        <v>32441</v>
      </c>
      <c r="BY92" s="7">
        <v>36844</v>
      </c>
      <c r="BZ92" s="7">
        <v>6780</v>
      </c>
      <c r="CA92" s="7">
        <v>7634</v>
      </c>
      <c r="CB92" s="7">
        <v>913</v>
      </c>
      <c r="CC92" s="7"/>
    </row>
    <row r="93" spans="1:81" x14ac:dyDescent="0.25">
      <c r="A93" t="s">
        <v>648</v>
      </c>
      <c r="B93" s="7">
        <v>5581</v>
      </c>
      <c r="C93" s="7">
        <v>22118</v>
      </c>
      <c r="D93" s="7">
        <v>27699</v>
      </c>
      <c r="E93" s="7">
        <v>5137</v>
      </c>
      <c r="F93" s="7">
        <v>22562</v>
      </c>
      <c r="G93" s="2">
        <v>20.100000000000001</v>
      </c>
      <c r="H93" s="2">
        <v>79.900000000000006</v>
      </c>
      <c r="I93" s="2">
        <v>18.5</v>
      </c>
      <c r="J93" s="2">
        <v>81.5</v>
      </c>
      <c r="K93" s="7">
        <v>96</v>
      </c>
      <c r="L93" s="7">
        <v>214</v>
      </c>
      <c r="M93" s="7">
        <v>229</v>
      </c>
      <c r="N93" s="7">
        <v>1185</v>
      </c>
      <c r="O93" s="7">
        <v>1468</v>
      </c>
      <c r="P93" s="7">
        <v>1249</v>
      </c>
      <c r="Q93" s="7">
        <v>375</v>
      </c>
      <c r="R93" s="7">
        <v>771</v>
      </c>
      <c r="S93" s="7">
        <v>30136</v>
      </c>
      <c r="T93" s="7">
        <v>362</v>
      </c>
      <c r="U93" s="7">
        <v>75</v>
      </c>
      <c r="V93" s="7">
        <v>3832</v>
      </c>
      <c r="W93" s="7">
        <v>102</v>
      </c>
      <c r="X93" s="7">
        <v>170</v>
      </c>
      <c r="Y93" s="7">
        <v>1974</v>
      </c>
      <c r="Z93" s="7">
        <v>4985</v>
      </c>
      <c r="AA93" s="7">
        <v>1412</v>
      </c>
      <c r="AB93" s="7">
        <v>1842</v>
      </c>
      <c r="AC93" s="7">
        <v>1207</v>
      </c>
      <c r="AD93" s="7">
        <v>1176</v>
      </c>
      <c r="AE93" s="7">
        <v>323</v>
      </c>
      <c r="AF93" s="7">
        <v>1847</v>
      </c>
      <c r="AG93" s="7">
        <v>2196</v>
      </c>
      <c r="AH93" s="7">
        <v>1647</v>
      </c>
      <c r="AI93" s="7">
        <v>2234</v>
      </c>
      <c r="AJ93" s="7">
        <v>3119</v>
      </c>
      <c r="AK93" s="7">
        <v>750</v>
      </c>
      <c r="AL93" s="7">
        <v>811</v>
      </c>
      <c r="AM93" s="7">
        <v>72</v>
      </c>
      <c r="AN93" s="7">
        <v>23622</v>
      </c>
      <c r="AO93" s="7">
        <v>683.33333333333337</v>
      </c>
      <c r="AP93" s="7">
        <v>1468</v>
      </c>
      <c r="AQ93" s="2">
        <v>5</v>
      </c>
      <c r="AR93" s="2">
        <v>7</v>
      </c>
      <c r="AS93" s="2" t="e">
        <v>#N/A</v>
      </c>
      <c r="AT93" s="7">
        <v>62</v>
      </c>
      <c r="AU93" s="7">
        <v>64</v>
      </c>
      <c r="AV93" s="7">
        <v>378</v>
      </c>
      <c r="AW93" s="7">
        <v>46467</v>
      </c>
      <c r="AX93" s="2">
        <v>62.8</v>
      </c>
      <c r="AY93" s="2">
        <v>72.7</v>
      </c>
      <c r="AZ93" s="2">
        <v>32.799999999999997</v>
      </c>
      <c r="BA93" s="7">
        <v>326.33333333333331</v>
      </c>
      <c r="BB93" s="7">
        <v>27707</v>
      </c>
      <c r="BC93" s="7" t="e">
        <v>#N/A</v>
      </c>
      <c r="BD93" s="7">
        <v>24188</v>
      </c>
      <c r="BE93" s="7">
        <v>602</v>
      </c>
      <c r="BF93" s="7">
        <v>2260</v>
      </c>
      <c r="BG93" s="7">
        <v>1468</v>
      </c>
      <c r="BH93" s="7">
        <v>409055</v>
      </c>
      <c r="BI93" s="7">
        <v>3260</v>
      </c>
      <c r="BJ93" s="7">
        <v>39639</v>
      </c>
      <c r="BK93" s="7">
        <v>41412</v>
      </c>
      <c r="BL93" s="7">
        <v>9898</v>
      </c>
      <c r="BM93" s="7">
        <v>7354</v>
      </c>
      <c r="BN93" s="7">
        <v>33993</v>
      </c>
      <c r="BO93" s="7">
        <v>49953</v>
      </c>
      <c r="BP93" s="7">
        <v>18284</v>
      </c>
      <c r="BQ93" s="7">
        <v>13799</v>
      </c>
      <c r="BR93" s="7">
        <v>6073</v>
      </c>
      <c r="BS93" s="7">
        <v>35634</v>
      </c>
      <c r="BT93" s="7">
        <v>48244</v>
      </c>
      <c r="BU93" s="7">
        <v>27274</v>
      </c>
      <c r="BV93" s="7">
        <v>16234</v>
      </c>
      <c r="BW93" s="7">
        <v>24179</v>
      </c>
      <c r="BX93" s="7">
        <v>30907</v>
      </c>
      <c r="BY93" s="7">
        <v>37866</v>
      </c>
      <c r="BZ93" s="7">
        <v>6931</v>
      </c>
      <c r="CA93" s="7">
        <v>7664</v>
      </c>
      <c r="CB93" s="7">
        <v>1042</v>
      </c>
      <c r="CC93" s="7"/>
    </row>
    <row r="94" spans="1:81" x14ac:dyDescent="0.25">
      <c r="A94" t="s">
        <v>649</v>
      </c>
      <c r="B94" s="7">
        <v>5605</v>
      </c>
      <c r="C94" s="7">
        <v>22130</v>
      </c>
      <c r="D94" s="7">
        <v>27735</v>
      </c>
      <c r="E94" s="7">
        <v>5156</v>
      </c>
      <c r="F94" s="7">
        <v>22579</v>
      </c>
      <c r="G94" s="2">
        <v>20.2</v>
      </c>
      <c r="H94" s="2">
        <v>79.8</v>
      </c>
      <c r="I94" s="2">
        <v>18.600000000000001</v>
      </c>
      <c r="J94" s="2">
        <v>81.400000000000006</v>
      </c>
      <c r="K94" s="7">
        <v>87</v>
      </c>
      <c r="L94" s="7">
        <v>214</v>
      </c>
      <c r="M94" s="7">
        <v>231</v>
      </c>
      <c r="N94" s="7">
        <v>1188</v>
      </c>
      <c r="O94" s="7">
        <v>1465</v>
      </c>
      <c r="P94" s="7">
        <v>1263</v>
      </c>
      <c r="Q94" s="7">
        <v>378</v>
      </c>
      <c r="R94" s="7">
        <v>778</v>
      </c>
      <c r="S94" s="7">
        <v>30316</v>
      </c>
      <c r="T94" s="7">
        <v>370</v>
      </c>
      <c r="U94" s="7">
        <v>75</v>
      </c>
      <c r="V94" s="7">
        <v>3775</v>
      </c>
      <c r="W94" s="7">
        <v>102</v>
      </c>
      <c r="X94" s="7">
        <v>174</v>
      </c>
      <c r="Y94" s="7">
        <v>2000</v>
      </c>
      <c r="Z94" s="7">
        <v>4978</v>
      </c>
      <c r="AA94" s="7">
        <v>1403</v>
      </c>
      <c r="AB94" s="7">
        <v>1865</v>
      </c>
      <c r="AC94" s="7">
        <v>1213</v>
      </c>
      <c r="AD94" s="7">
        <v>1195</v>
      </c>
      <c r="AE94" s="7">
        <v>320</v>
      </c>
      <c r="AF94" s="7">
        <v>1855</v>
      </c>
      <c r="AG94" s="7">
        <v>2209</v>
      </c>
      <c r="AH94" s="7">
        <v>1647</v>
      </c>
      <c r="AI94" s="7">
        <v>2224</v>
      </c>
      <c r="AJ94" s="7">
        <v>3167</v>
      </c>
      <c r="AK94" s="7">
        <v>773</v>
      </c>
      <c r="AL94" s="7">
        <v>817</v>
      </c>
      <c r="AM94" s="7">
        <v>153</v>
      </c>
      <c r="AN94" s="7">
        <v>23819</v>
      </c>
      <c r="AO94" s="7">
        <v>690</v>
      </c>
      <c r="AP94" s="7">
        <v>1487</v>
      </c>
      <c r="AQ94" s="2">
        <v>5.0999999999999996</v>
      </c>
      <c r="AR94" s="2">
        <v>7.9</v>
      </c>
      <c r="AS94" s="2" t="e">
        <v>#N/A</v>
      </c>
      <c r="AT94" s="7">
        <v>75</v>
      </c>
      <c r="AU94" s="7">
        <v>66</v>
      </c>
      <c r="AV94" s="7">
        <v>369</v>
      </c>
      <c r="AW94" s="7">
        <v>46541</v>
      </c>
      <c r="AX94" s="2">
        <v>62.7</v>
      </c>
      <c r="AY94" s="2">
        <v>72.5</v>
      </c>
      <c r="AZ94" s="2">
        <v>32.700000000000003</v>
      </c>
      <c r="BA94" s="7">
        <v>329.33333333333331</v>
      </c>
      <c r="BB94" s="7">
        <v>27715</v>
      </c>
      <c r="BC94" s="7" t="e">
        <v>#N/A</v>
      </c>
      <c r="BD94" s="7">
        <v>24181</v>
      </c>
      <c r="BE94" s="7">
        <v>576</v>
      </c>
      <c r="BF94" s="7">
        <v>2278</v>
      </c>
      <c r="BG94" s="7">
        <v>1487</v>
      </c>
      <c r="BH94" s="7">
        <v>410782</v>
      </c>
      <c r="BI94" s="7">
        <v>3340</v>
      </c>
      <c r="BJ94" s="7">
        <v>39595</v>
      </c>
      <c r="BK94" s="7">
        <v>41710</v>
      </c>
      <c r="BL94" s="7">
        <v>10265</v>
      </c>
      <c r="BM94" s="7">
        <v>7202</v>
      </c>
      <c r="BN94" s="7">
        <v>33646</v>
      </c>
      <c r="BO94" s="7">
        <v>50136</v>
      </c>
      <c r="BP94" s="7">
        <v>18386</v>
      </c>
      <c r="BQ94" s="7">
        <v>13827</v>
      </c>
      <c r="BR94" s="7">
        <v>6074</v>
      </c>
      <c r="BS94" s="7">
        <v>36269</v>
      </c>
      <c r="BT94" s="7">
        <v>48494</v>
      </c>
      <c r="BU94" s="7">
        <v>27685</v>
      </c>
      <c r="BV94" s="7">
        <v>16101</v>
      </c>
      <c r="BW94" s="7">
        <v>24303</v>
      </c>
      <c r="BX94" s="7">
        <v>30874</v>
      </c>
      <c r="BY94" s="7">
        <v>38383</v>
      </c>
      <c r="BZ94" s="7">
        <v>6799</v>
      </c>
      <c r="CA94" s="7">
        <v>7452</v>
      </c>
      <c r="CB94" s="7">
        <v>966</v>
      </c>
      <c r="CC94" s="7"/>
    </row>
    <row r="95" spans="1:81" x14ac:dyDescent="0.25">
      <c r="A95" t="s">
        <v>650</v>
      </c>
      <c r="B95" s="7">
        <v>5629</v>
      </c>
      <c r="C95" s="7">
        <v>22140</v>
      </c>
      <c r="D95" s="7">
        <v>27769</v>
      </c>
      <c r="E95" s="7">
        <v>5159</v>
      </c>
      <c r="F95" s="7">
        <v>22610</v>
      </c>
      <c r="G95" s="2">
        <v>20.3</v>
      </c>
      <c r="H95" s="2">
        <v>79.7</v>
      </c>
      <c r="I95" s="2">
        <v>18.600000000000001</v>
      </c>
      <c r="J95" s="2">
        <v>81.400000000000006</v>
      </c>
      <c r="K95" s="7">
        <v>84</v>
      </c>
      <c r="L95" s="7">
        <v>214</v>
      </c>
      <c r="M95" s="7">
        <v>234</v>
      </c>
      <c r="N95" s="7">
        <v>1197</v>
      </c>
      <c r="O95" s="7">
        <v>1467</v>
      </c>
      <c r="P95" s="7">
        <v>1278</v>
      </c>
      <c r="Q95" s="7">
        <v>366</v>
      </c>
      <c r="R95" s="7">
        <v>788</v>
      </c>
      <c r="S95" s="7">
        <v>30322</v>
      </c>
      <c r="T95" s="7">
        <v>362</v>
      </c>
      <c r="U95" s="7">
        <v>74</v>
      </c>
      <c r="V95" s="7">
        <v>3726</v>
      </c>
      <c r="W95" s="7">
        <v>102</v>
      </c>
      <c r="X95" s="7">
        <v>178</v>
      </c>
      <c r="Y95" s="7">
        <v>2023</v>
      </c>
      <c r="Z95" s="7">
        <v>4984</v>
      </c>
      <c r="AA95" s="7">
        <v>1414</v>
      </c>
      <c r="AB95" s="7">
        <v>1862</v>
      </c>
      <c r="AC95" s="7">
        <v>1212</v>
      </c>
      <c r="AD95" s="7">
        <v>1193</v>
      </c>
      <c r="AE95" s="7">
        <v>324</v>
      </c>
      <c r="AF95" s="7">
        <v>1866</v>
      </c>
      <c r="AG95" s="7">
        <v>2193</v>
      </c>
      <c r="AH95" s="7">
        <v>1663</v>
      </c>
      <c r="AI95" s="7">
        <v>2238</v>
      </c>
      <c r="AJ95" s="7">
        <v>3173</v>
      </c>
      <c r="AK95" s="7">
        <v>776</v>
      </c>
      <c r="AL95" s="7">
        <v>818</v>
      </c>
      <c r="AM95" s="7">
        <v>141</v>
      </c>
      <c r="AN95" s="7">
        <v>23857</v>
      </c>
      <c r="AO95" s="7">
        <v>601.66666666666663</v>
      </c>
      <c r="AP95" s="7">
        <v>1520</v>
      </c>
      <c r="AQ95" s="2">
        <v>5.2</v>
      </c>
      <c r="AR95" s="2">
        <v>8</v>
      </c>
      <c r="AS95" s="2" t="e">
        <v>#N/A</v>
      </c>
      <c r="AT95" s="7">
        <v>66</v>
      </c>
      <c r="AU95" s="7">
        <v>60</v>
      </c>
      <c r="AV95" s="7">
        <v>350</v>
      </c>
      <c r="AW95" s="7">
        <v>46621</v>
      </c>
      <c r="AX95" s="2">
        <v>62.9</v>
      </c>
      <c r="AY95" s="2">
        <v>72.599999999999994</v>
      </c>
      <c r="AZ95" s="2">
        <v>32.5</v>
      </c>
      <c r="BA95" s="7">
        <v>333.33333333333331</v>
      </c>
      <c r="BB95" s="7">
        <v>27803</v>
      </c>
      <c r="BC95" s="7" t="e">
        <v>#N/A</v>
      </c>
      <c r="BD95" s="7">
        <v>24274</v>
      </c>
      <c r="BE95" s="7">
        <v>579</v>
      </c>
      <c r="BF95" s="7">
        <v>2316</v>
      </c>
      <c r="BG95" s="7">
        <v>1520</v>
      </c>
      <c r="BH95" s="7">
        <v>411721</v>
      </c>
      <c r="BI95" s="7">
        <v>3421</v>
      </c>
      <c r="BJ95" s="7">
        <v>38900</v>
      </c>
      <c r="BK95" s="7">
        <v>41526</v>
      </c>
      <c r="BL95" s="7">
        <v>10131</v>
      </c>
      <c r="BM95" s="7">
        <v>7157</v>
      </c>
      <c r="BN95" s="7">
        <v>33834</v>
      </c>
      <c r="BO95" s="7">
        <v>51003</v>
      </c>
      <c r="BP95" s="7">
        <v>17577</v>
      </c>
      <c r="BQ95" s="7">
        <v>13933</v>
      </c>
      <c r="BR95" s="7">
        <v>6284</v>
      </c>
      <c r="BS95" s="7">
        <v>36425</v>
      </c>
      <c r="BT95" s="7">
        <v>48732</v>
      </c>
      <c r="BU95" s="7">
        <v>27658</v>
      </c>
      <c r="BV95" s="7">
        <v>15535</v>
      </c>
      <c r="BW95" s="7">
        <v>24424</v>
      </c>
      <c r="BX95" s="7">
        <v>30722</v>
      </c>
      <c r="BY95" s="7">
        <v>38680</v>
      </c>
      <c r="BZ95" s="7">
        <v>6941</v>
      </c>
      <c r="CA95" s="7">
        <v>7790</v>
      </c>
      <c r="CB95" s="7">
        <v>897</v>
      </c>
      <c r="CC95" s="7"/>
    </row>
    <row r="96" spans="1:81" x14ac:dyDescent="0.25">
      <c r="A96" t="s">
        <v>651</v>
      </c>
      <c r="B96" s="7">
        <v>5670</v>
      </c>
      <c r="C96" s="7">
        <v>22186</v>
      </c>
      <c r="D96" s="7">
        <v>27856</v>
      </c>
      <c r="E96" s="7">
        <v>5199</v>
      </c>
      <c r="F96" s="7">
        <v>22657</v>
      </c>
      <c r="G96" s="2">
        <v>20.399999999999999</v>
      </c>
      <c r="H96" s="2">
        <v>79.599999999999994</v>
      </c>
      <c r="I96" s="2">
        <v>18.7</v>
      </c>
      <c r="J96" s="2">
        <v>81.3</v>
      </c>
      <c r="K96" s="7">
        <v>83</v>
      </c>
      <c r="L96" s="7">
        <v>214</v>
      </c>
      <c r="M96" s="7">
        <v>236</v>
      </c>
      <c r="N96" s="7">
        <v>1204</v>
      </c>
      <c r="O96" s="7">
        <v>1471</v>
      </c>
      <c r="P96" s="7">
        <v>1292</v>
      </c>
      <c r="Q96" s="7">
        <v>371</v>
      </c>
      <c r="R96" s="7">
        <v>797</v>
      </c>
      <c r="S96" s="7">
        <v>30313</v>
      </c>
      <c r="T96" s="7">
        <v>369</v>
      </c>
      <c r="U96" s="7">
        <v>74</v>
      </c>
      <c r="V96" s="7">
        <v>3676</v>
      </c>
      <c r="W96" s="7">
        <v>102</v>
      </c>
      <c r="X96" s="7">
        <v>168</v>
      </c>
      <c r="Y96" s="7">
        <v>2003</v>
      </c>
      <c r="Z96" s="7">
        <v>5000</v>
      </c>
      <c r="AA96" s="7">
        <v>1404</v>
      </c>
      <c r="AB96" s="7">
        <v>1864</v>
      </c>
      <c r="AC96" s="7">
        <v>1214</v>
      </c>
      <c r="AD96" s="7">
        <v>1203</v>
      </c>
      <c r="AE96" s="7">
        <v>329</v>
      </c>
      <c r="AF96" s="7">
        <v>1867</v>
      </c>
      <c r="AG96" s="7">
        <v>2211</v>
      </c>
      <c r="AH96" s="7">
        <v>1676</v>
      </c>
      <c r="AI96" s="7">
        <v>2259</v>
      </c>
      <c r="AJ96" s="7">
        <v>3169</v>
      </c>
      <c r="AK96" s="7">
        <v>778</v>
      </c>
      <c r="AL96" s="7">
        <v>814</v>
      </c>
      <c r="AM96" s="7">
        <v>131</v>
      </c>
      <c r="AN96" s="7">
        <v>23920</v>
      </c>
      <c r="AO96" s="7">
        <v>588.66666666666663</v>
      </c>
      <c r="AP96" s="7">
        <v>1515</v>
      </c>
      <c r="AQ96" s="2">
        <v>5.2</v>
      </c>
      <c r="AR96" s="2">
        <v>8.4</v>
      </c>
      <c r="AS96" s="2" t="e">
        <v>#N/A</v>
      </c>
      <c r="AT96" s="7">
        <v>60</v>
      </c>
      <c r="AU96" s="7">
        <v>60</v>
      </c>
      <c r="AV96" s="7">
        <v>334</v>
      </c>
      <c r="AW96" s="7">
        <v>46701</v>
      </c>
      <c r="AX96" s="2">
        <v>62.8</v>
      </c>
      <c r="AY96" s="2">
        <v>72.5</v>
      </c>
      <c r="AZ96" s="2">
        <v>32.5</v>
      </c>
      <c r="BA96" s="7">
        <v>333.33333333333331</v>
      </c>
      <c r="BB96" s="7">
        <v>27797</v>
      </c>
      <c r="BC96" s="7" t="e">
        <v>#N/A</v>
      </c>
      <c r="BD96" s="7">
        <v>24271</v>
      </c>
      <c r="BE96" s="7">
        <v>568</v>
      </c>
      <c r="BF96" s="7">
        <v>2357</v>
      </c>
      <c r="BG96" s="7">
        <v>1515</v>
      </c>
      <c r="BH96" s="7">
        <v>412531</v>
      </c>
      <c r="BI96" s="7">
        <v>4030</v>
      </c>
      <c r="BJ96" s="7">
        <v>38171</v>
      </c>
      <c r="BK96" s="7">
        <v>41868</v>
      </c>
      <c r="BL96" s="7">
        <v>9438</v>
      </c>
      <c r="BM96" s="7">
        <v>7130</v>
      </c>
      <c r="BN96" s="7">
        <v>33579</v>
      </c>
      <c r="BO96" s="7">
        <v>50436</v>
      </c>
      <c r="BP96" s="7">
        <v>17246</v>
      </c>
      <c r="BQ96" s="7">
        <v>13825</v>
      </c>
      <c r="BR96" s="7">
        <v>6592</v>
      </c>
      <c r="BS96" s="7">
        <v>37625</v>
      </c>
      <c r="BT96" s="7">
        <v>48809</v>
      </c>
      <c r="BU96" s="7">
        <v>27495</v>
      </c>
      <c r="BV96" s="7">
        <v>15467</v>
      </c>
      <c r="BW96" s="7">
        <v>24158</v>
      </c>
      <c r="BX96" s="7">
        <v>30653</v>
      </c>
      <c r="BY96" s="7">
        <v>37902</v>
      </c>
      <c r="BZ96" s="7">
        <v>7215</v>
      </c>
      <c r="CA96" s="7">
        <v>7810</v>
      </c>
      <c r="CB96" s="7">
        <v>798</v>
      </c>
      <c r="CC96" s="7"/>
    </row>
    <row r="97" spans="1:81" x14ac:dyDescent="0.25">
      <c r="A97" t="s">
        <v>652</v>
      </c>
      <c r="B97" s="7">
        <v>5695</v>
      </c>
      <c r="C97" s="7">
        <v>22213</v>
      </c>
      <c r="D97" s="7">
        <v>27908</v>
      </c>
      <c r="E97" s="7">
        <v>5226</v>
      </c>
      <c r="F97" s="7">
        <v>22682</v>
      </c>
      <c r="G97" s="2">
        <v>20.399999999999999</v>
      </c>
      <c r="H97" s="2">
        <v>79.599999999999994</v>
      </c>
      <c r="I97" s="2">
        <v>18.7</v>
      </c>
      <c r="J97" s="2">
        <v>81.3</v>
      </c>
      <c r="K97" s="7">
        <v>82</v>
      </c>
      <c r="L97" s="7">
        <v>214</v>
      </c>
      <c r="M97" s="7">
        <v>238</v>
      </c>
      <c r="N97" s="7">
        <v>1212</v>
      </c>
      <c r="O97" s="7">
        <v>1473</v>
      </c>
      <c r="P97" s="7">
        <v>1309</v>
      </c>
      <c r="Q97" s="7">
        <v>370</v>
      </c>
      <c r="R97" s="7">
        <v>797</v>
      </c>
      <c r="S97" s="7">
        <v>30419</v>
      </c>
      <c r="T97" s="7">
        <v>364</v>
      </c>
      <c r="U97" s="7">
        <v>70</v>
      </c>
      <c r="V97" s="7">
        <v>3636</v>
      </c>
      <c r="W97" s="7">
        <v>100</v>
      </c>
      <c r="X97" s="7">
        <v>164</v>
      </c>
      <c r="Y97" s="7">
        <v>1997</v>
      </c>
      <c r="Z97" s="7">
        <v>5029</v>
      </c>
      <c r="AA97" s="7">
        <v>1409</v>
      </c>
      <c r="AB97" s="7">
        <v>1900</v>
      </c>
      <c r="AC97" s="7">
        <v>1207</v>
      </c>
      <c r="AD97" s="7">
        <v>1193</v>
      </c>
      <c r="AE97" s="7">
        <v>332</v>
      </c>
      <c r="AF97" s="7">
        <v>1861</v>
      </c>
      <c r="AG97" s="7">
        <v>2213</v>
      </c>
      <c r="AH97" s="7">
        <v>1685</v>
      </c>
      <c r="AI97" s="7">
        <v>2290</v>
      </c>
      <c r="AJ97" s="7">
        <v>3193</v>
      </c>
      <c r="AK97" s="7">
        <v>792</v>
      </c>
      <c r="AL97" s="7">
        <v>840</v>
      </c>
      <c r="AM97" s="7">
        <v>144</v>
      </c>
      <c r="AN97" s="7">
        <v>24088</v>
      </c>
      <c r="AO97" s="7">
        <v>619.66666666666663</v>
      </c>
      <c r="AP97" s="7">
        <v>1520</v>
      </c>
      <c r="AQ97" s="2">
        <v>5.2</v>
      </c>
      <c r="AR97" s="2">
        <v>8</v>
      </c>
      <c r="AS97" s="2" t="e">
        <v>#N/A</v>
      </c>
      <c r="AT97" s="7">
        <v>66</v>
      </c>
      <c r="AU97" s="7">
        <v>58</v>
      </c>
      <c r="AV97" s="7">
        <v>325</v>
      </c>
      <c r="AW97" s="7">
        <v>46782</v>
      </c>
      <c r="AX97" s="2">
        <v>63</v>
      </c>
      <c r="AY97" s="2">
        <v>72.7</v>
      </c>
      <c r="AZ97" s="2">
        <v>32.200000000000003</v>
      </c>
      <c r="BA97" s="7">
        <v>338.33333333333331</v>
      </c>
      <c r="BB97" s="7">
        <v>27933</v>
      </c>
      <c r="BC97" s="7" t="e">
        <v>#N/A</v>
      </c>
      <c r="BD97" s="7">
        <v>24395</v>
      </c>
      <c r="BE97" s="7">
        <v>589</v>
      </c>
      <c r="BF97" s="7">
        <v>2317</v>
      </c>
      <c r="BG97" s="7">
        <v>1520</v>
      </c>
      <c r="BH97" s="7">
        <v>414142</v>
      </c>
      <c r="BI97" s="7">
        <v>4115</v>
      </c>
      <c r="BJ97" s="7">
        <v>39324</v>
      </c>
      <c r="BK97" s="7">
        <v>41460</v>
      </c>
      <c r="BL97" s="7">
        <v>9030</v>
      </c>
      <c r="BM97" s="7">
        <v>7030</v>
      </c>
      <c r="BN97" s="7">
        <v>33276</v>
      </c>
      <c r="BO97" s="7">
        <v>50458</v>
      </c>
      <c r="BP97" s="7">
        <v>17099</v>
      </c>
      <c r="BQ97" s="7">
        <v>14062</v>
      </c>
      <c r="BR97" s="7">
        <v>6693</v>
      </c>
      <c r="BS97" s="7">
        <v>38130</v>
      </c>
      <c r="BT97" s="7">
        <v>48531</v>
      </c>
      <c r="BU97" s="7">
        <v>28612</v>
      </c>
      <c r="BV97" s="7">
        <v>16023</v>
      </c>
      <c r="BW97" s="7">
        <v>24222</v>
      </c>
      <c r="BX97" s="7">
        <v>30579</v>
      </c>
      <c r="BY97" s="7">
        <v>38259</v>
      </c>
      <c r="BZ97" s="7">
        <v>7197</v>
      </c>
      <c r="CA97" s="7">
        <v>7848</v>
      </c>
      <c r="CB97" s="7">
        <v>775</v>
      </c>
      <c r="CC97" s="7"/>
    </row>
    <row r="98" spans="1:81" x14ac:dyDescent="0.25">
      <c r="A98" t="s">
        <v>653</v>
      </c>
      <c r="B98" s="7">
        <v>5724</v>
      </c>
      <c r="C98" s="7">
        <v>22299</v>
      </c>
      <c r="D98" s="7">
        <v>28023</v>
      </c>
      <c r="E98" s="7">
        <v>5262</v>
      </c>
      <c r="F98" s="7">
        <v>22761</v>
      </c>
      <c r="G98" s="2">
        <v>20.399999999999999</v>
      </c>
      <c r="H98" s="2">
        <v>79.599999999999994</v>
      </c>
      <c r="I98" s="2">
        <v>18.8</v>
      </c>
      <c r="J98" s="2">
        <v>81.2</v>
      </c>
      <c r="K98" s="7">
        <v>80</v>
      </c>
      <c r="L98" s="7">
        <v>215</v>
      </c>
      <c r="M98" s="7">
        <v>240</v>
      </c>
      <c r="N98" s="7">
        <v>1215</v>
      </c>
      <c r="O98" s="7">
        <v>1500</v>
      </c>
      <c r="P98" s="7">
        <v>1325</v>
      </c>
      <c r="Q98" s="7">
        <v>357</v>
      </c>
      <c r="R98" s="7">
        <v>791</v>
      </c>
      <c r="S98" s="7">
        <v>30507</v>
      </c>
      <c r="T98" s="7">
        <v>352</v>
      </c>
      <c r="U98" s="7">
        <v>67</v>
      </c>
      <c r="V98" s="7">
        <v>3583</v>
      </c>
      <c r="W98" s="7">
        <v>96</v>
      </c>
      <c r="X98" s="7">
        <v>161</v>
      </c>
      <c r="Y98" s="7">
        <v>2014</v>
      </c>
      <c r="Z98" s="7">
        <v>5035</v>
      </c>
      <c r="AA98" s="7">
        <v>1422</v>
      </c>
      <c r="AB98" s="7">
        <v>1925</v>
      </c>
      <c r="AC98" s="7">
        <v>1211</v>
      </c>
      <c r="AD98" s="7">
        <v>1189</v>
      </c>
      <c r="AE98" s="7">
        <v>335</v>
      </c>
      <c r="AF98" s="7">
        <v>1881</v>
      </c>
      <c r="AG98" s="7">
        <v>2203</v>
      </c>
      <c r="AH98" s="7">
        <v>1686</v>
      </c>
      <c r="AI98" s="7">
        <v>2322</v>
      </c>
      <c r="AJ98" s="7">
        <v>3243</v>
      </c>
      <c r="AK98" s="7">
        <v>792</v>
      </c>
      <c r="AL98" s="7">
        <v>839</v>
      </c>
      <c r="AM98" s="7">
        <v>151</v>
      </c>
      <c r="AN98" s="7">
        <v>24234</v>
      </c>
      <c r="AO98" s="7">
        <v>635.33333333333337</v>
      </c>
      <c r="AP98" s="7">
        <v>1566</v>
      </c>
      <c r="AQ98" s="2">
        <v>5.3</v>
      </c>
      <c r="AR98" s="2">
        <v>7.1</v>
      </c>
      <c r="AS98" s="2" t="e">
        <v>#N/A</v>
      </c>
      <c r="AT98" s="7">
        <v>62</v>
      </c>
      <c r="AU98" s="7">
        <v>60</v>
      </c>
      <c r="AV98" s="7">
        <v>336</v>
      </c>
      <c r="AW98" s="7">
        <v>46861</v>
      </c>
      <c r="AX98" s="2">
        <v>63</v>
      </c>
      <c r="AY98" s="2">
        <v>72.599999999999994</v>
      </c>
      <c r="AZ98" s="2">
        <v>32.4</v>
      </c>
      <c r="BA98" s="7">
        <v>340.33333333333331</v>
      </c>
      <c r="BB98" s="7">
        <v>27935</v>
      </c>
      <c r="BC98" s="7" t="e">
        <v>#N/A</v>
      </c>
      <c r="BD98" s="7">
        <v>24386</v>
      </c>
      <c r="BE98" s="7">
        <v>570</v>
      </c>
      <c r="BF98" s="7">
        <v>2302</v>
      </c>
      <c r="BG98" s="7">
        <v>1566</v>
      </c>
      <c r="BH98" s="7">
        <v>417445</v>
      </c>
      <c r="BI98" s="7">
        <v>4109</v>
      </c>
      <c r="BJ98" s="7">
        <v>35872</v>
      </c>
      <c r="BK98" s="7">
        <v>44385</v>
      </c>
      <c r="BL98" s="7">
        <v>8918</v>
      </c>
      <c r="BM98" s="7">
        <v>6915</v>
      </c>
      <c r="BN98" s="7">
        <v>33604</v>
      </c>
      <c r="BO98" s="7">
        <v>50240</v>
      </c>
      <c r="BP98" s="7">
        <v>17158</v>
      </c>
      <c r="BQ98" s="7">
        <v>14387</v>
      </c>
      <c r="BR98" s="7">
        <v>6893</v>
      </c>
      <c r="BS98" s="7">
        <v>37913</v>
      </c>
      <c r="BT98" s="7">
        <v>48190</v>
      </c>
      <c r="BU98" s="7">
        <v>28673</v>
      </c>
      <c r="BV98" s="7">
        <v>15849</v>
      </c>
      <c r="BW98" s="7">
        <v>23881</v>
      </c>
      <c r="BX98" s="7">
        <v>30107</v>
      </c>
      <c r="BY98" s="7">
        <v>38238</v>
      </c>
      <c r="BZ98" s="7">
        <v>7516</v>
      </c>
      <c r="CA98" s="7">
        <v>8027</v>
      </c>
      <c r="CB98" s="7">
        <v>777</v>
      </c>
      <c r="CC98" s="7"/>
    </row>
    <row r="99" spans="1:81" x14ac:dyDescent="0.25">
      <c r="A99" t="s">
        <v>654</v>
      </c>
      <c r="B99" s="7">
        <v>5776</v>
      </c>
      <c r="C99" s="7">
        <v>22305</v>
      </c>
      <c r="D99" s="7">
        <v>28081</v>
      </c>
      <c r="E99" s="7">
        <v>5325</v>
      </c>
      <c r="F99" s="7">
        <v>22756</v>
      </c>
      <c r="G99" s="2">
        <v>20.6</v>
      </c>
      <c r="H99" s="2">
        <v>79.400000000000006</v>
      </c>
      <c r="I99" s="2">
        <v>19</v>
      </c>
      <c r="J99" s="2">
        <v>81</v>
      </c>
      <c r="K99" s="7">
        <v>77</v>
      </c>
      <c r="L99" s="7">
        <v>215</v>
      </c>
      <c r="M99" s="7">
        <v>242</v>
      </c>
      <c r="N99" s="7">
        <v>1236</v>
      </c>
      <c r="O99" s="7">
        <v>1510</v>
      </c>
      <c r="P99" s="7">
        <v>1341</v>
      </c>
      <c r="Q99" s="7">
        <v>345</v>
      </c>
      <c r="R99" s="7">
        <v>807</v>
      </c>
      <c r="S99" s="7">
        <v>30487</v>
      </c>
      <c r="T99" s="7">
        <v>335</v>
      </c>
      <c r="U99" s="7">
        <v>65</v>
      </c>
      <c r="V99" s="7">
        <v>3536</v>
      </c>
      <c r="W99" s="7">
        <v>94</v>
      </c>
      <c r="X99" s="7">
        <v>159</v>
      </c>
      <c r="Y99" s="7">
        <v>2021</v>
      </c>
      <c r="Z99" s="7">
        <v>5039</v>
      </c>
      <c r="AA99" s="7">
        <v>1428</v>
      </c>
      <c r="AB99" s="7">
        <v>1925</v>
      </c>
      <c r="AC99" s="7">
        <v>1219</v>
      </c>
      <c r="AD99" s="7">
        <v>1195</v>
      </c>
      <c r="AE99" s="7">
        <v>331</v>
      </c>
      <c r="AF99" s="7">
        <v>1894</v>
      </c>
      <c r="AG99" s="7">
        <v>2195</v>
      </c>
      <c r="AH99" s="7">
        <v>1712</v>
      </c>
      <c r="AI99" s="7">
        <v>2349</v>
      </c>
      <c r="AJ99" s="7">
        <v>3236</v>
      </c>
      <c r="AK99" s="7">
        <v>780</v>
      </c>
      <c r="AL99" s="7">
        <v>832</v>
      </c>
      <c r="AM99" s="7">
        <v>143</v>
      </c>
      <c r="AN99" s="7">
        <v>24278</v>
      </c>
      <c r="AO99" s="7">
        <v>602.66666666666663</v>
      </c>
      <c r="AP99" s="7">
        <v>1516</v>
      </c>
      <c r="AQ99" s="2">
        <v>5.0999999999999996</v>
      </c>
      <c r="AR99" s="2">
        <v>7.1</v>
      </c>
      <c r="AS99" s="2" t="e">
        <v>#N/A</v>
      </c>
      <c r="AT99" s="7">
        <v>74</v>
      </c>
      <c r="AU99" s="7">
        <v>63</v>
      </c>
      <c r="AV99" s="7">
        <v>308</v>
      </c>
      <c r="AW99" s="7">
        <v>46940</v>
      </c>
      <c r="AX99" s="2">
        <v>63.1</v>
      </c>
      <c r="AY99" s="2">
        <v>72.900000000000006</v>
      </c>
      <c r="AZ99" s="2">
        <v>32.200000000000003</v>
      </c>
      <c r="BA99" s="7">
        <v>340.66666666666669</v>
      </c>
      <c r="BB99" s="7">
        <v>28110</v>
      </c>
      <c r="BC99" s="7" t="e">
        <v>#N/A</v>
      </c>
      <c r="BD99" s="7">
        <v>24576</v>
      </c>
      <c r="BE99" s="7">
        <v>557</v>
      </c>
      <c r="BF99" s="7">
        <v>2310</v>
      </c>
      <c r="BG99" s="7">
        <v>1516</v>
      </c>
      <c r="BH99" s="7">
        <v>420762</v>
      </c>
      <c r="BI99" s="7">
        <v>4102</v>
      </c>
      <c r="BJ99" s="7">
        <v>37444</v>
      </c>
      <c r="BK99" s="7">
        <v>44069</v>
      </c>
      <c r="BL99" s="7">
        <v>9155</v>
      </c>
      <c r="BM99" s="7">
        <v>7061</v>
      </c>
      <c r="BN99" s="7">
        <v>33707</v>
      </c>
      <c r="BO99" s="7">
        <v>50395</v>
      </c>
      <c r="BP99" s="7">
        <v>17001</v>
      </c>
      <c r="BQ99" s="7">
        <v>14596</v>
      </c>
      <c r="BR99" s="7">
        <v>7266</v>
      </c>
      <c r="BS99" s="7">
        <v>38877</v>
      </c>
      <c r="BT99" s="7">
        <v>48998</v>
      </c>
      <c r="BU99" s="7">
        <v>28322</v>
      </c>
      <c r="BV99" s="7">
        <v>16083</v>
      </c>
      <c r="BW99" s="7">
        <v>24018</v>
      </c>
      <c r="BX99" s="7">
        <v>29854</v>
      </c>
      <c r="BY99" s="7">
        <v>38544</v>
      </c>
      <c r="BZ99" s="7">
        <v>7360</v>
      </c>
      <c r="CA99" s="7">
        <v>7924</v>
      </c>
      <c r="CB99" s="7">
        <v>766</v>
      </c>
      <c r="CC99" s="7"/>
    </row>
    <row r="100" spans="1:81" x14ac:dyDescent="0.25">
      <c r="A100" t="s">
        <v>655</v>
      </c>
      <c r="B100" s="7">
        <v>5827</v>
      </c>
      <c r="C100" s="7">
        <v>22315</v>
      </c>
      <c r="D100" s="7">
        <v>28142</v>
      </c>
      <c r="E100" s="7">
        <v>5374</v>
      </c>
      <c r="F100" s="7">
        <v>22768</v>
      </c>
      <c r="G100" s="2">
        <v>20.7</v>
      </c>
      <c r="H100" s="2">
        <v>79.3</v>
      </c>
      <c r="I100" s="2">
        <v>19.100000000000001</v>
      </c>
      <c r="J100" s="2">
        <v>80.900000000000006</v>
      </c>
      <c r="K100" s="7">
        <v>79</v>
      </c>
      <c r="L100" s="7">
        <v>221</v>
      </c>
      <c r="M100" s="7">
        <v>246</v>
      </c>
      <c r="N100" s="7">
        <v>1246</v>
      </c>
      <c r="O100" s="7">
        <v>1516</v>
      </c>
      <c r="P100" s="7">
        <v>1359</v>
      </c>
      <c r="Q100" s="7">
        <v>345</v>
      </c>
      <c r="R100" s="7">
        <v>812</v>
      </c>
      <c r="S100" s="7">
        <v>30533</v>
      </c>
      <c r="T100" s="7">
        <v>337</v>
      </c>
      <c r="U100" s="7">
        <v>63</v>
      </c>
      <c r="V100" s="7">
        <v>3496</v>
      </c>
      <c r="W100" s="7">
        <v>92</v>
      </c>
      <c r="X100" s="7">
        <v>155</v>
      </c>
      <c r="Y100" s="7">
        <v>2030</v>
      </c>
      <c r="Z100" s="7">
        <v>4980</v>
      </c>
      <c r="AA100" s="7">
        <v>1428</v>
      </c>
      <c r="AB100" s="7">
        <v>1941</v>
      </c>
      <c r="AC100" s="7">
        <v>1229</v>
      </c>
      <c r="AD100" s="7">
        <v>1191</v>
      </c>
      <c r="AE100" s="7">
        <v>339</v>
      </c>
      <c r="AF100" s="7">
        <v>1902</v>
      </c>
      <c r="AG100" s="7">
        <v>2204</v>
      </c>
      <c r="AH100" s="7">
        <v>1736</v>
      </c>
      <c r="AI100" s="7">
        <v>2371</v>
      </c>
      <c r="AJ100" s="7">
        <v>3256</v>
      </c>
      <c r="AK100" s="7">
        <v>789</v>
      </c>
      <c r="AL100" s="7">
        <v>827</v>
      </c>
      <c r="AM100" s="7">
        <v>166</v>
      </c>
      <c r="AN100" s="7">
        <v>24360</v>
      </c>
      <c r="AO100" s="7">
        <v>562.66666666666663</v>
      </c>
      <c r="AP100" s="7">
        <v>1531</v>
      </c>
      <c r="AQ100" s="2">
        <v>5.2</v>
      </c>
      <c r="AR100" s="2">
        <v>7.3</v>
      </c>
      <c r="AS100" s="2" t="e">
        <v>#N/A</v>
      </c>
      <c r="AT100" s="7">
        <v>61</v>
      </c>
      <c r="AU100" s="7">
        <v>62</v>
      </c>
      <c r="AV100" s="7">
        <v>327</v>
      </c>
      <c r="AW100" s="7">
        <v>47020</v>
      </c>
      <c r="AX100" s="2">
        <v>63</v>
      </c>
      <c r="AY100" s="2">
        <v>72.7</v>
      </c>
      <c r="AZ100" s="2">
        <v>32.200000000000003</v>
      </c>
      <c r="BA100" s="7">
        <v>342</v>
      </c>
      <c r="BB100" s="7">
        <v>28099</v>
      </c>
      <c r="BC100" s="7" t="e">
        <v>#N/A</v>
      </c>
      <c r="BD100" s="7">
        <v>24495</v>
      </c>
      <c r="BE100" s="7">
        <v>560</v>
      </c>
      <c r="BF100" s="7">
        <v>2239</v>
      </c>
      <c r="BG100" s="7">
        <v>1531</v>
      </c>
      <c r="BH100" s="7">
        <v>423328</v>
      </c>
      <c r="BI100" s="7">
        <v>4040</v>
      </c>
      <c r="BJ100" s="7">
        <v>37672</v>
      </c>
      <c r="BK100" s="7">
        <v>44023</v>
      </c>
      <c r="BL100" s="7">
        <v>9990</v>
      </c>
      <c r="BM100" s="7">
        <v>7326</v>
      </c>
      <c r="BN100" s="7">
        <v>32470</v>
      </c>
      <c r="BO100" s="7">
        <v>49481</v>
      </c>
      <c r="BP100" s="7">
        <v>17475</v>
      </c>
      <c r="BQ100" s="7">
        <v>14541</v>
      </c>
      <c r="BR100" s="7">
        <v>7701</v>
      </c>
      <c r="BS100" s="7">
        <v>38987</v>
      </c>
      <c r="BT100" s="7">
        <v>49586</v>
      </c>
      <c r="BU100" s="7">
        <v>29263</v>
      </c>
      <c r="BV100" s="7">
        <v>16128</v>
      </c>
      <c r="BW100" s="7">
        <v>24033</v>
      </c>
      <c r="BX100" s="7">
        <v>29473</v>
      </c>
      <c r="BY100" s="7">
        <v>39184</v>
      </c>
      <c r="BZ100" s="7">
        <v>7777</v>
      </c>
      <c r="CA100" s="7">
        <v>7589</v>
      </c>
      <c r="CB100" s="7">
        <v>757</v>
      </c>
      <c r="CC100" s="7"/>
    </row>
    <row r="101" spans="1:81" x14ac:dyDescent="0.25">
      <c r="A101" t="s">
        <v>656</v>
      </c>
      <c r="B101" s="7">
        <v>5858</v>
      </c>
      <c r="C101" s="7">
        <v>22378</v>
      </c>
      <c r="D101" s="7">
        <v>28236</v>
      </c>
      <c r="E101" s="7">
        <v>5421</v>
      </c>
      <c r="F101" s="7">
        <v>22815</v>
      </c>
      <c r="G101" s="2">
        <v>20.7</v>
      </c>
      <c r="H101" s="2">
        <v>79.3</v>
      </c>
      <c r="I101" s="2">
        <v>19.2</v>
      </c>
      <c r="J101" s="2">
        <v>80.8</v>
      </c>
      <c r="K101" s="7">
        <v>77</v>
      </c>
      <c r="L101" s="7">
        <v>223</v>
      </c>
      <c r="M101" s="7">
        <v>248</v>
      </c>
      <c r="N101" s="7">
        <v>1257</v>
      </c>
      <c r="O101" s="7">
        <v>1531</v>
      </c>
      <c r="P101" s="7">
        <v>1374</v>
      </c>
      <c r="Q101" s="7">
        <v>350</v>
      </c>
      <c r="R101" s="7">
        <v>798</v>
      </c>
      <c r="S101" s="7">
        <v>30706</v>
      </c>
      <c r="T101" s="7">
        <v>348</v>
      </c>
      <c r="U101" s="7">
        <v>61</v>
      </c>
      <c r="V101" s="7">
        <v>3438</v>
      </c>
      <c r="W101" s="7">
        <v>93</v>
      </c>
      <c r="X101" s="7">
        <v>155</v>
      </c>
      <c r="Y101" s="7">
        <v>2057</v>
      </c>
      <c r="Z101" s="7">
        <v>5011</v>
      </c>
      <c r="AA101" s="7">
        <v>1436</v>
      </c>
      <c r="AB101" s="7">
        <v>1950</v>
      </c>
      <c r="AC101" s="7">
        <v>1241</v>
      </c>
      <c r="AD101" s="7">
        <v>1194</v>
      </c>
      <c r="AE101" s="7">
        <v>336</v>
      </c>
      <c r="AF101" s="7">
        <v>1944</v>
      </c>
      <c r="AG101" s="7">
        <v>2209</v>
      </c>
      <c r="AH101" s="7">
        <v>1748</v>
      </c>
      <c r="AI101" s="7">
        <v>2395</v>
      </c>
      <c r="AJ101" s="7">
        <v>3293</v>
      </c>
      <c r="AK101" s="7">
        <v>792</v>
      </c>
      <c r="AL101" s="7">
        <v>835</v>
      </c>
      <c r="AM101" s="7">
        <v>173</v>
      </c>
      <c r="AN101" s="7">
        <v>24555</v>
      </c>
      <c r="AO101" s="7">
        <v>582.66666666666663</v>
      </c>
      <c r="AP101" s="7">
        <v>1467</v>
      </c>
      <c r="AQ101" s="2">
        <v>4.9000000000000004</v>
      </c>
      <c r="AR101" s="2">
        <v>6.4</v>
      </c>
      <c r="AS101" s="2" t="e">
        <v>#N/A</v>
      </c>
      <c r="AT101" s="7">
        <v>60</v>
      </c>
      <c r="AU101" s="7">
        <v>59</v>
      </c>
      <c r="AV101" s="7">
        <v>314</v>
      </c>
      <c r="AW101" s="7">
        <v>47099</v>
      </c>
      <c r="AX101" s="2">
        <v>63</v>
      </c>
      <c r="AY101" s="2">
        <v>72.900000000000006</v>
      </c>
      <c r="AZ101" s="2">
        <v>32.200000000000003</v>
      </c>
      <c r="BA101" s="7">
        <v>346.66666666666669</v>
      </c>
      <c r="BB101" s="7">
        <v>28226</v>
      </c>
      <c r="BC101" s="7" t="e">
        <v>#N/A</v>
      </c>
      <c r="BD101" s="7">
        <v>24492</v>
      </c>
      <c r="BE101" s="7">
        <v>579</v>
      </c>
      <c r="BF101" s="7">
        <v>2223</v>
      </c>
      <c r="BG101" s="7">
        <v>1467</v>
      </c>
      <c r="BH101" s="7">
        <v>427340</v>
      </c>
      <c r="BI101" s="7">
        <v>4012</v>
      </c>
      <c r="BJ101" s="7">
        <v>34928</v>
      </c>
      <c r="BK101" s="7">
        <v>43698</v>
      </c>
      <c r="BL101" s="7">
        <v>10319</v>
      </c>
      <c r="BM101" s="7">
        <v>7341</v>
      </c>
      <c r="BN101" s="7">
        <v>32823</v>
      </c>
      <c r="BO101" s="7">
        <v>50517</v>
      </c>
      <c r="BP101" s="7">
        <v>17913</v>
      </c>
      <c r="BQ101" s="7">
        <v>14643</v>
      </c>
      <c r="BR101" s="7">
        <v>8063</v>
      </c>
      <c r="BS101" s="7">
        <v>39375</v>
      </c>
      <c r="BT101" s="7">
        <v>50515</v>
      </c>
      <c r="BU101" s="7">
        <v>29219</v>
      </c>
      <c r="BV101" s="7">
        <v>15842</v>
      </c>
      <c r="BW101" s="7">
        <v>24236</v>
      </c>
      <c r="BX101" s="7">
        <v>29809</v>
      </c>
      <c r="BY101" s="7">
        <v>39504</v>
      </c>
      <c r="BZ101" s="7">
        <v>7965</v>
      </c>
      <c r="CA101" s="7">
        <v>7560</v>
      </c>
      <c r="CB101" s="7">
        <v>657</v>
      </c>
      <c r="CC101" s="7"/>
    </row>
    <row r="102" spans="1:81" x14ac:dyDescent="0.25">
      <c r="A102" t="s">
        <v>657</v>
      </c>
      <c r="B102" s="7">
        <v>5894</v>
      </c>
      <c r="C102" s="7">
        <v>22391</v>
      </c>
      <c r="D102" s="7">
        <v>28285</v>
      </c>
      <c r="E102" s="7">
        <v>5466</v>
      </c>
      <c r="F102" s="7">
        <v>22819</v>
      </c>
      <c r="G102" s="2">
        <v>20.8</v>
      </c>
      <c r="H102" s="2">
        <v>79.2</v>
      </c>
      <c r="I102" s="2">
        <v>19.3</v>
      </c>
      <c r="J102" s="2">
        <v>80.7</v>
      </c>
      <c r="K102" s="7">
        <v>80</v>
      </c>
      <c r="L102" s="7">
        <v>222</v>
      </c>
      <c r="M102" s="7">
        <v>252</v>
      </c>
      <c r="N102" s="7">
        <v>1260</v>
      </c>
      <c r="O102" s="7">
        <v>1535</v>
      </c>
      <c r="P102" s="7">
        <v>1391</v>
      </c>
      <c r="Q102" s="7">
        <v>354</v>
      </c>
      <c r="R102" s="7">
        <v>803</v>
      </c>
      <c r="S102" s="7">
        <v>30878</v>
      </c>
      <c r="T102" s="7">
        <v>369</v>
      </c>
      <c r="U102" s="7">
        <v>61</v>
      </c>
      <c r="V102" s="7">
        <v>3404</v>
      </c>
      <c r="W102" s="7">
        <v>92</v>
      </c>
      <c r="X102" s="7">
        <v>159</v>
      </c>
      <c r="Y102" s="7">
        <v>2091</v>
      </c>
      <c r="Z102" s="7">
        <v>5033</v>
      </c>
      <c r="AA102" s="7">
        <v>1430</v>
      </c>
      <c r="AB102" s="7">
        <v>1969</v>
      </c>
      <c r="AC102" s="7">
        <v>1227</v>
      </c>
      <c r="AD102" s="7">
        <v>1194</v>
      </c>
      <c r="AE102" s="7">
        <v>344</v>
      </c>
      <c r="AF102" s="7">
        <v>1982</v>
      </c>
      <c r="AG102" s="7">
        <v>2216</v>
      </c>
      <c r="AH102" s="7">
        <v>1746</v>
      </c>
      <c r="AI102" s="7">
        <v>2408</v>
      </c>
      <c r="AJ102" s="7">
        <v>3335</v>
      </c>
      <c r="AK102" s="7">
        <v>811</v>
      </c>
      <c r="AL102" s="7">
        <v>841</v>
      </c>
      <c r="AM102" s="7">
        <v>167</v>
      </c>
      <c r="AN102" s="7">
        <v>24702</v>
      </c>
      <c r="AO102" s="7">
        <v>617.66666666666663</v>
      </c>
      <c r="AP102" s="7">
        <v>1502</v>
      </c>
      <c r="AQ102" s="2">
        <v>5</v>
      </c>
      <c r="AR102" s="2">
        <v>6.3</v>
      </c>
      <c r="AS102" s="2" t="e">
        <v>#N/A</v>
      </c>
      <c r="AT102" s="7">
        <v>64</v>
      </c>
      <c r="AU102" s="7">
        <v>57</v>
      </c>
      <c r="AV102" s="7">
        <v>315</v>
      </c>
      <c r="AW102" s="7">
        <v>47186</v>
      </c>
      <c r="AX102" s="2">
        <v>63.1</v>
      </c>
      <c r="AY102" s="2">
        <v>72.8</v>
      </c>
      <c r="AZ102" s="2">
        <v>32.200000000000003</v>
      </c>
      <c r="BA102" s="7">
        <v>349.33333333333331</v>
      </c>
      <c r="BB102" s="7">
        <v>28256</v>
      </c>
      <c r="BC102" s="7" t="e">
        <v>#N/A</v>
      </c>
      <c r="BD102" s="7">
        <v>24391</v>
      </c>
      <c r="BE102" s="7">
        <v>567</v>
      </c>
      <c r="BF102" s="7">
        <v>2160</v>
      </c>
      <c r="BG102" s="7">
        <v>1502</v>
      </c>
      <c r="BH102" s="7">
        <v>431276</v>
      </c>
      <c r="BI102" s="7">
        <v>3890</v>
      </c>
      <c r="BJ102" s="7">
        <v>34518</v>
      </c>
      <c r="BK102" s="7">
        <v>44017</v>
      </c>
      <c r="BL102" s="7">
        <v>10651</v>
      </c>
      <c r="BM102" s="7">
        <v>7376</v>
      </c>
      <c r="BN102" s="7">
        <v>32973</v>
      </c>
      <c r="BO102" s="7">
        <v>50674</v>
      </c>
      <c r="BP102" s="7">
        <v>17939</v>
      </c>
      <c r="BQ102" s="7">
        <v>14758</v>
      </c>
      <c r="BR102" s="7">
        <v>8057</v>
      </c>
      <c r="BS102" s="7">
        <v>40250</v>
      </c>
      <c r="BT102" s="7">
        <v>50863</v>
      </c>
      <c r="BU102" s="7">
        <v>30363</v>
      </c>
      <c r="BV102" s="7">
        <v>16226</v>
      </c>
      <c r="BW102" s="7">
        <v>24364</v>
      </c>
      <c r="BX102" s="7">
        <v>29825</v>
      </c>
      <c r="BY102" s="7">
        <v>40219</v>
      </c>
      <c r="BZ102" s="7">
        <v>8206</v>
      </c>
      <c r="CA102" s="7">
        <v>7468</v>
      </c>
      <c r="CB102" s="7">
        <v>667</v>
      </c>
      <c r="CC102" s="7"/>
    </row>
    <row r="103" spans="1:81" x14ac:dyDescent="0.25">
      <c r="A103" t="s">
        <v>658</v>
      </c>
      <c r="B103" s="7">
        <v>5937</v>
      </c>
      <c r="C103" s="7">
        <v>22462</v>
      </c>
      <c r="D103" s="7">
        <v>28399</v>
      </c>
      <c r="E103" s="7">
        <v>5501</v>
      </c>
      <c r="F103" s="7">
        <v>22898</v>
      </c>
      <c r="G103" s="2">
        <v>20.9</v>
      </c>
      <c r="H103" s="2">
        <v>79.099999999999994</v>
      </c>
      <c r="I103" s="2">
        <v>19.399999999999999</v>
      </c>
      <c r="J103" s="2">
        <v>80.599999999999994</v>
      </c>
      <c r="K103" s="7">
        <v>80</v>
      </c>
      <c r="L103" s="7">
        <v>221</v>
      </c>
      <c r="M103" s="7">
        <v>256</v>
      </c>
      <c r="N103" s="7">
        <v>1258</v>
      </c>
      <c r="O103" s="7">
        <v>1557</v>
      </c>
      <c r="P103" s="7">
        <v>1408</v>
      </c>
      <c r="Q103" s="7">
        <v>363</v>
      </c>
      <c r="R103" s="7">
        <v>795</v>
      </c>
      <c r="S103" s="7">
        <v>30898</v>
      </c>
      <c r="T103" s="7">
        <v>371</v>
      </c>
      <c r="U103" s="7">
        <v>61</v>
      </c>
      <c r="V103" s="7">
        <v>3355</v>
      </c>
      <c r="W103" s="7">
        <v>90</v>
      </c>
      <c r="X103" s="7">
        <v>156</v>
      </c>
      <c r="Y103" s="7">
        <v>2095</v>
      </c>
      <c r="Z103" s="7">
        <v>5043</v>
      </c>
      <c r="AA103" s="7">
        <v>1428</v>
      </c>
      <c r="AB103" s="7">
        <v>1967</v>
      </c>
      <c r="AC103" s="7">
        <v>1207</v>
      </c>
      <c r="AD103" s="7">
        <v>1180</v>
      </c>
      <c r="AE103" s="7">
        <v>346</v>
      </c>
      <c r="AF103" s="7">
        <v>2009</v>
      </c>
      <c r="AG103" s="7">
        <v>2224</v>
      </c>
      <c r="AH103" s="7">
        <v>1757</v>
      </c>
      <c r="AI103" s="7">
        <v>2453</v>
      </c>
      <c r="AJ103" s="7">
        <v>3345</v>
      </c>
      <c r="AK103" s="7">
        <v>820</v>
      </c>
      <c r="AL103" s="7">
        <v>843</v>
      </c>
      <c r="AM103" s="7">
        <v>148</v>
      </c>
      <c r="AN103" s="7">
        <v>24771</v>
      </c>
      <c r="AO103" s="7">
        <v>614.33333333333337</v>
      </c>
      <c r="AP103" s="7">
        <v>1457</v>
      </c>
      <c r="AQ103" s="2">
        <v>4.9000000000000004</v>
      </c>
      <c r="AR103" s="2">
        <v>5.8</v>
      </c>
      <c r="AS103" s="2" t="e">
        <v>#N/A</v>
      </c>
      <c r="AT103" s="7">
        <v>73</v>
      </c>
      <c r="AU103" s="7">
        <v>63</v>
      </c>
      <c r="AV103" s="7">
        <v>314</v>
      </c>
      <c r="AW103" s="7">
        <v>47277</v>
      </c>
      <c r="AX103" s="2">
        <v>63</v>
      </c>
      <c r="AY103" s="2">
        <v>72.8</v>
      </c>
      <c r="AZ103" s="2">
        <v>32</v>
      </c>
      <c r="BA103" s="7">
        <v>353.33333333333331</v>
      </c>
      <c r="BB103" s="7">
        <v>28304</v>
      </c>
      <c r="BC103" s="7" t="e">
        <v>#N/A</v>
      </c>
      <c r="BD103" s="7">
        <v>24457</v>
      </c>
      <c r="BE103" s="7">
        <v>566</v>
      </c>
      <c r="BF103" s="7">
        <v>2186</v>
      </c>
      <c r="BG103" s="7">
        <v>1457</v>
      </c>
      <c r="BH103" s="7">
        <v>434855</v>
      </c>
      <c r="BI103" s="7">
        <v>3763</v>
      </c>
      <c r="BJ103" s="7">
        <v>34442</v>
      </c>
      <c r="BK103" s="7">
        <v>44862</v>
      </c>
      <c r="BL103" s="7">
        <v>10637</v>
      </c>
      <c r="BM103" s="7">
        <v>7149</v>
      </c>
      <c r="BN103" s="7">
        <v>33103</v>
      </c>
      <c r="BO103" s="7">
        <v>50225</v>
      </c>
      <c r="BP103" s="7">
        <v>17915</v>
      </c>
      <c r="BQ103" s="7">
        <v>14594</v>
      </c>
      <c r="BR103" s="7">
        <v>8446</v>
      </c>
      <c r="BS103" s="7">
        <v>39102</v>
      </c>
      <c r="BT103" s="7">
        <v>51089</v>
      </c>
      <c r="BU103" s="7">
        <v>32330</v>
      </c>
      <c r="BV103" s="7">
        <v>16326</v>
      </c>
      <c r="BW103" s="7">
        <v>24408</v>
      </c>
      <c r="BX103" s="7">
        <v>29974</v>
      </c>
      <c r="BY103" s="7">
        <v>40889</v>
      </c>
      <c r="BZ103" s="7">
        <v>8409</v>
      </c>
      <c r="CA103" s="7">
        <v>7411</v>
      </c>
      <c r="CB103" s="7">
        <v>488</v>
      </c>
      <c r="CC103" s="7"/>
    </row>
    <row r="104" spans="1:81" x14ac:dyDescent="0.25">
      <c r="A104" t="s">
        <v>659</v>
      </c>
      <c r="B104" s="7">
        <v>5970</v>
      </c>
      <c r="C104" s="7">
        <v>22479</v>
      </c>
      <c r="D104" s="7">
        <v>28449</v>
      </c>
      <c r="E104" s="7">
        <v>5534</v>
      </c>
      <c r="F104" s="7">
        <v>22915</v>
      </c>
      <c r="G104" s="2">
        <v>21</v>
      </c>
      <c r="H104" s="2">
        <v>79</v>
      </c>
      <c r="I104" s="2">
        <v>19.5</v>
      </c>
      <c r="J104" s="2">
        <v>80.5</v>
      </c>
      <c r="K104" s="7">
        <v>79</v>
      </c>
      <c r="L104" s="7">
        <v>219</v>
      </c>
      <c r="M104" s="7">
        <v>260</v>
      </c>
      <c r="N104" s="7">
        <v>1267</v>
      </c>
      <c r="O104" s="7">
        <v>1560</v>
      </c>
      <c r="P104" s="7">
        <v>1426</v>
      </c>
      <c r="Q104" s="7">
        <v>365</v>
      </c>
      <c r="R104" s="7">
        <v>794</v>
      </c>
      <c r="S104" s="7">
        <v>30976</v>
      </c>
      <c r="T104" s="7">
        <v>357</v>
      </c>
      <c r="U104" s="7">
        <v>58</v>
      </c>
      <c r="V104" s="7">
        <v>3314</v>
      </c>
      <c r="W104" s="7">
        <v>88</v>
      </c>
      <c r="X104" s="7">
        <v>155</v>
      </c>
      <c r="Y104" s="7">
        <v>2111</v>
      </c>
      <c r="Z104" s="7">
        <v>5034</v>
      </c>
      <c r="AA104" s="7">
        <v>1420</v>
      </c>
      <c r="AB104" s="7">
        <v>2009</v>
      </c>
      <c r="AC104" s="7">
        <v>1203</v>
      </c>
      <c r="AD104" s="7">
        <v>1174</v>
      </c>
      <c r="AE104" s="7">
        <v>356</v>
      </c>
      <c r="AF104" s="7">
        <v>2003</v>
      </c>
      <c r="AG104" s="7">
        <v>2252</v>
      </c>
      <c r="AH104" s="7">
        <v>1769</v>
      </c>
      <c r="AI104" s="7">
        <v>2474</v>
      </c>
      <c r="AJ104" s="7">
        <v>3373</v>
      </c>
      <c r="AK104" s="7">
        <v>817</v>
      </c>
      <c r="AL104" s="7">
        <v>836</v>
      </c>
      <c r="AM104" s="7">
        <v>175</v>
      </c>
      <c r="AN104" s="7">
        <v>24894</v>
      </c>
      <c r="AO104" s="7">
        <v>593</v>
      </c>
      <c r="AP104" s="7">
        <v>1434</v>
      </c>
      <c r="AQ104" s="2">
        <v>4.8</v>
      </c>
      <c r="AR104" s="2">
        <v>5.9</v>
      </c>
      <c r="AS104" s="2" t="e">
        <v>#N/A</v>
      </c>
      <c r="AT104" s="7">
        <v>64</v>
      </c>
      <c r="AU104" s="7">
        <v>63</v>
      </c>
      <c r="AV104" s="7">
        <v>307</v>
      </c>
      <c r="AW104" s="7">
        <v>47368</v>
      </c>
      <c r="AX104" s="2">
        <v>63.1</v>
      </c>
      <c r="AY104" s="2">
        <v>73</v>
      </c>
      <c r="AZ104" s="2">
        <v>32.1</v>
      </c>
      <c r="BA104" s="7">
        <v>354</v>
      </c>
      <c r="BB104" s="7">
        <v>28459</v>
      </c>
      <c r="BC104" s="7" t="e">
        <v>#N/A</v>
      </c>
      <c r="BD104" s="7">
        <v>24622</v>
      </c>
      <c r="BE104" s="7">
        <v>571</v>
      </c>
      <c r="BF104" s="7">
        <v>2133</v>
      </c>
      <c r="BG104" s="7">
        <v>1434</v>
      </c>
      <c r="BH104" s="7">
        <v>436140</v>
      </c>
      <c r="BI104" s="7">
        <v>3660</v>
      </c>
      <c r="BJ104" s="7">
        <v>33844</v>
      </c>
      <c r="BK104" s="7">
        <v>45672</v>
      </c>
      <c r="BL104" s="7">
        <v>10233</v>
      </c>
      <c r="BM104" s="7">
        <v>6894</v>
      </c>
      <c r="BN104" s="7">
        <v>33718</v>
      </c>
      <c r="BO104" s="7">
        <v>50827</v>
      </c>
      <c r="BP104" s="7">
        <v>18177</v>
      </c>
      <c r="BQ104" s="7">
        <v>15154</v>
      </c>
      <c r="BR104" s="7">
        <v>8495</v>
      </c>
      <c r="BS104" s="7">
        <v>37976</v>
      </c>
      <c r="BT104" s="7">
        <v>50761</v>
      </c>
      <c r="BU104" s="7">
        <v>31562</v>
      </c>
      <c r="BV104" s="7">
        <v>16452</v>
      </c>
      <c r="BW104" s="7">
        <v>24687</v>
      </c>
      <c r="BX104" s="7">
        <v>29943</v>
      </c>
      <c r="BY104" s="7">
        <v>41337</v>
      </c>
      <c r="BZ104" s="7">
        <v>8403</v>
      </c>
      <c r="CA104" s="7">
        <v>7472</v>
      </c>
      <c r="CB104" s="7">
        <v>661</v>
      </c>
      <c r="CC104" s="7"/>
    </row>
    <row r="105" spans="1:81" x14ac:dyDescent="0.25">
      <c r="A105" t="s">
        <v>660</v>
      </c>
      <c r="B105" s="7">
        <v>5995</v>
      </c>
      <c r="C105" s="7">
        <v>22469</v>
      </c>
      <c r="D105" s="7">
        <v>28464</v>
      </c>
      <c r="E105" s="7">
        <v>5545</v>
      </c>
      <c r="F105" s="7">
        <v>22919</v>
      </c>
      <c r="G105" s="2">
        <v>21.1</v>
      </c>
      <c r="H105" s="2">
        <v>78.900000000000006</v>
      </c>
      <c r="I105" s="2">
        <v>19.5</v>
      </c>
      <c r="J105" s="2">
        <v>80.5</v>
      </c>
      <c r="K105" s="7">
        <v>78</v>
      </c>
      <c r="L105" s="7">
        <v>218</v>
      </c>
      <c r="M105" s="7">
        <v>264</v>
      </c>
      <c r="N105" s="7">
        <v>1270</v>
      </c>
      <c r="O105" s="7">
        <v>1569</v>
      </c>
      <c r="P105" s="7">
        <v>1430</v>
      </c>
      <c r="Q105" s="7">
        <v>364</v>
      </c>
      <c r="R105" s="7">
        <v>803</v>
      </c>
      <c r="S105" s="7">
        <v>31030</v>
      </c>
      <c r="T105" s="7">
        <v>358</v>
      </c>
      <c r="U105" s="7">
        <v>58</v>
      </c>
      <c r="V105" s="7">
        <v>3290</v>
      </c>
      <c r="W105" s="7">
        <v>83</v>
      </c>
      <c r="X105" s="7">
        <v>155</v>
      </c>
      <c r="Y105" s="7">
        <v>2121</v>
      </c>
      <c r="Z105" s="7">
        <v>5029</v>
      </c>
      <c r="AA105" s="7">
        <v>1427</v>
      </c>
      <c r="AB105" s="7">
        <v>2002</v>
      </c>
      <c r="AC105" s="7">
        <v>1186</v>
      </c>
      <c r="AD105" s="7">
        <v>1177</v>
      </c>
      <c r="AE105" s="7">
        <v>359</v>
      </c>
      <c r="AF105" s="7">
        <v>2016</v>
      </c>
      <c r="AG105" s="7">
        <v>2294</v>
      </c>
      <c r="AH105" s="7">
        <v>1766</v>
      </c>
      <c r="AI105" s="7">
        <v>2485</v>
      </c>
      <c r="AJ105" s="7">
        <v>3398</v>
      </c>
      <c r="AK105" s="7">
        <v>823</v>
      </c>
      <c r="AL105" s="7">
        <v>828</v>
      </c>
      <c r="AM105" s="7">
        <v>175</v>
      </c>
      <c r="AN105" s="7">
        <v>24965</v>
      </c>
      <c r="AO105" s="7">
        <v>645</v>
      </c>
      <c r="AP105" s="7">
        <v>1437</v>
      </c>
      <c r="AQ105" s="2">
        <v>4.8</v>
      </c>
      <c r="AR105" s="2">
        <v>6</v>
      </c>
      <c r="AS105" s="2" t="e">
        <v>#N/A</v>
      </c>
      <c r="AT105" s="7">
        <v>66</v>
      </c>
      <c r="AU105" s="7">
        <v>55</v>
      </c>
      <c r="AV105" s="7">
        <v>286</v>
      </c>
      <c r="AW105" s="7">
        <v>47459</v>
      </c>
      <c r="AX105" s="2">
        <v>63</v>
      </c>
      <c r="AY105" s="2">
        <v>72.900000000000006</v>
      </c>
      <c r="AZ105" s="2">
        <v>32</v>
      </c>
      <c r="BA105" s="7">
        <v>361</v>
      </c>
      <c r="BB105" s="7">
        <v>28470</v>
      </c>
      <c r="BC105" s="7" t="e">
        <v>#N/A</v>
      </c>
      <c r="BD105" s="7">
        <v>24581</v>
      </c>
      <c r="BE105" s="7">
        <v>533</v>
      </c>
      <c r="BF105" s="7">
        <v>2080</v>
      </c>
      <c r="BG105" s="7">
        <v>1437</v>
      </c>
      <c r="BH105" s="7">
        <v>438265</v>
      </c>
      <c r="BI105" s="7">
        <v>3523</v>
      </c>
      <c r="BJ105" s="7">
        <v>34123</v>
      </c>
      <c r="BK105" s="7">
        <v>45541</v>
      </c>
      <c r="BL105" s="7">
        <v>9519</v>
      </c>
      <c r="BM105" s="7">
        <v>6909</v>
      </c>
      <c r="BN105" s="7">
        <v>32572</v>
      </c>
      <c r="BO105" s="7">
        <v>51278</v>
      </c>
      <c r="BP105" s="7">
        <v>18297</v>
      </c>
      <c r="BQ105" s="7">
        <v>15204</v>
      </c>
      <c r="BR105" s="7">
        <v>8745</v>
      </c>
      <c r="BS105" s="7">
        <v>38917</v>
      </c>
      <c r="BT105" s="7">
        <v>51236</v>
      </c>
      <c r="BU105" s="7">
        <v>32138</v>
      </c>
      <c r="BV105" s="7">
        <v>16760</v>
      </c>
      <c r="BW105" s="7">
        <v>24662</v>
      </c>
      <c r="BX105" s="7">
        <v>29940</v>
      </c>
      <c r="BY105" s="7">
        <v>40970</v>
      </c>
      <c r="BZ105" s="7">
        <v>8737</v>
      </c>
      <c r="CA105" s="7">
        <v>7648</v>
      </c>
      <c r="CB105" s="7">
        <v>703</v>
      </c>
      <c r="CC105" s="7"/>
    </row>
    <row r="106" spans="1:81" x14ac:dyDescent="0.25">
      <c r="A106" t="s">
        <v>661</v>
      </c>
      <c r="B106" s="7">
        <v>6026</v>
      </c>
      <c r="C106" s="7">
        <v>22518</v>
      </c>
      <c r="D106" s="7">
        <v>28544</v>
      </c>
      <c r="E106" s="7">
        <v>5577</v>
      </c>
      <c r="F106" s="7">
        <v>22967</v>
      </c>
      <c r="G106" s="2">
        <v>21.1</v>
      </c>
      <c r="H106" s="2">
        <v>78.900000000000006</v>
      </c>
      <c r="I106" s="2">
        <v>19.5</v>
      </c>
      <c r="J106" s="2">
        <v>80.5</v>
      </c>
      <c r="K106" s="7">
        <v>76</v>
      </c>
      <c r="L106" s="7">
        <v>216</v>
      </c>
      <c r="M106" s="7">
        <v>265</v>
      </c>
      <c r="N106" s="7">
        <v>1279</v>
      </c>
      <c r="O106" s="7">
        <v>1573</v>
      </c>
      <c r="P106" s="7">
        <v>1443</v>
      </c>
      <c r="Q106" s="7">
        <v>368</v>
      </c>
      <c r="R106" s="7">
        <v>805</v>
      </c>
      <c r="S106" s="7">
        <v>31065</v>
      </c>
      <c r="T106" s="7">
        <v>372</v>
      </c>
      <c r="U106" s="7">
        <v>61</v>
      </c>
      <c r="V106" s="7">
        <v>3238</v>
      </c>
      <c r="W106" s="7">
        <v>80</v>
      </c>
      <c r="X106" s="7">
        <v>155</v>
      </c>
      <c r="Y106" s="7">
        <v>2128</v>
      </c>
      <c r="Z106" s="7">
        <v>5027</v>
      </c>
      <c r="AA106" s="7">
        <v>1435</v>
      </c>
      <c r="AB106" s="7">
        <v>2008</v>
      </c>
      <c r="AC106" s="7">
        <v>1174</v>
      </c>
      <c r="AD106" s="7">
        <v>1170</v>
      </c>
      <c r="AE106" s="7">
        <v>361</v>
      </c>
      <c r="AF106" s="7">
        <v>2032</v>
      </c>
      <c r="AG106" s="7">
        <v>2320</v>
      </c>
      <c r="AH106" s="7">
        <v>1778</v>
      </c>
      <c r="AI106" s="7">
        <v>2482</v>
      </c>
      <c r="AJ106" s="7">
        <v>3448</v>
      </c>
      <c r="AK106" s="7">
        <v>808</v>
      </c>
      <c r="AL106" s="7">
        <v>826</v>
      </c>
      <c r="AM106" s="7">
        <v>159</v>
      </c>
      <c r="AN106" s="7">
        <v>25030</v>
      </c>
      <c r="AO106" s="7">
        <v>679.33333333333337</v>
      </c>
      <c r="AP106" s="7">
        <v>1401</v>
      </c>
      <c r="AQ106" s="2">
        <v>4.7</v>
      </c>
      <c r="AR106" s="2">
        <v>5.3</v>
      </c>
      <c r="AS106" s="2" t="e">
        <v>#N/A</v>
      </c>
      <c r="AT106" s="7">
        <v>51</v>
      </c>
      <c r="AU106" s="7">
        <v>57</v>
      </c>
      <c r="AV106" s="7">
        <v>277</v>
      </c>
      <c r="AW106" s="7">
        <v>47570</v>
      </c>
      <c r="AX106" s="2">
        <v>62.9</v>
      </c>
      <c r="AY106" s="2">
        <v>72.900000000000006</v>
      </c>
      <c r="AZ106" s="2">
        <v>32</v>
      </c>
      <c r="BA106" s="7">
        <v>365.33333333333331</v>
      </c>
      <c r="BB106" s="7">
        <v>28518</v>
      </c>
      <c r="BC106" s="7" t="e">
        <v>#N/A</v>
      </c>
      <c r="BD106" s="7">
        <v>24714</v>
      </c>
      <c r="BE106" s="7">
        <v>555</v>
      </c>
      <c r="BF106" s="7">
        <v>2115</v>
      </c>
      <c r="BG106" s="7">
        <v>1401</v>
      </c>
      <c r="BH106" s="7">
        <v>439465</v>
      </c>
      <c r="BI106" s="7">
        <v>3437</v>
      </c>
      <c r="BJ106" s="7">
        <v>32817</v>
      </c>
      <c r="BK106" s="7">
        <v>44889</v>
      </c>
      <c r="BL106" s="7">
        <v>8877</v>
      </c>
      <c r="BM106" s="7">
        <v>6674</v>
      </c>
      <c r="BN106" s="7">
        <v>32196</v>
      </c>
      <c r="BO106" s="7">
        <v>51609</v>
      </c>
      <c r="BP106" s="7">
        <v>18259</v>
      </c>
      <c r="BQ106" s="7">
        <v>15254</v>
      </c>
      <c r="BR106" s="7">
        <v>9126</v>
      </c>
      <c r="BS106" s="7">
        <v>41261</v>
      </c>
      <c r="BT106" s="7">
        <v>50830</v>
      </c>
      <c r="BU106" s="7">
        <v>32611</v>
      </c>
      <c r="BV106" s="7">
        <v>16666</v>
      </c>
      <c r="BW106" s="7">
        <v>24752</v>
      </c>
      <c r="BX106" s="7">
        <v>29937</v>
      </c>
      <c r="BY106" s="7">
        <v>41263</v>
      </c>
      <c r="BZ106" s="7">
        <v>8418</v>
      </c>
      <c r="CA106" s="7">
        <v>7558</v>
      </c>
      <c r="CB106" s="7">
        <v>699</v>
      </c>
      <c r="CC106" s="7"/>
    </row>
    <row r="107" spans="1:81" x14ac:dyDescent="0.25">
      <c r="A107" t="s">
        <v>662</v>
      </c>
      <c r="B107" s="7">
        <v>6039</v>
      </c>
      <c r="C107" s="7">
        <v>22687</v>
      </c>
      <c r="D107" s="7">
        <v>28726</v>
      </c>
      <c r="E107" s="7">
        <v>5597</v>
      </c>
      <c r="F107" s="7">
        <v>23129</v>
      </c>
      <c r="G107" s="2">
        <v>21</v>
      </c>
      <c r="H107" s="2">
        <v>79</v>
      </c>
      <c r="I107" s="2">
        <v>19.5</v>
      </c>
      <c r="J107" s="2">
        <v>80.5</v>
      </c>
      <c r="K107" s="7">
        <v>75</v>
      </c>
      <c r="L107" s="7">
        <v>214</v>
      </c>
      <c r="M107" s="7">
        <v>267</v>
      </c>
      <c r="N107" s="7">
        <v>1278</v>
      </c>
      <c r="O107" s="7">
        <v>1576</v>
      </c>
      <c r="P107" s="7">
        <v>1456</v>
      </c>
      <c r="Q107" s="7">
        <v>368</v>
      </c>
      <c r="R107" s="7">
        <v>805</v>
      </c>
      <c r="S107" s="7">
        <v>31215</v>
      </c>
      <c r="T107" s="7">
        <v>373</v>
      </c>
      <c r="U107" s="7">
        <v>59</v>
      </c>
      <c r="V107" s="7">
        <v>3207</v>
      </c>
      <c r="W107" s="7">
        <v>77</v>
      </c>
      <c r="X107" s="7">
        <v>158</v>
      </c>
      <c r="Y107" s="7">
        <v>2184</v>
      </c>
      <c r="Z107" s="7">
        <v>5065</v>
      </c>
      <c r="AA107" s="7">
        <v>1444</v>
      </c>
      <c r="AB107" s="7">
        <v>2021</v>
      </c>
      <c r="AC107" s="7">
        <v>1164</v>
      </c>
      <c r="AD107" s="7">
        <v>1172</v>
      </c>
      <c r="AE107" s="7">
        <v>369</v>
      </c>
      <c r="AF107" s="7">
        <v>2036</v>
      </c>
      <c r="AG107" s="7">
        <v>2342</v>
      </c>
      <c r="AH107" s="7">
        <v>1779</v>
      </c>
      <c r="AI107" s="7">
        <v>2493</v>
      </c>
      <c r="AJ107" s="7">
        <v>3471</v>
      </c>
      <c r="AK107" s="7">
        <v>816</v>
      </c>
      <c r="AL107" s="7">
        <v>827</v>
      </c>
      <c r="AM107" s="7">
        <v>160</v>
      </c>
      <c r="AN107" s="7">
        <v>25157</v>
      </c>
      <c r="AO107" s="7">
        <v>661</v>
      </c>
      <c r="AP107" s="7">
        <v>1423</v>
      </c>
      <c r="AQ107" s="2">
        <v>4.7</v>
      </c>
      <c r="AR107" s="2">
        <v>5.8</v>
      </c>
      <c r="AS107" s="2" t="e">
        <v>#N/A</v>
      </c>
      <c r="AT107" s="7">
        <v>60</v>
      </c>
      <c r="AU107" s="7">
        <v>66</v>
      </c>
      <c r="AV107" s="7">
        <v>279</v>
      </c>
      <c r="AW107" s="7">
        <v>47689</v>
      </c>
      <c r="AX107" s="2">
        <v>63.1</v>
      </c>
      <c r="AY107" s="2">
        <v>73</v>
      </c>
      <c r="AZ107" s="2">
        <v>32.200000000000003</v>
      </c>
      <c r="BA107" s="7">
        <v>370.33333333333331</v>
      </c>
      <c r="BB107" s="7">
        <v>28673</v>
      </c>
      <c r="BC107" s="7" t="e">
        <v>#N/A</v>
      </c>
      <c r="BD107" s="7">
        <v>24830</v>
      </c>
      <c r="BE107" s="7">
        <v>538</v>
      </c>
      <c r="BF107" s="7">
        <v>2073</v>
      </c>
      <c r="BG107" s="7">
        <v>1423</v>
      </c>
      <c r="BH107" s="7">
        <v>442259</v>
      </c>
      <c r="BI107" s="7">
        <v>3356</v>
      </c>
      <c r="BJ107" s="7">
        <v>32328</v>
      </c>
      <c r="BK107" s="7">
        <v>45037</v>
      </c>
      <c r="BL107" s="7">
        <v>8122</v>
      </c>
      <c r="BM107" s="7">
        <v>6702</v>
      </c>
      <c r="BN107" s="7">
        <v>31919</v>
      </c>
      <c r="BO107" s="7">
        <v>51936</v>
      </c>
      <c r="BP107" s="7">
        <v>18820</v>
      </c>
      <c r="BQ107" s="7">
        <v>15514</v>
      </c>
      <c r="BR107" s="7">
        <v>9255</v>
      </c>
      <c r="BS107" s="7">
        <v>44009</v>
      </c>
      <c r="BT107" s="7">
        <v>50184</v>
      </c>
      <c r="BU107" s="7">
        <v>32479</v>
      </c>
      <c r="BV107" s="7">
        <v>16799</v>
      </c>
      <c r="BW107" s="7">
        <v>24743</v>
      </c>
      <c r="BX107" s="7">
        <v>30178</v>
      </c>
      <c r="BY107" s="7">
        <v>41639</v>
      </c>
      <c r="BZ107" s="7">
        <v>8435</v>
      </c>
      <c r="CA107" s="7">
        <v>7650</v>
      </c>
      <c r="CB107" s="7">
        <v>608</v>
      </c>
      <c r="CC107" s="7"/>
    </row>
    <row r="108" spans="1:81" x14ac:dyDescent="0.25">
      <c r="A108" t="s">
        <v>663</v>
      </c>
      <c r="B108" s="7">
        <v>6059</v>
      </c>
      <c r="C108" s="7">
        <v>22700</v>
      </c>
      <c r="D108" s="7">
        <v>28759</v>
      </c>
      <c r="E108" s="7">
        <v>5615</v>
      </c>
      <c r="F108" s="7">
        <v>23144</v>
      </c>
      <c r="G108" s="2">
        <v>21.1</v>
      </c>
      <c r="H108" s="2">
        <v>78.900000000000006</v>
      </c>
      <c r="I108" s="2">
        <v>19.5</v>
      </c>
      <c r="J108" s="2">
        <v>80.5</v>
      </c>
      <c r="K108" s="7">
        <v>74</v>
      </c>
      <c r="L108" s="7">
        <v>212</v>
      </c>
      <c r="M108" s="7">
        <v>271</v>
      </c>
      <c r="N108" s="7">
        <v>1280</v>
      </c>
      <c r="O108" s="7">
        <v>1581</v>
      </c>
      <c r="P108" s="7">
        <v>1466</v>
      </c>
      <c r="Q108" s="7">
        <v>370</v>
      </c>
      <c r="R108" s="7">
        <v>807</v>
      </c>
      <c r="S108" s="7">
        <v>31353</v>
      </c>
      <c r="T108" s="7">
        <v>396</v>
      </c>
      <c r="U108" s="7">
        <v>58</v>
      </c>
      <c r="V108" s="7">
        <v>3174</v>
      </c>
      <c r="W108" s="7">
        <v>75</v>
      </c>
      <c r="X108" s="7">
        <v>160</v>
      </c>
      <c r="Y108" s="7">
        <v>2218</v>
      </c>
      <c r="Z108" s="7">
        <v>5053</v>
      </c>
      <c r="AA108" s="7">
        <v>1456</v>
      </c>
      <c r="AB108" s="7">
        <v>2023</v>
      </c>
      <c r="AC108" s="7">
        <v>1185</v>
      </c>
      <c r="AD108" s="7">
        <v>1178</v>
      </c>
      <c r="AE108" s="7">
        <v>372</v>
      </c>
      <c r="AF108" s="7">
        <v>2066</v>
      </c>
      <c r="AG108" s="7">
        <v>2355</v>
      </c>
      <c r="AH108" s="7">
        <v>1787</v>
      </c>
      <c r="AI108" s="7">
        <v>2503</v>
      </c>
      <c r="AJ108" s="7">
        <v>3499</v>
      </c>
      <c r="AK108" s="7">
        <v>821</v>
      </c>
      <c r="AL108" s="7">
        <v>827</v>
      </c>
      <c r="AM108" s="7">
        <v>147</v>
      </c>
      <c r="AN108" s="7">
        <v>25273</v>
      </c>
      <c r="AO108" s="7">
        <v>613.66666666666663</v>
      </c>
      <c r="AP108" s="7">
        <v>1416</v>
      </c>
      <c r="AQ108" s="2">
        <v>4.7</v>
      </c>
      <c r="AR108" s="2">
        <v>5.6</v>
      </c>
      <c r="AS108" s="2">
        <v>1.9333333333333333</v>
      </c>
      <c r="AT108" s="7">
        <v>58</v>
      </c>
      <c r="AU108" s="7">
        <v>64</v>
      </c>
      <c r="AV108" s="7">
        <v>296</v>
      </c>
      <c r="AW108" s="7">
        <v>47811</v>
      </c>
      <c r="AX108" s="2">
        <v>63.2</v>
      </c>
      <c r="AY108" s="2">
        <v>73.099999999999994</v>
      </c>
      <c r="AZ108" s="2">
        <v>32.200000000000003</v>
      </c>
      <c r="BA108" s="7">
        <v>371</v>
      </c>
      <c r="BB108" s="7">
        <v>28789</v>
      </c>
      <c r="BC108" s="7" t="e">
        <v>#N/A</v>
      </c>
      <c r="BD108" s="7">
        <v>24949</v>
      </c>
      <c r="BE108" s="7">
        <v>568</v>
      </c>
      <c r="BF108" s="7">
        <v>2040</v>
      </c>
      <c r="BG108" s="7">
        <v>1416</v>
      </c>
      <c r="BH108" s="7">
        <v>445906</v>
      </c>
      <c r="BI108" s="7">
        <v>3774</v>
      </c>
      <c r="BJ108" s="7">
        <v>31487</v>
      </c>
      <c r="BK108" s="7">
        <v>45263</v>
      </c>
      <c r="BL108" s="7">
        <v>7557</v>
      </c>
      <c r="BM108" s="7">
        <v>6949</v>
      </c>
      <c r="BN108" s="7">
        <v>32473</v>
      </c>
      <c r="BO108" s="7">
        <v>52282</v>
      </c>
      <c r="BP108" s="7">
        <v>18777</v>
      </c>
      <c r="BQ108" s="7">
        <v>15666</v>
      </c>
      <c r="BR108" s="7">
        <v>9381</v>
      </c>
      <c r="BS108" s="7">
        <v>45850</v>
      </c>
      <c r="BT108" s="7">
        <v>50473</v>
      </c>
      <c r="BU108" s="7">
        <v>32477</v>
      </c>
      <c r="BV108" s="7">
        <v>16698</v>
      </c>
      <c r="BW108" s="7">
        <v>24906</v>
      </c>
      <c r="BX108" s="7">
        <v>30170</v>
      </c>
      <c r="BY108" s="7">
        <v>41831</v>
      </c>
      <c r="BZ108" s="7">
        <v>8497</v>
      </c>
      <c r="CA108" s="7">
        <v>7454</v>
      </c>
      <c r="CB108" s="7">
        <v>718</v>
      </c>
      <c r="CC108" s="7"/>
    </row>
    <row r="109" spans="1:81" x14ac:dyDescent="0.25">
      <c r="A109" t="s">
        <v>664</v>
      </c>
      <c r="B109" s="7">
        <v>6090</v>
      </c>
      <c r="C109" s="7">
        <v>22765</v>
      </c>
      <c r="D109" s="7">
        <v>28855</v>
      </c>
      <c r="E109" s="7">
        <v>5646</v>
      </c>
      <c r="F109" s="7">
        <v>23209</v>
      </c>
      <c r="G109" s="2">
        <v>21.1</v>
      </c>
      <c r="H109" s="2">
        <v>78.900000000000006</v>
      </c>
      <c r="I109" s="2">
        <v>19.600000000000001</v>
      </c>
      <c r="J109" s="2">
        <v>80.400000000000006</v>
      </c>
      <c r="K109" s="7">
        <v>72</v>
      </c>
      <c r="L109" s="7">
        <v>210</v>
      </c>
      <c r="M109" s="7">
        <v>272</v>
      </c>
      <c r="N109" s="7">
        <v>1287</v>
      </c>
      <c r="O109" s="7">
        <v>1583</v>
      </c>
      <c r="P109" s="7">
        <v>1480</v>
      </c>
      <c r="Q109" s="7">
        <v>372</v>
      </c>
      <c r="R109" s="7">
        <v>814</v>
      </c>
      <c r="S109" s="7">
        <v>31401</v>
      </c>
      <c r="T109" s="7">
        <v>389</v>
      </c>
      <c r="U109" s="7">
        <v>58</v>
      </c>
      <c r="V109" s="7">
        <v>3120</v>
      </c>
      <c r="W109" s="7">
        <v>73</v>
      </c>
      <c r="X109" s="7">
        <v>158</v>
      </c>
      <c r="Y109" s="7">
        <v>2198</v>
      </c>
      <c r="Z109" s="7">
        <v>5044</v>
      </c>
      <c r="AA109" s="7">
        <v>1471</v>
      </c>
      <c r="AB109" s="7">
        <v>2005</v>
      </c>
      <c r="AC109" s="7">
        <v>1188</v>
      </c>
      <c r="AD109" s="7">
        <v>1166</v>
      </c>
      <c r="AE109" s="7">
        <v>389</v>
      </c>
      <c r="AF109" s="7">
        <v>2105</v>
      </c>
      <c r="AG109" s="7">
        <v>2376</v>
      </c>
      <c r="AH109" s="7">
        <v>1786</v>
      </c>
      <c r="AI109" s="7">
        <v>2517</v>
      </c>
      <c r="AJ109" s="7">
        <v>3528</v>
      </c>
      <c r="AK109" s="7">
        <v>849</v>
      </c>
      <c r="AL109" s="7">
        <v>826</v>
      </c>
      <c r="AM109" s="7">
        <v>155</v>
      </c>
      <c r="AN109" s="7">
        <v>25404</v>
      </c>
      <c r="AO109" s="7">
        <v>645.33333333333337</v>
      </c>
      <c r="AP109" s="7">
        <v>1437</v>
      </c>
      <c r="AQ109" s="2">
        <v>4.8</v>
      </c>
      <c r="AR109" s="2">
        <v>5.2</v>
      </c>
      <c r="AS109" s="2">
        <v>1.1333333333333333</v>
      </c>
      <c r="AT109" s="7">
        <v>44</v>
      </c>
      <c r="AU109" s="7">
        <v>63</v>
      </c>
      <c r="AV109" s="7">
        <v>313</v>
      </c>
      <c r="AW109" s="7">
        <v>47932</v>
      </c>
      <c r="AX109" s="2">
        <v>63.1</v>
      </c>
      <c r="AY109" s="2">
        <v>72.900000000000006</v>
      </c>
      <c r="AZ109" s="2">
        <v>32.1</v>
      </c>
      <c r="BA109" s="7">
        <v>375.33333333333331</v>
      </c>
      <c r="BB109" s="7">
        <v>28802</v>
      </c>
      <c r="BC109" s="7" t="e">
        <v>#N/A</v>
      </c>
      <c r="BD109" s="7">
        <v>24974</v>
      </c>
      <c r="BE109" s="7">
        <v>588</v>
      </c>
      <c r="BF109" s="7">
        <v>2144</v>
      </c>
      <c r="BG109" s="7">
        <v>1437</v>
      </c>
      <c r="BH109" s="7">
        <v>450038</v>
      </c>
      <c r="BI109" s="7">
        <v>3796</v>
      </c>
      <c r="BJ109" s="7">
        <v>31142</v>
      </c>
      <c r="BK109" s="7">
        <v>45986</v>
      </c>
      <c r="BL109" s="7">
        <v>7386</v>
      </c>
      <c r="BM109" s="7">
        <v>7065</v>
      </c>
      <c r="BN109" s="7">
        <v>32614</v>
      </c>
      <c r="BO109" s="7">
        <v>53269</v>
      </c>
      <c r="BP109" s="7">
        <v>18435</v>
      </c>
      <c r="BQ109" s="7">
        <v>15658</v>
      </c>
      <c r="BR109" s="7">
        <v>9644</v>
      </c>
      <c r="BS109" s="7">
        <v>46211</v>
      </c>
      <c r="BT109" s="7">
        <v>50821</v>
      </c>
      <c r="BU109" s="7">
        <v>32320</v>
      </c>
      <c r="BV109" s="7">
        <v>16790</v>
      </c>
      <c r="BW109" s="7">
        <v>25226</v>
      </c>
      <c r="BX109" s="7">
        <v>29881</v>
      </c>
      <c r="BY109" s="7">
        <v>42862</v>
      </c>
      <c r="BZ109" s="7">
        <v>8671</v>
      </c>
      <c r="CA109" s="7">
        <v>7493</v>
      </c>
      <c r="CB109" s="7">
        <v>903</v>
      </c>
      <c r="CC109" s="7"/>
    </row>
    <row r="110" spans="1:81" x14ac:dyDescent="0.25">
      <c r="A110" t="s">
        <v>665</v>
      </c>
      <c r="B110" s="7">
        <v>6091</v>
      </c>
      <c r="C110" s="7">
        <v>22822</v>
      </c>
      <c r="D110" s="7">
        <v>28913</v>
      </c>
      <c r="E110" s="7">
        <v>5640</v>
      </c>
      <c r="F110" s="7">
        <v>23273</v>
      </c>
      <c r="G110" s="2">
        <v>21.1</v>
      </c>
      <c r="H110" s="2">
        <v>78.900000000000006</v>
      </c>
      <c r="I110" s="2">
        <v>19.5</v>
      </c>
      <c r="J110" s="2">
        <v>80.5</v>
      </c>
      <c r="K110" s="7">
        <v>69</v>
      </c>
      <c r="L110" s="7">
        <v>208</v>
      </c>
      <c r="M110" s="7">
        <v>271</v>
      </c>
      <c r="N110" s="7">
        <v>1284</v>
      </c>
      <c r="O110" s="7">
        <v>1593</v>
      </c>
      <c r="P110" s="7">
        <v>1485</v>
      </c>
      <c r="Q110" s="7">
        <v>366</v>
      </c>
      <c r="R110" s="7">
        <v>815</v>
      </c>
      <c r="S110" s="7">
        <v>31543</v>
      </c>
      <c r="T110" s="7">
        <v>384</v>
      </c>
      <c r="U110" s="7">
        <v>60</v>
      </c>
      <c r="V110" s="7">
        <v>3099</v>
      </c>
      <c r="W110" s="7">
        <v>75</v>
      </c>
      <c r="X110" s="7">
        <v>158</v>
      </c>
      <c r="Y110" s="7">
        <v>2236</v>
      </c>
      <c r="Z110" s="7">
        <v>5053</v>
      </c>
      <c r="AA110" s="7">
        <v>1479</v>
      </c>
      <c r="AB110" s="7">
        <v>2012</v>
      </c>
      <c r="AC110" s="7">
        <v>1186</v>
      </c>
      <c r="AD110" s="7">
        <v>1162</v>
      </c>
      <c r="AE110" s="7">
        <v>392</v>
      </c>
      <c r="AF110" s="7">
        <v>2143</v>
      </c>
      <c r="AG110" s="7">
        <v>2399</v>
      </c>
      <c r="AH110" s="7">
        <v>1778</v>
      </c>
      <c r="AI110" s="7">
        <v>2547</v>
      </c>
      <c r="AJ110" s="7">
        <v>3549</v>
      </c>
      <c r="AK110" s="7">
        <v>849</v>
      </c>
      <c r="AL110" s="7">
        <v>827</v>
      </c>
      <c r="AM110" s="7">
        <v>155</v>
      </c>
      <c r="AN110" s="7">
        <v>25531</v>
      </c>
      <c r="AO110" s="7">
        <v>646</v>
      </c>
      <c r="AP110" s="7">
        <v>1437</v>
      </c>
      <c r="AQ110" s="2">
        <v>4.7</v>
      </c>
      <c r="AR110" s="2">
        <v>6.2</v>
      </c>
      <c r="AS110" s="2">
        <v>0.46666666666666662</v>
      </c>
      <c r="AT110" s="7">
        <v>44</v>
      </c>
      <c r="AU110" s="7">
        <v>58</v>
      </c>
      <c r="AV110" s="7">
        <v>290</v>
      </c>
      <c r="AW110" s="7">
        <v>48044</v>
      </c>
      <c r="AX110" s="2">
        <v>63.2</v>
      </c>
      <c r="AY110" s="2">
        <v>73</v>
      </c>
      <c r="AZ110" s="2">
        <v>32.200000000000003</v>
      </c>
      <c r="BA110" s="7">
        <v>382.33333333333331</v>
      </c>
      <c r="BB110" s="7">
        <v>28928</v>
      </c>
      <c r="BC110" s="7" t="e">
        <v>#N/A</v>
      </c>
      <c r="BD110" s="7">
        <v>25066</v>
      </c>
      <c r="BE110" s="7">
        <v>598</v>
      </c>
      <c r="BF110" s="7">
        <v>2117</v>
      </c>
      <c r="BG110" s="7">
        <v>1437</v>
      </c>
      <c r="BH110" s="7">
        <v>454207</v>
      </c>
      <c r="BI110" s="7">
        <v>3877</v>
      </c>
      <c r="BJ110" s="7">
        <v>28377</v>
      </c>
      <c r="BK110" s="7">
        <v>46033</v>
      </c>
      <c r="BL110" s="7">
        <v>7234</v>
      </c>
      <c r="BM110" s="7">
        <v>7073</v>
      </c>
      <c r="BN110" s="7">
        <v>32137</v>
      </c>
      <c r="BO110" s="7">
        <v>53959</v>
      </c>
      <c r="BP110" s="7">
        <v>18493</v>
      </c>
      <c r="BQ110" s="7">
        <v>15515</v>
      </c>
      <c r="BR110" s="7">
        <v>10011</v>
      </c>
      <c r="BS110" s="7">
        <v>47479</v>
      </c>
      <c r="BT110" s="7">
        <v>51827</v>
      </c>
      <c r="BU110" s="7">
        <v>32654</v>
      </c>
      <c r="BV110" s="7">
        <v>17366</v>
      </c>
      <c r="BW110" s="7">
        <v>25487</v>
      </c>
      <c r="BX110" s="7">
        <v>29665</v>
      </c>
      <c r="BY110" s="7">
        <v>42993</v>
      </c>
      <c r="BZ110" s="7">
        <v>9029</v>
      </c>
      <c r="CA110" s="7">
        <v>7643</v>
      </c>
      <c r="CB110" s="7">
        <v>656</v>
      </c>
      <c r="CC110" s="7"/>
    </row>
    <row r="111" spans="1:81" x14ac:dyDescent="0.25">
      <c r="A111" t="s">
        <v>666</v>
      </c>
      <c r="B111" s="7">
        <v>6087</v>
      </c>
      <c r="C111" s="7">
        <v>22847</v>
      </c>
      <c r="D111" s="7">
        <v>28934</v>
      </c>
      <c r="E111" s="7">
        <v>5646</v>
      </c>
      <c r="F111" s="7">
        <v>23288</v>
      </c>
      <c r="G111" s="2">
        <v>21</v>
      </c>
      <c r="H111" s="2">
        <v>79</v>
      </c>
      <c r="I111" s="2">
        <v>19.5</v>
      </c>
      <c r="J111" s="2">
        <v>80.5</v>
      </c>
      <c r="K111" s="7">
        <v>68</v>
      </c>
      <c r="L111" s="7">
        <v>206</v>
      </c>
      <c r="M111" s="7">
        <v>274</v>
      </c>
      <c r="N111" s="7">
        <v>1284</v>
      </c>
      <c r="O111" s="7">
        <v>1599</v>
      </c>
      <c r="P111" s="7">
        <v>1488</v>
      </c>
      <c r="Q111" s="7">
        <v>366</v>
      </c>
      <c r="R111" s="7">
        <v>801</v>
      </c>
      <c r="S111" s="7">
        <v>31633</v>
      </c>
      <c r="T111" s="7">
        <v>386</v>
      </c>
      <c r="U111" s="7">
        <v>61</v>
      </c>
      <c r="V111" s="7">
        <v>3085</v>
      </c>
      <c r="W111" s="7">
        <v>73</v>
      </c>
      <c r="X111" s="7">
        <v>155</v>
      </c>
      <c r="Y111" s="7">
        <v>2241</v>
      </c>
      <c r="Z111" s="7">
        <v>5024</v>
      </c>
      <c r="AA111" s="7">
        <v>1494</v>
      </c>
      <c r="AB111" s="7">
        <v>1994</v>
      </c>
      <c r="AC111" s="7">
        <v>1195</v>
      </c>
      <c r="AD111" s="7">
        <v>1154</v>
      </c>
      <c r="AE111" s="7">
        <v>400</v>
      </c>
      <c r="AF111" s="7">
        <v>2185</v>
      </c>
      <c r="AG111" s="7">
        <v>2428</v>
      </c>
      <c r="AH111" s="7">
        <v>1781</v>
      </c>
      <c r="AI111" s="7">
        <v>2570</v>
      </c>
      <c r="AJ111" s="7">
        <v>3569</v>
      </c>
      <c r="AK111" s="7">
        <v>858</v>
      </c>
      <c r="AL111" s="7">
        <v>837</v>
      </c>
      <c r="AM111" s="7">
        <v>144</v>
      </c>
      <c r="AN111" s="7">
        <v>25632</v>
      </c>
      <c r="AO111" s="7">
        <v>607.66666666666663</v>
      </c>
      <c r="AP111" s="7">
        <v>1567</v>
      </c>
      <c r="AQ111" s="2">
        <v>5.0999999999999996</v>
      </c>
      <c r="AR111" s="2">
        <v>5.8</v>
      </c>
      <c r="AS111" s="2">
        <v>-0.23333333333333331</v>
      </c>
      <c r="AT111" s="7">
        <v>46</v>
      </c>
      <c r="AU111" s="7">
        <v>61</v>
      </c>
      <c r="AV111" s="7">
        <v>331</v>
      </c>
      <c r="AW111" s="7">
        <v>48150</v>
      </c>
      <c r="AX111" s="2">
        <v>63.2</v>
      </c>
      <c r="AY111" s="2">
        <v>72.7</v>
      </c>
      <c r="AZ111" s="2">
        <v>32.200000000000003</v>
      </c>
      <c r="BA111" s="7">
        <v>386</v>
      </c>
      <c r="BB111" s="7">
        <v>28880</v>
      </c>
      <c r="BC111" s="7" t="e">
        <v>#N/A</v>
      </c>
      <c r="BD111" s="7">
        <v>24999</v>
      </c>
      <c r="BE111" s="7">
        <v>606</v>
      </c>
      <c r="BF111" s="7">
        <v>2129</v>
      </c>
      <c r="BG111" s="7">
        <v>1567</v>
      </c>
      <c r="BH111" s="7">
        <v>458856</v>
      </c>
      <c r="BI111" s="7">
        <v>3855</v>
      </c>
      <c r="BJ111" s="7">
        <v>28120</v>
      </c>
      <c r="BK111" s="7">
        <v>47081</v>
      </c>
      <c r="BL111" s="7">
        <v>7484</v>
      </c>
      <c r="BM111" s="7">
        <v>6973</v>
      </c>
      <c r="BN111" s="7">
        <v>32071</v>
      </c>
      <c r="BO111" s="7">
        <v>55132</v>
      </c>
      <c r="BP111" s="7">
        <v>18979</v>
      </c>
      <c r="BQ111" s="7">
        <v>15579</v>
      </c>
      <c r="BR111" s="7">
        <v>10247</v>
      </c>
      <c r="BS111" s="7">
        <v>45961</v>
      </c>
      <c r="BT111" s="7">
        <v>52264</v>
      </c>
      <c r="BU111" s="7">
        <v>34324</v>
      </c>
      <c r="BV111" s="7">
        <v>18137</v>
      </c>
      <c r="BW111" s="7">
        <v>25703</v>
      </c>
      <c r="BX111" s="7">
        <v>28968</v>
      </c>
      <c r="BY111" s="7">
        <v>43032</v>
      </c>
      <c r="BZ111" s="7">
        <v>9037</v>
      </c>
      <c r="CA111" s="7">
        <v>7369</v>
      </c>
      <c r="CB111" s="7">
        <v>830</v>
      </c>
      <c r="CC111" s="7"/>
    </row>
    <row r="112" spans="1:81" x14ac:dyDescent="0.25">
      <c r="A112" t="s">
        <v>667</v>
      </c>
      <c r="B112" s="7">
        <v>6072</v>
      </c>
      <c r="C112" s="7">
        <v>23013</v>
      </c>
      <c r="D112" s="7">
        <v>29085</v>
      </c>
      <c r="E112" s="7">
        <v>5631</v>
      </c>
      <c r="F112" s="7">
        <v>23454</v>
      </c>
      <c r="G112" s="2">
        <v>20.9</v>
      </c>
      <c r="H112" s="2">
        <v>79.099999999999994</v>
      </c>
      <c r="I112" s="2">
        <v>19.399999999999999</v>
      </c>
      <c r="J112" s="2">
        <v>80.599999999999994</v>
      </c>
      <c r="K112" s="7">
        <v>67</v>
      </c>
      <c r="L112" s="7">
        <v>205</v>
      </c>
      <c r="M112" s="7">
        <v>274</v>
      </c>
      <c r="N112" s="7">
        <v>1284</v>
      </c>
      <c r="O112" s="7">
        <v>1603</v>
      </c>
      <c r="P112" s="7">
        <v>1484</v>
      </c>
      <c r="Q112" s="7">
        <v>364</v>
      </c>
      <c r="R112" s="7">
        <v>794</v>
      </c>
      <c r="S112" s="7">
        <v>31702</v>
      </c>
      <c r="T112" s="7">
        <v>374</v>
      </c>
      <c r="U112" s="7">
        <v>59</v>
      </c>
      <c r="V112" s="7">
        <v>3042</v>
      </c>
      <c r="W112" s="7">
        <v>73</v>
      </c>
      <c r="X112" s="7">
        <v>159</v>
      </c>
      <c r="Y112" s="7">
        <v>2256</v>
      </c>
      <c r="Z112" s="7">
        <v>5033</v>
      </c>
      <c r="AA112" s="7">
        <v>1507</v>
      </c>
      <c r="AB112" s="7">
        <v>2006</v>
      </c>
      <c r="AC112" s="7">
        <v>1218</v>
      </c>
      <c r="AD112" s="7">
        <v>1159</v>
      </c>
      <c r="AE112" s="7">
        <v>412</v>
      </c>
      <c r="AF112" s="7">
        <v>2191</v>
      </c>
      <c r="AG112" s="7">
        <v>2423</v>
      </c>
      <c r="AH112" s="7">
        <v>1783</v>
      </c>
      <c r="AI112" s="7">
        <v>2586</v>
      </c>
      <c r="AJ112" s="7">
        <v>3591</v>
      </c>
      <c r="AK112" s="7">
        <v>859</v>
      </c>
      <c r="AL112" s="7">
        <v>837</v>
      </c>
      <c r="AM112" s="7">
        <v>136</v>
      </c>
      <c r="AN112" s="7">
        <v>25739</v>
      </c>
      <c r="AO112" s="7">
        <v>571.33333333333337</v>
      </c>
      <c r="AP112" s="7">
        <v>1604</v>
      </c>
      <c r="AQ112" s="2">
        <v>5.2</v>
      </c>
      <c r="AR112" s="2">
        <v>5.9</v>
      </c>
      <c r="AS112" s="2">
        <v>-0.5</v>
      </c>
      <c r="AT112" s="7">
        <v>39</v>
      </c>
      <c r="AU112" s="7">
        <v>62</v>
      </c>
      <c r="AV112" s="7">
        <v>339</v>
      </c>
      <c r="AW112" s="7">
        <v>48257</v>
      </c>
      <c r="AX112" s="2">
        <v>63.5</v>
      </c>
      <c r="AY112" s="2">
        <v>72.900000000000006</v>
      </c>
      <c r="AZ112" s="2">
        <v>32.1</v>
      </c>
      <c r="BA112" s="7">
        <v>389.66666666666669</v>
      </c>
      <c r="BB112" s="7">
        <v>29048</v>
      </c>
      <c r="BC112" s="7" t="e">
        <v>#N/A</v>
      </c>
      <c r="BD112" s="7">
        <v>25143</v>
      </c>
      <c r="BE112" s="7">
        <v>620</v>
      </c>
      <c r="BF112" s="7">
        <v>2101</v>
      </c>
      <c r="BG112" s="7">
        <v>1604</v>
      </c>
      <c r="BH112" s="7">
        <v>461543</v>
      </c>
      <c r="BI112" s="7">
        <v>3882</v>
      </c>
      <c r="BJ112" s="7">
        <v>28401</v>
      </c>
      <c r="BK112" s="7">
        <v>47914</v>
      </c>
      <c r="BL112" s="7">
        <v>8128</v>
      </c>
      <c r="BM112" s="7">
        <v>6590</v>
      </c>
      <c r="BN112" s="7">
        <v>32488</v>
      </c>
      <c r="BO112" s="7">
        <v>56411</v>
      </c>
      <c r="BP112" s="7">
        <v>19125</v>
      </c>
      <c r="BQ112" s="7">
        <v>15438</v>
      </c>
      <c r="BR112" s="7">
        <v>10256</v>
      </c>
      <c r="BS112" s="7">
        <v>45144</v>
      </c>
      <c r="BT112" s="7">
        <v>52519</v>
      </c>
      <c r="BU112" s="7">
        <v>34892</v>
      </c>
      <c r="BV112" s="7">
        <v>17828</v>
      </c>
      <c r="BW112" s="7">
        <v>25552</v>
      </c>
      <c r="BX112" s="7">
        <v>29054</v>
      </c>
      <c r="BY112" s="7">
        <v>43335</v>
      </c>
      <c r="BZ112" s="7">
        <v>8958</v>
      </c>
      <c r="CA112" s="7">
        <v>7554</v>
      </c>
      <c r="CB112" s="7">
        <v>735</v>
      </c>
      <c r="CC112" s="7"/>
    </row>
    <row r="113" spans="1:81" x14ac:dyDescent="0.25">
      <c r="A113" t="s">
        <v>668</v>
      </c>
      <c r="B113" s="7">
        <v>6061</v>
      </c>
      <c r="C113" s="7">
        <v>23079</v>
      </c>
      <c r="D113" s="7">
        <v>29140</v>
      </c>
      <c r="E113" s="7">
        <v>5623</v>
      </c>
      <c r="F113" s="7">
        <v>23517</v>
      </c>
      <c r="G113" s="2">
        <v>20.8</v>
      </c>
      <c r="H113" s="2">
        <v>79.2</v>
      </c>
      <c r="I113" s="2">
        <v>19.3</v>
      </c>
      <c r="J113" s="2">
        <v>80.7</v>
      </c>
      <c r="K113" s="7">
        <v>67</v>
      </c>
      <c r="L113" s="7">
        <v>204</v>
      </c>
      <c r="M113" s="7">
        <v>274</v>
      </c>
      <c r="N113" s="7">
        <v>1283</v>
      </c>
      <c r="O113" s="7">
        <v>1609</v>
      </c>
      <c r="P113" s="7">
        <v>1477</v>
      </c>
      <c r="Q113" s="7">
        <v>364</v>
      </c>
      <c r="R113" s="7">
        <v>782</v>
      </c>
      <c r="S113" s="7">
        <v>31807</v>
      </c>
      <c r="T113" s="7">
        <v>381</v>
      </c>
      <c r="U113" s="7">
        <v>63</v>
      </c>
      <c r="V113" s="7">
        <v>3025</v>
      </c>
      <c r="W113" s="7">
        <v>77</v>
      </c>
      <c r="X113" s="7">
        <v>162</v>
      </c>
      <c r="Y113" s="7">
        <v>2269</v>
      </c>
      <c r="Z113" s="7">
        <v>5014</v>
      </c>
      <c r="AA113" s="7">
        <v>1503</v>
      </c>
      <c r="AB113" s="7">
        <v>2011</v>
      </c>
      <c r="AC113" s="7">
        <v>1228</v>
      </c>
      <c r="AD113" s="7">
        <v>1160</v>
      </c>
      <c r="AE113" s="7">
        <v>416</v>
      </c>
      <c r="AF113" s="7">
        <v>2196</v>
      </c>
      <c r="AG113" s="7">
        <v>2448</v>
      </c>
      <c r="AH113" s="7">
        <v>1780</v>
      </c>
      <c r="AI113" s="7">
        <v>2592</v>
      </c>
      <c r="AJ113" s="7">
        <v>3614</v>
      </c>
      <c r="AK113" s="7">
        <v>881</v>
      </c>
      <c r="AL113" s="7">
        <v>847</v>
      </c>
      <c r="AM113" s="7">
        <v>141</v>
      </c>
      <c r="AN113" s="7">
        <v>25831</v>
      </c>
      <c r="AO113" s="7">
        <v>607.66666666666663</v>
      </c>
      <c r="AP113" s="7">
        <v>1685</v>
      </c>
      <c r="AQ113" s="2">
        <v>5.5</v>
      </c>
      <c r="AR113" s="2">
        <v>5.4</v>
      </c>
      <c r="AS113" s="2">
        <v>-0.43333333333333335</v>
      </c>
      <c r="AT113" s="7">
        <v>43</v>
      </c>
      <c r="AU113" s="7">
        <v>60</v>
      </c>
      <c r="AV113" s="7">
        <v>361</v>
      </c>
      <c r="AW113" s="7">
        <v>48364</v>
      </c>
      <c r="AX113" s="2">
        <v>63.7</v>
      </c>
      <c r="AY113" s="2">
        <v>72.8</v>
      </c>
      <c r="AZ113" s="2">
        <v>32</v>
      </c>
      <c r="BA113" s="7">
        <v>396</v>
      </c>
      <c r="BB113" s="7">
        <v>29106</v>
      </c>
      <c r="BC113" s="7" t="e">
        <v>#N/A</v>
      </c>
      <c r="BD113" s="7">
        <v>25210</v>
      </c>
      <c r="BE113" s="7">
        <v>623</v>
      </c>
      <c r="BF113" s="7">
        <v>2159</v>
      </c>
      <c r="BG113" s="7">
        <v>1685</v>
      </c>
      <c r="BH113" s="7">
        <v>463075</v>
      </c>
      <c r="BI113" s="7">
        <v>3843</v>
      </c>
      <c r="BJ113" s="7">
        <v>25996</v>
      </c>
      <c r="BK113" s="7">
        <v>49659</v>
      </c>
      <c r="BL113" s="7">
        <v>8225</v>
      </c>
      <c r="BM113" s="7">
        <v>6491</v>
      </c>
      <c r="BN113" s="7">
        <v>32659</v>
      </c>
      <c r="BO113" s="7">
        <v>56804</v>
      </c>
      <c r="BP113" s="7">
        <v>19840</v>
      </c>
      <c r="BQ113" s="7">
        <v>15291</v>
      </c>
      <c r="BR113" s="7">
        <v>10186</v>
      </c>
      <c r="BS113" s="7">
        <v>43782</v>
      </c>
      <c r="BT113" s="7">
        <v>53174</v>
      </c>
      <c r="BU113" s="7">
        <v>35507</v>
      </c>
      <c r="BV113" s="7">
        <v>17655</v>
      </c>
      <c r="BW113" s="7">
        <v>25726</v>
      </c>
      <c r="BX113" s="7">
        <v>28748</v>
      </c>
      <c r="BY113" s="7">
        <v>42694</v>
      </c>
      <c r="BZ113" s="7">
        <v>8976</v>
      </c>
      <c r="CA113" s="7">
        <v>7519</v>
      </c>
      <c r="CB113" s="7">
        <v>713</v>
      </c>
      <c r="CC113" s="7"/>
    </row>
    <row r="114" spans="1:81" x14ac:dyDescent="0.25">
      <c r="A114" t="s">
        <v>669</v>
      </c>
      <c r="B114" s="7">
        <v>6045</v>
      </c>
      <c r="C114" s="7">
        <v>23144</v>
      </c>
      <c r="D114" s="7">
        <v>29189</v>
      </c>
      <c r="E114" s="7">
        <v>5601</v>
      </c>
      <c r="F114" s="7">
        <v>23588</v>
      </c>
      <c r="G114" s="2">
        <v>20.7</v>
      </c>
      <c r="H114" s="2">
        <v>79.3</v>
      </c>
      <c r="I114" s="2">
        <v>19.2</v>
      </c>
      <c r="J114" s="2">
        <v>80.8</v>
      </c>
      <c r="K114" s="7">
        <v>62</v>
      </c>
      <c r="L114" s="7">
        <v>203</v>
      </c>
      <c r="M114" s="7">
        <v>276</v>
      </c>
      <c r="N114" s="7">
        <v>1283</v>
      </c>
      <c r="O114" s="7">
        <v>1611</v>
      </c>
      <c r="P114" s="7">
        <v>1460</v>
      </c>
      <c r="Q114" s="7">
        <v>367</v>
      </c>
      <c r="R114" s="7">
        <v>780</v>
      </c>
      <c r="S114" s="7">
        <v>31951</v>
      </c>
      <c r="T114" s="7">
        <v>376</v>
      </c>
      <c r="U114" s="7">
        <v>69</v>
      </c>
      <c r="V114" s="7">
        <v>3018</v>
      </c>
      <c r="W114" s="7">
        <v>79</v>
      </c>
      <c r="X114" s="7">
        <v>162</v>
      </c>
      <c r="Y114" s="7">
        <v>2281</v>
      </c>
      <c r="Z114" s="7">
        <v>5034</v>
      </c>
      <c r="AA114" s="7">
        <v>1496</v>
      </c>
      <c r="AB114" s="7">
        <v>2015</v>
      </c>
      <c r="AC114" s="7">
        <v>1240</v>
      </c>
      <c r="AD114" s="7">
        <v>1164</v>
      </c>
      <c r="AE114" s="7">
        <v>421</v>
      </c>
      <c r="AF114" s="7">
        <v>2228</v>
      </c>
      <c r="AG114" s="7">
        <v>2479</v>
      </c>
      <c r="AH114" s="7">
        <v>1780</v>
      </c>
      <c r="AI114" s="7">
        <v>2583</v>
      </c>
      <c r="AJ114" s="7">
        <v>3626</v>
      </c>
      <c r="AK114" s="7">
        <v>898</v>
      </c>
      <c r="AL114" s="7">
        <v>847</v>
      </c>
      <c r="AM114" s="7">
        <v>157</v>
      </c>
      <c r="AN114" s="7">
        <v>25967</v>
      </c>
      <c r="AO114" s="7">
        <v>634.66666666666663</v>
      </c>
      <c r="AP114" s="7">
        <v>1693</v>
      </c>
      <c r="AQ114" s="2">
        <v>5.5</v>
      </c>
      <c r="AR114" s="2">
        <v>5.4</v>
      </c>
      <c r="AS114" s="2">
        <v>-0.56666666666666654</v>
      </c>
      <c r="AT114" s="7">
        <v>48</v>
      </c>
      <c r="AU114" s="7">
        <v>60</v>
      </c>
      <c r="AV114" s="7">
        <v>390</v>
      </c>
      <c r="AW114" s="7">
        <v>48481</v>
      </c>
      <c r="AX114" s="2">
        <v>63.7</v>
      </c>
      <c r="AY114" s="2">
        <v>72.8</v>
      </c>
      <c r="AZ114" s="2">
        <v>32</v>
      </c>
      <c r="BA114" s="7">
        <v>399.33333333333331</v>
      </c>
      <c r="BB114" s="7">
        <v>29183</v>
      </c>
      <c r="BC114" s="7" t="e">
        <v>#N/A</v>
      </c>
      <c r="BD114" s="7">
        <v>25211</v>
      </c>
      <c r="BE114" s="7">
        <v>646</v>
      </c>
      <c r="BF114" s="7">
        <v>2162</v>
      </c>
      <c r="BG114" s="7">
        <v>1693</v>
      </c>
      <c r="BH114" s="7">
        <v>463855</v>
      </c>
      <c r="BI114" s="7">
        <v>3792</v>
      </c>
      <c r="BJ114" s="7">
        <v>25266</v>
      </c>
      <c r="BK114" s="7">
        <v>50098</v>
      </c>
      <c r="BL114" s="7">
        <v>8313</v>
      </c>
      <c r="BM114" s="7">
        <v>6439</v>
      </c>
      <c r="BN114" s="7">
        <v>32657</v>
      </c>
      <c r="BO114" s="7">
        <v>56463</v>
      </c>
      <c r="BP114" s="7">
        <v>19645</v>
      </c>
      <c r="BQ114" s="7">
        <v>15058</v>
      </c>
      <c r="BR114" s="7">
        <v>10488</v>
      </c>
      <c r="BS114" s="7">
        <v>44261</v>
      </c>
      <c r="BT114" s="7">
        <v>53177</v>
      </c>
      <c r="BU114" s="7">
        <v>35415</v>
      </c>
      <c r="BV114" s="7">
        <v>17715</v>
      </c>
      <c r="BW114" s="7">
        <v>25892</v>
      </c>
      <c r="BX114" s="7">
        <v>28680</v>
      </c>
      <c r="BY114" s="7">
        <v>42852</v>
      </c>
      <c r="BZ114" s="7">
        <v>8740</v>
      </c>
      <c r="CA114" s="7">
        <v>7518</v>
      </c>
      <c r="CB114" s="7">
        <v>695</v>
      </c>
      <c r="CC114" s="7"/>
    </row>
    <row r="115" spans="1:81" x14ac:dyDescent="0.25">
      <c r="A115" t="s">
        <v>670</v>
      </c>
      <c r="B115" s="7">
        <v>6037</v>
      </c>
      <c r="C115" s="7">
        <v>23165</v>
      </c>
      <c r="D115" s="7">
        <v>29202</v>
      </c>
      <c r="E115" s="7">
        <v>5582</v>
      </c>
      <c r="F115" s="7">
        <v>23620</v>
      </c>
      <c r="G115" s="2">
        <v>20.7</v>
      </c>
      <c r="H115" s="2">
        <v>79.3</v>
      </c>
      <c r="I115" s="2">
        <v>19.100000000000001</v>
      </c>
      <c r="J115" s="2">
        <v>80.900000000000006</v>
      </c>
      <c r="K115" s="7">
        <v>62</v>
      </c>
      <c r="L115" s="7">
        <v>202</v>
      </c>
      <c r="M115" s="7">
        <v>279</v>
      </c>
      <c r="N115" s="7">
        <v>1280</v>
      </c>
      <c r="O115" s="7">
        <v>1611</v>
      </c>
      <c r="P115" s="7">
        <v>1447</v>
      </c>
      <c r="Q115" s="7">
        <v>364</v>
      </c>
      <c r="R115" s="7">
        <v>791</v>
      </c>
      <c r="S115" s="7">
        <v>32071</v>
      </c>
      <c r="T115" s="7">
        <v>387</v>
      </c>
      <c r="U115" s="7">
        <v>67</v>
      </c>
      <c r="V115" s="7">
        <v>2999</v>
      </c>
      <c r="W115" s="7">
        <v>83</v>
      </c>
      <c r="X115" s="7">
        <v>161</v>
      </c>
      <c r="Y115" s="7">
        <v>2342</v>
      </c>
      <c r="Z115" s="7">
        <v>5033</v>
      </c>
      <c r="AA115" s="7">
        <v>1511</v>
      </c>
      <c r="AB115" s="7">
        <v>2012</v>
      </c>
      <c r="AC115" s="7">
        <v>1241</v>
      </c>
      <c r="AD115" s="7">
        <v>1171</v>
      </c>
      <c r="AE115" s="7">
        <v>425</v>
      </c>
      <c r="AF115" s="7">
        <v>2256</v>
      </c>
      <c r="AG115" s="7">
        <v>2522</v>
      </c>
      <c r="AH115" s="7">
        <v>1780</v>
      </c>
      <c r="AI115" s="7">
        <v>2585</v>
      </c>
      <c r="AJ115" s="7">
        <v>3625</v>
      </c>
      <c r="AK115" s="7">
        <v>873</v>
      </c>
      <c r="AL115" s="7">
        <v>853</v>
      </c>
      <c r="AM115" s="7">
        <v>144</v>
      </c>
      <c r="AN115" s="7">
        <v>26031</v>
      </c>
      <c r="AO115" s="7">
        <v>618.66666666666663</v>
      </c>
      <c r="AP115" s="7">
        <v>1701</v>
      </c>
      <c r="AQ115" s="2">
        <v>5.5</v>
      </c>
      <c r="AR115" s="2">
        <v>5.2</v>
      </c>
      <c r="AS115" s="2">
        <v>-0.16666666666666666</v>
      </c>
      <c r="AT115" s="7">
        <v>43</v>
      </c>
      <c r="AU115" s="7">
        <v>59</v>
      </c>
      <c r="AV115" s="7">
        <v>397</v>
      </c>
      <c r="AW115" s="7">
        <v>48602</v>
      </c>
      <c r="AX115" s="2">
        <v>63.6</v>
      </c>
      <c r="AY115" s="2">
        <v>72.7</v>
      </c>
      <c r="AZ115" s="2">
        <v>32.1</v>
      </c>
      <c r="BA115" s="7">
        <v>406.33333333333331</v>
      </c>
      <c r="BB115" s="7">
        <v>29214</v>
      </c>
      <c r="BC115" s="7" t="e">
        <v>#N/A</v>
      </c>
      <c r="BD115" s="7">
        <v>25217</v>
      </c>
      <c r="BE115" s="7">
        <v>664</v>
      </c>
      <c r="BF115" s="7">
        <v>2167</v>
      </c>
      <c r="BG115" s="7">
        <v>1701</v>
      </c>
      <c r="BH115" s="7">
        <v>466170</v>
      </c>
      <c r="BI115" s="7">
        <v>3558</v>
      </c>
      <c r="BJ115" s="7">
        <v>24283</v>
      </c>
      <c r="BK115" s="7">
        <v>50222</v>
      </c>
      <c r="BL115" s="7">
        <v>8196</v>
      </c>
      <c r="BM115" s="7">
        <v>6392</v>
      </c>
      <c r="BN115" s="7">
        <v>32918</v>
      </c>
      <c r="BO115" s="7">
        <v>56415</v>
      </c>
      <c r="BP115" s="7">
        <v>19391</v>
      </c>
      <c r="BQ115" s="7">
        <v>14700</v>
      </c>
      <c r="BR115" s="7">
        <v>10721</v>
      </c>
      <c r="BS115" s="7">
        <v>47948</v>
      </c>
      <c r="BT115" s="7">
        <v>52671</v>
      </c>
      <c r="BU115" s="7">
        <v>35148</v>
      </c>
      <c r="BV115" s="7">
        <v>17999</v>
      </c>
      <c r="BW115" s="7">
        <v>25829</v>
      </c>
      <c r="BX115" s="7">
        <v>28759</v>
      </c>
      <c r="BY115" s="7">
        <v>42539</v>
      </c>
      <c r="BZ115" s="7">
        <v>8720</v>
      </c>
      <c r="CA115" s="7">
        <v>7801</v>
      </c>
      <c r="CB115" s="7">
        <v>711</v>
      </c>
      <c r="CC115" s="7"/>
    </row>
    <row r="116" spans="1:81" x14ac:dyDescent="0.25">
      <c r="A116" t="s">
        <v>671</v>
      </c>
      <c r="B116" s="7">
        <v>6033</v>
      </c>
      <c r="C116" s="7">
        <v>23199</v>
      </c>
      <c r="D116" s="7">
        <v>29232</v>
      </c>
      <c r="E116" s="7">
        <v>5587</v>
      </c>
      <c r="F116" s="7">
        <v>23645</v>
      </c>
      <c r="G116" s="2">
        <v>20.6</v>
      </c>
      <c r="H116" s="2">
        <v>79.400000000000006</v>
      </c>
      <c r="I116" s="2">
        <v>19.100000000000001</v>
      </c>
      <c r="J116" s="2">
        <v>80.900000000000006</v>
      </c>
      <c r="K116" s="7">
        <v>62</v>
      </c>
      <c r="L116" s="7">
        <v>199</v>
      </c>
      <c r="M116" s="7">
        <v>282</v>
      </c>
      <c r="N116" s="7">
        <v>1276</v>
      </c>
      <c r="O116" s="7">
        <v>1618</v>
      </c>
      <c r="P116" s="7">
        <v>1448</v>
      </c>
      <c r="Q116" s="7">
        <v>363</v>
      </c>
      <c r="R116" s="7">
        <v>789</v>
      </c>
      <c r="S116" s="7">
        <v>31996</v>
      </c>
      <c r="T116" s="7">
        <v>376</v>
      </c>
      <c r="U116" s="7">
        <v>66</v>
      </c>
      <c r="V116" s="7">
        <v>2988</v>
      </c>
      <c r="W116" s="7">
        <v>85</v>
      </c>
      <c r="X116" s="7">
        <v>160</v>
      </c>
      <c r="Y116" s="7">
        <v>2318</v>
      </c>
      <c r="Z116" s="7">
        <v>5033</v>
      </c>
      <c r="AA116" s="7">
        <v>1501</v>
      </c>
      <c r="AB116" s="7">
        <v>2005</v>
      </c>
      <c r="AC116" s="7">
        <v>1245</v>
      </c>
      <c r="AD116" s="7">
        <v>1174</v>
      </c>
      <c r="AE116" s="7">
        <v>439</v>
      </c>
      <c r="AF116" s="7">
        <v>2256</v>
      </c>
      <c r="AG116" s="7">
        <v>2511</v>
      </c>
      <c r="AH116" s="7">
        <v>1777</v>
      </c>
      <c r="AI116" s="7">
        <v>2586</v>
      </c>
      <c r="AJ116" s="7">
        <v>3630</v>
      </c>
      <c r="AK116" s="7">
        <v>857</v>
      </c>
      <c r="AL116" s="7">
        <v>846</v>
      </c>
      <c r="AM116" s="7">
        <v>144</v>
      </c>
      <c r="AN116" s="7">
        <v>26004</v>
      </c>
      <c r="AO116" s="7">
        <v>615.66666666666663</v>
      </c>
      <c r="AP116" s="7">
        <v>1704</v>
      </c>
      <c r="AQ116" s="2">
        <v>5.5</v>
      </c>
      <c r="AR116" s="2">
        <v>6.1</v>
      </c>
      <c r="AS116" s="2">
        <v>0.56666666666666676</v>
      </c>
      <c r="AT116" s="7">
        <v>40</v>
      </c>
      <c r="AU116" s="7">
        <v>62</v>
      </c>
      <c r="AV116" s="7">
        <v>393</v>
      </c>
      <c r="AW116" s="7">
        <v>48722</v>
      </c>
      <c r="AX116" s="2">
        <v>63.4</v>
      </c>
      <c r="AY116" s="2">
        <v>72.5</v>
      </c>
      <c r="AZ116" s="2">
        <v>32.1</v>
      </c>
      <c r="BA116" s="7">
        <v>415.33333333333331</v>
      </c>
      <c r="BB116" s="7">
        <v>29194</v>
      </c>
      <c r="BC116" s="7" t="e">
        <v>#N/A</v>
      </c>
      <c r="BD116" s="7">
        <v>25169</v>
      </c>
      <c r="BE116" s="7">
        <v>660</v>
      </c>
      <c r="BF116" s="7">
        <v>2172</v>
      </c>
      <c r="BG116" s="7">
        <v>1704</v>
      </c>
      <c r="BH116" s="7">
        <v>470989</v>
      </c>
      <c r="BI116" s="7">
        <v>3340</v>
      </c>
      <c r="BJ116" s="7">
        <v>24415</v>
      </c>
      <c r="BK116" s="7">
        <v>49575</v>
      </c>
      <c r="BL116" s="7">
        <v>8063</v>
      </c>
      <c r="BM116" s="7">
        <v>6522</v>
      </c>
      <c r="BN116" s="7">
        <v>32906</v>
      </c>
      <c r="BO116" s="7">
        <v>56285</v>
      </c>
      <c r="BP116" s="7">
        <v>19353</v>
      </c>
      <c r="BQ116" s="7">
        <v>14900</v>
      </c>
      <c r="BR116" s="7">
        <v>11055</v>
      </c>
      <c r="BS116" s="7">
        <v>52033</v>
      </c>
      <c r="BT116" s="7">
        <v>52374</v>
      </c>
      <c r="BU116" s="7">
        <v>35920</v>
      </c>
      <c r="BV116" s="7">
        <v>18662</v>
      </c>
      <c r="BW116" s="7">
        <v>25825</v>
      </c>
      <c r="BX116" s="7">
        <v>28915</v>
      </c>
      <c r="BY116" s="7">
        <v>43321</v>
      </c>
      <c r="BZ116" s="7">
        <v>8189</v>
      </c>
      <c r="CA116" s="7">
        <v>7562</v>
      </c>
      <c r="CB116" s="7">
        <v>642</v>
      </c>
      <c r="CC116" s="7"/>
    </row>
    <row r="117" spans="1:81" x14ac:dyDescent="0.25">
      <c r="A117" t="s">
        <v>672</v>
      </c>
      <c r="B117" s="7">
        <v>6028</v>
      </c>
      <c r="C117" s="7">
        <v>23324</v>
      </c>
      <c r="D117" s="7">
        <v>29352</v>
      </c>
      <c r="E117" s="7">
        <v>5580</v>
      </c>
      <c r="F117" s="7">
        <v>23772</v>
      </c>
      <c r="G117" s="2">
        <v>20.5</v>
      </c>
      <c r="H117" s="2">
        <v>79.5</v>
      </c>
      <c r="I117" s="2">
        <v>19</v>
      </c>
      <c r="J117" s="2">
        <v>81</v>
      </c>
      <c r="K117" s="7">
        <v>61</v>
      </c>
      <c r="L117" s="7">
        <v>197</v>
      </c>
      <c r="M117" s="7">
        <v>283</v>
      </c>
      <c r="N117" s="7">
        <v>1269</v>
      </c>
      <c r="O117" s="7">
        <v>1623</v>
      </c>
      <c r="P117" s="7">
        <v>1443</v>
      </c>
      <c r="Q117" s="7">
        <v>362</v>
      </c>
      <c r="R117" s="7">
        <v>788</v>
      </c>
      <c r="S117" s="7">
        <v>32084</v>
      </c>
      <c r="T117" s="7">
        <v>376</v>
      </c>
      <c r="U117" s="7">
        <v>69</v>
      </c>
      <c r="V117" s="7">
        <v>2985</v>
      </c>
      <c r="W117" s="7">
        <v>85</v>
      </c>
      <c r="X117" s="7">
        <v>158</v>
      </c>
      <c r="Y117" s="7">
        <v>2325</v>
      </c>
      <c r="Z117" s="7">
        <v>5058</v>
      </c>
      <c r="AA117" s="7">
        <v>1510</v>
      </c>
      <c r="AB117" s="7">
        <v>1997</v>
      </c>
      <c r="AC117" s="7">
        <v>1250</v>
      </c>
      <c r="AD117" s="7">
        <v>1180</v>
      </c>
      <c r="AE117" s="7">
        <v>445</v>
      </c>
      <c r="AF117" s="7">
        <v>2271</v>
      </c>
      <c r="AG117" s="7">
        <v>2548</v>
      </c>
      <c r="AH117" s="7">
        <v>1778</v>
      </c>
      <c r="AI117" s="7">
        <v>2600</v>
      </c>
      <c r="AJ117" s="7">
        <v>3602</v>
      </c>
      <c r="AK117" s="7">
        <v>864</v>
      </c>
      <c r="AL117" s="7">
        <v>837</v>
      </c>
      <c r="AM117" s="7">
        <v>145</v>
      </c>
      <c r="AN117" s="7">
        <v>26086</v>
      </c>
      <c r="AO117" s="7">
        <v>662.66666666666663</v>
      </c>
      <c r="AP117" s="7">
        <v>1658</v>
      </c>
      <c r="AQ117" s="2">
        <v>5.4</v>
      </c>
      <c r="AR117" s="2">
        <v>4.5999999999999996</v>
      </c>
      <c r="AS117" s="2">
        <v>1.3999999999999997</v>
      </c>
      <c r="AT117" s="7">
        <v>53</v>
      </c>
      <c r="AU117" s="7">
        <v>62</v>
      </c>
      <c r="AV117" s="7">
        <v>396</v>
      </c>
      <c r="AW117" s="7">
        <v>48843</v>
      </c>
      <c r="AX117" s="2">
        <v>63.4</v>
      </c>
      <c r="AY117" s="2">
        <v>72.7</v>
      </c>
      <c r="AZ117" s="2">
        <v>32.200000000000003</v>
      </c>
      <c r="BA117" s="7">
        <v>414.33333333333331</v>
      </c>
      <c r="BB117" s="7">
        <v>29322</v>
      </c>
      <c r="BC117" s="7" t="e">
        <v>#N/A</v>
      </c>
      <c r="BD117" s="7">
        <v>25310</v>
      </c>
      <c r="BE117" s="7">
        <v>682</v>
      </c>
      <c r="BF117" s="7">
        <v>2174</v>
      </c>
      <c r="BG117" s="7">
        <v>1658</v>
      </c>
      <c r="BH117" s="7">
        <v>474768</v>
      </c>
      <c r="BI117" s="7">
        <v>3236</v>
      </c>
      <c r="BJ117" s="7">
        <v>24160</v>
      </c>
      <c r="BK117" s="7">
        <v>49154</v>
      </c>
      <c r="BL117" s="7">
        <v>7954</v>
      </c>
      <c r="BM117" s="7">
        <v>6413</v>
      </c>
      <c r="BN117" s="7">
        <v>32424</v>
      </c>
      <c r="BO117" s="7">
        <v>56032</v>
      </c>
      <c r="BP117" s="7">
        <v>19615</v>
      </c>
      <c r="BQ117" s="7">
        <v>15060</v>
      </c>
      <c r="BR117" s="7">
        <v>11665</v>
      </c>
      <c r="BS117" s="7">
        <v>56570</v>
      </c>
      <c r="BT117" s="7">
        <v>52394</v>
      </c>
      <c r="BU117" s="7">
        <v>35814</v>
      </c>
      <c r="BV117" s="7">
        <v>18670</v>
      </c>
      <c r="BW117" s="7">
        <v>25802</v>
      </c>
      <c r="BX117" s="7">
        <v>28841</v>
      </c>
      <c r="BY117" s="7">
        <v>42874</v>
      </c>
      <c r="BZ117" s="7">
        <v>8217</v>
      </c>
      <c r="CA117" s="7">
        <v>7366</v>
      </c>
      <c r="CB117" s="7">
        <v>532</v>
      </c>
      <c r="CC117" s="7"/>
    </row>
    <row r="118" spans="1:81" x14ac:dyDescent="0.25">
      <c r="A118" t="s">
        <v>673</v>
      </c>
      <c r="B118" s="7">
        <v>6018</v>
      </c>
      <c r="C118" s="7">
        <v>23452</v>
      </c>
      <c r="D118" s="7">
        <v>29470</v>
      </c>
      <c r="E118" s="7">
        <v>5564</v>
      </c>
      <c r="F118" s="7">
        <v>23906</v>
      </c>
      <c r="G118" s="2">
        <v>20.399999999999999</v>
      </c>
      <c r="H118" s="2">
        <v>79.599999999999994</v>
      </c>
      <c r="I118" s="2">
        <v>18.899999999999999</v>
      </c>
      <c r="J118" s="2">
        <v>81.099999999999994</v>
      </c>
      <c r="K118" s="7">
        <v>61</v>
      </c>
      <c r="L118" s="7">
        <v>195</v>
      </c>
      <c r="M118" s="7">
        <v>284</v>
      </c>
      <c r="N118" s="7">
        <v>1269</v>
      </c>
      <c r="O118" s="7">
        <v>1628</v>
      </c>
      <c r="P118" s="7">
        <v>1444</v>
      </c>
      <c r="Q118" s="7">
        <v>360</v>
      </c>
      <c r="R118" s="7">
        <v>774</v>
      </c>
      <c r="S118" s="7">
        <v>32221</v>
      </c>
      <c r="T118" s="7">
        <v>379</v>
      </c>
      <c r="U118" s="7">
        <v>69</v>
      </c>
      <c r="V118" s="7">
        <v>2973</v>
      </c>
      <c r="W118" s="7">
        <v>88</v>
      </c>
      <c r="X118" s="7">
        <v>157</v>
      </c>
      <c r="Y118" s="7">
        <v>2350</v>
      </c>
      <c r="Z118" s="7">
        <v>5053</v>
      </c>
      <c r="AA118" s="7">
        <v>1519</v>
      </c>
      <c r="AB118" s="7">
        <v>2026</v>
      </c>
      <c r="AC118" s="7">
        <v>1245</v>
      </c>
      <c r="AD118" s="7">
        <v>1181</v>
      </c>
      <c r="AE118" s="7">
        <v>465</v>
      </c>
      <c r="AF118" s="7">
        <v>2307</v>
      </c>
      <c r="AG118" s="7">
        <v>2588</v>
      </c>
      <c r="AH118" s="7">
        <v>1771</v>
      </c>
      <c r="AI118" s="7">
        <v>2585</v>
      </c>
      <c r="AJ118" s="7">
        <v>3616</v>
      </c>
      <c r="AK118" s="7">
        <v>870</v>
      </c>
      <c r="AL118" s="7">
        <v>817</v>
      </c>
      <c r="AM118" s="7">
        <v>161</v>
      </c>
      <c r="AN118" s="7">
        <v>26204</v>
      </c>
      <c r="AO118" s="7">
        <v>706</v>
      </c>
      <c r="AP118" s="7">
        <v>1650</v>
      </c>
      <c r="AQ118" s="2">
        <v>5.3</v>
      </c>
      <c r="AR118" s="2">
        <v>5.0999999999999996</v>
      </c>
      <c r="AS118" s="2">
        <v>1.7333333333333332</v>
      </c>
      <c r="AT118" s="7">
        <v>66</v>
      </c>
      <c r="AU118" s="7">
        <v>65</v>
      </c>
      <c r="AV118" s="7">
        <v>391</v>
      </c>
      <c r="AW118" s="7">
        <v>48962</v>
      </c>
      <c r="AX118" s="2">
        <v>63.5</v>
      </c>
      <c r="AY118" s="2">
        <v>72.7</v>
      </c>
      <c r="AZ118" s="2">
        <v>32.1</v>
      </c>
      <c r="BA118" s="7">
        <v>421.66666666666669</v>
      </c>
      <c r="BB118" s="7">
        <v>29420</v>
      </c>
      <c r="BC118" s="7" t="e">
        <v>#N/A</v>
      </c>
      <c r="BD118" s="7">
        <v>25380</v>
      </c>
      <c r="BE118" s="7">
        <v>694</v>
      </c>
      <c r="BF118" s="7">
        <v>2176</v>
      </c>
      <c r="BG118" s="7">
        <v>1650</v>
      </c>
      <c r="BH118" s="7">
        <v>477797</v>
      </c>
      <c r="BI118" s="7">
        <v>3234</v>
      </c>
      <c r="BJ118" s="7">
        <v>23168</v>
      </c>
      <c r="BK118" s="7">
        <v>49353</v>
      </c>
      <c r="BL118" s="7">
        <v>7869</v>
      </c>
      <c r="BM118" s="7">
        <v>6356</v>
      </c>
      <c r="BN118" s="7">
        <v>31627</v>
      </c>
      <c r="BO118" s="7">
        <v>56745</v>
      </c>
      <c r="BP118" s="7">
        <v>19894</v>
      </c>
      <c r="BQ118" s="7">
        <v>15045</v>
      </c>
      <c r="BR118" s="7">
        <v>12046</v>
      </c>
      <c r="BS118" s="7">
        <v>58968</v>
      </c>
      <c r="BT118" s="7">
        <v>52245</v>
      </c>
      <c r="BU118" s="7">
        <v>36196</v>
      </c>
      <c r="BV118" s="7">
        <v>18960</v>
      </c>
      <c r="BW118" s="7">
        <v>25673</v>
      </c>
      <c r="BX118" s="7">
        <v>28415</v>
      </c>
      <c r="BY118" s="7">
        <v>42906</v>
      </c>
      <c r="BZ118" s="7">
        <v>8126</v>
      </c>
      <c r="CA118" s="7">
        <v>7422</v>
      </c>
      <c r="CB118" s="7">
        <v>600</v>
      </c>
      <c r="CC118" s="7"/>
    </row>
    <row r="119" spans="1:81" x14ac:dyDescent="0.25">
      <c r="A119" t="s">
        <v>674</v>
      </c>
      <c r="B119" s="7">
        <v>6023</v>
      </c>
      <c r="C119" s="7">
        <v>23591</v>
      </c>
      <c r="D119" s="7">
        <v>29614</v>
      </c>
      <c r="E119" s="7">
        <v>5553</v>
      </c>
      <c r="F119" s="7">
        <v>24061</v>
      </c>
      <c r="G119" s="2">
        <v>20.3</v>
      </c>
      <c r="H119" s="2">
        <v>79.7</v>
      </c>
      <c r="I119" s="2">
        <v>18.8</v>
      </c>
      <c r="J119" s="2">
        <v>81.2</v>
      </c>
      <c r="K119" s="7">
        <v>59</v>
      </c>
      <c r="L119" s="7">
        <v>195</v>
      </c>
      <c r="M119" s="7">
        <v>284</v>
      </c>
      <c r="N119" s="7">
        <v>1257</v>
      </c>
      <c r="O119" s="7">
        <v>1634</v>
      </c>
      <c r="P119" s="7">
        <v>1447</v>
      </c>
      <c r="Q119" s="7">
        <v>354</v>
      </c>
      <c r="R119" s="7">
        <v>792</v>
      </c>
      <c r="S119" s="7">
        <v>32259</v>
      </c>
      <c r="T119" s="7">
        <v>376</v>
      </c>
      <c r="U119" s="7">
        <v>67</v>
      </c>
      <c r="V119" s="7">
        <v>2931</v>
      </c>
      <c r="W119" s="7">
        <v>85</v>
      </c>
      <c r="X119" s="7">
        <v>160</v>
      </c>
      <c r="Y119" s="7">
        <v>2329</v>
      </c>
      <c r="Z119" s="7">
        <v>5081</v>
      </c>
      <c r="AA119" s="7">
        <v>1528</v>
      </c>
      <c r="AB119" s="7">
        <v>2043</v>
      </c>
      <c r="AC119" s="7">
        <v>1235</v>
      </c>
      <c r="AD119" s="7">
        <v>1185</v>
      </c>
      <c r="AE119" s="7">
        <v>470</v>
      </c>
      <c r="AF119" s="7">
        <v>2308</v>
      </c>
      <c r="AG119" s="7">
        <v>2607</v>
      </c>
      <c r="AH119" s="7">
        <v>1767</v>
      </c>
      <c r="AI119" s="7">
        <v>2595</v>
      </c>
      <c r="AJ119" s="7">
        <v>3626</v>
      </c>
      <c r="AK119" s="7">
        <v>865</v>
      </c>
      <c r="AL119" s="7">
        <v>827</v>
      </c>
      <c r="AM119" s="7">
        <v>171</v>
      </c>
      <c r="AN119" s="7">
        <v>26309</v>
      </c>
      <c r="AO119" s="7">
        <v>685</v>
      </c>
      <c r="AP119" s="7">
        <v>1608</v>
      </c>
      <c r="AQ119" s="2">
        <v>5.2</v>
      </c>
      <c r="AR119" s="2">
        <v>4.3</v>
      </c>
      <c r="AS119" s="2">
        <v>1.0999999999999999</v>
      </c>
      <c r="AT119" s="7">
        <v>48</v>
      </c>
      <c r="AU119" s="7">
        <v>67</v>
      </c>
      <c r="AV119" s="7">
        <v>384</v>
      </c>
      <c r="AW119" s="7">
        <v>49079</v>
      </c>
      <c r="AX119" s="2">
        <v>63.5</v>
      </c>
      <c r="AY119" s="2">
        <v>72.900000000000006</v>
      </c>
      <c r="AZ119" s="2">
        <v>31.9</v>
      </c>
      <c r="BA119" s="7">
        <v>423.66666666666669</v>
      </c>
      <c r="BB119" s="7">
        <v>29576</v>
      </c>
      <c r="BC119" s="7" t="e">
        <v>#N/A</v>
      </c>
      <c r="BD119" s="7">
        <v>25521</v>
      </c>
      <c r="BE119" s="7">
        <v>729</v>
      </c>
      <c r="BF119" s="7">
        <v>2175</v>
      </c>
      <c r="BG119" s="7">
        <v>1608</v>
      </c>
      <c r="BH119" s="7">
        <v>480299</v>
      </c>
      <c r="BI119" s="7">
        <v>3447</v>
      </c>
      <c r="BJ119" s="7">
        <v>23224</v>
      </c>
      <c r="BK119" s="7">
        <v>49738</v>
      </c>
      <c r="BL119" s="7">
        <v>7546</v>
      </c>
      <c r="BM119" s="7">
        <v>6344</v>
      </c>
      <c r="BN119" s="7">
        <v>31707</v>
      </c>
      <c r="BO119" s="7">
        <v>57448</v>
      </c>
      <c r="BP119" s="7">
        <v>20238</v>
      </c>
      <c r="BQ119" s="7">
        <v>15152</v>
      </c>
      <c r="BR119" s="7">
        <v>12120</v>
      </c>
      <c r="BS119" s="7">
        <v>58856</v>
      </c>
      <c r="BT119" s="7">
        <v>52888</v>
      </c>
      <c r="BU119" s="7">
        <v>35956</v>
      </c>
      <c r="BV119" s="7">
        <v>18922</v>
      </c>
      <c r="BW119" s="7">
        <v>25606</v>
      </c>
      <c r="BX119" s="7">
        <v>28050</v>
      </c>
      <c r="BY119" s="7">
        <v>43302</v>
      </c>
      <c r="BZ119" s="7">
        <v>8615</v>
      </c>
      <c r="CA119" s="7">
        <v>7733</v>
      </c>
      <c r="CB119" s="7">
        <v>627</v>
      </c>
      <c r="CC119" s="7"/>
    </row>
    <row r="120" spans="1:81" x14ac:dyDescent="0.25">
      <c r="A120" t="s">
        <v>675</v>
      </c>
      <c r="B120" s="7">
        <v>5997</v>
      </c>
      <c r="C120" s="7">
        <v>23709</v>
      </c>
      <c r="D120" s="7">
        <v>29706</v>
      </c>
      <c r="E120" s="7">
        <v>5545</v>
      </c>
      <c r="F120" s="7">
        <v>24161</v>
      </c>
      <c r="G120" s="2">
        <v>20.2</v>
      </c>
      <c r="H120" s="2">
        <v>79.8</v>
      </c>
      <c r="I120" s="2">
        <v>18.7</v>
      </c>
      <c r="J120" s="2">
        <v>81.3</v>
      </c>
      <c r="K120" s="7">
        <v>56</v>
      </c>
      <c r="L120" s="7">
        <v>193</v>
      </c>
      <c r="M120" s="7">
        <v>286</v>
      </c>
      <c r="N120" s="7">
        <v>1234</v>
      </c>
      <c r="O120" s="7">
        <v>1630</v>
      </c>
      <c r="P120" s="7">
        <v>1451</v>
      </c>
      <c r="Q120" s="7">
        <v>359</v>
      </c>
      <c r="R120" s="7">
        <v>793</v>
      </c>
      <c r="S120" s="7">
        <v>32277</v>
      </c>
      <c r="T120" s="7">
        <v>387</v>
      </c>
      <c r="U120" s="7">
        <v>68</v>
      </c>
      <c r="V120" s="7">
        <v>2907</v>
      </c>
      <c r="W120" s="7">
        <v>86</v>
      </c>
      <c r="X120" s="7">
        <v>165</v>
      </c>
      <c r="Y120" s="7">
        <v>2306</v>
      </c>
      <c r="Z120" s="7">
        <v>5106</v>
      </c>
      <c r="AA120" s="7">
        <v>1514</v>
      </c>
      <c r="AB120" s="7">
        <v>2036</v>
      </c>
      <c r="AC120" s="7">
        <v>1223</v>
      </c>
      <c r="AD120" s="7">
        <v>1201</v>
      </c>
      <c r="AE120" s="7">
        <v>470</v>
      </c>
      <c r="AF120" s="7">
        <v>2318</v>
      </c>
      <c r="AG120" s="7">
        <v>2618</v>
      </c>
      <c r="AH120" s="7">
        <v>1750</v>
      </c>
      <c r="AI120" s="7">
        <v>2601</v>
      </c>
      <c r="AJ120" s="7">
        <v>3653</v>
      </c>
      <c r="AK120" s="7">
        <v>876</v>
      </c>
      <c r="AL120" s="7">
        <v>823</v>
      </c>
      <c r="AM120" s="7">
        <v>169</v>
      </c>
      <c r="AN120" s="7">
        <v>26359</v>
      </c>
      <c r="AO120" s="7">
        <v>674</v>
      </c>
      <c r="AP120" s="7">
        <v>1622</v>
      </c>
      <c r="AQ120" s="2">
        <v>5.2</v>
      </c>
      <c r="AR120" s="2">
        <v>4.7</v>
      </c>
      <c r="AS120" s="2">
        <v>0.6</v>
      </c>
      <c r="AT120" s="7">
        <v>54</v>
      </c>
      <c r="AU120" s="7">
        <v>63</v>
      </c>
      <c r="AV120" s="7">
        <v>398</v>
      </c>
      <c r="AW120" s="7">
        <v>49197</v>
      </c>
      <c r="AX120" s="2">
        <v>63.6</v>
      </c>
      <c r="AY120" s="2">
        <v>73</v>
      </c>
      <c r="AZ120" s="2">
        <v>32.200000000000003</v>
      </c>
      <c r="BA120" s="7">
        <v>433.66666666666669</v>
      </c>
      <c r="BB120" s="7">
        <v>29684</v>
      </c>
      <c r="BC120" s="7" t="e">
        <v>#N/A</v>
      </c>
      <c r="BD120" s="7">
        <v>25582</v>
      </c>
      <c r="BE120" s="7">
        <v>705</v>
      </c>
      <c r="BF120" s="7">
        <v>2225</v>
      </c>
      <c r="BG120" s="7">
        <v>1622</v>
      </c>
      <c r="BH120" s="7">
        <v>483291</v>
      </c>
      <c r="BI120" s="7">
        <v>4068</v>
      </c>
      <c r="BJ120" s="7">
        <v>21929</v>
      </c>
      <c r="BK120" s="7">
        <v>50069</v>
      </c>
      <c r="BL120" s="7">
        <v>7206</v>
      </c>
      <c r="BM120" s="7">
        <v>6324</v>
      </c>
      <c r="BN120" s="7">
        <v>31652</v>
      </c>
      <c r="BO120" s="7">
        <v>57985</v>
      </c>
      <c r="BP120" s="7">
        <v>20753</v>
      </c>
      <c r="BQ120" s="7">
        <v>15326</v>
      </c>
      <c r="BR120" s="7">
        <v>11862</v>
      </c>
      <c r="BS120" s="7">
        <v>59744</v>
      </c>
      <c r="BT120" s="7">
        <v>53121</v>
      </c>
      <c r="BU120" s="7">
        <v>36113</v>
      </c>
      <c r="BV120" s="7">
        <v>19671</v>
      </c>
      <c r="BW120" s="7">
        <v>25802</v>
      </c>
      <c r="BX120" s="7">
        <v>28822</v>
      </c>
      <c r="BY120" s="7">
        <v>43420</v>
      </c>
      <c r="BZ120" s="7">
        <v>8503</v>
      </c>
      <c r="CA120" s="7">
        <v>7645</v>
      </c>
      <c r="CB120" s="7">
        <v>527</v>
      </c>
      <c r="CC120" s="7"/>
    </row>
    <row r="121" spans="1:81" x14ac:dyDescent="0.25">
      <c r="A121" t="s">
        <v>676</v>
      </c>
      <c r="B121" s="7">
        <v>6019</v>
      </c>
      <c r="C121" s="7">
        <v>23677</v>
      </c>
      <c r="D121" s="7">
        <v>29696</v>
      </c>
      <c r="E121" s="7">
        <v>5558</v>
      </c>
      <c r="F121" s="7">
        <v>24138</v>
      </c>
      <c r="G121" s="2">
        <v>20.3</v>
      </c>
      <c r="H121" s="2">
        <v>79.7</v>
      </c>
      <c r="I121" s="2">
        <v>18.7</v>
      </c>
      <c r="J121" s="2">
        <v>81.3</v>
      </c>
      <c r="K121" s="7">
        <v>55</v>
      </c>
      <c r="L121" s="7">
        <v>193</v>
      </c>
      <c r="M121" s="7">
        <v>286</v>
      </c>
      <c r="N121" s="7">
        <v>1226</v>
      </c>
      <c r="O121" s="7">
        <v>1637</v>
      </c>
      <c r="P121" s="7">
        <v>1463</v>
      </c>
      <c r="Q121" s="7">
        <v>359</v>
      </c>
      <c r="R121" s="7">
        <v>799</v>
      </c>
      <c r="S121" s="7">
        <v>32347</v>
      </c>
      <c r="T121" s="7">
        <v>400</v>
      </c>
      <c r="U121" s="7">
        <v>67</v>
      </c>
      <c r="V121" s="7">
        <v>2884</v>
      </c>
      <c r="W121" s="7">
        <v>86</v>
      </c>
      <c r="X121" s="7">
        <v>170</v>
      </c>
      <c r="Y121" s="7">
        <v>2300</v>
      </c>
      <c r="Z121" s="7">
        <v>5094</v>
      </c>
      <c r="AA121" s="7">
        <v>1522</v>
      </c>
      <c r="AB121" s="7">
        <v>2042</v>
      </c>
      <c r="AC121" s="7">
        <v>1234</v>
      </c>
      <c r="AD121" s="7">
        <v>1200</v>
      </c>
      <c r="AE121" s="7">
        <v>478</v>
      </c>
      <c r="AF121" s="7">
        <v>2333</v>
      </c>
      <c r="AG121" s="7">
        <v>2625</v>
      </c>
      <c r="AH121" s="7">
        <v>1743</v>
      </c>
      <c r="AI121" s="7">
        <v>2609</v>
      </c>
      <c r="AJ121" s="7">
        <v>3691</v>
      </c>
      <c r="AK121" s="7">
        <v>896</v>
      </c>
      <c r="AL121" s="7">
        <v>818</v>
      </c>
      <c r="AM121" s="7">
        <v>154</v>
      </c>
      <c r="AN121" s="7">
        <v>26440</v>
      </c>
      <c r="AO121" s="7">
        <v>661.66666666666663</v>
      </c>
      <c r="AP121" s="7">
        <v>1680</v>
      </c>
      <c r="AQ121" s="2">
        <v>5.4</v>
      </c>
      <c r="AR121" s="2">
        <v>4.8</v>
      </c>
      <c r="AS121" s="2">
        <v>-0.26666666666666666</v>
      </c>
      <c r="AT121" s="7">
        <v>58</v>
      </c>
      <c r="AU121" s="7">
        <v>60</v>
      </c>
      <c r="AV121" s="7">
        <v>416</v>
      </c>
      <c r="AW121" s="7">
        <v>49315</v>
      </c>
      <c r="AX121" s="2">
        <v>63.7</v>
      </c>
      <c r="AY121" s="2">
        <v>72.900000000000006</v>
      </c>
      <c r="AZ121" s="2">
        <v>31.8</v>
      </c>
      <c r="BA121" s="7">
        <v>432.33333333333331</v>
      </c>
      <c r="BB121" s="7">
        <v>29722</v>
      </c>
      <c r="BC121" s="7" t="e">
        <v>#N/A</v>
      </c>
      <c r="BD121" s="7">
        <v>25641</v>
      </c>
      <c r="BE121" s="7">
        <v>679</v>
      </c>
      <c r="BF121" s="7">
        <v>2257</v>
      </c>
      <c r="BG121" s="7">
        <v>1680</v>
      </c>
      <c r="BH121" s="7">
        <v>481480</v>
      </c>
      <c r="BI121" s="7">
        <v>4209</v>
      </c>
      <c r="BJ121" s="7">
        <v>21705</v>
      </c>
      <c r="BK121" s="7">
        <v>49816</v>
      </c>
      <c r="BL121" s="7">
        <v>7140</v>
      </c>
      <c r="BM121" s="7">
        <v>6287</v>
      </c>
      <c r="BN121" s="7">
        <v>30896</v>
      </c>
      <c r="BO121" s="7">
        <v>58293</v>
      </c>
      <c r="BP121" s="7">
        <v>20861</v>
      </c>
      <c r="BQ121" s="7">
        <v>14825</v>
      </c>
      <c r="BR121" s="7">
        <v>12224</v>
      </c>
      <c r="BS121" s="7">
        <v>58940</v>
      </c>
      <c r="BT121" s="7">
        <v>53328</v>
      </c>
      <c r="BU121" s="7">
        <v>35569</v>
      </c>
      <c r="BV121" s="7">
        <v>19460</v>
      </c>
      <c r="BW121" s="7">
        <v>25691</v>
      </c>
      <c r="BX121" s="7">
        <v>27924</v>
      </c>
      <c r="BY121" s="7">
        <v>44082</v>
      </c>
      <c r="BZ121" s="7">
        <v>8423</v>
      </c>
      <c r="CA121" s="7">
        <v>7596</v>
      </c>
      <c r="CB121" s="7">
        <v>655</v>
      </c>
      <c r="CC121" s="7"/>
    </row>
    <row r="122" spans="1:81" x14ac:dyDescent="0.25">
      <c r="A122" t="s">
        <v>677</v>
      </c>
      <c r="B122" s="7">
        <v>6169</v>
      </c>
      <c r="C122" s="7">
        <v>23366</v>
      </c>
      <c r="D122" s="7">
        <v>29535</v>
      </c>
      <c r="E122" s="7">
        <v>5587</v>
      </c>
      <c r="F122" s="7">
        <v>23948</v>
      </c>
      <c r="G122" s="2">
        <v>20.9</v>
      </c>
      <c r="H122" s="2">
        <v>79.099999999999994</v>
      </c>
      <c r="I122" s="2">
        <v>18.899999999999999</v>
      </c>
      <c r="J122" s="2">
        <v>81.099999999999994</v>
      </c>
      <c r="K122" s="7">
        <v>56</v>
      </c>
      <c r="L122" s="7">
        <v>194</v>
      </c>
      <c r="M122" s="7">
        <v>287</v>
      </c>
      <c r="N122" s="7">
        <v>1208</v>
      </c>
      <c r="O122" s="7">
        <v>1646</v>
      </c>
      <c r="P122" s="7">
        <v>1483</v>
      </c>
      <c r="Q122" s="7">
        <v>395</v>
      </c>
      <c r="R122" s="7">
        <v>894</v>
      </c>
      <c r="S122" s="7">
        <v>32317</v>
      </c>
      <c r="T122" s="7">
        <v>390</v>
      </c>
      <c r="U122" s="7">
        <v>65</v>
      </c>
      <c r="V122" s="7">
        <v>2848</v>
      </c>
      <c r="W122" s="7">
        <v>86</v>
      </c>
      <c r="X122" s="7">
        <v>174</v>
      </c>
      <c r="Y122" s="7">
        <v>2373</v>
      </c>
      <c r="Z122" s="7">
        <v>5060</v>
      </c>
      <c r="AA122" s="7">
        <v>1521</v>
      </c>
      <c r="AB122" s="7">
        <v>2039</v>
      </c>
      <c r="AC122" s="7">
        <v>1239</v>
      </c>
      <c r="AD122" s="7">
        <v>1206</v>
      </c>
      <c r="AE122" s="7">
        <v>483</v>
      </c>
      <c r="AF122" s="7">
        <v>2327</v>
      </c>
      <c r="AG122" s="7">
        <v>2587</v>
      </c>
      <c r="AH122" s="7">
        <v>1717</v>
      </c>
      <c r="AI122" s="7">
        <v>2616</v>
      </c>
      <c r="AJ122" s="7">
        <v>3731</v>
      </c>
      <c r="AK122" s="7">
        <v>887</v>
      </c>
      <c r="AL122" s="7">
        <v>818</v>
      </c>
      <c r="AM122" s="7">
        <v>150</v>
      </c>
      <c r="AN122" s="7">
        <v>26380</v>
      </c>
      <c r="AO122" s="7">
        <v>634.66666666666663</v>
      </c>
      <c r="AP122" s="7">
        <v>1840</v>
      </c>
      <c r="AQ122" s="2">
        <v>5.9</v>
      </c>
      <c r="AR122" s="2">
        <v>6.1</v>
      </c>
      <c r="AS122" s="2">
        <v>-1.4000000000000001</v>
      </c>
      <c r="AT122" s="7">
        <v>57</v>
      </c>
      <c r="AU122" s="7">
        <v>64</v>
      </c>
      <c r="AV122" s="7">
        <v>444</v>
      </c>
      <c r="AW122" s="7">
        <v>49419</v>
      </c>
      <c r="AX122" s="2">
        <v>63.6</v>
      </c>
      <c r="AY122" s="2">
        <v>72.400000000000006</v>
      </c>
      <c r="AZ122" s="2">
        <v>32</v>
      </c>
      <c r="BA122" s="7">
        <v>433.33333333333331</v>
      </c>
      <c r="BB122" s="7">
        <v>29580</v>
      </c>
      <c r="BC122" s="7" t="e">
        <v>#N/A</v>
      </c>
      <c r="BD122" s="7">
        <v>25566</v>
      </c>
      <c r="BE122" s="7">
        <v>715</v>
      </c>
      <c r="BF122" s="7">
        <v>2219</v>
      </c>
      <c r="BG122" s="7">
        <v>1840</v>
      </c>
      <c r="BH122" s="7">
        <v>473986</v>
      </c>
      <c r="BI122" s="7">
        <v>4261</v>
      </c>
      <c r="BJ122" s="7">
        <v>21465</v>
      </c>
      <c r="BK122" s="7">
        <v>49360</v>
      </c>
      <c r="BL122" s="7">
        <v>7050</v>
      </c>
      <c r="BM122" s="7">
        <v>6672</v>
      </c>
      <c r="BN122" s="7">
        <v>29772</v>
      </c>
      <c r="BO122" s="7">
        <v>55311</v>
      </c>
      <c r="BP122" s="7">
        <v>20137</v>
      </c>
      <c r="BQ122" s="7">
        <v>14698</v>
      </c>
      <c r="BR122" s="7">
        <v>12352</v>
      </c>
      <c r="BS122" s="7">
        <v>57371</v>
      </c>
      <c r="BT122" s="7">
        <v>53458</v>
      </c>
      <c r="BU122" s="7">
        <v>34638</v>
      </c>
      <c r="BV122" s="7">
        <v>19286</v>
      </c>
      <c r="BW122" s="7">
        <v>25603</v>
      </c>
      <c r="BX122" s="7">
        <v>27713</v>
      </c>
      <c r="BY122" s="7">
        <v>43659</v>
      </c>
      <c r="BZ122" s="7">
        <v>8248</v>
      </c>
      <c r="CA122" s="7">
        <v>7484</v>
      </c>
      <c r="CB122" s="7">
        <v>662</v>
      </c>
      <c r="CC122" s="7"/>
    </row>
    <row r="123" spans="1:81" x14ac:dyDescent="0.25">
      <c r="A123" t="s">
        <v>678</v>
      </c>
      <c r="B123" s="7">
        <v>6429</v>
      </c>
      <c r="C123" s="7">
        <v>23110</v>
      </c>
      <c r="D123" s="7">
        <v>29539</v>
      </c>
      <c r="E123" s="7">
        <v>5608</v>
      </c>
      <c r="F123" s="7">
        <v>23931</v>
      </c>
      <c r="G123" s="2">
        <v>21.8</v>
      </c>
      <c r="H123" s="2">
        <v>78.2</v>
      </c>
      <c r="I123" s="2">
        <v>19</v>
      </c>
      <c r="J123" s="2">
        <v>81</v>
      </c>
      <c r="K123" s="7">
        <v>55</v>
      </c>
      <c r="L123" s="7">
        <v>193</v>
      </c>
      <c r="M123" s="7">
        <v>289</v>
      </c>
      <c r="N123" s="7">
        <v>1210</v>
      </c>
      <c r="O123" s="7">
        <v>1649</v>
      </c>
      <c r="P123" s="7">
        <v>1503</v>
      </c>
      <c r="Q123" s="7">
        <v>395</v>
      </c>
      <c r="R123" s="7">
        <v>1132</v>
      </c>
      <c r="S123" s="7">
        <v>32130</v>
      </c>
      <c r="T123" s="7">
        <v>388</v>
      </c>
      <c r="U123" s="7">
        <v>59</v>
      </c>
      <c r="V123" s="7">
        <v>2694</v>
      </c>
      <c r="W123" s="7">
        <v>92</v>
      </c>
      <c r="X123" s="7">
        <v>177</v>
      </c>
      <c r="Y123" s="7">
        <v>2333</v>
      </c>
      <c r="Z123" s="7">
        <v>5021</v>
      </c>
      <c r="AA123" s="7">
        <v>1527</v>
      </c>
      <c r="AB123" s="7">
        <v>2027</v>
      </c>
      <c r="AC123" s="7">
        <v>1213</v>
      </c>
      <c r="AD123" s="7">
        <v>1209</v>
      </c>
      <c r="AE123" s="7">
        <v>493</v>
      </c>
      <c r="AF123" s="7">
        <v>2374</v>
      </c>
      <c r="AG123" s="7">
        <v>2480</v>
      </c>
      <c r="AH123" s="7">
        <v>1746</v>
      </c>
      <c r="AI123" s="7">
        <v>2671</v>
      </c>
      <c r="AJ123" s="7">
        <v>3761</v>
      </c>
      <c r="AK123" s="7">
        <v>894</v>
      </c>
      <c r="AL123" s="7">
        <v>838</v>
      </c>
      <c r="AM123" s="7">
        <v>133</v>
      </c>
      <c r="AN123" s="7">
        <v>26387</v>
      </c>
      <c r="AO123" s="7">
        <v>525</v>
      </c>
      <c r="AP123" s="7">
        <v>2003</v>
      </c>
      <c r="AQ123" s="2">
        <v>6.4</v>
      </c>
      <c r="AR123" s="2">
        <v>10.3</v>
      </c>
      <c r="AS123" s="2">
        <v>-2.6666666666666665</v>
      </c>
      <c r="AT123" s="7">
        <v>42</v>
      </c>
      <c r="AU123" s="7">
        <v>56</v>
      </c>
      <c r="AV123" s="7">
        <v>454</v>
      </c>
      <c r="AW123" s="7">
        <v>49517</v>
      </c>
      <c r="AX123" s="2">
        <v>63.7</v>
      </c>
      <c r="AY123" s="2">
        <v>72.2</v>
      </c>
      <c r="AZ123" s="2">
        <v>31.9</v>
      </c>
      <c r="BA123" s="7">
        <v>435</v>
      </c>
      <c r="BB123" s="7">
        <v>29528</v>
      </c>
      <c r="BC123" s="7" t="e">
        <v>#N/A</v>
      </c>
      <c r="BD123" s="7">
        <v>25507</v>
      </c>
      <c r="BE123" s="7">
        <v>770</v>
      </c>
      <c r="BF123" s="7">
        <v>2177</v>
      </c>
      <c r="BG123" s="7">
        <v>2003</v>
      </c>
      <c r="BH123" s="7">
        <v>463710</v>
      </c>
      <c r="BI123" s="7">
        <v>4223</v>
      </c>
      <c r="BJ123" s="7">
        <v>20564</v>
      </c>
      <c r="BK123" s="7">
        <v>47596</v>
      </c>
      <c r="BL123" s="7">
        <v>7393</v>
      </c>
      <c r="BM123" s="7">
        <v>6251</v>
      </c>
      <c r="BN123" s="7">
        <v>27967</v>
      </c>
      <c r="BO123" s="7">
        <v>51620</v>
      </c>
      <c r="BP123" s="7">
        <v>19204</v>
      </c>
      <c r="BQ123" s="7">
        <v>14402</v>
      </c>
      <c r="BR123" s="7">
        <v>12777</v>
      </c>
      <c r="BS123" s="7">
        <v>54082</v>
      </c>
      <c r="BT123" s="7">
        <v>53478</v>
      </c>
      <c r="BU123" s="7">
        <v>34802</v>
      </c>
      <c r="BV123" s="7">
        <v>19069</v>
      </c>
      <c r="BW123" s="7">
        <v>25906</v>
      </c>
      <c r="BX123" s="7">
        <v>27608</v>
      </c>
      <c r="BY123" s="7">
        <v>43590</v>
      </c>
      <c r="BZ123" s="7">
        <v>7951</v>
      </c>
      <c r="CA123" s="7">
        <v>7362</v>
      </c>
      <c r="CB123" s="7">
        <v>649</v>
      </c>
      <c r="CC123" s="7"/>
    </row>
    <row r="124" spans="1:81" x14ac:dyDescent="0.25">
      <c r="A124" t="s">
        <v>679</v>
      </c>
      <c r="B124" s="7">
        <v>6429</v>
      </c>
      <c r="C124" s="7">
        <v>22843</v>
      </c>
      <c r="D124" s="7">
        <v>29272</v>
      </c>
      <c r="E124" s="7">
        <v>5612</v>
      </c>
      <c r="F124" s="7">
        <v>23660</v>
      </c>
      <c r="G124" s="2">
        <v>22</v>
      </c>
      <c r="H124" s="2">
        <v>78</v>
      </c>
      <c r="I124" s="2">
        <v>19.2</v>
      </c>
      <c r="J124" s="2">
        <v>80.8</v>
      </c>
      <c r="K124" s="7">
        <v>54</v>
      </c>
      <c r="L124" s="7">
        <v>196</v>
      </c>
      <c r="M124" s="7">
        <v>293</v>
      </c>
      <c r="N124" s="7">
        <v>1208</v>
      </c>
      <c r="O124" s="7">
        <v>1662</v>
      </c>
      <c r="P124" s="7">
        <v>1503</v>
      </c>
      <c r="Q124" s="7">
        <v>395</v>
      </c>
      <c r="R124" s="7">
        <v>1120</v>
      </c>
      <c r="S124" s="7">
        <v>31906</v>
      </c>
      <c r="T124" s="7">
        <v>383</v>
      </c>
      <c r="U124" s="7">
        <v>66</v>
      </c>
      <c r="V124" s="7">
        <v>2689</v>
      </c>
      <c r="W124" s="7">
        <v>103</v>
      </c>
      <c r="X124" s="7">
        <v>178</v>
      </c>
      <c r="Y124" s="7">
        <v>2321</v>
      </c>
      <c r="Z124" s="7">
        <v>4933</v>
      </c>
      <c r="AA124" s="7">
        <v>1521</v>
      </c>
      <c r="AB124" s="7">
        <v>1998</v>
      </c>
      <c r="AC124" s="7">
        <v>1221</v>
      </c>
      <c r="AD124" s="7">
        <v>1206</v>
      </c>
      <c r="AE124" s="7">
        <v>481</v>
      </c>
      <c r="AF124" s="7">
        <v>2392</v>
      </c>
      <c r="AG124" s="7">
        <v>2433</v>
      </c>
      <c r="AH124" s="7">
        <v>1746</v>
      </c>
      <c r="AI124" s="7">
        <v>2731</v>
      </c>
      <c r="AJ124" s="7">
        <v>3756</v>
      </c>
      <c r="AK124" s="7">
        <v>838</v>
      </c>
      <c r="AL124" s="7">
        <v>832</v>
      </c>
      <c r="AM124" s="7">
        <v>76</v>
      </c>
      <c r="AN124" s="7">
        <v>26165</v>
      </c>
      <c r="AO124" s="7">
        <v>441</v>
      </c>
      <c r="AP124" s="7">
        <v>2235</v>
      </c>
      <c r="AQ124" s="2">
        <v>7.1</v>
      </c>
      <c r="AR124" s="2">
        <v>11.8</v>
      </c>
      <c r="AS124" s="2">
        <v>-3.3666666666666667</v>
      </c>
      <c r="AT124" s="7">
        <v>59</v>
      </c>
      <c r="AU124" s="7">
        <v>50</v>
      </c>
      <c r="AV124" s="7">
        <v>508</v>
      </c>
      <c r="AW124" s="7">
        <v>49615</v>
      </c>
      <c r="AX124" s="2">
        <v>63.7</v>
      </c>
      <c r="AY124" s="2">
        <v>71.7</v>
      </c>
      <c r="AZ124" s="2">
        <v>31.5</v>
      </c>
      <c r="BA124" s="7">
        <v>418.66666666666669</v>
      </c>
      <c r="BB124" s="7">
        <v>29366</v>
      </c>
      <c r="BC124" s="7" t="e">
        <v>#N/A</v>
      </c>
      <c r="BD124" s="7">
        <v>25335</v>
      </c>
      <c r="BE124" s="7">
        <v>875</v>
      </c>
      <c r="BF124" s="7">
        <v>2163</v>
      </c>
      <c r="BG124" s="7">
        <v>2235</v>
      </c>
      <c r="BH124" s="7">
        <v>454558</v>
      </c>
      <c r="BI124" s="7">
        <v>4150</v>
      </c>
      <c r="BJ124" s="7">
        <v>20161</v>
      </c>
      <c r="BK124" s="7">
        <v>44871</v>
      </c>
      <c r="BL124" s="7">
        <v>7281</v>
      </c>
      <c r="BM124" s="7">
        <v>6253</v>
      </c>
      <c r="BN124" s="7">
        <v>25595</v>
      </c>
      <c r="BO124" s="7">
        <v>49952</v>
      </c>
      <c r="BP124" s="7">
        <v>18288</v>
      </c>
      <c r="BQ124" s="7">
        <v>13907</v>
      </c>
      <c r="BR124" s="7">
        <v>12795</v>
      </c>
      <c r="BS124" s="7">
        <v>54772</v>
      </c>
      <c r="BT124" s="7">
        <v>54225</v>
      </c>
      <c r="BU124" s="7">
        <v>33570</v>
      </c>
      <c r="BV124" s="7">
        <v>18128</v>
      </c>
      <c r="BW124" s="7">
        <v>26164</v>
      </c>
      <c r="BX124" s="7">
        <v>27753</v>
      </c>
      <c r="BY124" s="7">
        <v>42603</v>
      </c>
      <c r="BZ124" s="7">
        <v>8024</v>
      </c>
      <c r="CA124" s="7">
        <v>7602</v>
      </c>
      <c r="CB124" s="7">
        <v>549</v>
      </c>
      <c r="CC124" s="7"/>
    </row>
    <row r="125" spans="1:81" x14ac:dyDescent="0.25">
      <c r="A125" t="s">
        <v>680</v>
      </c>
      <c r="B125" s="7">
        <v>6439</v>
      </c>
      <c r="C125" s="7">
        <v>22579</v>
      </c>
      <c r="D125" s="7">
        <v>29018</v>
      </c>
      <c r="E125" s="7">
        <v>5621</v>
      </c>
      <c r="F125" s="7">
        <v>23397</v>
      </c>
      <c r="G125" s="2">
        <v>22.2</v>
      </c>
      <c r="H125" s="2">
        <v>77.8</v>
      </c>
      <c r="I125" s="2">
        <v>19.399999999999999</v>
      </c>
      <c r="J125" s="2">
        <v>80.599999999999994</v>
      </c>
      <c r="K125" s="7">
        <v>54</v>
      </c>
      <c r="L125" s="7">
        <v>197</v>
      </c>
      <c r="M125" s="7">
        <v>294</v>
      </c>
      <c r="N125" s="7">
        <v>1208</v>
      </c>
      <c r="O125" s="7">
        <v>1657</v>
      </c>
      <c r="P125" s="7">
        <v>1530</v>
      </c>
      <c r="Q125" s="7">
        <v>394</v>
      </c>
      <c r="R125" s="7">
        <v>1108</v>
      </c>
      <c r="S125" s="7">
        <v>31728</v>
      </c>
      <c r="T125" s="7">
        <v>390</v>
      </c>
      <c r="U125" s="7">
        <v>61</v>
      </c>
      <c r="V125" s="7">
        <v>2657</v>
      </c>
      <c r="W125" s="7">
        <v>108</v>
      </c>
      <c r="X125" s="7">
        <v>166</v>
      </c>
      <c r="Y125" s="7">
        <v>2243</v>
      </c>
      <c r="Z125" s="7">
        <v>4927</v>
      </c>
      <c r="AA125" s="7">
        <v>1505</v>
      </c>
      <c r="AB125" s="7">
        <v>1989</v>
      </c>
      <c r="AC125" s="7">
        <v>1215</v>
      </c>
      <c r="AD125" s="7">
        <v>1193</v>
      </c>
      <c r="AE125" s="7">
        <v>490</v>
      </c>
      <c r="AF125" s="7">
        <v>2367</v>
      </c>
      <c r="AG125" s="7">
        <v>2388</v>
      </c>
      <c r="AH125" s="7">
        <v>1757</v>
      </c>
      <c r="AI125" s="7">
        <v>2721</v>
      </c>
      <c r="AJ125" s="7">
        <v>3796</v>
      </c>
      <c r="AK125" s="7">
        <v>843</v>
      </c>
      <c r="AL125" s="7">
        <v>828</v>
      </c>
      <c r="AM125" s="7">
        <v>83</v>
      </c>
      <c r="AN125" s="7">
        <v>26102</v>
      </c>
      <c r="AO125" s="7">
        <v>436.66666666666669</v>
      </c>
      <c r="AP125" s="7">
        <v>2448</v>
      </c>
      <c r="AQ125" s="2">
        <v>7.8</v>
      </c>
      <c r="AR125" s="2">
        <v>10.6</v>
      </c>
      <c r="AS125" s="2">
        <v>-3.6333333333333333</v>
      </c>
      <c r="AT125" s="7">
        <v>52</v>
      </c>
      <c r="AU125" s="7">
        <v>46</v>
      </c>
      <c r="AV125" s="7">
        <v>552</v>
      </c>
      <c r="AW125" s="7">
        <v>49712</v>
      </c>
      <c r="AX125" s="2">
        <v>63.4</v>
      </c>
      <c r="AY125" s="2">
        <v>70.8</v>
      </c>
      <c r="AZ125" s="2">
        <v>31.7</v>
      </c>
      <c r="BA125" s="7">
        <v>433.66666666666669</v>
      </c>
      <c r="BB125" s="7">
        <v>29087</v>
      </c>
      <c r="BC125" s="7" t="e">
        <v>#N/A</v>
      </c>
      <c r="BD125" s="7">
        <v>25043</v>
      </c>
      <c r="BE125" s="7">
        <v>963</v>
      </c>
      <c r="BF125" s="7">
        <v>2237</v>
      </c>
      <c r="BG125" s="7">
        <v>2448</v>
      </c>
      <c r="BH125" s="7">
        <v>452683</v>
      </c>
      <c r="BI125" s="7">
        <v>4014</v>
      </c>
      <c r="BJ125" s="7">
        <v>20348</v>
      </c>
      <c r="BK125" s="7">
        <v>44684</v>
      </c>
      <c r="BL125" s="7">
        <v>7375</v>
      </c>
      <c r="BM125" s="7">
        <v>6513</v>
      </c>
      <c r="BN125" s="7">
        <v>25138</v>
      </c>
      <c r="BO125" s="7">
        <v>48711</v>
      </c>
      <c r="BP125" s="7">
        <v>17289</v>
      </c>
      <c r="BQ125" s="7">
        <v>14004</v>
      </c>
      <c r="BR125" s="7">
        <v>12722</v>
      </c>
      <c r="BS125" s="7">
        <v>53911</v>
      </c>
      <c r="BT125" s="7">
        <v>54544</v>
      </c>
      <c r="BU125" s="7">
        <v>33751</v>
      </c>
      <c r="BV125" s="7">
        <v>18623</v>
      </c>
      <c r="BW125" s="7">
        <v>26680</v>
      </c>
      <c r="BX125" s="7">
        <v>27559</v>
      </c>
      <c r="BY125" s="7">
        <v>42595</v>
      </c>
      <c r="BZ125" s="7">
        <v>7834</v>
      </c>
      <c r="CA125" s="7">
        <v>7567</v>
      </c>
      <c r="CB125" s="7">
        <v>586</v>
      </c>
      <c r="CC125" s="7"/>
    </row>
    <row r="126" spans="1:81" x14ac:dyDescent="0.25">
      <c r="A126" t="s">
        <v>681</v>
      </c>
      <c r="B126" s="7">
        <v>6463</v>
      </c>
      <c r="C126" s="7">
        <v>22621</v>
      </c>
      <c r="D126" s="7">
        <v>29084</v>
      </c>
      <c r="E126" s="7">
        <v>5646</v>
      </c>
      <c r="F126" s="7">
        <v>23438</v>
      </c>
      <c r="G126" s="2">
        <v>22.2</v>
      </c>
      <c r="H126" s="2">
        <v>77.8</v>
      </c>
      <c r="I126" s="2">
        <v>19.399999999999999</v>
      </c>
      <c r="J126" s="2">
        <v>80.599999999999994</v>
      </c>
      <c r="K126" s="7">
        <v>51</v>
      </c>
      <c r="L126" s="7">
        <v>199</v>
      </c>
      <c r="M126" s="7">
        <v>296</v>
      </c>
      <c r="N126" s="7">
        <v>1220</v>
      </c>
      <c r="O126" s="7">
        <v>1656</v>
      </c>
      <c r="P126" s="7">
        <v>1546</v>
      </c>
      <c r="Q126" s="7">
        <v>407</v>
      </c>
      <c r="R126" s="7">
        <v>1092</v>
      </c>
      <c r="S126" s="7">
        <v>31613</v>
      </c>
      <c r="T126" s="7">
        <v>399</v>
      </c>
      <c r="U126" s="7">
        <v>63</v>
      </c>
      <c r="V126" s="7">
        <v>2639</v>
      </c>
      <c r="W126" s="7">
        <v>118</v>
      </c>
      <c r="X126" s="7">
        <v>168</v>
      </c>
      <c r="Y126" s="7">
        <v>2185</v>
      </c>
      <c r="Z126" s="7">
        <v>4874</v>
      </c>
      <c r="AA126" s="7">
        <v>1509</v>
      </c>
      <c r="AB126" s="7">
        <v>1965</v>
      </c>
      <c r="AC126" s="7">
        <v>1186</v>
      </c>
      <c r="AD126" s="7">
        <v>1149</v>
      </c>
      <c r="AE126" s="7">
        <v>496</v>
      </c>
      <c r="AF126" s="7">
        <v>2405</v>
      </c>
      <c r="AG126" s="7">
        <v>2346</v>
      </c>
      <c r="AH126" s="7">
        <v>1764</v>
      </c>
      <c r="AI126" s="7">
        <v>2729</v>
      </c>
      <c r="AJ126" s="7">
        <v>3860</v>
      </c>
      <c r="AK126" s="7">
        <v>842</v>
      </c>
      <c r="AL126" s="7">
        <v>835</v>
      </c>
      <c r="AM126" s="7">
        <v>80</v>
      </c>
      <c r="AN126" s="7">
        <v>26040</v>
      </c>
      <c r="AO126" s="7">
        <v>453</v>
      </c>
      <c r="AP126" s="7">
        <v>2475</v>
      </c>
      <c r="AQ126" s="2">
        <v>7.8</v>
      </c>
      <c r="AR126" s="2">
        <v>8.1999999999999993</v>
      </c>
      <c r="AS126" s="2">
        <v>-3.7666666666666671</v>
      </c>
      <c r="AT126" s="7">
        <v>49</v>
      </c>
      <c r="AU126" s="7">
        <v>52</v>
      </c>
      <c r="AV126" s="7">
        <v>631</v>
      </c>
      <c r="AW126" s="7">
        <v>49820</v>
      </c>
      <c r="AX126" s="2">
        <v>63.3</v>
      </c>
      <c r="AY126" s="2">
        <v>70.599999999999994</v>
      </c>
      <c r="AZ126" s="2">
        <v>31.5</v>
      </c>
      <c r="BA126" s="7">
        <v>431.66666666666669</v>
      </c>
      <c r="BB126" s="7">
        <v>29069</v>
      </c>
      <c r="BC126" s="7" t="e">
        <v>#N/A</v>
      </c>
      <c r="BD126" s="7">
        <v>25002</v>
      </c>
      <c r="BE126" s="7">
        <v>1001</v>
      </c>
      <c r="BF126" s="7">
        <v>2346</v>
      </c>
      <c r="BG126" s="7">
        <v>2475</v>
      </c>
      <c r="BH126" s="7">
        <v>452970</v>
      </c>
      <c r="BI126" s="7">
        <v>3807</v>
      </c>
      <c r="BJ126" s="7">
        <v>19279</v>
      </c>
      <c r="BK126" s="7">
        <v>44348</v>
      </c>
      <c r="BL126" s="7">
        <v>7602</v>
      </c>
      <c r="BM126" s="7">
        <v>6670</v>
      </c>
      <c r="BN126" s="7">
        <v>25473</v>
      </c>
      <c r="BO126" s="7">
        <v>49181</v>
      </c>
      <c r="BP126" s="7">
        <v>17829</v>
      </c>
      <c r="BQ126" s="7">
        <v>13421</v>
      </c>
      <c r="BR126" s="7">
        <v>12848</v>
      </c>
      <c r="BS126" s="7">
        <v>53514</v>
      </c>
      <c r="BT126" s="7">
        <v>54666</v>
      </c>
      <c r="BU126" s="7">
        <v>33569</v>
      </c>
      <c r="BV126" s="7">
        <v>18294</v>
      </c>
      <c r="BW126" s="7">
        <v>26994</v>
      </c>
      <c r="BX126" s="7">
        <v>27644</v>
      </c>
      <c r="BY126" s="7">
        <v>42412</v>
      </c>
      <c r="BZ126" s="7">
        <v>7748</v>
      </c>
      <c r="CA126" s="7">
        <v>7849</v>
      </c>
      <c r="CB126" s="7">
        <v>513</v>
      </c>
      <c r="CC126" s="7"/>
    </row>
    <row r="127" spans="1:81" x14ac:dyDescent="0.25">
      <c r="A127" t="s">
        <v>682</v>
      </c>
      <c r="B127" s="7">
        <v>6460</v>
      </c>
      <c r="C127" s="7">
        <v>22597</v>
      </c>
      <c r="D127" s="7">
        <v>29057</v>
      </c>
      <c r="E127" s="7">
        <v>5658</v>
      </c>
      <c r="F127" s="7">
        <v>23399</v>
      </c>
      <c r="G127" s="2">
        <v>22.2</v>
      </c>
      <c r="H127" s="2">
        <v>77.8</v>
      </c>
      <c r="I127" s="2">
        <v>19.5</v>
      </c>
      <c r="J127" s="2">
        <v>80.5</v>
      </c>
      <c r="K127" s="7">
        <v>51</v>
      </c>
      <c r="L127" s="7">
        <v>199</v>
      </c>
      <c r="M127" s="7">
        <v>295</v>
      </c>
      <c r="N127" s="7">
        <v>1213</v>
      </c>
      <c r="O127" s="7">
        <v>1673</v>
      </c>
      <c r="P127" s="7">
        <v>1552</v>
      </c>
      <c r="Q127" s="7">
        <v>404</v>
      </c>
      <c r="R127" s="7">
        <v>1070</v>
      </c>
      <c r="S127" s="7">
        <v>31478</v>
      </c>
      <c r="T127" s="7">
        <v>381</v>
      </c>
      <c r="U127" s="7">
        <v>62</v>
      </c>
      <c r="V127" s="7">
        <v>2621</v>
      </c>
      <c r="W127" s="7">
        <v>114</v>
      </c>
      <c r="X127" s="7">
        <v>169</v>
      </c>
      <c r="Y127" s="7">
        <v>2158</v>
      </c>
      <c r="Z127" s="7">
        <v>4823</v>
      </c>
      <c r="AA127" s="7">
        <v>1486</v>
      </c>
      <c r="AB127" s="7">
        <v>1960</v>
      </c>
      <c r="AC127" s="7">
        <v>1193</v>
      </c>
      <c r="AD127" s="7">
        <v>1128</v>
      </c>
      <c r="AE127" s="7">
        <v>480</v>
      </c>
      <c r="AF127" s="7">
        <v>2409</v>
      </c>
      <c r="AG127" s="7">
        <v>2370</v>
      </c>
      <c r="AH127" s="7">
        <v>1765</v>
      </c>
      <c r="AI127" s="7">
        <v>2745</v>
      </c>
      <c r="AJ127" s="7">
        <v>3867</v>
      </c>
      <c r="AK127" s="7">
        <v>818</v>
      </c>
      <c r="AL127" s="7">
        <v>851</v>
      </c>
      <c r="AM127" s="7">
        <v>77</v>
      </c>
      <c r="AN127" s="7">
        <v>25971</v>
      </c>
      <c r="AO127" s="7">
        <v>453.33333333333331</v>
      </c>
      <c r="AP127" s="7">
        <v>2453</v>
      </c>
      <c r="AQ127" s="2">
        <v>7.8</v>
      </c>
      <c r="AR127" s="2">
        <v>6.7</v>
      </c>
      <c r="AS127" s="2">
        <v>-3.6</v>
      </c>
      <c r="AT127" s="7">
        <v>47</v>
      </c>
      <c r="AU127" s="7">
        <v>49</v>
      </c>
      <c r="AV127" s="7">
        <v>663</v>
      </c>
      <c r="AW127" s="7">
        <v>49932</v>
      </c>
      <c r="AX127" s="2">
        <v>63.2</v>
      </c>
      <c r="AY127" s="2">
        <v>70.599999999999994</v>
      </c>
      <c r="AZ127" s="2">
        <v>31.5</v>
      </c>
      <c r="BA127" s="7">
        <v>433</v>
      </c>
      <c r="BB127" s="7">
        <v>29102</v>
      </c>
      <c r="BC127" s="7" t="e">
        <v>#N/A</v>
      </c>
      <c r="BD127" s="7">
        <v>24988</v>
      </c>
      <c r="BE127" s="7">
        <v>1038</v>
      </c>
      <c r="BF127" s="7">
        <v>2420</v>
      </c>
      <c r="BG127" s="7">
        <v>2453</v>
      </c>
      <c r="BH127" s="7">
        <v>454489</v>
      </c>
      <c r="BI127" s="7">
        <v>3592</v>
      </c>
      <c r="BJ127" s="7">
        <v>18838</v>
      </c>
      <c r="BK127" s="7">
        <v>44533</v>
      </c>
      <c r="BL127" s="7">
        <v>7093</v>
      </c>
      <c r="BM127" s="7">
        <v>6739</v>
      </c>
      <c r="BN127" s="7">
        <v>25045</v>
      </c>
      <c r="BO127" s="7">
        <v>51208</v>
      </c>
      <c r="BP127" s="7">
        <v>18419</v>
      </c>
      <c r="BQ127" s="7">
        <v>13641</v>
      </c>
      <c r="BR127" s="7">
        <v>13237</v>
      </c>
      <c r="BS127" s="7">
        <v>53438</v>
      </c>
      <c r="BT127" s="7">
        <v>54894</v>
      </c>
      <c r="BU127" s="7">
        <v>33091</v>
      </c>
      <c r="BV127" s="7">
        <v>18199</v>
      </c>
      <c r="BW127" s="7">
        <v>26607</v>
      </c>
      <c r="BX127" s="7">
        <v>27525</v>
      </c>
      <c r="BY127" s="7">
        <v>42581</v>
      </c>
      <c r="BZ127" s="7">
        <v>7352</v>
      </c>
      <c r="CA127" s="7">
        <v>7905</v>
      </c>
      <c r="CB127" s="7">
        <v>540</v>
      </c>
      <c r="CC127" s="7"/>
    </row>
    <row r="128" spans="1:81" x14ac:dyDescent="0.25">
      <c r="A128" t="s">
        <v>683</v>
      </c>
      <c r="B128" s="7">
        <v>6446</v>
      </c>
      <c r="C128" s="7">
        <v>22602</v>
      </c>
      <c r="D128" s="7">
        <v>29048</v>
      </c>
      <c r="E128" s="7">
        <v>5652</v>
      </c>
      <c r="F128" s="7">
        <v>23396</v>
      </c>
      <c r="G128" s="2">
        <v>22.2</v>
      </c>
      <c r="H128" s="2">
        <v>77.8</v>
      </c>
      <c r="I128" s="2">
        <v>19.5</v>
      </c>
      <c r="J128" s="2">
        <v>80.5</v>
      </c>
      <c r="K128" s="7">
        <v>51</v>
      </c>
      <c r="L128" s="7">
        <v>199</v>
      </c>
      <c r="M128" s="7">
        <v>295</v>
      </c>
      <c r="N128" s="7">
        <v>1213</v>
      </c>
      <c r="O128" s="7">
        <v>1671</v>
      </c>
      <c r="P128" s="7">
        <v>1557</v>
      </c>
      <c r="Q128" s="7">
        <v>399</v>
      </c>
      <c r="R128" s="7">
        <v>1064</v>
      </c>
      <c r="S128" s="7">
        <v>31476</v>
      </c>
      <c r="T128" s="7">
        <v>398</v>
      </c>
      <c r="U128" s="7">
        <v>61</v>
      </c>
      <c r="V128" s="7">
        <v>2572</v>
      </c>
      <c r="W128" s="7">
        <v>130</v>
      </c>
      <c r="X128" s="7">
        <v>173</v>
      </c>
      <c r="Y128" s="7">
        <v>2065</v>
      </c>
      <c r="Z128" s="7">
        <v>4814</v>
      </c>
      <c r="AA128" s="7">
        <v>1460</v>
      </c>
      <c r="AB128" s="7">
        <v>1964</v>
      </c>
      <c r="AC128" s="7">
        <v>1168</v>
      </c>
      <c r="AD128" s="7">
        <v>1107</v>
      </c>
      <c r="AE128" s="7">
        <v>480</v>
      </c>
      <c r="AF128" s="7">
        <v>2441</v>
      </c>
      <c r="AG128" s="7">
        <v>2446</v>
      </c>
      <c r="AH128" s="7">
        <v>1762</v>
      </c>
      <c r="AI128" s="7">
        <v>2753</v>
      </c>
      <c r="AJ128" s="7">
        <v>3933</v>
      </c>
      <c r="AK128" s="7">
        <v>840</v>
      </c>
      <c r="AL128" s="7">
        <v>845</v>
      </c>
      <c r="AM128" s="7">
        <v>67</v>
      </c>
      <c r="AN128" s="7">
        <v>26077</v>
      </c>
      <c r="AO128" s="7">
        <v>441.66666666666669</v>
      </c>
      <c r="AP128" s="7">
        <v>2526</v>
      </c>
      <c r="AQ128" s="2">
        <v>8</v>
      </c>
      <c r="AR128" s="2">
        <v>7.1</v>
      </c>
      <c r="AS128" s="2">
        <v>-2.9</v>
      </c>
      <c r="AT128" s="7">
        <v>43</v>
      </c>
      <c r="AU128" s="7">
        <v>43</v>
      </c>
      <c r="AV128" s="7">
        <v>768</v>
      </c>
      <c r="AW128" s="7">
        <v>50043</v>
      </c>
      <c r="AX128" s="2">
        <v>63</v>
      </c>
      <c r="AY128" s="2">
        <v>70.2</v>
      </c>
      <c r="AZ128" s="2">
        <v>31.6</v>
      </c>
      <c r="BA128" s="7">
        <v>436.33333333333331</v>
      </c>
      <c r="BB128" s="7">
        <v>29013</v>
      </c>
      <c r="BC128" s="7" t="e">
        <v>#N/A</v>
      </c>
      <c r="BD128" s="7">
        <v>24844</v>
      </c>
      <c r="BE128" s="7">
        <v>1071</v>
      </c>
      <c r="BF128" s="7">
        <v>2408</v>
      </c>
      <c r="BG128" s="7">
        <v>2526</v>
      </c>
      <c r="BH128" s="7">
        <v>459238</v>
      </c>
      <c r="BI128" s="7">
        <v>3340</v>
      </c>
      <c r="BJ128" s="7">
        <v>18891</v>
      </c>
      <c r="BK128" s="7">
        <v>44473</v>
      </c>
      <c r="BL128" s="7">
        <v>7286</v>
      </c>
      <c r="BM128" s="7">
        <v>6575</v>
      </c>
      <c r="BN128" s="7">
        <v>26324</v>
      </c>
      <c r="BO128" s="7">
        <v>52776</v>
      </c>
      <c r="BP128" s="7">
        <v>18398</v>
      </c>
      <c r="BQ128" s="7">
        <v>13937</v>
      </c>
      <c r="BR128" s="7">
        <v>13436</v>
      </c>
      <c r="BS128" s="7">
        <v>52598</v>
      </c>
      <c r="BT128" s="7">
        <v>55263</v>
      </c>
      <c r="BU128" s="7">
        <v>34192</v>
      </c>
      <c r="BV128" s="7">
        <v>19173</v>
      </c>
      <c r="BW128" s="7">
        <v>25992</v>
      </c>
      <c r="BX128" s="7">
        <v>27451</v>
      </c>
      <c r="BY128" s="7">
        <v>42927</v>
      </c>
      <c r="BZ128" s="7">
        <v>7491</v>
      </c>
      <c r="CA128" s="7">
        <v>7797</v>
      </c>
      <c r="CB128" s="7">
        <v>717</v>
      </c>
      <c r="CC128" s="7"/>
    </row>
    <row r="129" spans="1:81" x14ac:dyDescent="0.25">
      <c r="A129" t="s">
        <v>684</v>
      </c>
      <c r="B129" s="7">
        <v>6436</v>
      </c>
      <c r="C129" s="7">
        <v>22889</v>
      </c>
      <c r="D129" s="7">
        <v>29325</v>
      </c>
      <c r="E129" s="7">
        <v>5633</v>
      </c>
      <c r="F129" s="7">
        <v>23692</v>
      </c>
      <c r="G129" s="2">
        <v>21.9</v>
      </c>
      <c r="H129" s="2">
        <v>78.099999999999994</v>
      </c>
      <c r="I129" s="2">
        <v>19.2</v>
      </c>
      <c r="J129" s="2">
        <v>80.8</v>
      </c>
      <c r="K129" s="7">
        <v>49</v>
      </c>
      <c r="L129" s="7">
        <v>197</v>
      </c>
      <c r="M129" s="7">
        <v>292</v>
      </c>
      <c r="N129" s="7">
        <v>1200</v>
      </c>
      <c r="O129" s="7">
        <v>1688</v>
      </c>
      <c r="P129" s="7">
        <v>1559</v>
      </c>
      <c r="Q129" s="7">
        <v>398</v>
      </c>
      <c r="R129" s="7">
        <v>1055</v>
      </c>
      <c r="S129" s="7">
        <v>31558</v>
      </c>
      <c r="T129" s="7">
        <v>419</v>
      </c>
      <c r="U129" s="7">
        <v>61</v>
      </c>
      <c r="V129" s="7">
        <v>2570</v>
      </c>
      <c r="W129" s="7">
        <v>134</v>
      </c>
      <c r="X129" s="7">
        <v>177</v>
      </c>
      <c r="Y129" s="7">
        <v>2107</v>
      </c>
      <c r="Z129" s="7">
        <v>4836</v>
      </c>
      <c r="AA129" s="7">
        <v>1463</v>
      </c>
      <c r="AB129" s="7">
        <v>1949</v>
      </c>
      <c r="AC129" s="7">
        <v>1172</v>
      </c>
      <c r="AD129" s="7">
        <v>1125</v>
      </c>
      <c r="AE129" s="7">
        <v>486</v>
      </c>
      <c r="AF129" s="7">
        <v>2420</v>
      </c>
      <c r="AG129" s="7">
        <v>2426</v>
      </c>
      <c r="AH129" s="7">
        <v>1739</v>
      </c>
      <c r="AI129" s="7">
        <v>2772</v>
      </c>
      <c r="AJ129" s="7">
        <v>3936</v>
      </c>
      <c r="AK129" s="7">
        <v>855</v>
      </c>
      <c r="AL129" s="7">
        <v>832</v>
      </c>
      <c r="AM129" s="7">
        <v>78</v>
      </c>
      <c r="AN129" s="7">
        <v>26090</v>
      </c>
      <c r="AO129" s="7">
        <v>490.66666666666669</v>
      </c>
      <c r="AP129" s="7">
        <v>2488</v>
      </c>
      <c r="AQ129" s="2">
        <v>7.9</v>
      </c>
      <c r="AR129" s="2">
        <v>6.1</v>
      </c>
      <c r="AS129" s="2">
        <v>-2.3333333333333335</v>
      </c>
      <c r="AT129" s="7">
        <v>57</v>
      </c>
      <c r="AU129" s="7">
        <v>52</v>
      </c>
      <c r="AV129" s="7">
        <v>803</v>
      </c>
      <c r="AW129" s="7">
        <v>50155</v>
      </c>
      <c r="AX129" s="2">
        <v>63.2</v>
      </c>
      <c r="AY129" s="2">
        <v>70.400000000000006</v>
      </c>
      <c r="AZ129" s="2">
        <v>31.6</v>
      </c>
      <c r="BA129" s="7">
        <v>434.33333333333331</v>
      </c>
      <c r="BB129" s="7">
        <v>29192</v>
      </c>
      <c r="BC129" s="7" t="e">
        <v>#N/A</v>
      </c>
      <c r="BD129" s="7">
        <v>25019</v>
      </c>
      <c r="BE129" s="7">
        <v>1076</v>
      </c>
      <c r="BF129" s="7">
        <v>2369</v>
      </c>
      <c r="BG129" s="7">
        <v>2488</v>
      </c>
      <c r="BH129" s="7">
        <v>464475</v>
      </c>
      <c r="BI129" s="7">
        <v>3190</v>
      </c>
      <c r="BJ129" s="7">
        <v>17996</v>
      </c>
      <c r="BK129" s="7">
        <v>44815</v>
      </c>
      <c r="BL129" s="7">
        <v>6761</v>
      </c>
      <c r="BM129" s="7">
        <v>6442</v>
      </c>
      <c r="BN129" s="7">
        <v>27661</v>
      </c>
      <c r="BO129" s="7">
        <v>54424</v>
      </c>
      <c r="BP129" s="7">
        <v>19028</v>
      </c>
      <c r="BQ129" s="7">
        <v>14236</v>
      </c>
      <c r="BR129" s="7">
        <v>13409</v>
      </c>
      <c r="BS129" s="7">
        <v>52808</v>
      </c>
      <c r="BT129" s="7">
        <v>56356</v>
      </c>
      <c r="BU129" s="7">
        <v>35005</v>
      </c>
      <c r="BV129" s="7">
        <v>18794</v>
      </c>
      <c r="BW129" s="7">
        <v>25879</v>
      </c>
      <c r="BX129" s="7">
        <v>27500</v>
      </c>
      <c r="BY129" s="7">
        <v>43811</v>
      </c>
      <c r="BZ129" s="7">
        <v>7462</v>
      </c>
      <c r="CA129" s="7">
        <v>7877</v>
      </c>
      <c r="CB129" s="7">
        <v>770</v>
      </c>
      <c r="CC129" s="7"/>
    </row>
    <row r="130" spans="1:81" x14ac:dyDescent="0.25">
      <c r="A130" t="s">
        <v>685</v>
      </c>
      <c r="B130" s="7">
        <v>6382</v>
      </c>
      <c r="C130" s="7">
        <v>22926</v>
      </c>
      <c r="D130" s="7">
        <v>29308</v>
      </c>
      <c r="E130" s="7">
        <v>5578</v>
      </c>
      <c r="F130" s="7">
        <v>23730</v>
      </c>
      <c r="G130" s="2">
        <v>21.8</v>
      </c>
      <c r="H130" s="2">
        <v>78.2</v>
      </c>
      <c r="I130" s="2">
        <v>19</v>
      </c>
      <c r="J130" s="2">
        <v>81</v>
      </c>
      <c r="K130" s="7">
        <v>49</v>
      </c>
      <c r="L130" s="7">
        <v>196</v>
      </c>
      <c r="M130" s="7">
        <v>290</v>
      </c>
      <c r="N130" s="7">
        <v>1181</v>
      </c>
      <c r="O130" s="7">
        <v>1664</v>
      </c>
      <c r="P130" s="7">
        <v>1551</v>
      </c>
      <c r="Q130" s="7">
        <v>398</v>
      </c>
      <c r="R130" s="7">
        <v>1053</v>
      </c>
      <c r="S130" s="7">
        <v>31514</v>
      </c>
      <c r="T130" s="7">
        <v>410</v>
      </c>
      <c r="U130" s="7">
        <v>64</v>
      </c>
      <c r="V130" s="7">
        <v>2565</v>
      </c>
      <c r="W130" s="7">
        <v>122</v>
      </c>
      <c r="X130" s="7">
        <v>180</v>
      </c>
      <c r="Y130" s="7">
        <v>2086</v>
      </c>
      <c r="Z130" s="7">
        <v>4846</v>
      </c>
      <c r="AA130" s="7">
        <v>1459</v>
      </c>
      <c r="AB130" s="7">
        <v>1952</v>
      </c>
      <c r="AC130" s="7">
        <v>1195</v>
      </c>
      <c r="AD130" s="7">
        <v>1115</v>
      </c>
      <c r="AE130" s="7">
        <v>473</v>
      </c>
      <c r="AF130" s="7">
        <v>2393</v>
      </c>
      <c r="AG130" s="7">
        <v>2434</v>
      </c>
      <c r="AH130" s="7">
        <v>1725</v>
      </c>
      <c r="AI130" s="7">
        <v>2763</v>
      </c>
      <c r="AJ130" s="7">
        <v>3951</v>
      </c>
      <c r="AK130" s="7">
        <v>880</v>
      </c>
      <c r="AL130" s="7">
        <v>819</v>
      </c>
      <c r="AM130" s="7">
        <v>84</v>
      </c>
      <c r="AN130" s="7">
        <v>26087</v>
      </c>
      <c r="AO130" s="7">
        <v>470.33333333333331</v>
      </c>
      <c r="AP130" s="7">
        <v>2470</v>
      </c>
      <c r="AQ130" s="2">
        <v>7.8</v>
      </c>
      <c r="AR130" s="2">
        <v>5.8</v>
      </c>
      <c r="AS130" s="2">
        <v>-1.6000000000000003</v>
      </c>
      <c r="AT130" s="7">
        <v>68</v>
      </c>
      <c r="AU130" s="7">
        <v>47</v>
      </c>
      <c r="AV130" s="7">
        <v>823</v>
      </c>
      <c r="AW130" s="7">
        <v>50268</v>
      </c>
      <c r="AX130" s="2">
        <v>63.4</v>
      </c>
      <c r="AY130" s="2">
        <v>70.7</v>
      </c>
      <c r="AZ130" s="2">
        <v>31.6</v>
      </c>
      <c r="BA130" s="7">
        <v>438.66666666666669</v>
      </c>
      <c r="BB130" s="7">
        <v>29385</v>
      </c>
      <c r="BC130" s="7" t="e">
        <v>#N/A</v>
      </c>
      <c r="BD130" s="7">
        <v>25106</v>
      </c>
      <c r="BE130" s="7">
        <v>1153</v>
      </c>
      <c r="BF130" s="7">
        <v>2413</v>
      </c>
      <c r="BG130" s="7">
        <v>2470</v>
      </c>
      <c r="BH130" s="7">
        <v>467081</v>
      </c>
      <c r="BI130" s="7">
        <v>3184</v>
      </c>
      <c r="BJ130" s="7">
        <v>16894</v>
      </c>
      <c r="BK130" s="7">
        <v>44475</v>
      </c>
      <c r="BL130" s="7">
        <v>6370</v>
      </c>
      <c r="BM130" s="7">
        <v>6202</v>
      </c>
      <c r="BN130" s="7">
        <v>28319</v>
      </c>
      <c r="BO130" s="7">
        <v>55681</v>
      </c>
      <c r="BP130" s="7">
        <v>19426</v>
      </c>
      <c r="BQ130" s="7">
        <v>14445</v>
      </c>
      <c r="BR130" s="7">
        <v>13767</v>
      </c>
      <c r="BS130" s="7">
        <v>52899</v>
      </c>
      <c r="BT130" s="7">
        <v>57123</v>
      </c>
      <c r="BU130" s="7">
        <v>35366</v>
      </c>
      <c r="BV130" s="7">
        <v>18675</v>
      </c>
      <c r="BW130" s="7">
        <v>25680</v>
      </c>
      <c r="BX130" s="7">
        <v>27130</v>
      </c>
      <c r="BY130" s="7">
        <v>44276</v>
      </c>
      <c r="BZ130" s="7">
        <v>7625</v>
      </c>
      <c r="CA130" s="7">
        <v>7813</v>
      </c>
      <c r="CB130" s="7">
        <v>734</v>
      </c>
      <c r="CC130" s="7"/>
    </row>
    <row r="131" spans="1:81" x14ac:dyDescent="0.25">
      <c r="A131" t="s">
        <v>686</v>
      </c>
      <c r="B131" s="7">
        <v>6341</v>
      </c>
      <c r="C131" s="7">
        <v>23050</v>
      </c>
      <c r="D131" s="7">
        <v>29391</v>
      </c>
      <c r="E131" s="7">
        <v>5547</v>
      </c>
      <c r="F131" s="7">
        <v>23844</v>
      </c>
      <c r="G131" s="2">
        <v>21.6</v>
      </c>
      <c r="H131" s="2">
        <v>78.400000000000006</v>
      </c>
      <c r="I131" s="2">
        <v>18.899999999999999</v>
      </c>
      <c r="J131" s="2">
        <v>81.099999999999994</v>
      </c>
      <c r="K131" s="7">
        <v>47</v>
      </c>
      <c r="L131" s="7">
        <v>196</v>
      </c>
      <c r="M131" s="7">
        <v>286</v>
      </c>
      <c r="N131" s="7">
        <v>1175</v>
      </c>
      <c r="O131" s="7">
        <v>1658</v>
      </c>
      <c r="P131" s="7">
        <v>1545</v>
      </c>
      <c r="Q131" s="7">
        <v>391</v>
      </c>
      <c r="R131" s="7">
        <v>1040</v>
      </c>
      <c r="S131" s="7">
        <v>31567</v>
      </c>
      <c r="T131" s="7">
        <v>439</v>
      </c>
      <c r="U131" s="7">
        <v>65</v>
      </c>
      <c r="V131" s="7">
        <v>2567</v>
      </c>
      <c r="W131" s="7">
        <v>121</v>
      </c>
      <c r="X131" s="7">
        <v>180</v>
      </c>
      <c r="Y131" s="7">
        <v>2055</v>
      </c>
      <c r="Z131" s="7">
        <v>4869</v>
      </c>
      <c r="AA131" s="7">
        <v>1460</v>
      </c>
      <c r="AB131" s="7">
        <v>1943</v>
      </c>
      <c r="AC131" s="7">
        <v>1193</v>
      </c>
      <c r="AD131" s="7">
        <v>1116</v>
      </c>
      <c r="AE131" s="7">
        <v>450</v>
      </c>
      <c r="AF131" s="7">
        <v>2407</v>
      </c>
      <c r="AG131" s="7">
        <v>2461</v>
      </c>
      <c r="AH131" s="7">
        <v>1705</v>
      </c>
      <c r="AI131" s="7">
        <v>2737</v>
      </c>
      <c r="AJ131" s="7">
        <v>4011</v>
      </c>
      <c r="AK131" s="7">
        <v>884</v>
      </c>
      <c r="AL131" s="7">
        <v>835</v>
      </c>
      <c r="AM131" s="7">
        <v>70</v>
      </c>
      <c r="AN131" s="7">
        <v>26142</v>
      </c>
      <c r="AO131" s="7">
        <v>483.33333333333331</v>
      </c>
      <c r="AP131" s="7">
        <v>2503</v>
      </c>
      <c r="AQ131" s="2">
        <v>7.9</v>
      </c>
      <c r="AR131" s="2">
        <v>5.9</v>
      </c>
      <c r="AS131" s="2">
        <v>-1.2</v>
      </c>
      <c r="AT131" s="7">
        <v>50</v>
      </c>
      <c r="AU131" s="7">
        <v>49</v>
      </c>
      <c r="AV131" s="7">
        <v>838</v>
      </c>
      <c r="AW131" s="7">
        <v>50383</v>
      </c>
      <c r="AX131" s="2">
        <v>63.2</v>
      </c>
      <c r="AY131" s="2">
        <v>70.400000000000006</v>
      </c>
      <c r="AZ131" s="2">
        <v>31.8</v>
      </c>
      <c r="BA131" s="7">
        <v>440</v>
      </c>
      <c r="BB131" s="7">
        <v>29324</v>
      </c>
      <c r="BC131" s="7" t="e">
        <v>#N/A</v>
      </c>
      <c r="BD131" s="7">
        <v>25098</v>
      </c>
      <c r="BE131" s="7">
        <v>1192</v>
      </c>
      <c r="BF131" s="7">
        <v>2406</v>
      </c>
      <c r="BG131" s="7">
        <v>2503</v>
      </c>
      <c r="BH131" s="7">
        <v>467500</v>
      </c>
      <c r="BI131" s="7">
        <v>3294</v>
      </c>
      <c r="BJ131" s="7">
        <v>15377</v>
      </c>
      <c r="BK131" s="7">
        <v>44473</v>
      </c>
      <c r="BL131" s="7">
        <v>6733</v>
      </c>
      <c r="BM131" s="7">
        <v>5797</v>
      </c>
      <c r="BN131" s="7">
        <v>27881</v>
      </c>
      <c r="BO131" s="7">
        <v>55923</v>
      </c>
      <c r="BP131" s="7">
        <v>19273</v>
      </c>
      <c r="BQ131" s="7">
        <v>14235</v>
      </c>
      <c r="BR131" s="7">
        <v>14201</v>
      </c>
      <c r="BS131" s="7">
        <v>53526</v>
      </c>
      <c r="BT131" s="7">
        <v>57645</v>
      </c>
      <c r="BU131" s="7">
        <v>34689</v>
      </c>
      <c r="BV131" s="7">
        <v>18505</v>
      </c>
      <c r="BW131" s="7">
        <v>25955</v>
      </c>
      <c r="BX131" s="7">
        <v>27540</v>
      </c>
      <c r="BY131" s="7">
        <v>44166</v>
      </c>
      <c r="BZ131" s="7">
        <v>7658</v>
      </c>
      <c r="CA131" s="7">
        <v>7448</v>
      </c>
      <c r="CB131" s="7">
        <v>643</v>
      </c>
      <c r="CC131" s="7"/>
    </row>
    <row r="132" spans="1:81" x14ac:dyDescent="0.25">
      <c r="A132" t="s">
        <v>687</v>
      </c>
      <c r="B132" s="7">
        <v>6316</v>
      </c>
      <c r="C132" s="7">
        <v>23120</v>
      </c>
      <c r="D132" s="7">
        <v>29436</v>
      </c>
      <c r="E132" s="7">
        <v>5526</v>
      </c>
      <c r="F132" s="7">
        <v>23910</v>
      </c>
      <c r="G132" s="2">
        <v>21.5</v>
      </c>
      <c r="H132" s="2">
        <v>78.5</v>
      </c>
      <c r="I132" s="2">
        <v>18.8</v>
      </c>
      <c r="J132" s="2">
        <v>81.2</v>
      </c>
      <c r="K132" s="7">
        <v>46</v>
      </c>
      <c r="L132" s="7">
        <v>194</v>
      </c>
      <c r="M132" s="7">
        <v>282</v>
      </c>
      <c r="N132" s="7">
        <v>1164</v>
      </c>
      <c r="O132" s="7">
        <v>1659</v>
      </c>
      <c r="P132" s="7">
        <v>1539</v>
      </c>
      <c r="Q132" s="7">
        <v>390</v>
      </c>
      <c r="R132" s="7">
        <v>1042</v>
      </c>
      <c r="S132" s="7">
        <v>31634</v>
      </c>
      <c r="T132" s="7">
        <v>403</v>
      </c>
      <c r="U132" s="7">
        <v>62</v>
      </c>
      <c r="V132" s="7">
        <v>2562</v>
      </c>
      <c r="W132" s="7">
        <v>131</v>
      </c>
      <c r="X132" s="7">
        <v>190</v>
      </c>
      <c r="Y132" s="7">
        <v>2061</v>
      </c>
      <c r="Z132" s="7">
        <v>4849</v>
      </c>
      <c r="AA132" s="7">
        <v>1500</v>
      </c>
      <c r="AB132" s="7">
        <v>1937</v>
      </c>
      <c r="AC132" s="7">
        <v>1225</v>
      </c>
      <c r="AD132" s="7">
        <v>1129</v>
      </c>
      <c r="AE132" s="7">
        <v>465</v>
      </c>
      <c r="AF132" s="7">
        <v>2404</v>
      </c>
      <c r="AG132" s="7">
        <v>2462</v>
      </c>
      <c r="AH132" s="7">
        <v>1687</v>
      </c>
      <c r="AI132" s="7">
        <v>2767</v>
      </c>
      <c r="AJ132" s="7">
        <v>4010</v>
      </c>
      <c r="AK132" s="7">
        <v>876</v>
      </c>
      <c r="AL132" s="7">
        <v>842</v>
      </c>
      <c r="AM132" s="7">
        <v>73</v>
      </c>
      <c r="AN132" s="7">
        <v>26226</v>
      </c>
      <c r="AO132" s="7">
        <v>459</v>
      </c>
      <c r="AP132" s="7">
        <v>2483</v>
      </c>
      <c r="AQ132" s="2">
        <v>7.8</v>
      </c>
      <c r="AR132" s="2">
        <v>4.9000000000000004</v>
      </c>
      <c r="AS132" s="2">
        <v>-0.83333333333333337</v>
      </c>
      <c r="AT132" s="7">
        <v>57</v>
      </c>
      <c r="AU132" s="7">
        <v>45</v>
      </c>
      <c r="AV132" s="7">
        <v>859</v>
      </c>
      <c r="AW132" s="7">
        <v>50497</v>
      </c>
      <c r="AX132" s="2">
        <v>63.2</v>
      </c>
      <c r="AY132" s="2">
        <v>70.5</v>
      </c>
      <c r="AZ132" s="2">
        <v>31.7</v>
      </c>
      <c r="BA132" s="7">
        <v>448.66666666666669</v>
      </c>
      <c r="BB132" s="7">
        <v>29441</v>
      </c>
      <c r="BC132" s="7" t="e">
        <v>#N/A</v>
      </c>
      <c r="BD132" s="7">
        <v>25235</v>
      </c>
      <c r="BE132" s="7">
        <v>1188</v>
      </c>
      <c r="BF132" s="7">
        <v>2394</v>
      </c>
      <c r="BG132" s="7">
        <v>2483</v>
      </c>
      <c r="BH132" s="7">
        <v>468750</v>
      </c>
      <c r="BI132" s="7">
        <v>4008</v>
      </c>
      <c r="BJ132" s="7">
        <v>14143</v>
      </c>
      <c r="BK132" s="7">
        <v>43798</v>
      </c>
      <c r="BL132" s="7">
        <v>6209</v>
      </c>
      <c r="BM132" s="7">
        <v>6146</v>
      </c>
      <c r="BN132" s="7">
        <v>28577</v>
      </c>
      <c r="BO132" s="7">
        <v>55730</v>
      </c>
      <c r="BP132" s="7">
        <v>19612</v>
      </c>
      <c r="BQ132" s="7">
        <v>14685</v>
      </c>
      <c r="BR132" s="7">
        <v>14558</v>
      </c>
      <c r="BS132" s="7">
        <v>50899</v>
      </c>
      <c r="BT132" s="7">
        <v>57430</v>
      </c>
      <c r="BU132" s="7">
        <v>35076</v>
      </c>
      <c r="BV132" s="7">
        <v>19557</v>
      </c>
      <c r="BW132" s="7">
        <v>25923</v>
      </c>
      <c r="BX132" s="7">
        <v>27973</v>
      </c>
      <c r="BY132" s="7">
        <v>44617</v>
      </c>
      <c r="BZ132" s="7">
        <v>8128</v>
      </c>
      <c r="CA132" s="7">
        <v>7582</v>
      </c>
      <c r="CB132" s="7">
        <v>734</v>
      </c>
      <c r="CC132" s="7"/>
    </row>
    <row r="133" spans="1:81" x14ac:dyDescent="0.25">
      <c r="A133" t="s">
        <v>688</v>
      </c>
      <c r="B133" s="7">
        <v>6238</v>
      </c>
      <c r="C133" s="7">
        <v>23107</v>
      </c>
      <c r="D133" s="7">
        <v>29345</v>
      </c>
      <c r="E133" s="7">
        <v>5454</v>
      </c>
      <c r="F133" s="7">
        <v>23891</v>
      </c>
      <c r="G133" s="2">
        <v>21.3</v>
      </c>
      <c r="H133" s="2">
        <v>78.7</v>
      </c>
      <c r="I133" s="2">
        <v>18.600000000000001</v>
      </c>
      <c r="J133" s="2">
        <v>81.400000000000006</v>
      </c>
      <c r="K133" s="7">
        <v>45</v>
      </c>
      <c r="L133" s="7">
        <v>193</v>
      </c>
      <c r="M133" s="7">
        <v>277</v>
      </c>
      <c r="N133" s="7">
        <v>1120</v>
      </c>
      <c r="O133" s="7">
        <v>1662</v>
      </c>
      <c r="P133" s="7">
        <v>1531</v>
      </c>
      <c r="Q133" s="7">
        <v>385</v>
      </c>
      <c r="R133" s="7">
        <v>1027</v>
      </c>
      <c r="S133" s="7">
        <v>31557</v>
      </c>
      <c r="T133" s="7">
        <v>404</v>
      </c>
      <c r="U133" s="7">
        <v>61</v>
      </c>
      <c r="V133" s="7">
        <v>2564</v>
      </c>
      <c r="W133" s="7">
        <v>121</v>
      </c>
      <c r="X133" s="7">
        <v>190</v>
      </c>
      <c r="Y133" s="7">
        <v>2062</v>
      </c>
      <c r="Z133" s="7">
        <v>4807</v>
      </c>
      <c r="AA133" s="7">
        <v>1493</v>
      </c>
      <c r="AB133" s="7">
        <v>1989</v>
      </c>
      <c r="AC133" s="7">
        <v>1230</v>
      </c>
      <c r="AD133" s="7">
        <v>1132</v>
      </c>
      <c r="AE133" s="7">
        <v>467</v>
      </c>
      <c r="AF133" s="7">
        <v>2429</v>
      </c>
      <c r="AG133" s="7">
        <v>2445</v>
      </c>
      <c r="AH133" s="7">
        <v>1636</v>
      </c>
      <c r="AI133" s="7">
        <v>2752</v>
      </c>
      <c r="AJ133" s="7">
        <v>3992</v>
      </c>
      <c r="AK133" s="7">
        <v>872</v>
      </c>
      <c r="AL133" s="7">
        <v>835</v>
      </c>
      <c r="AM133" s="7">
        <v>76</v>
      </c>
      <c r="AN133" s="7">
        <v>26155</v>
      </c>
      <c r="AO133" s="7">
        <v>467.66666666666669</v>
      </c>
      <c r="AP133" s="7">
        <v>2540</v>
      </c>
      <c r="AQ133" s="2">
        <v>7.9</v>
      </c>
      <c r="AR133" s="2">
        <v>6.2</v>
      </c>
      <c r="AS133" s="2">
        <v>-0.6333333333333333</v>
      </c>
      <c r="AT133" s="7">
        <v>59</v>
      </c>
      <c r="AU133" s="7">
        <v>47</v>
      </c>
      <c r="AV133" s="7">
        <v>846</v>
      </c>
      <c r="AW133" s="7">
        <v>50611</v>
      </c>
      <c r="AX133" s="2">
        <v>63.2</v>
      </c>
      <c r="AY133" s="2">
        <v>70.5</v>
      </c>
      <c r="AZ133" s="2">
        <v>31.3</v>
      </c>
      <c r="BA133" s="7">
        <v>445.33333333333331</v>
      </c>
      <c r="BB133" s="7">
        <v>29447</v>
      </c>
      <c r="BC133" s="7" t="e">
        <v>#N/A</v>
      </c>
      <c r="BD133" s="7">
        <v>25247</v>
      </c>
      <c r="BE133" s="7">
        <v>1270</v>
      </c>
      <c r="BF133" s="7">
        <v>2316</v>
      </c>
      <c r="BG133" s="7">
        <v>2540</v>
      </c>
      <c r="BH133" s="7">
        <v>469088</v>
      </c>
      <c r="BI133" s="7">
        <v>4186</v>
      </c>
      <c r="BJ133" s="7">
        <v>12760</v>
      </c>
      <c r="BK133" s="7">
        <v>44258</v>
      </c>
      <c r="BL133" s="7">
        <v>6059</v>
      </c>
      <c r="BM133" s="7">
        <v>5688</v>
      </c>
      <c r="BN133" s="7">
        <v>29261</v>
      </c>
      <c r="BO133" s="7">
        <v>55429</v>
      </c>
      <c r="BP133" s="7">
        <v>19650</v>
      </c>
      <c r="BQ133" s="7">
        <v>15138</v>
      </c>
      <c r="BR133" s="7">
        <v>15110</v>
      </c>
      <c r="BS133" s="7">
        <v>49308</v>
      </c>
      <c r="BT133" s="7">
        <v>57650</v>
      </c>
      <c r="BU133" s="7">
        <v>34800</v>
      </c>
      <c r="BV133" s="7">
        <v>19779</v>
      </c>
      <c r="BW133" s="7">
        <v>25989</v>
      </c>
      <c r="BX133" s="7">
        <v>28527</v>
      </c>
      <c r="BY133" s="7">
        <v>44301</v>
      </c>
      <c r="BZ133" s="7">
        <v>8315</v>
      </c>
      <c r="CA133" s="7">
        <v>7386</v>
      </c>
      <c r="CB133" s="7">
        <v>723</v>
      </c>
      <c r="CC133" s="7"/>
    </row>
    <row r="134" spans="1:81" x14ac:dyDescent="0.25">
      <c r="A134" t="s">
        <v>689</v>
      </c>
      <c r="B134" s="7">
        <v>6200</v>
      </c>
      <c r="C134" s="7">
        <v>23106</v>
      </c>
      <c r="D134" s="7">
        <v>29306</v>
      </c>
      <c r="E134" s="7">
        <v>5420</v>
      </c>
      <c r="F134" s="7">
        <v>23886</v>
      </c>
      <c r="G134" s="2">
        <v>21.2</v>
      </c>
      <c r="H134" s="2">
        <v>78.8</v>
      </c>
      <c r="I134" s="2">
        <v>18.5</v>
      </c>
      <c r="J134" s="2">
        <v>81.5</v>
      </c>
      <c r="K134" s="7">
        <v>44</v>
      </c>
      <c r="L134" s="7">
        <v>191</v>
      </c>
      <c r="M134" s="7">
        <v>273</v>
      </c>
      <c r="N134" s="7">
        <v>1109</v>
      </c>
      <c r="O134" s="7">
        <v>1668</v>
      </c>
      <c r="P134" s="7">
        <v>1523</v>
      </c>
      <c r="Q134" s="7">
        <v>378</v>
      </c>
      <c r="R134" s="7">
        <v>1015</v>
      </c>
      <c r="S134" s="7">
        <v>31785</v>
      </c>
      <c r="T134" s="7">
        <v>434</v>
      </c>
      <c r="U134" s="7">
        <v>64</v>
      </c>
      <c r="V134" s="7">
        <v>2566</v>
      </c>
      <c r="W134" s="7">
        <v>122</v>
      </c>
      <c r="X134" s="7">
        <v>187</v>
      </c>
      <c r="Y134" s="7">
        <v>2087</v>
      </c>
      <c r="Z134" s="7">
        <v>4820</v>
      </c>
      <c r="AA134" s="7">
        <v>1488</v>
      </c>
      <c r="AB134" s="7">
        <v>2011</v>
      </c>
      <c r="AC134" s="7">
        <v>1233</v>
      </c>
      <c r="AD134" s="7">
        <v>1127</v>
      </c>
      <c r="AE134" s="7">
        <v>480</v>
      </c>
      <c r="AF134" s="7">
        <v>2462</v>
      </c>
      <c r="AG134" s="7">
        <v>2516</v>
      </c>
      <c r="AH134" s="7">
        <v>1616</v>
      </c>
      <c r="AI134" s="7">
        <v>2759</v>
      </c>
      <c r="AJ134" s="7">
        <v>3999</v>
      </c>
      <c r="AK134" s="7">
        <v>878</v>
      </c>
      <c r="AL134" s="7">
        <v>853</v>
      </c>
      <c r="AM134" s="7">
        <v>80</v>
      </c>
      <c r="AN134" s="7">
        <v>26323</v>
      </c>
      <c r="AO134" s="7">
        <v>477.66666666666669</v>
      </c>
      <c r="AP134" s="7">
        <v>2661</v>
      </c>
      <c r="AQ134" s="2">
        <v>8.3000000000000007</v>
      </c>
      <c r="AR134" s="2">
        <v>5.9</v>
      </c>
      <c r="AS134" s="2">
        <v>-0.6</v>
      </c>
      <c r="AT134" s="7">
        <v>57</v>
      </c>
      <c r="AU134" s="7">
        <v>48</v>
      </c>
      <c r="AV134" s="7">
        <v>878</v>
      </c>
      <c r="AW134" s="7">
        <v>50704</v>
      </c>
      <c r="AX134" s="2">
        <v>63</v>
      </c>
      <c r="AY134" s="2">
        <v>70.099999999999994</v>
      </c>
      <c r="AZ134" s="2">
        <v>31.7</v>
      </c>
      <c r="BA134" s="7">
        <v>448</v>
      </c>
      <c r="BB134" s="7">
        <v>29284</v>
      </c>
      <c r="BC134" s="7" t="e">
        <v>#N/A</v>
      </c>
      <c r="BD134" s="7">
        <v>24972</v>
      </c>
      <c r="BE134" s="7">
        <v>1275</v>
      </c>
      <c r="BF134" s="7">
        <v>2289</v>
      </c>
      <c r="BG134" s="7">
        <v>2661</v>
      </c>
      <c r="BH134" s="7">
        <v>470785</v>
      </c>
      <c r="BI134" s="7">
        <v>4222</v>
      </c>
      <c r="BJ134" s="7">
        <v>12181</v>
      </c>
      <c r="BK134" s="7">
        <v>44496</v>
      </c>
      <c r="BL134" s="7">
        <v>6295</v>
      </c>
      <c r="BM134" s="7">
        <v>5594</v>
      </c>
      <c r="BN134" s="7">
        <v>29059</v>
      </c>
      <c r="BO134" s="7">
        <v>55111</v>
      </c>
      <c r="BP134" s="7">
        <v>19507</v>
      </c>
      <c r="BQ134" s="7">
        <v>15085</v>
      </c>
      <c r="BR134" s="7">
        <v>15699</v>
      </c>
      <c r="BS134" s="7">
        <v>50525</v>
      </c>
      <c r="BT134" s="7">
        <v>58256</v>
      </c>
      <c r="BU134" s="7">
        <v>34474</v>
      </c>
      <c r="BV134" s="7">
        <v>19824</v>
      </c>
      <c r="BW134" s="7">
        <v>25920</v>
      </c>
      <c r="BX134" s="7">
        <v>28280</v>
      </c>
      <c r="BY134" s="7">
        <v>44461</v>
      </c>
      <c r="BZ134" s="7">
        <v>8144</v>
      </c>
      <c r="CA134" s="7">
        <v>7458</v>
      </c>
      <c r="CB134" s="7">
        <v>695</v>
      </c>
      <c r="CC134" s="7"/>
    </row>
    <row r="135" spans="1:81" x14ac:dyDescent="0.25">
      <c r="A135" t="s">
        <v>690</v>
      </c>
      <c r="B135" s="7">
        <v>6162</v>
      </c>
      <c r="C135" s="7">
        <v>23196</v>
      </c>
      <c r="D135" s="7">
        <v>29358</v>
      </c>
      <c r="E135" s="7">
        <v>5388</v>
      </c>
      <c r="F135" s="7">
        <v>23970</v>
      </c>
      <c r="G135" s="2">
        <v>21</v>
      </c>
      <c r="H135" s="2">
        <v>79</v>
      </c>
      <c r="I135" s="2">
        <v>18.399999999999999</v>
      </c>
      <c r="J135" s="2">
        <v>81.599999999999994</v>
      </c>
      <c r="K135" s="7">
        <v>45</v>
      </c>
      <c r="L135" s="7">
        <v>190</v>
      </c>
      <c r="M135" s="7">
        <v>270</v>
      </c>
      <c r="N135" s="7">
        <v>1093</v>
      </c>
      <c r="O135" s="7">
        <v>1664</v>
      </c>
      <c r="P135" s="7">
        <v>1515</v>
      </c>
      <c r="Q135" s="7">
        <v>380</v>
      </c>
      <c r="R135" s="7">
        <v>1002</v>
      </c>
      <c r="S135" s="7">
        <v>31803</v>
      </c>
      <c r="T135" s="7">
        <v>434</v>
      </c>
      <c r="U135" s="7">
        <v>67</v>
      </c>
      <c r="V135" s="7">
        <v>2539</v>
      </c>
      <c r="W135" s="7">
        <v>121</v>
      </c>
      <c r="X135" s="7">
        <v>188</v>
      </c>
      <c r="Y135" s="7">
        <v>2095</v>
      </c>
      <c r="Z135" s="7">
        <v>4835</v>
      </c>
      <c r="AA135" s="7">
        <v>1494</v>
      </c>
      <c r="AB135" s="7">
        <v>1995</v>
      </c>
      <c r="AC135" s="7">
        <v>1227</v>
      </c>
      <c r="AD135" s="7">
        <v>1119</v>
      </c>
      <c r="AE135" s="7">
        <v>484</v>
      </c>
      <c r="AF135" s="7">
        <v>2481</v>
      </c>
      <c r="AG135" s="7">
        <v>2562</v>
      </c>
      <c r="AH135" s="7">
        <v>1597</v>
      </c>
      <c r="AI135" s="7">
        <v>2757</v>
      </c>
      <c r="AJ135" s="7">
        <v>4003</v>
      </c>
      <c r="AK135" s="7">
        <v>880</v>
      </c>
      <c r="AL135" s="7">
        <v>855</v>
      </c>
      <c r="AM135" s="7">
        <v>69</v>
      </c>
      <c r="AN135" s="7">
        <v>26357</v>
      </c>
      <c r="AO135" s="7">
        <v>467.33333333333331</v>
      </c>
      <c r="AP135" s="7">
        <v>2688</v>
      </c>
      <c r="AQ135" s="2">
        <v>8.4</v>
      </c>
      <c r="AR135" s="2">
        <v>6.6</v>
      </c>
      <c r="AS135" s="2">
        <v>-0.93333333333333324</v>
      </c>
      <c r="AT135" s="7">
        <v>61</v>
      </c>
      <c r="AU135" s="7">
        <v>55</v>
      </c>
      <c r="AV135" s="7">
        <v>867</v>
      </c>
      <c r="AW135" s="7">
        <v>50788</v>
      </c>
      <c r="AX135" s="2">
        <v>63.1</v>
      </c>
      <c r="AY135" s="2">
        <v>70.2</v>
      </c>
      <c r="AZ135" s="2">
        <v>31.6</v>
      </c>
      <c r="BA135" s="7">
        <v>449.66666666666669</v>
      </c>
      <c r="BB135" s="7">
        <v>29352</v>
      </c>
      <c r="BC135" s="7" t="e">
        <v>#N/A</v>
      </c>
      <c r="BD135" s="7">
        <v>25016</v>
      </c>
      <c r="BE135" s="7">
        <v>1363</v>
      </c>
      <c r="BF135" s="7">
        <v>2305</v>
      </c>
      <c r="BG135" s="7">
        <v>2688</v>
      </c>
      <c r="BH135" s="7">
        <v>471863</v>
      </c>
      <c r="BI135" s="7">
        <v>4125</v>
      </c>
      <c r="BJ135" s="7">
        <v>12156</v>
      </c>
      <c r="BK135" s="7">
        <v>44948</v>
      </c>
      <c r="BL135" s="7">
        <v>5949</v>
      </c>
      <c r="BM135" s="7">
        <v>5958</v>
      </c>
      <c r="BN135" s="7">
        <v>29529</v>
      </c>
      <c r="BO135" s="7">
        <v>55179</v>
      </c>
      <c r="BP135" s="7">
        <v>19533</v>
      </c>
      <c r="BQ135" s="7">
        <v>14834</v>
      </c>
      <c r="BR135" s="7">
        <v>15798</v>
      </c>
      <c r="BS135" s="7">
        <v>50390</v>
      </c>
      <c r="BT135" s="7">
        <v>59013</v>
      </c>
      <c r="BU135" s="7">
        <v>34185</v>
      </c>
      <c r="BV135" s="7">
        <v>19732</v>
      </c>
      <c r="BW135" s="7">
        <v>25749</v>
      </c>
      <c r="BX135" s="7">
        <v>28718</v>
      </c>
      <c r="BY135" s="7">
        <v>44417</v>
      </c>
      <c r="BZ135" s="7">
        <v>7860</v>
      </c>
      <c r="CA135" s="7">
        <v>7439</v>
      </c>
      <c r="CB135" s="7">
        <v>655</v>
      </c>
      <c r="CC135" s="7"/>
    </row>
    <row r="136" spans="1:81" x14ac:dyDescent="0.25">
      <c r="A136" t="s">
        <v>691</v>
      </c>
      <c r="B136" s="7">
        <v>6123</v>
      </c>
      <c r="C136" s="7">
        <v>23387</v>
      </c>
      <c r="D136" s="7">
        <v>29510</v>
      </c>
      <c r="E136" s="7">
        <v>5353</v>
      </c>
      <c r="F136" s="7">
        <v>24157</v>
      </c>
      <c r="G136" s="2">
        <v>20.7</v>
      </c>
      <c r="H136" s="2">
        <v>79.3</v>
      </c>
      <c r="I136" s="2">
        <v>18.100000000000001</v>
      </c>
      <c r="J136" s="2">
        <v>81.900000000000006</v>
      </c>
      <c r="K136" s="7">
        <v>44</v>
      </c>
      <c r="L136" s="7">
        <v>187</v>
      </c>
      <c r="M136" s="7">
        <v>268</v>
      </c>
      <c r="N136" s="7">
        <v>1080</v>
      </c>
      <c r="O136" s="7">
        <v>1683</v>
      </c>
      <c r="P136" s="7">
        <v>1507</v>
      </c>
      <c r="Q136" s="7">
        <v>367</v>
      </c>
      <c r="R136" s="7">
        <v>988</v>
      </c>
      <c r="S136" s="7">
        <v>32147</v>
      </c>
      <c r="T136" s="7">
        <v>429</v>
      </c>
      <c r="U136" s="7">
        <v>73</v>
      </c>
      <c r="V136" s="7">
        <v>2580</v>
      </c>
      <c r="W136" s="7">
        <v>122</v>
      </c>
      <c r="X136" s="7">
        <v>191</v>
      </c>
      <c r="Y136" s="7">
        <v>2090</v>
      </c>
      <c r="Z136" s="7">
        <v>4924</v>
      </c>
      <c r="AA136" s="7">
        <v>1514</v>
      </c>
      <c r="AB136" s="7">
        <v>2041</v>
      </c>
      <c r="AC136" s="7">
        <v>1230</v>
      </c>
      <c r="AD136" s="7">
        <v>1155</v>
      </c>
      <c r="AE136" s="7">
        <v>493</v>
      </c>
      <c r="AF136" s="7">
        <v>2490</v>
      </c>
      <c r="AG136" s="7">
        <v>2583</v>
      </c>
      <c r="AH136" s="7">
        <v>1579</v>
      </c>
      <c r="AI136" s="7">
        <v>2805</v>
      </c>
      <c r="AJ136" s="7">
        <v>4040</v>
      </c>
      <c r="AK136" s="7">
        <v>902</v>
      </c>
      <c r="AL136" s="7">
        <v>834</v>
      </c>
      <c r="AM136" s="7">
        <v>71</v>
      </c>
      <c r="AN136" s="7">
        <v>26664</v>
      </c>
      <c r="AO136" s="7">
        <v>444</v>
      </c>
      <c r="AP136" s="7">
        <v>2633</v>
      </c>
      <c r="AQ136" s="2">
        <v>8.1999999999999993</v>
      </c>
      <c r="AR136" s="2">
        <v>6.9</v>
      </c>
      <c r="AS136" s="2">
        <v>-1.0333333333333334</v>
      </c>
      <c r="AT136" s="7">
        <v>70</v>
      </c>
      <c r="AU136" s="7">
        <v>50</v>
      </c>
      <c r="AV136" s="7">
        <v>887</v>
      </c>
      <c r="AW136" s="7">
        <v>50873</v>
      </c>
      <c r="AX136" s="2">
        <v>63.1</v>
      </c>
      <c r="AY136" s="2">
        <v>70.5</v>
      </c>
      <c r="AZ136" s="2">
        <v>31.7</v>
      </c>
      <c r="BA136" s="7">
        <v>450.66666666666669</v>
      </c>
      <c r="BB136" s="7">
        <v>29470</v>
      </c>
      <c r="BC136" s="7" t="e">
        <v>#N/A</v>
      </c>
      <c r="BD136" s="7">
        <v>25042</v>
      </c>
      <c r="BE136" s="7">
        <v>1414</v>
      </c>
      <c r="BF136" s="7">
        <v>2371</v>
      </c>
      <c r="BG136" s="7">
        <v>2633</v>
      </c>
      <c r="BH136" s="7">
        <v>476235</v>
      </c>
      <c r="BI136" s="7">
        <v>3715</v>
      </c>
      <c r="BJ136" s="7">
        <v>11923</v>
      </c>
      <c r="BK136" s="7">
        <v>45450</v>
      </c>
      <c r="BL136" s="7">
        <v>5974</v>
      </c>
      <c r="BM136" s="7">
        <v>5622</v>
      </c>
      <c r="BN136" s="7">
        <v>28848</v>
      </c>
      <c r="BO136" s="7">
        <v>55655</v>
      </c>
      <c r="BP136" s="7">
        <v>19488</v>
      </c>
      <c r="BQ136" s="7">
        <v>14673</v>
      </c>
      <c r="BR136" s="7">
        <v>16553</v>
      </c>
      <c r="BS136" s="7">
        <v>50867</v>
      </c>
      <c r="BT136" s="7">
        <v>60451</v>
      </c>
      <c r="BU136" s="7">
        <v>35156</v>
      </c>
      <c r="BV136" s="7">
        <v>20285</v>
      </c>
      <c r="BW136" s="7">
        <v>25553</v>
      </c>
      <c r="BX136" s="7">
        <v>28786</v>
      </c>
      <c r="BY136" s="7">
        <v>45208</v>
      </c>
      <c r="BZ136" s="7">
        <v>7570</v>
      </c>
      <c r="CA136" s="7">
        <v>7444</v>
      </c>
      <c r="CB136" s="7">
        <v>719</v>
      </c>
      <c r="CC136" s="7"/>
    </row>
    <row r="137" spans="1:81" x14ac:dyDescent="0.25">
      <c r="A137" t="s">
        <v>692</v>
      </c>
      <c r="B137" s="7">
        <v>6082</v>
      </c>
      <c r="C137" s="7">
        <v>23686</v>
      </c>
      <c r="D137" s="7">
        <v>29768</v>
      </c>
      <c r="E137" s="7">
        <v>5318</v>
      </c>
      <c r="F137" s="7">
        <v>24450</v>
      </c>
      <c r="G137" s="2">
        <v>20.399999999999999</v>
      </c>
      <c r="H137" s="2">
        <v>79.599999999999994</v>
      </c>
      <c r="I137" s="2">
        <v>17.899999999999999</v>
      </c>
      <c r="J137" s="2">
        <v>82.1</v>
      </c>
      <c r="K137" s="7">
        <v>46</v>
      </c>
      <c r="L137" s="7">
        <v>186</v>
      </c>
      <c r="M137" s="7">
        <v>266</v>
      </c>
      <c r="N137" s="7">
        <v>1078</v>
      </c>
      <c r="O137" s="7">
        <v>1663</v>
      </c>
      <c r="P137" s="7">
        <v>1504</v>
      </c>
      <c r="Q137" s="7">
        <v>362</v>
      </c>
      <c r="R137" s="7">
        <v>981</v>
      </c>
      <c r="S137" s="7">
        <v>32093</v>
      </c>
      <c r="T137" s="7">
        <v>426</v>
      </c>
      <c r="U137" s="7">
        <v>77</v>
      </c>
      <c r="V137" s="7">
        <v>2603</v>
      </c>
      <c r="W137" s="7">
        <v>123</v>
      </c>
      <c r="X137" s="7">
        <v>195</v>
      </c>
      <c r="Y137" s="7">
        <v>2072</v>
      </c>
      <c r="Z137" s="7">
        <v>4878</v>
      </c>
      <c r="AA137" s="7">
        <v>1511</v>
      </c>
      <c r="AB137" s="7">
        <v>2043</v>
      </c>
      <c r="AC137" s="7">
        <v>1226</v>
      </c>
      <c r="AD137" s="7">
        <v>1145</v>
      </c>
      <c r="AE137" s="7">
        <v>495</v>
      </c>
      <c r="AF137" s="7">
        <v>2531</v>
      </c>
      <c r="AG137" s="7">
        <v>2636</v>
      </c>
      <c r="AH137" s="7">
        <v>1577</v>
      </c>
      <c r="AI137" s="7">
        <v>2771</v>
      </c>
      <c r="AJ137" s="7">
        <v>3998</v>
      </c>
      <c r="AK137" s="7">
        <v>897</v>
      </c>
      <c r="AL137" s="7">
        <v>822</v>
      </c>
      <c r="AM137" s="7">
        <v>65</v>
      </c>
      <c r="AN137" s="7">
        <v>26596</v>
      </c>
      <c r="AO137" s="7">
        <v>482.33333333333331</v>
      </c>
      <c r="AP137" s="7">
        <v>2575</v>
      </c>
      <c r="AQ137" s="2">
        <v>8</v>
      </c>
      <c r="AR137" s="2">
        <v>6</v>
      </c>
      <c r="AS137" s="2">
        <v>-1.1000000000000001</v>
      </c>
      <c r="AT137" s="7">
        <v>70</v>
      </c>
      <c r="AU137" s="7">
        <v>45</v>
      </c>
      <c r="AV137" s="7">
        <v>888</v>
      </c>
      <c r="AW137" s="7">
        <v>50957</v>
      </c>
      <c r="AX137" s="2">
        <v>63.3</v>
      </c>
      <c r="AY137" s="2">
        <v>70.900000000000006</v>
      </c>
      <c r="AZ137" s="2">
        <v>31.7</v>
      </c>
      <c r="BA137" s="7">
        <v>453.66666666666669</v>
      </c>
      <c r="BB137" s="7">
        <v>29689</v>
      </c>
      <c r="BC137" s="7" t="e">
        <v>#N/A</v>
      </c>
      <c r="BD137" s="7">
        <v>25187</v>
      </c>
      <c r="BE137" s="7">
        <v>1427</v>
      </c>
      <c r="BF137" s="7">
        <v>2418</v>
      </c>
      <c r="BG137" s="7">
        <v>2575</v>
      </c>
      <c r="BH137" s="7">
        <v>475822</v>
      </c>
      <c r="BI137" s="7">
        <v>3536</v>
      </c>
      <c r="BJ137" s="7">
        <v>11385</v>
      </c>
      <c r="BK137" s="7">
        <v>45498</v>
      </c>
      <c r="BL137" s="7">
        <v>6573</v>
      </c>
      <c r="BM137" s="7">
        <v>5512</v>
      </c>
      <c r="BN137" s="7">
        <v>28754</v>
      </c>
      <c r="BO137" s="7">
        <v>55740</v>
      </c>
      <c r="BP137" s="7">
        <v>19667</v>
      </c>
      <c r="BQ137" s="7">
        <v>14697</v>
      </c>
      <c r="BR137" s="7">
        <v>15839</v>
      </c>
      <c r="BS137" s="7">
        <v>51537</v>
      </c>
      <c r="BT137" s="7">
        <v>61589</v>
      </c>
      <c r="BU137" s="7">
        <v>34418</v>
      </c>
      <c r="BV137" s="7">
        <v>19986</v>
      </c>
      <c r="BW137" s="7">
        <v>25522</v>
      </c>
      <c r="BX137" s="7">
        <v>29268</v>
      </c>
      <c r="BY137" s="7">
        <v>44971</v>
      </c>
      <c r="BZ137" s="7">
        <v>7466</v>
      </c>
      <c r="CA137" s="7">
        <v>7415</v>
      </c>
      <c r="CB137" s="7">
        <v>673</v>
      </c>
      <c r="CC137" s="7"/>
    </row>
    <row r="138" spans="1:81" x14ac:dyDescent="0.25">
      <c r="A138" t="s">
        <v>693</v>
      </c>
      <c r="B138" s="7">
        <v>6058</v>
      </c>
      <c r="C138" s="7">
        <v>23718</v>
      </c>
      <c r="D138" s="7">
        <v>29776</v>
      </c>
      <c r="E138" s="7">
        <v>5299</v>
      </c>
      <c r="F138" s="7">
        <v>24477</v>
      </c>
      <c r="G138" s="2">
        <v>20.3</v>
      </c>
      <c r="H138" s="2">
        <v>79.7</v>
      </c>
      <c r="I138" s="2">
        <v>17.8</v>
      </c>
      <c r="J138" s="2">
        <v>82.2</v>
      </c>
      <c r="K138" s="7">
        <v>46</v>
      </c>
      <c r="L138" s="7">
        <v>183</v>
      </c>
      <c r="M138" s="7">
        <v>264</v>
      </c>
      <c r="N138" s="7">
        <v>1070</v>
      </c>
      <c r="O138" s="7">
        <v>1660</v>
      </c>
      <c r="P138" s="7">
        <v>1502</v>
      </c>
      <c r="Q138" s="7">
        <v>356</v>
      </c>
      <c r="R138" s="7">
        <v>978</v>
      </c>
      <c r="S138" s="7">
        <v>32035</v>
      </c>
      <c r="T138" s="7">
        <v>404</v>
      </c>
      <c r="U138" s="7">
        <v>78</v>
      </c>
      <c r="V138" s="7">
        <v>2587</v>
      </c>
      <c r="W138" s="7">
        <v>126</v>
      </c>
      <c r="X138" s="7">
        <v>194</v>
      </c>
      <c r="Y138" s="7">
        <v>2070</v>
      </c>
      <c r="Z138" s="7">
        <v>4836</v>
      </c>
      <c r="AA138" s="7">
        <v>1513</v>
      </c>
      <c r="AB138" s="7">
        <v>2041</v>
      </c>
      <c r="AC138" s="7">
        <v>1238</v>
      </c>
      <c r="AD138" s="7">
        <v>1128</v>
      </c>
      <c r="AE138" s="7">
        <v>509</v>
      </c>
      <c r="AF138" s="7">
        <v>2500</v>
      </c>
      <c r="AG138" s="7">
        <v>2664</v>
      </c>
      <c r="AH138" s="7">
        <v>1564</v>
      </c>
      <c r="AI138" s="7">
        <v>2774</v>
      </c>
      <c r="AJ138" s="7">
        <v>4018</v>
      </c>
      <c r="AK138" s="7">
        <v>915</v>
      </c>
      <c r="AL138" s="7">
        <v>809</v>
      </c>
      <c r="AM138" s="7">
        <v>69</v>
      </c>
      <c r="AN138" s="7">
        <v>26577</v>
      </c>
      <c r="AO138" s="7">
        <v>501</v>
      </c>
      <c r="AP138" s="7">
        <v>2537</v>
      </c>
      <c r="AQ138" s="2">
        <v>7.8</v>
      </c>
      <c r="AR138" s="2">
        <v>5.0999999999999996</v>
      </c>
      <c r="AS138" s="2">
        <v>-0.66666666666666663</v>
      </c>
      <c r="AT138" s="7">
        <v>67</v>
      </c>
      <c r="AU138" s="7">
        <v>52</v>
      </c>
      <c r="AV138" s="7">
        <v>902</v>
      </c>
      <c r="AW138" s="7">
        <v>51045</v>
      </c>
      <c r="AX138" s="2">
        <v>63.3</v>
      </c>
      <c r="AY138" s="2">
        <v>71.099999999999994</v>
      </c>
      <c r="AZ138" s="2">
        <v>32</v>
      </c>
      <c r="BA138" s="7">
        <v>455.66666666666669</v>
      </c>
      <c r="BB138" s="7">
        <v>29788</v>
      </c>
      <c r="BC138" s="7" t="e">
        <v>#N/A</v>
      </c>
      <c r="BD138" s="7">
        <v>25255</v>
      </c>
      <c r="BE138" s="7">
        <v>1412</v>
      </c>
      <c r="BF138" s="7">
        <v>2365</v>
      </c>
      <c r="BG138" s="7">
        <v>2537</v>
      </c>
      <c r="BH138" s="7">
        <v>480643</v>
      </c>
      <c r="BI138" s="7">
        <v>3334</v>
      </c>
      <c r="BJ138" s="7">
        <v>11178</v>
      </c>
      <c r="BK138" s="7">
        <v>45930</v>
      </c>
      <c r="BL138" s="7">
        <v>6448</v>
      </c>
      <c r="BM138" s="7">
        <v>5629</v>
      </c>
      <c r="BN138" s="7">
        <v>28349</v>
      </c>
      <c r="BO138" s="7">
        <v>56070</v>
      </c>
      <c r="BP138" s="7">
        <v>19691</v>
      </c>
      <c r="BQ138" s="7">
        <v>15154</v>
      </c>
      <c r="BR138" s="7">
        <v>15891</v>
      </c>
      <c r="BS138" s="7">
        <v>51383</v>
      </c>
      <c r="BT138" s="7">
        <v>62627</v>
      </c>
      <c r="BU138" s="7">
        <v>35298</v>
      </c>
      <c r="BV138" s="7">
        <v>20781</v>
      </c>
      <c r="BW138" s="7">
        <v>25352</v>
      </c>
      <c r="BX138" s="7">
        <v>29737</v>
      </c>
      <c r="BY138" s="7">
        <v>45116</v>
      </c>
      <c r="BZ138" s="7">
        <v>8663</v>
      </c>
      <c r="CA138" s="7">
        <v>7627</v>
      </c>
      <c r="CB138" s="7">
        <v>729</v>
      </c>
      <c r="CC138" s="7"/>
    </row>
    <row r="139" spans="1:81" x14ac:dyDescent="0.25">
      <c r="A139" t="s">
        <v>694</v>
      </c>
      <c r="B139" s="7">
        <v>6044</v>
      </c>
      <c r="C139" s="7">
        <v>23886</v>
      </c>
      <c r="D139" s="7">
        <v>29930</v>
      </c>
      <c r="E139" s="7">
        <v>5284</v>
      </c>
      <c r="F139" s="7">
        <v>24646</v>
      </c>
      <c r="G139" s="2">
        <v>20.2</v>
      </c>
      <c r="H139" s="2">
        <v>79.8</v>
      </c>
      <c r="I139" s="2">
        <v>17.7</v>
      </c>
      <c r="J139" s="2">
        <v>82.3</v>
      </c>
      <c r="K139" s="7">
        <v>46</v>
      </c>
      <c r="L139" s="7">
        <v>179</v>
      </c>
      <c r="M139" s="7">
        <v>263</v>
      </c>
      <c r="N139" s="7">
        <v>1069</v>
      </c>
      <c r="O139" s="7">
        <v>1659</v>
      </c>
      <c r="P139" s="7">
        <v>1505</v>
      </c>
      <c r="Q139" s="7">
        <v>351</v>
      </c>
      <c r="R139" s="7">
        <v>970</v>
      </c>
      <c r="S139" s="7">
        <v>31990</v>
      </c>
      <c r="T139" s="7">
        <v>380</v>
      </c>
      <c r="U139" s="7">
        <v>73</v>
      </c>
      <c r="V139" s="7">
        <v>2547</v>
      </c>
      <c r="W139" s="7">
        <v>120</v>
      </c>
      <c r="X139" s="7">
        <v>194</v>
      </c>
      <c r="Y139" s="7">
        <v>2053</v>
      </c>
      <c r="Z139" s="7">
        <v>4859</v>
      </c>
      <c r="AA139" s="7">
        <v>1517</v>
      </c>
      <c r="AB139" s="7">
        <v>2007</v>
      </c>
      <c r="AC139" s="7">
        <v>1264</v>
      </c>
      <c r="AD139" s="7">
        <v>1144</v>
      </c>
      <c r="AE139" s="7">
        <v>505</v>
      </c>
      <c r="AF139" s="7">
        <v>2575</v>
      </c>
      <c r="AG139" s="7">
        <v>2565</v>
      </c>
      <c r="AH139" s="7">
        <v>1562</v>
      </c>
      <c r="AI139" s="7">
        <v>2765</v>
      </c>
      <c r="AJ139" s="7">
        <v>4055</v>
      </c>
      <c r="AK139" s="7">
        <v>899</v>
      </c>
      <c r="AL139" s="7">
        <v>831</v>
      </c>
      <c r="AM139" s="7">
        <v>75</v>
      </c>
      <c r="AN139" s="7">
        <v>26624</v>
      </c>
      <c r="AO139" s="7">
        <v>503.66666666666669</v>
      </c>
      <c r="AP139" s="7">
        <v>2534</v>
      </c>
      <c r="AQ139" s="2">
        <v>7.8</v>
      </c>
      <c r="AR139" s="2">
        <v>5.8</v>
      </c>
      <c r="AS139" s="2">
        <v>-0.6</v>
      </c>
      <c r="AT139" s="7">
        <v>73</v>
      </c>
      <c r="AU139" s="7">
        <v>54</v>
      </c>
      <c r="AV139" s="7">
        <v>885</v>
      </c>
      <c r="AW139" s="7">
        <v>51135</v>
      </c>
      <c r="AX139" s="2">
        <v>63.5</v>
      </c>
      <c r="AY139" s="2">
        <v>71.400000000000006</v>
      </c>
      <c r="AZ139" s="2">
        <v>31.9</v>
      </c>
      <c r="BA139" s="7">
        <v>454.66666666666669</v>
      </c>
      <c r="BB139" s="7">
        <v>29945</v>
      </c>
      <c r="BC139" s="7" t="e">
        <v>#N/A</v>
      </c>
      <c r="BD139" s="7">
        <v>25369</v>
      </c>
      <c r="BE139" s="7">
        <v>1392</v>
      </c>
      <c r="BF139" s="7">
        <v>2344</v>
      </c>
      <c r="BG139" s="7">
        <v>2534</v>
      </c>
      <c r="BH139" s="7">
        <v>480185</v>
      </c>
      <c r="BI139" s="7">
        <v>3286</v>
      </c>
      <c r="BJ139" s="7">
        <v>9950</v>
      </c>
      <c r="BK139" s="7">
        <v>46187</v>
      </c>
      <c r="BL139" s="7">
        <v>6851</v>
      </c>
      <c r="BM139" s="7">
        <v>5581</v>
      </c>
      <c r="BN139" s="7">
        <v>29025</v>
      </c>
      <c r="BO139" s="7">
        <v>55129</v>
      </c>
      <c r="BP139" s="7">
        <v>19921</v>
      </c>
      <c r="BQ139" s="7">
        <v>15441</v>
      </c>
      <c r="BR139" s="7">
        <v>16183</v>
      </c>
      <c r="BS139" s="7">
        <v>50137</v>
      </c>
      <c r="BT139" s="7">
        <v>63001</v>
      </c>
      <c r="BU139" s="7">
        <v>35700</v>
      </c>
      <c r="BV139" s="7">
        <v>21640</v>
      </c>
      <c r="BW139" s="7">
        <v>25356</v>
      </c>
      <c r="BX139" s="7">
        <v>28927</v>
      </c>
      <c r="BY139" s="7">
        <v>45623</v>
      </c>
      <c r="BZ139" s="7">
        <v>7504</v>
      </c>
      <c r="CA139" s="7">
        <v>7525</v>
      </c>
      <c r="CB139" s="7">
        <v>721</v>
      </c>
      <c r="CC139" s="7"/>
    </row>
    <row r="140" spans="1:81" x14ac:dyDescent="0.25">
      <c r="A140" t="s">
        <v>695</v>
      </c>
      <c r="B140" s="7">
        <v>6024</v>
      </c>
      <c r="C140" s="7">
        <v>23906</v>
      </c>
      <c r="D140" s="7">
        <v>29930</v>
      </c>
      <c r="E140" s="7">
        <v>5280</v>
      </c>
      <c r="F140" s="7">
        <v>24650</v>
      </c>
      <c r="G140" s="2">
        <v>20.100000000000001</v>
      </c>
      <c r="H140" s="2">
        <v>79.900000000000006</v>
      </c>
      <c r="I140" s="2">
        <v>17.600000000000001</v>
      </c>
      <c r="J140" s="2">
        <v>82.4</v>
      </c>
      <c r="K140" s="7">
        <v>45</v>
      </c>
      <c r="L140" s="7">
        <v>178</v>
      </c>
      <c r="M140" s="7">
        <v>261</v>
      </c>
      <c r="N140" s="7">
        <v>1072</v>
      </c>
      <c r="O140" s="7">
        <v>1659</v>
      </c>
      <c r="P140" s="7">
        <v>1508</v>
      </c>
      <c r="Q140" s="7">
        <v>347</v>
      </c>
      <c r="R140" s="7">
        <v>956</v>
      </c>
      <c r="S140" s="7">
        <v>32173</v>
      </c>
      <c r="T140" s="7">
        <v>373</v>
      </c>
      <c r="U140" s="7">
        <v>71</v>
      </c>
      <c r="V140" s="7">
        <v>2546</v>
      </c>
      <c r="W140" s="7">
        <v>126</v>
      </c>
      <c r="X140" s="7">
        <v>196</v>
      </c>
      <c r="Y140" s="7">
        <v>2049</v>
      </c>
      <c r="Z140" s="7">
        <v>4900</v>
      </c>
      <c r="AA140" s="7">
        <v>1501</v>
      </c>
      <c r="AB140" s="7">
        <v>1997</v>
      </c>
      <c r="AC140" s="7">
        <v>1268</v>
      </c>
      <c r="AD140" s="7">
        <v>1139</v>
      </c>
      <c r="AE140" s="7">
        <v>510</v>
      </c>
      <c r="AF140" s="7">
        <v>2604</v>
      </c>
      <c r="AG140" s="7">
        <v>2602</v>
      </c>
      <c r="AH140" s="7">
        <v>1562</v>
      </c>
      <c r="AI140" s="7">
        <v>2787</v>
      </c>
      <c r="AJ140" s="7">
        <v>4122</v>
      </c>
      <c r="AK140" s="7">
        <v>902</v>
      </c>
      <c r="AL140" s="7">
        <v>845</v>
      </c>
      <c r="AM140" s="7">
        <v>75</v>
      </c>
      <c r="AN140" s="7">
        <v>26813</v>
      </c>
      <c r="AO140" s="7">
        <v>482.66666666666669</v>
      </c>
      <c r="AP140" s="7">
        <v>2540</v>
      </c>
      <c r="AQ140" s="2">
        <v>7.8</v>
      </c>
      <c r="AR140" s="2">
        <v>5.6</v>
      </c>
      <c r="AS140" s="2">
        <v>-0.56666666666666676</v>
      </c>
      <c r="AT140" s="7">
        <v>57</v>
      </c>
      <c r="AU140" s="7">
        <v>55</v>
      </c>
      <c r="AV140" s="7">
        <v>907</v>
      </c>
      <c r="AW140" s="7">
        <v>51225</v>
      </c>
      <c r="AX140" s="2">
        <v>63.3</v>
      </c>
      <c r="AY140" s="2">
        <v>71.2</v>
      </c>
      <c r="AZ140" s="2">
        <v>32</v>
      </c>
      <c r="BA140" s="7">
        <v>452.33333333333331</v>
      </c>
      <c r="BB140" s="7">
        <v>29884</v>
      </c>
      <c r="BC140" s="7" t="e">
        <v>#N/A</v>
      </c>
      <c r="BD140" s="7">
        <v>25398</v>
      </c>
      <c r="BE140" s="7">
        <v>1418</v>
      </c>
      <c r="BF140" s="7">
        <v>2327</v>
      </c>
      <c r="BG140" s="7">
        <v>2540</v>
      </c>
      <c r="BH140" s="7">
        <v>481366</v>
      </c>
      <c r="BI140" s="7">
        <v>3194</v>
      </c>
      <c r="BJ140" s="7">
        <v>9909</v>
      </c>
      <c r="BK140" s="7">
        <v>46225</v>
      </c>
      <c r="BL140" s="7">
        <v>7246</v>
      </c>
      <c r="BM140" s="7">
        <v>5415</v>
      </c>
      <c r="BN140" s="7">
        <v>29381</v>
      </c>
      <c r="BO140" s="7">
        <v>54732</v>
      </c>
      <c r="BP140" s="7">
        <v>20262</v>
      </c>
      <c r="BQ140" s="7">
        <v>15971</v>
      </c>
      <c r="BR140" s="7">
        <v>16611</v>
      </c>
      <c r="BS140" s="7">
        <v>49439</v>
      </c>
      <c r="BT140" s="7">
        <v>62719</v>
      </c>
      <c r="BU140" s="7">
        <v>36439</v>
      </c>
      <c r="BV140" s="7">
        <v>21656</v>
      </c>
      <c r="BW140" s="7">
        <v>24924</v>
      </c>
      <c r="BX140" s="7">
        <v>28620</v>
      </c>
      <c r="BY140" s="7">
        <v>45478</v>
      </c>
      <c r="BZ140" s="7">
        <v>7699</v>
      </c>
      <c r="CA140" s="7">
        <v>7749</v>
      </c>
      <c r="CB140" s="7">
        <v>742</v>
      </c>
      <c r="CC140" s="7"/>
    </row>
    <row r="141" spans="1:81" x14ac:dyDescent="0.25">
      <c r="A141" t="s">
        <v>696</v>
      </c>
      <c r="B141" s="7">
        <v>6024</v>
      </c>
      <c r="C141" s="7">
        <v>24025</v>
      </c>
      <c r="D141" s="7">
        <v>30049</v>
      </c>
      <c r="E141" s="7">
        <v>5285</v>
      </c>
      <c r="F141" s="7">
        <v>24764</v>
      </c>
      <c r="G141" s="2">
        <v>20</v>
      </c>
      <c r="H141" s="2">
        <v>80</v>
      </c>
      <c r="I141" s="2">
        <v>17.600000000000001</v>
      </c>
      <c r="J141" s="2">
        <v>82.4</v>
      </c>
      <c r="K141" s="7">
        <v>44</v>
      </c>
      <c r="L141" s="7">
        <v>175</v>
      </c>
      <c r="M141" s="7">
        <v>261</v>
      </c>
      <c r="N141" s="7">
        <v>1072</v>
      </c>
      <c r="O141" s="7">
        <v>1683</v>
      </c>
      <c r="P141" s="7">
        <v>1505</v>
      </c>
      <c r="Q141" s="7">
        <v>343</v>
      </c>
      <c r="R141" s="7">
        <v>944</v>
      </c>
      <c r="S141" s="7">
        <v>32236</v>
      </c>
      <c r="T141" s="7">
        <v>380</v>
      </c>
      <c r="U141" s="7">
        <v>69</v>
      </c>
      <c r="V141" s="7">
        <v>2560</v>
      </c>
      <c r="W141" s="7">
        <v>122</v>
      </c>
      <c r="X141" s="7">
        <v>189</v>
      </c>
      <c r="Y141" s="7">
        <v>2045</v>
      </c>
      <c r="Z141" s="7">
        <v>4850</v>
      </c>
      <c r="AA141" s="7">
        <v>1489</v>
      </c>
      <c r="AB141" s="7">
        <v>2089</v>
      </c>
      <c r="AC141" s="7">
        <v>1269</v>
      </c>
      <c r="AD141" s="7">
        <v>1118</v>
      </c>
      <c r="AE141" s="7">
        <v>542</v>
      </c>
      <c r="AF141" s="7">
        <v>2630</v>
      </c>
      <c r="AG141" s="7">
        <v>2595</v>
      </c>
      <c r="AH141" s="7">
        <v>1560</v>
      </c>
      <c r="AI141" s="7">
        <v>2818</v>
      </c>
      <c r="AJ141" s="7">
        <v>4099</v>
      </c>
      <c r="AK141" s="7">
        <v>909</v>
      </c>
      <c r="AL141" s="7">
        <v>836</v>
      </c>
      <c r="AM141" s="7">
        <v>69</v>
      </c>
      <c r="AN141" s="7">
        <v>26873</v>
      </c>
      <c r="AO141" s="7">
        <v>542</v>
      </c>
      <c r="AP141" s="7">
        <v>2515</v>
      </c>
      <c r="AQ141" s="2">
        <v>7.7</v>
      </c>
      <c r="AR141" s="2">
        <v>4.9000000000000004</v>
      </c>
      <c r="AS141" s="2">
        <v>-0.53333333333333333</v>
      </c>
      <c r="AT141" s="7">
        <v>52</v>
      </c>
      <c r="AU141" s="7">
        <v>37</v>
      </c>
      <c r="AV141" s="7">
        <v>913</v>
      </c>
      <c r="AW141" s="7">
        <v>51316</v>
      </c>
      <c r="AX141" s="2">
        <v>63.3</v>
      </c>
      <c r="AY141" s="2">
        <v>71.3</v>
      </c>
      <c r="AZ141" s="2">
        <v>32</v>
      </c>
      <c r="BA141" s="7">
        <v>465</v>
      </c>
      <c r="BB141" s="7">
        <v>29990</v>
      </c>
      <c r="BC141" s="7" t="e">
        <v>#N/A</v>
      </c>
      <c r="BD141" s="7">
        <v>25462</v>
      </c>
      <c r="BE141" s="7">
        <v>1455</v>
      </c>
      <c r="BF141" s="7">
        <v>2300</v>
      </c>
      <c r="BG141" s="7">
        <v>2515</v>
      </c>
      <c r="BH141" s="7">
        <v>484875</v>
      </c>
      <c r="BI141" s="7">
        <v>3262</v>
      </c>
      <c r="BJ141" s="7">
        <v>9616</v>
      </c>
      <c r="BK141" s="7">
        <v>47244</v>
      </c>
      <c r="BL141" s="7">
        <v>7206</v>
      </c>
      <c r="BM141" s="7">
        <v>5447</v>
      </c>
      <c r="BN141" s="7">
        <v>29960</v>
      </c>
      <c r="BO141" s="7">
        <v>54241</v>
      </c>
      <c r="BP141" s="7">
        <v>20031</v>
      </c>
      <c r="BQ141" s="7">
        <v>16256</v>
      </c>
      <c r="BR141" s="7">
        <v>16764</v>
      </c>
      <c r="BS141" s="7">
        <v>49221</v>
      </c>
      <c r="BT141" s="7">
        <v>63416</v>
      </c>
      <c r="BU141" s="7">
        <v>36412</v>
      </c>
      <c r="BV141" s="7">
        <v>22589</v>
      </c>
      <c r="BW141" s="7">
        <v>24925</v>
      </c>
      <c r="BX141" s="7">
        <v>28664</v>
      </c>
      <c r="BY141" s="7">
        <v>45921</v>
      </c>
      <c r="BZ141" s="7">
        <v>8108</v>
      </c>
      <c r="CA141" s="7">
        <v>7726</v>
      </c>
      <c r="CB141" s="7">
        <v>747</v>
      </c>
      <c r="CC141" s="7"/>
    </row>
    <row r="142" spans="1:81" x14ac:dyDescent="0.25">
      <c r="A142" t="s">
        <v>697</v>
      </c>
      <c r="B142" s="7">
        <v>6028</v>
      </c>
      <c r="C142" s="7">
        <v>24252</v>
      </c>
      <c r="D142" s="7">
        <v>30280</v>
      </c>
      <c r="E142" s="7">
        <v>5300</v>
      </c>
      <c r="F142" s="7">
        <v>24980</v>
      </c>
      <c r="G142" s="2">
        <v>19.899999999999999</v>
      </c>
      <c r="H142" s="2">
        <v>80.099999999999994</v>
      </c>
      <c r="I142" s="2">
        <v>17.5</v>
      </c>
      <c r="J142" s="2">
        <v>82.5</v>
      </c>
      <c r="K142" s="7">
        <v>44</v>
      </c>
      <c r="L142" s="7">
        <v>174</v>
      </c>
      <c r="M142" s="7">
        <v>259</v>
      </c>
      <c r="N142" s="7">
        <v>1073</v>
      </c>
      <c r="O142" s="7">
        <v>1693</v>
      </c>
      <c r="P142" s="7">
        <v>1512</v>
      </c>
      <c r="Q142" s="7">
        <v>341</v>
      </c>
      <c r="R142" s="7">
        <v>936</v>
      </c>
      <c r="S142" s="7">
        <v>32464</v>
      </c>
      <c r="T142" s="7">
        <v>374</v>
      </c>
      <c r="U142" s="7">
        <v>68</v>
      </c>
      <c r="V142" s="7">
        <v>2575</v>
      </c>
      <c r="W142" s="7">
        <v>121</v>
      </c>
      <c r="X142" s="7">
        <v>193</v>
      </c>
      <c r="Y142" s="7">
        <v>2073</v>
      </c>
      <c r="Z142" s="7">
        <v>4850</v>
      </c>
      <c r="AA142" s="7">
        <v>1506</v>
      </c>
      <c r="AB142" s="7">
        <v>2113</v>
      </c>
      <c r="AC142" s="7">
        <v>1276</v>
      </c>
      <c r="AD142" s="7">
        <v>1107</v>
      </c>
      <c r="AE142" s="7">
        <v>546</v>
      </c>
      <c r="AF142" s="7">
        <v>2670</v>
      </c>
      <c r="AG142" s="7">
        <v>2615</v>
      </c>
      <c r="AH142" s="7">
        <v>1553</v>
      </c>
      <c r="AI142" s="7">
        <v>2846</v>
      </c>
      <c r="AJ142" s="7">
        <v>4114</v>
      </c>
      <c r="AK142" s="7">
        <v>915</v>
      </c>
      <c r="AL142" s="7">
        <v>888</v>
      </c>
      <c r="AM142" s="7">
        <v>63</v>
      </c>
      <c r="AN142" s="7">
        <v>27061</v>
      </c>
      <c r="AO142" s="7">
        <v>560.66666666666663</v>
      </c>
      <c r="AP142" s="7">
        <v>2483</v>
      </c>
      <c r="AQ142" s="2">
        <v>7.6</v>
      </c>
      <c r="AR142" s="2">
        <v>4.9000000000000004</v>
      </c>
      <c r="AS142" s="2">
        <v>-0.56666666666666665</v>
      </c>
      <c r="AT142" s="7">
        <v>67</v>
      </c>
      <c r="AU142" s="7">
        <v>54</v>
      </c>
      <c r="AV142" s="7">
        <v>893</v>
      </c>
      <c r="AW142" s="7">
        <v>51412</v>
      </c>
      <c r="AX142" s="2">
        <v>63.5</v>
      </c>
      <c r="AY142" s="2">
        <v>71.599999999999994</v>
      </c>
      <c r="AZ142" s="2">
        <v>32.200000000000003</v>
      </c>
      <c r="BA142" s="7">
        <v>460</v>
      </c>
      <c r="BB142" s="7">
        <v>30163</v>
      </c>
      <c r="BC142" s="7" t="e">
        <v>#N/A</v>
      </c>
      <c r="BD142" s="7">
        <v>25579</v>
      </c>
      <c r="BE142" s="7">
        <v>1462</v>
      </c>
      <c r="BF142" s="7">
        <v>2341</v>
      </c>
      <c r="BG142" s="7">
        <v>2483</v>
      </c>
      <c r="BH142" s="7">
        <v>488281</v>
      </c>
      <c r="BI142" s="7">
        <v>3469</v>
      </c>
      <c r="BJ142" s="7">
        <v>9671</v>
      </c>
      <c r="BK142" s="7">
        <v>48207</v>
      </c>
      <c r="BL142" s="7">
        <v>6707</v>
      </c>
      <c r="BM142" s="7">
        <v>5660</v>
      </c>
      <c r="BN142" s="7">
        <v>30629</v>
      </c>
      <c r="BO142" s="7">
        <v>54621</v>
      </c>
      <c r="BP142" s="7">
        <v>20194</v>
      </c>
      <c r="BQ142" s="7">
        <v>16370</v>
      </c>
      <c r="BR142" s="7">
        <v>17200</v>
      </c>
      <c r="BS142" s="7">
        <v>47764</v>
      </c>
      <c r="BT142" s="7">
        <v>64272</v>
      </c>
      <c r="BU142" s="7">
        <v>37350</v>
      </c>
      <c r="BV142" s="7">
        <v>23233</v>
      </c>
      <c r="BW142" s="7">
        <v>24984</v>
      </c>
      <c r="BX142" s="7">
        <v>28523</v>
      </c>
      <c r="BY142" s="7">
        <v>45310</v>
      </c>
      <c r="BZ142" s="7">
        <v>8152</v>
      </c>
      <c r="CA142" s="7">
        <v>7589</v>
      </c>
      <c r="CB142" s="7">
        <v>732</v>
      </c>
      <c r="CC142" s="7"/>
    </row>
    <row r="143" spans="1:81" x14ac:dyDescent="0.25">
      <c r="A143" t="s">
        <v>698</v>
      </c>
      <c r="B143" s="7">
        <v>5858</v>
      </c>
      <c r="C143" s="7">
        <v>24532</v>
      </c>
      <c r="D143" s="7">
        <v>30390</v>
      </c>
      <c r="E143" s="7">
        <v>5287</v>
      </c>
      <c r="F143" s="7">
        <v>25103</v>
      </c>
      <c r="G143" s="2">
        <v>19.3</v>
      </c>
      <c r="H143" s="2">
        <v>80.7</v>
      </c>
      <c r="I143" s="2">
        <v>17.399999999999999</v>
      </c>
      <c r="J143" s="2">
        <v>82.6</v>
      </c>
      <c r="K143" s="7">
        <v>43</v>
      </c>
      <c r="L143" s="7">
        <v>169</v>
      </c>
      <c r="M143" s="7">
        <v>258</v>
      </c>
      <c r="N143" s="7">
        <v>1061</v>
      </c>
      <c r="O143" s="7">
        <v>1699</v>
      </c>
      <c r="P143" s="7">
        <v>1516</v>
      </c>
      <c r="Q143" s="7">
        <v>337</v>
      </c>
      <c r="R143" s="7">
        <v>772</v>
      </c>
      <c r="S143" s="7">
        <v>32836</v>
      </c>
      <c r="T143" s="7">
        <v>414</v>
      </c>
      <c r="U143" s="7">
        <v>72</v>
      </c>
      <c r="V143" s="7">
        <v>2576</v>
      </c>
      <c r="W143" s="7">
        <v>122</v>
      </c>
      <c r="X143" s="7">
        <v>198</v>
      </c>
      <c r="Y143" s="7">
        <v>2113</v>
      </c>
      <c r="Z143" s="7">
        <v>4901</v>
      </c>
      <c r="AA143" s="7">
        <v>1505</v>
      </c>
      <c r="AB143" s="7">
        <v>2135</v>
      </c>
      <c r="AC143" s="7">
        <v>1309</v>
      </c>
      <c r="AD143" s="7">
        <v>1115</v>
      </c>
      <c r="AE143" s="7">
        <v>547</v>
      </c>
      <c r="AF143" s="7">
        <v>2733</v>
      </c>
      <c r="AG143" s="7">
        <v>2671</v>
      </c>
      <c r="AH143" s="7">
        <v>1540</v>
      </c>
      <c r="AI143" s="7">
        <v>2862</v>
      </c>
      <c r="AJ143" s="7">
        <v>4133</v>
      </c>
      <c r="AK143" s="7">
        <v>919</v>
      </c>
      <c r="AL143" s="7">
        <v>892</v>
      </c>
      <c r="AM143" s="7">
        <v>78</v>
      </c>
      <c r="AN143" s="7">
        <v>27341</v>
      </c>
      <c r="AO143" s="7">
        <v>574.66666666666663</v>
      </c>
      <c r="AP143" s="7">
        <v>2358</v>
      </c>
      <c r="AQ143" s="2">
        <v>7.2</v>
      </c>
      <c r="AR143" s="2">
        <v>4.3</v>
      </c>
      <c r="AS143" s="2">
        <v>-0.23333333333333331</v>
      </c>
      <c r="AT143" s="7">
        <v>81</v>
      </c>
      <c r="AU143" s="7">
        <v>60</v>
      </c>
      <c r="AV143" s="7">
        <v>847</v>
      </c>
      <c r="AW143" s="7">
        <v>51511</v>
      </c>
      <c r="AX143" s="2">
        <v>63.5</v>
      </c>
      <c r="AY143" s="2">
        <v>72</v>
      </c>
      <c r="AZ143" s="2">
        <v>32</v>
      </c>
      <c r="BA143" s="7">
        <v>461</v>
      </c>
      <c r="BB143" s="7">
        <v>30350</v>
      </c>
      <c r="BC143" s="7" t="e">
        <v>#N/A</v>
      </c>
      <c r="BD143" s="7">
        <v>25615</v>
      </c>
      <c r="BE143" s="7">
        <v>1430</v>
      </c>
      <c r="BF143" s="7">
        <v>2315</v>
      </c>
      <c r="BG143" s="7">
        <v>2358</v>
      </c>
      <c r="BH143" s="7">
        <v>491374</v>
      </c>
      <c r="BI143" s="7">
        <v>3743</v>
      </c>
      <c r="BJ143" s="7">
        <v>9570</v>
      </c>
      <c r="BK143" s="7">
        <v>48498</v>
      </c>
      <c r="BL143" s="7">
        <v>6692</v>
      </c>
      <c r="BM143" s="7">
        <v>5699</v>
      </c>
      <c r="BN143" s="7">
        <v>30684</v>
      </c>
      <c r="BO143" s="7">
        <v>55416</v>
      </c>
      <c r="BP143" s="7">
        <v>20216</v>
      </c>
      <c r="BQ143" s="7">
        <v>15817</v>
      </c>
      <c r="BR143" s="7">
        <v>17614</v>
      </c>
      <c r="BS143" s="7">
        <v>47755</v>
      </c>
      <c r="BT143" s="7">
        <v>64836</v>
      </c>
      <c r="BU143" s="7">
        <v>37181</v>
      </c>
      <c r="BV143" s="7">
        <v>24006</v>
      </c>
      <c r="BW143" s="7">
        <v>25175</v>
      </c>
      <c r="BX143" s="7">
        <v>28317</v>
      </c>
      <c r="BY143" s="7">
        <v>45282</v>
      </c>
      <c r="BZ143" s="7">
        <v>8392</v>
      </c>
      <c r="CA143" s="7">
        <v>7715</v>
      </c>
      <c r="CB143" s="7">
        <v>770</v>
      </c>
      <c r="CC143" s="7"/>
    </row>
    <row r="144" spans="1:81" x14ac:dyDescent="0.25">
      <c r="A144" t="s">
        <v>699</v>
      </c>
      <c r="B144" s="7">
        <v>5749</v>
      </c>
      <c r="C144" s="7">
        <v>24956</v>
      </c>
      <c r="D144" s="7">
        <v>30705</v>
      </c>
      <c r="E144" s="7">
        <v>5280</v>
      </c>
      <c r="F144" s="7">
        <v>25425</v>
      </c>
      <c r="G144" s="2">
        <v>18.7</v>
      </c>
      <c r="H144" s="2">
        <v>81.3</v>
      </c>
      <c r="I144" s="2">
        <v>17.2</v>
      </c>
      <c r="J144" s="2">
        <v>82.8</v>
      </c>
      <c r="K144" s="7">
        <v>43</v>
      </c>
      <c r="L144" s="7">
        <v>166</v>
      </c>
      <c r="M144" s="7">
        <v>257</v>
      </c>
      <c r="N144" s="7">
        <v>1059</v>
      </c>
      <c r="O144" s="7">
        <v>1699</v>
      </c>
      <c r="P144" s="7">
        <v>1523</v>
      </c>
      <c r="Q144" s="7">
        <v>333</v>
      </c>
      <c r="R144" s="7">
        <v>668</v>
      </c>
      <c r="S144" s="7">
        <v>33134</v>
      </c>
      <c r="T144" s="7">
        <v>447</v>
      </c>
      <c r="U144" s="7">
        <v>67</v>
      </c>
      <c r="V144" s="7">
        <v>2580</v>
      </c>
      <c r="W144" s="7">
        <v>120</v>
      </c>
      <c r="X144" s="7">
        <v>196</v>
      </c>
      <c r="Y144" s="7">
        <v>2120</v>
      </c>
      <c r="Z144" s="7">
        <v>4878</v>
      </c>
      <c r="AA144" s="7">
        <v>1515</v>
      </c>
      <c r="AB144" s="7">
        <v>2148</v>
      </c>
      <c r="AC144" s="7">
        <v>1345</v>
      </c>
      <c r="AD144" s="7">
        <v>1124</v>
      </c>
      <c r="AE144" s="7">
        <v>552</v>
      </c>
      <c r="AF144" s="7">
        <v>2783</v>
      </c>
      <c r="AG144" s="7">
        <v>2710</v>
      </c>
      <c r="AH144" s="7">
        <v>1540</v>
      </c>
      <c r="AI144" s="7">
        <v>2878</v>
      </c>
      <c r="AJ144" s="7">
        <v>4197</v>
      </c>
      <c r="AK144" s="7">
        <v>944</v>
      </c>
      <c r="AL144" s="7">
        <v>901</v>
      </c>
      <c r="AM144" s="7">
        <v>86</v>
      </c>
      <c r="AN144" s="7">
        <v>27603</v>
      </c>
      <c r="AO144" s="7">
        <v>592.33333333333337</v>
      </c>
      <c r="AP144" s="7">
        <v>2212</v>
      </c>
      <c r="AQ144" s="2">
        <v>6.7</v>
      </c>
      <c r="AR144" s="2">
        <v>4.9000000000000004</v>
      </c>
      <c r="AS144" s="2">
        <v>0.3666666666666667</v>
      </c>
      <c r="AT144" s="7">
        <v>72</v>
      </c>
      <c r="AU144" s="7">
        <v>62</v>
      </c>
      <c r="AV144" s="7">
        <v>817</v>
      </c>
      <c r="AW144" s="7">
        <v>51610</v>
      </c>
      <c r="AX144" s="2">
        <v>63.6</v>
      </c>
      <c r="AY144" s="2">
        <v>72.5</v>
      </c>
      <c r="AZ144" s="2">
        <v>32.1</v>
      </c>
      <c r="BA144" s="7">
        <v>461.33333333333331</v>
      </c>
      <c r="BB144" s="7">
        <v>30595</v>
      </c>
      <c r="BC144" s="7" t="e">
        <v>#N/A</v>
      </c>
      <c r="BD144" s="7">
        <v>25706</v>
      </c>
      <c r="BE144" s="7">
        <v>1419</v>
      </c>
      <c r="BF144" s="7">
        <v>2307</v>
      </c>
      <c r="BG144" s="7">
        <v>2212</v>
      </c>
      <c r="BH144" s="7">
        <v>495646</v>
      </c>
      <c r="BI144" s="7">
        <v>4487</v>
      </c>
      <c r="BJ144" s="7">
        <v>9779</v>
      </c>
      <c r="BK144" s="7">
        <v>49110</v>
      </c>
      <c r="BL144" s="7">
        <v>6129</v>
      </c>
      <c r="BM144" s="7">
        <v>5817</v>
      </c>
      <c r="BN144" s="7">
        <v>30801</v>
      </c>
      <c r="BO144" s="7">
        <v>57441</v>
      </c>
      <c r="BP144" s="7">
        <v>20496</v>
      </c>
      <c r="BQ144" s="7">
        <v>15434</v>
      </c>
      <c r="BR144" s="7">
        <v>17953</v>
      </c>
      <c r="BS144" s="7">
        <v>47034</v>
      </c>
      <c r="BT144" s="7">
        <v>65318</v>
      </c>
      <c r="BU144" s="7">
        <v>37388</v>
      </c>
      <c r="BV144" s="7">
        <v>24127</v>
      </c>
      <c r="BW144" s="7">
        <v>25050</v>
      </c>
      <c r="BX144" s="7">
        <v>28585</v>
      </c>
      <c r="BY144" s="7">
        <v>45630</v>
      </c>
      <c r="BZ144" s="7">
        <v>8387</v>
      </c>
      <c r="CA144" s="7">
        <v>7780</v>
      </c>
      <c r="CB144" s="7">
        <v>893</v>
      </c>
      <c r="CC144" s="7"/>
    </row>
    <row r="145" spans="1:81" x14ac:dyDescent="0.25">
      <c r="A145" t="s">
        <v>700</v>
      </c>
      <c r="B145" s="7">
        <v>5737</v>
      </c>
      <c r="C145" s="7">
        <v>25033</v>
      </c>
      <c r="D145" s="7">
        <v>30770</v>
      </c>
      <c r="E145" s="7">
        <v>5271</v>
      </c>
      <c r="F145" s="7">
        <v>25499</v>
      </c>
      <c r="G145" s="2">
        <v>18.600000000000001</v>
      </c>
      <c r="H145" s="2">
        <v>81.400000000000006</v>
      </c>
      <c r="I145" s="2">
        <v>17.100000000000001</v>
      </c>
      <c r="J145" s="2">
        <v>82.9</v>
      </c>
      <c r="K145" s="7">
        <v>43</v>
      </c>
      <c r="L145" s="7">
        <v>164</v>
      </c>
      <c r="M145" s="7">
        <v>256</v>
      </c>
      <c r="N145" s="7">
        <v>1059</v>
      </c>
      <c r="O145" s="7">
        <v>1694</v>
      </c>
      <c r="P145" s="7">
        <v>1528</v>
      </c>
      <c r="Q145" s="7">
        <v>322</v>
      </c>
      <c r="R145" s="7">
        <v>668</v>
      </c>
      <c r="S145" s="7">
        <v>33446</v>
      </c>
      <c r="T145" s="7">
        <v>437</v>
      </c>
      <c r="U145" s="7">
        <v>66</v>
      </c>
      <c r="V145" s="7">
        <v>2621</v>
      </c>
      <c r="W145" s="7">
        <v>115</v>
      </c>
      <c r="X145" s="7">
        <v>197</v>
      </c>
      <c r="Y145" s="7">
        <v>2125</v>
      </c>
      <c r="Z145" s="7">
        <v>4936</v>
      </c>
      <c r="AA145" s="7">
        <v>1511</v>
      </c>
      <c r="AB145" s="7">
        <v>2193</v>
      </c>
      <c r="AC145" s="7">
        <v>1355</v>
      </c>
      <c r="AD145" s="7">
        <v>1132</v>
      </c>
      <c r="AE145" s="7">
        <v>550</v>
      </c>
      <c r="AF145" s="7">
        <v>2826</v>
      </c>
      <c r="AG145" s="7">
        <v>2818</v>
      </c>
      <c r="AH145" s="7">
        <v>1540</v>
      </c>
      <c r="AI145" s="7">
        <v>2887</v>
      </c>
      <c r="AJ145" s="7">
        <v>4203</v>
      </c>
      <c r="AK145" s="7">
        <v>946</v>
      </c>
      <c r="AL145" s="7">
        <v>893</v>
      </c>
      <c r="AM145" s="7">
        <v>95</v>
      </c>
      <c r="AN145" s="7">
        <v>27885</v>
      </c>
      <c r="AO145" s="7">
        <v>669.33333333333337</v>
      </c>
      <c r="AP145" s="7">
        <v>2061</v>
      </c>
      <c r="AQ145" s="2">
        <v>6.3</v>
      </c>
      <c r="AR145" s="2">
        <v>4.4000000000000004</v>
      </c>
      <c r="AS145" s="2">
        <v>0.6333333333333333</v>
      </c>
      <c r="AT145" s="7">
        <v>72</v>
      </c>
      <c r="AU145" s="7">
        <v>52</v>
      </c>
      <c r="AV145" s="7">
        <v>740</v>
      </c>
      <c r="AW145" s="7">
        <v>51710</v>
      </c>
      <c r="AX145" s="2">
        <v>63.5</v>
      </c>
      <c r="AY145" s="2">
        <v>72.8</v>
      </c>
      <c r="AZ145" s="2">
        <v>32.200000000000003</v>
      </c>
      <c r="BA145" s="7">
        <v>465.33333333333331</v>
      </c>
      <c r="BB145" s="7">
        <v>30771</v>
      </c>
      <c r="BC145" s="7" t="e">
        <v>#N/A</v>
      </c>
      <c r="BD145" s="7">
        <v>25858</v>
      </c>
      <c r="BE145" s="7">
        <v>1347</v>
      </c>
      <c r="BF145" s="7">
        <v>2303</v>
      </c>
      <c r="BG145" s="7">
        <v>2061</v>
      </c>
      <c r="BH145" s="7">
        <v>500528</v>
      </c>
      <c r="BI145" s="7">
        <v>4833</v>
      </c>
      <c r="BJ145" s="7">
        <v>9811</v>
      </c>
      <c r="BK145" s="7">
        <v>49100</v>
      </c>
      <c r="BL145" s="7">
        <v>6105</v>
      </c>
      <c r="BM145" s="7">
        <v>5644</v>
      </c>
      <c r="BN145" s="7">
        <v>31139</v>
      </c>
      <c r="BO145" s="7">
        <v>58627</v>
      </c>
      <c r="BP145" s="7">
        <v>20533</v>
      </c>
      <c r="BQ145" s="7">
        <v>15757</v>
      </c>
      <c r="BR145" s="7">
        <v>19036</v>
      </c>
      <c r="BS145" s="7">
        <v>48001</v>
      </c>
      <c r="BT145" s="7">
        <v>65615</v>
      </c>
      <c r="BU145" s="7">
        <v>37580</v>
      </c>
      <c r="BV145" s="7">
        <v>24407</v>
      </c>
      <c r="BW145" s="7">
        <v>24953</v>
      </c>
      <c r="BX145" s="7">
        <v>28600</v>
      </c>
      <c r="BY145" s="7">
        <v>45428</v>
      </c>
      <c r="BZ145" s="7">
        <v>8096</v>
      </c>
      <c r="CA145" s="7">
        <v>8012</v>
      </c>
      <c r="CB145" s="7">
        <v>740</v>
      </c>
      <c r="CC145" s="7"/>
    </row>
    <row r="146" spans="1:81" x14ac:dyDescent="0.25">
      <c r="A146" t="s">
        <v>701</v>
      </c>
      <c r="B146" s="7">
        <v>5722</v>
      </c>
      <c r="C146" s="7">
        <v>25192</v>
      </c>
      <c r="D146" s="7">
        <v>30914</v>
      </c>
      <c r="E146" s="7">
        <v>5258</v>
      </c>
      <c r="F146" s="7">
        <v>25656</v>
      </c>
      <c r="G146" s="2">
        <v>18.5</v>
      </c>
      <c r="H146" s="2">
        <v>81.5</v>
      </c>
      <c r="I146" s="2">
        <v>17</v>
      </c>
      <c r="J146" s="2">
        <v>83</v>
      </c>
      <c r="K146" s="7">
        <v>43</v>
      </c>
      <c r="L146" s="7">
        <v>163</v>
      </c>
      <c r="M146" s="7">
        <v>256</v>
      </c>
      <c r="N146" s="7">
        <v>1053</v>
      </c>
      <c r="O146" s="7">
        <v>1689</v>
      </c>
      <c r="P146" s="7">
        <v>1534</v>
      </c>
      <c r="Q146" s="7">
        <v>319</v>
      </c>
      <c r="R146" s="7">
        <v>663</v>
      </c>
      <c r="S146" s="7">
        <v>33575</v>
      </c>
      <c r="T146" s="7">
        <v>444</v>
      </c>
      <c r="U146" s="7">
        <v>68</v>
      </c>
      <c r="V146" s="7">
        <v>2640</v>
      </c>
      <c r="W146" s="7">
        <v>121</v>
      </c>
      <c r="X146" s="7">
        <v>195</v>
      </c>
      <c r="Y146" s="7">
        <v>2134</v>
      </c>
      <c r="Z146" s="7">
        <v>4961</v>
      </c>
      <c r="AA146" s="7">
        <v>1534</v>
      </c>
      <c r="AB146" s="7">
        <v>2197</v>
      </c>
      <c r="AC146" s="7">
        <v>1361</v>
      </c>
      <c r="AD146" s="7">
        <v>1128</v>
      </c>
      <c r="AE146" s="7">
        <v>539</v>
      </c>
      <c r="AF146" s="7">
        <v>2813</v>
      </c>
      <c r="AG146" s="7">
        <v>2842</v>
      </c>
      <c r="AH146" s="7">
        <v>1530</v>
      </c>
      <c r="AI146" s="7">
        <v>2884</v>
      </c>
      <c r="AJ146" s="7">
        <v>4222</v>
      </c>
      <c r="AK146" s="7">
        <v>970</v>
      </c>
      <c r="AL146" s="7">
        <v>908</v>
      </c>
      <c r="AM146" s="7">
        <v>84</v>
      </c>
      <c r="AN146" s="7">
        <v>27973</v>
      </c>
      <c r="AO146" s="7">
        <v>699.66666666666663</v>
      </c>
      <c r="AP146" s="7">
        <v>1962</v>
      </c>
      <c r="AQ146" s="2">
        <v>6</v>
      </c>
      <c r="AR146" s="2">
        <v>3.5</v>
      </c>
      <c r="AS146" s="2">
        <v>1.3666666666666669</v>
      </c>
      <c r="AT146" s="7">
        <v>72</v>
      </c>
      <c r="AU146" s="7">
        <v>58</v>
      </c>
      <c r="AV146" s="7">
        <v>690</v>
      </c>
      <c r="AW146" s="7">
        <v>51807</v>
      </c>
      <c r="AX146" s="2">
        <v>63.4</v>
      </c>
      <c r="AY146" s="2">
        <v>73</v>
      </c>
      <c r="AZ146" s="2">
        <v>32.200000000000003</v>
      </c>
      <c r="BA146" s="7">
        <v>465</v>
      </c>
      <c r="BB146" s="7">
        <v>30899</v>
      </c>
      <c r="BC146" s="7">
        <v>26831490.333333332</v>
      </c>
      <c r="BD146" s="7">
        <v>26058</v>
      </c>
      <c r="BE146" s="7">
        <v>1336</v>
      </c>
      <c r="BF146" s="7">
        <v>2279</v>
      </c>
      <c r="BG146" s="7">
        <v>1962</v>
      </c>
      <c r="BH146" s="7">
        <v>504837</v>
      </c>
      <c r="BI146" s="7">
        <v>4998</v>
      </c>
      <c r="BJ146" s="7">
        <v>9661</v>
      </c>
      <c r="BK146" s="7">
        <v>49416</v>
      </c>
      <c r="BL146" s="7">
        <v>6464</v>
      </c>
      <c r="BM146" s="7">
        <v>5711</v>
      </c>
      <c r="BN146" s="7">
        <v>31354</v>
      </c>
      <c r="BO146" s="7">
        <v>59230</v>
      </c>
      <c r="BP146" s="7">
        <v>20601</v>
      </c>
      <c r="BQ146" s="7">
        <v>15345</v>
      </c>
      <c r="BR146" s="7">
        <v>19600</v>
      </c>
      <c r="BS146" s="7">
        <v>48464</v>
      </c>
      <c r="BT146" s="7">
        <v>65856</v>
      </c>
      <c r="BU146" s="7">
        <v>38384</v>
      </c>
      <c r="BV146" s="7">
        <v>24857</v>
      </c>
      <c r="BW146" s="7">
        <v>24874</v>
      </c>
      <c r="BX146" s="7">
        <v>28632</v>
      </c>
      <c r="BY146" s="7">
        <v>45830</v>
      </c>
      <c r="BZ146" s="7">
        <v>7961</v>
      </c>
      <c r="CA146" s="7">
        <v>7999</v>
      </c>
      <c r="CB146" s="7">
        <v>738</v>
      </c>
      <c r="CC146" s="7"/>
    </row>
    <row r="147" spans="1:81" x14ac:dyDescent="0.25">
      <c r="A147" t="s">
        <v>702</v>
      </c>
      <c r="B147" s="7">
        <v>5711</v>
      </c>
      <c r="C147" s="7">
        <v>25356</v>
      </c>
      <c r="D147" s="7">
        <v>31067</v>
      </c>
      <c r="E147" s="7">
        <v>5254</v>
      </c>
      <c r="F147" s="7">
        <v>25813</v>
      </c>
      <c r="G147" s="2">
        <v>18.399999999999999</v>
      </c>
      <c r="H147" s="2">
        <v>81.599999999999994</v>
      </c>
      <c r="I147" s="2">
        <v>16.899999999999999</v>
      </c>
      <c r="J147" s="2">
        <v>83.1</v>
      </c>
      <c r="K147" s="7">
        <v>42</v>
      </c>
      <c r="L147" s="7">
        <v>162</v>
      </c>
      <c r="M147" s="7">
        <v>255</v>
      </c>
      <c r="N147" s="7">
        <v>1045</v>
      </c>
      <c r="O147" s="7">
        <v>1691</v>
      </c>
      <c r="P147" s="7">
        <v>1538</v>
      </c>
      <c r="Q147" s="7">
        <v>314</v>
      </c>
      <c r="R147" s="7">
        <v>663</v>
      </c>
      <c r="S147" s="7">
        <v>33686</v>
      </c>
      <c r="T147" s="7">
        <v>420</v>
      </c>
      <c r="U147" s="7">
        <v>70</v>
      </c>
      <c r="V147" s="7">
        <v>2631</v>
      </c>
      <c r="W147" s="7">
        <v>125</v>
      </c>
      <c r="X147" s="7">
        <v>194</v>
      </c>
      <c r="Y147" s="7">
        <v>2153</v>
      </c>
      <c r="Z147" s="7">
        <v>4979</v>
      </c>
      <c r="AA147" s="7">
        <v>1560</v>
      </c>
      <c r="AB147" s="7">
        <v>2204</v>
      </c>
      <c r="AC147" s="7">
        <v>1365</v>
      </c>
      <c r="AD147" s="7">
        <v>1113</v>
      </c>
      <c r="AE147" s="7">
        <v>566</v>
      </c>
      <c r="AF147" s="7">
        <v>2840</v>
      </c>
      <c r="AG147" s="7">
        <v>2894</v>
      </c>
      <c r="AH147" s="7">
        <v>1519</v>
      </c>
      <c r="AI147" s="7">
        <v>2902</v>
      </c>
      <c r="AJ147" s="7">
        <v>4223</v>
      </c>
      <c r="AK147" s="7">
        <v>943</v>
      </c>
      <c r="AL147" s="7">
        <v>904</v>
      </c>
      <c r="AM147" s="7">
        <v>79</v>
      </c>
      <c r="AN147" s="7">
        <v>28094</v>
      </c>
      <c r="AO147" s="7">
        <v>709.66666666666663</v>
      </c>
      <c r="AP147" s="7">
        <v>1870</v>
      </c>
      <c r="AQ147" s="2">
        <v>5.7</v>
      </c>
      <c r="AR147" s="2">
        <v>4.0999999999999996</v>
      </c>
      <c r="AS147" s="2">
        <v>1.7</v>
      </c>
      <c r="AT147" s="7">
        <v>67</v>
      </c>
      <c r="AU147" s="7">
        <v>55</v>
      </c>
      <c r="AV147" s="7">
        <v>638</v>
      </c>
      <c r="AW147" s="7">
        <v>51903</v>
      </c>
      <c r="AX147" s="2">
        <v>63.3</v>
      </c>
      <c r="AY147" s="2">
        <v>73.2</v>
      </c>
      <c r="AZ147" s="2">
        <v>32.200000000000003</v>
      </c>
      <c r="BA147" s="7">
        <v>472.33333333333331</v>
      </c>
      <c r="BB147" s="7">
        <v>31008</v>
      </c>
      <c r="BC147" s="7">
        <v>26969915.666666668</v>
      </c>
      <c r="BD147" s="7">
        <v>26216</v>
      </c>
      <c r="BE147" s="7">
        <v>1310</v>
      </c>
      <c r="BF147" s="7">
        <v>2280</v>
      </c>
      <c r="BG147" s="7">
        <v>1870</v>
      </c>
      <c r="BH147" s="7">
        <v>508063</v>
      </c>
      <c r="BI147" s="7">
        <v>4951</v>
      </c>
      <c r="BJ147" s="7">
        <v>9985</v>
      </c>
      <c r="BK147" s="7">
        <v>49690</v>
      </c>
      <c r="BL147" s="7">
        <v>6728</v>
      </c>
      <c r="BM147" s="7">
        <v>5842</v>
      </c>
      <c r="BN147" s="7">
        <v>31678</v>
      </c>
      <c r="BO147" s="7">
        <v>59704</v>
      </c>
      <c r="BP147" s="7">
        <v>20296</v>
      </c>
      <c r="BQ147" s="7">
        <v>15174</v>
      </c>
      <c r="BR147" s="7">
        <v>19992</v>
      </c>
      <c r="BS147" s="7">
        <v>48670</v>
      </c>
      <c r="BT147" s="7">
        <v>65809</v>
      </c>
      <c r="BU147" s="7">
        <v>39089</v>
      </c>
      <c r="BV147" s="7">
        <v>25230</v>
      </c>
      <c r="BW147" s="7">
        <v>24704</v>
      </c>
      <c r="BX147" s="7">
        <v>28483</v>
      </c>
      <c r="BY147" s="7">
        <v>46231</v>
      </c>
      <c r="BZ147" s="7">
        <v>7936</v>
      </c>
      <c r="CA147" s="7">
        <v>8087</v>
      </c>
      <c r="CB147" s="7">
        <v>827</v>
      </c>
      <c r="CC147" s="7"/>
    </row>
    <row r="148" spans="1:81" x14ac:dyDescent="0.25">
      <c r="A148" t="s">
        <v>703</v>
      </c>
      <c r="B148" s="7">
        <v>5689</v>
      </c>
      <c r="C148" s="7">
        <v>25501</v>
      </c>
      <c r="D148" s="7">
        <v>31190</v>
      </c>
      <c r="E148" s="7">
        <v>5244</v>
      </c>
      <c r="F148" s="7">
        <v>25946</v>
      </c>
      <c r="G148" s="2">
        <v>18.2</v>
      </c>
      <c r="H148" s="2">
        <v>81.8</v>
      </c>
      <c r="I148" s="2">
        <v>16.8</v>
      </c>
      <c r="J148" s="2">
        <v>83.2</v>
      </c>
      <c r="K148" s="7">
        <v>40</v>
      </c>
      <c r="L148" s="7">
        <v>160</v>
      </c>
      <c r="M148" s="7">
        <v>255</v>
      </c>
      <c r="N148" s="7">
        <v>1034</v>
      </c>
      <c r="O148" s="7">
        <v>1688</v>
      </c>
      <c r="P148" s="7">
        <v>1545</v>
      </c>
      <c r="Q148" s="7">
        <v>308</v>
      </c>
      <c r="R148" s="7">
        <v>656</v>
      </c>
      <c r="S148" s="7">
        <v>33806</v>
      </c>
      <c r="T148" s="7">
        <v>390</v>
      </c>
      <c r="U148" s="7">
        <v>75</v>
      </c>
      <c r="V148" s="7">
        <v>2650</v>
      </c>
      <c r="W148" s="7">
        <v>132</v>
      </c>
      <c r="X148" s="7">
        <v>195</v>
      </c>
      <c r="Y148" s="7">
        <v>2141</v>
      </c>
      <c r="Z148" s="7">
        <v>5032</v>
      </c>
      <c r="AA148" s="7">
        <v>1544</v>
      </c>
      <c r="AB148" s="7">
        <v>2209</v>
      </c>
      <c r="AC148" s="7">
        <v>1388</v>
      </c>
      <c r="AD148" s="7">
        <v>1118</v>
      </c>
      <c r="AE148" s="7">
        <v>556</v>
      </c>
      <c r="AF148" s="7">
        <v>2891</v>
      </c>
      <c r="AG148" s="7">
        <v>2870</v>
      </c>
      <c r="AH148" s="7">
        <v>1503</v>
      </c>
      <c r="AI148" s="7">
        <v>2936</v>
      </c>
      <c r="AJ148" s="7">
        <v>4223</v>
      </c>
      <c r="AK148" s="7">
        <v>955</v>
      </c>
      <c r="AL148" s="7">
        <v>932</v>
      </c>
      <c r="AM148" s="7">
        <v>66</v>
      </c>
      <c r="AN148" s="7">
        <v>28223</v>
      </c>
      <c r="AO148" s="7">
        <v>707</v>
      </c>
      <c r="AP148" s="7">
        <v>1826</v>
      </c>
      <c r="AQ148" s="2">
        <v>5.5</v>
      </c>
      <c r="AR148" s="2">
        <v>4.2</v>
      </c>
      <c r="AS148" s="2">
        <v>1.5333333333333332</v>
      </c>
      <c r="AT148" s="7">
        <v>69</v>
      </c>
      <c r="AU148" s="7">
        <v>65</v>
      </c>
      <c r="AV148" s="7">
        <v>589</v>
      </c>
      <c r="AW148" s="7">
        <v>52000</v>
      </c>
      <c r="AX148" s="2">
        <v>63.5</v>
      </c>
      <c r="AY148" s="2">
        <v>73.400000000000006</v>
      </c>
      <c r="AZ148" s="2">
        <v>32.1</v>
      </c>
      <c r="BA148" s="7">
        <v>474</v>
      </c>
      <c r="BB148" s="7">
        <v>31218</v>
      </c>
      <c r="BC148" s="7">
        <v>27222550</v>
      </c>
      <c r="BD148" s="7">
        <v>26409</v>
      </c>
      <c r="BE148" s="7">
        <v>1325</v>
      </c>
      <c r="BF148" s="7">
        <v>2309</v>
      </c>
      <c r="BG148" s="7">
        <v>1826</v>
      </c>
      <c r="BH148" s="7">
        <v>508876</v>
      </c>
      <c r="BI148" s="7">
        <v>4434</v>
      </c>
      <c r="BJ148" s="7">
        <v>10205</v>
      </c>
      <c r="BK148" s="7">
        <v>49689</v>
      </c>
      <c r="BL148" s="7">
        <v>7496</v>
      </c>
      <c r="BM148" s="7">
        <v>5850</v>
      </c>
      <c r="BN148" s="7">
        <v>32394</v>
      </c>
      <c r="BO148" s="7">
        <v>59773</v>
      </c>
      <c r="BP148" s="7">
        <v>19419</v>
      </c>
      <c r="BQ148" s="7">
        <v>15175</v>
      </c>
      <c r="BR148" s="7">
        <v>20422</v>
      </c>
      <c r="BS148" s="7">
        <v>47424</v>
      </c>
      <c r="BT148" s="7">
        <v>66123</v>
      </c>
      <c r="BU148" s="7">
        <v>39260</v>
      </c>
      <c r="BV148" s="7">
        <v>25804</v>
      </c>
      <c r="BW148" s="7">
        <v>24369</v>
      </c>
      <c r="BX148" s="7">
        <v>28605</v>
      </c>
      <c r="BY148" s="7">
        <v>46312</v>
      </c>
      <c r="BZ148" s="7">
        <v>7896</v>
      </c>
      <c r="CA148" s="7">
        <v>8010</v>
      </c>
      <c r="CB148" s="7">
        <v>802</v>
      </c>
      <c r="CC148" s="7"/>
    </row>
    <row r="149" spans="1:81" x14ac:dyDescent="0.25">
      <c r="A149" t="s">
        <v>704</v>
      </c>
      <c r="B149" s="7">
        <v>5671</v>
      </c>
      <c r="C149" s="7">
        <v>25576</v>
      </c>
      <c r="D149" s="7">
        <v>31247</v>
      </c>
      <c r="E149" s="7">
        <v>5228</v>
      </c>
      <c r="F149" s="7">
        <v>26019</v>
      </c>
      <c r="G149" s="2">
        <v>18.100000000000001</v>
      </c>
      <c r="H149" s="2">
        <v>81.900000000000006</v>
      </c>
      <c r="I149" s="2">
        <v>16.7</v>
      </c>
      <c r="J149" s="2">
        <v>83.3</v>
      </c>
      <c r="K149" s="7">
        <v>40</v>
      </c>
      <c r="L149" s="7">
        <v>159</v>
      </c>
      <c r="M149" s="7">
        <v>254</v>
      </c>
      <c r="N149" s="7">
        <v>1020</v>
      </c>
      <c r="O149" s="7">
        <v>1689</v>
      </c>
      <c r="P149" s="7">
        <v>1551</v>
      </c>
      <c r="Q149" s="7">
        <v>305</v>
      </c>
      <c r="R149" s="7">
        <v>655</v>
      </c>
      <c r="S149" s="7">
        <v>33892</v>
      </c>
      <c r="T149" s="7">
        <v>388</v>
      </c>
      <c r="U149" s="7">
        <v>74</v>
      </c>
      <c r="V149" s="7">
        <v>2641</v>
      </c>
      <c r="W149" s="7">
        <v>133</v>
      </c>
      <c r="X149" s="7">
        <v>200</v>
      </c>
      <c r="Y149" s="7">
        <v>2121</v>
      </c>
      <c r="Z149" s="7">
        <v>5010</v>
      </c>
      <c r="AA149" s="7">
        <v>1611</v>
      </c>
      <c r="AB149" s="7">
        <v>2241</v>
      </c>
      <c r="AC149" s="7">
        <v>1384</v>
      </c>
      <c r="AD149" s="7">
        <v>1112</v>
      </c>
      <c r="AE149" s="7">
        <v>569</v>
      </c>
      <c r="AF149" s="7">
        <v>2914</v>
      </c>
      <c r="AG149" s="7">
        <v>2851</v>
      </c>
      <c r="AH149" s="7">
        <v>1491</v>
      </c>
      <c r="AI149" s="7">
        <v>2952</v>
      </c>
      <c r="AJ149" s="7">
        <v>4242</v>
      </c>
      <c r="AK149" s="7">
        <v>988</v>
      </c>
      <c r="AL149" s="7">
        <v>901</v>
      </c>
      <c r="AM149" s="7">
        <v>68</v>
      </c>
      <c r="AN149" s="7">
        <v>28335</v>
      </c>
      <c r="AO149" s="7">
        <v>737</v>
      </c>
      <c r="AP149" s="7">
        <v>1848</v>
      </c>
      <c r="AQ149" s="2">
        <v>5.6</v>
      </c>
      <c r="AR149" s="2">
        <v>4.3</v>
      </c>
      <c r="AS149" s="2">
        <v>1.6333333333333335</v>
      </c>
      <c r="AT149" s="7">
        <v>81</v>
      </c>
      <c r="AU149" s="7">
        <v>65</v>
      </c>
      <c r="AV149" s="7">
        <v>577</v>
      </c>
      <c r="AW149" s="7">
        <v>52096</v>
      </c>
      <c r="AX149" s="2">
        <v>63.4</v>
      </c>
      <c r="AY149" s="2">
        <v>73.400000000000006</v>
      </c>
      <c r="AZ149" s="2">
        <v>32.1</v>
      </c>
      <c r="BA149" s="7">
        <v>478.66666666666669</v>
      </c>
      <c r="BB149" s="7">
        <v>31170</v>
      </c>
      <c r="BC149" s="7">
        <v>27400976</v>
      </c>
      <c r="BD149" s="7">
        <v>26385</v>
      </c>
      <c r="BE149" s="7">
        <v>1291</v>
      </c>
      <c r="BF149" s="7">
        <v>2337</v>
      </c>
      <c r="BG149" s="7">
        <v>1848</v>
      </c>
      <c r="BH149" s="7">
        <v>511482</v>
      </c>
      <c r="BI149" s="7">
        <v>4196</v>
      </c>
      <c r="BJ149" s="7">
        <v>11582</v>
      </c>
      <c r="BK149" s="7">
        <v>49717</v>
      </c>
      <c r="BL149" s="7">
        <v>7777</v>
      </c>
      <c r="BM149" s="7">
        <v>6088</v>
      </c>
      <c r="BN149" s="7">
        <v>32940</v>
      </c>
      <c r="BO149" s="7">
        <v>59574</v>
      </c>
      <c r="BP149" s="7">
        <v>19106</v>
      </c>
      <c r="BQ149" s="7">
        <v>15070</v>
      </c>
      <c r="BR149" s="7">
        <v>20731</v>
      </c>
      <c r="BS149" s="7">
        <v>45314</v>
      </c>
      <c r="BT149" s="7">
        <v>67109</v>
      </c>
      <c r="BU149" s="7">
        <v>39800</v>
      </c>
      <c r="BV149" s="7">
        <v>26196</v>
      </c>
      <c r="BW149" s="7">
        <v>24358</v>
      </c>
      <c r="BX149" s="7">
        <v>28843</v>
      </c>
      <c r="BY149" s="7">
        <v>47303</v>
      </c>
      <c r="BZ149" s="7">
        <v>7889</v>
      </c>
      <c r="CA149" s="7">
        <v>8030</v>
      </c>
      <c r="CB149" s="7">
        <v>708</v>
      </c>
      <c r="CC149" s="7"/>
    </row>
    <row r="150" spans="1:81" x14ac:dyDescent="0.25">
      <c r="A150" t="s">
        <v>705</v>
      </c>
      <c r="B150" s="7">
        <v>5659</v>
      </c>
      <c r="C150" s="7">
        <v>25838</v>
      </c>
      <c r="D150" s="7">
        <v>31497</v>
      </c>
      <c r="E150" s="7">
        <v>5216</v>
      </c>
      <c r="F150" s="7">
        <v>26281</v>
      </c>
      <c r="G150" s="2">
        <v>18</v>
      </c>
      <c r="H150" s="2">
        <v>82</v>
      </c>
      <c r="I150" s="2">
        <v>16.600000000000001</v>
      </c>
      <c r="J150" s="2">
        <v>83.4</v>
      </c>
      <c r="K150" s="7">
        <v>38</v>
      </c>
      <c r="L150" s="7">
        <v>159</v>
      </c>
      <c r="M150" s="7">
        <v>252</v>
      </c>
      <c r="N150" s="7">
        <v>1016</v>
      </c>
      <c r="O150" s="7">
        <v>1682</v>
      </c>
      <c r="P150" s="7">
        <v>1559</v>
      </c>
      <c r="Q150" s="7">
        <v>302</v>
      </c>
      <c r="R150" s="7">
        <v>652</v>
      </c>
      <c r="S150" s="7">
        <v>34083</v>
      </c>
      <c r="T150" s="7">
        <v>428</v>
      </c>
      <c r="U150" s="7">
        <v>67</v>
      </c>
      <c r="V150" s="7">
        <v>2620</v>
      </c>
      <c r="W150" s="7">
        <v>134</v>
      </c>
      <c r="X150" s="7">
        <v>201</v>
      </c>
      <c r="Y150" s="7">
        <v>2183</v>
      </c>
      <c r="Z150" s="7">
        <v>5024</v>
      </c>
      <c r="AA150" s="7">
        <v>1615</v>
      </c>
      <c r="AB150" s="7">
        <v>2267</v>
      </c>
      <c r="AC150" s="7">
        <v>1381</v>
      </c>
      <c r="AD150" s="7">
        <v>1109</v>
      </c>
      <c r="AE150" s="7">
        <v>564</v>
      </c>
      <c r="AF150" s="7">
        <v>2949</v>
      </c>
      <c r="AG150" s="7">
        <v>2919</v>
      </c>
      <c r="AH150" s="7">
        <v>1478</v>
      </c>
      <c r="AI150" s="7">
        <v>2957</v>
      </c>
      <c r="AJ150" s="7">
        <v>4222</v>
      </c>
      <c r="AK150" s="7">
        <v>983</v>
      </c>
      <c r="AL150" s="7">
        <v>923</v>
      </c>
      <c r="AM150" s="7">
        <v>58</v>
      </c>
      <c r="AN150" s="7">
        <v>28451</v>
      </c>
      <c r="AO150" s="7">
        <v>755</v>
      </c>
      <c r="AP150" s="7">
        <v>1760</v>
      </c>
      <c r="AQ150" s="2">
        <v>5.3</v>
      </c>
      <c r="AR150" s="2">
        <v>4.2</v>
      </c>
      <c r="AS150" s="2">
        <v>2.2999999999999998</v>
      </c>
      <c r="AT150" s="7">
        <v>72</v>
      </c>
      <c r="AU150" s="7">
        <v>63</v>
      </c>
      <c r="AV150" s="7">
        <v>516</v>
      </c>
      <c r="AW150" s="7">
        <v>52196</v>
      </c>
      <c r="AX150" s="2">
        <v>63.5</v>
      </c>
      <c r="AY150" s="2">
        <v>73.7</v>
      </c>
      <c r="AZ150" s="2">
        <v>31.9</v>
      </c>
      <c r="BA150" s="7">
        <v>480.66666666666669</v>
      </c>
      <c r="BB150" s="7">
        <v>31393</v>
      </c>
      <c r="BC150" s="7">
        <v>27564870.333333332</v>
      </c>
      <c r="BD150" s="7">
        <v>26554</v>
      </c>
      <c r="BE150" s="7">
        <v>1255</v>
      </c>
      <c r="BF150" s="7">
        <v>2261</v>
      </c>
      <c r="BG150" s="7">
        <v>1760</v>
      </c>
      <c r="BH150" s="7">
        <v>512873</v>
      </c>
      <c r="BI150" s="7">
        <v>4016</v>
      </c>
      <c r="BJ150" s="7">
        <v>11475</v>
      </c>
      <c r="BK150" s="7">
        <v>49560</v>
      </c>
      <c r="BL150" s="7">
        <v>8174</v>
      </c>
      <c r="BM150" s="7">
        <v>6075</v>
      </c>
      <c r="BN150" s="7">
        <v>32350</v>
      </c>
      <c r="BO150" s="7">
        <v>58913</v>
      </c>
      <c r="BP150" s="7">
        <v>19218</v>
      </c>
      <c r="BQ150" s="7">
        <v>15009</v>
      </c>
      <c r="BR150" s="7">
        <v>21146</v>
      </c>
      <c r="BS150" s="7">
        <v>44939</v>
      </c>
      <c r="BT150" s="7">
        <v>68032</v>
      </c>
      <c r="BU150" s="7">
        <v>39676</v>
      </c>
      <c r="BV150" s="7">
        <v>26743</v>
      </c>
      <c r="BW150" s="7">
        <v>24416</v>
      </c>
      <c r="BX150" s="7">
        <v>29011</v>
      </c>
      <c r="BY150" s="7">
        <v>48004</v>
      </c>
      <c r="BZ150" s="7">
        <v>7912</v>
      </c>
      <c r="CA150" s="7">
        <v>8039</v>
      </c>
      <c r="CB150" s="7">
        <v>622</v>
      </c>
      <c r="CC150" s="7"/>
    </row>
    <row r="151" spans="1:81" x14ac:dyDescent="0.25">
      <c r="A151" t="s">
        <v>706</v>
      </c>
      <c r="B151" s="7">
        <v>5665</v>
      </c>
      <c r="C151" s="7">
        <v>25938</v>
      </c>
      <c r="D151" s="7">
        <v>31603</v>
      </c>
      <c r="E151" s="7">
        <v>5225</v>
      </c>
      <c r="F151" s="7">
        <v>26378</v>
      </c>
      <c r="G151" s="2">
        <v>17.899999999999999</v>
      </c>
      <c r="H151" s="2">
        <v>82.1</v>
      </c>
      <c r="I151" s="2">
        <v>16.5</v>
      </c>
      <c r="J151" s="2">
        <v>83.5</v>
      </c>
      <c r="K151" s="7">
        <v>38</v>
      </c>
      <c r="L151" s="7">
        <v>159</v>
      </c>
      <c r="M151" s="7">
        <v>250</v>
      </c>
      <c r="N151" s="7">
        <v>1015</v>
      </c>
      <c r="O151" s="7">
        <v>1681</v>
      </c>
      <c r="P151" s="7">
        <v>1571</v>
      </c>
      <c r="Q151" s="7">
        <v>300</v>
      </c>
      <c r="R151" s="7">
        <v>650</v>
      </c>
      <c r="S151" s="7">
        <v>34157</v>
      </c>
      <c r="T151" s="7">
        <v>417</v>
      </c>
      <c r="U151" s="7">
        <v>65</v>
      </c>
      <c r="V151" s="7">
        <v>2626</v>
      </c>
      <c r="W151" s="7">
        <v>140</v>
      </c>
      <c r="X151" s="7">
        <v>194</v>
      </c>
      <c r="Y151" s="7">
        <v>2183</v>
      </c>
      <c r="Z151" s="7">
        <v>5020</v>
      </c>
      <c r="AA151" s="7">
        <v>1657</v>
      </c>
      <c r="AB151" s="7">
        <v>2281</v>
      </c>
      <c r="AC151" s="7">
        <v>1376</v>
      </c>
      <c r="AD151" s="7">
        <v>1110</v>
      </c>
      <c r="AE151" s="7">
        <v>568</v>
      </c>
      <c r="AF151" s="7">
        <v>2967</v>
      </c>
      <c r="AG151" s="7">
        <v>2911</v>
      </c>
      <c r="AH151" s="7">
        <v>1478</v>
      </c>
      <c r="AI151" s="7">
        <v>2969</v>
      </c>
      <c r="AJ151" s="7">
        <v>4232</v>
      </c>
      <c r="AK151" s="7">
        <v>981</v>
      </c>
      <c r="AL151" s="7">
        <v>916</v>
      </c>
      <c r="AM151" s="7">
        <v>64</v>
      </c>
      <c r="AN151" s="7">
        <v>28531</v>
      </c>
      <c r="AO151" s="7">
        <v>747</v>
      </c>
      <c r="AP151" s="7">
        <v>1688</v>
      </c>
      <c r="AQ151" s="2">
        <v>5.0999999999999996</v>
      </c>
      <c r="AR151" s="2">
        <v>3.7</v>
      </c>
      <c r="AS151" s="2">
        <v>2.3333333333333335</v>
      </c>
      <c r="AT151" s="7">
        <v>79</v>
      </c>
      <c r="AU151" s="7">
        <v>64</v>
      </c>
      <c r="AV151" s="7">
        <v>490</v>
      </c>
      <c r="AW151" s="7">
        <v>52299</v>
      </c>
      <c r="AX151" s="2">
        <v>63.7</v>
      </c>
      <c r="AY151" s="2">
        <v>74.099999999999994</v>
      </c>
      <c r="AZ151" s="2">
        <v>32.299999999999997</v>
      </c>
      <c r="BA151" s="7">
        <v>481.66666666666669</v>
      </c>
      <c r="BB151" s="7">
        <v>31602</v>
      </c>
      <c r="BC151" s="7">
        <v>27692797.666666668</v>
      </c>
      <c r="BD151" s="7">
        <v>26666</v>
      </c>
      <c r="BE151" s="7">
        <v>1236</v>
      </c>
      <c r="BF151" s="7">
        <v>2250</v>
      </c>
      <c r="BG151" s="7">
        <v>1688</v>
      </c>
      <c r="BH151" s="7">
        <v>515366</v>
      </c>
      <c r="BI151" s="7">
        <v>4000</v>
      </c>
      <c r="BJ151" s="7">
        <v>11761</v>
      </c>
      <c r="BK151" s="7">
        <v>49626</v>
      </c>
      <c r="BL151" s="7">
        <v>8090</v>
      </c>
      <c r="BM151" s="7">
        <v>6058</v>
      </c>
      <c r="BN151" s="7">
        <v>32722</v>
      </c>
      <c r="BO151" s="7">
        <v>58464</v>
      </c>
      <c r="BP151" s="7">
        <v>19084</v>
      </c>
      <c r="BQ151" s="7">
        <v>15328</v>
      </c>
      <c r="BR151" s="7">
        <v>21868</v>
      </c>
      <c r="BS151" s="7">
        <v>45640</v>
      </c>
      <c r="BT151" s="7">
        <v>68545</v>
      </c>
      <c r="BU151" s="7">
        <v>39578</v>
      </c>
      <c r="BV151" s="7">
        <v>26058</v>
      </c>
      <c r="BW151" s="7">
        <v>24930</v>
      </c>
      <c r="BX151" s="7">
        <v>29018</v>
      </c>
      <c r="BY151" s="7">
        <v>48099</v>
      </c>
      <c r="BZ151" s="7">
        <v>7729</v>
      </c>
      <c r="CA151" s="7">
        <v>8132</v>
      </c>
      <c r="CB151" s="7">
        <v>901</v>
      </c>
      <c r="CC151" s="7"/>
    </row>
    <row r="152" spans="1:81" x14ac:dyDescent="0.25">
      <c r="A152" t="s">
        <v>707</v>
      </c>
      <c r="B152" s="7">
        <v>5661</v>
      </c>
      <c r="C152" s="7">
        <v>26007</v>
      </c>
      <c r="D152" s="7">
        <v>31668</v>
      </c>
      <c r="E152" s="7">
        <v>5224</v>
      </c>
      <c r="F152" s="7">
        <v>26444</v>
      </c>
      <c r="G152" s="2">
        <v>17.899999999999999</v>
      </c>
      <c r="H152" s="2">
        <v>82.1</v>
      </c>
      <c r="I152" s="2">
        <v>16.5</v>
      </c>
      <c r="J152" s="2">
        <v>83.5</v>
      </c>
      <c r="K152" s="7">
        <v>39</v>
      </c>
      <c r="L152" s="7">
        <v>158</v>
      </c>
      <c r="M152" s="7">
        <v>248</v>
      </c>
      <c r="N152" s="7">
        <v>1010</v>
      </c>
      <c r="O152" s="7">
        <v>1680</v>
      </c>
      <c r="P152" s="7">
        <v>1579</v>
      </c>
      <c r="Q152" s="7">
        <v>294</v>
      </c>
      <c r="R152" s="7">
        <v>652</v>
      </c>
      <c r="S152" s="7">
        <v>34369</v>
      </c>
      <c r="T152" s="7">
        <v>402</v>
      </c>
      <c r="U152" s="7">
        <v>63</v>
      </c>
      <c r="V152" s="7">
        <v>2636</v>
      </c>
      <c r="W152" s="7">
        <v>146</v>
      </c>
      <c r="X152" s="7">
        <v>201</v>
      </c>
      <c r="Y152" s="7">
        <v>2229</v>
      </c>
      <c r="Z152" s="7">
        <v>5019</v>
      </c>
      <c r="AA152" s="7">
        <v>1690</v>
      </c>
      <c r="AB152" s="7">
        <v>2278</v>
      </c>
      <c r="AC152" s="7">
        <v>1387</v>
      </c>
      <c r="AD152" s="7">
        <v>1119</v>
      </c>
      <c r="AE152" s="7">
        <v>556</v>
      </c>
      <c r="AF152" s="7">
        <v>3008</v>
      </c>
      <c r="AG152" s="7">
        <v>2944</v>
      </c>
      <c r="AH152" s="7">
        <v>1484</v>
      </c>
      <c r="AI152" s="7">
        <v>2960</v>
      </c>
      <c r="AJ152" s="7">
        <v>4284</v>
      </c>
      <c r="AK152" s="7">
        <v>964</v>
      </c>
      <c r="AL152" s="7">
        <v>927</v>
      </c>
      <c r="AM152" s="7">
        <v>71</v>
      </c>
      <c r="AN152" s="7">
        <v>28691</v>
      </c>
      <c r="AO152" s="7">
        <v>724.66666666666663</v>
      </c>
      <c r="AP152" s="7">
        <v>1688</v>
      </c>
      <c r="AQ152" s="2">
        <v>5.0999999999999996</v>
      </c>
      <c r="AR152" s="2">
        <v>4.2</v>
      </c>
      <c r="AS152" s="2">
        <v>1.6333333333333335</v>
      </c>
      <c r="AT152" s="7">
        <v>72</v>
      </c>
      <c r="AU152" s="7">
        <v>68</v>
      </c>
      <c r="AV152" s="7">
        <v>468</v>
      </c>
      <c r="AW152" s="7">
        <v>52401</v>
      </c>
      <c r="AX152" s="2">
        <v>63.6</v>
      </c>
      <c r="AY152" s="2">
        <v>74.099999999999994</v>
      </c>
      <c r="AZ152" s="2">
        <v>32.1</v>
      </c>
      <c r="BA152" s="7">
        <v>485.33333333333331</v>
      </c>
      <c r="BB152" s="7">
        <v>31636</v>
      </c>
      <c r="BC152" s="7">
        <v>27794519</v>
      </c>
      <c r="BD152" s="7">
        <v>26665</v>
      </c>
      <c r="BE152" s="7">
        <v>1198</v>
      </c>
      <c r="BF152" s="7">
        <v>2196</v>
      </c>
      <c r="BG152" s="7">
        <v>1688</v>
      </c>
      <c r="BH152" s="7">
        <v>517851</v>
      </c>
      <c r="BI152" s="7">
        <v>3697</v>
      </c>
      <c r="BJ152" s="7">
        <v>12043</v>
      </c>
      <c r="BK152" s="7">
        <v>49029</v>
      </c>
      <c r="BL152" s="7">
        <v>8147</v>
      </c>
      <c r="BM152" s="7">
        <v>6149</v>
      </c>
      <c r="BN152" s="7">
        <v>32487</v>
      </c>
      <c r="BO152" s="7">
        <v>58828</v>
      </c>
      <c r="BP152" s="7">
        <v>19259</v>
      </c>
      <c r="BQ152" s="7">
        <v>15543</v>
      </c>
      <c r="BR152" s="7">
        <v>22294</v>
      </c>
      <c r="BS152" s="7">
        <v>47352</v>
      </c>
      <c r="BT152" s="7">
        <v>69016</v>
      </c>
      <c r="BU152" s="7">
        <v>39224</v>
      </c>
      <c r="BV152" s="7">
        <v>26403</v>
      </c>
      <c r="BW152" s="7">
        <v>25189</v>
      </c>
      <c r="BX152" s="7">
        <v>28827</v>
      </c>
      <c r="BY152" s="7">
        <v>48363</v>
      </c>
      <c r="BZ152" s="7">
        <v>7523</v>
      </c>
      <c r="CA152" s="7">
        <v>8137</v>
      </c>
      <c r="CB152" s="7">
        <v>873</v>
      </c>
      <c r="CC152" s="7"/>
    </row>
    <row r="153" spans="1:81" x14ac:dyDescent="0.25">
      <c r="A153" t="s">
        <v>708</v>
      </c>
      <c r="B153" s="7">
        <v>5649</v>
      </c>
      <c r="C153" s="7">
        <v>26196</v>
      </c>
      <c r="D153" s="7">
        <v>31845</v>
      </c>
      <c r="E153" s="7">
        <v>5218</v>
      </c>
      <c r="F153" s="7">
        <v>26627</v>
      </c>
      <c r="G153" s="2">
        <v>17.7</v>
      </c>
      <c r="H153" s="2">
        <v>82.3</v>
      </c>
      <c r="I153" s="2">
        <v>16.399999999999999</v>
      </c>
      <c r="J153" s="2">
        <v>83.6</v>
      </c>
      <c r="K153" s="7">
        <v>39</v>
      </c>
      <c r="L153" s="7">
        <v>158</v>
      </c>
      <c r="M153" s="7">
        <v>247</v>
      </c>
      <c r="N153" s="7">
        <v>1003</v>
      </c>
      <c r="O153" s="7">
        <v>1676</v>
      </c>
      <c r="P153" s="7">
        <v>1589</v>
      </c>
      <c r="Q153" s="7">
        <v>293</v>
      </c>
      <c r="R153" s="7">
        <v>645</v>
      </c>
      <c r="S153" s="7">
        <v>34562</v>
      </c>
      <c r="T153" s="7">
        <v>385</v>
      </c>
      <c r="U153" s="7">
        <v>62</v>
      </c>
      <c r="V153" s="7">
        <v>2655</v>
      </c>
      <c r="W153" s="7">
        <v>141</v>
      </c>
      <c r="X153" s="7">
        <v>199</v>
      </c>
      <c r="Y153" s="7">
        <v>2239</v>
      </c>
      <c r="Z153" s="7">
        <v>5038</v>
      </c>
      <c r="AA153" s="7">
        <v>1716</v>
      </c>
      <c r="AB153" s="7">
        <v>2340</v>
      </c>
      <c r="AC153" s="7">
        <v>1423</v>
      </c>
      <c r="AD153" s="7">
        <v>1120</v>
      </c>
      <c r="AE153" s="7">
        <v>581</v>
      </c>
      <c r="AF153" s="7">
        <v>3022</v>
      </c>
      <c r="AG153" s="7">
        <v>2955</v>
      </c>
      <c r="AH153" s="7">
        <v>1480</v>
      </c>
      <c r="AI153" s="7">
        <v>2960</v>
      </c>
      <c r="AJ153" s="7">
        <v>4285</v>
      </c>
      <c r="AK153" s="7">
        <v>965</v>
      </c>
      <c r="AL153" s="7">
        <v>920</v>
      </c>
      <c r="AM153" s="7">
        <v>76</v>
      </c>
      <c r="AN153" s="7">
        <v>28881</v>
      </c>
      <c r="AO153" s="7">
        <v>754</v>
      </c>
      <c r="AP153" s="7">
        <v>1645</v>
      </c>
      <c r="AQ153" s="2">
        <v>4.9000000000000004</v>
      </c>
      <c r="AR153" s="2">
        <v>4.2</v>
      </c>
      <c r="AS153" s="2">
        <v>1.4000000000000001</v>
      </c>
      <c r="AT153" s="7">
        <v>68</v>
      </c>
      <c r="AU153" s="7">
        <v>64</v>
      </c>
      <c r="AV153" s="7">
        <v>447</v>
      </c>
      <c r="AW153" s="7">
        <v>52504</v>
      </c>
      <c r="AX153" s="2">
        <v>63.7</v>
      </c>
      <c r="AY153" s="2">
        <v>74.400000000000006</v>
      </c>
      <c r="AZ153" s="2">
        <v>32</v>
      </c>
      <c r="BA153" s="7">
        <v>491</v>
      </c>
      <c r="BB153" s="7">
        <v>31813</v>
      </c>
      <c r="BC153" s="7">
        <v>27868727.666666668</v>
      </c>
      <c r="BD153" s="7">
        <v>26757</v>
      </c>
      <c r="BE153" s="7">
        <v>1154</v>
      </c>
      <c r="BF153" s="7">
        <v>2191</v>
      </c>
      <c r="BG153" s="7">
        <v>1645</v>
      </c>
      <c r="BH153" s="7">
        <v>521314</v>
      </c>
      <c r="BI153" s="7">
        <v>3694</v>
      </c>
      <c r="BJ153" s="7">
        <v>12403</v>
      </c>
      <c r="BK153" s="7">
        <v>49498</v>
      </c>
      <c r="BL153" s="7">
        <v>8337</v>
      </c>
      <c r="BM153" s="7">
        <v>6163</v>
      </c>
      <c r="BN153" s="7">
        <v>32096</v>
      </c>
      <c r="BO153" s="7">
        <v>58941</v>
      </c>
      <c r="BP153" s="7">
        <v>19482</v>
      </c>
      <c r="BQ153" s="7">
        <v>15842</v>
      </c>
      <c r="BR153" s="7">
        <v>23081</v>
      </c>
      <c r="BS153" s="7">
        <v>47790</v>
      </c>
      <c r="BT153" s="7">
        <v>68949</v>
      </c>
      <c r="BU153" s="7">
        <v>40118</v>
      </c>
      <c r="BV153" s="7">
        <v>26352</v>
      </c>
      <c r="BW153" s="7">
        <v>25203</v>
      </c>
      <c r="BX153" s="7">
        <v>28725</v>
      </c>
      <c r="BY153" s="7">
        <v>48492</v>
      </c>
      <c r="BZ153" s="7">
        <v>7411</v>
      </c>
      <c r="CA153" s="7">
        <v>8256</v>
      </c>
      <c r="CB153" s="7">
        <v>933</v>
      </c>
      <c r="CC153" s="7"/>
    </row>
    <row r="154" spans="1:81" x14ac:dyDescent="0.25">
      <c r="A154" t="s">
        <v>709</v>
      </c>
      <c r="B154" s="7">
        <v>5647</v>
      </c>
      <c r="C154" s="7">
        <v>26216</v>
      </c>
      <c r="D154" s="7">
        <v>31863</v>
      </c>
      <c r="E154" s="7">
        <v>5218</v>
      </c>
      <c r="F154" s="7">
        <v>26645</v>
      </c>
      <c r="G154" s="2">
        <v>17.7</v>
      </c>
      <c r="H154" s="2">
        <v>82.3</v>
      </c>
      <c r="I154" s="2">
        <v>16.399999999999999</v>
      </c>
      <c r="J154" s="2">
        <v>83.6</v>
      </c>
      <c r="K154" s="7">
        <v>38</v>
      </c>
      <c r="L154" s="7">
        <v>158</v>
      </c>
      <c r="M154" s="7">
        <v>247</v>
      </c>
      <c r="N154" s="7">
        <v>1002</v>
      </c>
      <c r="O154" s="7">
        <v>1678</v>
      </c>
      <c r="P154" s="7">
        <v>1596</v>
      </c>
      <c r="Q154" s="7">
        <v>286</v>
      </c>
      <c r="R154" s="7">
        <v>643</v>
      </c>
      <c r="S154" s="7">
        <v>34595</v>
      </c>
      <c r="T154" s="7">
        <v>404</v>
      </c>
      <c r="U154" s="7">
        <v>62</v>
      </c>
      <c r="V154" s="7">
        <v>2626</v>
      </c>
      <c r="W154" s="7">
        <v>137</v>
      </c>
      <c r="X154" s="7">
        <v>207</v>
      </c>
      <c r="Y154" s="7">
        <v>2206</v>
      </c>
      <c r="Z154" s="7">
        <v>5001</v>
      </c>
      <c r="AA154" s="7">
        <v>1737</v>
      </c>
      <c r="AB154" s="7">
        <v>2374</v>
      </c>
      <c r="AC154" s="7">
        <v>1417</v>
      </c>
      <c r="AD154" s="7">
        <v>1138</v>
      </c>
      <c r="AE154" s="7">
        <v>557</v>
      </c>
      <c r="AF154" s="7">
        <v>3053</v>
      </c>
      <c r="AG154" s="7">
        <v>2948</v>
      </c>
      <c r="AH154" s="7">
        <v>1475</v>
      </c>
      <c r="AI154" s="7">
        <v>2959</v>
      </c>
      <c r="AJ154" s="7">
        <v>4273</v>
      </c>
      <c r="AK154" s="7">
        <v>1007</v>
      </c>
      <c r="AL154" s="7">
        <v>920</v>
      </c>
      <c r="AM154" s="7">
        <v>92</v>
      </c>
      <c r="AN154" s="7">
        <v>28952</v>
      </c>
      <c r="AO154" s="7">
        <v>769</v>
      </c>
      <c r="AP154" s="7">
        <v>1619</v>
      </c>
      <c r="AQ154" s="2">
        <v>4.8</v>
      </c>
      <c r="AR154" s="2">
        <v>4.3</v>
      </c>
      <c r="AS154" s="2">
        <v>1.3</v>
      </c>
      <c r="AT154" s="7">
        <v>64</v>
      </c>
      <c r="AU154" s="7">
        <v>56</v>
      </c>
      <c r="AV154" s="7">
        <v>434</v>
      </c>
      <c r="AW154" s="7">
        <v>52585</v>
      </c>
      <c r="AX154" s="2">
        <v>63.7</v>
      </c>
      <c r="AY154" s="2">
        <v>74.400000000000006</v>
      </c>
      <c r="AZ154" s="2">
        <v>32</v>
      </c>
      <c r="BA154" s="7">
        <v>493</v>
      </c>
      <c r="BB154" s="7">
        <v>31878</v>
      </c>
      <c r="BC154" s="7">
        <v>27965742</v>
      </c>
      <c r="BD154" s="7">
        <v>26826</v>
      </c>
      <c r="BE154" s="7">
        <v>1144</v>
      </c>
      <c r="BF154" s="7">
        <v>2231</v>
      </c>
      <c r="BG154" s="7">
        <v>1619</v>
      </c>
      <c r="BH154" s="7">
        <v>523991</v>
      </c>
      <c r="BI154" s="7">
        <v>3747</v>
      </c>
      <c r="BJ154" s="7">
        <v>13162</v>
      </c>
      <c r="BK154" s="7">
        <v>48634</v>
      </c>
      <c r="BL154" s="7">
        <v>8031</v>
      </c>
      <c r="BM154" s="7">
        <v>6170</v>
      </c>
      <c r="BN154" s="7">
        <v>31854</v>
      </c>
      <c r="BO154" s="7">
        <v>59184</v>
      </c>
      <c r="BP154" s="7">
        <v>19661</v>
      </c>
      <c r="BQ154" s="7">
        <v>16103</v>
      </c>
      <c r="BR154" s="7">
        <v>23954</v>
      </c>
      <c r="BS154" s="7">
        <v>49991</v>
      </c>
      <c r="BT154" s="7">
        <v>68744</v>
      </c>
      <c r="BU154" s="7">
        <v>39710</v>
      </c>
      <c r="BV154" s="7">
        <v>26455</v>
      </c>
      <c r="BW154" s="7">
        <v>25423</v>
      </c>
      <c r="BX154" s="7">
        <v>28718</v>
      </c>
      <c r="BY154" s="7">
        <v>48612</v>
      </c>
      <c r="BZ154" s="7">
        <v>7399</v>
      </c>
      <c r="CA154" s="7">
        <v>8344</v>
      </c>
      <c r="CB154" s="7">
        <v>933</v>
      </c>
      <c r="CC154" s="7"/>
    </row>
    <row r="155" spans="1:81" x14ac:dyDescent="0.25">
      <c r="A155" t="s">
        <v>710</v>
      </c>
      <c r="B155" s="7">
        <v>5634</v>
      </c>
      <c r="C155" s="7">
        <v>26284</v>
      </c>
      <c r="D155" s="7">
        <v>31918</v>
      </c>
      <c r="E155" s="7">
        <v>5208</v>
      </c>
      <c r="F155" s="7">
        <v>26710</v>
      </c>
      <c r="G155" s="2">
        <v>17.7</v>
      </c>
      <c r="H155" s="2">
        <v>82.3</v>
      </c>
      <c r="I155" s="2">
        <v>16.3</v>
      </c>
      <c r="J155" s="2">
        <v>83.7</v>
      </c>
      <c r="K155" s="7">
        <v>39</v>
      </c>
      <c r="L155" s="7">
        <v>158</v>
      </c>
      <c r="M155" s="7">
        <v>246</v>
      </c>
      <c r="N155" s="7">
        <v>1003</v>
      </c>
      <c r="O155" s="7">
        <v>1671</v>
      </c>
      <c r="P155" s="7">
        <v>1601</v>
      </c>
      <c r="Q155" s="7">
        <v>280</v>
      </c>
      <c r="R155" s="7">
        <v>635</v>
      </c>
      <c r="S155" s="7">
        <v>34669</v>
      </c>
      <c r="T155" s="7">
        <v>413</v>
      </c>
      <c r="U155" s="7">
        <v>61</v>
      </c>
      <c r="V155" s="7">
        <v>2634</v>
      </c>
      <c r="W155" s="7">
        <v>145</v>
      </c>
      <c r="X155" s="7">
        <v>213</v>
      </c>
      <c r="Y155" s="7">
        <v>2250</v>
      </c>
      <c r="Z155" s="7">
        <v>4991</v>
      </c>
      <c r="AA155" s="7">
        <v>1724</v>
      </c>
      <c r="AB155" s="7">
        <v>2369</v>
      </c>
      <c r="AC155" s="7">
        <v>1433</v>
      </c>
      <c r="AD155" s="7">
        <v>1121</v>
      </c>
      <c r="AE155" s="7">
        <v>553</v>
      </c>
      <c r="AF155" s="7">
        <v>3053</v>
      </c>
      <c r="AG155" s="7">
        <v>2977</v>
      </c>
      <c r="AH155" s="7">
        <v>1470</v>
      </c>
      <c r="AI155" s="7">
        <v>2969</v>
      </c>
      <c r="AJ155" s="7">
        <v>4283</v>
      </c>
      <c r="AK155" s="7">
        <v>1024</v>
      </c>
      <c r="AL155" s="7">
        <v>914</v>
      </c>
      <c r="AM155" s="7">
        <v>71</v>
      </c>
      <c r="AN155" s="7">
        <v>28954</v>
      </c>
      <c r="AO155" s="7">
        <v>755</v>
      </c>
      <c r="AP155" s="7">
        <v>1587</v>
      </c>
      <c r="AQ155" s="2">
        <v>4.7</v>
      </c>
      <c r="AR155" s="2">
        <v>4.5</v>
      </c>
      <c r="AS155" s="2">
        <v>1.1000000000000001</v>
      </c>
      <c r="AT155" s="7">
        <v>76</v>
      </c>
      <c r="AU155" s="7">
        <v>51</v>
      </c>
      <c r="AV155" s="7">
        <v>404</v>
      </c>
      <c r="AW155" s="7">
        <v>52654</v>
      </c>
      <c r="AX155" s="2">
        <v>63.6</v>
      </c>
      <c r="AY155" s="2">
        <v>74.5</v>
      </c>
      <c r="AZ155" s="2">
        <v>32.1</v>
      </c>
      <c r="BA155" s="7">
        <v>494.66666666666669</v>
      </c>
      <c r="BB155" s="7">
        <v>31914</v>
      </c>
      <c r="BC155" s="7">
        <v>28051680.333333332</v>
      </c>
      <c r="BD155" s="7">
        <v>26836</v>
      </c>
      <c r="BE155" s="7">
        <v>1116</v>
      </c>
      <c r="BF155" s="7">
        <v>2189</v>
      </c>
      <c r="BG155" s="7">
        <v>1587</v>
      </c>
      <c r="BH155" s="7">
        <v>527871</v>
      </c>
      <c r="BI155" s="7">
        <v>3765</v>
      </c>
      <c r="BJ155" s="7">
        <v>12159</v>
      </c>
      <c r="BK155" s="7">
        <v>48583</v>
      </c>
      <c r="BL155" s="7">
        <v>8049</v>
      </c>
      <c r="BM155" s="7">
        <v>6294</v>
      </c>
      <c r="BN155" s="7">
        <v>31855</v>
      </c>
      <c r="BO155" s="7">
        <v>60388</v>
      </c>
      <c r="BP155" s="7">
        <v>19619</v>
      </c>
      <c r="BQ155" s="7">
        <v>16412</v>
      </c>
      <c r="BR155" s="7">
        <v>24165</v>
      </c>
      <c r="BS155" s="7">
        <v>51430</v>
      </c>
      <c r="BT155" s="7">
        <v>68738</v>
      </c>
      <c r="BU155" s="7">
        <v>39909</v>
      </c>
      <c r="BV155" s="7">
        <v>26732</v>
      </c>
      <c r="BW155" s="7">
        <v>25588</v>
      </c>
      <c r="BX155" s="7">
        <v>28615</v>
      </c>
      <c r="BY155" s="7">
        <v>49248</v>
      </c>
      <c r="BZ155" s="7">
        <v>7473</v>
      </c>
      <c r="CA155" s="7">
        <v>8401</v>
      </c>
      <c r="CB155" s="7">
        <v>930</v>
      </c>
      <c r="CC155" s="7"/>
    </row>
    <row r="156" spans="1:81" x14ac:dyDescent="0.25">
      <c r="A156" t="s">
        <v>711</v>
      </c>
      <c r="B156" s="7">
        <v>5636</v>
      </c>
      <c r="C156" s="7">
        <v>26391</v>
      </c>
      <c r="D156" s="7">
        <v>32027</v>
      </c>
      <c r="E156" s="7">
        <v>5210</v>
      </c>
      <c r="F156" s="7">
        <v>26817</v>
      </c>
      <c r="G156" s="2">
        <v>17.600000000000001</v>
      </c>
      <c r="H156" s="2">
        <v>82.4</v>
      </c>
      <c r="I156" s="2">
        <v>16.3</v>
      </c>
      <c r="J156" s="2">
        <v>83.7</v>
      </c>
      <c r="K156" s="7">
        <v>40</v>
      </c>
      <c r="L156" s="7">
        <v>157</v>
      </c>
      <c r="M156" s="7">
        <v>245</v>
      </c>
      <c r="N156" s="7">
        <v>1005</v>
      </c>
      <c r="O156" s="7">
        <v>1668</v>
      </c>
      <c r="P156" s="7">
        <v>1613</v>
      </c>
      <c r="Q156" s="7">
        <v>277</v>
      </c>
      <c r="R156" s="7">
        <v>629</v>
      </c>
      <c r="S156" s="7">
        <v>34846</v>
      </c>
      <c r="T156" s="7">
        <v>421</v>
      </c>
      <c r="U156" s="7">
        <v>56</v>
      </c>
      <c r="V156" s="7">
        <v>2649</v>
      </c>
      <c r="W156" s="7">
        <v>144</v>
      </c>
      <c r="X156" s="7">
        <v>216</v>
      </c>
      <c r="Y156" s="7">
        <v>2328</v>
      </c>
      <c r="Z156" s="7">
        <v>5004</v>
      </c>
      <c r="AA156" s="7">
        <v>1732</v>
      </c>
      <c r="AB156" s="7">
        <v>2373</v>
      </c>
      <c r="AC156" s="7">
        <v>1463</v>
      </c>
      <c r="AD156" s="7">
        <v>1115</v>
      </c>
      <c r="AE156" s="7">
        <v>582</v>
      </c>
      <c r="AF156" s="7">
        <v>3037</v>
      </c>
      <c r="AG156" s="7">
        <v>2989</v>
      </c>
      <c r="AH156" s="7">
        <v>1466</v>
      </c>
      <c r="AI156" s="7">
        <v>2941</v>
      </c>
      <c r="AJ156" s="7">
        <v>4334</v>
      </c>
      <c r="AK156" s="7">
        <v>1013</v>
      </c>
      <c r="AL156" s="7">
        <v>914</v>
      </c>
      <c r="AM156" s="7">
        <v>66</v>
      </c>
      <c r="AN156" s="7">
        <v>29030</v>
      </c>
      <c r="AO156" s="7">
        <v>747</v>
      </c>
      <c r="AP156" s="7">
        <v>1530</v>
      </c>
      <c r="AQ156" s="2">
        <v>4.5999999999999996</v>
      </c>
      <c r="AR156" s="2">
        <v>3.5</v>
      </c>
      <c r="AS156" s="2">
        <v>1.2999999999999998</v>
      </c>
      <c r="AT156" s="7">
        <v>74</v>
      </c>
      <c r="AU156" s="7">
        <v>58</v>
      </c>
      <c r="AV156" s="7">
        <v>385</v>
      </c>
      <c r="AW156" s="7">
        <v>52724</v>
      </c>
      <c r="AX156" s="2">
        <v>63.6</v>
      </c>
      <c r="AY156" s="2">
        <v>74.7</v>
      </c>
      <c r="AZ156" s="2">
        <v>32.200000000000003</v>
      </c>
      <c r="BA156" s="7">
        <v>496.66666666666669</v>
      </c>
      <c r="BB156" s="7">
        <v>32017</v>
      </c>
      <c r="BC156" s="7">
        <v>28132182.666666668</v>
      </c>
      <c r="BD156" s="7">
        <v>26937</v>
      </c>
      <c r="BE156" s="7">
        <v>1026</v>
      </c>
      <c r="BF156" s="7">
        <v>2117</v>
      </c>
      <c r="BG156" s="7">
        <v>1530</v>
      </c>
      <c r="BH156" s="7">
        <v>532442</v>
      </c>
      <c r="BI156" s="7">
        <v>3981</v>
      </c>
      <c r="BJ156" s="7">
        <v>11910</v>
      </c>
      <c r="BK156" s="7">
        <v>48734</v>
      </c>
      <c r="BL156" s="7">
        <v>7651</v>
      </c>
      <c r="BM156" s="7">
        <v>6423</v>
      </c>
      <c r="BN156" s="7">
        <v>33205</v>
      </c>
      <c r="BO156" s="7">
        <v>60679</v>
      </c>
      <c r="BP156" s="7">
        <v>19763</v>
      </c>
      <c r="BQ156" s="7">
        <v>16918</v>
      </c>
      <c r="BR156" s="7">
        <v>23858</v>
      </c>
      <c r="BS156" s="7">
        <v>51238</v>
      </c>
      <c r="BT156" s="7">
        <v>68397</v>
      </c>
      <c r="BU156" s="7">
        <v>40304</v>
      </c>
      <c r="BV156" s="7">
        <v>27452</v>
      </c>
      <c r="BW156" s="7">
        <v>25687</v>
      </c>
      <c r="BX156" s="7">
        <v>28824</v>
      </c>
      <c r="BY156" s="7">
        <v>50845</v>
      </c>
      <c r="BZ156" s="7">
        <v>7779</v>
      </c>
      <c r="CA156" s="7">
        <v>8649</v>
      </c>
      <c r="CB156" s="7">
        <v>879</v>
      </c>
      <c r="CC156" s="7"/>
    </row>
    <row r="157" spans="1:81" x14ac:dyDescent="0.25">
      <c r="A157" t="s">
        <v>712</v>
      </c>
      <c r="B157" s="7">
        <v>5638</v>
      </c>
      <c r="C157" s="7">
        <v>26568</v>
      </c>
      <c r="D157" s="7">
        <v>32206</v>
      </c>
      <c r="E157" s="7">
        <v>5219</v>
      </c>
      <c r="F157" s="7">
        <v>26987</v>
      </c>
      <c r="G157" s="2">
        <v>17.5</v>
      </c>
      <c r="H157" s="2">
        <v>82.5</v>
      </c>
      <c r="I157" s="2">
        <v>16.2</v>
      </c>
      <c r="J157" s="2">
        <v>83.8</v>
      </c>
      <c r="K157" s="7">
        <v>39</v>
      </c>
      <c r="L157" s="7">
        <v>156</v>
      </c>
      <c r="M157" s="7">
        <v>245</v>
      </c>
      <c r="N157" s="7">
        <v>1012</v>
      </c>
      <c r="O157" s="7">
        <v>1662</v>
      </c>
      <c r="P157" s="7">
        <v>1623</v>
      </c>
      <c r="Q157" s="7">
        <v>273</v>
      </c>
      <c r="R157" s="7">
        <v>629</v>
      </c>
      <c r="S157" s="7">
        <v>34856</v>
      </c>
      <c r="T157" s="7">
        <v>407</v>
      </c>
      <c r="U157" s="7">
        <v>59</v>
      </c>
      <c r="V157" s="7">
        <v>2680</v>
      </c>
      <c r="W157" s="7">
        <v>147</v>
      </c>
      <c r="X157" s="7">
        <v>218</v>
      </c>
      <c r="Y157" s="7">
        <v>2322</v>
      </c>
      <c r="Z157" s="7">
        <v>5019</v>
      </c>
      <c r="AA157" s="7">
        <v>1725</v>
      </c>
      <c r="AB157" s="7">
        <v>2402</v>
      </c>
      <c r="AC157" s="7">
        <v>1503</v>
      </c>
      <c r="AD157" s="7">
        <v>1120</v>
      </c>
      <c r="AE157" s="7">
        <v>557</v>
      </c>
      <c r="AF157" s="7">
        <v>2990</v>
      </c>
      <c r="AG157" s="7">
        <v>2983</v>
      </c>
      <c r="AH157" s="7">
        <v>1487</v>
      </c>
      <c r="AI157" s="7">
        <v>2922</v>
      </c>
      <c r="AJ157" s="7">
        <v>4360</v>
      </c>
      <c r="AK157" s="7">
        <v>989</v>
      </c>
      <c r="AL157" s="7">
        <v>905</v>
      </c>
      <c r="AM157" s="7">
        <v>63</v>
      </c>
      <c r="AN157" s="7">
        <v>29025</v>
      </c>
      <c r="AO157" s="7">
        <v>795.33333333333337</v>
      </c>
      <c r="AP157" s="7">
        <v>1488</v>
      </c>
      <c r="AQ157" s="2">
        <v>4.4000000000000004</v>
      </c>
      <c r="AR157" s="2">
        <v>4.0999999999999996</v>
      </c>
      <c r="AS157" s="2">
        <v>1.8</v>
      </c>
      <c r="AT157" s="7">
        <v>71</v>
      </c>
      <c r="AU157" s="7">
        <v>65</v>
      </c>
      <c r="AV157" s="7">
        <v>373</v>
      </c>
      <c r="AW157" s="7">
        <v>52793</v>
      </c>
      <c r="AX157" s="2">
        <v>63.7</v>
      </c>
      <c r="AY157" s="2">
        <v>75</v>
      </c>
      <c r="AZ157" s="2">
        <v>32.299999999999997</v>
      </c>
      <c r="BA157" s="7">
        <v>503.33333333333331</v>
      </c>
      <c r="BB157" s="7">
        <v>32138</v>
      </c>
      <c r="BC157" s="7">
        <v>28244593</v>
      </c>
      <c r="BD157" s="7">
        <v>27075</v>
      </c>
      <c r="BE157" s="7">
        <v>1025</v>
      </c>
      <c r="BF157" s="7">
        <v>2045</v>
      </c>
      <c r="BG157" s="7">
        <v>1488</v>
      </c>
      <c r="BH157" s="7">
        <v>535670</v>
      </c>
      <c r="BI157" s="7">
        <v>3937</v>
      </c>
      <c r="BJ157" s="7">
        <v>11546</v>
      </c>
      <c r="BK157" s="7">
        <v>49076</v>
      </c>
      <c r="BL157" s="7">
        <v>7690</v>
      </c>
      <c r="BM157" s="7">
        <v>6043</v>
      </c>
      <c r="BN157" s="7">
        <v>33407</v>
      </c>
      <c r="BO157" s="7">
        <v>61169</v>
      </c>
      <c r="BP157" s="7">
        <v>19712</v>
      </c>
      <c r="BQ157" s="7">
        <v>17022</v>
      </c>
      <c r="BR157" s="7">
        <v>24200</v>
      </c>
      <c r="BS157" s="7">
        <v>52039</v>
      </c>
      <c r="BT157" s="7">
        <v>68718</v>
      </c>
      <c r="BU157" s="7">
        <v>40564</v>
      </c>
      <c r="BV157" s="7">
        <v>27597</v>
      </c>
      <c r="BW157" s="7">
        <v>25927</v>
      </c>
      <c r="BX157" s="7">
        <v>28847</v>
      </c>
      <c r="BY157" s="7">
        <v>50977</v>
      </c>
      <c r="BZ157" s="7">
        <v>7955</v>
      </c>
      <c r="CA157" s="7">
        <v>8820</v>
      </c>
      <c r="CB157" s="7">
        <v>897</v>
      </c>
      <c r="CC157" s="7"/>
    </row>
    <row r="158" spans="1:81" x14ac:dyDescent="0.25">
      <c r="A158" t="s">
        <v>713</v>
      </c>
      <c r="B158" s="7">
        <v>5629</v>
      </c>
      <c r="C158" s="7">
        <v>26536</v>
      </c>
      <c r="D158" s="7">
        <v>32165</v>
      </c>
      <c r="E158" s="7">
        <v>5216</v>
      </c>
      <c r="F158" s="7">
        <v>26949</v>
      </c>
      <c r="G158" s="2">
        <v>17.5</v>
      </c>
      <c r="H158" s="2">
        <v>82.5</v>
      </c>
      <c r="I158" s="2">
        <v>16.2</v>
      </c>
      <c r="J158" s="2">
        <v>83.8</v>
      </c>
      <c r="K158" s="7">
        <v>38</v>
      </c>
      <c r="L158" s="7">
        <v>156</v>
      </c>
      <c r="M158" s="7">
        <v>245</v>
      </c>
      <c r="N158" s="7">
        <v>1017</v>
      </c>
      <c r="O158" s="7">
        <v>1650</v>
      </c>
      <c r="P158" s="7">
        <v>1629</v>
      </c>
      <c r="Q158" s="7">
        <v>273</v>
      </c>
      <c r="R158" s="7">
        <v>626</v>
      </c>
      <c r="S158" s="7">
        <v>34960</v>
      </c>
      <c r="T158" s="7">
        <v>416</v>
      </c>
      <c r="U158" s="7">
        <v>57</v>
      </c>
      <c r="V158" s="7">
        <v>2693</v>
      </c>
      <c r="W158" s="7">
        <v>144</v>
      </c>
      <c r="X158" s="7">
        <v>221</v>
      </c>
      <c r="Y158" s="7">
        <v>2349</v>
      </c>
      <c r="Z158" s="7">
        <v>4976</v>
      </c>
      <c r="AA158" s="7">
        <v>1697</v>
      </c>
      <c r="AB158" s="7">
        <v>2390</v>
      </c>
      <c r="AC158" s="7">
        <v>1487</v>
      </c>
      <c r="AD158" s="7">
        <v>1106</v>
      </c>
      <c r="AE158" s="7">
        <v>573</v>
      </c>
      <c r="AF158" s="7">
        <v>3025</v>
      </c>
      <c r="AG158" s="7">
        <v>3063</v>
      </c>
      <c r="AH158" s="7">
        <v>1484</v>
      </c>
      <c r="AI158" s="7">
        <v>2928</v>
      </c>
      <c r="AJ158" s="7">
        <v>4332</v>
      </c>
      <c r="AK158" s="7">
        <v>1041</v>
      </c>
      <c r="AL158" s="7">
        <v>906</v>
      </c>
      <c r="AM158" s="7">
        <v>71</v>
      </c>
      <c r="AN158" s="7">
        <v>29080</v>
      </c>
      <c r="AO158" s="7">
        <v>817.33333333333337</v>
      </c>
      <c r="AP158" s="7">
        <v>1432</v>
      </c>
      <c r="AQ158" s="2">
        <v>4.3</v>
      </c>
      <c r="AR158" s="2">
        <v>3.8</v>
      </c>
      <c r="AS158" s="2">
        <v>2.0499999999999998</v>
      </c>
      <c r="AT158" s="7">
        <v>74</v>
      </c>
      <c r="AU158" s="7">
        <v>67</v>
      </c>
      <c r="AV158" s="7">
        <v>391</v>
      </c>
      <c r="AW158" s="7">
        <v>52862</v>
      </c>
      <c r="AX158" s="2">
        <v>63.5</v>
      </c>
      <c r="AY158" s="2">
        <v>74.900000000000006</v>
      </c>
      <c r="AZ158" s="2">
        <v>32</v>
      </c>
      <c r="BA158" s="7">
        <v>505.33333333333331</v>
      </c>
      <c r="BB158" s="7">
        <v>32134</v>
      </c>
      <c r="BC158" s="7">
        <v>28337964.333333332</v>
      </c>
      <c r="BD158" s="7">
        <v>27074</v>
      </c>
      <c r="BE158" s="7">
        <v>1045</v>
      </c>
      <c r="BF158" s="7">
        <v>2027</v>
      </c>
      <c r="BG158" s="7">
        <v>1432</v>
      </c>
      <c r="BH158" s="7">
        <v>538556</v>
      </c>
      <c r="BI158" s="7">
        <v>3880</v>
      </c>
      <c r="BJ158" s="7">
        <v>11480</v>
      </c>
      <c r="BK158" s="7">
        <v>49945</v>
      </c>
      <c r="BL158" s="7">
        <v>7688</v>
      </c>
      <c r="BM158" s="7">
        <v>6250</v>
      </c>
      <c r="BN158" s="7">
        <v>33332</v>
      </c>
      <c r="BO158" s="7">
        <v>61888</v>
      </c>
      <c r="BP158" s="7">
        <v>19781</v>
      </c>
      <c r="BQ158" s="7">
        <v>17149</v>
      </c>
      <c r="BR158" s="7">
        <v>24354</v>
      </c>
      <c r="BS158" s="7">
        <v>52509</v>
      </c>
      <c r="BT158" s="7">
        <v>69133</v>
      </c>
      <c r="BU158" s="7">
        <v>40751</v>
      </c>
      <c r="BV158" s="7">
        <v>27484</v>
      </c>
      <c r="BW158" s="7">
        <v>25963</v>
      </c>
      <c r="BX158" s="7">
        <v>29035</v>
      </c>
      <c r="BY158" s="7">
        <v>50425</v>
      </c>
      <c r="BZ158" s="7">
        <v>7980</v>
      </c>
      <c r="CA158" s="7">
        <v>8879</v>
      </c>
      <c r="CB158" s="7">
        <v>921</v>
      </c>
      <c r="CC158" s="7"/>
    </row>
    <row r="159" spans="1:81" x14ac:dyDescent="0.25">
      <c r="A159" t="s">
        <v>714</v>
      </c>
      <c r="B159" s="7">
        <v>5497</v>
      </c>
      <c r="C159" s="7">
        <v>26813</v>
      </c>
      <c r="D159" s="7">
        <v>32310</v>
      </c>
      <c r="E159" s="7">
        <v>5222</v>
      </c>
      <c r="F159" s="7">
        <v>27088</v>
      </c>
      <c r="G159" s="2">
        <v>17</v>
      </c>
      <c r="H159" s="2">
        <v>83</v>
      </c>
      <c r="I159" s="2">
        <v>16.2</v>
      </c>
      <c r="J159" s="2">
        <v>83.8</v>
      </c>
      <c r="K159" s="7">
        <v>37</v>
      </c>
      <c r="L159" s="7">
        <v>156</v>
      </c>
      <c r="M159" s="7">
        <v>246</v>
      </c>
      <c r="N159" s="7">
        <v>1017</v>
      </c>
      <c r="O159" s="7">
        <v>1644</v>
      </c>
      <c r="P159" s="7">
        <v>1639</v>
      </c>
      <c r="Q159" s="7">
        <v>230</v>
      </c>
      <c r="R159" s="7">
        <v>525</v>
      </c>
      <c r="S159" s="7">
        <v>34874</v>
      </c>
      <c r="T159" s="7">
        <v>419</v>
      </c>
      <c r="U159" s="7">
        <v>59</v>
      </c>
      <c r="V159" s="7">
        <v>2699</v>
      </c>
      <c r="W159" s="7">
        <v>144</v>
      </c>
      <c r="X159" s="7">
        <v>228</v>
      </c>
      <c r="Y159" s="7">
        <v>2330</v>
      </c>
      <c r="Z159" s="7">
        <v>4995</v>
      </c>
      <c r="AA159" s="7">
        <v>1697</v>
      </c>
      <c r="AB159" s="7">
        <v>2348</v>
      </c>
      <c r="AC159" s="7">
        <v>1468</v>
      </c>
      <c r="AD159" s="7">
        <v>1114</v>
      </c>
      <c r="AE159" s="7">
        <v>589</v>
      </c>
      <c r="AF159" s="7">
        <v>3026</v>
      </c>
      <c r="AG159" s="7">
        <v>3015</v>
      </c>
      <c r="AH159" s="7">
        <v>1482</v>
      </c>
      <c r="AI159" s="7">
        <v>2915</v>
      </c>
      <c r="AJ159" s="7">
        <v>4361</v>
      </c>
      <c r="AK159" s="7">
        <v>1018</v>
      </c>
      <c r="AL159" s="7">
        <v>911</v>
      </c>
      <c r="AM159" s="7">
        <v>56</v>
      </c>
      <c r="AN159" s="7">
        <v>28994</v>
      </c>
      <c r="AO159" s="7">
        <v>818.66666666666663</v>
      </c>
      <c r="AP159" s="7">
        <v>1467</v>
      </c>
      <c r="AQ159" s="2">
        <v>4.4000000000000004</v>
      </c>
      <c r="AR159" s="2">
        <v>3.9</v>
      </c>
      <c r="AS159" s="2">
        <v>2.4000000000000004</v>
      </c>
      <c r="AT159" s="7">
        <v>75</v>
      </c>
      <c r="AU159" s="7">
        <v>71</v>
      </c>
      <c r="AV159" s="7">
        <v>368</v>
      </c>
      <c r="AW159" s="7">
        <v>52930</v>
      </c>
      <c r="AX159" s="2">
        <v>63.6</v>
      </c>
      <c r="AY159" s="2">
        <v>75.099999999999994</v>
      </c>
      <c r="AZ159" s="2">
        <v>31.9</v>
      </c>
      <c r="BA159" s="7">
        <v>508.33333333333331</v>
      </c>
      <c r="BB159" s="7">
        <v>32222</v>
      </c>
      <c r="BC159" s="7">
        <v>28437573</v>
      </c>
      <c r="BD159" s="7">
        <v>27174</v>
      </c>
      <c r="BE159" s="7">
        <v>996</v>
      </c>
      <c r="BF159" s="7">
        <v>2018</v>
      </c>
      <c r="BG159" s="7">
        <v>1467</v>
      </c>
      <c r="BH159" s="7">
        <v>541844</v>
      </c>
      <c r="BI159" s="7">
        <v>3831</v>
      </c>
      <c r="BJ159" s="7">
        <v>11254</v>
      </c>
      <c r="BK159" s="7">
        <v>51421</v>
      </c>
      <c r="BL159" s="7">
        <v>7620</v>
      </c>
      <c r="BM159" s="7">
        <v>6230</v>
      </c>
      <c r="BN159" s="7">
        <v>33712</v>
      </c>
      <c r="BO159" s="7">
        <v>61787</v>
      </c>
      <c r="BP159" s="7">
        <v>19805</v>
      </c>
      <c r="BQ159" s="7">
        <v>16376</v>
      </c>
      <c r="BR159" s="7">
        <v>24945</v>
      </c>
      <c r="BS159" s="7">
        <v>53240</v>
      </c>
      <c r="BT159" s="7">
        <v>69798</v>
      </c>
      <c r="BU159" s="7">
        <v>40864</v>
      </c>
      <c r="BV159" s="7">
        <v>27410</v>
      </c>
      <c r="BW159" s="7">
        <v>26087</v>
      </c>
      <c r="BX159" s="7">
        <v>29245</v>
      </c>
      <c r="BY159" s="7">
        <v>49933</v>
      </c>
      <c r="BZ159" s="7">
        <v>8005</v>
      </c>
      <c r="CA159" s="7">
        <v>8975</v>
      </c>
      <c r="CB159" s="7">
        <v>915</v>
      </c>
      <c r="CC159" s="7"/>
    </row>
    <row r="160" spans="1:81" x14ac:dyDescent="0.25">
      <c r="A160" t="s">
        <v>715</v>
      </c>
      <c r="B160" s="7">
        <v>5498</v>
      </c>
      <c r="C160" s="7">
        <v>26957</v>
      </c>
      <c r="D160" s="7">
        <v>32455</v>
      </c>
      <c r="E160" s="7">
        <v>5230</v>
      </c>
      <c r="F160" s="7">
        <v>27225</v>
      </c>
      <c r="G160" s="2">
        <v>16.899999999999999</v>
      </c>
      <c r="H160" s="2">
        <v>83.1</v>
      </c>
      <c r="I160" s="2">
        <v>16.100000000000001</v>
      </c>
      <c r="J160" s="2">
        <v>83.9</v>
      </c>
      <c r="K160" s="7">
        <v>35</v>
      </c>
      <c r="L160" s="7">
        <v>155</v>
      </c>
      <c r="M160" s="7">
        <v>246</v>
      </c>
      <c r="N160" s="7">
        <v>1022</v>
      </c>
      <c r="O160" s="7">
        <v>1644</v>
      </c>
      <c r="P160" s="7">
        <v>1642</v>
      </c>
      <c r="Q160" s="7">
        <v>228</v>
      </c>
      <c r="R160" s="7">
        <v>527</v>
      </c>
      <c r="S160" s="7">
        <v>34946</v>
      </c>
      <c r="T160" s="7">
        <v>413</v>
      </c>
      <c r="U160" s="7">
        <v>62</v>
      </c>
      <c r="V160" s="7">
        <v>2696</v>
      </c>
      <c r="W160" s="7">
        <v>147</v>
      </c>
      <c r="X160" s="7">
        <v>226</v>
      </c>
      <c r="Y160" s="7">
        <v>2316</v>
      </c>
      <c r="Z160" s="7">
        <v>4999</v>
      </c>
      <c r="AA160" s="7">
        <v>1695</v>
      </c>
      <c r="AB160" s="7">
        <v>2397</v>
      </c>
      <c r="AC160" s="7">
        <v>1474</v>
      </c>
      <c r="AD160" s="7">
        <v>1125</v>
      </c>
      <c r="AE160" s="7">
        <v>591</v>
      </c>
      <c r="AF160" s="7">
        <v>3026</v>
      </c>
      <c r="AG160" s="7">
        <v>2999</v>
      </c>
      <c r="AH160" s="7">
        <v>1485</v>
      </c>
      <c r="AI160" s="7">
        <v>2940</v>
      </c>
      <c r="AJ160" s="7">
        <v>4353</v>
      </c>
      <c r="AK160" s="7">
        <v>1005</v>
      </c>
      <c r="AL160" s="7">
        <v>941</v>
      </c>
      <c r="AM160" s="7">
        <v>59</v>
      </c>
      <c r="AN160" s="7">
        <v>29086</v>
      </c>
      <c r="AO160" s="7">
        <v>791</v>
      </c>
      <c r="AP160" s="7">
        <v>1422</v>
      </c>
      <c r="AQ160" s="2">
        <v>4.2</v>
      </c>
      <c r="AR160" s="2">
        <v>3.5</v>
      </c>
      <c r="AS160" s="2">
        <v>2.6</v>
      </c>
      <c r="AT160" s="7">
        <v>69</v>
      </c>
      <c r="AU160" s="7">
        <v>60</v>
      </c>
      <c r="AV160" s="7">
        <v>358</v>
      </c>
      <c r="AW160" s="7">
        <v>52997</v>
      </c>
      <c r="AX160" s="2">
        <v>63.8</v>
      </c>
      <c r="AY160" s="2">
        <v>75.5</v>
      </c>
      <c r="AZ160" s="2">
        <v>31.9</v>
      </c>
      <c r="BA160" s="7">
        <v>510.66666666666669</v>
      </c>
      <c r="BB160" s="7">
        <v>32410</v>
      </c>
      <c r="BC160" s="7">
        <v>28493635</v>
      </c>
      <c r="BD160" s="7">
        <v>27425</v>
      </c>
      <c r="BE160" s="7">
        <v>1011</v>
      </c>
      <c r="BF160" s="7">
        <v>1996</v>
      </c>
      <c r="BG160" s="7">
        <v>1422</v>
      </c>
      <c r="BH160" s="7">
        <v>542298</v>
      </c>
      <c r="BI160" s="7">
        <v>3559</v>
      </c>
      <c r="BJ160" s="7">
        <v>11959</v>
      </c>
      <c r="BK160" s="7">
        <v>52211</v>
      </c>
      <c r="BL160" s="7">
        <v>7719</v>
      </c>
      <c r="BM160" s="7">
        <v>6182</v>
      </c>
      <c r="BN160" s="7">
        <v>33118</v>
      </c>
      <c r="BO160" s="7">
        <v>60680</v>
      </c>
      <c r="BP160" s="7">
        <v>19656</v>
      </c>
      <c r="BQ160" s="7">
        <v>16139</v>
      </c>
      <c r="BR160" s="7">
        <v>25898</v>
      </c>
      <c r="BS160" s="7">
        <v>52509</v>
      </c>
      <c r="BT160" s="7">
        <v>70184</v>
      </c>
      <c r="BU160" s="7">
        <v>40693</v>
      </c>
      <c r="BV160" s="7">
        <v>27178</v>
      </c>
      <c r="BW160" s="7">
        <v>25977</v>
      </c>
      <c r="BX160" s="7">
        <v>29425</v>
      </c>
      <c r="BY160" s="7">
        <v>50817</v>
      </c>
      <c r="BZ160" s="7">
        <v>7881</v>
      </c>
      <c r="CA160" s="7">
        <v>9095</v>
      </c>
      <c r="CB160" s="7">
        <v>948</v>
      </c>
      <c r="CC160" s="7"/>
    </row>
    <row r="161" spans="1:81" x14ac:dyDescent="0.25">
      <c r="A161" t="s">
        <v>716</v>
      </c>
      <c r="B161" s="7">
        <v>5496</v>
      </c>
      <c r="C161" s="7">
        <v>26975</v>
      </c>
      <c r="D161" s="7">
        <v>32471</v>
      </c>
      <c r="E161" s="7">
        <v>5244</v>
      </c>
      <c r="F161" s="7">
        <v>27227</v>
      </c>
      <c r="G161" s="2">
        <v>16.899999999999999</v>
      </c>
      <c r="H161" s="2">
        <v>83.1</v>
      </c>
      <c r="I161" s="2">
        <v>16.100000000000001</v>
      </c>
      <c r="J161" s="2">
        <v>83.9</v>
      </c>
      <c r="K161" s="7">
        <v>35</v>
      </c>
      <c r="L161" s="7">
        <v>154</v>
      </c>
      <c r="M161" s="7">
        <v>247</v>
      </c>
      <c r="N161" s="7">
        <v>1028</v>
      </c>
      <c r="O161" s="7">
        <v>1644</v>
      </c>
      <c r="P161" s="7">
        <v>1650</v>
      </c>
      <c r="Q161" s="7">
        <v>223</v>
      </c>
      <c r="R161" s="7">
        <v>518</v>
      </c>
      <c r="S161" s="7">
        <v>34972</v>
      </c>
      <c r="T161" s="7">
        <v>409</v>
      </c>
      <c r="U161" s="7">
        <v>63</v>
      </c>
      <c r="V161" s="7">
        <v>2715</v>
      </c>
      <c r="W161" s="7">
        <v>150</v>
      </c>
      <c r="X161" s="7">
        <v>227</v>
      </c>
      <c r="Y161" s="7">
        <v>2311</v>
      </c>
      <c r="Z161" s="7">
        <v>4992</v>
      </c>
      <c r="AA161" s="7">
        <v>1727</v>
      </c>
      <c r="AB161" s="7">
        <v>2435</v>
      </c>
      <c r="AC161" s="7">
        <v>1473</v>
      </c>
      <c r="AD161" s="7">
        <v>1111</v>
      </c>
      <c r="AE161" s="7">
        <v>567</v>
      </c>
      <c r="AF161" s="7">
        <v>3029</v>
      </c>
      <c r="AG161" s="7">
        <v>3006</v>
      </c>
      <c r="AH161" s="7">
        <v>1492</v>
      </c>
      <c r="AI161" s="7">
        <v>2935</v>
      </c>
      <c r="AJ161" s="7">
        <v>4332</v>
      </c>
      <c r="AK161" s="7">
        <v>1006</v>
      </c>
      <c r="AL161" s="7">
        <v>926</v>
      </c>
      <c r="AM161" s="7">
        <v>66</v>
      </c>
      <c r="AN161" s="7">
        <v>29098</v>
      </c>
      <c r="AO161" s="7">
        <v>842.66666666666663</v>
      </c>
      <c r="AP161" s="7">
        <v>1367</v>
      </c>
      <c r="AQ161" s="2">
        <v>4</v>
      </c>
      <c r="AR161" s="2">
        <v>3.6</v>
      </c>
      <c r="AS161" s="2">
        <v>2.5</v>
      </c>
      <c r="AT161" s="7">
        <v>71</v>
      </c>
      <c r="AU161" s="7">
        <v>63</v>
      </c>
      <c r="AV161" s="7">
        <v>354</v>
      </c>
      <c r="AW161" s="7">
        <v>53065</v>
      </c>
      <c r="AX161" s="2">
        <v>63.7</v>
      </c>
      <c r="AY161" s="2">
        <v>75.400000000000006</v>
      </c>
      <c r="AZ161" s="2">
        <v>31.9</v>
      </c>
      <c r="BA161" s="7">
        <v>515.33333333333337</v>
      </c>
      <c r="BB161" s="7">
        <v>32451</v>
      </c>
      <c r="BC161" s="7">
        <v>28562456.333333332</v>
      </c>
      <c r="BD161" s="7">
        <v>27452</v>
      </c>
      <c r="BE161" s="7">
        <v>975</v>
      </c>
      <c r="BF161" s="7">
        <v>1941</v>
      </c>
      <c r="BG161" s="7">
        <v>1367</v>
      </c>
      <c r="BH161" s="7">
        <v>543358</v>
      </c>
      <c r="BI161" s="7">
        <v>3419</v>
      </c>
      <c r="BJ161" s="7">
        <v>12704</v>
      </c>
      <c r="BK161" s="7">
        <v>52291</v>
      </c>
      <c r="BL161" s="7">
        <v>7098</v>
      </c>
      <c r="BM161" s="7">
        <v>6298</v>
      </c>
      <c r="BN161" s="7">
        <v>32760</v>
      </c>
      <c r="BO161" s="7">
        <v>60501</v>
      </c>
      <c r="BP161" s="7">
        <v>20030</v>
      </c>
      <c r="BQ161" s="7">
        <v>16584</v>
      </c>
      <c r="BR161" s="7">
        <v>26546</v>
      </c>
      <c r="BS161" s="7">
        <v>51720</v>
      </c>
      <c r="BT161" s="7">
        <v>70038</v>
      </c>
      <c r="BU161" s="7">
        <v>40911</v>
      </c>
      <c r="BV161" s="7">
        <v>27605</v>
      </c>
      <c r="BW161" s="7">
        <v>25849</v>
      </c>
      <c r="BX161" s="7">
        <v>29941</v>
      </c>
      <c r="BY161" s="7">
        <v>50610</v>
      </c>
      <c r="BZ161" s="7">
        <v>7928</v>
      </c>
      <c r="CA161" s="7">
        <v>9134</v>
      </c>
      <c r="CB161" s="7">
        <v>951</v>
      </c>
      <c r="CC161" s="7"/>
    </row>
    <row r="162" spans="1:81" x14ac:dyDescent="0.25">
      <c r="A162" t="s">
        <v>717</v>
      </c>
      <c r="B162" s="7">
        <v>5490</v>
      </c>
      <c r="C162" s="7">
        <v>27070</v>
      </c>
      <c r="D162" s="7">
        <v>32560</v>
      </c>
      <c r="E162" s="7">
        <v>5255</v>
      </c>
      <c r="F162" s="7">
        <v>27305</v>
      </c>
      <c r="G162" s="2">
        <v>16.899999999999999</v>
      </c>
      <c r="H162" s="2">
        <v>83.1</v>
      </c>
      <c r="I162" s="2">
        <v>16.100000000000001</v>
      </c>
      <c r="J162" s="2">
        <v>83.9</v>
      </c>
      <c r="K162" s="7">
        <v>34</v>
      </c>
      <c r="L162" s="7">
        <v>153</v>
      </c>
      <c r="M162" s="7">
        <v>247</v>
      </c>
      <c r="N162" s="7">
        <v>1033</v>
      </c>
      <c r="O162" s="7">
        <v>1636</v>
      </c>
      <c r="P162" s="7">
        <v>1663</v>
      </c>
      <c r="Q162" s="7">
        <v>215</v>
      </c>
      <c r="R162" s="7">
        <v>511</v>
      </c>
      <c r="S162" s="7">
        <v>35075</v>
      </c>
      <c r="T162" s="7">
        <v>411</v>
      </c>
      <c r="U162" s="7">
        <v>61</v>
      </c>
      <c r="V162" s="7">
        <v>2700</v>
      </c>
      <c r="W162" s="7">
        <v>154</v>
      </c>
      <c r="X162" s="7">
        <v>227</v>
      </c>
      <c r="Y162" s="7">
        <v>2321</v>
      </c>
      <c r="Z162" s="7">
        <v>4994</v>
      </c>
      <c r="AA162" s="7">
        <v>1740</v>
      </c>
      <c r="AB162" s="7">
        <v>2421</v>
      </c>
      <c r="AC162" s="7">
        <v>1460</v>
      </c>
      <c r="AD162" s="7">
        <v>1124</v>
      </c>
      <c r="AE162" s="7">
        <v>587</v>
      </c>
      <c r="AF162" s="7">
        <v>3083</v>
      </c>
      <c r="AG162" s="7">
        <v>3036</v>
      </c>
      <c r="AH162" s="7">
        <v>1495</v>
      </c>
      <c r="AI162" s="7">
        <v>2934</v>
      </c>
      <c r="AJ162" s="7">
        <v>4352</v>
      </c>
      <c r="AK162" s="7">
        <v>1000</v>
      </c>
      <c r="AL162" s="7">
        <v>917</v>
      </c>
      <c r="AM162" s="7">
        <v>57</v>
      </c>
      <c r="AN162" s="7">
        <v>29201</v>
      </c>
      <c r="AO162" s="7">
        <v>864</v>
      </c>
      <c r="AP162" s="7">
        <v>1382</v>
      </c>
      <c r="AQ162" s="2">
        <v>4.0999999999999996</v>
      </c>
      <c r="AR162" s="2">
        <v>3.1</v>
      </c>
      <c r="AS162" s="2">
        <v>2.7</v>
      </c>
      <c r="AT162" s="7">
        <v>75</v>
      </c>
      <c r="AU162" s="7">
        <v>72</v>
      </c>
      <c r="AV162" s="7">
        <v>368</v>
      </c>
      <c r="AW162" s="7">
        <v>53141</v>
      </c>
      <c r="AX162" s="2">
        <v>63.8</v>
      </c>
      <c r="AY162" s="2">
        <v>75.400000000000006</v>
      </c>
      <c r="AZ162" s="2">
        <v>32.200000000000003</v>
      </c>
      <c r="BA162" s="7">
        <v>521.33333333333337</v>
      </c>
      <c r="BB162" s="7">
        <v>32497</v>
      </c>
      <c r="BC162" s="7">
        <v>28653065</v>
      </c>
      <c r="BD162" s="7">
        <v>27510</v>
      </c>
      <c r="BE162" s="7">
        <v>912</v>
      </c>
      <c r="BF162" s="7">
        <v>1896</v>
      </c>
      <c r="BG162" s="7">
        <v>1382</v>
      </c>
      <c r="BH162" s="7">
        <v>545263</v>
      </c>
      <c r="BI162" s="7">
        <v>3445</v>
      </c>
      <c r="BJ162" s="7">
        <v>12362</v>
      </c>
      <c r="BK162" s="7">
        <v>52167</v>
      </c>
      <c r="BL162" s="7">
        <v>7188</v>
      </c>
      <c r="BM162" s="7">
        <v>6424</v>
      </c>
      <c r="BN162" s="7">
        <v>32818</v>
      </c>
      <c r="BO162" s="7">
        <v>60554</v>
      </c>
      <c r="BP162" s="7">
        <v>20488</v>
      </c>
      <c r="BQ162" s="7">
        <v>16748</v>
      </c>
      <c r="BR162" s="7">
        <v>27221</v>
      </c>
      <c r="BS162" s="7">
        <v>50737</v>
      </c>
      <c r="BT162" s="7">
        <v>70697</v>
      </c>
      <c r="BU162" s="7">
        <v>40596</v>
      </c>
      <c r="BV162" s="7">
        <v>27667</v>
      </c>
      <c r="BW162" s="7">
        <v>26281</v>
      </c>
      <c r="BX162" s="7">
        <v>30336</v>
      </c>
      <c r="BY162" s="7">
        <v>50451</v>
      </c>
      <c r="BZ162" s="7">
        <v>7873</v>
      </c>
      <c r="CA162" s="7">
        <v>9157</v>
      </c>
      <c r="CB162" s="7">
        <v>989</v>
      </c>
      <c r="CC162" s="7"/>
    </row>
    <row r="163" spans="1:81" x14ac:dyDescent="0.25">
      <c r="A163" t="s">
        <v>718</v>
      </c>
      <c r="B163" s="7">
        <v>5507</v>
      </c>
      <c r="C163" s="7">
        <v>27279</v>
      </c>
      <c r="D163" s="7">
        <v>32786</v>
      </c>
      <c r="E163" s="7">
        <v>5269</v>
      </c>
      <c r="F163" s="7">
        <v>27517</v>
      </c>
      <c r="G163" s="2">
        <v>16.8</v>
      </c>
      <c r="H163" s="2">
        <v>83.2</v>
      </c>
      <c r="I163" s="2">
        <v>16.100000000000001</v>
      </c>
      <c r="J163" s="2">
        <v>83.9</v>
      </c>
      <c r="K163" s="7">
        <v>35</v>
      </c>
      <c r="L163" s="7">
        <v>153</v>
      </c>
      <c r="M163" s="7">
        <v>247</v>
      </c>
      <c r="N163" s="7">
        <v>1038</v>
      </c>
      <c r="O163" s="7">
        <v>1637</v>
      </c>
      <c r="P163" s="7">
        <v>1671</v>
      </c>
      <c r="Q163" s="7">
        <v>214</v>
      </c>
      <c r="R163" s="7">
        <v>507</v>
      </c>
      <c r="S163" s="7">
        <v>35244</v>
      </c>
      <c r="T163" s="7">
        <v>380</v>
      </c>
      <c r="U163" s="7">
        <v>59</v>
      </c>
      <c r="V163" s="7">
        <v>2683</v>
      </c>
      <c r="W163" s="7">
        <v>148</v>
      </c>
      <c r="X163" s="7">
        <v>224</v>
      </c>
      <c r="Y163" s="7">
        <v>2352</v>
      </c>
      <c r="Z163" s="7">
        <v>5008</v>
      </c>
      <c r="AA163" s="7">
        <v>1806</v>
      </c>
      <c r="AB163" s="7">
        <v>2454</v>
      </c>
      <c r="AC163" s="7">
        <v>1479</v>
      </c>
      <c r="AD163" s="7">
        <v>1123</v>
      </c>
      <c r="AE163" s="7">
        <v>591</v>
      </c>
      <c r="AF163" s="7">
        <v>3126</v>
      </c>
      <c r="AG163" s="7">
        <v>3009</v>
      </c>
      <c r="AH163" s="7">
        <v>1505</v>
      </c>
      <c r="AI163" s="7">
        <v>2947</v>
      </c>
      <c r="AJ163" s="7">
        <v>4348</v>
      </c>
      <c r="AK163" s="7">
        <v>1018</v>
      </c>
      <c r="AL163" s="7">
        <v>938</v>
      </c>
      <c r="AM163" s="7">
        <v>45</v>
      </c>
      <c r="AN163" s="7">
        <v>29397</v>
      </c>
      <c r="AO163" s="7">
        <v>852.66666666666663</v>
      </c>
      <c r="AP163" s="7">
        <v>1369</v>
      </c>
      <c r="AQ163" s="2">
        <v>4</v>
      </c>
      <c r="AR163" s="2">
        <v>3.3</v>
      </c>
      <c r="AS163" s="2">
        <v>3.0999999999999996</v>
      </c>
      <c r="AT163" s="7">
        <v>81</v>
      </c>
      <c r="AU163" s="7">
        <v>70</v>
      </c>
      <c r="AV163" s="7">
        <v>350</v>
      </c>
      <c r="AW163" s="7">
        <v>53221</v>
      </c>
      <c r="AX163" s="2">
        <v>64</v>
      </c>
      <c r="AY163" s="2">
        <v>75.7</v>
      </c>
      <c r="AZ163" s="2">
        <v>32</v>
      </c>
      <c r="BA163" s="7">
        <v>527.33333333333337</v>
      </c>
      <c r="BB163" s="7">
        <v>32669</v>
      </c>
      <c r="BC163" s="7">
        <v>28741775.333333332</v>
      </c>
      <c r="BD163" s="7">
        <v>27590</v>
      </c>
      <c r="BE163" s="7">
        <v>892</v>
      </c>
      <c r="BF163" s="7">
        <v>1839</v>
      </c>
      <c r="BG163" s="7">
        <v>1369</v>
      </c>
      <c r="BH163" s="7">
        <v>545945</v>
      </c>
      <c r="BI163" s="7">
        <v>3613</v>
      </c>
      <c r="BJ163" s="7">
        <v>12372</v>
      </c>
      <c r="BK163" s="7">
        <v>50899</v>
      </c>
      <c r="BL163" s="7">
        <v>7191</v>
      </c>
      <c r="BM163" s="7">
        <v>6342</v>
      </c>
      <c r="BN163" s="7">
        <v>32565</v>
      </c>
      <c r="BO163" s="7">
        <v>60774</v>
      </c>
      <c r="BP163" s="7">
        <v>20884</v>
      </c>
      <c r="BQ163" s="7">
        <v>17020</v>
      </c>
      <c r="BR163" s="7">
        <v>27959</v>
      </c>
      <c r="BS163" s="7">
        <v>50348</v>
      </c>
      <c r="BT163" s="7">
        <v>71013</v>
      </c>
      <c r="BU163" s="7">
        <v>40916</v>
      </c>
      <c r="BV163" s="7">
        <v>27616</v>
      </c>
      <c r="BW163" s="7">
        <v>26504</v>
      </c>
      <c r="BX163" s="7">
        <v>30818</v>
      </c>
      <c r="BY163" s="7">
        <v>49609</v>
      </c>
      <c r="BZ163" s="7">
        <v>7995</v>
      </c>
      <c r="CA163" s="7">
        <v>9078</v>
      </c>
      <c r="CB163" s="7">
        <v>1032</v>
      </c>
      <c r="CC163" s="7"/>
    </row>
    <row r="164" spans="1:81" x14ac:dyDescent="0.25">
      <c r="A164" t="s">
        <v>719</v>
      </c>
      <c r="B164" s="7">
        <v>5519</v>
      </c>
      <c r="C164" s="7">
        <v>27324</v>
      </c>
      <c r="D164" s="7">
        <v>32843</v>
      </c>
      <c r="E164" s="7">
        <v>5285</v>
      </c>
      <c r="F164" s="7">
        <v>27558</v>
      </c>
      <c r="G164" s="2">
        <v>16.8</v>
      </c>
      <c r="H164" s="2">
        <v>83.2</v>
      </c>
      <c r="I164" s="2">
        <v>16.100000000000001</v>
      </c>
      <c r="J164" s="2">
        <v>83.9</v>
      </c>
      <c r="K164" s="7">
        <v>36</v>
      </c>
      <c r="L164" s="7">
        <v>153</v>
      </c>
      <c r="M164" s="7">
        <v>249</v>
      </c>
      <c r="N164" s="7">
        <v>1049</v>
      </c>
      <c r="O164" s="7">
        <v>1635</v>
      </c>
      <c r="P164" s="7">
        <v>1682</v>
      </c>
      <c r="Q164" s="7">
        <v>213</v>
      </c>
      <c r="R164" s="7">
        <v>500</v>
      </c>
      <c r="S164" s="7">
        <v>35438</v>
      </c>
      <c r="T164" s="7">
        <v>387</v>
      </c>
      <c r="U164" s="7">
        <v>62</v>
      </c>
      <c r="V164" s="7">
        <v>2705</v>
      </c>
      <c r="W164" s="7">
        <v>141</v>
      </c>
      <c r="X164" s="7">
        <v>228</v>
      </c>
      <c r="Y164" s="7">
        <v>2361</v>
      </c>
      <c r="Z164" s="7">
        <v>5033</v>
      </c>
      <c r="AA164" s="7">
        <v>1781</v>
      </c>
      <c r="AB164" s="7">
        <v>2466</v>
      </c>
      <c r="AC164" s="7">
        <v>1489</v>
      </c>
      <c r="AD164" s="7">
        <v>1132</v>
      </c>
      <c r="AE164" s="7">
        <v>579</v>
      </c>
      <c r="AF164" s="7">
        <v>3180</v>
      </c>
      <c r="AG164" s="7">
        <v>3015</v>
      </c>
      <c r="AH164" s="7">
        <v>1510</v>
      </c>
      <c r="AI164" s="7">
        <v>2954</v>
      </c>
      <c r="AJ164" s="7">
        <v>4378</v>
      </c>
      <c r="AK164" s="7">
        <v>1031</v>
      </c>
      <c r="AL164" s="7">
        <v>954</v>
      </c>
      <c r="AM164" s="7">
        <v>54</v>
      </c>
      <c r="AN164" s="7">
        <v>29555</v>
      </c>
      <c r="AO164" s="7">
        <v>819.66666666666663</v>
      </c>
      <c r="AP164" s="7">
        <v>1304</v>
      </c>
      <c r="AQ164" s="2">
        <v>3.8</v>
      </c>
      <c r="AR164" s="2">
        <v>3.3</v>
      </c>
      <c r="AS164" s="2">
        <v>3.25</v>
      </c>
      <c r="AT164" s="7">
        <v>79</v>
      </c>
      <c r="AU164" s="7">
        <v>70</v>
      </c>
      <c r="AV164" s="7">
        <v>345</v>
      </c>
      <c r="AW164" s="7">
        <v>53301</v>
      </c>
      <c r="AX164" s="2">
        <v>63.9</v>
      </c>
      <c r="AY164" s="2">
        <v>75.900000000000006</v>
      </c>
      <c r="AZ164" s="2">
        <v>32.299999999999997</v>
      </c>
      <c r="BA164" s="7">
        <v>527.33333333333337</v>
      </c>
      <c r="BB164" s="7">
        <v>32776</v>
      </c>
      <c r="BC164" s="7">
        <v>28833681</v>
      </c>
      <c r="BD164" s="7">
        <v>27695</v>
      </c>
      <c r="BE164" s="7">
        <v>911</v>
      </c>
      <c r="BF164" s="7">
        <v>1861</v>
      </c>
      <c r="BG164" s="7">
        <v>1304</v>
      </c>
      <c r="BH164" s="7">
        <v>549916</v>
      </c>
      <c r="BI164" s="7">
        <v>3768</v>
      </c>
      <c r="BJ164" s="7">
        <v>12334</v>
      </c>
      <c r="BK164" s="7">
        <v>51815</v>
      </c>
      <c r="BL164" s="7">
        <v>7352</v>
      </c>
      <c r="BM164" s="7">
        <v>6244</v>
      </c>
      <c r="BN164" s="7">
        <v>32984</v>
      </c>
      <c r="BO164" s="7">
        <v>61255</v>
      </c>
      <c r="BP164" s="7">
        <v>20975</v>
      </c>
      <c r="BQ164" s="7">
        <v>16955</v>
      </c>
      <c r="BR164" s="7">
        <v>28345</v>
      </c>
      <c r="BS164" s="7">
        <v>49534</v>
      </c>
      <c r="BT164" s="7">
        <v>71275</v>
      </c>
      <c r="BU164" s="7">
        <v>40994</v>
      </c>
      <c r="BV164" s="7">
        <v>27975</v>
      </c>
      <c r="BW164" s="7">
        <v>27066</v>
      </c>
      <c r="BX164" s="7">
        <v>31619</v>
      </c>
      <c r="BY164" s="7">
        <v>49485</v>
      </c>
      <c r="BZ164" s="7">
        <v>8254</v>
      </c>
      <c r="CA164" s="7">
        <v>8968</v>
      </c>
      <c r="CB164" s="7">
        <v>1061</v>
      </c>
      <c r="CC164" s="7"/>
    </row>
    <row r="165" spans="1:81" x14ac:dyDescent="0.25">
      <c r="A165" t="s">
        <v>720</v>
      </c>
      <c r="B165" s="7">
        <v>5536</v>
      </c>
      <c r="C165" s="7">
        <v>27370</v>
      </c>
      <c r="D165" s="7">
        <v>32906</v>
      </c>
      <c r="E165" s="7">
        <v>5305</v>
      </c>
      <c r="F165" s="7">
        <v>27601</v>
      </c>
      <c r="G165" s="2">
        <v>16.8</v>
      </c>
      <c r="H165" s="2">
        <v>83.2</v>
      </c>
      <c r="I165" s="2">
        <v>16.100000000000001</v>
      </c>
      <c r="J165" s="2">
        <v>83.9</v>
      </c>
      <c r="K165" s="7">
        <v>36</v>
      </c>
      <c r="L165" s="7">
        <v>153</v>
      </c>
      <c r="M165" s="7">
        <v>249</v>
      </c>
      <c r="N165" s="7">
        <v>1053</v>
      </c>
      <c r="O165" s="7">
        <v>1636</v>
      </c>
      <c r="P165" s="7">
        <v>1695</v>
      </c>
      <c r="Q165" s="7">
        <v>216</v>
      </c>
      <c r="R165" s="7">
        <v>502</v>
      </c>
      <c r="S165" s="7">
        <v>35546</v>
      </c>
      <c r="T165" s="7">
        <v>398</v>
      </c>
      <c r="U165" s="7">
        <v>60</v>
      </c>
      <c r="V165" s="7">
        <v>2689</v>
      </c>
      <c r="W165" s="7">
        <v>141</v>
      </c>
      <c r="X165" s="7">
        <v>223</v>
      </c>
      <c r="Y165" s="7">
        <v>2339</v>
      </c>
      <c r="Z165" s="7">
        <v>5017</v>
      </c>
      <c r="AA165" s="7">
        <v>1814</v>
      </c>
      <c r="AB165" s="7">
        <v>2512</v>
      </c>
      <c r="AC165" s="7">
        <v>1494</v>
      </c>
      <c r="AD165" s="7">
        <v>1135</v>
      </c>
      <c r="AE165" s="7">
        <v>591</v>
      </c>
      <c r="AF165" s="7">
        <v>3216</v>
      </c>
      <c r="AG165" s="7">
        <v>3016</v>
      </c>
      <c r="AH165" s="7">
        <v>1511</v>
      </c>
      <c r="AI165" s="7">
        <v>2939</v>
      </c>
      <c r="AJ165" s="7">
        <v>4414</v>
      </c>
      <c r="AK165" s="7">
        <v>1027</v>
      </c>
      <c r="AL165" s="7">
        <v>949</v>
      </c>
      <c r="AM165" s="7">
        <v>60</v>
      </c>
      <c r="AN165" s="7">
        <v>29695</v>
      </c>
      <c r="AO165" s="7">
        <v>837</v>
      </c>
      <c r="AP165" s="7">
        <v>1332</v>
      </c>
      <c r="AQ165" s="2">
        <v>3.9</v>
      </c>
      <c r="AR165" s="2">
        <v>3.7</v>
      </c>
      <c r="AS165" s="2">
        <v>3.1</v>
      </c>
      <c r="AT165" s="7">
        <v>70</v>
      </c>
      <c r="AU165" s="7">
        <v>58</v>
      </c>
      <c r="AV165" s="7">
        <v>339</v>
      </c>
      <c r="AW165" s="7">
        <v>53381</v>
      </c>
      <c r="AX165" s="2">
        <v>64.2</v>
      </c>
      <c r="AY165" s="2">
        <v>76.099999999999994</v>
      </c>
      <c r="AZ165" s="2">
        <v>32.1</v>
      </c>
      <c r="BA165" s="7">
        <v>536</v>
      </c>
      <c r="BB165" s="7">
        <v>32963</v>
      </c>
      <c r="BC165" s="7">
        <v>28900706.666666668</v>
      </c>
      <c r="BD165" s="7">
        <v>27809</v>
      </c>
      <c r="BE165" s="7">
        <v>925</v>
      </c>
      <c r="BF165" s="7">
        <v>1840</v>
      </c>
      <c r="BG165" s="7">
        <v>1332</v>
      </c>
      <c r="BH165" s="7">
        <v>551822</v>
      </c>
      <c r="BI165" s="7">
        <v>3955</v>
      </c>
      <c r="BJ165" s="7">
        <v>12414</v>
      </c>
      <c r="BK165" s="7">
        <v>51381</v>
      </c>
      <c r="BL165" s="7">
        <v>7935</v>
      </c>
      <c r="BM165" s="7">
        <v>6302</v>
      </c>
      <c r="BN165" s="7">
        <v>32898</v>
      </c>
      <c r="BO165" s="7">
        <v>60715</v>
      </c>
      <c r="BP165" s="7">
        <v>20983</v>
      </c>
      <c r="BQ165" s="7">
        <v>16493</v>
      </c>
      <c r="BR165" s="7">
        <v>29053</v>
      </c>
      <c r="BS165" s="7">
        <v>49809</v>
      </c>
      <c r="BT165" s="7">
        <v>71779</v>
      </c>
      <c r="BU165" s="7">
        <v>41523</v>
      </c>
      <c r="BV165" s="7">
        <v>27864</v>
      </c>
      <c r="BW165" s="7">
        <v>27322</v>
      </c>
      <c r="BX165" s="7">
        <v>31628</v>
      </c>
      <c r="BY165" s="7">
        <v>49754</v>
      </c>
      <c r="BZ165" s="7">
        <v>8254</v>
      </c>
      <c r="CA165" s="7">
        <v>8932</v>
      </c>
      <c r="CB165" s="7">
        <v>1074</v>
      </c>
      <c r="CC165" s="7"/>
    </row>
    <row r="166" spans="1:81" x14ac:dyDescent="0.25">
      <c r="A166" t="s">
        <v>721</v>
      </c>
      <c r="B166" s="7">
        <v>5561</v>
      </c>
      <c r="C166" s="7">
        <v>27346</v>
      </c>
      <c r="D166" s="7">
        <v>32907</v>
      </c>
      <c r="E166" s="7">
        <v>5329</v>
      </c>
      <c r="F166" s="7">
        <v>27578</v>
      </c>
      <c r="G166" s="2">
        <v>16.899999999999999</v>
      </c>
      <c r="H166" s="2">
        <v>83.1</v>
      </c>
      <c r="I166" s="2">
        <v>16.2</v>
      </c>
      <c r="J166" s="2">
        <v>83.8</v>
      </c>
      <c r="K166" s="7">
        <v>35</v>
      </c>
      <c r="L166" s="7">
        <v>154</v>
      </c>
      <c r="M166" s="7">
        <v>252</v>
      </c>
      <c r="N166" s="7">
        <v>1057</v>
      </c>
      <c r="O166" s="7">
        <v>1630</v>
      </c>
      <c r="P166" s="7">
        <v>1711</v>
      </c>
      <c r="Q166" s="7">
        <v>213</v>
      </c>
      <c r="R166" s="7">
        <v>511</v>
      </c>
      <c r="S166" s="7">
        <v>35615</v>
      </c>
      <c r="T166" s="7">
        <v>403</v>
      </c>
      <c r="U166" s="7">
        <v>61</v>
      </c>
      <c r="V166" s="7">
        <v>2694</v>
      </c>
      <c r="W166" s="7">
        <v>139</v>
      </c>
      <c r="X166" s="7">
        <v>220</v>
      </c>
      <c r="Y166" s="7">
        <v>2308</v>
      </c>
      <c r="Z166" s="7">
        <v>5001</v>
      </c>
      <c r="AA166" s="7">
        <v>1803</v>
      </c>
      <c r="AB166" s="7">
        <v>2506</v>
      </c>
      <c r="AC166" s="7">
        <v>1505</v>
      </c>
      <c r="AD166" s="7">
        <v>1143</v>
      </c>
      <c r="AE166" s="7">
        <v>612</v>
      </c>
      <c r="AF166" s="7">
        <v>3205</v>
      </c>
      <c r="AG166" s="7">
        <v>3054</v>
      </c>
      <c r="AH166" s="7">
        <v>1524</v>
      </c>
      <c r="AI166" s="7">
        <v>2948</v>
      </c>
      <c r="AJ166" s="7">
        <v>4432</v>
      </c>
      <c r="AK166" s="7">
        <v>1039</v>
      </c>
      <c r="AL166" s="7">
        <v>968</v>
      </c>
      <c r="AM166" s="7">
        <v>51</v>
      </c>
      <c r="AN166" s="7">
        <v>29791</v>
      </c>
      <c r="AO166" s="7">
        <v>836.66666666666663</v>
      </c>
      <c r="AP166" s="7">
        <v>1325</v>
      </c>
      <c r="AQ166" s="2">
        <v>3.9</v>
      </c>
      <c r="AR166" s="2">
        <v>4.3</v>
      </c>
      <c r="AS166" s="2">
        <v>3</v>
      </c>
      <c r="AT166" s="7">
        <v>79</v>
      </c>
      <c r="AU166" s="7">
        <v>71</v>
      </c>
      <c r="AV166" s="7">
        <v>311</v>
      </c>
      <c r="AW166" s="7">
        <v>53435</v>
      </c>
      <c r="AX166" s="2">
        <v>64</v>
      </c>
      <c r="AY166" s="2">
        <v>76</v>
      </c>
      <c r="AZ166" s="2">
        <v>32</v>
      </c>
      <c r="BA166" s="7">
        <v>542</v>
      </c>
      <c r="BB166" s="7">
        <v>32896</v>
      </c>
      <c r="BC166" s="7">
        <v>28933653.666666668</v>
      </c>
      <c r="BD166" s="7">
        <v>27764</v>
      </c>
      <c r="BE166" s="7">
        <v>880</v>
      </c>
      <c r="BF166" s="7">
        <v>1881</v>
      </c>
      <c r="BG166" s="7">
        <v>1325</v>
      </c>
      <c r="BH166" s="7">
        <v>556498</v>
      </c>
      <c r="BI166" s="7">
        <v>4206</v>
      </c>
      <c r="BJ166" s="7">
        <v>12630</v>
      </c>
      <c r="BK166" s="7">
        <v>52224</v>
      </c>
      <c r="BL166" s="7">
        <v>8375</v>
      </c>
      <c r="BM166" s="7">
        <v>6376</v>
      </c>
      <c r="BN166" s="7">
        <v>33167</v>
      </c>
      <c r="BO166" s="7">
        <v>59945</v>
      </c>
      <c r="BP166" s="7">
        <v>20955</v>
      </c>
      <c r="BQ166" s="7">
        <v>16668</v>
      </c>
      <c r="BR166" s="7">
        <v>29837</v>
      </c>
      <c r="BS166" s="7">
        <v>50304</v>
      </c>
      <c r="BT166" s="7">
        <v>71917</v>
      </c>
      <c r="BU166" s="7">
        <v>42304</v>
      </c>
      <c r="BV166" s="7">
        <v>28115</v>
      </c>
      <c r="BW166" s="7">
        <v>27318</v>
      </c>
      <c r="BX166" s="7">
        <v>31814</v>
      </c>
      <c r="BY166" s="7">
        <v>50314</v>
      </c>
      <c r="BZ166" s="7">
        <v>8144</v>
      </c>
      <c r="CA166" s="7">
        <v>9041</v>
      </c>
      <c r="CB166" s="7">
        <v>1036</v>
      </c>
      <c r="CC166" s="7"/>
    </row>
    <row r="167" spans="1:81" x14ac:dyDescent="0.25">
      <c r="A167" t="s">
        <v>722</v>
      </c>
      <c r="B167" s="7">
        <v>5577</v>
      </c>
      <c r="C167" s="7">
        <v>27526</v>
      </c>
      <c r="D167" s="7">
        <v>33103</v>
      </c>
      <c r="E167" s="7">
        <v>5344</v>
      </c>
      <c r="F167" s="7">
        <v>27759</v>
      </c>
      <c r="G167" s="2">
        <v>16.8</v>
      </c>
      <c r="H167" s="2">
        <v>83.2</v>
      </c>
      <c r="I167" s="2">
        <v>16.100000000000001</v>
      </c>
      <c r="J167" s="2">
        <v>83.9</v>
      </c>
      <c r="K167" s="7">
        <v>35</v>
      </c>
      <c r="L167" s="7">
        <v>154</v>
      </c>
      <c r="M167" s="7">
        <v>253</v>
      </c>
      <c r="N167" s="7">
        <v>1065</v>
      </c>
      <c r="O167" s="7">
        <v>1624</v>
      </c>
      <c r="P167" s="7">
        <v>1727</v>
      </c>
      <c r="Q167" s="7">
        <v>212</v>
      </c>
      <c r="R167" s="7">
        <v>504</v>
      </c>
      <c r="S167" s="7">
        <v>35661</v>
      </c>
      <c r="T167" s="7">
        <v>405</v>
      </c>
      <c r="U167" s="7">
        <v>62</v>
      </c>
      <c r="V167" s="7">
        <v>2675</v>
      </c>
      <c r="W167" s="7">
        <v>146</v>
      </c>
      <c r="X167" s="7">
        <v>219</v>
      </c>
      <c r="Y167" s="7">
        <v>2325</v>
      </c>
      <c r="Z167" s="7">
        <v>4971</v>
      </c>
      <c r="AA167" s="7">
        <v>1806</v>
      </c>
      <c r="AB167" s="7">
        <v>2512</v>
      </c>
      <c r="AC167" s="7">
        <v>1533</v>
      </c>
      <c r="AD167" s="7">
        <v>1131</v>
      </c>
      <c r="AE167" s="7">
        <v>633</v>
      </c>
      <c r="AF167" s="7">
        <v>3179</v>
      </c>
      <c r="AG167" s="7">
        <v>3045</v>
      </c>
      <c r="AH167" s="7">
        <v>1534</v>
      </c>
      <c r="AI167" s="7">
        <v>2959</v>
      </c>
      <c r="AJ167" s="7">
        <v>4441</v>
      </c>
      <c r="AK167" s="7">
        <v>1050</v>
      </c>
      <c r="AL167" s="7">
        <v>981</v>
      </c>
      <c r="AM167" s="7">
        <v>53</v>
      </c>
      <c r="AN167" s="7">
        <v>29829</v>
      </c>
      <c r="AO167" s="7">
        <v>804</v>
      </c>
      <c r="AP167" s="7">
        <v>1283</v>
      </c>
      <c r="AQ167" s="2">
        <v>3.7</v>
      </c>
      <c r="AR167" s="2">
        <v>4</v>
      </c>
      <c r="AS167" s="2">
        <v>2.8</v>
      </c>
      <c r="AT167" s="7">
        <v>77</v>
      </c>
      <c r="AU167" s="7">
        <v>72</v>
      </c>
      <c r="AV167" s="7">
        <v>293</v>
      </c>
      <c r="AW167" s="7">
        <v>53475</v>
      </c>
      <c r="AX167" s="2">
        <v>64.2</v>
      </c>
      <c r="AY167" s="2">
        <v>76.400000000000006</v>
      </c>
      <c r="AZ167" s="2">
        <v>31.8</v>
      </c>
      <c r="BA167" s="7">
        <v>541.33333333333337</v>
      </c>
      <c r="BB167" s="7">
        <v>33057</v>
      </c>
      <c r="BC167" s="7">
        <v>28981916</v>
      </c>
      <c r="BD167" s="7">
        <v>27857</v>
      </c>
      <c r="BE167" s="7">
        <v>919</v>
      </c>
      <c r="BF167" s="7">
        <v>1913</v>
      </c>
      <c r="BG167" s="7">
        <v>1283</v>
      </c>
      <c r="BH167" s="7">
        <v>556949</v>
      </c>
      <c r="BI167" s="7">
        <v>4433</v>
      </c>
      <c r="BJ167" s="7">
        <v>13026</v>
      </c>
      <c r="BK167" s="7">
        <v>53055</v>
      </c>
      <c r="BL167" s="7">
        <v>9335</v>
      </c>
      <c r="BM167" s="7">
        <v>6382</v>
      </c>
      <c r="BN167" s="7">
        <v>33081</v>
      </c>
      <c r="BO167" s="7">
        <v>58917</v>
      </c>
      <c r="BP167" s="7">
        <v>20449</v>
      </c>
      <c r="BQ167" s="7">
        <v>17410</v>
      </c>
      <c r="BR167" s="7">
        <v>30156</v>
      </c>
      <c r="BS167" s="7">
        <v>50156</v>
      </c>
      <c r="BT167" s="7">
        <v>71881</v>
      </c>
      <c r="BU167" s="7">
        <v>42108</v>
      </c>
      <c r="BV167" s="7">
        <v>27839</v>
      </c>
      <c r="BW167" s="7">
        <v>26983</v>
      </c>
      <c r="BX167" s="7">
        <v>32220</v>
      </c>
      <c r="BY167" s="7">
        <v>48986</v>
      </c>
      <c r="BZ167" s="7">
        <v>8177</v>
      </c>
      <c r="CA167" s="7">
        <v>9334</v>
      </c>
      <c r="CB167" s="7">
        <v>1000</v>
      </c>
      <c r="CC167" s="7"/>
    </row>
    <row r="168" spans="1:81" x14ac:dyDescent="0.25">
      <c r="A168" t="s">
        <v>723</v>
      </c>
      <c r="B168" s="7">
        <v>5605</v>
      </c>
      <c r="C168" s="7">
        <v>27214</v>
      </c>
      <c r="D168" s="7">
        <v>32819</v>
      </c>
      <c r="E168" s="7">
        <v>5369</v>
      </c>
      <c r="F168" s="7">
        <v>27450</v>
      </c>
      <c r="G168" s="2">
        <v>17.100000000000001</v>
      </c>
      <c r="H168" s="2">
        <v>82.9</v>
      </c>
      <c r="I168" s="2">
        <v>16.399999999999999</v>
      </c>
      <c r="J168" s="2">
        <v>83.6</v>
      </c>
      <c r="K168" s="7">
        <v>36</v>
      </c>
      <c r="L168" s="7">
        <v>155</v>
      </c>
      <c r="M168" s="7">
        <v>258</v>
      </c>
      <c r="N168" s="7">
        <v>1067</v>
      </c>
      <c r="O168" s="7">
        <v>1622</v>
      </c>
      <c r="P168" s="7">
        <v>1744</v>
      </c>
      <c r="Q168" s="7">
        <v>210</v>
      </c>
      <c r="R168" s="7">
        <v>512</v>
      </c>
      <c r="S168" s="7">
        <v>35609</v>
      </c>
      <c r="T168" s="7">
        <v>384</v>
      </c>
      <c r="U168" s="7">
        <v>68</v>
      </c>
      <c r="V168" s="7">
        <v>2676</v>
      </c>
      <c r="W168" s="7">
        <v>147</v>
      </c>
      <c r="X168" s="7">
        <v>219</v>
      </c>
      <c r="Y168" s="7">
        <v>2293</v>
      </c>
      <c r="Z168" s="7">
        <v>4938</v>
      </c>
      <c r="AA168" s="7">
        <v>1802</v>
      </c>
      <c r="AB168" s="7">
        <v>2519</v>
      </c>
      <c r="AC168" s="7">
        <v>1554</v>
      </c>
      <c r="AD168" s="7">
        <v>1137</v>
      </c>
      <c r="AE168" s="7">
        <v>641</v>
      </c>
      <c r="AF168" s="7">
        <v>3220</v>
      </c>
      <c r="AG168" s="7">
        <v>3037</v>
      </c>
      <c r="AH168" s="7">
        <v>1546</v>
      </c>
      <c r="AI168" s="7">
        <v>2958</v>
      </c>
      <c r="AJ168" s="7">
        <v>4450</v>
      </c>
      <c r="AK168" s="7">
        <v>1032</v>
      </c>
      <c r="AL168" s="7">
        <v>931</v>
      </c>
      <c r="AM168" s="7">
        <v>58</v>
      </c>
      <c r="AN168" s="7">
        <v>29823</v>
      </c>
      <c r="AO168" s="7">
        <v>770</v>
      </c>
      <c r="AP168" s="7">
        <v>1411</v>
      </c>
      <c r="AQ168" s="2">
        <v>4.0999999999999996</v>
      </c>
      <c r="AR168" s="2">
        <v>3.8</v>
      </c>
      <c r="AS168" s="2">
        <v>2.2999999999999998</v>
      </c>
      <c r="AT168" s="7">
        <v>77</v>
      </c>
      <c r="AU168" s="7">
        <v>72</v>
      </c>
      <c r="AV168" s="7">
        <v>311</v>
      </c>
      <c r="AW168" s="7">
        <v>53515</v>
      </c>
      <c r="AX168" s="2">
        <v>64.3</v>
      </c>
      <c r="AY168" s="2">
        <v>75.900000000000006</v>
      </c>
      <c r="AZ168" s="2">
        <v>31.2</v>
      </c>
      <c r="BA168" s="7">
        <v>538</v>
      </c>
      <c r="BB168" s="7">
        <v>32976</v>
      </c>
      <c r="BC168" s="7">
        <v>29033343.666666668</v>
      </c>
      <c r="BD168" s="7">
        <v>27883</v>
      </c>
      <c r="BE168" s="7">
        <v>895</v>
      </c>
      <c r="BF168" s="7">
        <v>1953</v>
      </c>
      <c r="BG168" s="7">
        <v>1411</v>
      </c>
      <c r="BH168" s="7">
        <v>543301</v>
      </c>
      <c r="BI168" s="7">
        <v>4205</v>
      </c>
      <c r="BJ168" s="7">
        <v>13043</v>
      </c>
      <c r="BK168" s="7">
        <v>54105</v>
      </c>
      <c r="BL168" s="7">
        <v>9198</v>
      </c>
      <c r="BM168" s="7">
        <v>6466</v>
      </c>
      <c r="BN168" s="7">
        <v>32982</v>
      </c>
      <c r="BO168" s="7">
        <v>54404</v>
      </c>
      <c r="BP168" s="7">
        <v>18331</v>
      </c>
      <c r="BQ168" s="7">
        <v>16378</v>
      </c>
      <c r="BR168" s="7">
        <v>31081</v>
      </c>
      <c r="BS168" s="7">
        <v>49403</v>
      </c>
      <c r="BT168" s="7">
        <v>72135</v>
      </c>
      <c r="BU168" s="7">
        <v>42006</v>
      </c>
      <c r="BV168" s="7">
        <v>27274</v>
      </c>
      <c r="BW168" s="7">
        <v>26375</v>
      </c>
      <c r="BX168" s="7">
        <v>30153</v>
      </c>
      <c r="BY168" s="7">
        <v>46062</v>
      </c>
      <c r="BZ168" s="7">
        <v>7651</v>
      </c>
      <c r="CA168" s="7">
        <v>8402</v>
      </c>
      <c r="CB168" s="7">
        <v>935</v>
      </c>
      <c r="CC168" s="7"/>
    </row>
    <row r="169" spans="1:81" x14ac:dyDescent="0.25">
      <c r="A169" t="s">
        <v>724</v>
      </c>
      <c r="B169" s="7">
        <v>5692</v>
      </c>
      <c r="C169" s="7">
        <v>26884</v>
      </c>
      <c r="D169" s="7">
        <v>32576</v>
      </c>
      <c r="E169" s="7">
        <v>5413</v>
      </c>
      <c r="F169" s="7">
        <v>27163</v>
      </c>
      <c r="G169" s="2">
        <v>17.5</v>
      </c>
      <c r="H169" s="2">
        <v>82.5</v>
      </c>
      <c r="I169" s="2">
        <v>16.600000000000001</v>
      </c>
      <c r="J169" s="2">
        <v>83.4</v>
      </c>
      <c r="K169" s="7">
        <v>36</v>
      </c>
      <c r="L169" s="7">
        <v>157</v>
      </c>
      <c r="M169" s="7">
        <v>261</v>
      </c>
      <c r="N169" s="7">
        <v>1071</v>
      </c>
      <c r="O169" s="7">
        <v>1618</v>
      </c>
      <c r="P169" s="7">
        <v>1783</v>
      </c>
      <c r="Q169" s="7">
        <v>208</v>
      </c>
      <c r="R169" s="7">
        <v>561</v>
      </c>
      <c r="S169" s="7">
        <v>35135</v>
      </c>
      <c r="T169" s="7">
        <v>377</v>
      </c>
      <c r="U169" s="7">
        <v>61</v>
      </c>
      <c r="V169" s="7">
        <v>2618</v>
      </c>
      <c r="W169" s="7">
        <v>146</v>
      </c>
      <c r="X169" s="7">
        <v>218</v>
      </c>
      <c r="Y169" s="7">
        <v>2276</v>
      </c>
      <c r="Z169" s="7">
        <v>4976</v>
      </c>
      <c r="AA169" s="7">
        <v>1802</v>
      </c>
      <c r="AB169" s="7">
        <v>2347</v>
      </c>
      <c r="AC169" s="7">
        <v>1526</v>
      </c>
      <c r="AD169" s="7">
        <v>1129</v>
      </c>
      <c r="AE169" s="7">
        <v>626</v>
      </c>
      <c r="AF169" s="7">
        <v>3127</v>
      </c>
      <c r="AG169" s="7">
        <v>2928</v>
      </c>
      <c r="AH169" s="7">
        <v>1561</v>
      </c>
      <c r="AI169" s="7">
        <v>2964</v>
      </c>
      <c r="AJ169" s="7">
        <v>4490</v>
      </c>
      <c r="AK169" s="7">
        <v>985</v>
      </c>
      <c r="AL169" s="7">
        <v>935</v>
      </c>
      <c r="AM169" s="7">
        <v>42</v>
      </c>
      <c r="AN169" s="7">
        <v>29439</v>
      </c>
      <c r="AO169" s="7">
        <v>345.33333333333331</v>
      </c>
      <c r="AP169" s="7">
        <v>1390</v>
      </c>
      <c r="AQ169" s="2">
        <v>4.0999999999999996</v>
      </c>
      <c r="AR169" s="2">
        <v>4.8</v>
      </c>
      <c r="AS169" s="2">
        <v>4.9999999999999989E-2</v>
      </c>
      <c r="AT169" s="7">
        <v>67</v>
      </c>
      <c r="AU169" s="7">
        <v>65</v>
      </c>
      <c r="AV169" s="7">
        <v>245</v>
      </c>
      <c r="AW169" s="7">
        <v>53555</v>
      </c>
      <c r="AX169" s="2">
        <v>63.5</v>
      </c>
      <c r="AY169" s="2">
        <v>75.400000000000006</v>
      </c>
      <c r="AZ169" s="2">
        <v>25.9</v>
      </c>
      <c r="BA169" s="7">
        <v>523.33333333333337</v>
      </c>
      <c r="BB169" s="7">
        <v>32634</v>
      </c>
      <c r="BC169" s="7">
        <v>28442903.333333332</v>
      </c>
      <c r="BD169" s="7">
        <v>27829</v>
      </c>
      <c r="BE169" s="7">
        <v>912</v>
      </c>
      <c r="BF169" s="7">
        <v>2233</v>
      </c>
      <c r="BG169" s="7">
        <v>1390</v>
      </c>
      <c r="BH169" s="7">
        <v>433562</v>
      </c>
      <c r="BI169" s="7">
        <v>3849</v>
      </c>
      <c r="BJ169" s="7">
        <v>13128</v>
      </c>
      <c r="BK169" s="7">
        <v>44856</v>
      </c>
      <c r="BL169" s="7">
        <v>8931</v>
      </c>
      <c r="BM169" s="7">
        <v>6147</v>
      </c>
      <c r="BN169" s="7">
        <v>21427</v>
      </c>
      <c r="BO169" s="7">
        <v>41370</v>
      </c>
      <c r="BP169" s="7">
        <v>10467</v>
      </c>
      <c r="BQ169" s="7">
        <v>2650</v>
      </c>
      <c r="BR169" s="7">
        <v>29489</v>
      </c>
      <c r="BS169" s="7">
        <v>47400</v>
      </c>
      <c r="BT169" s="7">
        <v>70958</v>
      </c>
      <c r="BU169" s="7">
        <v>36308</v>
      </c>
      <c r="BV169" s="7">
        <v>20143</v>
      </c>
      <c r="BW169" s="7">
        <v>26079</v>
      </c>
      <c r="BX169" s="7">
        <v>18598</v>
      </c>
      <c r="BY169" s="7">
        <v>27947</v>
      </c>
      <c r="BZ169" s="7">
        <v>4026</v>
      </c>
      <c r="CA169" s="7">
        <v>5437</v>
      </c>
      <c r="CB169" s="7">
        <v>499</v>
      </c>
      <c r="CC169" s="7"/>
    </row>
    <row r="170" spans="1:81" x14ac:dyDescent="0.25">
      <c r="A170" t="s">
        <v>725</v>
      </c>
      <c r="B170" s="7">
        <v>5698</v>
      </c>
      <c r="C170" s="7">
        <v>26625</v>
      </c>
      <c r="D170" s="7">
        <v>32323</v>
      </c>
      <c r="E170" s="7">
        <v>5420</v>
      </c>
      <c r="F170" s="7">
        <v>26903</v>
      </c>
      <c r="G170" s="2">
        <v>17.600000000000001</v>
      </c>
      <c r="H170" s="2">
        <v>82.4</v>
      </c>
      <c r="I170" s="2">
        <v>16.8</v>
      </c>
      <c r="J170" s="2">
        <v>83.2</v>
      </c>
      <c r="K170" s="7">
        <v>36</v>
      </c>
      <c r="L170" s="7">
        <v>157</v>
      </c>
      <c r="M170" s="7">
        <v>263</v>
      </c>
      <c r="N170" s="7">
        <v>1081</v>
      </c>
      <c r="O170" s="7">
        <v>1623</v>
      </c>
      <c r="P170" s="7">
        <v>1778</v>
      </c>
      <c r="Q170" s="7">
        <v>210</v>
      </c>
      <c r="R170" s="7">
        <v>554</v>
      </c>
      <c r="S170" s="7">
        <v>34594</v>
      </c>
      <c r="T170" s="7">
        <v>417</v>
      </c>
      <c r="U170" s="7">
        <v>54</v>
      </c>
      <c r="V170" s="7">
        <v>2570</v>
      </c>
      <c r="W170" s="7">
        <v>143</v>
      </c>
      <c r="X170" s="7">
        <v>223</v>
      </c>
      <c r="Y170" s="7">
        <v>2143</v>
      </c>
      <c r="Z170" s="7">
        <v>4842</v>
      </c>
      <c r="AA170" s="7">
        <v>1785</v>
      </c>
      <c r="AB170" s="7">
        <v>2285</v>
      </c>
      <c r="AC170" s="7">
        <v>1517</v>
      </c>
      <c r="AD170" s="7">
        <v>1115</v>
      </c>
      <c r="AE170" s="7">
        <v>614</v>
      </c>
      <c r="AF170" s="7">
        <v>3116</v>
      </c>
      <c r="AG170" s="7">
        <v>2927</v>
      </c>
      <c r="AH170" s="7">
        <v>1564</v>
      </c>
      <c r="AI170" s="7">
        <v>2952</v>
      </c>
      <c r="AJ170" s="7">
        <v>4457</v>
      </c>
      <c r="AK170" s="7">
        <v>931</v>
      </c>
      <c r="AL170" s="7">
        <v>889</v>
      </c>
      <c r="AM170" s="7">
        <v>50</v>
      </c>
      <c r="AN170" s="7">
        <v>29043</v>
      </c>
      <c r="AO170" s="7">
        <v>508</v>
      </c>
      <c r="AP170" s="7">
        <v>1688</v>
      </c>
      <c r="AQ170" s="2">
        <v>5</v>
      </c>
      <c r="AR170" s="2">
        <v>11.4</v>
      </c>
      <c r="AS170" s="2">
        <v>-2.1500000000000004</v>
      </c>
      <c r="AT170" s="7">
        <v>65</v>
      </c>
      <c r="AU170" s="7">
        <v>59</v>
      </c>
      <c r="AV170" s="7">
        <v>348</v>
      </c>
      <c r="AW170" s="7">
        <v>53618</v>
      </c>
      <c r="AX170" s="2">
        <v>63.5</v>
      </c>
      <c r="AY170" s="2">
        <v>74.599999999999994</v>
      </c>
      <c r="AZ170" s="2">
        <v>28.2</v>
      </c>
      <c r="BA170" s="7">
        <v>547</v>
      </c>
      <c r="BB170" s="7">
        <v>32357</v>
      </c>
      <c r="BC170" s="7">
        <v>28260007.666666668</v>
      </c>
      <c r="BD170" s="7">
        <v>27803</v>
      </c>
      <c r="BE170" s="7">
        <v>908</v>
      </c>
      <c r="BF170" s="7">
        <v>2038</v>
      </c>
      <c r="BG170" s="7">
        <v>1688</v>
      </c>
      <c r="BH170" s="7">
        <v>506773</v>
      </c>
      <c r="BI170" s="7">
        <v>3830</v>
      </c>
      <c r="BJ170" s="7">
        <v>12664</v>
      </c>
      <c r="BK170" s="7">
        <v>56145</v>
      </c>
      <c r="BL170" s="7">
        <v>9206</v>
      </c>
      <c r="BM170" s="7">
        <v>6440</v>
      </c>
      <c r="BN170" s="7">
        <v>29843</v>
      </c>
      <c r="BO170" s="7">
        <v>53568</v>
      </c>
      <c r="BP170" s="7">
        <v>13987</v>
      </c>
      <c r="BQ170" s="7">
        <v>13525</v>
      </c>
      <c r="BR170" s="7">
        <v>31369</v>
      </c>
      <c r="BS170" s="7">
        <v>48627</v>
      </c>
      <c r="BT170" s="7">
        <v>71097</v>
      </c>
      <c r="BU170" s="7">
        <v>39474</v>
      </c>
      <c r="BV170" s="7">
        <v>23181</v>
      </c>
      <c r="BW170" s="7">
        <v>25680</v>
      </c>
      <c r="BX170" s="7">
        <v>27189</v>
      </c>
      <c r="BY170" s="7">
        <v>32367</v>
      </c>
      <c r="BZ170" s="7">
        <v>5504</v>
      </c>
      <c r="CA170" s="7">
        <v>7907</v>
      </c>
      <c r="CB170" s="7">
        <v>806</v>
      </c>
      <c r="CC170" s="7"/>
    </row>
    <row r="171" spans="1:81" x14ac:dyDescent="0.25">
      <c r="A171" t="s">
        <v>726</v>
      </c>
      <c r="B171" s="7">
        <v>5733</v>
      </c>
      <c r="C171" s="7">
        <v>26537</v>
      </c>
      <c r="D171" s="7">
        <v>32270</v>
      </c>
      <c r="E171" s="7">
        <v>5450</v>
      </c>
      <c r="F171" s="7">
        <v>26820</v>
      </c>
      <c r="G171" s="2">
        <v>17.8</v>
      </c>
      <c r="H171" s="2">
        <v>82.2</v>
      </c>
      <c r="I171" s="2">
        <v>16.899999999999999</v>
      </c>
      <c r="J171" s="2">
        <v>83.1</v>
      </c>
      <c r="K171" s="7">
        <v>35</v>
      </c>
      <c r="L171" s="7">
        <v>159</v>
      </c>
      <c r="M171" s="7">
        <v>264</v>
      </c>
      <c r="N171" s="7">
        <v>1096</v>
      </c>
      <c r="O171" s="7">
        <v>1623</v>
      </c>
      <c r="P171" s="7">
        <v>1792</v>
      </c>
      <c r="Q171" s="7">
        <v>210</v>
      </c>
      <c r="R171" s="7">
        <v>550</v>
      </c>
      <c r="S171" s="7">
        <v>34522</v>
      </c>
      <c r="T171" s="7">
        <v>380</v>
      </c>
      <c r="U171" s="7">
        <v>53</v>
      </c>
      <c r="V171" s="7">
        <v>2556</v>
      </c>
      <c r="W171" s="7">
        <v>146</v>
      </c>
      <c r="X171" s="7">
        <v>223</v>
      </c>
      <c r="Y171" s="7">
        <v>2154</v>
      </c>
      <c r="Z171" s="7">
        <v>4831</v>
      </c>
      <c r="AA171" s="7">
        <v>1754</v>
      </c>
      <c r="AB171" s="7">
        <v>2195</v>
      </c>
      <c r="AC171" s="7">
        <v>1510</v>
      </c>
      <c r="AD171" s="7">
        <v>1143</v>
      </c>
      <c r="AE171" s="7">
        <v>645</v>
      </c>
      <c r="AF171" s="7">
        <v>3140</v>
      </c>
      <c r="AG171" s="7">
        <v>2920</v>
      </c>
      <c r="AH171" s="7">
        <v>1587</v>
      </c>
      <c r="AI171" s="7">
        <v>2939</v>
      </c>
      <c r="AJ171" s="7">
        <v>4502</v>
      </c>
      <c r="AK171" s="7">
        <v>917</v>
      </c>
      <c r="AL171" s="7">
        <v>883</v>
      </c>
      <c r="AM171" s="7">
        <v>46</v>
      </c>
      <c r="AN171" s="7">
        <v>29011</v>
      </c>
      <c r="AO171" s="7">
        <v>590.33333333333337</v>
      </c>
      <c r="AP171" s="7">
        <v>1791</v>
      </c>
      <c r="AQ171" s="2">
        <v>5.3</v>
      </c>
      <c r="AR171" s="2">
        <v>12.7</v>
      </c>
      <c r="AS171" s="2">
        <v>-2.4500000000000002</v>
      </c>
      <c r="AT171" s="7">
        <v>57</v>
      </c>
      <c r="AU171" s="7">
        <v>54</v>
      </c>
      <c r="AV171" s="7">
        <v>387</v>
      </c>
      <c r="AW171" s="7">
        <v>53692</v>
      </c>
      <c r="AX171" s="2">
        <v>63.4</v>
      </c>
      <c r="AY171" s="2">
        <v>74.3</v>
      </c>
      <c r="AZ171" s="2">
        <v>30.2</v>
      </c>
      <c r="BA171" s="7">
        <v>566.33333333333337</v>
      </c>
      <c r="BB171" s="7">
        <v>32268</v>
      </c>
      <c r="BC171" s="7">
        <v>28126322.666666668</v>
      </c>
      <c r="BD171" s="7">
        <v>27848</v>
      </c>
      <c r="BE171" s="7">
        <v>1036</v>
      </c>
      <c r="BF171" s="7">
        <v>2011</v>
      </c>
      <c r="BG171" s="7">
        <v>1791</v>
      </c>
      <c r="BH171" s="7">
        <v>514595</v>
      </c>
      <c r="BI171" s="7">
        <v>3944</v>
      </c>
      <c r="BJ171" s="7">
        <v>11986</v>
      </c>
      <c r="BK171" s="7">
        <v>58036</v>
      </c>
      <c r="BL171" s="7">
        <v>8682</v>
      </c>
      <c r="BM171" s="7">
        <v>6615</v>
      </c>
      <c r="BN171" s="7">
        <v>30901</v>
      </c>
      <c r="BO171" s="7">
        <v>52934</v>
      </c>
      <c r="BP171" s="7">
        <v>13890</v>
      </c>
      <c r="BQ171" s="7">
        <v>9303</v>
      </c>
      <c r="BR171" s="7">
        <v>31795</v>
      </c>
      <c r="BS171" s="7">
        <v>50862</v>
      </c>
      <c r="BT171" s="7">
        <v>71262</v>
      </c>
      <c r="BU171" s="7">
        <v>40947</v>
      </c>
      <c r="BV171" s="7">
        <v>23970</v>
      </c>
      <c r="BW171" s="7">
        <v>25925</v>
      </c>
      <c r="BX171" s="7">
        <v>29542</v>
      </c>
      <c r="BY171" s="7">
        <v>34549</v>
      </c>
      <c r="BZ171" s="7">
        <v>5962</v>
      </c>
      <c r="CA171" s="7">
        <v>8096</v>
      </c>
      <c r="CB171" s="7">
        <v>775</v>
      </c>
      <c r="CC171" s="7"/>
    </row>
    <row r="172" spans="1:81" x14ac:dyDescent="0.25">
      <c r="A172" t="s">
        <v>727</v>
      </c>
      <c r="B172" s="7">
        <v>5812</v>
      </c>
      <c r="C172" s="7">
        <v>26498</v>
      </c>
      <c r="D172" s="7">
        <v>32310</v>
      </c>
      <c r="E172" s="7">
        <v>5530</v>
      </c>
      <c r="F172" s="7">
        <v>26780</v>
      </c>
      <c r="G172" s="2">
        <v>18</v>
      </c>
      <c r="H172" s="2">
        <v>82</v>
      </c>
      <c r="I172" s="2">
        <v>17.100000000000001</v>
      </c>
      <c r="J172" s="2">
        <v>82.9</v>
      </c>
      <c r="K172" s="7">
        <v>35</v>
      </c>
      <c r="L172" s="7">
        <v>160</v>
      </c>
      <c r="M172" s="7">
        <v>268</v>
      </c>
      <c r="N172" s="7">
        <v>1126</v>
      </c>
      <c r="O172" s="7">
        <v>1621</v>
      </c>
      <c r="P172" s="7">
        <v>1835</v>
      </c>
      <c r="Q172" s="7">
        <v>211</v>
      </c>
      <c r="R172" s="7">
        <v>552</v>
      </c>
      <c r="S172" s="7">
        <v>34734</v>
      </c>
      <c r="T172" s="7">
        <v>375</v>
      </c>
      <c r="U172" s="7">
        <v>53</v>
      </c>
      <c r="V172" s="7">
        <v>2537</v>
      </c>
      <c r="W172" s="7">
        <v>145</v>
      </c>
      <c r="X172" s="7">
        <v>218</v>
      </c>
      <c r="Y172" s="7">
        <v>2171</v>
      </c>
      <c r="Z172" s="7">
        <v>4809</v>
      </c>
      <c r="AA172" s="7">
        <v>1825</v>
      </c>
      <c r="AB172" s="7">
        <v>2235</v>
      </c>
      <c r="AC172" s="7">
        <v>1517</v>
      </c>
      <c r="AD172" s="7">
        <v>1155</v>
      </c>
      <c r="AE172" s="7">
        <v>637</v>
      </c>
      <c r="AF172" s="7">
        <v>3159</v>
      </c>
      <c r="AG172" s="7">
        <v>2935</v>
      </c>
      <c r="AH172" s="7">
        <v>1611</v>
      </c>
      <c r="AI172" s="7">
        <v>2934</v>
      </c>
      <c r="AJ172" s="7">
        <v>4568</v>
      </c>
      <c r="AK172" s="7">
        <v>894</v>
      </c>
      <c r="AL172" s="7">
        <v>905</v>
      </c>
      <c r="AM172" s="7">
        <v>52</v>
      </c>
      <c r="AN172" s="7">
        <v>29235</v>
      </c>
      <c r="AO172" s="7">
        <v>602.33333333333337</v>
      </c>
      <c r="AP172" s="7">
        <v>1667</v>
      </c>
      <c r="AQ172" s="2">
        <v>4.9000000000000004</v>
      </c>
      <c r="AR172" s="2">
        <v>5.5</v>
      </c>
      <c r="AS172" s="2">
        <v>-2.4500000000000002</v>
      </c>
      <c r="AT172" s="7">
        <v>65</v>
      </c>
      <c r="AU172" s="7">
        <v>63</v>
      </c>
      <c r="AV172" s="7">
        <v>398</v>
      </c>
      <c r="AW172" s="7">
        <v>53767</v>
      </c>
      <c r="AX172" s="2">
        <v>63.2</v>
      </c>
      <c r="AY172" s="2">
        <v>74.400000000000006</v>
      </c>
      <c r="AZ172" s="2">
        <v>29.5</v>
      </c>
      <c r="BA172" s="7">
        <v>559</v>
      </c>
      <c r="BB172" s="7">
        <v>32314</v>
      </c>
      <c r="BC172" s="7">
        <v>28171998.666666668</v>
      </c>
      <c r="BD172" s="7">
        <v>27951</v>
      </c>
      <c r="BE172" s="7">
        <v>1028</v>
      </c>
      <c r="BF172" s="7">
        <v>1944</v>
      </c>
      <c r="BG172" s="7">
        <v>1667</v>
      </c>
      <c r="BH172" s="7">
        <v>509017</v>
      </c>
      <c r="BI172" s="7">
        <v>4058</v>
      </c>
      <c r="BJ172" s="7">
        <v>11353</v>
      </c>
      <c r="BK172" s="7">
        <v>56362</v>
      </c>
      <c r="BL172" s="7">
        <v>7947</v>
      </c>
      <c r="BM172" s="7">
        <v>6710</v>
      </c>
      <c r="BN172" s="7">
        <v>31659</v>
      </c>
      <c r="BO172" s="7">
        <v>50437</v>
      </c>
      <c r="BP172" s="7">
        <v>13435</v>
      </c>
      <c r="BQ172" s="7">
        <v>7356</v>
      </c>
      <c r="BR172" s="7">
        <v>31876</v>
      </c>
      <c r="BS172" s="7">
        <v>51279</v>
      </c>
      <c r="BT172" s="7">
        <v>72494</v>
      </c>
      <c r="BU172" s="7">
        <v>41544</v>
      </c>
      <c r="BV172" s="7">
        <v>23662</v>
      </c>
      <c r="BW172" s="7">
        <v>26573</v>
      </c>
      <c r="BX172" s="7">
        <v>25902</v>
      </c>
      <c r="BY172" s="7">
        <v>37636</v>
      </c>
      <c r="BZ172" s="7">
        <v>5711</v>
      </c>
      <c r="CA172" s="7">
        <v>7396</v>
      </c>
      <c r="CB172" s="7">
        <v>687</v>
      </c>
      <c r="CC172" s="7"/>
    </row>
    <row r="173" spans="1:81" x14ac:dyDescent="0.25">
      <c r="A173" t="s">
        <v>728</v>
      </c>
      <c r="B173" s="7">
        <v>5816</v>
      </c>
      <c r="C173" s="7">
        <v>26705</v>
      </c>
      <c r="D173" s="7">
        <v>32521</v>
      </c>
      <c r="E173" s="7">
        <v>5541</v>
      </c>
      <c r="F173" s="7">
        <v>26980</v>
      </c>
      <c r="G173" s="2">
        <v>17.899999999999999</v>
      </c>
      <c r="H173" s="2">
        <v>82.1</v>
      </c>
      <c r="I173" s="2">
        <v>17</v>
      </c>
      <c r="J173" s="2">
        <v>83</v>
      </c>
      <c r="K173" s="7">
        <v>34</v>
      </c>
      <c r="L173" s="7">
        <v>160</v>
      </c>
      <c r="M173" s="7">
        <v>269</v>
      </c>
      <c r="N173" s="7">
        <v>1119</v>
      </c>
      <c r="O173" s="7">
        <v>1625</v>
      </c>
      <c r="P173" s="7">
        <v>1847</v>
      </c>
      <c r="Q173" s="7">
        <v>209</v>
      </c>
      <c r="R173" s="7">
        <v>553</v>
      </c>
      <c r="S173" s="7">
        <v>35072</v>
      </c>
      <c r="T173" s="7">
        <v>374</v>
      </c>
      <c r="U173" s="7">
        <v>54</v>
      </c>
      <c r="V173" s="7">
        <v>2544</v>
      </c>
      <c r="W173" s="7">
        <v>147</v>
      </c>
      <c r="X173" s="7">
        <v>230</v>
      </c>
      <c r="Y173" s="7">
        <v>2241</v>
      </c>
      <c r="Z173" s="7">
        <v>4771</v>
      </c>
      <c r="AA173" s="7">
        <v>1811</v>
      </c>
      <c r="AB173" s="7">
        <v>2370</v>
      </c>
      <c r="AC173" s="7">
        <v>1495</v>
      </c>
      <c r="AD173" s="7">
        <v>1162</v>
      </c>
      <c r="AE173" s="7">
        <v>633</v>
      </c>
      <c r="AF173" s="7">
        <v>3166</v>
      </c>
      <c r="AG173" s="7">
        <v>2996</v>
      </c>
      <c r="AH173" s="7">
        <v>1612</v>
      </c>
      <c r="AI173" s="7">
        <v>2942</v>
      </c>
      <c r="AJ173" s="7">
        <v>4584</v>
      </c>
      <c r="AK173" s="7">
        <v>959</v>
      </c>
      <c r="AL173" s="7">
        <v>918</v>
      </c>
      <c r="AM173" s="7">
        <v>63</v>
      </c>
      <c r="AN173" s="7">
        <v>29481</v>
      </c>
      <c r="AO173" s="7">
        <v>887.33333333333337</v>
      </c>
      <c r="AP173" s="7">
        <v>1589</v>
      </c>
      <c r="AQ173" s="2">
        <v>4.7</v>
      </c>
      <c r="AR173" s="2">
        <v>3.6</v>
      </c>
      <c r="AS173" s="2">
        <v>-0.8</v>
      </c>
      <c r="AT173" s="7">
        <v>71</v>
      </c>
      <c r="AU173" s="7">
        <v>69</v>
      </c>
      <c r="AV173" s="7">
        <v>449</v>
      </c>
      <c r="AW173" s="7">
        <v>53842</v>
      </c>
      <c r="AX173" s="2">
        <v>63.2</v>
      </c>
      <c r="AY173" s="2">
        <v>74.7</v>
      </c>
      <c r="AZ173" s="2">
        <v>31</v>
      </c>
      <c r="BA173" s="7">
        <v>577.33333333333337</v>
      </c>
      <c r="BB173" s="7">
        <v>32450</v>
      </c>
      <c r="BC173" s="7">
        <v>28507830.666666668</v>
      </c>
      <c r="BD173" s="7">
        <v>28074</v>
      </c>
      <c r="BE173" s="7">
        <v>995</v>
      </c>
      <c r="BF173" s="7">
        <v>1836</v>
      </c>
      <c r="BG173" s="7">
        <v>1589</v>
      </c>
      <c r="BH173" s="7">
        <v>545560</v>
      </c>
      <c r="BI173" s="7">
        <v>4034</v>
      </c>
      <c r="BJ173" s="7">
        <v>9555</v>
      </c>
      <c r="BK173" s="7">
        <v>56115</v>
      </c>
      <c r="BL173" s="7">
        <v>7304</v>
      </c>
      <c r="BM173" s="7">
        <v>6765</v>
      </c>
      <c r="BN173" s="7">
        <v>32620</v>
      </c>
      <c r="BO173" s="7">
        <v>58241</v>
      </c>
      <c r="BP173" s="7">
        <v>14676</v>
      </c>
      <c r="BQ173" s="7">
        <v>13435</v>
      </c>
      <c r="BR173" s="7">
        <v>33186</v>
      </c>
      <c r="BS173" s="7">
        <v>50914</v>
      </c>
      <c r="BT173" s="7">
        <v>72557</v>
      </c>
      <c r="BU173" s="7">
        <v>43197</v>
      </c>
      <c r="BV173" s="7">
        <v>24845</v>
      </c>
      <c r="BW173" s="7">
        <v>26947</v>
      </c>
      <c r="BX173" s="7">
        <v>32537</v>
      </c>
      <c r="BY173" s="7">
        <v>44084</v>
      </c>
      <c r="BZ173" s="7">
        <v>6476</v>
      </c>
      <c r="CA173" s="7">
        <v>8267</v>
      </c>
      <c r="CB173" s="7">
        <v>813</v>
      </c>
      <c r="CC173" s="7"/>
    </row>
    <row r="174" spans="1:81" x14ac:dyDescent="0.25">
      <c r="A174" t="s">
        <v>729</v>
      </c>
      <c r="B174" s="7">
        <v>5836</v>
      </c>
      <c r="C174" s="7">
        <v>26859</v>
      </c>
      <c r="D174" s="7">
        <v>32695</v>
      </c>
      <c r="E174" s="7">
        <v>5558</v>
      </c>
      <c r="F174" s="7">
        <v>27137</v>
      </c>
      <c r="G174" s="2">
        <v>17.8</v>
      </c>
      <c r="H174" s="2">
        <v>82.2</v>
      </c>
      <c r="I174" s="2">
        <v>17</v>
      </c>
      <c r="J174" s="2">
        <v>83</v>
      </c>
      <c r="K174" s="7">
        <v>35</v>
      </c>
      <c r="L174" s="7">
        <v>160</v>
      </c>
      <c r="M174" s="7">
        <v>271</v>
      </c>
      <c r="N174" s="7">
        <v>1127</v>
      </c>
      <c r="O174" s="7">
        <v>1628</v>
      </c>
      <c r="P174" s="7">
        <v>1850</v>
      </c>
      <c r="Q174" s="7">
        <v>212</v>
      </c>
      <c r="R174" s="7">
        <v>555</v>
      </c>
      <c r="S174" s="7">
        <v>35286</v>
      </c>
      <c r="T174" s="7">
        <v>367</v>
      </c>
      <c r="U174" s="7">
        <v>52</v>
      </c>
      <c r="V174" s="7">
        <v>2537</v>
      </c>
      <c r="W174" s="7">
        <v>146</v>
      </c>
      <c r="X174" s="7">
        <v>235</v>
      </c>
      <c r="Y174" s="7">
        <v>2225</v>
      </c>
      <c r="Z174" s="7">
        <v>4823</v>
      </c>
      <c r="AA174" s="7">
        <v>1817</v>
      </c>
      <c r="AB174" s="7">
        <v>2464</v>
      </c>
      <c r="AC174" s="7">
        <v>1533</v>
      </c>
      <c r="AD174" s="7">
        <v>1161</v>
      </c>
      <c r="AE174" s="7">
        <v>639</v>
      </c>
      <c r="AF174" s="7">
        <v>3185</v>
      </c>
      <c r="AG174" s="7">
        <v>2985</v>
      </c>
      <c r="AH174" s="7">
        <v>1612</v>
      </c>
      <c r="AI174" s="7">
        <v>2944</v>
      </c>
      <c r="AJ174" s="7">
        <v>4599</v>
      </c>
      <c r="AK174" s="7">
        <v>978</v>
      </c>
      <c r="AL174" s="7">
        <v>919</v>
      </c>
      <c r="AM174" s="7">
        <v>64</v>
      </c>
      <c r="AN174" s="7">
        <v>29723</v>
      </c>
      <c r="AO174" s="7">
        <v>1142.6666666666667</v>
      </c>
      <c r="AP174" s="7">
        <v>1497</v>
      </c>
      <c r="AQ174" s="2">
        <v>4.4000000000000004</v>
      </c>
      <c r="AR174" s="2">
        <v>3.8</v>
      </c>
      <c r="AS174" s="2">
        <v>2.8499999999999996</v>
      </c>
      <c r="AT174" s="7">
        <v>80</v>
      </c>
      <c r="AU174" s="7">
        <v>75</v>
      </c>
      <c r="AV174" s="7">
        <v>470</v>
      </c>
      <c r="AW174" s="7">
        <v>53949</v>
      </c>
      <c r="AX174" s="2">
        <v>63.4</v>
      </c>
      <c r="AY174" s="2">
        <v>75</v>
      </c>
      <c r="AZ174" s="2">
        <v>31.6</v>
      </c>
      <c r="BA174" s="7">
        <v>584</v>
      </c>
      <c r="BB174" s="7">
        <v>32724</v>
      </c>
      <c r="BC174" s="7">
        <v>28934047</v>
      </c>
      <c r="BD174" s="7">
        <v>28335</v>
      </c>
      <c r="BE174" s="7">
        <v>998</v>
      </c>
      <c r="BF174" s="7">
        <v>1782</v>
      </c>
      <c r="BG174" s="7">
        <v>1497</v>
      </c>
      <c r="BH174" s="7">
        <v>553997</v>
      </c>
      <c r="BI174" s="7">
        <v>3945</v>
      </c>
      <c r="BJ174" s="7">
        <v>10812</v>
      </c>
      <c r="BK174" s="7">
        <v>54850</v>
      </c>
      <c r="BL174" s="7">
        <v>6021</v>
      </c>
      <c r="BM174" s="7">
        <v>6771</v>
      </c>
      <c r="BN174" s="7">
        <v>31955</v>
      </c>
      <c r="BO174" s="7">
        <v>58179</v>
      </c>
      <c r="BP174" s="7">
        <v>16430</v>
      </c>
      <c r="BQ174" s="7">
        <v>16892</v>
      </c>
      <c r="BR174" s="7">
        <v>33859</v>
      </c>
      <c r="BS174" s="7">
        <v>50292</v>
      </c>
      <c r="BT174" s="7">
        <v>72510</v>
      </c>
      <c r="BU174" s="7">
        <v>44147</v>
      </c>
      <c r="BV174" s="7">
        <v>25685</v>
      </c>
      <c r="BW174" s="7">
        <v>27262</v>
      </c>
      <c r="BX174" s="7">
        <v>32791</v>
      </c>
      <c r="BY174" s="7">
        <v>46454</v>
      </c>
      <c r="BZ174" s="7">
        <v>7287</v>
      </c>
      <c r="CA174" s="7">
        <v>8204</v>
      </c>
      <c r="CB174" s="7">
        <v>670</v>
      </c>
      <c r="CC174" s="7"/>
    </row>
    <row r="175" spans="1:81" x14ac:dyDescent="0.25">
      <c r="A175" t="s">
        <v>730</v>
      </c>
      <c r="B175" s="7">
        <v>5858</v>
      </c>
      <c r="C175" s="7">
        <v>26877</v>
      </c>
      <c r="D175" s="7">
        <v>32735</v>
      </c>
      <c r="E175" s="7">
        <v>5577</v>
      </c>
      <c r="F175" s="7">
        <v>27158</v>
      </c>
      <c r="G175" s="2">
        <v>17.899999999999999</v>
      </c>
      <c r="H175" s="2">
        <v>82.1</v>
      </c>
      <c r="I175" s="2">
        <v>17</v>
      </c>
      <c r="J175" s="2">
        <v>83</v>
      </c>
      <c r="K175" s="7">
        <v>35</v>
      </c>
      <c r="L175" s="7">
        <v>159</v>
      </c>
      <c r="M175" s="7">
        <v>270</v>
      </c>
      <c r="N175" s="7">
        <v>1132</v>
      </c>
      <c r="O175" s="7">
        <v>1630</v>
      </c>
      <c r="P175" s="7">
        <v>1862</v>
      </c>
      <c r="Q175" s="7">
        <v>211</v>
      </c>
      <c r="R175" s="7">
        <v>555</v>
      </c>
      <c r="S175" s="7">
        <v>35328</v>
      </c>
      <c r="T175" s="7">
        <v>348</v>
      </c>
      <c r="U175" s="7">
        <v>51</v>
      </c>
      <c r="V175" s="7">
        <v>2553</v>
      </c>
      <c r="W175" s="7">
        <v>140</v>
      </c>
      <c r="X175" s="7">
        <v>231</v>
      </c>
      <c r="Y175" s="7">
        <v>2223</v>
      </c>
      <c r="Z175" s="7">
        <v>4760</v>
      </c>
      <c r="AA175" s="7">
        <v>1824</v>
      </c>
      <c r="AB175" s="7">
        <v>2495</v>
      </c>
      <c r="AC175" s="7">
        <v>1564</v>
      </c>
      <c r="AD175" s="7">
        <v>1143</v>
      </c>
      <c r="AE175" s="7">
        <v>618</v>
      </c>
      <c r="AF175" s="7">
        <v>3208</v>
      </c>
      <c r="AG175" s="7">
        <v>3027</v>
      </c>
      <c r="AH175" s="7">
        <v>1618</v>
      </c>
      <c r="AI175" s="7">
        <v>2977</v>
      </c>
      <c r="AJ175" s="7">
        <v>4589</v>
      </c>
      <c r="AK175" s="7">
        <v>987</v>
      </c>
      <c r="AL175" s="7">
        <v>915</v>
      </c>
      <c r="AM175" s="7">
        <v>57</v>
      </c>
      <c r="AN175" s="7">
        <v>29782</v>
      </c>
      <c r="AO175" s="7">
        <v>1227.3333333333333</v>
      </c>
      <c r="AP175" s="7">
        <v>1426</v>
      </c>
      <c r="AQ175" s="2">
        <v>4.2</v>
      </c>
      <c r="AR175" s="2">
        <v>2.6</v>
      </c>
      <c r="AS175" s="2">
        <v>4</v>
      </c>
      <c r="AT175" s="7">
        <v>81</v>
      </c>
      <c r="AU175" s="7">
        <v>75</v>
      </c>
      <c r="AV175" s="7">
        <v>434</v>
      </c>
      <c r="AW175" s="7">
        <v>54073</v>
      </c>
      <c r="AX175" s="2">
        <v>63.2</v>
      </c>
      <c r="AY175" s="2">
        <v>75.099999999999994</v>
      </c>
      <c r="AZ175" s="2">
        <v>31.7</v>
      </c>
      <c r="BA175" s="7">
        <v>597</v>
      </c>
      <c r="BB175" s="7">
        <v>32732</v>
      </c>
      <c r="BC175" s="7">
        <v>29164315</v>
      </c>
      <c r="BD175" s="7">
        <v>28424</v>
      </c>
      <c r="BE175" s="7">
        <v>913</v>
      </c>
      <c r="BF175" s="7">
        <v>1736</v>
      </c>
      <c r="BG175" s="7">
        <v>1426</v>
      </c>
      <c r="BH175" s="7">
        <v>561363</v>
      </c>
      <c r="BI175" s="7">
        <v>3903</v>
      </c>
      <c r="BJ175" s="7">
        <v>10315</v>
      </c>
      <c r="BK175" s="7">
        <v>53849</v>
      </c>
      <c r="BL175" s="7">
        <v>5730</v>
      </c>
      <c r="BM175" s="7">
        <v>6850</v>
      </c>
      <c r="BN175" s="7">
        <v>32657</v>
      </c>
      <c r="BO175" s="7">
        <v>58333</v>
      </c>
      <c r="BP175" s="7">
        <v>17794</v>
      </c>
      <c r="BQ175" s="7">
        <v>15859</v>
      </c>
      <c r="BR175" s="7">
        <v>34787</v>
      </c>
      <c r="BS175" s="7">
        <v>51146</v>
      </c>
      <c r="BT175" s="7">
        <v>72685</v>
      </c>
      <c r="BU175" s="7">
        <v>44650</v>
      </c>
      <c r="BV175" s="7">
        <v>27292</v>
      </c>
      <c r="BW175" s="7">
        <v>27484</v>
      </c>
      <c r="BX175" s="7">
        <v>32609</v>
      </c>
      <c r="BY175" s="7">
        <v>48144</v>
      </c>
      <c r="BZ175" s="7">
        <v>7616</v>
      </c>
      <c r="CA175" s="7">
        <v>9111</v>
      </c>
      <c r="CB175" s="7">
        <v>698</v>
      </c>
      <c r="CC175" s="7"/>
    </row>
    <row r="176" spans="1:81" x14ac:dyDescent="0.25">
      <c r="A176" t="s">
        <v>731</v>
      </c>
      <c r="B176" s="7">
        <v>5873</v>
      </c>
      <c r="C176" s="7">
        <v>27000</v>
      </c>
      <c r="D176" s="7">
        <v>32873</v>
      </c>
      <c r="E176" s="7">
        <v>5596</v>
      </c>
      <c r="F176" s="7">
        <v>27277</v>
      </c>
      <c r="G176" s="2">
        <v>17.899999999999999</v>
      </c>
      <c r="H176" s="2">
        <v>82.1</v>
      </c>
      <c r="I176" s="2">
        <v>17</v>
      </c>
      <c r="J176" s="2">
        <v>83</v>
      </c>
      <c r="K176" s="7">
        <v>35</v>
      </c>
      <c r="L176" s="7">
        <v>159</v>
      </c>
      <c r="M176" s="7">
        <v>272</v>
      </c>
      <c r="N176" s="7">
        <v>1143</v>
      </c>
      <c r="O176" s="7">
        <v>1632</v>
      </c>
      <c r="P176" s="7">
        <v>1874</v>
      </c>
      <c r="Q176" s="7">
        <v>212</v>
      </c>
      <c r="R176" s="7">
        <v>547</v>
      </c>
      <c r="S176" s="7">
        <v>35712</v>
      </c>
      <c r="T176" s="7">
        <v>345</v>
      </c>
      <c r="U176" s="7">
        <v>51</v>
      </c>
      <c r="V176" s="7">
        <v>2612</v>
      </c>
      <c r="W176" s="7">
        <v>129</v>
      </c>
      <c r="X176" s="7">
        <v>239</v>
      </c>
      <c r="Y176" s="7">
        <v>2255</v>
      </c>
      <c r="Z176" s="7">
        <v>4797</v>
      </c>
      <c r="AA176" s="7">
        <v>1823</v>
      </c>
      <c r="AB176" s="7">
        <v>2558</v>
      </c>
      <c r="AC176" s="7">
        <v>1577</v>
      </c>
      <c r="AD176" s="7">
        <v>1114</v>
      </c>
      <c r="AE176" s="7">
        <v>629</v>
      </c>
      <c r="AF176" s="7">
        <v>3273</v>
      </c>
      <c r="AG176" s="7">
        <v>3071</v>
      </c>
      <c r="AH176" s="7">
        <v>1638</v>
      </c>
      <c r="AI176" s="7">
        <v>3023</v>
      </c>
      <c r="AJ176" s="7">
        <v>4618</v>
      </c>
      <c r="AK176" s="7">
        <v>989</v>
      </c>
      <c r="AL176" s="7">
        <v>915</v>
      </c>
      <c r="AM176" s="7">
        <v>55</v>
      </c>
      <c r="AN176" s="7">
        <v>30080</v>
      </c>
      <c r="AO176" s="7">
        <v>1254.6666666666667</v>
      </c>
      <c r="AP176" s="7">
        <v>1292</v>
      </c>
      <c r="AQ176" s="2">
        <v>3.8</v>
      </c>
      <c r="AR176" s="2">
        <v>2.5</v>
      </c>
      <c r="AS176" s="2">
        <v>4</v>
      </c>
      <c r="AT176" s="7">
        <v>81</v>
      </c>
      <c r="AU176" s="7">
        <v>76</v>
      </c>
      <c r="AV176" s="7">
        <v>376</v>
      </c>
      <c r="AW176" s="7">
        <v>54198</v>
      </c>
      <c r="AX176" s="2">
        <v>62.9</v>
      </c>
      <c r="AY176" s="2">
        <v>75.099999999999994</v>
      </c>
      <c r="AZ176" s="2">
        <v>31.8</v>
      </c>
      <c r="BA176" s="7">
        <v>606.66666666666663</v>
      </c>
      <c r="BB176" s="7">
        <v>32790</v>
      </c>
      <c r="BC176" s="7">
        <v>29401828.666666668</v>
      </c>
      <c r="BD176" s="7">
        <v>28432</v>
      </c>
      <c r="BE176" s="7">
        <v>897</v>
      </c>
      <c r="BF176" s="7">
        <v>1809</v>
      </c>
      <c r="BG176" s="7">
        <v>1292</v>
      </c>
      <c r="BH176" s="7">
        <v>565138</v>
      </c>
      <c r="BI176" s="7">
        <v>4125</v>
      </c>
      <c r="BJ176" s="7">
        <v>10348</v>
      </c>
      <c r="BK176" s="7">
        <v>52320</v>
      </c>
      <c r="BL176" s="7">
        <v>5929</v>
      </c>
      <c r="BM176" s="7">
        <v>6824</v>
      </c>
      <c r="BN176" s="7">
        <v>33635</v>
      </c>
      <c r="BO176" s="7">
        <v>58005</v>
      </c>
      <c r="BP176" s="7">
        <v>19517</v>
      </c>
      <c r="BQ176" s="7">
        <v>16604</v>
      </c>
      <c r="BR176" s="7">
        <v>35662</v>
      </c>
      <c r="BS176" s="7">
        <v>50816</v>
      </c>
      <c r="BT176" s="7">
        <v>72738</v>
      </c>
      <c r="BU176" s="7">
        <v>45575</v>
      </c>
      <c r="BV176" s="7">
        <v>27602</v>
      </c>
      <c r="BW176" s="7">
        <v>28065</v>
      </c>
      <c r="BX176" s="7">
        <v>33307</v>
      </c>
      <c r="BY176" s="7">
        <v>46866</v>
      </c>
      <c r="BZ176" s="7">
        <v>7655</v>
      </c>
      <c r="CA176" s="7">
        <v>8935</v>
      </c>
      <c r="CB176" s="7">
        <v>640</v>
      </c>
      <c r="CC176" s="7"/>
    </row>
    <row r="177" spans="1:81" x14ac:dyDescent="0.25">
      <c r="A177" t="s">
        <v>732</v>
      </c>
      <c r="B177" s="7">
        <v>5880</v>
      </c>
      <c r="C177" s="7">
        <v>27032</v>
      </c>
      <c r="D177" s="7">
        <v>32912</v>
      </c>
      <c r="E177" s="7">
        <v>5609</v>
      </c>
      <c r="F177" s="7">
        <v>27303</v>
      </c>
      <c r="G177" s="2">
        <v>17.899999999999999</v>
      </c>
      <c r="H177" s="2">
        <v>82.1</v>
      </c>
      <c r="I177" s="2">
        <v>17</v>
      </c>
      <c r="J177" s="2">
        <v>83</v>
      </c>
      <c r="K177" s="7">
        <v>34</v>
      </c>
      <c r="L177" s="7">
        <v>157</v>
      </c>
      <c r="M177" s="7">
        <v>272</v>
      </c>
      <c r="N177" s="7">
        <v>1143</v>
      </c>
      <c r="O177" s="7">
        <v>1632</v>
      </c>
      <c r="P177" s="7">
        <v>1884</v>
      </c>
      <c r="Q177" s="7">
        <v>213</v>
      </c>
      <c r="R177" s="7">
        <v>547</v>
      </c>
      <c r="S177" s="7">
        <v>35920</v>
      </c>
      <c r="T177" s="7">
        <v>368</v>
      </c>
      <c r="U177" s="7">
        <v>51</v>
      </c>
      <c r="V177" s="7">
        <v>2612</v>
      </c>
      <c r="W177" s="7">
        <v>131</v>
      </c>
      <c r="X177" s="7">
        <v>237</v>
      </c>
      <c r="Y177" s="7">
        <v>2251</v>
      </c>
      <c r="Z177" s="7">
        <v>4751</v>
      </c>
      <c r="AA177" s="7">
        <v>1843</v>
      </c>
      <c r="AB177" s="7">
        <v>2595</v>
      </c>
      <c r="AC177" s="7">
        <v>1608</v>
      </c>
      <c r="AD177" s="7">
        <v>1094</v>
      </c>
      <c r="AE177" s="7">
        <v>652</v>
      </c>
      <c r="AF177" s="7">
        <v>3261</v>
      </c>
      <c r="AG177" s="7">
        <v>3136</v>
      </c>
      <c r="AH177" s="7">
        <v>1628</v>
      </c>
      <c r="AI177" s="7">
        <v>3057</v>
      </c>
      <c r="AJ177" s="7">
        <v>4636</v>
      </c>
      <c r="AK177" s="7">
        <v>1019</v>
      </c>
      <c r="AL177" s="7">
        <v>935</v>
      </c>
      <c r="AM177" s="7">
        <v>56</v>
      </c>
      <c r="AN177" s="7">
        <v>30270</v>
      </c>
      <c r="AO177" s="7">
        <v>1311.6666666666667</v>
      </c>
      <c r="AP177" s="7">
        <v>1298</v>
      </c>
      <c r="AQ177" s="2">
        <v>3.8</v>
      </c>
      <c r="AR177" s="2">
        <v>1.9</v>
      </c>
      <c r="AS177" s="2">
        <v>4</v>
      </c>
      <c r="AT177" s="7">
        <v>80</v>
      </c>
      <c r="AU177" s="7">
        <v>72</v>
      </c>
      <c r="AV177" s="7">
        <v>361</v>
      </c>
      <c r="AW177" s="7">
        <v>54322</v>
      </c>
      <c r="AX177" s="2">
        <v>63.1</v>
      </c>
      <c r="AY177" s="2">
        <v>75.099999999999994</v>
      </c>
      <c r="AZ177" s="2">
        <v>31.7</v>
      </c>
      <c r="BA177" s="7">
        <v>613</v>
      </c>
      <c r="BB177" s="7">
        <v>33002</v>
      </c>
      <c r="BC177" s="7">
        <v>29556903</v>
      </c>
      <c r="BD177" s="7">
        <v>28609</v>
      </c>
      <c r="BE177" s="7">
        <v>829</v>
      </c>
      <c r="BF177" s="7">
        <v>1843</v>
      </c>
      <c r="BG177" s="7">
        <v>1298</v>
      </c>
      <c r="BH177" s="7">
        <v>566315</v>
      </c>
      <c r="BI177" s="7">
        <v>4190</v>
      </c>
      <c r="BJ177" s="7">
        <v>10473</v>
      </c>
      <c r="BK177" s="7">
        <v>51427</v>
      </c>
      <c r="BL177" s="7">
        <v>6186</v>
      </c>
      <c r="BM177" s="7">
        <v>6827</v>
      </c>
      <c r="BN177" s="7">
        <v>34325</v>
      </c>
      <c r="BO177" s="7">
        <v>57457</v>
      </c>
      <c r="BP177" s="7">
        <v>20249</v>
      </c>
      <c r="BQ177" s="7">
        <v>16882</v>
      </c>
      <c r="BR177" s="7">
        <v>34918</v>
      </c>
      <c r="BS177" s="7">
        <v>50434</v>
      </c>
      <c r="BT177" s="7">
        <v>73232</v>
      </c>
      <c r="BU177" s="7">
        <v>46760</v>
      </c>
      <c r="BV177" s="7">
        <v>28147</v>
      </c>
      <c r="BW177" s="7">
        <v>28412</v>
      </c>
      <c r="BX177" s="7">
        <v>33962</v>
      </c>
      <c r="BY177" s="7">
        <v>45373</v>
      </c>
      <c r="BZ177" s="7">
        <v>7775</v>
      </c>
      <c r="CA177" s="7">
        <v>8853</v>
      </c>
      <c r="CB177" s="7">
        <v>608</v>
      </c>
      <c r="CC177" s="7"/>
    </row>
    <row r="178" spans="1:81" x14ac:dyDescent="0.25">
      <c r="A178" t="s">
        <v>733</v>
      </c>
      <c r="B178" s="7">
        <v>5900</v>
      </c>
      <c r="C178" s="7">
        <v>27076</v>
      </c>
      <c r="D178" s="7">
        <v>32976</v>
      </c>
      <c r="E178" s="7">
        <v>5625</v>
      </c>
      <c r="F178" s="7">
        <v>27351</v>
      </c>
      <c r="G178" s="2">
        <v>17.899999999999999</v>
      </c>
      <c r="H178" s="2">
        <v>82.1</v>
      </c>
      <c r="I178" s="2">
        <v>17.100000000000001</v>
      </c>
      <c r="J178" s="2">
        <v>82.9</v>
      </c>
      <c r="K178" s="7">
        <v>34</v>
      </c>
      <c r="L178" s="7">
        <v>156</v>
      </c>
      <c r="M178" s="7">
        <v>274</v>
      </c>
      <c r="N178" s="7">
        <v>1148</v>
      </c>
      <c r="O178" s="7">
        <v>1624</v>
      </c>
      <c r="P178" s="7">
        <v>1899</v>
      </c>
      <c r="Q178" s="7">
        <v>212</v>
      </c>
      <c r="R178" s="7">
        <v>554</v>
      </c>
      <c r="S178" s="7">
        <v>35985</v>
      </c>
      <c r="T178" s="7">
        <v>362</v>
      </c>
      <c r="U178" s="7">
        <v>52</v>
      </c>
      <c r="V178" s="7">
        <v>2617</v>
      </c>
      <c r="W178" s="7">
        <v>123</v>
      </c>
      <c r="X178" s="7">
        <v>240</v>
      </c>
      <c r="Y178" s="7">
        <v>2201</v>
      </c>
      <c r="Z178" s="7">
        <v>4749</v>
      </c>
      <c r="AA178" s="7">
        <v>1877</v>
      </c>
      <c r="AB178" s="7">
        <v>2670</v>
      </c>
      <c r="AC178" s="7">
        <v>1624</v>
      </c>
      <c r="AD178" s="7">
        <v>1087</v>
      </c>
      <c r="AE178" s="7">
        <v>662</v>
      </c>
      <c r="AF178" s="7">
        <v>3276</v>
      </c>
      <c r="AG178" s="7">
        <v>3128</v>
      </c>
      <c r="AH178" s="7">
        <v>1638</v>
      </c>
      <c r="AI178" s="7">
        <v>3009</v>
      </c>
      <c r="AJ178" s="7">
        <v>4647</v>
      </c>
      <c r="AK178" s="7">
        <v>1023</v>
      </c>
      <c r="AL178" s="7">
        <v>944</v>
      </c>
      <c r="AM178" s="7">
        <v>55</v>
      </c>
      <c r="AN178" s="7">
        <v>30390</v>
      </c>
      <c r="AO178" s="7">
        <v>1238.6666666666667</v>
      </c>
      <c r="AP178" s="7">
        <v>1275</v>
      </c>
      <c r="AQ178" s="2">
        <v>3.7</v>
      </c>
      <c r="AR178" s="2">
        <v>2.7</v>
      </c>
      <c r="AS178" s="2">
        <v>4</v>
      </c>
      <c r="AT178" s="7">
        <v>80</v>
      </c>
      <c r="AU178" s="7">
        <v>73</v>
      </c>
      <c r="AV178" s="7">
        <v>322</v>
      </c>
      <c r="AW178" s="7">
        <v>54472</v>
      </c>
      <c r="AX178" s="2">
        <v>62.8</v>
      </c>
      <c r="AY178" s="2">
        <v>75</v>
      </c>
      <c r="AZ178" s="2">
        <v>31.8</v>
      </c>
      <c r="BA178" s="7">
        <v>623.66666666666663</v>
      </c>
      <c r="BB178" s="7">
        <v>32921</v>
      </c>
      <c r="BC178" s="7">
        <v>29713186</v>
      </c>
      <c r="BD178" s="7">
        <v>28532</v>
      </c>
      <c r="BE178" s="7">
        <v>806</v>
      </c>
      <c r="BF178" s="7">
        <v>1809</v>
      </c>
      <c r="BG178" s="7">
        <v>1275</v>
      </c>
      <c r="BH178" s="7">
        <v>566210</v>
      </c>
      <c r="BI178" s="7">
        <v>4187</v>
      </c>
      <c r="BJ178" s="7">
        <v>10170</v>
      </c>
      <c r="BK178" s="7">
        <v>50458</v>
      </c>
      <c r="BL178" s="7">
        <v>6288</v>
      </c>
      <c r="BM178" s="7">
        <v>6686</v>
      </c>
      <c r="BN178" s="7">
        <v>34738</v>
      </c>
      <c r="BO178" s="7">
        <v>56857</v>
      </c>
      <c r="BP178" s="7">
        <v>21043</v>
      </c>
      <c r="BQ178" s="7">
        <v>16132</v>
      </c>
      <c r="BR178" s="7">
        <v>34468</v>
      </c>
      <c r="BS178" s="7">
        <v>49889</v>
      </c>
      <c r="BT178" s="7">
        <v>73445</v>
      </c>
      <c r="BU178" s="7">
        <v>47502</v>
      </c>
      <c r="BV178" s="7">
        <v>28307</v>
      </c>
      <c r="BW178" s="7">
        <v>28963</v>
      </c>
      <c r="BX178" s="7">
        <v>34360</v>
      </c>
      <c r="BY178" s="7">
        <v>45406</v>
      </c>
      <c r="BZ178" s="7">
        <v>7744</v>
      </c>
      <c r="CA178" s="7">
        <v>8997</v>
      </c>
      <c r="CB178" s="7">
        <v>539</v>
      </c>
      <c r="CC178" s="7"/>
    </row>
    <row r="179" spans="1:81" x14ac:dyDescent="0.25">
      <c r="A179" t="s">
        <v>734</v>
      </c>
      <c r="B179" s="7">
        <v>5930</v>
      </c>
      <c r="C179" s="7">
        <v>27226</v>
      </c>
      <c r="D179" s="7">
        <v>33156</v>
      </c>
      <c r="E179" s="7">
        <v>5653</v>
      </c>
      <c r="F179" s="7">
        <v>27503</v>
      </c>
      <c r="G179" s="2">
        <v>17.899999999999999</v>
      </c>
      <c r="H179" s="2">
        <v>82.1</v>
      </c>
      <c r="I179" s="2">
        <v>17</v>
      </c>
      <c r="J179" s="2">
        <v>83</v>
      </c>
      <c r="K179" s="7">
        <v>34</v>
      </c>
      <c r="L179" s="7">
        <v>154</v>
      </c>
      <c r="M179" s="7">
        <v>276</v>
      </c>
      <c r="N179" s="7">
        <v>1153</v>
      </c>
      <c r="O179" s="7">
        <v>1628</v>
      </c>
      <c r="P179" s="7">
        <v>1916</v>
      </c>
      <c r="Q179" s="7">
        <v>211</v>
      </c>
      <c r="R179" s="7">
        <v>555</v>
      </c>
      <c r="S179" s="7">
        <v>36181</v>
      </c>
      <c r="T179" s="7">
        <v>350</v>
      </c>
      <c r="U179" s="7">
        <v>53</v>
      </c>
      <c r="V179" s="7">
        <v>2621</v>
      </c>
      <c r="W179" s="7">
        <v>121</v>
      </c>
      <c r="X179" s="7">
        <v>241</v>
      </c>
      <c r="Y179" s="7">
        <v>2225</v>
      </c>
      <c r="Z179" s="7">
        <v>4743</v>
      </c>
      <c r="AA179" s="7">
        <v>1890</v>
      </c>
      <c r="AB179" s="7">
        <v>2713</v>
      </c>
      <c r="AC179" s="7">
        <v>1624</v>
      </c>
      <c r="AD179" s="7">
        <v>1119</v>
      </c>
      <c r="AE179" s="7">
        <v>682</v>
      </c>
      <c r="AF179" s="7">
        <v>3353</v>
      </c>
      <c r="AG179" s="7">
        <v>3099</v>
      </c>
      <c r="AH179" s="7">
        <v>1644</v>
      </c>
      <c r="AI179" s="7">
        <v>2993</v>
      </c>
      <c r="AJ179" s="7">
        <v>4679</v>
      </c>
      <c r="AK179" s="7">
        <v>1029</v>
      </c>
      <c r="AL179" s="7">
        <v>951</v>
      </c>
      <c r="AM179" s="7">
        <v>51</v>
      </c>
      <c r="AN179" s="7">
        <v>30570</v>
      </c>
      <c r="AO179" s="7">
        <v>1119.6666666666667</v>
      </c>
      <c r="AP179" s="7">
        <v>1350</v>
      </c>
      <c r="AQ179" s="2">
        <v>3.9</v>
      </c>
      <c r="AR179" s="2">
        <v>3.4</v>
      </c>
      <c r="AS179" s="2">
        <v>3</v>
      </c>
      <c r="AT179" s="7">
        <v>85</v>
      </c>
      <c r="AU179" s="7">
        <v>79</v>
      </c>
      <c r="AV179" s="7">
        <v>286</v>
      </c>
      <c r="AW179" s="7">
        <v>54636</v>
      </c>
      <c r="AX179" s="2">
        <v>63.1</v>
      </c>
      <c r="AY179" s="2">
        <v>75.099999999999994</v>
      </c>
      <c r="AZ179" s="2">
        <v>31.7</v>
      </c>
      <c r="BA179" s="7">
        <v>636.33333333333337</v>
      </c>
      <c r="BB179" s="7">
        <v>33116</v>
      </c>
      <c r="BC179" s="7">
        <v>29872188</v>
      </c>
      <c r="BD179" s="7">
        <v>28682</v>
      </c>
      <c r="BE179" s="7">
        <v>805</v>
      </c>
      <c r="BF179" s="7">
        <v>1789</v>
      </c>
      <c r="BG179" s="7">
        <v>1350</v>
      </c>
      <c r="BH179" s="7">
        <v>568419</v>
      </c>
      <c r="BI179" s="7">
        <v>4181</v>
      </c>
      <c r="BJ179" s="7">
        <v>9641</v>
      </c>
      <c r="BK179" s="7">
        <v>50646</v>
      </c>
      <c r="BL179" s="7">
        <v>6468</v>
      </c>
      <c r="BM179" s="7">
        <v>6647</v>
      </c>
      <c r="BN179" s="7">
        <v>35561</v>
      </c>
      <c r="BO179" s="7">
        <v>57596</v>
      </c>
      <c r="BP179" s="7">
        <v>20880</v>
      </c>
      <c r="BQ179" s="7">
        <v>16042</v>
      </c>
      <c r="BR179" s="7">
        <v>34321</v>
      </c>
      <c r="BS179" s="7">
        <v>49158</v>
      </c>
      <c r="BT179" s="7">
        <v>73453</v>
      </c>
      <c r="BU179" s="7">
        <v>48237</v>
      </c>
      <c r="BV179" s="7">
        <v>29071</v>
      </c>
      <c r="BW179" s="7">
        <v>28976</v>
      </c>
      <c r="BX179" s="7">
        <v>34404</v>
      </c>
      <c r="BY179" s="7">
        <v>45620</v>
      </c>
      <c r="BZ179" s="7">
        <v>7799</v>
      </c>
      <c r="CA179" s="7">
        <v>9007</v>
      </c>
      <c r="CB179" s="7">
        <v>537</v>
      </c>
      <c r="CC179" s="7"/>
    </row>
    <row r="180" spans="1:81" x14ac:dyDescent="0.25">
      <c r="A180" t="s">
        <v>735</v>
      </c>
      <c r="B180" s="7">
        <v>5966</v>
      </c>
      <c r="C180" s="7">
        <v>27507</v>
      </c>
      <c r="D180" s="7">
        <v>33473</v>
      </c>
      <c r="E180" s="7">
        <v>5689</v>
      </c>
      <c r="F180" s="7">
        <v>27784</v>
      </c>
      <c r="G180" s="2">
        <v>17.8</v>
      </c>
      <c r="H180" s="2">
        <v>82.2</v>
      </c>
      <c r="I180" s="2">
        <v>17</v>
      </c>
      <c r="J180" s="2">
        <v>83</v>
      </c>
      <c r="K180" s="7">
        <v>34</v>
      </c>
      <c r="L180" s="7">
        <v>153</v>
      </c>
      <c r="M180" s="7">
        <v>280</v>
      </c>
      <c r="N180" s="7">
        <v>1159</v>
      </c>
      <c r="O180" s="7">
        <v>1634</v>
      </c>
      <c r="P180" s="7">
        <v>1938</v>
      </c>
      <c r="Q180" s="7">
        <v>210</v>
      </c>
      <c r="R180" s="7">
        <v>555</v>
      </c>
      <c r="S180" s="7">
        <v>36537</v>
      </c>
      <c r="T180" s="7">
        <v>367</v>
      </c>
      <c r="U180" s="7">
        <v>57</v>
      </c>
      <c r="V180" s="7">
        <v>2613</v>
      </c>
      <c r="W180" s="7">
        <v>121</v>
      </c>
      <c r="X180" s="7">
        <v>251</v>
      </c>
      <c r="Y180" s="7">
        <v>2258</v>
      </c>
      <c r="Z180" s="7">
        <v>4775</v>
      </c>
      <c r="AA180" s="7">
        <v>1896</v>
      </c>
      <c r="AB180" s="7">
        <v>2699</v>
      </c>
      <c r="AC180" s="7">
        <v>1656</v>
      </c>
      <c r="AD180" s="7">
        <v>1140</v>
      </c>
      <c r="AE180" s="7">
        <v>704</v>
      </c>
      <c r="AF180" s="7">
        <v>3419</v>
      </c>
      <c r="AG180" s="7">
        <v>3102</v>
      </c>
      <c r="AH180" s="7">
        <v>1663</v>
      </c>
      <c r="AI180" s="7">
        <v>3019</v>
      </c>
      <c r="AJ180" s="7">
        <v>4767</v>
      </c>
      <c r="AK180" s="7">
        <v>1035</v>
      </c>
      <c r="AL180" s="7">
        <v>944</v>
      </c>
      <c r="AM180" s="7">
        <v>51</v>
      </c>
      <c r="AN180" s="7">
        <v>30870</v>
      </c>
      <c r="AO180" s="7">
        <v>1084</v>
      </c>
      <c r="AP180" s="7">
        <v>1389</v>
      </c>
      <c r="AQ180" s="2">
        <v>4</v>
      </c>
      <c r="AR180" s="2">
        <v>2.8</v>
      </c>
      <c r="AS180" s="2">
        <v>2</v>
      </c>
      <c r="AT180" s="7">
        <v>83</v>
      </c>
      <c r="AU180" s="7">
        <v>80</v>
      </c>
      <c r="AV180" s="7">
        <v>327</v>
      </c>
      <c r="AW180" s="7">
        <v>54799</v>
      </c>
      <c r="AX180" s="2">
        <v>63.3</v>
      </c>
      <c r="AY180" s="2">
        <v>75.3</v>
      </c>
      <c r="AZ180" s="2">
        <v>31.7</v>
      </c>
      <c r="BA180" s="7">
        <v>646</v>
      </c>
      <c r="BB180" s="7">
        <v>33325</v>
      </c>
      <c r="BC180" s="7">
        <v>30001300.666666668</v>
      </c>
      <c r="BD180" s="7">
        <v>28773</v>
      </c>
      <c r="BE180" s="7">
        <v>841</v>
      </c>
      <c r="BF180" s="7">
        <v>1847</v>
      </c>
      <c r="BG180" s="7">
        <v>1389</v>
      </c>
      <c r="BH180" s="7">
        <v>569113</v>
      </c>
      <c r="BI180" s="7">
        <v>4173</v>
      </c>
      <c r="BJ180" s="7">
        <v>8938</v>
      </c>
      <c r="BK180" s="7">
        <v>51187</v>
      </c>
      <c r="BL180" s="7">
        <v>6724</v>
      </c>
      <c r="BM180" s="7">
        <v>6679</v>
      </c>
      <c r="BN180" s="7">
        <v>35169</v>
      </c>
      <c r="BO180" s="7">
        <v>57072</v>
      </c>
      <c r="BP180" s="7">
        <v>20297</v>
      </c>
      <c r="BQ180" s="7">
        <v>15827</v>
      </c>
      <c r="BR180" s="7">
        <v>34674</v>
      </c>
      <c r="BS180" s="7">
        <v>50344</v>
      </c>
      <c r="BT180" s="7">
        <v>73465</v>
      </c>
      <c r="BU180" s="7">
        <v>47764</v>
      </c>
      <c r="BV180" s="7">
        <v>30051</v>
      </c>
      <c r="BW180" s="7">
        <v>28713</v>
      </c>
      <c r="BX180" s="7">
        <v>34882</v>
      </c>
      <c r="BY180" s="7">
        <v>45645</v>
      </c>
      <c r="BZ180" s="7">
        <v>7746</v>
      </c>
      <c r="CA180" s="7">
        <v>9268</v>
      </c>
      <c r="CB180" s="7">
        <v>493</v>
      </c>
      <c r="CC180" s="7"/>
    </row>
    <row r="181" spans="1:81" x14ac:dyDescent="0.25">
      <c r="A181" t="s">
        <v>736</v>
      </c>
      <c r="B181" s="7">
        <v>6000</v>
      </c>
      <c r="C181" s="7">
        <v>27275</v>
      </c>
      <c r="D181" s="7">
        <v>33275</v>
      </c>
      <c r="E181" s="7">
        <v>5728</v>
      </c>
      <c r="F181" s="7">
        <v>27547</v>
      </c>
      <c r="G181" s="2">
        <v>18</v>
      </c>
      <c r="H181" s="2">
        <v>82</v>
      </c>
      <c r="I181" s="2">
        <v>17.2</v>
      </c>
      <c r="J181" s="2">
        <v>82.8</v>
      </c>
      <c r="K181" s="7">
        <v>33</v>
      </c>
      <c r="L181" s="7">
        <v>151</v>
      </c>
      <c r="M181" s="7">
        <v>280</v>
      </c>
      <c r="N181" s="7">
        <v>1175</v>
      </c>
      <c r="O181" s="7">
        <v>1637</v>
      </c>
      <c r="P181" s="7">
        <v>1963</v>
      </c>
      <c r="Q181" s="7">
        <v>212</v>
      </c>
      <c r="R181" s="7">
        <v>552</v>
      </c>
      <c r="S181" s="7">
        <v>36330</v>
      </c>
      <c r="T181" s="7">
        <v>338</v>
      </c>
      <c r="U181" s="7">
        <v>52</v>
      </c>
      <c r="V181" s="7">
        <v>2578</v>
      </c>
      <c r="W181" s="7">
        <v>128</v>
      </c>
      <c r="X181" s="7">
        <v>250</v>
      </c>
      <c r="Y181" s="7">
        <v>2259</v>
      </c>
      <c r="Z181" s="7">
        <v>4714</v>
      </c>
      <c r="AA181" s="7">
        <v>1847</v>
      </c>
      <c r="AB181" s="7">
        <v>2709</v>
      </c>
      <c r="AC181" s="7">
        <v>1644</v>
      </c>
      <c r="AD181" s="7">
        <v>1139</v>
      </c>
      <c r="AE181" s="7">
        <v>687</v>
      </c>
      <c r="AF181" s="7">
        <v>3374</v>
      </c>
      <c r="AG181" s="7">
        <v>3120</v>
      </c>
      <c r="AH181" s="7">
        <v>1678</v>
      </c>
      <c r="AI181" s="7">
        <v>3030</v>
      </c>
      <c r="AJ181" s="7">
        <v>4775</v>
      </c>
      <c r="AK181" s="7">
        <v>1050</v>
      </c>
      <c r="AL181" s="7">
        <v>901</v>
      </c>
      <c r="AM181" s="7">
        <v>57</v>
      </c>
      <c r="AN181" s="7">
        <v>30725</v>
      </c>
      <c r="AO181" s="7">
        <v>1047.6666666666667</v>
      </c>
      <c r="AP181" s="7">
        <v>1472</v>
      </c>
      <c r="AQ181" s="2">
        <v>4.2</v>
      </c>
      <c r="AR181" s="2">
        <v>3.8</v>
      </c>
      <c r="AS181" s="2">
        <v>2</v>
      </c>
      <c r="AT181" s="7">
        <v>84</v>
      </c>
      <c r="AU181" s="7">
        <v>77</v>
      </c>
      <c r="AV181" s="7">
        <v>300</v>
      </c>
      <c r="AW181" s="7">
        <v>54963</v>
      </c>
      <c r="AX181" s="2">
        <v>63.4</v>
      </c>
      <c r="AY181" s="2">
        <v>75.2</v>
      </c>
      <c r="AZ181" s="2">
        <v>31.6</v>
      </c>
      <c r="BA181" s="7">
        <v>660.33333333333337</v>
      </c>
      <c r="BB181" s="7">
        <v>33350</v>
      </c>
      <c r="BC181" s="7">
        <v>30148592</v>
      </c>
      <c r="BD181" s="7">
        <v>28840</v>
      </c>
      <c r="BE181" s="7">
        <v>817</v>
      </c>
      <c r="BF181" s="7">
        <v>1770</v>
      </c>
      <c r="BG181" s="7">
        <v>1472</v>
      </c>
      <c r="BH181" s="7">
        <v>569098</v>
      </c>
      <c r="BI181" s="7">
        <v>4180</v>
      </c>
      <c r="BJ181" s="7">
        <v>8964</v>
      </c>
      <c r="BK181" s="7">
        <v>52027</v>
      </c>
      <c r="BL181" s="7">
        <v>6522</v>
      </c>
      <c r="BM181" s="7">
        <v>6568</v>
      </c>
      <c r="BN181" s="7">
        <v>35379</v>
      </c>
      <c r="BO181" s="7">
        <v>57056</v>
      </c>
      <c r="BP181" s="7">
        <v>20015</v>
      </c>
      <c r="BQ181" s="7">
        <v>15755</v>
      </c>
      <c r="BR181" s="7">
        <v>34655</v>
      </c>
      <c r="BS181" s="7">
        <v>49957</v>
      </c>
      <c r="BT181" s="7">
        <v>73399</v>
      </c>
      <c r="BU181" s="7">
        <v>47285</v>
      </c>
      <c r="BV181" s="7">
        <v>30281</v>
      </c>
      <c r="BW181" s="7">
        <v>28827</v>
      </c>
      <c r="BX181" s="7">
        <v>34851</v>
      </c>
      <c r="BY181" s="7">
        <v>45930</v>
      </c>
      <c r="BZ181" s="7">
        <v>7794</v>
      </c>
      <c r="CA181" s="7">
        <v>9166</v>
      </c>
      <c r="CB181" s="7">
        <v>488</v>
      </c>
      <c r="CC181" s="7"/>
    </row>
    <row r="182" spans="1:81" x14ac:dyDescent="0.25">
      <c r="A182" t="s">
        <v>737</v>
      </c>
      <c r="B182" s="7">
        <v>6055</v>
      </c>
      <c r="C182" s="7">
        <v>27316</v>
      </c>
      <c r="D182" s="7">
        <v>33371</v>
      </c>
      <c r="E182" s="7">
        <v>5777</v>
      </c>
      <c r="F182" s="7">
        <v>27594</v>
      </c>
      <c r="G182" s="2">
        <v>18.100000000000001</v>
      </c>
      <c r="H182" s="2">
        <v>81.900000000000006</v>
      </c>
      <c r="I182" s="2">
        <v>17.3</v>
      </c>
      <c r="J182" s="2">
        <v>82.7</v>
      </c>
      <c r="K182" s="7">
        <v>34</v>
      </c>
      <c r="L182" s="7">
        <v>150</v>
      </c>
      <c r="M182" s="7">
        <v>281</v>
      </c>
      <c r="N182" s="7">
        <v>1184</v>
      </c>
      <c r="O182" s="7">
        <v>1657</v>
      </c>
      <c r="P182" s="7">
        <v>1983</v>
      </c>
      <c r="Q182" s="7">
        <v>209</v>
      </c>
      <c r="R182" s="7">
        <v>559</v>
      </c>
      <c r="S182" s="7">
        <v>36415</v>
      </c>
      <c r="T182" s="7">
        <v>376</v>
      </c>
      <c r="U182" s="7">
        <v>51</v>
      </c>
      <c r="V182" s="7">
        <v>2599</v>
      </c>
      <c r="W182" s="7">
        <v>126</v>
      </c>
      <c r="X182" s="7">
        <v>242</v>
      </c>
      <c r="Y182" s="7">
        <v>2248</v>
      </c>
      <c r="Z182" s="7">
        <v>4756</v>
      </c>
      <c r="AA182" s="7">
        <v>1848</v>
      </c>
      <c r="AB182" s="7">
        <v>2678</v>
      </c>
      <c r="AC182" s="7">
        <v>1590</v>
      </c>
      <c r="AD182" s="7">
        <v>1131</v>
      </c>
      <c r="AE182" s="7">
        <v>696</v>
      </c>
      <c r="AF182" s="7">
        <v>3439</v>
      </c>
      <c r="AG182" s="7">
        <v>3065</v>
      </c>
      <c r="AH182" s="7">
        <v>1677</v>
      </c>
      <c r="AI182" s="7">
        <v>3023</v>
      </c>
      <c r="AJ182" s="7">
        <v>4822</v>
      </c>
      <c r="AK182" s="7">
        <v>1077</v>
      </c>
      <c r="AL182" s="7">
        <v>904</v>
      </c>
      <c r="AM182" s="7">
        <v>66</v>
      </c>
      <c r="AN182" s="7">
        <v>30773</v>
      </c>
      <c r="AO182" s="7">
        <v>989.33333333333337</v>
      </c>
      <c r="AP182" s="7">
        <v>1428</v>
      </c>
      <c r="AQ182" s="2">
        <v>4.0999999999999996</v>
      </c>
      <c r="AR182" s="2">
        <v>2.6</v>
      </c>
      <c r="AS182" s="2">
        <v>2</v>
      </c>
      <c r="AT182" s="7">
        <v>77</v>
      </c>
      <c r="AU182" s="7">
        <v>70</v>
      </c>
      <c r="AV182" s="7">
        <v>251</v>
      </c>
      <c r="AW182" s="7">
        <v>55126</v>
      </c>
      <c r="AX182" s="2">
        <v>63.1</v>
      </c>
      <c r="AY182" s="2">
        <v>74.900000000000006</v>
      </c>
      <c r="AZ182" s="2">
        <v>31.5</v>
      </c>
      <c r="BA182" s="7">
        <v>671.33333333333337</v>
      </c>
      <c r="BB182" s="7">
        <v>33350</v>
      </c>
      <c r="BC182" s="7">
        <v>30220132</v>
      </c>
      <c r="BD182" s="7">
        <v>28842</v>
      </c>
      <c r="BE182" s="7">
        <v>802</v>
      </c>
      <c r="BF182" s="7">
        <v>1805</v>
      </c>
      <c r="BG182" s="7">
        <v>1428</v>
      </c>
      <c r="BH182" s="7">
        <v>568639</v>
      </c>
      <c r="BI182" s="7">
        <v>4189</v>
      </c>
      <c r="BJ182" s="7">
        <v>9006</v>
      </c>
      <c r="BK182" s="7">
        <v>52065</v>
      </c>
      <c r="BL182" s="7">
        <v>6608</v>
      </c>
      <c r="BM182" s="7">
        <v>6509</v>
      </c>
      <c r="BN182" s="7">
        <v>35509</v>
      </c>
      <c r="BO182" s="7">
        <v>57029</v>
      </c>
      <c r="BP182" s="7">
        <v>19752</v>
      </c>
      <c r="BQ182" s="7">
        <v>15488</v>
      </c>
      <c r="BR182" s="7">
        <v>34103</v>
      </c>
      <c r="BS182" s="7">
        <v>49236</v>
      </c>
      <c r="BT182" s="7">
        <v>73227</v>
      </c>
      <c r="BU182" s="7">
        <v>47257</v>
      </c>
      <c r="BV182" s="7">
        <v>30352</v>
      </c>
      <c r="BW182" s="7">
        <v>29049</v>
      </c>
      <c r="BX182" s="7">
        <v>35273</v>
      </c>
      <c r="BY182" s="7">
        <v>46473</v>
      </c>
      <c r="BZ182" s="7">
        <v>7690</v>
      </c>
      <c r="CA182" s="7">
        <v>9338</v>
      </c>
      <c r="CB182" s="7">
        <v>487</v>
      </c>
      <c r="CC182" s="7"/>
    </row>
    <row r="183" spans="1:81" x14ac:dyDescent="0.25">
      <c r="A183" t="s">
        <v>738</v>
      </c>
      <c r="B183" s="7">
        <v>6089</v>
      </c>
      <c r="C183" s="7">
        <v>27225</v>
      </c>
      <c r="D183" s="7">
        <v>33314</v>
      </c>
      <c r="E183" s="7">
        <v>5809</v>
      </c>
      <c r="F183" s="7">
        <v>27505</v>
      </c>
      <c r="G183" s="2">
        <v>18.3</v>
      </c>
      <c r="H183" s="2">
        <v>81.7</v>
      </c>
      <c r="I183" s="2">
        <v>17.399999999999999</v>
      </c>
      <c r="J183" s="2">
        <v>82.6</v>
      </c>
      <c r="K183" s="7">
        <v>34</v>
      </c>
      <c r="L183" s="7">
        <v>149</v>
      </c>
      <c r="M183" s="7">
        <v>281</v>
      </c>
      <c r="N183" s="7">
        <v>1195</v>
      </c>
      <c r="O183" s="7">
        <v>1656</v>
      </c>
      <c r="P183" s="7">
        <v>2004</v>
      </c>
      <c r="Q183" s="7">
        <v>208</v>
      </c>
      <c r="R183" s="7">
        <v>562</v>
      </c>
      <c r="S183" s="7">
        <v>36503</v>
      </c>
      <c r="T183" s="7">
        <v>402</v>
      </c>
      <c r="U183" s="7">
        <v>51</v>
      </c>
      <c r="V183" s="7">
        <v>2590</v>
      </c>
      <c r="W183" s="7">
        <v>131</v>
      </c>
      <c r="X183" s="7">
        <v>240</v>
      </c>
      <c r="Y183" s="7">
        <v>2213</v>
      </c>
      <c r="Z183" s="7">
        <v>4773</v>
      </c>
      <c r="AA183" s="7">
        <v>1895</v>
      </c>
      <c r="AB183" s="7">
        <v>2636</v>
      </c>
      <c r="AC183" s="7">
        <v>1629</v>
      </c>
      <c r="AD183" s="7">
        <v>1165</v>
      </c>
      <c r="AE183" s="7">
        <v>692</v>
      </c>
      <c r="AF183" s="7">
        <v>3381</v>
      </c>
      <c r="AG183" s="7">
        <v>3037</v>
      </c>
      <c r="AH183" s="7">
        <v>1689</v>
      </c>
      <c r="AI183" s="7">
        <v>3069</v>
      </c>
      <c r="AJ183" s="7">
        <v>4877</v>
      </c>
      <c r="AK183" s="7">
        <v>1087</v>
      </c>
      <c r="AL183" s="7">
        <v>896</v>
      </c>
      <c r="AM183" s="7">
        <v>53</v>
      </c>
      <c r="AN183" s="7">
        <v>30878</v>
      </c>
      <c r="AO183" s="7">
        <v>903.33333333333337</v>
      </c>
      <c r="AP183" s="7">
        <v>1339</v>
      </c>
      <c r="AQ183" s="2">
        <v>3.9</v>
      </c>
      <c r="AR183" s="2">
        <v>3.9</v>
      </c>
      <c r="AS183" s="2">
        <v>2</v>
      </c>
      <c r="AT183" s="7">
        <v>79</v>
      </c>
      <c r="AU183" s="7">
        <v>75</v>
      </c>
      <c r="AV183" s="7">
        <v>266</v>
      </c>
      <c r="AW183" s="7">
        <v>55290</v>
      </c>
      <c r="AX183" s="2">
        <v>62.8</v>
      </c>
      <c r="AY183" s="2">
        <v>74.900000000000006</v>
      </c>
      <c r="AZ183" s="2">
        <v>31.7</v>
      </c>
      <c r="BA183" s="7">
        <v>672.66666666666663</v>
      </c>
      <c r="BB183" s="7">
        <v>33379</v>
      </c>
      <c r="BC183" s="7">
        <v>30311597.666666668</v>
      </c>
      <c r="BD183" s="7">
        <v>28827</v>
      </c>
      <c r="BE183" s="7">
        <v>827</v>
      </c>
      <c r="BF183" s="7">
        <v>1876</v>
      </c>
      <c r="BG183" s="7">
        <v>1339</v>
      </c>
      <c r="BH183" s="7">
        <v>567452</v>
      </c>
      <c r="BI183" s="7">
        <v>4195</v>
      </c>
      <c r="BJ183" s="7">
        <v>8804</v>
      </c>
      <c r="BK183" s="7">
        <v>51529</v>
      </c>
      <c r="BL183" s="7">
        <v>6408</v>
      </c>
      <c r="BM183" s="7">
        <v>6483</v>
      </c>
      <c r="BN183" s="7">
        <v>35399</v>
      </c>
      <c r="BO183" s="7">
        <v>56801</v>
      </c>
      <c r="BP183" s="7">
        <v>19957</v>
      </c>
      <c r="BQ183" s="7">
        <v>15518</v>
      </c>
      <c r="BR183" s="7">
        <v>33774</v>
      </c>
      <c r="BS183" s="7">
        <v>49239</v>
      </c>
      <c r="BT183" s="7">
        <v>73441</v>
      </c>
      <c r="BU183" s="7">
        <v>47046</v>
      </c>
      <c r="BV183" s="7">
        <v>30616</v>
      </c>
      <c r="BW183" s="7">
        <v>29322</v>
      </c>
      <c r="BX183" s="7">
        <v>34965</v>
      </c>
      <c r="BY183" s="7">
        <v>46632</v>
      </c>
      <c r="BZ183" s="7">
        <v>7604</v>
      </c>
      <c r="CA183" s="7">
        <v>9260</v>
      </c>
      <c r="CB183" s="7">
        <v>458</v>
      </c>
      <c r="CC183" s="7"/>
    </row>
    <row r="184" spans="1:81" x14ac:dyDescent="0.25">
      <c r="A184" t="s">
        <v>739</v>
      </c>
      <c r="B184" s="7">
        <v>6116</v>
      </c>
      <c r="C184" s="7">
        <v>27228</v>
      </c>
      <c r="D184" s="7">
        <v>33344</v>
      </c>
      <c r="E184" s="7">
        <v>5836</v>
      </c>
      <c r="F184" s="7">
        <v>27508</v>
      </c>
      <c r="G184" s="2">
        <v>18.3</v>
      </c>
      <c r="H184" s="2">
        <v>81.7</v>
      </c>
      <c r="I184" s="2">
        <v>17.5</v>
      </c>
      <c r="J184" s="2">
        <v>82.5</v>
      </c>
      <c r="K184" s="7">
        <v>35</v>
      </c>
      <c r="L184" s="7">
        <v>149</v>
      </c>
      <c r="M184" s="7">
        <v>282</v>
      </c>
      <c r="N184" s="7">
        <v>1208</v>
      </c>
      <c r="O184" s="7">
        <v>1655</v>
      </c>
      <c r="P184" s="7">
        <v>2017</v>
      </c>
      <c r="Q184" s="7">
        <v>206</v>
      </c>
      <c r="R184" s="7">
        <v>563</v>
      </c>
      <c r="S184" s="7">
        <v>36789</v>
      </c>
      <c r="T184" s="7">
        <v>371</v>
      </c>
      <c r="U184" s="7">
        <v>48</v>
      </c>
      <c r="V184" s="7">
        <v>2580</v>
      </c>
      <c r="W184" s="7">
        <v>131</v>
      </c>
      <c r="X184" s="7">
        <v>246</v>
      </c>
      <c r="Y184" s="7">
        <v>2232</v>
      </c>
      <c r="Z184" s="7">
        <v>4754</v>
      </c>
      <c r="AA184" s="7">
        <v>1896</v>
      </c>
      <c r="AB184" s="7">
        <v>2663</v>
      </c>
      <c r="AC184" s="7">
        <v>1620</v>
      </c>
      <c r="AD184" s="7">
        <v>1159</v>
      </c>
      <c r="AE184" s="7">
        <v>701</v>
      </c>
      <c r="AF184" s="7">
        <v>3469</v>
      </c>
      <c r="AG184" s="7">
        <v>3006</v>
      </c>
      <c r="AH184" s="7">
        <v>1704</v>
      </c>
      <c r="AI184" s="7">
        <v>3069</v>
      </c>
      <c r="AJ184" s="7">
        <v>4981</v>
      </c>
      <c r="AK184" s="7">
        <v>1122</v>
      </c>
      <c r="AL184" s="7">
        <v>968</v>
      </c>
      <c r="AM184" s="7">
        <v>70</v>
      </c>
      <c r="AN184" s="7">
        <v>31181</v>
      </c>
      <c r="AO184" s="7">
        <v>888</v>
      </c>
      <c r="AP184" s="7">
        <v>1513</v>
      </c>
      <c r="AQ184" s="2">
        <v>4.3</v>
      </c>
      <c r="AR184" s="2">
        <v>3.1</v>
      </c>
      <c r="AS184" s="2">
        <v>2</v>
      </c>
      <c r="AT184" s="7">
        <v>69</v>
      </c>
      <c r="AU184" s="7">
        <v>65</v>
      </c>
      <c r="AV184" s="7">
        <v>341</v>
      </c>
      <c r="AW184" s="7">
        <v>55454</v>
      </c>
      <c r="AX184" s="2">
        <v>62.8</v>
      </c>
      <c r="AY184" s="2">
        <v>74.5</v>
      </c>
      <c r="AZ184" s="2">
        <v>32</v>
      </c>
      <c r="BA184" s="7">
        <v>684.33333333333337</v>
      </c>
      <c r="BB184" s="7">
        <v>33335</v>
      </c>
      <c r="BC184" s="7">
        <v>30371016.666666668</v>
      </c>
      <c r="BD184" s="7">
        <v>28935</v>
      </c>
      <c r="BE184" s="7">
        <v>787</v>
      </c>
      <c r="BF184" s="7">
        <v>1744</v>
      </c>
      <c r="BG184" s="7">
        <v>1513</v>
      </c>
      <c r="BH184" s="7">
        <v>572609</v>
      </c>
      <c r="BI184" s="7">
        <v>4186</v>
      </c>
      <c r="BJ184" s="7">
        <v>8435</v>
      </c>
      <c r="BK184" s="7">
        <v>52074</v>
      </c>
      <c r="BL184" s="7">
        <v>6528</v>
      </c>
      <c r="BM184" s="7">
        <v>6342</v>
      </c>
      <c r="BN184" s="7">
        <v>35398</v>
      </c>
      <c r="BO184" s="7">
        <v>57139</v>
      </c>
      <c r="BP184" s="7">
        <v>20681</v>
      </c>
      <c r="BQ184" s="7">
        <v>15577</v>
      </c>
      <c r="BR184" s="7">
        <v>34020</v>
      </c>
      <c r="BS184" s="7">
        <v>49797</v>
      </c>
      <c r="BT184" s="7">
        <v>73614</v>
      </c>
      <c r="BU184" s="7">
        <v>47644</v>
      </c>
      <c r="BV184" s="7">
        <v>31242</v>
      </c>
      <c r="BW184" s="7">
        <v>29521</v>
      </c>
      <c r="BX184" s="7">
        <v>35322</v>
      </c>
      <c r="BY184" s="7">
        <v>47604</v>
      </c>
      <c r="BZ184" s="7">
        <v>7732</v>
      </c>
      <c r="CA184" s="7">
        <v>9295</v>
      </c>
      <c r="CB184" s="7">
        <v>457</v>
      </c>
      <c r="CC184" s="7"/>
    </row>
    <row r="185" spans="1:81" x14ac:dyDescent="0.25">
      <c r="A185" t="s">
        <v>740</v>
      </c>
      <c r="B185" s="7">
        <v>6092</v>
      </c>
      <c r="C185" s="7">
        <v>27497</v>
      </c>
      <c r="D185" s="7">
        <v>33589</v>
      </c>
      <c r="E185" s="7">
        <v>5860</v>
      </c>
      <c r="F185" s="7">
        <v>27729</v>
      </c>
      <c r="G185" s="2">
        <v>18.100000000000001</v>
      </c>
      <c r="H185" s="2">
        <v>81.900000000000006</v>
      </c>
      <c r="I185" s="2">
        <v>17.399999999999999</v>
      </c>
      <c r="J185" s="2">
        <v>82.6</v>
      </c>
      <c r="K185" s="7">
        <v>35</v>
      </c>
      <c r="L185" s="7">
        <v>147</v>
      </c>
      <c r="M185" s="7">
        <v>282</v>
      </c>
      <c r="N185" s="7">
        <v>1216</v>
      </c>
      <c r="O185" s="7">
        <v>1654</v>
      </c>
      <c r="P185" s="7">
        <v>2028</v>
      </c>
      <c r="Q185" s="7">
        <v>205</v>
      </c>
      <c r="R185" s="7">
        <v>527</v>
      </c>
      <c r="S185" s="7">
        <v>36710</v>
      </c>
      <c r="T185" s="7">
        <v>350</v>
      </c>
      <c r="U185" s="7">
        <v>50</v>
      </c>
      <c r="V185" s="7">
        <v>2576</v>
      </c>
      <c r="W185" s="7">
        <v>134</v>
      </c>
      <c r="X185" s="7">
        <v>243</v>
      </c>
      <c r="Y185" s="7">
        <v>2155</v>
      </c>
      <c r="Z185" s="7">
        <v>4735</v>
      </c>
      <c r="AA185" s="7">
        <v>1878</v>
      </c>
      <c r="AB185" s="7">
        <v>2665</v>
      </c>
      <c r="AC185" s="7">
        <v>1608</v>
      </c>
      <c r="AD185" s="7">
        <v>1173</v>
      </c>
      <c r="AE185" s="7">
        <v>713</v>
      </c>
      <c r="AF185" s="7">
        <v>3492</v>
      </c>
      <c r="AG185" s="7">
        <v>3002</v>
      </c>
      <c r="AH185" s="7">
        <v>1718</v>
      </c>
      <c r="AI185" s="7">
        <v>3056</v>
      </c>
      <c r="AJ185" s="7">
        <v>5057</v>
      </c>
      <c r="AK185" s="7">
        <v>1117</v>
      </c>
      <c r="AL185" s="7">
        <v>925</v>
      </c>
      <c r="AM185" s="7">
        <v>64</v>
      </c>
      <c r="AN185" s="7">
        <v>31202</v>
      </c>
      <c r="AO185" s="7">
        <v>890</v>
      </c>
      <c r="AP185" s="7">
        <v>1467</v>
      </c>
      <c r="AQ185" s="2">
        <v>4.2</v>
      </c>
      <c r="AR185" s="2">
        <v>3.8</v>
      </c>
      <c r="AS185" s="2">
        <v>2</v>
      </c>
      <c r="AT185" s="7">
        <v>79</v>
      </c>
      <c r="AU185" s="7">
        <v>74</v>
      </c>
      <c r="AV185" s="7">
        <v>340</v>
      </c>
      <c r="AW185" s="7">
        <v>55617</v>
      </c>
      <c r="AX185" s="2">
        <v>62.9</v>
      </c>
      <c r="AY185" s="2">
        <v>74.599999999999994</v>
      </c>
      <c r="AZ185" s="2">
        <v>32</v>
      </c>
      <c r="BA185" s="7">
        <v>695.66666666666663</v>
      </c>
      <c r="BB185" s="7">
        <v>33489</v>
      </c>
      <c r="BC185" s="7">
        <v>30433084</v>
      </c>
      <c r="BD185" s="7">
        <v>29009</v>
      </c>
      <c r="BE185" s="7">
        <v>873</v>
      </c>
      <c r="BF185" s="7">
        <v>1823</v>
      </c>
      <c r="BG185" s="7">
        <v>1467</v>
      </c>
      <c r="BH185" s="7">
        <v>575134</v>
      </c>
      <c r="BI185" s="7">
        <v>4210</v>
      </c>
      <c r="BJ185" s="7">
        <v>8266</v>
      </c>
      <c r="BK185" s="7">
        <v>51637</v>
      </c>
      <c r="BL185" s="7">
        <v>6626</v>
      </c>
      <c r="BM185" s="7">
        <v>6482</v>
      </c>
      <c r="BN185" s="7">
        <v>35487</v>
      </c>
      <c r="BO185" s="7">
        <v>56999</v>
      </c>
      <c r="BP185" s="7">
        <v>21111</v>
      </c>
      <c r="BQ185" s="7">
        <v>15614</v>
      </c>
      <c r="BR185" s="7">
        <v>35040</v>
      </c>
      <c r="BS185" s="7">
        <v>49549</v>
      </c>
      <c r="BT185" s="7">
        <v>73696</v>
      </c>
      <c r="BU185" s="7">
        <v>48354</v>
      </c>
      <c r="BV185" s="7">
        <v>31511</v>
      </c>
      <c r="BW185" s="7">
        <v>29663</v>
      </c>
      <c r="BX185" s="7">
        <v>35463</v>
      </c>
      <c r="BY185" s="7">
        <v>47960</v>
      </c>
      <c r="BZ185" s="7">
        <v>7655</v>
      </c>
      <c r="CA185" s="7">
        <v>9345</v>
      </c>
      <c r="CB185" s="7">
        <v>465</v>
      </c>
      <c r="CC185" s="7"/>
    </row>
    <row r="186" spans="1:81" x14ac:dyDescent="0.25">
      <c r="A186" t="s">
        <v>741</v>
      </c>
      <c r="B186" s="7">
        <v>6123</v>
      </c>
      <c r="C186" s="7">
        <v>27655</v>
      </c>
      <c r="D186" s="7">
        <v>33778</v>
      </c>
      <c r="E186" s="7">
        <v>5879</v>
      </c>
      <c r="F186" s="7">
        <v>27899</v>
      </c>
      <c r="G186" s="2">
        <v>18.100000000000001</v>
      </c>
      <c r="H186" s="2">
        <v>81.900000000000006</v>
      </c>
      <c r="I186" s="2">
        <v>17.399999999999999</v>
      </c>
      <c r="J186" s="2">
        <v>82.6</v>
      </c>
      <c r="K186" s="7">
        <v>35</v>
      </c>
      <c r="L186" s="7">
        <v>148</v>
      </c>
      <c r="M186" s="7">
        <v>282</v>
      </c>
      <c r="N186" s="7">
        <v>1222</v>
      </c>
      <c r="O186" s="7">
        <v>1660</v>
      </c>
      <c r="P186" s="7">
        <v>2041</v>
      </c>
      <c r="Q186" s="7">
        <v>205</v>
      </c>
      <c r="R186" s="7">
        <v>530</v>
      </c>
      <c r="S186" s="7">
        <v>36766</v>
      </c>
      <c r="T186" s="7">
        <v>360</v>
      </c>
      <c r="U186" s="7">
        <v>47</v>
      </c>
      <c r="V186" s="7">
        <v>2589</v>
      </c>
      <c r="W186" s="7">
        <v>139</v>
      </c>
      <c r="X186" s="7">
        <v>245</v>
      </c>
      <c r="Y186" s="7">
        <v>2220</v>
      </c>
      <c r="Z186" s="7">
        <v>4704</v>
      </c>
      <c r="AA186" s="7">
        <v>1879</v>
      </c>
      <c r="AB186" s="7">
        <v>2679</v>
      </c>
      <c r="AC186" s="7">
        <v>1636</v>
      </c>
      <c r="AD186" s="7">
        <v>1181</v>
      </c>
      <c r="AE186" s="7">
        <v>684</v>
      </c>
      <c r="AF186" s="7">
        <v>3525</v>
      </c>
      <c r="AG186" s="7">
        <v>2975</v>
      </c>
      <c r="AH186" s="7">
        <v>1721</v>
      </c>
      <c r="AI186" s="7">
        <v>3060</v>
      </c>
      <c r="AJ186" s="7">
        <v>5059</v>
      </c>
      <c r="AK186" s="7">
        <v>1103</v>
      </c>
      <c r="AL186" s="7">
        <v>924</v>
      </c>
      <c r="AM186" s="7">
        <v>38</v>
      </c>
      <c r="AN186" s="7">
        <v>31166</v>
      </c>
      <c r="AO186" s="7">
        <v>847.33333333333337</v>
      </c>
      <c r="AP186" s="7">
        <v>1507</v>
      </c>
      <c r="AQ186" s="2">
        <v>4.3</v>
      </c>
      <c r="AR186" s="2">
        <v>3.2</v>
      </c>
      <c r="AS186" s="2">
        <v>1</v>
      </c>
      <c r="AT186" s="7">
        <v>81</v>
      </c>
      <c r="AU186" s="7">
        <v>74</v>
      </c>
      <c r="AV186" s="7">
        <v>340</v>
      </c>
      <c r="AW186" s="7">
        <v>55771</v>
      </c>
      <c r="AX186" s="2">
        <v>63.3</v>
      </c>
      <c r="AY186" s="2">
        <v>74.900000000000006</v>
      </c>
      <c r="AZ186" s="2">
        <v>32.1</v>
      </c>
      <c r="BA186" s="7">
        <v>704.33333333333337</v>
      </c>
      <c r="BB186" s="7">
        <v>33775</v>
      </c>
      <c r="BC186" s="7">
        <v>30439097.666666668</v>
      </c>
      <c r="BD186" s="7">
        <v>29253</v>
      </c>
      <c r="BE186" s="7">
        <v>903</v>
      </c>
      <c r="BF186" s="7">
        <v>1916</v>
      </c>
      <c r="BG186" s="7">
        <v>1507</v>
      </c>
      <c r="BH186" s="7">
        <v>575141</v>
      </c>
      <c r="BI186" s="7">
        <v>4245</v>
      </c>
      <c r="BJ186" s="7">
        <v>8137</v>
      </c>
      <c r="BK186" s="7">
        <v>51719</v>
      </c>
      <c r="BL186" s="7">
        <v>6452</v>
      </c>
      <c r="BM186" s="7">
        <v>6453</v>
      </c>
      <c r="BN186" s="7">
        <v>35616</v>
      </c>
      <c r="BO186" s="7">
        <v>57270</v>
      </c>
      <c r="BP186" s="7">
        <v>20836</v>
      </c>
      <c r="BQ186" s="7">
        <v>15473</v>
      </c>
      <c r="BR186" s="7">
        <v>35048</v>
      </c>
      <c r="BS186" s="7">
        <v>49175</v>
      </c>
      <c r="BT186" s="7">
        <v>73742</v>
      </c>
      <c r="BU186" s="7">
        <v>48743</v>
      </c>
      <c r="BV186" s="7">
        <v>31369</v>
      </c>
      <c r="BW186" s="7">
        <v>29873</v>
      </c>
      <c r="BX186" s="7">
        <v>35719</v>
      </c>
      <c r="BY186" s="7">
        <v>48107</v>
      </c>
      <c r="BZ186" s="7">
        <v>7504</v>
      </c>
      <c r="CA186" s="7">
        <v>9184</v>
      </c>
      <c r="CB186" s="7">
        <v>475</v>
      </c>
      <c r="CC186" s="7"/>
    </row>
    <row r="187" spans="1:81" x14ac:dyDescent="0.25">
      <c r="A187" t="s">
        <v>1273</v>
      </c>
      <c r="B187" s="7">
        <v>6144</v>
      </c>
      <c r="C187" s="7">
        <v>27778</v>
      </c>
      <c r="D187" s="7">
        <v>33922</v>
      </c>
      <c r="E187" s="7">
        <v>5897</v>
      </c>
      <c r="F187" s="7">
        <v>28025</v>
      </c>
      <c r="G187" s="2">
        <v>18.100000000000001</v>
      </c>
      <c r="H187" s="2">
        <v>81.900000000000006</v>
      </c>
      <c r="I187" s="2">
        <v>17.399999999999999</v>
      </c>
      <c r="J187" s="2">
        <v>82.6</v>
      </c>
      <c r="K187" s="7">
        <v>35</v>
      </c>
      <c r="L187" s="7">
        <v>147</v>
      </c>
      <c r="M187" s="7">
        <v>282</v>
      </c>
      <c r="N187" s="7">
        <v>1231</v>
      </c>
      <c r="O187" s="7">
        <v>1657</v>
      </c>
      <c r="P187" s="7">
        <v>2052</v>
      </c>
      <c r="Q187" s="7">
        <v>204</v>
      </c>
      <c r="R187" s="7">
        <v>533</v>
      </c>
      <c r="S187" s="7">
        <v>36906</v>
      </c>
      <c r="T187" s="7">
        <v>360</v>
      </c>
      <c r="U187" s="7">
        <v>48</v>
      </c>
      <c r="V187" s="7">
        <v>2607</v>
      </c>
      <c r="W187" s="7">
        <v>139</v>
      </c>
      <c r="X187" s="7">
        <v>250</v>
      </c>
      <c r="Y187" s="7">
        <v>2229</v>
      </c>
      <c r="Z187" s="7">
        <v>4697</v>
      </c>
      <c r="AA187" s="7">
        <v>1900</v>
      </c>
      <c r="AB187" s="7">
        <v>2658</v>
      </c>
      <c r="AC187" s="7">
        <v>1648</v>
      </c>
      <c r="AD187" s="7">
        <v>1208</v>
      </c>
      <c r="AE187" s="7">
        <v>711</v>
      </c>
      <c r="AF187" s="7">
        <v>3506</v>
      </c>
      <c r="AG187" s="7">
        <v>2980</v>
      </c>
      <c r="AH187" s="7">
        <v>1729</v>
      </c>
      <c r="AI187" s="7">
        <v>3042</v>
      </c>
      <c r="AJ187" s="7">
        <v>5071</v>
      </c>
      <c r="AK187" s="7">
        <v>1124</v>
      </c>
      <c r="AL187" s="7">
        <v>954</v>
      </c>
      <c r="AM187" s="7">
        <v>47</v>
      </c>
      <c r="AN187" s="7">
        <v>31274</v>
      </c>
      <c r="AO187" s="7">
        <v>785.33333333333337</v>
      </c>
      <c r="AP187" s="7">
        <v>1552</v>
      </c>
      <c r="AQ187" s="2">
        <v>4.4000000000000004</v>
      </c>
      <c r="AR187" s="2">
        <v>3.9</v>
      </c>
      <c r="AS187" s="2">
        <v>1</v>
      </c>
      <c r="AT187" s="7">
        <v>81</v>
      </c>
      <c r="AU187" s="7">
        <v>78</v>
      </c>
      <c r="AV187" s="7">
        <v>323</v>
      </c>
      <c r="AW187" s="7">
        <v>55918</v>
      </c>
      <c r="AX187" s="2">
        <v>63.3</v>
      </c>
      <c r="AY187" s="2">
        <v>75</v>
      </c>
      <c r="AZ187" s="2">
        <v>31.8</v>
      </c>
      <c r="BA187" s="7">
        <v>715</v>
      </c>
      <c r="BB187" s="7">
        <v>33863</v>
      </c>
      <c r="BC187" s="7">
        <v>30426907</v>
      </c>
      <c r="BD187" s="7">
        <v>29304</v>
      </c>
      <c r="BE187" s="7">
        <v>857</v>
      </c>
      <c r="BF187" s="7">
        <v>1968</v>
      </c>
      <c r="BG187" s="7">
        <v>1552</v>
      </c>
      <c r="BH187" s="7">
        <v>575494</v>
      </c>
      <c r="BI187" s="7">
        <v>4279</v>
      </c>
      <c r="BJ187" s="7">
        <v>7951</v>
      </c>
      <c r="BK187" s="7">
        <v>51434</v>
      </c>
      <c r="BL187" s="7">
        <v>6502</v>
      </c>
      <c r="BM187" s="7">
        <v>6551</v>
      </c>
      <c r="BN187" s="7">
        <v>35727</v>
      </c>
      <c r="BO187" s="7">
        <v>57080</v>
      </c>
      <c r="BP187" s="7">
        <v>20795</v>
      </c>
      <c r="BQ187" s="7">
        <v>15493</v>
      </c>
      <c r="BR187" s="7">
        <v>35366</v>
      </c>
      <c r="BS187" s="7">
        <v>49216</v>
      </c>
      <c r="BT187" s="7">
        <v>73943</v>
      </c>
      <c r="BU187" s="7">
        <v>49076</v>
      </c>
      <c r="BV187" s="7">
        <v>30981</v>
      </c>
      <c r="BW187" s="7">
        <v>30011</v>
      </c>
      <c r="BX187" s="7">
        <v>35346</v>
      </c>
      <c r="BY187" s="7">
        <v>48454</v>
      </c>
      <c r="BZ187" s="7">
        <v>7396</v>
      </c>
      <c r="CA187" s="7">
        <v>9419</v>
      </c>
      <c r="CB187" s="7">
        <v>476</v>
      </c>
    </row>
    <row r="188" spans="1:81" x14ac:dyDescent="0.25">
      <c r="A188" t="s">
        <v>1497</v>
      </c>
      <c r="B188" s="7">
        <v>6151</v>
      </c>
      <c r="C188" s="7">
        <v>27860</v>
      </c>
      <c r="D188" s="7">
        <v>34011</v>
      </c>
      <c r="E188" s="7">
        <v>5906</v>
      </c>
      <c r="F188" s="7">
        <v>28105</v>
      </c>
      <c r="G188" s="2">
        <v>18.100000000000001</v>
      </c>
      <c r="H188" s="2">
        <v>81.900000000000006</v>
      </c>
      <c r="I188" s="2">
        <v>17.399999999999999</v>
      </c>
      <c r="J188" s="2">
        <v>82.6</v>
      </c>
      <c r="K188" s="7">
        <v>35</v>
      </c>
      <c r="L188" s="7">
        <v>147</v>
      </c>
      <c r="M188" s="7">
        <v>283</v>
      </c>
      <c r="N188" s="7">
        <v>1235</v>
      </c>
      <c r="O188" s="7">
        <v>1658</v>
      </c>
      <c r="P188" s="7">
        <v>2061</v>
      </c>
      <c r="Q188" s="7">
        <v>204</v>
      </c>
      <c r="R188" s="7">
        <v>526</v>
      </c>
      <c r="S188" s="7">
        <v>37094</v>
      </c>
      <c r="T188" s="7">
        <v>350</v>
      </c>
      <c r="U188" s="7">
        <v>51</v>
      </c>
      <c r="V188" s="7">
        <v>2590</v>
      </c>
      <c r="W188" s="7">
        <v>139</v>
      </c>
      <c r="X188" s="7">
        <v>248</v>
      </c>
      <c r="Y188" s="7">
        <v>2249</v>
      </c>
      <c r="Z188" s="7">
        <v>4708</v>
      </c>
      <c r="AA188" s="7">
        <v>1887</v>
      </c>
      <c r="AB188" s="7">
        <v>2633</v>
      </c>
      <c r="AC188" s="7">
        <v>1626</v>
      </c>
      <c r="AD188" s="7">
        <v>1168</v>
      </c>
      <c r="AE188" s="7">
        <v>733</v>
      </c>
      <c r="AF188" s="7">
        <v>3505</v>
      </c>
      <c r="AG188" s="7">
        <v>3023</v>
      </c>
      <c r="AH188" s="7">
        <v>1738</v>
      </c>
      <c r="AI188" s="7">
        <v>3103</v>
      </c>
      <c r="AJ188" s="7">
        <v>5147</v>
      </c>
      <c r="AK188" s="7">
        <v>1150</v>
      </c>
      <c r="AL188" s="7">
        <v>984</v>
      </c>
      <c r="AM188" s="7">
        <v>61</v>
      </c>
      <c r="AN188" s="7">
        <v>31468</v>
      </c>
      <c r="AO188" s="7">
        <v>770</v>
      </c>
      <c r="AP188" s="7">
        <v>1614</v>
      </c>
      <c r="AQ188" s="2">
        <v>4.5</v>
      </c>
      <c r="AR188" s="2">
        <v>3.8</v>
      </c>
      <c r="AS188" s="2">
        <v>1</v>
      </c>
      <c r="AT188" s="7">
        <v>77</v>
      </c>
      <c r="AU188" s="7">
        <v>75</v>
      </c>
      <c r="AV188" s="7">
        <v>352</v>
      </c>
      <c r="AW188" s="7">
        <v>56065</v>
      </c>
      <c r="AX188" s="2">
        <v>63.5</v>
      </c>
      <c r="AY188" s="2">
        <v>75</v>
      </c>
      <c r="AZ188" s="2">
        <v>31.8</v>
      </c>
      <c r="BA188" s="7">
        <v>722</v>
      </c>
      <c r="BB188" s="7">
        <v>33975</v>
      </c>
      <c r="BC188" s="7">
        <v>30371785</v>
      </c>
      <c r="BD188" s="7">
        <v>29381</v>
      </c>
      <c r="BE188" s="7">
        <v>881</v>
      </c>
      <c r="BF188" s="7">
        <v>1981</v>
      </c>
      <c r="BG188" s="7">
        <v>1614</v>
      </c>
      <c r="BH188" s="7">
        <v>579577</v>
      </c>
      <c r="BI188" s="7">
        <v>4300</v>
      </c>
      <c r="BJ188" s="7">
        <v>7909</v>
      </c>
      <c r="BK188" s="7">
        <v>51870</v>
      </c>
      <c r="BL188" s="7">
        <v>6618</v>
      </c>
      <c r="BM188" s="7">
        <v>6811</v>
      </c>
      <c r="BN188" s="7">
        <v>35725</v>
      </c>
      <c r="BO188" s="7">
        <v>58002</v>
      </c>
      <c r="BP188" s="7">
        <v>21198</v>
      </c>
      <c r="BQ188" s="7">
        <v>15330</v>
      </c>
      <c r="BR188" s="7">
        <v>36044</v>
      </c>
      <c r="BS188" s="7">
        <v>49113</v>
      </c>
      <c r="BT188" s="7">
        <v>74036</v>
      </c>
      <c r="BU188" s="7">
        <v>49088</v>
      </c>
      <c r="BV188" s="7">
        <v>32002</v>
      </c>
      <c r="BW188" s="7">
        <v>30178</v>
      </c>
      <c r="BX188" s="7">
        <v>35136</v>
      </c>
      <c r="BY188" s="7">
        <v>48584</v>
      </c>
      <c r="BZ188" s="7">
        <v>7466</v>
      </c>
      <c r="CA188" s="7">
        <v>9683</v>
      </c>
      <c r="CB188" s="7">
        <v>481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D8A5-EAFC-48BB-AF33-AC7EE44712B6}">
  <dimension ref="A1:W94"/>
  <sheetViews>
    <sheetView workbookViewId="0">
      <pane xSplit="1" ySplit="6" topLeftCell="B71" activePane="bottomRight" state="frozen"/>
      <selection pane="topRight" activeCell="B1" sqref="B1"/>
      <selection pane="bottomLeft" activeCell="A7" sqref="A7"/>
      <selection pane="bottomRight" activeCell="P101" sqref="P101"/>
    </sheetView>
  </sheetViews>
  <sheetFormatPr defaultRowHeight="15" x14ac:dyDescent="0.25"/>
  <sheetData>
    <row r="1" spans="1:23" x14ac:dyDescent="0.25">
      <c r="B1" t="str">
        <f>DataQ!F1</f>
        <v>JUN018F.db</v>
      </c>
      <c r="C1" t="str">
        <f>DataQ!G1</f>
        <v>JUN018F.db</v>
      </c>
      <c r="D1" t="str">
        <f>DataQ!H1</f>
        <v>JUN018F.db</v>
      </c>
      <c r="E1" t="str">
        <f>DataQ!I1</f>
        <v>JUN018F.db</v>
      </c>
      <c r="F1" t="str">
        <f>DataQ!J1</f>
        <v>JUN018F.db</v>
      </c>
      <c r="G1" t="str">
        <f>DataQ!K1</f>
        <v>JUN018F.db</v>
      </c>
      <c r="H1" t="str">
        <f>DataQ!L1</f>
        <v>JUN018F.db</v>
      </c>
      <c r="I1" t="str">
        <f>DataQ!M1</f>
        <v>JUN018F.db</v>
      </c>
      <c r="J1" t="str">
        <f>DataQ!N1</f>
        <v>JUN018F.db</v>
      </c>
      <c r="K1" t="str">
        <f>DataQ!O1</f>
        <v>JUN018F.db</v>
      </c>
      <c r="L1" t="str">
        <f>DataQ!P1</f>
        <v>JUN018F.db</v>
      </c>
      <c r="M1" t="str">
        <f>DataQ!Q1</f>
        <v>JUN018F.db</v>
      </c>
      <c r="N1" t="str">
        <f>DataQ!R1</f>
        <v>JUN018F.db</v>
      </c>
      <c r="O1" t="str">
        <f>DataQ!S1</f>
        <v>JUN018F.db</v>
      </c>
      <c r="P1" t="str">
        <f>DataQ!T1</f>
        <v>JUN018F.db</v>
      </c>
      <c r="Q1" t="str">
        <f>DataQ!U1</f>
        <v>JUN018F.db</v>
      </c>
      <c r="R1" t="str">
        <f>DataQ!V1</f>
        <v>JUN018F.db</v>
      </c>
      <c r="S1" t="str">
        <f>DataQ!W1</f>
        <v>JUN018F.db</v>
      </c>
      <c r="T1" t="str">
        <f>DataQ!X1</f>
        <v>JUN018F.db</v>
      </c>
      <c r="U1" t="str">
        <f>DataQ!Y1</f>
        <v>JUN018F.db</v>
      </c>
      <c r="V1" t="str">
        <f>DataQ!Z1</f>
        <v>JUN018F.db</v>
      </c>
      <c r="W1" t="str">
        <f>DataQ!AA1</f>
        <v>JUN018F.db</v>
      </c>
    </row>
    <row r="2" spans="1:23" x14ac:dyDescent="0.25">
      <c r="B2" t="str">
        <f>DataQ!F2</f>
        <v>UK</v>
      </c>
      <c r="C2" t="str">
        <f>DataQ!G2</f>
        <v>UK</v>
      </c>
      <c r="D2" t="str">
        <f>DataQ!H2</f>
        <v>UK</v>
      </c>
      <c r="E2" t="str">
        <f>DataQ!I2</f>
        <v>UK</v>
      </c>
      <c r="F2" t="str">
        <f>DataQ!J2</f>
        <v>UK</v>
      </c>
      <c r="G2" t="str">
        <f>DataQ!K2</f>
        <v>UK</v>
      </c>
      <c r="H2" t="str">
        <f>DataQ!L2</f>
        <v>UK</v>
      </c>
      <c r="I2" t="str">
        <f>DataQ!M2</f>
        <v>UK</v>
      </c>
      <c r="J2" t="str">
        <f>DataQ!N2</f>
        <v>UK</v>
      </c>
      <c r="K2" t="str">
        <f>DataQ!O2</f>
        <v>UK</v>
      </c>
      <c r="L2" t="str">
        <f>DataQ!P2</f>
        <v>UK</v>
      </c>
      <c r="M2" t="str">
        <f>DataQ!Q2</f>
        <v>UK</v>
      </c>
      <c r="N2" t="str">
        <f>DataQ!R2</f>
        <v>UK</v>
      </c>
      <c r="O2" t="str">
        <f>DataQ!S2</f>
        <v>UK</v>
      </c>
      <c r="P2" t="str">
        <f>DataQ!T2</f>
        <v>UK</v>
      </c>
      <c r="Q2" t="str">
        <f>DataQ!U2</f>
        <v>UK</v>
      </c>
      <c r="R2" t="str">
        <f>DataQ!V2</f>
        <v>UK</v>
      </c>
      <c r="S2" t="str">
        <f>DataQ!W2</f>
        <v>UK</v>
      </c>
      <c r="T2" t="str">
        <f>DataQ!X2</f>
        <v>UK</v>
      </c>
      <c r="U2" t="str">
        <f>DataQ!Y2</f>
        <v>UK</v>
      </c>
      <c r="V2" t="str">
        <f>DataQ!Z2</f>
        <v>UK</v>
      </c>
      <c r="W2" t="str">
        <f>DataQ!AA2</f>
        <v>UK</v>
      </c>
    </row>
    <row r="3" spans="1:23" x14ac:dyDescent="0.25">
      <c r="B3" t="str">
        <f>DataQ!F3</f>
        <v>ET</v>
      </c>
      <c r="C3" t="str">
        <f>DataQ!G3</f>
        <v>EMPAGR</v>
      </c>
      <c r="D3" t="str">
        <f>DataQ!H3</f>
        <v>EMPMIN</v>
      </c>
      <c r="E3" t="str">
        <f>DataQ!I3</f>
        <v>EMPMAN</v>
      </c>
      <c r="F3" t="str">
        <f>DataQ!J3</f>
        <v>EMPUEGAS</v>
      </c>
      <c r="G3" t="str">
        <f>DataQ!K3</f>
        <v>EMPUWSWM</v>
      </c>
      <c r="H3" t="str">
        <f>DataQ!L3</f>
        <v>EMPCON</v>
      </c>
      <c r="I3" t="str">
        <f>DataQ!M3</f>
        <v>EMPDISTR</v>
      </c>
      <c r="J3" t="str">
        <f>DataQ!N3</f>
        <v>EMPTRA</v>
      </c>
      <c r="K3" t="str">
        <f>DataQ!O3</f>
        <v>EMPHOTL</v>
      </c>
      <c r="L3" t="str">
        <f>DataQ!P3</f>
        <v>EMPCOM</v>
      </c>
      <c r="M3" t="str">
        <f>DataQ!Q3</f>
        <v>EMPFIN</v>
      </c>
      <c r="N3" t="str">
        <f>DataQ!R3</f>
        <v>EMPREAL</v>
      </c>
      <c r="O3" t="str">
        <f>DataQ!S3</f>
        <v>EMPPROF</v>
      </c>
      <c r="P3" t="str">
        <f>DataQ!T3</f>
        <v>EMPADMIN</v>
      </c>
      <c r="Q3" t="str">
        <f>DataQ!U3</f>
        <v>EMPPAD</v>
      </c>
      <c r="R3" t="str">
        <f>DataQ!V3</f>
        <v>EMPEDUC</v>
      </c>
      <c r="S3" t="str">
        <f>DataQ!W3</f>
        <v>EMPHEAL</v>
      </c>
      <c r="T3" t="str">
        <f>DataQ!X3</f>
        <v>EMPART</v>
      </c>
      <c r="U3" t="str">
        <f>DataQ!Y3</f>
        <v>EMPSTU</v>
      </c>
      <c r="V3" t="str">
        <f>DataQ!Z3</f>
        <v>ETILO</v>
      </c>
      <c r="W3" t="str">
        <f>DataQ!AA3</f>
        <v>EG</v>
      </c>
    </row>
    <row r="4" spans="1:23" x14ac:dyDescent="0.25">
      <c r="B4" t="str">
        <f>DataQ!F4</f>
        <v>GBR</v>
      </c>
      <c r="C4" t="str">
        <f>DataQ!G4</f>
        <v>GBR</v>
      </c>
      <c r="D4" t="str">
        <f>DataQ!H4</f>
        <v>GBR</v>
      </c>
      <c r="E4" t="str">
        <f>DataQ!I4</f>
        <v>GBR</v>
      </c>
      <c r="F4" t="str">
        <f>DataQ!J4</f>
        <v>GBR</v>
      </c>
      <c r="G4" t="str">
        <f>DataQ!K4</f>
        <v>GBR</v>
      </c>
      <c r="H4" t="str">
        <f>DataQ!L4</f>
        <v>GBR</v>
      </c>
      <c r="I4" t="str">
        <f>DataQ!M4</f>
        <v>GBR</v>
      </c>
      <c r="J4" t="str">
        <f>DataQ!N4</f>
        <v>GBR</v>
      </c>
      <c r="K4" t="str">
        <f>DataQ!O4</f>
        <v>GBR</v>
      </c>
      <c r="L4" t="str">
        <f>DataQ!P4</f>
        <v>GBR</v>
      </c>
      <c r="M4" t="str">
        <f>DataQ!Q4</f>
        <v>GBR</v>
      </c>
      <c r="N4" t="str">
        <f>DataQ!R4</f>
        <v>GBR</v>
      </c>
      <c r="O4" t="str">
        <f>DataQ!S4</f>
        <v>GBR</v>
      </c>
      <c r="P4" t="str">
        <f>DataQ!T4</f>
        <v>GBR</v>
      </c>
      <c r="Q4" t="str">
        <f>DataQ!U4</f>
        <v>GBR</v>
      </c>
      <c r="R4" t="str">
        <f>DataQ!V4</f>
        <v>GBR</v>
      </c>
      <c r="S4" t="str">
        <f>DataQ!W4</f>
        <v>GBR</v>
      </c>
      <c r="T4" t="str">
        <f>DataQ!X4</f>
        <v>GBR</v>
      </c>
      <c r="U4" t="str">
        <f>DataQ!Y4</f>
        <v>GBR</v>
      </c>
      <c r="V4" t="str">
        <f>DataQ!Z4</f>
        <v>GBR</v>
      </c>
      <c r="W4" t="str">
        <f>DataQ!AA4</f>
        <v>GBR</v>
      </c>
    </row>
    <row r="5" spans="1:23" x14ac:dyDescent="0.25">
      <c r="B5" t="str">
        <f>DataQ!F5</f>
        <v>L</v>
      </c>
      <c r="C5" t="str">
        <f>DataQ!G5</f>
        <v>L</v>
      </c>
      <c r="D5" t="str">
        <f>DataQ!H5</f>
        <v>L</v>
      </c>
      <c r="E5" t="str">
        <f>DataQ!I5</f>
        <v>L</v>
      </c>
      <c r="F5" t="str">
        <f>DataQ!J5</f>
        <v>L</v>
      </c>
      <c r="G5" t="str">
        <f>DataQ!K5</f>
        <v>L</v>
      </c>
      <c r="H5" t="str">
        <f>DataQ!L5</f>
        <v>L</v>
      </c>
      <c r="I5" t="str">
        <f>DataQ!M5</f>
        <v>L</v>
      </c>
      <c r="J5" t="str">
        <f>DataQ!N5</f>
        <v>L</v>
      </c>
      <c r="K5" t="str">
        <f>DataQ!O5</f>
        <v>L</v>
      </c>
      <c r="L5" t="str">
        <f>DataQ!P5</f>
        <v>L</v>
      </c>
      <c r="M5" t="str">
        <f>DataQ!Q5</f>
        <v>L</v>
      </c>
      <c r="N5" t="str">
        <f>DataQ!R5</f>
        <v>L</v>
      </c>
      <c r="O5" t="str">
        <f>DataQ!S5</f>
        <v>L</v>
      </c>
      <c r="P5" t="str">
        <f>DataQ!T5</f>
        <v>L</v>
      </c>
      <c r="Q5" t="str">
        <f>DataQ!U5</f>
        <v>L</v>
      </c>
      <c r="R5" t="str">
        <f>DataQ!V5</f>
        <v>L</v>
      </c>
      <c r="S5" t="str">
        <f>DataQ!W5</f>
        <v>L</v>
      </c>
      <c r="T5" t="str">
        <f>DataQ!X5</f>
        <v>L</v>
      </c>
      <c r="U5" t="str">
        <f>DataQ!Y5</f>
        <v>L</v>
      </c>
      <c r="V5" t="str">
        <f>DataQ!Z5</f>
        <v>L</v>
      </c>
      <c r="W5" t="str">
        <f>DataQ!AA5</f>
        <v>L</v>
      </c>
    </row>
    <row r="6" spans="1:23" x14ac:dyDescent="0.25">
      <c r="B6" t="str">
        <f>DataQ!F6</f>
        <v>202501</v>
      </c>
      <c r="C6" t="str">
        <f>DataQ!G6</f>
        <v>202501</v>
      </c>
      <c r="D6" t="str">
        <f>DataQ!H6</f>
        <v>202501</v>
      </c>
      <c r="E6" t="str">
        <f>DataQ!I6</f>
        <v>202501</v>
      </c>
      <c r="F6" t="str">
        <f>DataQ!J6</f>
        <v>202501</v>
      </c>
      <c r="G6" t="str">
        <f>DataQ!K6</f>
        <v>202501</v>
      </c>
      <c r="H6" t="str">
        <f>DataQ!L6</f>
        <v>202501</v>
      </c>
      <c r="I6" t="str">
        <f>DataQ!M6</f>
        <v>202501</v>
      </c>
      <c r="J6" t="str">
        <f>DataQ!N6</f>
        <v>202501</v>
      </c>
      <c r="K6" t="str">
        <f>DataQ!O6</f>
        <v>202501</v>
      </c>
      <c r="L6" t="str">
        <f>DataQ!P6</f>
        <v>202501</v>
      </c>
      <c r="M6" t="str">
        <f>DataQ!Q6</f>
        <v>202501</v>
      </c>
      <c r="N6" t="str">
        <f>DataQ!R6</f>
        <v>202501</v>
      </c>
      <c r="O6" t="str">
        <f>DataQ!S6</f>
        <v>202501</v>
      </c>
      <c r="P6" t="str">
        <f>DataQ!T6</f>
        <v>202501</v>
      </c>
      <c r="Q6" t="str">
        <f>DataQ!U6</f>
        <v>202501</v>
      </c>
      <c r="R6" t="str">
        <f>DataQ!V6</f>
        <v>202501</v>
      </c>
      <c r="S6" t="str">
        <f>DataQ!W6</f>
        <v>202501</v>
      </c>
      <c r="T6" t="str">
        <f>DataQ!X6</f>
        <v>202501</v>
      </c>
      <c r="U6" t="str">
        <f>DataQ!Y6</f>
        <v>202501</v>
      </c>
      <c r="V6" t="str">
        <f>DataQ!Z6</f>
        <v>202501</v>
      </c>
      <c r="W6" t="str">
        <f>DataQ!AA6</f>
        <v>202501</v>
      </c>
    </row>
    <row r="7" spans="1:23" x14ac:dyDescent="0.25">
      <c r="A7">
        <v>1973</v>
      </c>
      <c r="B7">
        <f>AVERAGEIF(DataQ!$B:$B,DataA!$A7,DataQ!F:F)</f>
        <v>27049</v>
      </c>
      <c r="C7">
        <f>AVERAGEIF(DataQ!$B:$B,DataA!$A7,DataQ!G:G)</f>
        <v>1E-3</v>
      </c>
      <c r="D7">
        <f>AVERAGEIF(DataQ!$B:$B,DataA!$A7,DataQ!H:H)</f>
        <v>1E-3</v>
      </c>
      <c r="E7">
        <f>AVERAGEIF(DataQ!$B:$B,DataA!$A7,DataQ!I:I)</f>
        <v>1E-3</v>
      </c>
      <c r="F7">
        <f>AVERAGEIF(DataQ!$B:$B,DataA!$A7,DataQ!J:J)</f>
        <v>1E-3</v>
      </c>
      <c r="G7">
        <f>AVERAGEIF(DataQ!$B:$B,DataA!$A7,DataQ!K:K)</f>
        <v>1E-3</v>
      </c>
      <c r="H7">
        <f>AVERAGEIF(DataQ!$B:$B,DataA!$A7,DataQ!L:L)</f>
        <v>1E-3</v>
      </c>
      <c r="I7">
        <f>AVERAGEIF(DataQ!$B:$B,DataA!$A7,DataQ!M:M)</f>
        <v>1E-3</v>
      </c>
      <c r="J7">
        <f>AVERAGEIF(DataQ!$B:$B,DataA!$A7,DataQ!N:N)</f>
        <v>1E-3</v>
      </c>
      <c r="K7">
        <f>AVERAGEIF(DataQ!$B:$B,DataA!$A7,DataQ!O:O)</f>
        <v>1E-3</v>
      </c>
      <c r="L7">
        <f>AVERAGEIF(DataQ!$B:$B,DataA!$A7,DataQ!P:P)</f>
        <v>1E-3</v>
      </c>
      <c r="M7">
        <f>AVERAGEIF(DataQ!$B:$B,DataA!$A7,DataQ!Q:Q)</f>
        <v>1E-3</v>
      </c>
      <c r="N7">
        <f>AVERAGEIF(DataQ!$B:$B,DataA!$A7,DataQ!R:R)</f>
        <v>1E-3</v>
      </c>
      <c r="O7">
        <f>AVERAGEIF(DataQ!$B:$B,DataA!$A7,DataQ!S:S)</f>
        <v>1E-3</v>
      </c>
      <c r="P7">
        <f>AVERAGEIF(DataQ!$B:$B,DataA!$A7,DataQ!T:T)</f>
        <v>1E-3</v>
      </c>
      <c r="Q7">
        <f>AVERAGEIF(DataQ!$B:$B,DataA!$A7,DataQ!U:U)</f>
        <v>1E-3</v>
      </c>
      <c r="R7">
        <f>AVERAGEIF(DataQ!$B:$B,DataA!$A7,DataQ!V:V)</f>
        <v>1E-3</v>
      </c>
      <c r="S7">
        <f>AVERAGEIF(DataQ!$B:$B,DataA!$A7,DataQ!W:W)</f>
        <v>1E-3</v>
      </c>
      <c r="T7">
        <f>AVERAGEIF(DataQ!$B:$B,DataA!$A7,DataQ!X:X)</f>
        <v>1E-3</v>
      </c>
      <c r="U7">
        <f>AVERAGEIF(DataQ!$B:$B,DataA!$A7,DataQ!Y:Y)</f>
        <v>1E-3</v>
      </c>
      <c r="V7">
        <f>AVERAGEIF(DataQ!$B:$B,DataA!$A7,DataQ!Z:Z)</f>
        <v>24965</v>
      </c>
      <c r="W7">
        <f>AVERAGEIF(DataQ!$B:$B,DataA!$A7,DataQ!AA:AA)</f>
        <v>4943.299</v>
      </c>
    </row>
    <row r="8" spans="1:23" x14ac:dyDescent="0.25">
      <c r="A8">
        <v>1974</v>
      </c>
      <c r="B8">
        <f>AVERAGEIF(DataQ!$B:$B,DataA!$A8,DataQ!F:F)</f>
        <v>27133.25</v>
      </c>
      <c r="C8">
        <f>AVERAGEIF(DataQ!$B:$B,DataA!$A8,DataQ!G:G)</f>
        <v>1E-3</v>
      </c>
      <c r="D8">
        <f>AVERAGEIF(DataQ!$B:$B,DataA!$A8,DataQ!H:H)</f>
        <v>1E-3</v>
      </c>
      <c r="E8">
        <f>AVERAGEIF(DataQ!$B:$B,DataA!$A8,DataQ!I:I)</f>
        <v>1E-3</v>
      </c>
      <c r="F8">
        <f>AVERAGEIF(DataQ!$B:$B,DataA!$A8,DataQ!J:J)</f>
        <v>1E-3</v>
      </c>
      <c r="G8">
        <f>AVERAGEIF(DataQ!$B:$B,DataA!$A8,DataQ!K:K)</f>
        <v>1E-3</v>
      </c>
      <c r="H8">
        <f>AVERAGEIF(DataQ!$B:$B,DataA!$A8,DataQ!L:L)</f>
        <v>1E-3</v>
      </c>
      <c r="I8">
        <f>AVERAGEIF(DataQ!$B:$B,DataA!$A8,DataQ!M:M)</f>
        <v>1E-3</v>
      </c>
      <c r="J8">
        <f>AVERAGEIF(DataQ!$B:$B,DataA!$A8,DataQ!N:N)</f>
        <v>1E-3</v>
      </c>
      <c r="K8">
        <f>AVERAGEIF(DataQ!$B:$B,DataA!$A8,DataQ!O:O)</f>
        <v>1E-3</v>
      </c>
      <c r="L8">
        <f>AVERAGEIF(DataQ!$B:$B,DataA!$A8,DataQ!P:P)</f>
        <v>1E-3</v>
      </c>
      <c r="M8">
        <f>AVERAGEIF(DataQ!$B:$B,DataA!$A8,DataQ!Q:Q)</f>
        <v>1E-3</v>
      </c>
      <c r="N8">
        <f>AVERAGEIF(DataQ!$B:$B,DataA!$A8,DataQ!R:R)</f>
        <v>1E-3</v>
      </c>
      <c r="O8">
        <f>AVERAGEIF(DataQ!$B:$B,DataA!$A8,DataQ!S:S)</f>
        <v>1E-3</v>
      </c>
      <c r="P8">
        <f>AVERAGEIF(DataQ!$B:$B,DataA!$A8,DataQ!T:T)</f>
        <v>1E-3</v>
      </c>
      <c r="Q8">
        <f>AVERAGEIF(DataQ!$B:$B,DataA!$A8,DataQ!U:U)</f>
        <v>1E-3</v>
      </c>
      <c r="R8">
        <f>AVERAGEIF(DataQ!$B:$B,DataA!$A8,DataQ!V:V)</f>
        <v>1E-3</v>
      </c>
      <c r="S8">
        <f>AVERAGEIF(DataQ!$B:$B,DataA!$A8,DataQ!W:W)</f>
        <v>1E-3</v>
      </c>
      <c r="T8">
        <f>AVERAGEIF(DataQ!$B:$B,DataA!$A8,DataQ!X:X)</f>
        <v>1E-3</v>
      </c>
      <c r="U8">
        <f>AVERAGEIF(DataQ!$B:$B,DataA!$A8,DataQ!Y:Y)</f>
        <v>1E-3</v>
      </c>
      <c r="V8">
        <f>AVERAGEIF(DataQ!$B:$B,DataA!$A8,DataQ!Z:Z)</f>
        <v>25029.25</v>
      </c>
      <c r="W8">
        <f>AVERAGEIF(DataQ!$B:$B,DataA!$A8,DataQ!AA:AA)</f>
        <v>5129.10275</v>
      </c>
    </row>
    <row r="9" spans="1:23" x14ac:dyDescent="0.25">
      <c r="A9">
        <v>1975</v>
      </c>
      <c r="B9">
        <f>AVERAGEIF(DataQ!$B:$B,DataA!$A9,DataQ!F:F)</f>
        <v>26981</v>
      </c>
      <c r="C9">
        <f>AVERAGEIF(DataQ!$B:$B,DataA!$A9,DataQ!G:G)</f>
        <v>1E-3</v>
      </c>
      <c r="D9">
        <f>AVERAGEIF(DataQ!$B:$B,DataA!$A9,DataQ!H:H)</f>
        <v>1E-3</v>
      </c>
      <c r="E9">
        <f>AVERAGEIF(DataQ!$B:$B,DataA!$A9,DataQ!I:I)</f>
        <v>1E-3</v>
      </c>
      <c r="F9">
        <f>AVERAGEIF(DataQ!$B:$B,DataA!$A9,DataQ!J:J)</f>
        <v>1E-3</v>
      </c>
      <c r="G9">
        <f>AVERAGEIF(DataQ!$B:$B,DataA!$A9,DataQ!K:K)</f>
        <v>1E-3</v>
      </c>
      <c r="H9">
        <f>AVERAGEIF(DataQ!$B:$B,DataA!$A9,DataQ!L:L)</f>
        <v>1E-3</v>
      </c>
      <c r="I9">
        <f>AVERAGEIF(DataQ!$B:$B,DataA!$A9,DataQ!M:M)</f>
        <v>1E-3</v>
      </c>
      <c r="J9">
        <f>AVERAGEIF(DataQ!$B:$B,DataA!$A9,DataQ!N:N)</f>
        <v>1E-3</v>
      </c>
      <c r="K9">
        <f>AVERAGEIF(DataQ!$B:$B,DataA!$A9,DataQ!O:O)</f>
        <v>1E-3</v>
      </c>
      <c r="L9">
        <f>AVERAGEIF(DataQ!$B:$B,DataA!$A9,DataQ!P:P)</f>
        <v>1E-3</v>
      </c>
      <c r="M9">
        <f>AVERAGEIF(DataQ!$B:$B,DataA!$A9,DataQ!Q:Q)</f>
        <v>1E-3</v>
      </c>
      <c r="N9">
        <f>AVERAGEIF(DataQ!$B:$B,DataA!$A9,DataQ!R:R)</f>
        <v>1E-3</v>
      </c>
      <c r="O9">
        <f>AVERAGEIF(DataQ!$B:$B,DataA!$A9,DataQ!S:S)</f>
        <v>1E-3</v>
      </c>
      <c r="P9">
        <f>AVERAGEIF(DataQ!$B:$B,DataA!$A9,DataQ!T:T)</f>
        <v>1E-3</v>
      </c>
      <c r="Q9">
        <f>AVERAGEIF(DataQ!$B:$B,DataA!$A9,DataQ!U:U)</f>
        <v>1E-3</v>
      </c>
      <c r="R9">
        <f>AVERAGEIF(DataQ!$B:$B,DataA!$A9,DataQ!V:V)</f>
        <v>1E-3</v>
      </c>
      <c r="S9">
        <f>AVERAGEIF(DataQ!$B:$B,DataA!$A9,DataQ!W:W)</f>
        <v>1E-3</v>
      </c>
      <c r="T9">
        <f>AVERAGEIF(DataQ!$B:$B,DataA!$A9,DataQ!X:X)</f>
        <v>1E-3</v>
      </c>
      <c r="U9">
        <f>AVERAGEIF(DataQ!$B:$B,DataA!$A9,DataQ!Y:Y)</f>
        <v>1E-3</v>
      </c>
      <c r="V9">
        <f>AVERAGEIF(DataQ!$B:$B,DataA!$A9,DataQ!Z:Z)</f>
        <v>24933.25</v>
      </c>
      <c r="W9">
        <f>AVERAGEIF(DataQ!$B:$B,DataA!$A9,DataQ!AA:AA)</f>
        <v>5356.6967500000001</v>
      </c>
    </row>
    <row r="10" spans="1:23" x14ac:dyDescent="0.25">
      <c r="A10">
        <v>1976</v>
      </c>
      <c r="B10">
        <f>AVERAGEIF(DataQ!$B:$B,DataA!$A10,DataQ!F:F)</f>
        <v>26794.75</v>
      </c>
      <c r="C10">
        <f>AVERAGEIF(DataQ!$B:$B,DataA!$A10,DataQ!G:G)</f>
        <v>1E-3</v>
      </c>
      <c r="D10">
        <f>AVERAGEIF(DataQ!$B:$B,DataA!$A10,DataQ!H:H)</f>
        <v>1E-3</v>
      </c>
      <c r="E10">
        <f>AVERAGEIF(DataQ!$B:$B,DataA!$A10,DataQ!I:I)</f>
        <v>1E-3</v>
      </c>
      <c r="F10">
        <f>AVERAGEIF(DataQ!$B:$B,DataA!$A10,DataQ!J:J)</f>
        <v>1E-3</v>
      </c>
      <c r="G10">
        <f>AVERAGEIF(DataQ!$B:$B,DataA!$A10,DataQ!K:K)</f>
        <v>1E-3</v>
      </c>
      <c r="H10">
        <f>AVERAGEIF(DataQ!$B:$B,DataA!$A10,DataQ!L:L)</f>
        <v>1E-3</v>
      </c>
      <c r="I10">
        <f>AVERAGEIF(DataQ!$B:$B,DataA!$A10,DataQ!M:M)</f>
        <v>1E-3</v>
      </c>
      <c r="J10">
        <f>AVERAGEIF(DataQ!$B:$B,DataA!$A10,DataQ!N:N)</f>
        <v>1E-3</v>
      </c>
      <c r="K10">
        <f>AVERAGEIF(DataQ!$B:$B,DataA!$A10,DataQ!O:O)</f>
        <v>1E-3</v>
      </c>
      <c r="L10">
        <f>AVERAGEIF(DataQ!$B:$B,DataA!$A10,DataQ!P:P)</f>
        <v>1E-3</v>
      </c>
      <c r="M10">
        <f>AVERAGEIF(DataQ!$B:$B,DataA!$A10,DataQ!Q:Q)</f>
        <v>1E-3</v>
      </c>
      <c r="N10">
        <f>AVERAGEIF(DataQ!$B:$B,DataA!$A10,DataQ!R:R)</f>
        <v>1E-3</v>
      </c>
      <c r="O10">
        <f>AVERAGEIF(DataQ!$B:$B,DataA!$A10,DataQ!S:S)</f>
        <v>1E-3</v>
      </c>
      <c r="P10">
        <f>AVERAGEIF(DataQ!$B:$B,DataA!$A10,DataQ!T:T)</f>
        <v>1E-3</v>
      </c>
      <c r="Q10">
        <f>AVERAGEIF(DataQ!$B:$B,DataA!$A10,DataQ!U:U)</f>
        <v>1E-3</v>
      </c>
      <c r="R10">
        <f>AVERAGEIF(DataQ!$B:$B,DataA!$A10,DataQ!V:V)</f>
        <v>1E-3</v>
      </c>
      <c r="S10">
        <f>AVERAGEIF(DataQ!$B:$B,DataA!$A10,DataQ!W:W)</f>
        <v>1E-3</v>
      </c>
      <c r="T10">
        <f>AVERAGEIF(DataQ!$B:$B,DataA!$A10,DataQ!X:X)</f>
        <v>1E-3</v>
      </c>
      <c r="U10">
        <f>AVERAGEIF(DataQ!$B:$B,DataA!$A10,DataQ!Y:Y)</f>
        <v>1E-3</v>
      </c>
      <c r="V10">
        <f>AVERAGEIF(DataQ!$B:$B,DataA!$A10,DataQ!Z:Z)</f>
        <v>24786</v>
      </c>
      <c r="W10">
        <f>AVERAGEIF(DataQ!$B:$B,DataA!$A10,DataQ!AA:AA)</f>
        <v>5456.5452500000001</v>
      </c>
    </row>
    <row r="11" spans="1:23" x14ac:dyDescent="0.25">
      <c r="A11">
        <v>1977</v>
      </c>
      <c r="B11">
        <f>AVERAGEIF(DataQ!$B:$B,DataA!$A11,DataQ!F:F)</f>
        <v>26841</v>
      </c>
      <c r="C11">
        <f>AVERAGEIF(DataQ!$B:$B,DataA!$A11,DataQ!G:G)</f>
        <v>1E-3</v>
      </c>
      <c r="D11">
        <f>AVERAGEIF(DataQ!$B:$B,DataA!$A11,DataQ!H:H)</f>
        <v>1E-3</v>
      </c>
      <c r="E11">
        <f>AVERAGEIF(DataQ!$B:$B,DataA!$A11,DataQ!I:I)</f>
        <v>1E-3</v>
      </c>
      <c r="F11">
        <f>AVERAGEIF(DataQ!$B:$B,DataA!$A11,DataQ!J:J)</f>
        <v>1E-3</v>
      </c>
      <c r="G11">
        <f>AVERAGEIF(DataQ!$B:$B,DataA!$A11,DataQ!K:K)</f>
        <v>1E-3</v>
      </c>
      <c r="H11">
        <f>AVERAGEIF(DataQ!$B:$B,DataA!$A11,DataQ!L:L)</f>
        <v>1E-3</v>
      </c>
      <c r="I11">
        <f>AVERAGEIF(DataQ!$B:$B,DataA!$A11,DataQ!M:M)</f>
        <v>1E-3</v>
      </c>
      <c r="J11">
        <f>AVERAGEIF(DataQ!$B:$B,DataA!$A11,DataQ!N:N)</f>
        <v>1E-3</v>
      </c>
      <c r="K11">
        <f>AVERAGEIF(DataQ!$B:$B,DataA!$A11,DataQ!O:O)</f>
        <v>1E-3</v>
      </c>
      <c r="L11">
        <f>AVERAGEIF(DataQ!$B:$B,DataA!$A11,DataQ!P:P)</f>
        <v>1E-3</v>
      </c>
      <c r="M11">
        <f>AVERAGEIF(DataQ!$B:$B,DataA!$A11,DataQ!Q:Q)</f>
        <v>1E-3</v>
      </c>
      <c r="N11">
        <f>AVERAGEIF(DataQ!$B:$B,DataA!$A11,DataQ!R:R)</f>
        <v>1E-3</v>
      </c>
      <c r="O11">
        <f>AVERAGEIF(DataQ!$B:$B,DataA!$A11,DataQ!S:S)</f>
        <v>1E-3</v>
      </c>
      <c r="P11">
        <f>AVERAGEIF(DataQ!$B:$B,DataA!$A11,DataQ!T:T)</f>
        <v>1E-3</v>
      </c>
      <c r="Q11">
        <f>AVERAGEIF(DataQ!$B:$B,DataA!$A11,DataQ!U:U)</f>
        <v>1E-3</v>
      </c>
      <c r="R11">
        <f>AVERAGEIF(DataQ!$B:$B,DataA!$A11,DataQ!V:V)</f>
        <v>1E-3</v>
      </c>
      <c r="S11">
        <f>AVERAGEIF(DataQ!$B:$B,DataA!$A11,DataQ!W:W)</f>
        <v>1E-3</v>
      </c>
      <c r="T11">
        <f>AVERAGEIF(DataQ!$B:$B,DataA!$A11,DataQ!X:X)</f>
        <v>1E-3</v>
      </c>
      <c r="U11">
        <f>AVERAGEIF(DataQ!$B:$B,DataA!$A11,DataQ!Y:Y)</f>
        <v>1E-3</v>
      </c>
      <c r="V11">
        <f>AVERAGEIF(DataQ!$B:$B,DataA!$A11,DataQ!Z:Z)</f>
        <v>24809</v>
      </c>
      <c r="W11">
        <f>AVERAGEIF(DataQ!$B:$B,DataA!$A11,DataQ!AA:AA)</f>
        <v>5423.299</v>
      </c>
    </row>
    <row r="12" spans="1:23" x14ac:dyDescent="0.25">
      <c r="A12">
        <v>1978</v>
      </c>
      <c r="B12">
        <f>AVERAGEIF(DataQ!$B:$B,DataA!$A12,DataQ!F:F)</f>
        <v>27074.25</v>
      </c>
      <c r="C12">
        <f>AVERAGEIF(DataQ!$B:$B,DataA!$A12,DataQ!G:G)</f>
        <v>386.00024999999999</v>
      </c>
      <c r="D12">
        <f>AVERAGEIF(DataQ!$B:$B,DataA!$A12,DataQ!H:H)</f>
        <v>283.00024999999999</v>
      </c>
      <c r="E12">
        <f>AVERAGEIF(DataQ!$B:$B,DataA!$A12,DataQ!I:I)</f>
        <v>5045.7502500000001</v>
      </c>
      <c r="F12">
        <f>AVERAGEIF(DataQ!$B:$B,DataA!$A12,DataQ!J:J)</f>
        <v>190.50024999999999</v>
      </c>
      <c r="G12">
        <f>AVERAGEIF(DataQ!$B:$B,DataA!$A12,DataQ!K:K)</f>
        <v>116.00024999999999</v>
      </c>
      <c r="H12">
        <f>AVERAGEIF(DataQ!$B:$B,DataA!$A12,DataQ!L:L)</f>
        <v>1423.5002500000001</v>
      </c>
      <c r="I12">
        <f>AVERAGEIF(DataQ!$B:$B,DataA!$A12,DataQ!M:M)</f>
        <v>3009.2502500000001</v>
      </c>
      <c r="J12">
        <f>AVERAGEIF(DataQ!$B:$B,DataA!$A12,DataQ!N:N)</f>
        <v>1043.2502500000001</v>
      </c>
      <c r="K12">
        <f>AVERAGEIF(DataQ!$B:$B,DataA!$A12,DataQ!O:O)</f>
        <v>889.25025000000005</v>
      </c>
      <c r="L12">
        <f>AVERAGEIF(DataQ!$B:$B,DataA!$A12,DataQ!P:P)</f>
        <v>587.75025000000005</v>
      </c>
      <c r="M12">
        <f>AVERAGEIF(DataQ!$B:$B,DataA!$A12,DataQ!Q:Q)</f>
        <v>606.25025000000005</v>
      </c>
      <c r="N12">
        <f>AVERAGEIF(DataQ!$B:$B,DataA!$A12,DataQ!R:R)</f>
        <v>125.50024999999999</v>
      </c>
      <c r="O12">
        <f>AVERAGEIF(DataQ!$B:$B,DataA!$A12,DataQ!S:S)</f>
        <v>730.00025000000005</v>
      </c>
      <c r="P12">
        <f>AVERAGEIF(DataQ!$B:$B,DataA!$A12,DataQ!T:T)</f>
        <v>806.50025000000005</v>
      </c>
      <c r="Q12">
        <f>AVERAGEIF(DataQ!$B:$B,DataA!$A12,DataQ!U:U)</f>
        <v>1523.5002500000001</v>
      </c>
      <c r="R12">
        <f>AVERAGEIF(DataQ!$B:$B,DataA!$A12,DataQ!V:V)</f>
        <v>1300.7502500000001</v>
      </c>
      <c r="S12">
        <f>AVERAGEIF(DataQ!$B:$B,DataA!$A12,DataQ!W:W)</f>
        <v>1455.5002500000001</v>
      </c>
      <c r="T12">
        <f>AVERAGEIF(DataQ!$B:$B,DataA!$A12,DataQ!X:X)</f>
        <v>371.75024999999999</v>
      </c>
      <c r="U12">
        <f>AVERAGEIF(DataQ!$B:$B,DataA!$A12,DataQ!Y:Y)</f>
        <v>444.50024999999999</v>
      </c>
      <c r="V12">
        <f>AVERAGEIF(DataQ!$B:$B,DataA!$A12,DataQ!Z:Z)</f>
        <v>24939.75</v>
      </c>
      <c r="W12">
        <f>AVERAGEIF(DataQ!$B:$B,DataA!$A12,DataQ!AA:AA)</f>
        <v>5400.5884999999998</v>
      </c>
    </row>
    <row r="13" spans="1:23" x14ac:dyDescent="0.25">
      <c r="A13">
        <v>1979</v>
      </c>
      <c r="B13">
        <f>AVERAGEIF(DataQ!$B:$B,DataA!$A13,DataQ!F:F)</f>
        <v>27437.75</v>
      </c>
      <c r="C13">
        <f>AVERAGEIF(DataQ!$B:$B,DataA!$A13,DataQ!G:G)</f>
        <v>509.25</v>
      </c>
      <c r="D13">
        <f>AVERAGEIF(DataQ!$B:$B,DataA!$A13,DataQ!H:H)</f>
        <v>373.75</v>
      </c>
      <c r="E13">
        <f>AVERAGEIF(DataQ!$B:$B,DataA!$A13,DataQ!I:I)</f>
        <v>6681</v>
      </c>
      <c r="F13">
        <f>AVERAGEIF(DataQ!$B:$B,DataA!$A13,DataQ!J:J)</f>
        <v>258.25</v>
      </c>
      <c r="G13">
        <f>AVERAGEIF(DataQ!$B:$B,DataA!$A13,DataQ!K:K)</f>
        <v>156.75</v>
      </c>
      <c r="H13">
        <f>AVERAGEIF(DataQ!$B:$B,DataA!$A13,DataQ!L:L)</f>
        <v>1938.75</v>
      </c>
      <c r="I13">
        <f>AVERAGEIF(DataQ!$B:$B,DataA!$A13,DataQ!M:M)</f>
        <v>4114.25</v>
      </c>
      <c r="J13">
        <f>AVERAGEIF(DataQ!$B:$B,DataA!$A13,DataQ!N:N)</f>
        <v>1400.75</v>
      </c>
      <c r="K13">
        <f>AVERAGEIF(DataQ!$B:$B,DataA!$A13,DataQ!O:O)</f>
        <v>1231.75</v>
      </c>
      <c r="L13">
        <f>AVERAGEIF(DataQ!$B:$B,DataA!$A13,DataQ!P:P)</f>
        <v>791.75</v>
      </c>
      <c r="M13">
        <f>AVERAGEIF(DataQ!$B:$B,DataA!$A13,DataQ!Q:Q)</f>
        <v>831.25</v>
      </c>
      <c r="N13">
        <f>AVERAGEIF(DataQ!$B:$B,DataA!$A13,DataQ!R:R)</f>
        <v>172.5</v>
      </c>
      <c r="O13">
        <f>AVERAGEIF(DataQ!$B:$B,DataA!$A13,DataQ!S:S)</f>
        <v>1004.25</v>
      </c>
      <c r="P13">
        <f>AVERAGEIF(DataQ!$B:$B,DataA!$A13,DataQ!T:T)</f>
        <v>1106</v>
      </c>
      <c r="Q13">
        <f>AVERAGEIF(DataQ!$B:$B,DataA!$A13,DataQ!U:U)</f>
        <v>2013.25</v>
      </c>
      <c r="R13">
        <f>AVERAGEIF(DataQ!$B:$B,DataA!$A13,DataQ!V:V)</f>
        <v>1755.75</v>
      </c>
      <c r="S13">
        <f>AVERAGEIF(DataQ!$B:$B,DataA!$A13,DataQ!W:W)</f>
        <v>1986.25</v>
      </c>
      <c r="T13">
        <f>AVERAGEIF(DataQ!$B:$B,DataA!$A13,DataQ!X:X)</f>
        <v>506.5</v>
      </c>
      <c r="U13">
        <f>AVERAGEIF(DataQ!$B:$B,DataA!$A13,DataQ!Y:Y)</f>
        <v>605.25</v>
      </c>
      <c r="V13">
        <f>AVERAGEIF(DataQ!$B:$B,DataA!$A13,DataQ!Z:Z)</f>
        <v>25195.25</v>
      </c>
      <c r="W13">
        <f>AVERAGEIF(DataQ!$B:$B,DataA!$A13,DataQ!AA:AA)</f>
        <v>5459.8204999999998</v>
      </c>
    </row>
    <row r="14" spans="1:23" x14ac:dyDescent="0.25">
      <c r="A14">
        <v>1980</v>
      </c>
      <c r="B14">
        <f>AVERAGEIF(DataQ!$B:$B,DataA!$A14,DataQ!F:F)</f>
        <v>27188.75</v>
      </c>
      <c r="C14">
        <f>AVERAGEIF(DataQ!$B:$B,DataA!$A14,DataQ!G:G)</f>
        <v>508.75</v>
      </c>
      <c r="D14">
        <f>AVERAGEIF(DataQ!$B:$B,DataA!$A14,DataQ!H:H)</f>
        <v>366.25</v>
      </c>
      <c r="E14">
        <f>AVERAGEIF(DataQ!$B:$B,DataA!$A14,DataQ!I:I)</f>
        <v>6309.25</v>
      </c>
      <c r="F14">
        <f>AVERAGEIF(DataQ!$B:$B,DataA!$A14,DataQ!J:J)</f>
        <v>260.5</v>
      </c>
      <c r="G14">
        <f>AVERAGEIF(DataQ!$B:$B,DataA!$A14,DataQ!K:K)</f>
        <v>155</v>
      </c>
      <c r="H14">
        <f>AVERAGEIF(DataQ!$B:$B,DataA!$A14,DataQ!L:L)</f>
        <v>1949</v>
      </c>
      <c r="I14">
        <f>AVERAGEIF(DataQ!$B:$B,DataA!$A14,DataQ!M:M)</f>
        <v>4113.75</v>
      </c>
      <c r="J14">
        <f>AVERAGEIF(DataQ!$B:$B,DataA!$A14,DataQ!N:N)</f>
        <v>1399</v>
      </c>
      <c r="K14">
        <f>AVERAGEIF(DataQ!$B:$B,DataA!$A14,DataQ!O:O)</f>
        <v>1260.25</v>
      </c>
      <c r="L14">
        <f>AVERAGEIF(DataQ!$B:$B,DataA!$A14,DataQ!P:P)</f>
        <v>780.5</v>
      </c>
      <c r="M14">
        <f>AVERAGEIF(DataQ!$B:$B,DataA!$A14,DataQ!Q:Q)</f>
        <v>865.75</v>
      </c>
      <c r="N14">
        <f>AVERAGEIF(DataQ!$B:$B,DataA!$A14,DataQ!R:R)</f>
        <v>176.75</v>
      </c>
      <c r="O14">
        <f>AVERAGEIF(DataQ!$B:$B,DataA!$A14,DataQ!S:S)</f>
        <v>1027.5</v>
      </c>
      <c r="P14">
        <f>AVERAGEIF(DataQ!$B:$B,DataA!$A14,DataQ!T:T)</f>
        <v>1120.5</v>
      </c>
      <c r="Q14">
        <f>AVERAGEIF(DataQ!$B:$B,DataA!$A14,DataQ!U:U)</f>
        <v>1984.5</v>
      </c>
      <c r="R14">
        <f>AVERAGEIF(DataQ!$B:$B,DataA!$A14,DataQ!V:V)</f>
        <v>1737.5</v>
      </c>
      <c r="S14">
        <f>AVERAGEIF(DataQ!$B:$B,DataA!$A14,DataQ!W:W)</f>
        <v>2051</v>
      </c>
      <c r="T14">
        <f>AVERAGEIF(DataQ!$B:$B,DataA!$A14,DataQ!X:X)</f>
        <v>511</v>
      </c>
      <c r="U14">
        <f>AVERAGEIF(DataQ!$B:$B,DataA!$A14,DataQ!Y:Y)</f>
        <v>611.75</v>
      </c>
      <c r="V14">
        <f>AVERAGEIF(DataQ!$B:$B,DataA!$A14,DataQ!Z:Z)</f>
        <v>25086.25</v>
      </c>
      <c r="W14">
        <f>AVERAGEIF(DataQ!$B:$B,DataA!$A14,DataQ!AA:AA)</f>
        <v>5454.0342499999997</v>
      </c>
    </row>
    <row r="15" spans="1:23" x14ac:dyDescent="0.25">
      <c r="A15">
        <v>1981</v>
      </c>
      <c r="B15">
        <f>AVERAGEIF(DataQ!$B:$B,DataA!$A15,DataQ!F:F)</f>
        <v>26296.25</v>
      </c>
      <c r="C15">
        <f>AVERAGEIF(DataQ!$B:$B,DataA!$A15,DataQ!G:G)</f>
        <v>491</v>
      </c>
      <c r="D15">
        <f>AVERAGEIF(DataQ!$B:$B,DataA!$A15,DataQ!H:H)</f>
        <v>344.25</v>
      </c>
      <c r="E15">
        <f>AVERAGEIF(DataQ!$B:$B,DataA!$A15,DataQ!I:I)</f>
        <v>5758</v>
      </c>
      <c r="F15">
        <f>AVERAGEIF(DataQ!$B:$B,DataA!$A15,DataQ!J:J)</f>
        <v>256.75</v>
      </c>
      <c r="G15">
        <f>AVERAGEIF(DataQ!$B:$B,DataA!$A15,DataQ!K:K)</f>
        <v>149.75</v>
      </c>
      <c r="H15">
        <f>AVERAGEIF(DataQ!$B:$B,DataA!$A15,DataQ!L:L)</f>
        <v>1846.5</v>
      </c>
      <c r="I15">
        <f>AVERAGEIF(DataQ!$B:$B,DataA!$A15,DataQ!M:M)</f>
        <v>4026.5</v>
      </c>
      <c r="J15">
        <f>AVERAGEIF(DataQ!$B:$B,DataA!$A15,DataQ!N:N)</f>
        <v>1354.75</v>
      </c>
      <c r="K15">
        <f>AVERAGEIF(DataQ!$B:$B,DataA!$A15,DataQ!O:O)</f>
        <v>1247</v>
      </c>
      <c r="L15">
        <f>AVERAGEIF(DataQ!$B:$B,DataA!$A15,DataQ!P:P)</f>
        <v>748.75</v>
      </c>
      <c r="M15">
        <f>AVERAGEIF(DataQ!$B:$B,DataA!$A15,DataQ!Q:Q)</f>
        <v>876.5</v>
      </c>
      <c r="N15">
        <f>AVERAGEIF(DataQ!$B:$B,DataA!$A15,DataQ!R:R)</f>
        <v>177.5</v>
      </c>
      <c r="O15">
        <f>AVERAGEIF(DataQ!$B:$B,DataA!$A15,DataQ!S:S)</f>
        <v>1028.25</v>
      </c>
      <c r="P15">
        <f>AVERAGEIF(DataQ!$B:$B,DataA!$A15,DataQ!T:T)</f>
        <v>1105</v>
      </c>
      <c r="Q15">
        <f>AVERAGEIF(DataQ!$B:$B,DataA!$A15,DataQ!U:U)</f>
        <v>1952.75</v>
      </c>
      <c r="R15">
        <f>AVERAGEIF(DataQ!$B:$B,DataA!$A15,DataQ!V:V)</f>
        <v>1712.5</v>
      </c>
      <c r="S15">
        <f>AVERAGEIF(DataQ!$B:$B,DataA!$A15,DataQ!W:W)</f>
        <v>2100.5</v>
      </c>
      <c r="T15">
        <f>AVERAGEIF(DataQ!$B:$B,DataA!$A15,DataQ!X:X)</f>
        <v>509.25</v>
      </c>
      <c r="U15">
        <f>AVERAGEIF(DataQ!$B:$B,DataA!$A15,DataQ!Y:Y)</f>
        <v>611.5</v>
      </c>
      <c r="V15">
        <f>AVERAGEIF(DataQ!$B:$B,DataA!$A15,DataQ!Z:Z)</f>
        <v>24430</v>
      </c>
      <c r="W15">
        <f>AVERAGEIF(DataQ!$B:$B,DataA!$A15,DataQ!AA:AA)</f>
        <v>5432.0064999999995</v>
      </c>
    </row>
    <row r="16" spans="1:23" x14ac:dyDescent="0.25">
      <c r="A16">
        <v>1982</v>
      </c>
      <c r="B16">
        <f>AVERAGEIF(DataQ!$B:$B,DataA!$A16,DataQ!F:F)</f>
        <v>25816</v>
      </c>
      <c r="C16">
        <f>AVERAGEIF(DataQ!$B:$B,DataA!$A16,DataQ!G:G)</f>
        <v>487.5</v>
      </c>
      <c r="D16">
        <f>AVERAGEIF(DataQ!$B:$B,DataA!$A16,DataQ!H:H)</f>
        <v>327</v>
      </c>
      <c r="E16">
        <f>AVERAGEIF(DataQ!$B:$B,DataA!$A16,DataQ!I:I)</f>
        <v>5427.5</v>
      </c>
      <c r="F16">
        <f>AVERAGEIF(DataQ!$B:$B,DataA!$A16,DataQ!J:J)</f>
        <v>246.75</v>
      </c>
      <c r="G16">
        <f>AVERAGEIF(DataQ!$B:$B,DataA!$A16,DataQ!K:K)</f>
        <v>145.75</v>
      </c>
      <c r="H16">
        <f>AVERAGEIF(DataQ!$B:$B,DataA!$A16,DataQ!L:L)</f>
        <v>1803</v>
      </c>
      <c r="I16">
        <f>AVERAGEIF(DataQ!$B:$B,DataA!$A16,DataQ!M:M)</f>
        <v>3957.5</v>
      </c>
      <c r="J16">
        <f>AVERAGEIF(DataQ!$B:$B,DataA!$A16,DataQ!N:N)</f>
        <v>1319.25</v>
      </c>
      <c r="K16">
        <f>AVERAGEIF(DataQ!$B:$B,DataA!$A16,DataQ!O:O)</f>
        <v>1256.5</v>
      </c>
      <c r="L16">
        <f>AVERAGEIF(DataQ!$B:$B,DataA!$A16,DataQ!P:P)</f>
        <v>734.5</v>
      </c>
      <c r="M16">
        <f>AVERAGEIF(DataQ!$B:$B,DataA!$A16,DataQ!Q:Q)</f>
        <v>879.75</v>
      </c>
      <c r="N16">
        <f>AVERAGEIF(DataQ!$B:$B,DataA!$A16,DataQ!R:R)</f>
        <v>180.5</v>
      </c>
      <c r="O16">
        <f>AVERAGEIF(DataQ!$B:$B,DataA!$A16,DataQ!S:S)</f>
        <v>1045</v>
      </c>
      <c r="P16">
        <f>AVERAGEIF(DataQ!$B:$B,DataA!$A16,DataQ!T:T)</f>
        <v>1117</v>
      </c>
      <c r="Q16">
        <f>AVERAGEIF(DataQ!$B:$B,DataA!$A16,DataQ!U:U)</f>
        <v>1913.5</v>
      </c>
      <c r="R16">
        <f>AVERAGEIF(DataQ!$B:$B,DataA!$A16,DataQ!V:V)</f>
        <v>1707.25</v>
      </c>
      <c r="S16">
        <f>AVERAGEIF(DataQ!$B:$B,DataA!$A16,DataQ!W:W)</f>
        <v>2138.75</v>
      </c>
      <c r="T16">
        <f>AVERAGEIF(DataQ!$B:$B,DataA!$A16,DataQ!X:X)</f>
        <v>514</v>
      </c>
      <c r="U16">
        <f>AVERAGEIF(DataQ!$B:$B,DataA!$A16,DataQ!Y:Y)</f>
        <v>616</v>
      </c>
      <c r="V16">
        <f>AVERAGEIF(DataQ!$B:$B,DataA!$A16,DataQ!Z:Z)</f>
        <v>23950.75</v>
      </c>
      <c r="W16">
        <f>AVERAGEIF(DataQ!$B:$B,DataA!$A16,DataQ!AA:AA)</f>
        <v>5394.2015000000001</v>
      </c>
    </row>
    <row r="17" spans="1:23" x14ac:dyDescent="0.25">
      <c r="A17">
        <v>1983</v>
      </c>
      <c r="B17">
        <f>AVERAGEIF(DataQ!$B:$B,DataA!$A17,DataQ!F:F)</f>
        <v>25758.5</v>
      </c>
      <c r="C17">
        <f>AVERAGEIF(DataQ!$B:$B,DataA!$A17,DataQ!G:G)</f>
        <v>488.75</v>
      </c>
      <c r="D17">
        <f>AVERAGEIF(DataQ!$B:$B,DataA!$A17,DataQ!H:H)</f>
        <v>304.5</v>
      </c>
      <c r="E17">
        <f>AVERAGEIF(DataQ!$B:$B,DataA!$A17,DataQ!I:I)</f>
        <v>5173.5</v>
      </c>
      <c r="F17">
        <f>AVERAGEIF(DataQ!$B:$B,DataA!$A17,DataQ!J:J)</f>
        <v>237.5</v>
      </c>
      <c r="G17">
        <f>AVERAGEIF(DataQ!$B:$B,DataA!$A17,DataQ!K:K)</f>
        <v>143.25</v>
      </c>
      <c r="H17">
        <f>AVERAGEIF(DataQ!$B:$B,DataA!$A17,DataQ!L:L)</f>
        <v>1822.25</v>
      </c>
      <c r="I17">
        <f>AVERAGEIF(DataQ!$B:$B,DataA!$A17,DataQ!M:M)</f>
        <v>3983.25</v>
      </c>
      <c r="J17">
        <f>AVERAGEIF(DataQ!$B:$B,DataA!$A17,DataQ!N:N)</f>
        <v>1299.75</v>
      </c>
      <c r="K17">
        <f>AVERAGEIF(DataQ!$B:$B,DataA!$A17,DataQ!O:O)</f>
        <v>1265.75</v>
      </c>
      <c r="L17">
        <f>AVERAGEIF(DataQ!$B:$B,DataA!$A17,DataQ!P:P)</f>
        <v>732.5</v>
      </c>
      <c r="M17">
        <f>AVERAGEIF(DataQ!$B:$B,DataA!$A17,DataQ!Q:Q)</f>
        <v>906</v>
      </c>
      <c r="N17">
        <f>AVERAGEIF(DataQ!$B:$B,DataA!$A17,DataQ!R:R)</f>
        <v>188.75</v>
      </c>
      <c r="O17">
        <f>AVERAGEIF(DataQ!$B:$B,DataA!$A17,DataQ!S:S)</f>
        <v>1089</v>
      </c>
      <c r="P17">
        <f>AVERAGEIF(DataQ!$B:$B,DataA!$A17,DataQ!T:T)</f>
        <v>1159.75</v>
      </c>
      <c r="Q17">
        <f>AVERAGEIF(DataQ!$B:$B,DataA!$A17,DataQ!U:U)</f>
        <v>1912.5</v>
      </c>
      <c r="R17">
        <f>AVERAGEIF(DataQ!$B:$B,DataA!$A17,DataQ!V:V)</f>
        <v>1723.25</v>
      </c>
      <c r="S17">
        <f>AVERAGEIF(DataQ!$B:$B,DataA!$A17,DataQ!W:W)</f>
        <v>2173.75</v>
      </c>
      <c r="T17">
        <f>AVERAGEIF(DataQ!$B:$B,DataA!$A17,DataQ!X:X)</f>
        <v>524</v>
      </c>
      <c r="U17">
        <f>AVERAGEIF(DataQ!$B:$B,DataA!$A17,DataQ!Y:Y)</f>
        <v>631</v>
      </c>
      <c r="V17">
        <f>AVERAGEIF(DataQ!$B:$B,DataA!$A17,DataQ!Z:Z)</f>
        <v>23775.25</v>
      </c>
      <c r="W17">
        <f>AVERAGEIF(DataQ!$B:$B,DataA!$A17,DataQ!AA:AA)</f>
        <v>5396.1392500000002</v>
      </c>
    </row>
    <row r="18" spans="1:23" x14ac:dyDescent="0.25">
      <c r="A18">
        <v>1984</v>
      </c>
      <c r="B18">
        <f>AVERAGEIF(DataQ!$B:$B,DataA!$A18,DataQ!F:F)</f>
        <v>26347.5</v>
      </c>
      <c r="C18">
        <f>AVERAGEIF(DataQ!$B:$B,DataA!$A18,DataQ!G:G)</f>
        <v>499.5</v>
      </c>
      <c r="D18">
        <f>AVERAGEIF(DataQ!$B:$B,DataA!$A18,DataQ!H:H)</f>
        <v>284.5</v>
      </c>
      <c r="E18">
        <f>AVERAGEIF(DataQ!$B:$B,DataA!$A18,DataQ!I:I)</f>
        <v>5115.25</v>
      </c>
      <c r="F18">
        <f>AVERAGEIF(DataQ!$B:$B,DataA!$A18,DataQ!J:J)</f>
        <v>230.25</v>
      </c>
      <c r="G18">
        <f>AVERAGEIF(DataQ!$B:$B,DataA!$A18,DataQ!K:K)</f>
        <v>143.25</v>
      </c>
      <c r="H18">
        <f>AVERAGEIF(DataQ!$B:$B,DataA!$A18,DataQ!L:L)</f>
        <v>1891</v>
      </c>
      <c r="I18">
        <f>AVERAGEIF(DataQ!$B:$B,DataA!$A18,DataQ!M:M)</f>
        <v>4124.75</v>
      </c>
      <c r="J18">
        <f>AVERAGEIF(DataQ!$B:$B,DataA!$A18,DataQ!N:N)</f>
        <v>1309</v>
      </c>
      <c r="K18">
        <f>AVERAGEIF(DataQ!$B:$B,DataA!$A18,DataQ!O:O)</f>
        <v>1332.5</v>
      </c>
      <c r="L18">
        <f>AVERAGEIF(DataQ!$B:$B,DataA!$A18,DataQ!P:P)</f>
        <v>751.25</v>
      </c>
      <c r="M18">
        <f>AVERAGEIF(DataQ!$B:$B,DataA!$A18,DataQ!Q:Q)</f>
        <v>940</v>
      </c>
      <c r="N18">
        <f>AVERAGEIF(DataQ!$B:$B,DataA!$A18,DataQ!R:R)</f>
        <v>202.25</v>
      </c>
      <c r="O18">
        <f>AVERAGEIF(DataQ!$B:$B,DataA!$A18,DataQ!S:S)</f>
        <v>1162.75</v>
      </c>
      <c r="P18">
        <f>AVERAGEIF(DataQ!$B:$B,DataA!$A18,DataQ!T:T)</f>
        <v>1225.75</v>
      </c>
      <c r="Q18">
        <f>AVERAGEIF(DataQ!$B:$B,DataA!$A18,DataQ!U:U)</f>
        <v>1903.25</v>
      </c>
      <c r="R18">
        <f>AVERAGEIF(DataQ!$B:$B,DataA!$A18,DataQ!V:V)</f>
        <v>1759.75</v>
      </c>
      <c r="S18">
        <f>AVERAGEIF(DataQ!$B:$B,DataA!$A18,DataQ!W:W)</f>
        <v>2251.25</v>
      </c>
      <c r="T18">
        <f>AVERAGEIF(DataQ!$B:$B,DataA!$A18,DataQ!X:X)</f>
        <v>550.5</v>
      </c>
      <c r="U18">
        <f>AVERAGEIF(DataQ!$B:$B,DataA!$A18,DataQ!Y:Y)</f>
        <v>670.25</v>
      </c>
      <c r="V18">
        <f>AVERAGEIF(DataQ!$B:$B,DataA!$A18,DataQ!Z:Z)</f>
        <v>24285</v>
      </c>
      <c r="W18">
        <f>AVERAGEIF(DataQ!$B:$B,DataA!$A18,DataQ!AA:AA)</f>
        <v>5388.8242499999997</v>
      </c>
    </row>
    <row r="19" spans="1:23" x14ac:dyDescent="0.25">
      <c r="A19">
        <v>1985</v>
      </c>
      <c r="B19">
        <f>AVERAGEIF(DataQ!$B:$B,DataA!$A19,DataQ!F:F)</f>
        <v>26624.5</v>
      </c>
      <c r="C19">
        <f>AVERAGEIF(DataQ!$B:$B,DataA!$A19,DataQ!G:G)</f>
        <v>502.5</v>
      </c>
      <c r="D19">
        <f>AVERAGEIF(DataQ!$B:$B,DataA!$A19,DataQ!H:H)</f>
        <v>265</v>
      </c>
      <c r="E19">
        <f>AVERAGEIF(DataQ!$B:$B,DataA!$A19,DataQ!I:I)</f>
        <v>5084.75</v>
      </c>
      <c r="F19">
        <f>AVERAGEIF(DataQ!$B:$B,DataA!$A19,DataQ!J:J)</f>
        <v>224</v>
      </c>
      <c r="G19">
        <f>AVERAGEIF(DataQ!$B:$B,DataA!$A19,DataQ!K:K)</f>
        <v>142</v>
      </c>
      <c r="H19">
        <f>AVERAGEIF(DataQ!$B:$B,DataA!$A19,DataQ!L:L)</f>
        <v>1896</v>
      </c>
      <c r="I19">
        <f>AVERAGEIF(DataQ!$B:$B,DataA!$A19,DataQ!M:M)</f>
        <v>4159.25</v>
      </c>
      <c r="J19">
        <f>AVERAGEIF(DataQ!$B:$B,DataA!$A19,DataQ!N:N)</f>
        <v>1298.25</v>
      </c>
      <c r="K19">
        <f>AVERAGEIF(DataQ!$B:$B,DataA!$A19,DataQ!O:O)</f>
        <v>1366.75</v>
      </c>
      <c r="L19">
        <f>AVERAGEIF(DataQ!$B:$B,DataA!$A19,DataQ!P:P)</f>
        <v>761.25</v>
      </c>
      <c r="M19">
        <f>AVERAGEIF(DataQ!$B:$B,DataA!$A19,DataQ!Q:Q)</f>
        <v>962.25</v>
      </c>
      <c r="N19">
        <f>AVERAGEIF(DataQ!$B:$B,DataA!$A19,DataQ!R:R)</f>
        <v>210.5</v>
      </c>
      <c r="O19">
        <f>AVERAGEIF(DataQ!$B:$B,DataA!$A19,DataQ!S:S)</f>
        <v>1210.75</v>
      </c>
      <c r="P19">
        <f>AVERAGEIF(DataQ!$B:$B,DataA!$A19,DataQ!T:T)</f>
        <v>1265.75</v>
      </c>
      <c r="Q19">
        <f>AVERAGEIF(DataQ!$B:$B,DataA!$A19,DataQ!U:U)</f>
        <v>1878.5</v>
      </c>
      <c r="R19">
        <f>AVERAGEIF(DataQ!$B:$B,DataA!$A19,DataQ!V:V)</f>
        <v>1788.25</v>
      </c>
      <c r="S19">
        <f>AVERAGEIF(DataQ!$B:$B,DataA!$A19,DataQ!W:W)</f>
        <v>2343</v>
      </c>
      <c r="T19">
        <f>AVERAGEIF(DataQ!$B:$B,DataA!$A19,DataQ!X:X)</f>
        <v>570.5</v>
      </c>
      <c r="U19">
        <f>AVERAGEIF(DataQ!$B:$B,DataA!$A19,DataQ!Y:Y)</f>
        <v>694.75</v>
      </c>
      <c r="V19">
        <f>AVERAGEIF(DataQ!$B:$B,DataA!$A19,DataQ!Z:Z)</f>
        <v>24592.5</v>
      </c>
      <c r="W19">
        <f>AVERAGEIF(DataQ!$B:$B,DataA!$A19,DataQ!AA:AA)</f>
        <v>5399.4967499999993</v>
      </c>
    </row>
    <row r="20" spans="1:23" x14ac:dyDescent="0.25">
      <c r="A20">
        <v>1986</v>
      </c>
      <c r="B20">
        <f>AVERAGEIF(DataQ!$B:$B,DataA!$A20,DataQ!F:F)</f>
        <v>26712</v>
      </c>
      <c r="C20">
        <f>AVERAGEIF(DataQ!$B:$B,DataA!$A20,DataQ!G:G)</f>
        <v>497.75</v>
      </c>
      <c r="D20">
        <f>AVERAGEIF(DataQ!$B:$B,DataA!$A20,DataQ!H:H)</f>
        <v>226.25</v>
      </c>
      <c r="E20">
        <f>AVERAGEIF(DataQ!$B:$B,DataA!$A20,DataQ!I:I)</f>
        <v>4976.5</v>
      </c>
      <c r="F20">
        <f>AVERAGEIF(DataQ!$B:$B,DataA!$A20,DataQ!J:J)</f>
        <v>217.25</v>
      </c>
      <c r="G20">
        <f>AVERAGEIF(DataQ!$B:$B,DataA!$A20,DataQ!K:K)</f>
        <v>140.75</v>
      </c>
      <c r="H20">
        <f>AVERAGEIF(DataQ!$B:$B,DataA!$A20,DataQ!L:L)</f>
        <v>1892.75</v>
      </c>
      <c r="I20">
        <f>AVERAGEIF(DataQ!$B:$B,DataA!$A20,DataQ!M:M)</f>
        <v>4166.75</v>
      </c>
      <c r="J20">
        <f>AVERAGEIF(DataQ!$B:$B,DataA!$A20,DataQ!N:N)</f>
        <v>1275</v>
      </c>
      <c r="K20">
        <f>AVERAGEIF(DataQ!$B:$B,DataA!$A20,DataQ!O:O)</f>
        <v>1370.5</v>
      </c>
      <c r="L20">
        <f>AVERAGEIF(DataQ!$B:$B,DataA!$A20,DataQ!P:P)</f>
        <v>762.25</v>
      </c>
      <c r="M20">
        <f>AVERAGEIF(DataQ!$B:$B,DataA!$A20,DataQ!Q:Q)</f>
        <v>991.5</v>
      </c>
      <c r="N20">
        <f>AVERAGEIF(DataQ!$B:$B,DataA!$A20,DataQ!R:R)</f>
        <v>217</v>
      </c>
      <c r="O20">
        <f>AVERAGEIF(DataQ!$B:$B,DataA!$A20,DataQ!S:S)</f>
        <v>1248.25</v>
      </c>
      <c r="P20">
        <f>AVERAGEIF(DataQ!$B:$B,DataA!$A20,DataQ!T:T)</f>
        <v>1296</v>
      </c>
      <c r="Q20">
        <f>AVERAGEIF(DataQ!$B:$B,DataA!$A20,DataQ!U:U)</f>
        <v>1875</v>
      </c>
      <c r="R20">
        <f>AVERAGEIF(DataQ!$B:$B,DataA!$A20,DataQ!V:V)</f>
        <v>1846.75</v>
      </c>
      <c r="S20">
        <f>AVERAGEIF(DataQ!$B:$B,DataA!$A20,DataQ!W:W)</f>
        <v>2419.75</v>
      </c>
      <c r="T20">
        <f>AVERAGEIF(DataQ!$B:$B,DataA!$A20,DataQ!X:X)</f>
        <v>582.25</v>
      </c>
      <c r="U20">
        <f>AVERAGEIF(DataQ!$B:$B,DataA!$A20,DataQ!Y:Y)</f>
        <v>710.75</v>
      </c>
      <c r="V20">
        <f>AVERAGEIF(DataQ!$B:$B,DataA!$A20,DataQ!Z:Z)</f>
        <v>24746.25</v>
      </c>
      <c r="W20">
        <f>AVERAGEIF(DataQ!$B:$B,DataA!$A20,DataQ!AA:AA)</f>
        <v>5428.4847499999996</v>
      </c>
    </row>
    <row r="21" spans="1:23" x14ac:dyDescent="0.25">
      <c r="A21">
        <v>1987</v>
      </c>
      <c r="B21">
        <f>AVERAGEIF(DataQ!$B:$B,DataA!$A21,DataQ!F:F)</f>
        <v>27319</v>
      </c>
      <c r="C21">
        <f>AVERAGEIF(DataQ!$B:$B,DataA!$A21,DataQ!G:G)</f>
        <v>505.5</v>
      </c>
      <c r="D21">
        <f>AVERAGEIF(DataQ!$B:$B,DataA!$A21,DataQ!H:H)</f>
        <v>200</v>
      </c>
      <c r="E21">
        <f>AVERAGEIF(DataQ!$B:$B,DataA!$A21,DataQ!I:I)</f>
        <v>4951.5</v>
      </c>
      <c r="F21">
        <f>AVERAGEIF(DataQ!$B:$B,DataA!$A21,DataQ!J:J)</f>
        <v>212.5</v>
      </c>
      <c r="G21">
        <f>AVERAGEIF(DataQ!$B:$B,DataA!$A21,DataQ!K:K)</f>
        <v>142.25</v>
      </c>
      <c r="H21">
        <f>AVERAGEIF(DataQ!$B:$B,DataA!$A21,DataQ!L:L)</f>
        <v>1981.25</v>
      </c>
      <c r="I21">
        <f>AVERAGEIF(DataQ!$B:$B,DataA!$A21,DataQ!M:M)</f>
        <v>4225.75</v>
      </c>
      <c r="J21">
        <f>AVERAGEIF(DataQ!$B:$B,DataA!$A21,DataQ!N:N)</f>
        <v>1281.75</v>
      </c>
      <c r="K21">
        <f>AVERAGEIF(DataQ!$B:$B,DataA!$A21,DataQ!O:O)</f>
        <v>1401.5</v>
      </c>
      <c r="L21">
        <f>AVERAGEIF(DataQ!$B:$B,DataA!$A21,DataQ!P:P)</f>
        <v>779.25</v>
      </c>
      <c r="M21">
        <f>AVERAGEIF(DataQ!$B:$B,DataA!$A21,DataQ!Q:Q)</f>
        <v>1044.25</v>
      </c>
      <c r="N21">
        <f>AVERAGEIF(DataQ!$B:$B,DataA!$A21,DataQ!R:R)</f>
        <v>229</v>
      </c>
      <c r="O21">
        <f>AVERAGEIF(DataQ!$B:$B,DataA!$A21,DataQ!S:S)</f>
        <v>1315.5</v>
      </c>
      <c r="P21">
        <f>AVERAGEIF(DataQ!$B:$B,DataA!$A21,DataQ!T:T)</f>
        <v>1350.25</v>
      </c>
      <c r="Q21">
        <f>AVERAGEIF(DataQ!$B:$B,DataA!$A21,DataQ!U:U)</f>
        <v>1890.25</v>
      </c>
      <c r="R21">
        <f>AVERAGEIF(DataQ!$B:$B,DataA!$A21,DataQ!V:V)</f>
        <v>1919.75</v>
      </c>
      <c r="S21">
        <f>AVERAGEIF(DataQ!$B:$B,DataA!$A21,DataQ!W:W)</f>
        <v>2542.25</v>
      </c>
      <c r="T21">
        <f>AVERAGEIF(DataQ!$B:$B,DataA!$A21,DataQ!X:X)</f>
        <v>603.75</v>
      </c>
      <c r="U21">
        <f>AVERAGEIF(DataQ!$B:$B,DataA!$A21,DataQ!Y:Y)</f>
        <v>743</v>
      </c>
      <c r="V21">
        <f>AVERAGEIF(DataQ!$B:$B,DataA!$A21,DataQ!Z:Z)</f>
        <v>25238.75</v>
      </c>
      <c r="W21">
        <f>AVERAGEIF(DataQ!$B:$B,DataA!$A21,DataQ!AA:AA)</f>
        <v>5495.4147500000008</v>
      </c>
    </row>
    <row r="22" spans="1:23" x14ac:dyDescent="0.25">
      <c r="A22">
        <v>1988</v>
      </c>
      <c r="B22">
        <f>AVERAGEIF(DataQ!$B:$B,DataA!$A22,DataQ!F:F)</f>
        <v>28298</v>
      </c>
      <c r="C22">
        <f>AVERAGEIF(DataQ!$B:$B,DataA!$A22,DataQ!G:G)</f>
        <v>512</v>
      </c>
      <c r="D22">
        <f>AVERAGEIF(DataQ!$B:$B,DataA!$A22,DataQ!H:H)</f>
        <v>180.75</v>
      </c>
      <c r="E22">
        <f>AVERAGEIF(DataQ!$B:$B,DataA!$A22,DataQ!I:I)</f>
        <v>5013.5</v>
      </c>
      <c r="F22">
        <f>AVERAGEIF(DataQ!$B:$B,DataA!$A22,DataQ!J:J)</f>
        <v>211.5</v>
      </c>
      <c r="G22">
        <f>AVERAGEIF(DataQ!$B:$B,DataA!$A22,DataQ!K:K)</f>
        <v>143.75</v>
      </c>
      <c r="H22">
        <f>AVERAGEIF(DataQ!$B:$B,DataA!$A22,DataQ!L:L)</f>
        <v>2078.5</v>
      </c>
      <c r="I22">
        <f>AVERAGEIF(DataQ!$B:$B,DataA!$A22,DataQ!M:M)</f>
        <v>4394</v>
      </c>
      <c r="J22">
        <f>AVERAGEIF(DataQ!$B:$B,DataA!$A22,DataQ!N:N)</f>
        <v>1316.75</v>
      </c>
      <c r="K22">
        <f>AVERAGEIF(DataQ!$B:$B,DataA!$A22,DataQ!O:O)</f>
        <v>1510.5</v>
      </c>
      <c r="L22">
        <f>AVERAGEIF(DataQ!$B:$B,DataA!$A22,DataQ!P:P)</f>
        <v>810</v>
      </c>
      <c r="M22">
        <f>AVERAGEIF(DataQ!$B:$B,DataA!$A22,DataQ!Q:Q)</f>
        <v>1119.25</v>
      </c>
      <c r="N22">
        <f>AVERAGEIF(DataQ!$B:$B,DataA!$A22,DataQ!R:R)</f>
        <v>245.5</v>
      </c>
      <c r="O22">
        <f>AVERAGEIF(DataQ!$B:$B,DataA!$A22,DataQ!S:S)</f>
        <v>1408.25</v>
      </c>
      <c r="P22">
        <f>AVERAGEIF(DataQ!$B:$B,DataA!$A22,DataQ!T:T)</f>
        <v>1428</v>
      </c>
      <c r="Q22">
        <f>AVERAGEIF(DataQ!$B:$B,DataA!$A22,DataQ!U:U)</f>
        <v>1854</v>
      </c>
      <c r="R22">
        <f>AVERAGEIF(DataQ!$B:$B,DataA!$A22,DataQ!V:V)</f>
        <v>1988.25</v>
      </c>
      <c r="S22">
        <f>AVERAGEIF(DataQ!$B:$B,DataA!$A22,DataQ!W:W)</f>
        <v>2683.5</v>
      </c>
      <c r="T22">
        <f>AVERAGEIF(DataQ!$B:$B,DataA!$A22,DataQ!X:X)</f>
        <v>624</v>
      </c>
      <c r="U22">
        <f>AVERAGEIF(DataQ!$B:$B,DataA!$A22,DataQ!Y:Y)</f>
        <v>775.25</v>
      </c>
      <c r="V22">
        <f>AVERAGEIF(DataQ!$B:$B,DataA!$A22,DataQ!Z:Z)</f>
        <v>26070</v>
      </c>
      <c r="W22">
        <f>AVERAGEIF(DataQ!$B:$B,DataA!$A22,DataQ!AA:AA)</f>
        <v>5526.8869999999997</v>
      </c>
    </row>
    <row r="23" spans="1:23" x14ac:dyDescent="0.25">
      <c r="A23">
        <v>1989</v>
      </c>
      <c r="B23">
        <f>AVERAGEIF(DataQ!$B:$B,DataA!$A23,DataQ!F:F)</f>
        <v>29105</v>
      </c>
      <c r="C23">
        <f>AVERAGEIF(DataQ!$B:$B,DataA!$A23,DataQ!G:G)</f>
        <v>517.75</v>
      </c>
      <c r="D23">
        <f>AVERAGEIF(DataQ!$B:$B,DataA!$A23,DataQ!H:H)</f>
        <v>167</v>
      </c>
      <c r="E23">
        <f>AVERAGEIF(DataQ!$B:$B,DataA!$A23,DataQ!I:I)</f>
        <v>5030.5</v>
      </c>
      <c r="F23">
        <f>AVERAGEIF(DataQ!$B:$B,DataA!$A23,DataQ!J:J)</f>
        <v>204.75</v>
      </c>
      <c r="G23">
        <f>AVERAGEIF(DataQ!$B:$B,DataA!$A23,DataQ!K:K)</f>
        <v>146.25</v>
      </c>
      <c r="H23">
        <f>AVERAGEIF(DataQ!$B:$B,DataA!$A23,DataQ!L:L)</f>
        <v>2189</v>
      </c>
      <c r="I23">
        <f>AVERAGEIF(DataQ!$B:$B,DataA!$A23,DataQ!M:M)</f>
        <v>4581.5</v>
      </c>
      <c r="J23">
        <f>AVERAGEIF(DataQ!$B:$B,DataA!$A23,DataQ!N:N)</f>
        <v>1362.75</v>
      </c>
      <c r="K23">
        <f>AVERAGEIF(DataQ!$B:$B,DataA!$A23,DataQ!O:O)</f>
        <v>1628.75</v>
      </c>
      <c r="L23">
        <f>AVERAGEIF(DataQ!$B:$B,DataA!$A23,DataQ!P:P)</f>
        <v>836.25</v>
      </c>
      <c r="M23">
        <f>AVERAGEIF(DataQ!$B:$B,DataA!$A23,DataQ!Q:Q)</f>
        <v>1161.75</v>
      </c>
      <c r="N23">
        <f>AVERAGEIF(DataQ!$B:$B,DataA!$A23,DataQ!R:R)</f>
        <v>261.5</v>
      </c>
      <c r="O23">
        <f>AVERAGEIF(DataQ!$B:$B,DataA!$A23,DataQ!S:S)</f>
        <v>1496.25</v>
      </c>
      <c r="P23">
        <f>AVERAGEIF(DataQ!$B:$B,DataA!$A23,DataQ!T:T)</f>
        <v>1513.25</v>
      </c>
      <c r="Q23">
        <f>AVERAGEIF(DataQ!$B:$B,DataA!$A23,DataQ!U:U)</f>
        <v>1798.25</v>
      </c>
      <c r="R23">
        <f>AVERAGEIF(DataQ!$B:$B,DataA!$A23,DataQ!V:V)</f>
        <v>2046.75</v>
      </c>
      <c r="S23">
        <f>AVERAGEIF(DataQ!$B:$B,DataA!$A23,DataQ!W:W)</f>
        <v>2716</v>
      </c>
      <c r="T23">
        <f>AVERAGEIF(DataQ!$B:$B,DataA!$A23,DataQ!X:X)</f>
        <v>640.75</v>
      </c>
      <c r="U23">
        <f>AVERAGEIF(DataQ!$B:$B,DataA!$A23,DataQ!Y:Y)</f>
        <v>806</v>
      </c>
      <c r="V23">
        <f>AVERAGEIF(DataQ!$B:$B,DataA!$A23,DataQ!Z:Z)</f>
        <v>26748.75</v>
      </c>
      <c r="W23">
        <f>AVERAGEIF(DataQ!$B:$B,DataA!$A23,DataQ!AA:AA)</f>
        <v>5481.6574999999993</v>
      </c>
    </row>
    <row r="24" spans="1:23" x14ac:dyDescent="0.25">
      <c r="A24">
        <v>1990</v>
      </c>
      <c r="B24">
        <f>AVERAGEIF(DataQ!$B:$B,DataA!$A24,DataQ!F:F)</f>
        <v>29240.25</v>
      </c>
      <c r="C24">
        <f>AVERAGEIF(DataQ!$B:$B,DataA!$A24,DataQ!G:G)</f>
        <v>510.75</v>
      </c>
      <c r="D24">
        <f>AVERAGEIF(DataQ!$B:$B,DataA!$A24,DataQ!H:H)</f>
        <v>157</v>
      </c>
      <c r="E24">
        <f>AVERAGEIF(DataQ!$B:$B,DataA!$A24,DataQ!I:I)</f>
        <v>4882.75</v>
      </c>
      <c r="F24">
        <f>AVERAGEIF(DataQ!$B:$B,DataA!$A24,DataQ!J:J)</f>
        <v>196.25</v>
      </c>
      <c r="G24">
        <f>AVERAGEIF(DataQ!$B:$B,DataA!$A24,DataQ!K:K)</f>
        <v>143.5</v>
      </c>
      <c r="H24">
        <f>AVERAGEIF(DataQ!$B:$B,DataA!$A24,DataQ!L:L)</f>
        <v>2200</v>
      </c>
      <c r="I24">
        <f>AVERAGEIF(DataQ!$B:$B,DataA!$A24,DataQ!M:M)</f>
        <v>4627.5</v>
      </c>
      <c r="J24">
        <f>AVERAGEIF(DataQ!$B:$B,DataA!$A24,DataQ!N:N)</f>
        <v>1385.75</v>
      </c>
      <c r="K24">
        <f>AVERAGEIF(DataQ!$B:$B,DataA!$A24,DataQ!O:O)</f>
        <v>1681.75</v>
      </c>
      <c r="L24">
        <f>AVERAGEIF(DataQ!$B:$B,DataA!$A24,DataQ!P:P)</f>
        <v>841</v>
      </c>
      <c r="M24">
        <f>AVERAGEIF(DataQ!$B:$B,DataA!$A24,DataQ!Q:Q)</f>
        <v>1172</v>
      </c>
      <c r="N24">
        <f>AVERAGEIF(DataQ!$B:$B,DataA!$A24,DataQ!R:R)</f>
        <v>268</v>
      </c>
      <c r="O24">
        <f>AVERAGEIF(DataQ!$B:$B,DataA!$A24,DataQ!S:S)</f>
        <v>1539.5</v>
      </c>
      <c r="P24">
        <f>AVERAGEIF(DataQ!$B:$B,DataA!$A24,DataQ!T:T)</f>
        <v>1567.25</v>
      </c>
      <c r="Q24">
        <f>AVERAGEIF(DataQ!$B:$B,DataA!$A24,DataQ!U:U)</f>
        <v>1826.75</v>
      </c>
      <c r="R24">
        <f>AVERAGEIF(DataQ!$B:$B,DataA!$A24,DataQ!V:V)</f>
        <v>2050.75</v>
      </c>
      <c r="S24">
        <f>AVERAGEIF(DataQ!$B:$B,DataA!$A24,DataQ!W:W)</f>
        <v>2752.25</v>
      </c>
      <c r="T24">
        <f>AVERAGEIF(DataQ!$B:$B,DataA!$A24,DataQ!X:X)</f>
        <v>637.25</v>
      </c>
      <c r="U24">
        <f>AVERAGEIF(DataQ!$B:$B,DataA!$A24,DataQ!Y:Y)</f>
        <v>800</v>
      </c>
      <c r="V24">
        <f>AVERAGEIF(DataQ!$B:$B,DataA!$A24,DataQ!Z:Z)</f>
        <v>26871.25</v>
      </c>
      <c r="W24">
        <f>AVERAGEIF(DataQ!$B:$B,DataA!$A24,DataQ!AA:AA)</f>
        <v>5479.2280000000001</v>
      </c>
    </row>
    <row r="25" spans="1:23" x14ac:dyDescent="0.25">
      <c r="A25">
        <v>1991</v>
      </c>
      <c r="B25">
        <f>AVERAGEIF(DataQ!$B:$B,DataA!$A25,DataQ!F:F)</f>
        <v>28395.25</v>
      </c>
      <c r="C25">
        <f>AVERAGEIF(DataQ!$B:$B,DataA!$A25,DataQ!G:G)</f>
        <v>495.5</v>
      </c>
      <c r="D25">
        <f>AVERAGEIF(DataQ!$B:$B,DataA!$A25,DataQ!H:H)</f>
        <v>142</v>
      </c>
      <c r="E25">
        <f>AVERAGEIF(DataQ!$B:$B,DataA!$A25,DataQ!I:I)</f>
        <v>4487.75</v>
      </c>
      <c r="F25">
        <f>AVERAGEIF(DataQ!$B:$B,DataA!$A25,DataQ!J:J)</f>
        <v>186.5</v>
      </c>
      <c r="G25">
        <f>AVERAGEIF(DataQ!$B:$B,DataA!$A25,DataQ!K:K)</f>
        <v>138.25</v>
      </c>
      <c r="H25">
        <f>AVERAGEIF(DataQ!$B:$B,DataA!$A25,DataQ!L:L)</f>
        <v>2062</v>
      </c>
      <c r="I25">
        <f>AVERAGEIF(DataQ!$B:$B,DataA!$A25,DataQ!M:M)</f>
        <v>4557.25</v>
      </c>
      <c r="J25">
        <f>AVERAGEIF(DataQ!$B:$B,DataA!$A25,DataQ!N:N)</f>
        <v>1354.25</v>
      </c>
      <c r="K25">
        <f>AVERAGEIF(DataQ!$B:$B,DataA!$A25,DataQ!O:O)</f>
        <v>1625.75</v>
      </c>
      <c r="L25">
        <f>AVERAGEIF(DataQ!$B:$B,DataA!$A25,DataQ!P:P)</f>
        <v>809.5</v>
      </c>
      <c r="M25">
        <f>AVERAGEIF(DataQ!$B:$B,DataA!$A25,DataQ!Q:Q)</f>
        <v>1142.25</v>
      </c>
      <c r="N25">
        <f>AVERAGEIF(DataQ!$B:$B,DataA!$A25,DataQ!R:R)</f>
        <v>261.75</v>
      </c>
      <c r="O25">
        <f>AVERAGEIF(DataQ!$B:$B,DataA!$A25,DataQ!S:S)</f>
        <v>1510</v>
      </c>
      <c r="P25">
        <f>AVERAGEIF(DataQ!$B:$B,DataA!$A25,DataQ!T:T)</f>
        <v>1552.5</v>
      </c>
      <c r="Q25">
        <f>AVERAGEIF(DataQ!$B:$B,DataA!$A25,DataQ!U:U)</f>
        <v>1841.5</v>
      </c>
      <c r="R25">
        <f>AVERAGEIF(DataQ!$B:$B,DataA!$A25,DataQ!V:V)</f>
        <v>2028</v>
      </c>
      <c r="S25">
        <f>AVERAGEIF(DataQ!$B:$B,DataA!$A25,DataQ!W:W)</f>
        <v>2801.25</v>
      </c>
      <c r="T25">
        <f>AVERAGEIF(DataQ!$B:$B,DataA!$A25,DataQ!X:X)</f>
        <v>625.25</v>
      </c>
      <c r="U25">
        <f>AVERAGEIF(DataQ!$B:$B,DataA!$A25,DataQ!Y:Y)</f>
        <v>774</v>
      </c>
      <c r="V25">
        <f>AVERAGEIF(DataQ!$B:$B,DataA!$A25,DataQ!Z:Z)</f>
        <v>26162.5</v>
      </c>
      <c r="W25">
        <f>AVERAGEIF(DataQ!$B:$B,DataA!$A25,DataQ!AA:AA)</f>
        <v>5433.9544999999998</v>
      </c>
    </row>
    <row r="26" spans="1:23" x14ac:dyDescent="0.25">
      <c r="A26">
        <v>1992</v>
      </c>
      <c r="B26">
        <f>AVERAGEIF(DataQ!$B:$B,DataA!$A26,DataQ!F:F)</f>
        <v>27762.25</v>
      </c>
      <c r="C26">
        <f>AVERAGEIF(DataQ!$B:$B,DataA!$A26,DataQ!G:G)</f>
        <v>491.75</v>
      </c>
      <c r="D26">
        <f>AVERAGEIF(DataQ!$B:$B,DataA!$A26,DataQ!H:H)</f>
        <v>117.75</v>
      </c>
      <c r="E26">
        <f>AVERAGEIF(DataQ!$B:$B,DataA!$A26,DataQ!I:I)</f>
        <v>4227.25</v>
      </c>
      <c r="F26">
        <f>AVERAGEIF(DataQ!$B:$B,DataA!$A26,DataQ!J:J)</f>
        <v>167</v>
      </c>
      <c r="G26">
        <f>AVERAGEIF(DataQ!$B:$B,DataA!$A26,DataQ!K:K)</f>
        <v>146.5</v>
      </c>
      <c r="H26">
        <f>AVERAGEIF(DataQ!$B:$B,DataA!$A26,DataQ!L:L)</f>
        <v>1933.5</v>
      </c>
      <c r="I26">
        <f>AVERAGEIF(DataQ!$B:$B,DataA!$A26,DataQ!M:M)</f>
        <v>4490.5</v>
      </c>
      <c r="J26">
        <f>AVERAGEIF(DataQ!$B:$B,DataA!$A26,DataQ!N:N)</f>
        <v>1312.5</v>
      </c>
      <c r="K26">
        <f>AVERAGEIF(DataQ!$B:$B,DataA!$A26,DataQ!O:O)</f>
        <v>1590.5</v>
      </c>
      <c r="L26">
        <f>AVERAGEIF(DataQ!$B:$B,DataA!$A26,DataQ!P:P)</f>
        <v>789.5</v>
      </c>
      <c r="M26">
        <f>AVERAGEIF(DataQ!$B:$B,DataA!$A26,DataQ!Q:Q)</f>
        <v>1097.5</v>
      </c>
      <c r="N26">
        <f>AVERAGEIF(DataQ!$B:$B,DataA!$A26,DataQ!R:R)</f>
        <v>260</v>
      </c>
      <c r="O26">
        <f>AVERAGEIF(DataQ!$B:$B,DataA!$A26,DataQ!S:S)</f>
        <v>1502.75</v>
      </c>
      <c r="P26">
        <f>AVERAGEIF(DataQ!$B:$B,DataA!$A26,DataQ!T:T)</f>
        <v>1544.25</v>
      </c>
      <c r="Q26">
        <f>AVERAGEIF(DataQ!$B:$B,DataA!$A26,DataQ!U:U)</f>
        <v>1832</v>
      </c>
      <c r="R26">
        <f>AVERAGEIF(DataQ!$B:$B,DataA!$A26,DataQ!V:V)</f>
        <v>2004.75</v>
      </c>
      <c r="S26">
        <f>AVERAGEIF(DataQ!$B:$B,DataA!$A26,DataQ!W:W)</f>
        <v>2852</v>
      </c>
      <c r="T26">
        <f>AVERAGEIF(DataQ!$B:$B,DataA!$A26,DataQ!X:X)</f>
        <v>632.75</v>
      </c>
      <c r="U26">
        <f>AVERAGEIF(DataQ!$B:$B,DataA!$A26,DataQ!Y:Y)</f>
        <v>770.75</v>
      </c>
      <c r="V26">
        <f>AVERAGEIF(DataQ!$B:$B,DataA!$A26,DataQ!Z:Z)</f>
        <v>25540</v>
      </c>
      <c r="W26">
        <f>AVERAGEIF(DataQ!$B:$B,DataA!$A26,DataQ!AA:AA)</f>
        <v>5314.75</v>
      </c>
    </row>
    <row r="27" spans="1:23" x14ac:dyDescent="0.25">
      <c r="A27">
        <v>1993</v>
      </c>
      <c r="B27">
        <f>AVERAGEIF(DataQ!$B:$B,DataA!$A27,DataQ!F:F)</f>
        <v>27569.25</v>
      </c>
      <c r="C27">
        <f>AVERAGEIF(DataQ!$B:$B,DataA!$A27,DataQ!G:G)</f>
        <v>501.75</v>
      </c>
      <c r="D27">
        <f>AVERAGEIF(DataQ!$B:$B,DataA!$A27,DataQ!H:H)</f>
        <v>87.75</v>
      </c>
      <c r="E27">
        <f>AVERAGEIF(DataQ!$B:$B,DataA!$A27,DataQ!I:I)</f>
        <v>4095.25</v>
      </c>
      <c r="F27">
        <f>AVERAGEIF(DataQ!$B:$B,DataA!$A27,DataQ!J:J)</f>
        <v>150</v>
      </c>
      <c r="G27">
        <f>AVERAGEIF(DataQ!$B:$B,DataA!$A27,DataQ!K:K)</f>
        <v>154</v>
      </c>
      <c r="H27">
        <f>AVERAGEIF(DataQ!$B:$B,DataA!$A27,DataQ!L:L)</f>
        <v>1857.25</v>
      </c>
      <c r="I27">
        <f>AVERAGEIF(DataQ!$B:$B,DataA!$A27,DataQ!M:M)</f>
        <v>4515</v>
      </c>
      <c r="J27">
        <f>AVERAGEIF(DataQ!$B:$B,DataA!$A27,DataQ!N:N)</f>
        <v>1283</v>
      </c>
      <c r="K27">
        <f>AVERAGEIF(DataQ!$B:$B,DataA!$A27,DataQ!O:O)</f>
        <v>1581.5</v>
      </c>
      <c r="L27">
        <f>AVERAGEIF(DataQ!$B:$B,DataA!$A27,DataQ!P:P)</f>
        <v>790.25</v>
      </c>
      <c r="M27">
        <f>AVERAGEIF(DataQ!$B:$B,DataA!$A27,DataQ!Q:Q)</f>
        <v>1077.25</v>
      </c>
      <c r="N27">
        <f>AVERAGEIF(DataQ!$B:$B,DataA!$A27,DataQ!R:R)</f>
        <v>266.5</v>
      </c>
      <c r="O27">
        <f>AVERAGEIF(DataQ!$B:$B,DataA!$A27,DataQ!S:S)</f>
        <v>1543.75</v>
      </c>
      <c r="P27">
        <f>AVERAGEIF(DataQ!$B:$B,DataA!$A27,DataQ!T:T)</f>
        <v>1587.75</v>
      </c>
      <c r="Q27">
        <f>AVERAGEIF(DataQ!$B:$B,DataA!$A27,DataQ!U:U)</f>
        <v>1779.75</v>
      </c>
      <c r="R27">
        <f>AVERAGEIF(DataQ!$B:$B,DataA!$A27,DataQ!V:V)</f>
        <v>1994</v>
      </c>
      <c r="S27">
        <f>AVERAGEIF(DataQ!$B:$B,DataA!$A27,DataQ!W:W)</f>
        <v>2871.25</v>
      </c>
      <c r="T27">
        <f>AVERAGEIF(DataQ!$B:$B,DataA!$A27,DataQ!X:X)</f>
        <v>650</v>
      </c>
      <c r="U27">
        <f>AVERAGEIF(DataQ!$B:$B,DataA!$A27,DataQ!Y:Y)</f>
        <v>783.75</v>
      </c>
      <c r="V27">
        <f>AVERAGEIF(DataQ!$B:$B,DataA!$A27,DataQ!Z:Z)</f>
        <v>25302.75</v>
      </c>
      <c r="W27">
        <f>AVERAGEIF(DataQ!$B:$B,DataA!$A27,DataQ!AA:AA)</f>
        <v>5062.75</v>
      </c>
    </row>
    <row r="28" spans="1:23" x14ac:dyDescent="0.25">
      <c r="A28">
        <v>1994</v>
      </c>
      <c r="B28">
        <f>AVERAGEIF(DataQ!$B:$B,DataA!$A28,DataQ!F:F)</f>
        <v>27780.75</v>
      </c>
      <c r="C28">
        <f>AVERAGEIF(DataQ!$B:$B,DataA!$A28,DataQ!G:G)</f>
        <v>483.25</v>
      </c>
      <c r="D28">
        <f>AVERAGEIF(DataQ!$B:$B,DataA!$A28,DataQ!H:H)</f>
        <v>70.25</v>
      </c>
      <c r="E28">
        <f>AVERAGEIF(DataQ!$B:$B,DataA!$A28,DataQ!I:I)</f>
        <v>4136</v>
      </c>
      <c r="F28">
        <f>AVERAGEIF(DataQ!$B:$B,DataA!$A28,DataQ!J:J)</f>
        <v>137.5</v>
      </c>
      <c r="G28">
        <f>AVERAGEIF(DataQ!$B:$B,DataA!$A28,DataQ!K:K)</f>
        <v>148.75</v>
      </c>
      <c r="H28">
        <f>AVERAGEIF(DataQ!$B:$B,DataA!$A28,DataQ!L:L)</f>
        <v>1877</v>
      </c>
      <c r="I28">
        <f>AVERAGEIF(DataQ!$B:$B,DataA!$A28,DataQ!M:M)</f>
        <v>4616</v>
      </c>
      <c r="J28">
        <f>AVERAGEIF(DataQ!$B:$B,DataA!$A28,DataQ!N:N)</f>
        <v>1284.25</v>
      </c>
      <c r="K28">
        <f>AVERAGEIF(DataQ!$B:$B,DataA!$A28,DataQ!O:O)</f>
        <v>1594.75</v>
      </c>
      <c r="L28">
        <f>AVERAGEIF(DataQ!$B:$B,DataA!$A28,DataQ!P:P)</f>
        <v>802</v>
      </c>
      <c r="M28">
        <f>AVERAGEIF(DataQ!$B:$B,DataA!$A28,DataQ!Q:Q)</f>
        <v>1092.75</v>
      </c>
      <c r="N28">
        <f>AVERAGEIF(DataQ!$B:$B,DataA!$A28,DataQ!R:R)</f>
        <v>273.75</v>
      </c>
      <c r="O28">
        <f>AVERAGEIF(DataQ!$B:$B,DataA!$A28,DataQ!S:S)</f>
        <v>1578</v>
      </c>
      <c r="P28">
        <f>AVERAGEIF(DataQ!$B:$B,DataA!$A28,DataQ!T:T)</f>
        <v>1623.25</v>
      </c>
      <c r="Q28">
        <f>AVERAGEIF(DataQ!$B:$B,DataA!$A28,DataQ!U:U)</f>
        <v>1722.5</v>
      </c>
      <c r="R28">
        <f>AVERAGEIF(DataQ!$B:$B,DataA!$A28,DataQ!V:V)</f>
        <v>2010.75</v>
      </c>
      <c r="S28">
        <f>AVERAGEIF(DataQ!$B:$B,DataA!$A28,DataQ!W:W)</f>
        <v>2894.75</v>
      </c>
      <c r="T28">
        <f>AVERAGEIF(DataQ!$B:$B,DataA!$A28,DataQ!X:X)</f>
        <v>649.25</v>
      </c>
      <c r="U28">
        <f>AVERAGEIF(DataQ!$B:$B,DataA!$A28,DataQ!Y:Y)</f>
        <v>786</v>
      </c>
      <c r="V28">
        <f>AVERAGEIF(DataQ!$B:$B,DataA!$A28,DataQ!Z:Z)</f>
        <v>25504.5</v>
      </c>
      <c r="W28">
        <f>AVERAGEIF(DataQ!$B:$B,DataA!$A28,DataQ!AA:AA)</f>
        <v>4974.25</v>
      </c>
    </row>
    <row r="29" spans="1:23" x14ac:dyDescent="0.25">
      <c r="A29">
        <v>1995</v>
      </c>
      <c r="B29">
        <f>AVERAGEIF(DataQ!$B:$B,DataA!$A29,DataQ!F:F)</f>
        <v>28053.75</v>
      </c>
      <c r="C29">
        <f>AVERAGEIF(DataQ!$B:$B,DataA!$A29,DataQ!G:G)</f>
        <v>468.5</v>
      </c>
      <c r="D29">
        <f>AVERAGEIF(DataQ!$B:$B,DataA!$A29,DataQ!H:H)</f>
        <v>68.5</v>
      </c>
      <c r="E29">
        <f>AVERAGEIF(DataQ!$B:$B,DataA!$A29,DataQ!I:I)</f>
        <v>4226.25</v>
      </c>
      <c r="F29">
        <f>AVERAGEIF(DataQ!$B:$B,DataA!$A29,DataQ!J:J)</f>
        <v>122.75</v>
      </c>
      <c r="G29">
        <f>AVERAGEIF(DataQ!$B:$B,DataA!$A29,DataQ!K:K)</f>
        <v>145.5</v>
      </c>
      <c r="H29">
        <f>AVERAGEIF(DataQ!$B:$B,DataA!$A29,DataQ!L:L)</f>
        <v>1845</v>
      </c>
      <c r="I29">
        <f>AVERAGEIF(DataQ!$B:$B,DataA!$A29,DataQ!M:M)</f>
        <v>4662.5</v>
      </c>
      <c r="J29">
        <f>AVERAGEIF(DataQ!$B:$B,DataA!$A29,DataQ!N:N)</f>
        <v>1285</v>
      </c>
      <c r="K29">
        <f>AVERAGEIF(DataQ!$B:$B,DataA!$A29,DataQ!O:O)</f>
        <v>1644.25</v>
      </c>
      <c r="L29">
        <f>AVERAGEIF(DataQ!$B:$B,DataA!$A29,DataQ!P:P)</f>
        <v>818.75</v>
      </c>
      <c r="M29">
        <f>AVERAGEIF(DataQ!$B:$B,DataA!$A29,DataQ!Q:Q)</f>
        <v>1107.25</v>
      </c>
      <c r="N29">
        <f>AVERAGEIF(DataQ!$B:$B,DataA!$A29,DataQ!R:R)</f>
        <v>284</v>
      </c>
      <c r="O29">
        <f>AVERAGEIF(DataQ!$B:$B,DataA!$A29,DataQ!S:S)</f>
        <v>1635.75</v>
      </c>
      <c r="P29">
        <f>AVERAGEIF(DataQ!$B:$B,DataA!$A29,DataQ!T:T)</f>
        <v>1699</v>
      </c>
      <c r="Q29">
        <f>AVERAGEIF(DataQ!$B:$B,DataA!$A29,DataQ!U:U)</f>
        <v>1672</v>
      </c>
      <c r="R29">
        <f>AVERAGEIF(DataQ!$B:$B,DataA!$A29,DataQ!V:V)</f>
        <v>2013.5</v>
      </c>
      <c r="S29">
        <f>AVERAGEIF(DataQ!$B:$B,DataA!$A29,DataQ!W:W)</f>
        <v>2917.5</v>
      </c>
      <c r="T29">
        <f>AVERAGEIF(DataQ!$B:$B,DataA!$A29,DataQ!X:X)</f>
        <v>651.5</v>
      </c>
      <c r="U29">
        <f>AVERAGEIF(DataQ!$B:$B,DataA!$A29,DataQ!Y:Y)</f>
        <v>785.75</v>
      </c>
      <c r="V29">
        <f>AVERAGEIF(DataQ!$B:$B,DataA!$A29,DataQ!Z:Z)</f>
        <v>25818.5</v>
      </c>
      <c r="W29">
        <f>AVERAGEIF(DataQ!$B:$B,DataA!$A29,DataQ!AA:AA)</f>
        <v>4922</v>
      </c>
    </row>
    <row r="30" spans="1:23" x14ac:dyDescent="0.25">
      <c r="A30">
        <v>1996</v>
      </c>
      <c r="B30">
        <f>AVERAGEIF(DataQ!$B:$B,DataA!$A30,DataQ!F:F)</f>
        <v>28310</v>
      </c>
      <c r="C30">
        <f>AVERAGEIF(DataQ!$B:$B,DataA!$A30,DataQ!G:G)</f>
        <v>477</v>
      </c>
      <c r="D30">
        <f>AVERAGEIF(DataQ!$B:$B,DataA!$A30,DataQ!H:H)</f>
        <v>79.75</v>
      </c>
      <c r="E30">
        <f>AVERAGEIF(DataQ!$B:$B,DataA!$A30,DataQ!I:I)</f>
        <v>4265</v>
      </c>
      <c r="F30">
        <f>AVERAGEIF(DataQ!$B:$B,DataA!$A30,DataQ!J:J)</f>
        <v>106.75</v>
      </c>
      <c r="G30">
        <f>AVERAGEIF(DataQ!$B:$B,DataA!$A30,DataQ!K:K)</f>
        <v>157</v>
      </c>
      <c r="H30">
        <f>AVERAGEIF(DataQ!$B:$B,DataA!$A30,DataQ!L:L)</f>
        <v>1819.75</v>
      </c>
      <c r="I30">
        <f>AVERAGEIF(DataQ!$B:$B,DataA!$A30,DataQ!M:M)</f>
        <v>4708.5</v>
      </c>
      <c r="J30">
        <f>AVERAGEIF(DataQ!$B:$B,DataA!$A30,DataQ!N:N)</f>
        <v>1275.5</v>
      </c>
      <c r="K30">
        <f>AVERAGEIF(DataQ!$B:$B,DataA!$A30,DataQ!O:O)</f>
        <v>1693.5</v>
      </c>
      <c r="L30">
        <f>AVERAGEIF(DataQ!$B:$B,DataA!$A30,DataQ!P:P)</f>
        <v>833.25</v>
      </c>
      <c r="M30">
        <f>AVERAGEIF(DataQ!$B:$B,DataA!$A30,DataQ!Q:Q)</f>
        <v>1086</v>
      </c>
      <c r="N30">
        <f>AVERAGEIF(DataQ!$B:$B,DataA!$A30,DataQ!R:R)</f>
        <v>278</v>
      </c>
      <c r="O30">
        <f>AVERAGEIF(DataQ!$B:$B,DataA!$A30,DataQ!S:S)</f>
        <v>1635</v>
      </c>
      <c r="P30">
        <f>AVERAGEIF(DataQ!$B:$B,DataA!$A30,DataQ!T:T)</f>
        <v>1802.75</v>
      </c>
      <c r="Q30">
        <f>AVERAGEIF(DataQ!$B:$B,DataA!$A30,DataQ!U:U)</f>
        <v>1644.75</v>
      </c>
      <c r="R30">
        <f>AVERAGEIF(DataQ!$B:$B,DataA!$A30,DataQ!V:V)</f>
        <v>2049.75</v>
      </c>
      <c r="S30">
        <f>AVERAGEIF(DataQ!$B:$B,DataA!$A30,DataQ!W:W)</f>
        <v>2931</v>
      </c>
      <c r="T30">
        <f>AVERAGEIF(DataQ!$B:$B,DataA!$A30,DataQ!X:X)</f>
        <v>667.25</v>
      </c>
      <c r="U30">
        <f>AVERAGEIF(DataQ!$B:$B,DataA!$A30,DataQ!Y:Y)</f>
        <v>800</v>
      </c>
      <c r="V30">
        <f>AVERAGEIF(DataQ!$B:$B,DataA!$A30,DataQ!Z:Z)</f>
        <v>26059.75</v>
      </c>
      <c r="W30">
        <f>AVERAGEIF(DataQ!$B:$B,DataA!$A30,DataQ!AA:AA)</f>
        <v>4861.5</v>
      </c>
    </row>
    <row r="31" spans="1:23" x14ac:dyDescent="0.25">
      <c r="A31">
        <v>1997</v>
      </c>
      <c r="B31">
        <f>AVERAGEIF(DataQ!$B:$B,DataA!$A31,DataQ!F:F)</f>
        <v>28796</v>
      </c>
      <c r="C31">
        <f>AVERAGEIF(DataQ!$B:$B,DataA!$A31,DataQ!G:G)</f>
        <v>489.75</v>
      </c>
      <c r="D31">
        <f>AVERAGEIF(DataQ!$B:$B,DataA!$A31,DataQ!H:H)</f>
        <v>79.75</v>
      </c>
      <c r="E31">
        <f>AVERAGEIF(DataQ!$B:$B,DataA!$A31,DataQ!I:I)</f>
        <v>4280.75</v>
      </c>
      <c r="F31">
        <f>AVERAGEIF(DataQ!$B:$B,DataA!$A31,DataQ!J:J)</f>
        <v>107</v>
      </c>
      <c r="G31">
        <f>AVERAGEIF(DataQ!$B:$B,DataA!$A31,DataQ!K:K)</f>
        <v>162.25</v>
      </c>
      <c r="H31">
        <f>AVERAGEIF(DataQ!$B:$B,DataA!$A31,DataQ!L:L)</f>
        <v>1829.75</v>
      </c>
      <c r="I31">
        <f>AVERAGEIF(DataQ!$B:$B,DataA!$A31,DataQ!M:M)</f>
        <v>4843</v>
      </c>
      <c r="J31">
        <f>AVERAGEIF(DataQ!$B:$B,DataA!$A31,DataQ!N:N)</f>
        <v>1295.25</v>
      </c>
      <c r="K31">
        <f>AVERAGEIF(DataQ!$B:$B,DataA!$A31,DataQ!O:O)</f>
        <v>1747.25</v>
      </c>
      <c r="L31">
        <f>AVERAGEIF(DataQ!$B:$B,DataA!$A31,DataQ!P:P)</f>
        <v>902</v>
      </c>
      <c r="M31">
        <f>AVERAGEIF(DataQ!$B:$B,DataA!$A31,DataQ!Q:Q)</f>
        <v>1098.75</v>
      </c>
      <c r="N31">
        <f>AVERAGEIF(DataQ!$B:$B,DataA!$A31,DataQ!R:R)</f>
        <v>286.5</v>
      </c>
      <c r="O31">
        <f>AVERAGEIF(DataQ!$B:$B,DataA!$A31,DataQ!S:S)</f>
        <v>1645.75</v>
      </c>
      <c r="P31">
        <f>AVERAGEIF(DataQ!$B:$B,DataA!$A31,DataQ!T:T)</f>
        <v>1954.5</v>
      </c>
      <c r="Q31">
        <f>AVERAGEIF(DataQ!$B:$B,DataA!$A31,DataQ!U:U)</f>
        <v>1608.25</v>
      </c>
      <c r="R31">
        <f>AVERAGEIF(DataQ!$B:$B,DataA!$A31,DataQ!V:V)</f>
        <v>2045.25</v>
      </c>
      <c r="S31">
        <f>AVERAGEIF(DataQ!$B:$B,DataA!$A31,DataQ!W:W)</f>
        <v>2935.75</v>
      </c>
      <c r="T31">
        <f>AVERAGEIF(DataQ!$B:$B,DataA!$A31,DataQ!X:X)</f>
        <v>680.5</v>
      </c>
      <c r="U31">
        <f>AVERAGEIF(DataQ!$B:$B,DataA!$A31,DataQ!Y:Y)</f>
        <v>803.25</v>
      </c>
      <c r="V31">
        <f>AVERAGEIF(DataQ!$B:$B,DataA!$A31,DataQ!Z:Z)</f>
        <v>26525.75</v>
      </c>
      <c r="W31">
        <f>AVERAGEIF(DataQ!$B:$B,DataA!$A31,DataQ!AA:AA)</f>
        <v>4818.5</v>
      </c>
    </row>
    <row r="32" spans="1:23" x14ac:dyDescent="0.25">
      <c r="A32">
        <v>1998</v>
      </c>
      <c r="B32">
        <f>AVERAGEIF(DataQ!$B:$B,DataA!$A32,DataQ!F:F)</f>
        <v>29063.75</v>
      </c>
      <c r="C32">
        <f>AVERAGEIF(DataQ!$B:$B,DataA!$A32,DataQ!G:G)</f>
        <v>458</v>
      </c>
      <c r="D32">
        <f>AVERAGEIF(DataQ!$B:$B,DataA!$A32,DataQ!H:H)</f>
        <v>77</v>
      </c>
      <c r="E32">
        <f>AVERAGEIF(DataQ!$B:$B,DataA!$A32,DataQ!I:I)</f>
        <v>4284.25</v>
      </c>
      <c r="F32">
        <f>AVERAGEIF(DataQ!$B:$B,DataA!$A32,DataQ!J:J)</f>
        <v>105</v>
      </c>
      <c r="G32">
        <f>AVERAGEIF(DataQ!$B:$B,DataA!$A32,DataQ!K:K)</f>
        <v>164</v>
      </c>
      <c r="H32">
        <f>AVERAGEIF(DataQ!$B:$B,DataA!$A32,DataQ!L:L)</f>
        <v>1889.75</v>
      </c>
      <c r="I32">
        <f>AVERAGEIF(DataQ!$B:$B,DataA!$A32,DataQ!M:M)</f>
        <v>4888.5</v>
      </c>
      <c r="J32">
        <f>AVERAGEIF(DataQ!$B:$B,DataA!$A32,DataQ!N:N)</f>
        <v>1324.5</v>
      </c>
      <c r="K32">
        <f>AVERAGEIF(DataQ!$B:$B,DataA!$A32,DataQ!O:O)</f>
        <v>1761</v>
      </c>
      <c r="L32">
        <f>AVERAGEIF(DataQ!$B:$B,DataA!$A32,DataQ!P:P)</f>
        <v>978.75</v>
      </c>
      <c r="M32">
        <f>AVERAGEIF(DataQ!$B:$B,DataA!$A32,DataQ!Q:Q)</f>
        <v>1112.25</v>
      </c>
      <c r="N32">
        <f>AVERAGEIF(DataQ!$B:$B,DataA!$A32,DataQ!R:R)</f>
        <v>286.25</v>
      </c>
      <c r="O32">
        <f>AVERAGEIF(DataQ!$B:$B,DataA!$A32,DataQ!S:S)</f>
        <v>1683.5</v>
      </c>
      <c r="P32">
        <f>AVERAGEIF(DataQ!$B:$B,DataA!$A32,DataQ!T:T)</f>
        <v>2004.25</v>
      </c>
      <c r="Q32">
        <f>AVERAGEIF(DataQ!$B:$B,DataA!$A32,DataQ!U:U)</f>
        <v>1596.75</v>
      </c>
      <c r="R32">
        <f>AVERAGEIF(DataQ!$B:$B,DataA!$A32,DataQ!V:V)</f>
        <v>2052.25</v>
      </c>
      <c r="S32">
        <f>AVERAGEIF(DataQ!$B:$B,DataA!$A32,DataQ!W:W)</f>
        <v>2923.5</v>
      </c>
      <c r="T32">
        <f>AVERAGEIF(DataQ!$B:$B,DataA!$A32,DataQ!X:X)</f>
        <v>660</v>
      </c>
      <c r="U32">
        <f>AVERAGEIF(DataQ!$B:$B,DataA!$A32,DataQ!Y:Y)</f>
        <v>813.75</v>
      </c>
      <c r="V32">
        <f>AVERAGEIF(DataQ!$B:$B,DataA!$A32,DataQ!Z:Z)</f>
        <v>26795</v>
      </c>
      <c r="W32">
        <f>AVERAGEIF(DataQ!$B:$B,DataA!$A32,DataQ!AA:AA)</f>
        <v>4811</v>
      </c>
    </row>
    <row r="33" spans="1:23" x14ac:dyDescent="0.25">
      <c r="A33">
        <v>1999</v>
      </c>
      <c r="B33">
        <f>AVERAGEIF(DataQ!$B:$B,DataA!$A33,DataQ!F:F)</f>
        <v>29465.75</v>
      </c>
      <c r="C33">
        <f>AVERAGEIF(DataQ!$B:$B,DataA!$A33,DataQ!G:G)</f>
        <v>420.5</v>
      </c>
      <c r="D33">
        <f>AVERAGEIF(DataQ!$B:$B,DataA!$A33,DataQ!H:H)</f>
        <v>76.25</v>
      </c>
      <c r="E33">
        <f>AVERAGEIF(DataQ!$B:$B,DataA!$A33,DataQ!I:I)</f>
        <v>4120.5</v>
      </c>
      <c r="F33">
        <f>AVERAGEIF(DataQ!$B:$B,DataA!$A33,DataQ!J:J)</f>
        <v>99.75</v>
      </c>
      <c r="G33">
        <f>AVERAGEIF(DataQ!$B:$B,DataA!$A33,DataQ!K:K)</f>
        <v>161.5</v>
      </c>
      <c r="H33">
        <f>AVERAGEIF(DataQ!$B:$B,DataA!$A33,DataQ!L:L)</f>
        <v>1906.25</v>
      </c>
      <c r="I33">
        <f>AVERAGEIF(DataQ!$B:$B,DataA!$A33,DataQ!M:M)</f>
        <v>4881.75</v>
      </c>
      <c r="J33">
        <f>AVERAGEIF(DataQ!$B:$B,DataA!$A33,DataQ!N:N)</f>
        <v>1361.25</v>
      </c>
      <c r="K33">
        <f>AVERAGEIF(DataQ!$B:$B,DataA!$A33,DataQ!O:O)</f>
        <v>1808</v>
      </c>
      <c r="L33">
        <f>AVERAGEIF(DataQ!$B:$B,DataA!$A33,DataQ!P:P)</f>
        <v>1065.75</v>
      </c>
      <c r="M33">
        <f>AVERAGEIF(DataQ!$B:$B,DataA!$A33,DataQ!Q:Q)</f>
        <v>1146</v>
      </c>
      <c r="N33">
        <f>AVERAGEIF(DataQ!$B:$B,DataA!$A33,DataQ!R:R)</f>
        <v>291.5</v>
      </c>
      <c r="O33">
        <f>AVERAGEIF(DataQ!$B:$B,DataA!$A33,DataQ!S:S)</f>
        <v>1759.5</v>
      </c>
      <c r="P33">
        <f>AVERAGEIF(DataQ!$B:$B,DataA!$A33,DataQ!T:T)</f>
        <v>2054.75</v>
      </c>
      <c r="Q33">
        <f>AVERAGEIF(DataQ!$B:$B,DataA!$A33,DataQ!U:U)</f>
        <v>1635</v>
      </c>
      <c r="R33">
        <f>AVERAGEIF(DataQ!$B:$B,DataA!$A33,DataQ!V:V)</f>
        <v>2144.25</v>
      </c>
      <c r="S33">
        <f>AVERAGEIF(DataQ!$B:$B,DataA!$A33,DataQ!W:W)</f>
        <v>2965.75</v>
      </c>
      <c r="T33">
        <f>AVERAGEIF(DataQ!$B:$B,DataA!$A33,DataQ!X:X)</f>
        <v>718.25</v>
      </c>
      <c r="U33">
        <f>AVERAGEIF(DataQ!$B:$B,DataA!$A33,DataQ!Y:Y)</f>
        <v>849.25</v>
      </c>
      <c r="V33">
        <f>AVERAGEIF(DataQ!$B:$B,DataA!$A33,DataQ!Z:Z)</f>
        <v>27167.75</v>
      </c>
      <c r="W33">
        <f>AVERAGEIF(DataQ!$B:$B,DataA!$A33,DataQ!AA:AA)</f>
        <v>5069.75</v>
      </c>
    </row>
    <row r="34" spans="1:23" x14ac:dyDescent="0.25">
      <c r="A34">
        <v>2000</v>
      </c>
      <c r="B34">
        <f>AVERAGEIF(DataQ!$B:$B,DataA!$A34,DataQ!F:F)</f>
        <v>29847</v>
      </c>
      <c r="C34">
        <f>AVERAGEIF(DataQ!$B:$B,DataA!$A34,DataQ!G:G)</f>
        <v>391</v>
      </c>
      <c r="D34">
        <f>AVERAGEIF(DataQ!$B:$B,DataA!$A34,DataQ!H:H)</f>
        <v>76.5</v>
      </c>
      <c r="E34">
        <f>AVERAGEIF(DataQ!$B:$B,DataA!$A34,DataQ!I:I)</f>
        <v>3978.75</v>
      </c>
      <c r="F34">
        <f>AVERAGEIF(DataQ!$B:$B,DataA!$A34,DataQ!J:J)</f>
        <v>96.25</v>
      </c>
      <c r="G34">
        <f>AVERAGEIF(DataQ!$B:$B,DataA!$A34,DataQ!K:K)</f>
        <v>161.75</v>
      </c>
      <c r="H34">
        <f>AVERAGEIF(DataQ!$B:$B,DataA!$A34,DataQ!L:L)</f>
        <v>1936</v>
      </c>
      <c r="I34">
        <f>AVERAGEIF(DataQ!$B:$B,DataA!$A34,DataQ!M:M)</f>
        <v>4909.5</v>
      </c>
      <c r="J34">
        <f>AVERAGEIF(DataQ!$B:$B,DataA!$A34,DataQ!N:N)</f>
        <v>1376.5</v>
      </c>
      <c r="K34">
        <f>AVERAGEIF(DataQ!$B:$B,DataA!$A34,DataQ!O:O)</f>
        <v>1822.25</v>
      </c>
      <c r="L34">
        <f>AVERAGEIF(DataQ!$B:$B,DataA!$A34,DataQ!P:P)</f>
        <v>1147</v>
      </c>
      <c r="M34">
        <f>AVERAGEIF(DataQ!$B:$B,DataA!$A34,DataQ!Q:Q)</f>
        <v>1150.5</v>
      </c>
      <c r="N34">
        <f>AVERAGEIF(DataQ!$B:$B,DataA!$A34,DataQ!R:R)</f>
        <v>309.25</v>
      </c>
      <c r="O34">
        <f>AVERAGEIF(DataQ!$B:$B,DataA!$A34,DataQ!S:S)</f>
        <v>1817.25</v>
      </c>
      <c r="P34">
        <f>AVERAGEIF(DataQ!$B:$B,DataA!$A34,DataQ!T:T)</f>
        <v>2117.25</v>
      </c>
      <c r="Q34">
        <f>AVERAGEIF(DataQ!$B:$B,DataA!$A34,DataQ!U:U)</f>
        <v>1641</v>
      </c>
      <c r="R34">
        <f>AVERAGEIF(DataQ!$B:$B,DataA!$A34,DataQ!V:V)</f>
        <v>2234.5</v>
      </c>
      <c r="S34">
        <f>AVERAGEIF(DataQ!$B:$B,DataA!$A34,DataQ!W:W)</f>
        <v>3049.5</v>
      </c>
      <c r="T34">
        <f>AVERAGEIF(DataQ!$B:$B,DataA!$A34,DataQ!X:X)</f>
        <v>742</v>
      </c>
      <c r="U34">
        <f>AVERAGEIF(DataQ!$B:$B,DataA!$A34,DataQ!Y:Y)</f>
        <v>890</v>
      </c>
      <c r="V34">
        <f>AVERAGEIF(DataQ!$B:$B,DataA!$A34,DataQ!Z:Z)</f>
        <v>27483.5</v>
      </c>
      <c r="W34">
        <f>AVERAGEIF(DataQ!$B:$B,DataA!$A34,DataQ!AA:AA)</f>
        <v>5139</v>
      </c>
    </row>
    <row r="35" spans="1:23" x14ac:dyDescent="0.25">
      <c r="A35">
        <v>2001</v>
      </c>
      <c r="B35">
        <f>AVERAGEIF(DataQ!$B:$B,DataA!$A35,DataQ!F:F)</f>
        <v>30200</v>
      </c>
      <c r="C35">
        <f>AVERAGEIF(DataQ!$B:$B,DataA!$A35,DataQ!G:G)</f>
        <v>362.75</v>
      </c>
      <c r="D35">
        <f>AVERAGEIF(DataQ!$B:$B,DataA!$A35,DataQ!H:H)</f>
        <v>75</v>
      </c>
      <c r="E35">
        <f>AVERAGEIF(DataQ!$B:$B,DataA!$A35,DataQ!I:I)</f>
        <v>3803</v>
      </c>
      <c r="F35">
        <f>AVERAGEIF(DataQ!$B:$B,DataA!$A35,DataQ!J:J)</f>
        <v>101.5</v>
      </c>
      <c r="G35">
        <f>AVERAGEIF(DataQ!$B:$B,DataA!$A35,DataQ!K:K)</f>
        <v>172.75</v>
      </c>
      <c r="H35">
        <f>AVERAGEIF(DataQ!$B:$B,DataA!$A35,DataQ!L:L)</f>
        <v>1983.5</v>
      </c>
      <c r="I35">
        <f>AVERAGEIF(DataQ!$B:$B,DataA!$A35,DataQ!M:M)</f>
        <v>4984.25</v>
      </c>
      <c r="J35">
        <f>AVERAGEIF(DataQ!$B:$B,DataA!$A35,DataQ!N:N)</f>
        <v>1407.25</v>
      </c>
      <c r="K35">
        <f>AVERAGEIF(DataQ!$B:$B,DataA!$A35,DataQ!O:O)</f>
        <v>1848.25</v>
      </c>
      <c r="L35">
        <f>AVERAGEIF(DataQ!$B:$B,DataA!$A35,DataQ!P:P)</f>
        <v>1207</v>
      </c>
      <c r="M35">
        <f>AVERAGEIF(DataQ!$B:$B,DataA!$A35,DataQ!Q:Q)</f>
        <v>1182.25</v>
      </c>
      <c r="N35">
        <f>AVERAGEIF(DataQ!$B:$B,DataA!$A35,DataQ!R:R)</f>
        <v>322</v>
      </c>
      <c r="O35">
        <f>AVERAGEIF(DataQ!$B:$B,DataA!$A35,DataQ!S:S)</f>
        <v>1856</v>
      </c>
      <c r="P35">
        <f>AVERAGEIF(DataQ!$B:$B,DataA!$A35,DataQ!T:T)</f>
        <v>2193</v>
      </c>
      <c r="Q35">
        <f>AVERAGEIF(DataQ!$B:$B,DataA!$A35,DataQ!U:U)</f>
        <v>1650.75</v>
      </c>
      <c r="R35">
        <f>AVERAGEIF(DataQ!$B:$B,DataA!$A35,DataQ!V:V)</f>
        <v>2234.25</v>
      </c>
      <c r="S35">
        <f>AVERAGEIF(DataQ!$B:$B,DataA!$A35,DataQ!W:W)</f>
        <v>3133.25</v>
      </c>
      <c r="T35">
        <f>AVERAGEIF(DataQ!$B:$B,DataA!$A35,DataQ!X:X)</f>
        <v>762.25</v>
      </c>
      <c r="U35">
        <f>AVERAGEIF(DataQ!$B:$B,DataA!$A35,DataQ!Y:Y)</f>
        <v>920.5</v>
      </c>
      <c r="V35">
        <f>AVERAGEIF(DataQ!$B:$B,DataA!$A35,DataQ!Z:Z)</f>
        <v>27712</v>
      </c>
      <c r="W35">
        <f>AVERAGEIF(DataQ!$B:$B,DataA!$A35,DataQ!AA:AA)</f>
        <v>5219.25</v>
      </c>
    </row>
    <row r="36" spans="1:23" x14ac:dyDescent="0.25">
      <c r="A36">
        <v>2002</v>
      </c>
      <c r="B36">
        <f>AVERAGEIF(DataQ!$B:$B,DataA!$A36,DataQ!F:F)</f>
        <v>30431.5</v>
      </c>
      <c r="C36">
        <f>AVERAGEIF(DataQ!$B:$B,DataA!$A36,DataQ!G:G)</f>
        <v>355</v>
      </c>
      <c r="D36">
        <f>AVERAGEIF(DataQ!$B:$B,DataA!$A36,DataQ!H:H)</f>
        <v>69</v>
      </c>
      <c r="E36">
        <f>AVERAGEIF(DataQ!$B:$B,DataA!$A36,DataQ!I:I)</f>
        <v>3607.75</v>
      </c>
      <c r="F36">
        <f>AVERAGEIF(DataQ!$B:$B,DataA!$A36,DataQ!J:J)</f>
        <v>98</v>
      </c>
      <c r="G36">
        <f>AVERAGEIF(DataQ!$B:$B,DataA!$A36,DataQ!K:K)</f>
        <v>163</v>
      </c>
      <c r="H36">
        <f>AVERAGEIF(DataQ!$B:$B,DataA!$A36,DataQ!L:L)</f>
        <v>2008.75</v>
      </c>
      <c r="I36">
        <f>AVERAGEIF(DataQ!$B:$B,DataA!$A36,DataQ!M:M)</f>
        <v>5025.75</v>
      </c>
      <c r="J36">
        <f>AVERAGEIF(DataQ!$B:$B,DataA!$A36,DataQ!N:N)</f>
        <v>1415.75</v>
      </c>
      <c r="K36">
        <f>AVERAGEIF(DataQ!$B:$B,DataA!$A36,DataQ!O:O)</f>
        <v>1903.5</v>
      </c>
      <c r="L36">
        <f>AVERAGEIF(DataQ!$B:$B,DataA!$A36,DataQ!P:P)</f>
        <v>1212.75</v>
      </c>
      <c r="M36">
        <f>AVERAGEIF(DataQ!$B:$B,DataA!$A36,DataQ!Q:Q)</f>
        <v>1195</v>
      </c>
      <c r="N36">
        <f>AVERAGEIF(DataQ!$B:$B,DataA!$A36,DataQ!R:R)</f>
        <v>331.75</v>
      </c>
      <c r="O36">
        <f>AVERAGEIF(DataQ!$B:$B,DataA!$A36,DataQ!S:S)</f>
        <v>1875.75</v>
      </c>
      <c r="P36">
        <f>AVERAGEIF(DataQ!$B:$B,DataA!$A36,DataQ!T:T)</f>
        <v>2205.5</v>
      </c>
      <c r="Q36">
        <f>AVERAGEIF(DataQ!$B:$B,DataA!$A36,DataQ!U:U)</f>
        <v>1689.75</v>
      </c>
      <c r="R36">
        <f>AVERAGEIF(DataQ!$B:$B,DataA!$A36,DataQ!V:V)</f>
        <v>2305</v>
      </c>
      <c r="S36">
        <f>AVERAGEIF(DataQ!$B:$B,DataA!$A36,DataQ!W:W)</f>
        <v>3210.25</v>
      </c>
      <c r="T36">
        <f>AVERAGEIF(DataQ!$B:$B,DataA!$A36,DataQ!X:X)</f>
        <v>785.5</v>
      </c>
      <c r="U36">
        <f>AVERAGEIF(DataQ!$B:$B,DataA!$A36,DataQ!Y:Y)</f>
        <v>973.5</v>
      </c>
      <c r="V36">
        <f>AVERAGEIF(DataQ!$B:$B,DataA!$A36,DataQ!Z:Z)</f>
        <v>27943.75</v>
      </c>
      <c r="W36">
        <f>AVERAGEIF(DataQ!$B:$B,DataA!$A36,DataQ!AA:AA)</f>
        <v>5334</v>
      </c>
    </row>
    <row r="37" spans="1:23" x14ac:dyDescent="0.25">
      <c r="A37">
        <v>2003</v>
      </c>
      <c r="B37">
        <f>AVERAGEIF(DataQ!$B:$B,DataA!$A37,DataQ!F:F)</f>
        <v>30753.75</v>
      </c>
      <c r="C37">
        <f>AVERAGEIF(DataQ!$B:$B,DataA!$A37,DataQ!G:G)</f>
        <v>356.25</v>
      </c>
      <c r="D37">
        <f>AVERAGEIF(DataQ!$B:$B,DataA!$A37,DataQ!H:H)</f>
        <v>61.5</v>
      </c>
      <c r="E37">
        <f>AVERAGEIF(DataQ!$B:$B,DataA!$A37,DataQ!I:I)</f>
        <v>3423.25</v>
      </c>
      <c r="F37">
        <f>AVERAGEIF(DataQ!$B:$B,DataA!$A37,DataQ!J:J)</f>
        <v>91.75</v>
      </c>
      <c r="G37">
        <f>AVERAGEIF(DataQ!$B:$B,DataA!$A37,DataQ!K:K)</f>
        <v>156.25</v>
      </c>
      <c r="H37">
        <f>AVERAGEIF(DataQ!$B:$B,DataA!$A37,DataQ!L:L)</f>
        <v>2068.25</v>
      </c>
      <c r="I37">
        <f>AVERAGEIF(DataQ!$B:$B,DataA!$A37,DataQ!M:M)</f>
        <v>5016.75</v>
      </c>
      <c r="J37">
        <f>AVERAGEIF(DataQ!$B:$B,DataA!$A37,DataQ!N:N)</f>
        <v>1430.5</v>
      </c>
      <c r="K37">
        <f>AVERAGEIF(DataQ!$B:$B,DataA!$A37,DataQ!O:O)</f>
        <v>1956.75</v>
      </c>
      <c r="L37">
        <f>AVERAGEIF(DataQ!$B:$B,DataA!$A37,DataQ!P:P)</f>
        <v>1226</v>
      </c>
      <c r="M37">
        <f>AVERAGEIF(DataQ!$B:$B,DataA!$A37,DataQ!Q:Q)</f>
        <v>1189.75</v>
      </c>
      <c r="N37">
        <f>AVERAGEIF(DataQ!$B:$B,DataA!$A37,DataQ!R:R)</f>
        <v>341.25</v>
      </c>
      <c r="O37">
        <f>AVERAGEIF(DataQ!$B:$B,DataA!$A37,DataQ!S:S)</f>
        <v>1959.25</v>
      </c>
      <c r="P37">
        <f>AVERAGEIF(DataQ!$B:$B,DataA!$A37,DataQ!T:T)</f>
        <v>2213.25</v>
      </c>
      <c r="Q37">
        <f>AVERAGEIF(DataQ!$B:$B,DataA!$A37,DataQ!U:U)</f>
        <v>1746.75</v>
      </c>
      <c r="R37">
        <f>AVERAGEIF(DataQ!$B:$B,DataA!$A37,DataQ!V:V)</f>
        <v>2406.75</v>
      </c>
      <c r="S37">
        <f>AVERAGEIF(DataQ!$B:$B,DataA!$A37,DataQ!W:W)</f>
        <v>3307.25</v>
      </c>
      <c r="T37">
        <f>AVERAGEIF(DataQ!$B:$B,DataA!$A37,DataQ!X:X)</f>
        <v>803</v>
      </c>
      <c r="U37">
        <f>AVERAGEIF(DataQ!$B:$B,DataA!$A37,DataQ!Y:Y)</f>
        <v>1000</v>
      </c>
      <c r="V37">
        <f>AVERAGEIF(DataQ!$B:$B,DataA!$A37,DataQ!Z:Z)</f>
        <v>28221.25</v>
      </c>
      <c r="W37">
        <f>AVERAGEIF(DataQ!$B:$B,DataA!$A37,DataQ!AA:AA)</f>
        <v>5485.25</v>
      </c>
    </row>
    <row r="38" spans="1:23" x14ac:dyDescent="0.25">
      <c r="A38">
        <v>2004</v>
      </c>
      <c r="B38">
        <f>AVERAGEIF(DataQ!$B:$B,DataA!$A38,DataQ!F:F)</f>
        <v>31071.5</v>
      </c>
      <c r="C38">
        <f>AVERAGEIF(DataQ!$B:$B,DataA!$A38,DataQ!G:G)</f>
        <v>365</v>
      </c>
      <c r="D38">
        <f>AVERAGEIF(DataQ!$B:$B,DataA!$A38,DataQ!H:H)</f>
        <v>59</v>
      </c>
      <c r="E38">
        <f>AVERAGEIF(DataQ!$B:$B,DataA!$A38,DataQ!I:I)</f>
        <v>3262.25</v>
      </c>
      <c r="F38">
        <f>AVERAGEIF(DataQ!$B:$B,DataA!$A38,DataQ!J:J)</f>
        <v>82</v>
      </c>
      <c r="G38">
        <f>AVERAGEIF(DataQ!$B:$B,DataA!$A38,DataQ!K:K)</f>
        <v>155.75</v>
      </c>
      <c r="H38">
        <f>AVERAGEIF(DataQ!$B:$B,DataA!$A38,DataQ!L:L)</f>
        <v>2136</v>
      </c>
      <c r="I38">
        <f>AVERAGEIF(DataQ!$B:$B,DataA!$A38,DataQ!M:M)</f>
        <v>5038.75</v>
      </c>
      <c r="J38">
        <f>AVERAGEIF(DataQ!$B:$B,DataA!$A38,DataQ!N:N)</f>
        <v>1431.5</v>
      </c>
      <c r="K38">
        <f>AVERAGEIF(DataQ!$B:$B,DataA!$A38,DataQ!O:O)</f>
        <v>2010</v>
      </c>
      <c r="L38">
        <f>AVERAGEIF(DataQ!$B:$B,DataA!$A38,DataQ!P:P)</f>
        <v>1181.75</v>
      </c>
      <c r="M38">
        <f>AVERAGEIF(DataQ!$B:$B,DataA!$A38,DataQ!Q:Q)</f>
        <v>1173.25</v>
      </c>
      <c r="N38">
        <f>AVERAGEIF(DataQ!$B:$B,DataA!$A38,DataQ!R:R)</f>
        <v>361.25</v>
      </c>
      <c r="O38">
        <f>AVERAGEIF(DataQ!$B:$B,DataA!$A38,DataQ!S:S)</f>
        <v>2021.75</v>
      </c>
      <c r="P38">
        <f>AVERAGEIF(DataQ!$B:$B,DataA!$A38,DataQ!T:T)</f>
        <v>2302</v>
      </c>
      <c r="Q38">
        <f>AVERAGEIF(DataQ!$B:$B,DataA!$A38,DataQ!U:U)</f>
        <v>1773</v>
      </c>
      <c r="R38">
        <f>AVERAGEIF(DataQ!$B:$B,DataA!$A38,DataQ!V:V)</f>
        <v>2483.5</v>
      </c>
      <c r="S38">
        <f>AVERAGEIF(DataQ!$B:$B,DataA!$A38,DataQ!W:W)</f>
        <v>3422.5</v>
      </c>
      <c r="T38">
        <f>AVERAGEIF(DataQ!$B:$B,DataA!$A38,DataQ!X:X)</f>
        <v>816</v>
      </c>
      <c r="U38">
        <f>AVERAGEIF(DataQ!$B:$B,DataA!$A38,DataQ!Y:Y)</f>
        <v>996.5</v>
      </c>
      <c r="V38">
        <f>AVERAGEIF(DataQ!$B:$B,DataA!$A38,DataQ!Z:Z)</f>
        <v>28530</v>
      </c>
      <c r="W38">
        <f>AVERAGEIF(DataQ!$B:$B,DataA!$A38,DataQ!AA:AA)</f>
        <v>5624.5</v>
      </c>
    </row>
    <row r="39" spans="1:23" x14ac:dyDescent="0.25">
      <c r="A39">
        <v>2005</v>
      </c>
      <c r="B39">
        <f>AVERAGEIF(DataQ!$B:$B,DataA!$A39,DataQ!F:F)</f>
        <v>31482.5</v>
      </c>
      <c r="C39">
        <f>AVERAGEIF(DataQ!$B:$B,DataA!$A39,DataQ!G:G)</f>
        <v>388.75</v>
      </c>
      <c r="D39">
        <f>AVERAGEIF(DataQ!$B:$B,DataA!$A39,DataQ!H:H)</f>
        <v>59.25</v>
      </c>
      <c r="E39">
        <f>AVERAGEIF(DataQ!$B:$B,DataA!$A39,DataQ!I:I)</f>
        <v>3119.5</v>
      </c>
      <c r="F39">
        <f>AVERAGEIF(DataQ!$B:$B,DataA!$A39,DataQ!J:J)</f>
        <v>74</v>
      </c>
      <c r="G39">
        <f>AVERAGEIF(DataQ!$B:$B,DataA!$A39,DataQ!K:K)</f>
        <v>157.75</v>
      </c>
      <c r="H39">
        <f>AVERAGEIF(DataQ!$B:$B,DataA!$A39,DataQ!L:L)</f>
        <v>2223.25</v>
      </c>
      <c r="I39">
        <f>AVERAGEIF(DataQ!$B:$B,DataA!$A39,DataQ!M:M)</f>
        <v>5043.5</v>
      </c>
      <c r="J39">
        <f>AVERAGEIF(DataQ!$B:$B,DataA!$A39,DataQ!N:N)</f>
        <v>1475</v>
      </c>
      <c r="K39">
        <f>AVERAGEIF(DataQ!$B:$B,DataA!$A39,DataQ!O:O)</f>
        <v>2008.5</v>
      </c>
      <c r="L39">
        <f>AVERAGEIF(DataQ!$B:$B,DataA!$A39,DataQ!P:P)</f>
        <v>1188.5</v>
      </c>
      <c r="M39">
        <f>AVERAGEIF(DataQ!$B:$B,DataA!$A39,DataQ!Q:Q)</f>
        <v>1165</v>
      </c>
      <c r="N39">
        <f>AVERAGEIF(DataQ!$B:$B,DataA!$A39,DataQ!R:R)</f>
        <v>388.25</v>
      </c>
      <c r="O39">
        <f>AVERAGEIF(DataQ!$B:$B,DataA!$A39,DataQ!S:S)</f>
        <v>2124.75</v>
      </c>
      <c r="P39">
        <f>AVERAGEIF(DataQ!$B:$B,DataA!$A39,DataQ!T:T)</f>
        <v>2389.5</v>
      </c>
      <c r="Q39">
        <f>AVERAGEIF(DataQ!$B:$B,DataA!$A39,DataQ!U:U)</f>
        <v>1783</v>
      </c>
      <c r="R39">
        <f>AVERAGEIF(DataQ!$B:$B,DataA!$A39,DataQ!V:V)</f>
        <v>2534.25</v>
      </c>
      <c r="S39">
        <f>AVERAGEIF(DataQ!$B:$B,DataA!$A39,DataQ!W:W)</f>
        <v>3536.25</v>
      </c>
      <c r="T39">
        <f>AVERAGEIF(DataQ!$B:$B,DataA!$A39,DataQ!X:X)</f>
        <v>844.25</v>
      </c>
      <c r="U39">
        <f>AVERAGEIF(DataQ!$B:$B,DataA!$A39,DataQ!Y:Y)</f>
        <v>979.5</v>
      </c>
      <c r="V39">
        <f>AVERAGEIF(DataQ!$B:$B,DataA!$A39,DataQ!Z:Z)</f>
        <v>28849.75</v>
      </c>
      <c r="W39">
        <f>AVERAGEIF(DataQ!$B:$B,DataA!$A39,DataQ!AA:AA)</f>
        <v>5696.75</v>
      </c>
    </row>
    <row r="40" spans="1:23" x14ac:dyDescent="0.25">
      <c r="A40">
        <v>2006</v>
      </c>
      <c r="B40">
        <f>AVERAGEIF(DataQ!$B:$B,DataA!$A40,DataQ!F:F)</f>
        <v>31882.75</v>
      </c>
      <c r="C40">
        <f>AVERAGEIF(DataQ!$B:$B,DataA!$A40,DataQ!G:G)</f>
        <v>379.5</v>
      </c>
      <c r="D40">
        <f>AVERAGEIF(DataQ!$B:$B,DataA!$A40,DataQ!H:H)</f>
        <v>64.5</v>
      </c>
      <c r="E40">
        <f>AVERAGEIF(DataQ!$B:$B,DataA!$A40,DataQ!I:I)</f>
        <v>3021</v>
      </c>
      <c r="F40">
        <f>AVERAGEIF(DataQ!$B:$B,DataA!$A40,DataQ!J:J)</f>
        <v>78</v>
      </c>
      <c r="G40">
        <f>AVERAGEIF(DataQ!$B:$B,DataA!$A40,DataQ!K:K)</f>
        <v>161</v>
      </c>
      <c r="H40">
        <f>AVERAGEIF(DataQ!$B:$B,DataA!$A40,DataQ!L:L)</f>
        <v>2287</v>
      </c>
      <c r="I40">
        <f>AVERAGEIF(DataQ!$B:$B,DataA!$A40,DataQ!M:M)</f>
        <v>5028.5</v>
      </c>
      <c r="J40">
        <f>AVERAGEIF(DataQ!$B:$B,DataA!$A40,DataQ!N:N)</f>
        <v>1504.25</v>
      </c>
      <c r="K40">
        <f>AVERAGEIF(DataQ!$B:$B,DataA!$A40,DataQ!O:O)</f>
        <v>2011</v>
      </c>
      <c r="L40">
        <f>AVERAGEIF(DataQ!$B:$B,DataA!$A40,DataQ!P:P)</f>
        <v>1231.75</v>
      </c>
      <c r="M40">
        <f>AVERAGEIF(DataQ!$B:$B,DataA!$A40,DataQ!Q:Q)</f>
        <v>1163.5</v>
      </c>
      <c r="N40">
        <f>AVERAGEIF(DataQ!$B:$B,DataA!$A40,DataQ!R:R)</f>
        <v>418.5</v>
      </c>
      <c r="O40">
        <f>AVERAGEIF(DataQ!$B:$B,DataA!$A40,DataQ!S:S)</f>
        <v>2217.75</v>
      </c>
      <c r="P40">
        <f>AVERAGEIF(DataQ!$B:$B,DataA!$A40,DataQ!T:T)</f>
        <v>2468</v>
      </c>
      <c r="Q40">
        <f>AVERAGEIF(DataQ!$B:$B,DataA!$A40,DataQ!U:U)</f>
        <v>1780.75</v>
      </c>
      <c r="R40">
        <f>AVERAGEIF(DataQ!$B:$B,DataA!$A40,DataQ!V:V)</f>
        <v>2586.5</v>
      </c>
      <c r="S40">
        <f>AVERAGEIF(DataQ!$B:$B,DataA!$A40,DataQ!W:W)</f>
        <v>3614</v>
      </c>
      <c r="T40">
        <f>AVERAGEIF(DataQ!$B:$B,DataA!$A40,DataQ!X:X)</f>
        <v>877.75</v>
      </c>
      <c r="U40">
        <f>AVERAGEIF(DataQ!$B:$B,DataA!$A40,DataQ!Y:Y)</f>
        <v>990.5</v>
      </c>
      <c r="V40">
        <f>AVERAGEIF(DataQ!$B:$B,DataA!$A40,DataQ!Z:Z)</f>
        <v>29137.75</v>
      </c>
      <c r="W40">
        <f>AVERAGEIF(DataQ!$B:$B,DataA!$A40,DataQ!AA:AA)</f>
        <v>5685.25</v>
      </c>
    </row>
    <row r="41" spans="1:23" x14ac:dyDescent="0.25">
      <c r="A41">
        <v>2007</v>
      </c>
      <c r="B41">
        <f>AVERAGEIF(DataQ!$B:$B,DataA!$A41,DataQ!F:F)</f>
        <v>32140</v>
      </c>
      <c r="C41">
        <f>AVERAGEIF(DataQ!$B:$B,DataA!$A41,DataQ!G:G)</f>
        <v>376.75</v>
      </c>
      <c r="D41">
        <f>AVERAGEIF(DataQ!$B:$B,DataA!$A41,DataQ!H:H)</f>
        <v>67.75</v>
      </c>
      <c r="E41">
        <f>AVERAGEIF(DataQ!$B:$B,DataA!$A41,DataQ!I:I)</f>
        <v>2969.25</v>
      </c>
      <c r="F41">
        <f>AVERAGEIF(DataQ!$B:$B,DataA!$A41,DataQ!J:J)</f>
        <v>85.75</v>
      </c>
      <c r="G41">
        <f>AVERAGEIF(DataQ!$B:$B,DataA!$A41,DataQ!K:K)</f>
        <v>158.75</v>
      </c>
      <c r="H41">
        <f>AVERAGEIF(DataQ!$B:$B,DataA!$A41,DataQ!L:L)</f>
        <v>2330.5</v>
      </c>
      <c r="I41">
        <f>AVERAGEIF(DataQ!$B:$B,DataA!$A41,DataQ!M:M)</f>
        <v>5056.25</v>
      </c>
      <c r="J41">
        <f>AVERAGEIF(DataQ!$B:$B,DataA!$A41,DataQ!N:N)</f>
        <v>1514.5</v>
      </c>
      <c r="K41">
        <f>AVERAGEIF(DataQ!$B:$B,DataA!$A41,DataQ!O:O)</f>
        <v>2017.75</v>
      </c>
      <c r="L41">
        <f>AVERAGEIF(DataQ!$B:$B,DataA!$A41,DataQ!P:P)</f>
        <v>1243.75</v>
      </c>
      <c r="M41">
        <f>AVERAGEIF(DataQ!$B:$B,DataA!$A41,DataQ!Q:Q)</f>
        <v>1180</v>
      </c>
      <c r="N41">
        <f>AVERAGEIF(DataQ!$B:$B,DataA!$A41,DataQ!R:R)</f>
        <v>454.75</v>
      </c>
      <c r="O41">
        <f>AVERAGEIF(DataQ!$B:$B,DataA!$A41,DataQ!S:S)</f>
        <v>2285.5</v>
      </c>
      <c r="P41">
        <f>AVERAGEIF(DataQ!$B:$B,DataA!$A41,DataQ!T:T)</f>
        <v>2563.5</v>
      </c>
      <c r="Q41">
        <f>AVERAGEIF(DataQ!$B:$B,DataA!$A41,DataQ!U:U)</f>
        <v>1773.25</v>
      </c>
      <c r="R41">
        <f>AVERAGEIF(DataQ!$B:$B,DataA!$A41,DataQ!V:V)</f>
        <v>2591.5</v>
      </c>
      <c r="S41">
        <f>AVERAGEIF(DataQ!$B:$B,DataA!$A41,DataQ!W:W)</f>
        <v>3618.5</v>
      </c>
      <c r="T41">
        <f>AVERAGEIF(DataQ!$B:$B,DataA!$A41,DataQ!X:X)</f>
        <v>864</v>
      </c>
      <c r="U41">
        <f>AVERAGEIF(DataQ!$B:$B,DataA!$A41,DataQ!Y:Y)</f>
        <v>987</v>
      </c>
      <c r="V41">
        <f>AVERAGEIF(DataQ!$B:$B,DataA!$A41,DataQ!Z:Z)</f>
        <v>29378</v>
      </c>
      <c r="W41">
        <f>AVERAGEIF(DataQ!$B:$B,DataA!$A41,DataQ!AA:AA)</f>
        <v>5658</v>
      </c>
    </row>
    <row r="42" spans="1:23" x14ac:dyDescent="0.25">
      <c r="A42">
        <v>2008</v>
      </c>
      <c r="B42">
        <f>AVERAGEIF(DataQ!$B:$B,DataA!$A42,DataQ!F:F)</f>
        <v>32267.75</v>
      </c>
      <c r="C42">
        <f>AVERAGEIF(DataQ!$B:$B,DataA!$A42,DataQ!G:G)</f>
        <v>391.25</v>
      </c>
      <c r="D42">
        <f>AVERAGEIF(DataQ!$B:$B,DataA!$A42,DataQ!H:H)</f>
        <v>64.75</v>
      </c>
      <c r="E42">
        <f>AVERAGEIF(DataQ!$B:$B,DataA!$A42,DataQ!I:I)</f>
        <v>2833.25</v>
      </c>
      <c r="F42">
        <f>AVERAGEIF(DataQ!$B:$B,DataA!$A42,DataQ!J:J)</f>
        <v>87.5</v>
      </c>
      <c r="G42">
        <f>AVERAGEIF(DataQ!$B:$B,DataA!$A42,DataQ!K:K)</f>
        <v>171.5</v>
      </c>
      <c r="H42">
        <f>AVERAGEIF(DataQ!$B:$B,DataA!$A42,DataQ!L:L)</f>
        <v>2328</v>
      </c>
      <c r="I42">
        <f>AVERAGEIF(DataQ!$B:$B,DataA!$A42,DataQ!M:M)</f>
        <v>5070.25</v>
      </c>
      <c r="J42">
        <f>AVERAGEIF(DataQ!$B:$B,DataA!$A42,DataQ!N:N)</f>
        <v>1521</v>
      </c>
      <c r="K42">
        <f>AVERAGEIF(DataQ!$B:$B,DataA!$A42,DataQ!O:O)</f>
        <v>2036</v>
      </c>
      <c r="L42">
        <f>AVERAGEIF(DataQ!$B:$B,DataA!$A42,DataQ!P:P)</f>
        <v>1227.25</v>
      </c>
      <c r="M42">
        <f>AVERAGEIF(DataQ!$B:$B,DataA!$A42,DataQ!Q:Q)</f>
        <v>1204</v>
      </c>
      <c r="N42">
        <f>AVERAGEIF(DataQ!$B:$B,DataA!$A42,DataQ!R:R)</f>
        <v>481</v>
      </c>
      <c r="O42">
        <f>AVERAGEIF(DataQ!$B:$B,DataA!$A42,DataQ!S:S)</f>
        <v>2338</v>
      </c>
      <c r="P42">
        <f>AVERAGEIF(DataQ!$B:$B,DataA!$A42,DataQ!T:T)</f>
        <v>2577.5</v>
      </c>
      <c r="Q42">
        <f>AVERAGEIF(DataQ!$B:$B,DataA!$A42,DataQ!U:U)</f>
        <v>1739</v>
      </c>
      <c r="R42">
        <f>AVERAGEIF(DataQ!$B:$B,DataA!$A42,DataQ!V:V)</f>
        <v>2624.25</v>
      </c>
      <c r="S42">
        <f>AVERAGEIF(DataQ!$B:$B,DataA!$A42,DataQ!W:W)</f>
        <v>3709</v>
      </c>
      <c r="T42">
        <f>AVERAGEIF(DataQ!$B:$B,DataA!$A42,DataQ!X:X)</f>
        <v>888.25</v>
      </c>
      <c r="U42">
        <f>AVERAGEIF(DataQ!$B:$B,DataA!$A42,DataQ!Y:Y)</f>
        <v>975.75</v>
      </c>
      <c r="V42">
        <f>AVERAGEIF(DataQ!$B:$B,DataA!$A42,DataQ!Z:Z)</f>
        <v>29628.5</v>
      </c>
      <c r="W42">
        <f>AVERAGEIF(DataQ!$B:$B,DataA!$A42,DataQ!AA:AA)</f>
        <v>5668.75</v>
      </c>
    </row>
    <row r="43" spans="1:23" x14ac:dyDescent="0.25">
      <c r="A43">
        <v>2009</v>
      </c>
      <c r="B43">
        <f>AVERAGEIF(DataQ!$B:$B,DataA!$A43,DataQ!F:F)</f>
        <v>31681.25</v>
      </c>
      <c r="C43">
        <f>AVERAGEIF(DataQ!$B:$B,DataA!$A43,DataQ!G:G)</f>
        <v>388.25</v>
      </c>
      <c r="D43">
        <f>AVERAGEIF(DataQ!$B:$B,DataA!$A43,DataQ!H:H)</f>
        <v>63</v>
      </c>
      <c r="E43">
        <f>AVERAGEIF(DataQ!$B:$B,DataA!$A43,DataQ!I:I)</f>
        <v>2651.5</v>
      </c>
      <c r="F43">
        <f>AVERAGEIF(DataQ!$B:$B,DataA!$A43,DataQ!J:J)</f>
        <v>110.75</v>
      </c>
      <c r="G43">
        <f>AVERAGEIF(DataQ!$B:$B,DataA!$A43,DataQ!K:K)</f>
        <v>170.25</v>
      </c>
      <c r="H43">
        <f>AVERAGEIF(DataQ!$B:$B,DataA!$A43,DataQ!L:L)</f>
        <v>2226.75</v>
      </c>
      <c r="I43">
        <f>AVERAGEIF(DataQ!$B:$B,DataA!$A43,DataQ!M:M)</f>
        <v>4889.25</v>
      </c>
      <c r="J43">
        <f>AVERAGEIF(DataQ!$B:$B,DataA!$A43,DataQ!N:N)</f>
        <v>1505.25</v>
      </c>
      <c r="K43">
        <f>AVERAGEIF(DataQ!$B:$B,DataA!$A43,DataQ!O:O)</f>
        <v>1978</v>
      </c>
      <c r="L43">
        <f>AVERAGEIF(DataQ!$B:$B,DataA!$A43,DataQ!P:P)</f>
        <v>1203.75</v>
      </c>
      <c r="M43">
        <f>AVERAGEIF(DataQ!$B:$B,DataA!$A43,DataQ!Q:Q)</f>
        <v>1169</v>
      </c>
      <c r="N43">
        <f>AVERAGEIF(DataQ!$B:$B,DataA!$A43,DataQ!R:R)</f>
        <v>486.75</v>
      </c>
      <c r="O43">
        <f>AVERAGEIF(DataQ!$B:$B,DataA!$A43,DataQ!S:S)</f>
        <v>2393.25</v>
      </c>
      <c r="P43">
        <f>AVERAGEIF(DataQ!$B:$B,DataA!$A43,DataQ!T:T)</f>
        <v>2384.25</v>
      </c>
      <c r="Q43">
        <f>AVERAGEIF(DataQ!$B:$B,DataA!$A43,DataQ!U:U)</f>
        <v>1758</v>
      </c>
      <c r="R43">
        <f>AVERAGEIF(DataQ!$B:$B,DataA!$A43,DataQ!V:V)</f>
        <v>2731.5</v>
      </c>
      <c r="S43">
        <f>AVERAGEIF(DataQ!$B:$B,DataA!$A43,DataQ!W:W)</f>
        <v>3819.75</v>
      </c>
      <c r="T43">
        <f>AVERAGEIF(DataQ!$B:$B,DataA!$A43,DataQ!X:X)</f>
        <v>835.25</v>
      </c>
      <c r="U43">
        <f>AVERAGEIF(DataQ!$B:$B,DataA!$A43,DataQ!Y:Y)</f>
        <v>915.5</v>
      </c>
      <c r="V43">
        <f>AVERAGEIF(DataQ!$B:$B,DataA!$A43,DataQ!Z:Z)</f>
        <v>29156</v>
      </c>
      <c r="W43">
        <f>AVERAGEIF(DataQ!$B:$B,DataA!$A43,DataQ!AA:AA)</f>
        <v>5751.25</v>
      </c>
    </row>
    <row r="44" spans="1:23" x14ac:dyDescent="0.25">
      <c r="A44">
        <v>2010</v>
      </c>
      <c r="B44">
        <f>AVERAGEIF(DataQ!$B:$B,DataA!$A44,DataQ!F:F)</f>
        <v>31528.75</v>
      </c>
      <c r="C44">
        <f>AVERAGEIF(DataQ!$B:$B,DataA!$A44,DataQ!G:G)</f>
        <v>416.5</v>
      </c>
      <c r="D44">
        <f>AVERAGEIF(DataQ!$B:$B,DataA!$A44,DataQ!H:H)</f>
        <v>62.75</v>
      </c>
      <c r="E44">
        <f>AVERAGEIF(DataQ!$B:$B,DataA!$A44,DataQ!I:I)</f>
        <v>2568.5</v>
      </c>
      <c r="F44">
        <f>AVERAGEIF(DataQ!$B:$B,DataA!$A44,DataQ!J:J)</f>
        <v>126.75</v>
      </c>
      <c r="G44">
        <f>AVERAGEIF(DataQ!$B:$B,DataA!$A44,DataQ!K:K)</f>
        <v>177.5</v>
      </c>
      <c r="H44">
        <f>AVERAGEIF(DataQ!$B:$B,DataA!$A44,DataQ!L:L)</f>
        <v>2078.25</v>
      </c>
      <c r="I44">
        <f>AVERAGEIF(DataQ!$B:$B,DataA!$A44,DataQ!M:M)</f>
        <v>4841.25</v>
      </c>
      <c r="J44">
        <f>AVERAGEIF(DataQ!$B:$B,DataA!$A44,DataQ!N:N)</f>
        <v>1460.5</v>
      </c>
      <c r="K44">
        <f>AVERAGEIF(DataQ!$B:$B,DataA!$A44,DataQ!O:O)</f>
        <v>1952</v>
      </c>
      <c r="L44">
        <f>AVERAGEIF(DataQ!$B:$B,DataA!$A44,DataQ!P:P)</f>
        <v>1182</v>
      </c>
      <c r="M44">
        <f>AVERAGEIF(DataQ!$B:$B,DataA!$A44,DataQ!Q:Q)</f>
        <v>1115.75</v>
      </c>
      <c r="N44">
        <f>AVERAGEIF(DataQ!$B:$B,DataA!$A44,DataQ!R:R)</f>
        <v>472.25</v>
      </c>
      <c r="O44">
        <f>AVERAGEIF(DataQ!$B:$B,DataA!$A44,DataQ!S:S)</f>
        <v>2415.25</v>
      </c>
      <c r="P44">
        <f>AVERAGEIF(DataQ!$B:$B,DataA!$A44,DataQ!T:T)</f>
        <v>2441.75</v>
      </c>
      <c r="Q44">
        <f>AVERAGEIF(DataQ!$B:$B,DataA!$A44,DataQ!U:U)</f>
        <v>1732.75</v>
      </c>
      <c r="R44">
        <f>AVERAGEIF(DataQ!$B:$B,DataA!$A44,DataQ!V:V)</f>
        <v>2756.25</v>
      </c>
      <c r="S44">
        <f>AVERAGEIF(DataQ!$B:$B,DataA!$A44,DataQ!W:W)</f>
        <v>3957.75</v>
      </c>
      <c r="T44">
        <f>AVERAGEIF(DataQ!$B:$B,DataA!$A44,DataQ!X:X)</f>
        <v>864.75</v>
      </c>
      <c r="U44">
        <f>AVERAGEIF(DataQ!$B:$B,DataA!$A44,DataQ!Y:Y)</f>
        <v>907.5</v>
      </c>
      <c r="V44">
        <f>AVERAGEIF(DataQ!$B:$B,DataA!$A44,DataQ!Z:Z)</f>
        <v>29228.5</v>
      </c>
      <c r="W44">
        <f>AVERAGEIF(DataQ!$B:$B,DataA!$A44,DataQ!AA:AA)</f>
        <v>5724</v>
      </c>
    </row>
    <row r="45" spans="1:23" x14ac:dyDescent="0.25">
      <c r="A45">
        <v>2011</v>
      </c>
      <c r="B45">
        <f>AVERAGEIF(DataQ!$B:$B,DataA!$A45,DataQ!F:F)</f>
        <v>31694.75</v>
      </c>
      <c r="C45">
        <f>AVERAGEIF(DataQ!$B:$B,DataA!$A45,DataQ!G:G)</f>
        <v>418.75</v>
      </c>
      <c r="D45">
        <f>AVERAGEIF(DataQ!$B:$B,DataA!$A45,DataQ!H:H)</f>
        <v>63.5</v>
      </c>
      <c r="E45">
        <f>AVERAGEIF(DataQ!$B:$B,DataA!$A45,DataQ!I:I)</f>
        <v>2557.75</v>
      </c>
      <c r="F45">
        <f>AVERAGEIF(DataQ!$B:$B,DataA!$A45,DataQ!J:J)</f>
        <v>123.75</v>
      </c>
      <c r="G45">
        <f>AVERAGEIF(DataQ!$B:$B,DataA!$A45,DataQ!K:K)</f>
        <v>188.75</v>
      </c>
      <c r="H45">
        <f>AVERAGEIF(DataQ!$B:$B,DataA!$A45,DataQ!L:L)</f>
        <v>2076.25</v>
      </c>
      <c r="I45">
        <f>AVERAGEIF(DataQ!$B:$B,DataA!$A45,DataQ!M:M)</f>
        <v>4827.75</v>
      </c>
      <c r="J45">
        <f>AVERAGEIF(DataQ!$B:$B,DataA!$A45,DataQ!N:N)</f>
        <v>1493.75</v>
      </c>
      <c r="K45">
        <f>AVERAGEIF(DataQ!$B:$B,DataA!$A45,DataQ!O:O)</f>
        <v>1983</v>
      </c>
      <c r="L45">
        <f>AVERAGEIF(DataQ!$B:$B,DataA!$A45,DataQ!P:P)</f>
        <v>1228.75</v>
      </c>
      <c r="M45">
        <f>AVERAGEIF(DataQ!$B:$B,DataA!$A45,DataQ!Q:Q)</f>
        <v>1126.75</v>
      </c>
      <c r="N45">
        <f>AVERAGEIF(DataQ!$B:$B,DataA!$A45,DataQ!R:R)</f>
        <v>474</v>
      </c>
      <c r="O45">
        <f>AVERAGEIF(DataQ!$B:$B,DataA!$A45,DataQ!S:S)</f>
        <v>2444</v>
      </c>
      <c r="P45">
        <f>AVERAGEIF(DataQ!$B:$B,DataA!$A45,DataQ!T:T)</f>
        <v>2496.25</v>
      </c>
      <c r="Q45">
        <f>AVERAGEIF(DataQ!$B:$B,DataA!$A45,DataQ!U:U)</f>
        <v>1634</v>
      </c>
      <c r="R45">
        <f>AVERAGEIF(DataQ!$B:$B,DataA!$A45,DataQ!V:V)</f>
        <v>2758.75</v>
      </c>
      <c r="S45">
        <f>AVERAGEIF(DataQ!$B:$B,DataA!$A45,DataQ!W:W)</f>
        <v>4001</v>
      </c>
      <c r="T45">
        <f>AVERAGEIF(DataQ!$B:$B,DataA!$A45,DataQ!X:X)</f>
        <v>876.5</v>
      </c>
      <c r="U45">
        <f>AVERAGEIF(DataQ!$B:$B,DataA!$A45,DataQ!Y:Y)</f>
        <v>920.75</v>
      </c>
      <c r="V45">
        <f>AVERAGEIF(DataQ!$B:$B,DataA!$A45,DataQ!Z:Z)</f>
        <v>29381</v>
      </c>
      <c r="W45">
        <f>AVERAGEIF(DataQ!$B:$B,DataA!$A45,DataQ!AA:AA)</f>
        <v>5573.25</v>
      </c>
    </row>
    <row r="46" spans="1:23" x14ac:dyDescent="0.25">
      <c r="A46">
        <v>2012</v>
      </c>
      <c r="B46">
        <f>AVERAGEIF(DataQ!$B:$B,DataA!$A46,DataQ!F:F)</f>
        <v>32066.25</v>
      </c>
      <c r="C46">
        <f>AVERAGEIF(DataQ!$B:$B,DataA!$A46,DataQ!G:G)</f>
        <v>409.75</v>
      </c>
      <c r="D46">
        <f>AVERAGEIF(DataQ!$B:$B,DataA!$A46,DataQ!H:H)</f>
        <v>75.25</v>
      </c>
      <c r="E46">
        <f>AVERAGEIF(DataQ!$B:$B,DataA!$A46,DataQ!I:I)</f>
        <v>2579.25</v>
      </c>
      <c r="F46">
        <f>AVERAGEIF(DataQ!$B:$B,DataA!$A46,DataQ!J:J)</f>
        <v>122.75</v>
      </c>
      <c r="G46">
        <f>AVERAGEIF(DataQ!$B:$B,DataA!$A46,DataQ!K:K)</f>
        <v>193.5</v>
      </c>
      <c r="H46">
        <f>AVERAGEIF(DataQ!$B:$B,DataA!$A46,DataQ!L:L)</f>
        <v>2071.25</v>
      </c>
      <c r="I46">
        <f>AVERAGEIF(DataQ!$B:$B,DataA!$A46,DataQ!M:M)</f>
        <v>4874.25</v>
      </c>
      <c r="J46">
        <f>AVERAGEIF(DataQ!$B:$B,DataA!$A46,DataQ!N:N)</f>
        <v>1513.75</v>
      </c>
      <c r="K46">
        <f>AVERAGEIF(DataQ!$B:$B,DataA!$A46,DataQ!O:O)</f>
        <v>2033</v>
      </c>
      <c r="L46">
        <f>AVERAGEIF(DataQ!$B:$B,DataA!$A46,DataQ!P:P)</f>
        <v>1239.5</v>
      </c>
      <c r="M46">
        <f>AVERAGEIF(DataQ!$B:$B,DataA!$A46,DataQ!Q:Q)</f>
        <v>1143</v>
      </c>
      <c r="N46">
        <f>AVERAGEIF(DataQ!$B:$B,DataA!$A46,DataQ!R:R)</f>
        <v>500.5</v>
      </c>
      <c r="O46">
        <f>AVERAGEIF(DataQ!$B:$B,DataA!$A46,DataQ!S:S)</f>
        <v>2524</v>
      </c>
      <c r="P46">
        <f>AVERAGEIF(DataQ!$B:$B,DataA!$A46,DataQ!T:T)</f>
        <v>2612</v>
      </c>
      <c r="Q46">
        <f>AVERAGEIF(DataQ!$B:$B,DataA!$A46,DataQ!U:U)</f>
        <v>1570.5</v>
      </c>
      <c r="R46">
        <f>AVERAGEIF(DataQ!$B:$B,DataA!$A46,DataQ!V:V)</f>
        <v>2778.75</v>
      </c>
      <c r="S46">
        <f>AVERAGEIF(DataQ!$B:$B,DataA!$A46,DataQ!W:W)</f>
        <v>4027.75</v>
      </c>
      <c r="T46">
        <f>AVERAGEIF(DataQ!$B:$B,DataA!$A46,DataQ!X:X)</f>
        <v>903.25</v>
      </c>
      <c r="U46">
        <f>AVERAGEIF(DataQ!$B:$B,DataA!$A46,DataQ!Y:Y)</f>
        <v>894</v>
      </c>
      <c r="V46">
        <f>AVERAGEIF(DataQ!$B:$B,DataA!$A46,DataQ!Z:Z)</f>
        <v>29723</v>
      </c>
      <c r="W46">
        <f>AVERAGEIF(DataQ!$B:$B,DataA!$A46,DataQ!AA:AA)</f>
        <v>5439.75</v>
      </c>
    </row>
    <row r="47" spans="1:23" x14ac:dyDescent="0.25">
      <c r="A47">
        <v>2013</v>
      </c>
      <c r="B47">
        <f>AVERAGEIF(DataQ!$B:$B,DataA!$A47,DataQ!F:F)</f>
        <v>32427.25</v>
      </c>
      <c r="C47">
        <f>AVERAGEIF(DataQ!$B:$B,DataA!$A47,DataQ!G:G)</f>
        <v>385.25</v>
      </c>
      <c r="D47">
        <f>AVERAGEIF(DataQ!$B:$B,DataA!$A47,DataQ!H:H)</f>
        <v>70</v>
      </c>
      <c r="E47">
        <f>AVERAGEIF(DataQ!$B:$B,DataA!$A47,DataQ!I:I)</f>
        <v>2564.25</v>
      </c>
      <c r="F47">
        <f>AVERAGEIF(DataQ!$B:$B,DataA!$A47,DataQ!J:J)</f>
        <v>122.75</v>
      </c>
      <c r="G47">
        <f>AVERAGEIF(DataQ!$B:$B,DataA!$A47,DataQ!K:K)</f>
        <v>194</v>
      </c>
      <c r="H47">
        <f>AVERAGEIF(DataQ!$B:$B,DataA!$A47,DataQ!L:L)</f>
        <v>2070</v>
      </c>
      <c r="I47">
        <f>AVERAGEIF(DataQ!$B:$B,DataA!$A47,DataQ!M:M)</f>
        <v>4875.25</v>
      </c>
      <c r="J47">
        <f>AVERAGEIF(DataQ!$B:$B,DataA!$A47,DataQ!N:N)</f>
        <v>1500.25</v>
      </c>
      <c r="K47">
        <f>AVERAGEIF(DataQ!$B:$B,DataA!$A47,DataQ!O:O)</f>
        <v>2083.5</v>
      </c>
      <c r="L47">
        <f>AVERAGEIF(DataQ!$B:$B,DataA!$A47,DataQ!P:P)</f>
        <v>1280.5</v>
      </c>
      <c r="M47">
        <f>AVERAGEIF(DataQ!$B:$B,DataA!$A47,DataQ!Q:Q)</f>
        <v>1119.75</v>
      </c>
      <c r="N47">
        <f>AVERAGEIF(DataQ!$B:$B,DataA!$A47,DataQ!R:R)</f>
        <v>536.25</v>
      </c>
      <c r="O47">
        <f>AVERAGEIF(DataQ!$B:$B,DataA!$A47,DataQ!S:S)</f>
        <v>2659.25</v>
      </c>
      <c r="P47">
        <f>AVERAGEIF(DataQ!$B:$B,DataA!$A47,DataQ!T:T)</f>
        <v>2620.75</v>
      </c>
      <c r="Q47">
        <f>AVERAGEIF(DataQ!$B:$B,DataA!$A47,DataQ!U:U)</f>
        <v>1553.75</v>
      </c>
      <c r="R47">
        <f>AVERAGEIF(DataQ!$B:$B,DataA!$A47,DataQ!V:V)</f>
        <v>2828.25</v>
      </c>
      <c r="S47">
        <f>AVERAGEIF(DataQ!$B:$B,DataA!$A47,DataQ!W:W)</f>
        <v>4117</v>
      </c>
      <c r="T47">
        <f>AVERAGEIF(DataQ!$B:$B,DataA!$A47,DataQ!X:X)</f>
        <v>911.25</v>
      </c>
      <c r="U47">
        <f>AVERAGEIF(DataQ!$B:$B,DataA!$A47,DataQ!Y:Y)</f>
        <v>936.5</v>
      </c>
      <c r="V47">
        <f>AVERAGEIF(DataQ!$B:$B,DataA!$A47,DataQ!Z:Z)</f>
        <v>30096.75</v>
      </c>
      <c r="W47">
        <f>AVERAGEIF(DataQ!$B:$B,DataA!$A47,DataQ!AA:AA)</f>
        <v>5406.25</v>
      </c>
    </row>
    <row r="48" spans="1:23" x14ac:dyDescent="0.25">
      <c r="A48">
        <v>2014</v>
      </c>
      <c r="B48">
        <f>AVERAGEIF(DataQ!$B:$B,DataA!$A48,DataQ!F:F)</f>
        <v>33460.25</v>
      </c>
      <c r="C48">
        <f>AVERAGEIF(DataQ!$B:$B,DataA!$A48,DataQ!G:G)</f>
        <v>437</v>
      </c>
      <c r="D48">
        <f>AVERAGEIF(DataQ!$B:$B,DataA!$A48,DataQ!H:H)</f>
        <v>67.75</v>
      </c>
      <c r="E48">
        <f>AVERAGEIF(DataQ!$B:$B,DataA!$A48,DataQ!I:I)</f>
        <v>2618</v>
      </c>
      <c r="F48">
        <f>AVERAGEIF(DataQ!$B:$B,DataA!$A48,DataQ!J:J)</f>
        <v>120.25</v>
      </c>
      <c r="G48">
        <f>AVERAGEIF(DataQ!$B:$B,DataA!$A48,DataQ!K:K)</f>
        <v>195.5</v>
      </c>
      <c r="H48">
        <f>AVERAGEIF(DataQ!$B:$B,DataA!$A48,DataQ!L:L)</f>
        <v>2133</v>
      </c>
      <c r="I48">
        <f>AVERAGEIF(DataQ!$B:$B,DataA!$A48,DataQ!M:M)</f>
        <v>4938.5</v>
      </c>
      <c r="J48">
        <f>AVERAGEIF(DataQ!$B:$B,DataA!$A48,DataQ!N:N)</f>
        <v>1530</v>
      </c>
      <c r="K48">
        <f>AVERAGEIF(DataQ!$B:$B,DataA!$A48,DataQ!O:O)</f>
        <v>2185.5</v>
      </c>
      <c r="L48">
        <f>AVERAGEIF(DataQ!$B:$B,DataA!$A48,DataQ!P:P)</f>
        <v>1356.5</v>
      </c>
      <c r="M48">
        <f>AVERAGEIF(DataQ!$B:$B,DataA!$A48,DataQ!Q:Q)</f>
        <v>1124.25</v>
      </c>
      <c r="N48">
        <f>AVERAGEIF(DataQ!$B:$B,DataA!$A48,DataQ!R:R)</f>
        <v>551.75</v>
      </c>
      <c r="O48">
        <f>AVERAGEIF(DataQ!$B:$B,DataA!$A48,DataQ!S:S)</f>
        <v>2815.5</v>
      </c>
      <c r="P48">
        <f>AVERAGEIF(DataQ!$B:$B,DataA!$A48,DataQ!T:T)</f>
        <v>2816</v>
      </c>
      <c r="Q48">
        <f>AVERAGEIF(DataQ!$B:$B,DataA!$A48,DataQ!U:U)</f>
        <v>1532.25</v>
      </c>
      <c r="R48">
        <f>AVERAGEIF(DataQ!$B:$B,DataA!$A48,DataQ!V:V)</f>
        <v>2887.75</v>
      </c>
      <c r="S48">
        <f>AVERAGEIF(DataQ!$B:$B,DataA!$A48,DataQ!W:W)</f>
        <v>4211.25</v>
      </c>
      <c r="T48">
        <f>AVERAGEIF(DataQ!$B:$B,DataA!$A48,DataQ!X:X)</f>
        <v>950.75</v>
      </c>
      <c r="U48">
        <f>AVERAGEIF(DataQ!$B:$B,DataA!$A48,DataQ!Y:Y)</f>
        <v>987.5</v>
      </c>
      <c r="V48">
        <f>AVERAGEIF(DataQ!$B:$B,DataA!$A48,DataQ!Z:Z)</f>
        <v>30818.25</v>
      </c>
      <c r="W48">
        <f>AVERAGEIF(DataQ!$B:$B,DataA!$A48,DataQ!AA:AA)</f>
        <v>5384</v>
      </c>
    </row>
    <row r="49" spans="1:23" x14ac:dyDescent="0.25">
      <c r="A49">
        <v>2015</v>
      </c>
      <c r="B49">
        <f>AVERAGEIF(DataQ!$B:$B,DataA!$A49,DataQ!F:F)</f>
        <v>33984.5</v>
      </c>
      <c r="C49">
        <f>AVERAGEIF(DataQ!$B:$B,DataA!$A49,DataQ!G:G)</f>
        <v>405.75</v>
      </c>
      <c r="D49">
        <f>AVERAGEIF(DataQ!$B:$B,DataA!$A49,DataQ!H:H)</f>
        <v>70.25</v>
      </c>
      <c r="E49">
        <f>AVERAGEIF(DataQ!$B:$B,DataA!$A49,DataQ!I:I)</f>
        <v>2634.25</v>
      </c>
      <c r="F49">
        <f>AVERAGEIF(DataQ!$B:$B,DataA!$A49,DataQ!J:J)</f>
        <v>134.75</v>
      </c>
      <c r="G49">
        <f>AVERAGEIF(DataQ!$B:$B,DataA!$A49,DataQ!K:K)</f>
        <v>197.5</v>
      </c>
      <c r="H49">
        <f>AVERAGEIF(DataQ!$B:$B,DataA!$A49,DataQ!L:L)</f>
        <v>2157</v>
      </c>
      <c r="I49">
        <f>AVERAGEIF(DataQ!$B:$B,DataA!$A49,DataQ!M:M)</f>
        <v>5021.5</v>
      </c>
      <c r="J49">
        <f>AVERAGEIF(DataQ!$B:$B,DataA!$A49,DataQ!N:N)</f>
        <v>1606.75</v>
      </c>
      <c r="K49">
        <f>AVERAGEIF(DataQ!$B:$B,DataA!$A49,DataQ!O:O)</f>
        <v>2249.5</v>
      </c>
      <c r="L49">
        <f>AVERAGEIF(DataQ!$B:$B,DataA!$A49,DataQ!P:P)</f>
        <v>1382.25</v>
      </c>
      <c r="M49">
        <f>AVERAGEIF(DataQ!$B:$B,DataA!$A49,DataQ!Q:Q)</f>
        <v>1112.25</v>
      </c>
      <c r="N49">
        <f>AVERAGEIF(DataQ!$B:$B,DataA!$A49,DataQ!R:R)</f>
        <v>564.25</v>
      </c>
      <c r="O49">
        <f>AVERAGEIF(DataQ!$B:$B,DataA!$A49,DataQ!S:S)</f>
        <v>2930.25</v>
      </c>
      <c r="P49">
        <f>AVERAGEIF(DataQ!$B:$B,DataA!$A49,DataQ!T:T)</f>
        <v>2887.75</v>
      </c>
      <c r="Q49">
        <f>AVERAGEIF(DataQ!$B:$B,DataA!$A49,DataQ!U:U)</f>
        <v>1487.5</v>
      </c>
      <c r="R49">
        <f>AVERAGEIF(DataQ!$B:$B,DataA!$A49,DataQ!V:V)</f>
        <v>2953.5</v>
      </c>
      <c r="S49">
        <f>AVERAGEIF(DataQ!$B:$B,DataA!$A49,DataQ!W:W)</f>
        <v>4229.75</v>
      </c>
      <c r="T49">
        <f>AVERAGEIF(DataQ!$B:$B,DataA!$A49,DataQ!X:X)</f>
        <v>976.75</v>
      </c>
      <c r="U49">
        <f>AVERAGEIF(DataQ!$B:$B,DataA!$A49,DataQ!Y:Y)</f>
        <v>982</v>
      </c>
      <c r="V49">
        <f>AVERAGEIF(DataQ!$B:$B,DataA!$A49,DataQ!Z:Z)</f>
        <v>31345.75</v>
      </c>
      <c r="W49">
        <f>AVERAGEIF(DataQ!$B:$B,DataA!$A49,DataQ!AA:AA)</f>
        <v>5333.5</v>
      </c>
    </row>
    <row r="50" spans="1:23" x14ac:dyDescent="0.25">
      <c r="A50">
        <v>2016</v>
      </c>
      <c r="B50">
        <f>AVERAGEIF(DataQ!$B:$B,DataA!$A50,DataQ!F:F)</f>
        <v>34548.75</v>
      </c>
      <c r="C50">
        <f>AVERAGEIF(DataQ!$B:$B,DataA!$A50,DataQ!G:G)</f>
        <v>401</v>
      </c>
      <c r="D50">
        <f>AVERAGEIF(DataQ!$B:$B,DataA!$A50,DataQ!H:H)</f>
        <v>62</v>
      </c>
      <c r="E50">
        <f>AVERAGEIF(DataQ!$B:$B,DataA!$A50,DataQ!I:I)</f>
        <v>2637.75</v>
      </c>
      <c r="F50">
        <f>AVERAGEIF(DataQ!$B:$B,DataA!$A50,DataQ!J:J)</f>
        <v>142.25</v>
      </c>
      <c r="G50">
        <f>AVERAGEIF(DataQ!$B:$B,DataA!$A50,DataQ!K:K)</f>
        <v>205</v>
      </c>
      <c r="H50">
        <f>AVERAGEIF(DataQ!$B:$B,DataA!$A50,DataQ!L:L)</f>
        <v>2231</v>
      </c>
      <c r="I50">
        <f>AVERAGEIF(DataQ!$B:$B,DataA!$A50,DataQ!M:M)</f>
        <v>5012.25</v>
      </c>
      <c r="J50">
        <f>AVERAGEIF(DataQ!$B:$B,DataA!$A50,DataQ!N:N)</f>
        <v>1716.75</v>
      </c>
      <c r="K50">
        <f>AVERAGEIF(DataQ!$B:$B,DataA!$A50,DataQ!O:O)</f>
        <v>2340.25</v>
      </c>
      <c r="L50">
        <f>AVERAGEIF(DataQ!$B:$B,DataA!$A50,DataQ!P:P)</f>
        <v>1415</v>
      </c>
      <c r="M50">
        <f>AVERAGEIF(DataQ!$B:$B,DataA!$A50,DataQ!Q:Q)</f>
        <v>1124.5</v>
      </c>
      <c r="N50">
        <f>AVERAGEIF(DataQ!$B:$B,DataA!$A50,DataQ!R:R)</f>
        <v>561.75</v>
      </c>
      <c r="O50">
        <f>AVERAGEIF(DataQ!$B:$B,DataA!$A50,DataQ!S:S)</f>
        <v>3034</v>
      </c>
      <c r="P50">
        <f>AVERAGEIF(DataQ!$B:$B,DataA!$A50,DataQ!T:T)</f>
        <v>2956</v>
      </c>
      <c r="Q50">
        <f>AVERAGEIF(DataQ!$B:$B,DataA!$A50,DataQ!U:U)</f>
        <v>1477.25</v>
      </c>
      <c r="R50">
        <f>AVERAGEIF(DataQ!$B:$B,DataA!$A50,DataQ!V:V)</f>
        <v>2962</v>
      </c>
      <c r="S50">
        <f>AVERAGEIF(DataQ!$B:$B,DataA!$A50,DataQ!W:W)</f>
        <v>4281.25</v>
      </c>
      <c r="T50">
        <f>AVERAGEIF(DataQ!$B:$B,DataA!$A50,DataQ!X:X)</f>
        <v>990</v>
      </c>
      <c r="U50">
        <f>AVERAGEIF(DataQ!$B:$B,DataA!$A50,DataQ!Y:Y)</f>
        <v>997.75</v>
      </c>
      <c r="V50">
        <f>AVERAGEIF(DataQ!$B:$B,DataA!$A50,DataQ!Z:Z)</f>
        <v>31810.25</v>
      </c>
      <c r="W50">
        <f>AVERAGEIF(DataQ!$B:$B,DataA!$A50,DataQ!AA:AA)</f>
        <v>5314.5</v>
      </c>
    </row>
    <row r="51" spans="1:23" x14ac:dyDescent="0.25">
      <c r="A51">
        <v>2017</v>
      </c>
      <c r="B51">
        <f>AVERAGEIF(DataQ!$B:$B,DataA!$A51,DataQ!F:F)</f>
        <v>34884</v>
      </c>
      <c r="C51">
        <f>AVERAGEIF(DataQ!$B:$B,DataA!$A51,DataQ!G:G)</f>
        <v>415.75</v>
      </c>
      <c r="D51">
        <f>AVERAGEIF(DataQ!$B:$B,DataA!$A51,DataQ!H:H)</f>
        <v>57.75</v>
      </c>
      <c r="E51">
        <f>AVERAGEIF(DataQ!$B:$B,DataA!$A51,DataQ!I:I)</f>
        <v>2680.25</v>
      </c>
      <c r="F51">
        <f>AVERAGEIF(DataQ!$B:$B,DataA!$A51,DataQ!J:J)</f>
        <v>144.75</v>
      </c>
      <c r="G51">
        <f>AVERAGEIF(DataQ!$B:$B,DataA!$A51,DataQ!K:K)</f>
        <v>220.75</v>
      </c>
      <c r="H51">
        <f>AVERAGEIF(DataQ!$B:$B,DataA!$A51,DataQ!L:L)</f>
        <v>2332.25</v>
      </c>
      <c r="I51">
        <f>AVERAGEIF(DataQ!$B:$B,DataA!$A51,DataQ!M:M)</f>
        <v>4998.5</v>
      </c>
      <c r="J51">
        <f>AVERAGEIF(DataQ!$B:$B,DataA!$A51,DataQ!N:N)</f>
        <v>1712.75</v>
      </c>
      <c r="K51">
        <f>AVERAGEIF(DataQ!$B:$B,DataA!$A51,DataQ!O:O)</f>
        <v>2378.25</v>
      </c>
      <c r="L51">
        <f>AVERAGEIF(DataQ!$B:$B,DataA!$A51,DataQ!P:P)</f>
        <v>1480.25</v>
      </c>
      <c r="M51">
        <f>AVERAGEIF(DataQ!$B:$B,DataA!$A51,DataQ!Q:Q)</f>
        <v>1113.75</v>
      </c>
      <c r="N51">
        <f>AVERAGEIF(DataQ!$B:$B,DataA!$A51,DataQ!R:R)</f>
        <v>575.25</v>
      </c>
      <c r="O51">
        <f>AVERAGEIF(DataQ!$B:$B,DataA!$A51,DataQ!S:S)</f>
        <v>3019.5</v>
      </c>
      <c r="P51">
        <f>AVERAGEIF(DataQ!$B:$B,DataA!$A51,DataQ!T:T)</f>
        <v>3012.5</v>
      </c>
      <c r="Q51">
        <f>AVERAGEIF(DataQ!$B:$B,DataA!$A51,DataQ!U:U)</f>
        <v>1479.75</v>
      </c>
      <c r="R51">
        <f>AVERAGEIF(DataQ!$B:$B,DataA!$A51,DataQ!V:V)</f>
        <v>2926.5</v>
      </c>
      <c r="S51">
        <f>AVERAGEIF(DataQ!$B:$B,DataA!$A51,DataQ!W:W)</f>
        <v>4346.75</v>
      </c>
      <c r="T51">
        <f>AVERAGEIF(DataQ!$B:$B,DataA!$A51,DataQ!X:X)</f>
        <v>1015.25</v>
      </c>
      <c r="U51">
        <f>AVERAGEIF(DataQ!$B:$B,DataA!$A51,DataQ!Y:Y)</f>
        <v>973</v>
      </c>
      <c r="V51">
        <f>AVERAGEIF(DataQ!$B:$B,DataA!$A51,DataQ!Z:Z)</f>
        <v>32127.75</v>
      </c>
      <c r="W51">
        <f>AVERAGEIF(DataQ!$B:$B,DataA!$A51,DataQ!AA:AA)</f>
        <v>5311</v>
      </c>
    </row>
    <row r="52" spans="1:23" x14ac:dyDescent="0.25">
      <c r="A52">
        <v>2018</v>
      </c>
      <c r="B52">
        <f>AVERAGEIF(DataQ!$B:$B,DataA!$A52,DataQ!F:F)</f>
        <v>35059.25</v>
      </c>
      <c r="C52">
        <f>AVERAGEIF(DataQ!$B:$B,DataA!$A52,DataQ!G:G)</f>
        <v>403.25</v>
      </c>
      <c r="D52">
        <f>AVERAGEIF(DataQ!$B:$B,DataA!$A52,DataQ!H:H)</f>
        <v>61.25</v>
      </c>
      <c r="E52">
        <f>AVERAGEIF(DataQ!$B:$B,DataA!$A52,DataQ!I:I)</f>
        <v>2698.5</v>
      </c>
      <c r="F52">
        <f>AVERAGEIF(DataQ!$B:$B,DataA!$A52,DataQ!J:J)</f>
        <v>149.75</v>
      </c>
      <c r="G52">
        <f>AVERAGEIF(DataQ!$B:$B,DataA!$A52,DataQ!K:K)</f>
        <v>226</v>
      </c>
      <c r="H52">
        <f>AVERAGEIF(DataQ!$B:$B,DataA!$A52,DataQ!L:L)</f>
        <v>2325</v>
      </c>
      <c r="I52">
        <f>AVERAGEIF(DataQ!$B:$B,DataA!$A52,DataQ!M:M)</f>
        <v>4998.25</v>
      </c>
      <c r="J52">
        <f>AVERAGEIF(DataQ!$B:$B,DataA!$A52,DataQ!N:N)</f>
        <v>1742</v>
      </c>
      <c r="K52">
        <f>AVERAGEIF(DataQ!$B:$B,DataA!$A52,DataQ!O:O)</f>
        <v>2426.75</v>
      </c>
      <c r="L52">
        <f>AVERAGEIF(DataQ!$B:$B,DataA!$A52,DataQ!P:P)</f>
        <v>1471.5</v>
      </c>
      <c r="M52">
        <f>AVERAGEIF(DataQ!$B:$B,DataA!$A52,DataQ!Q:Q)</f>
        <v>1120.75</v>
      </c>
      <c r="N52">
        <f>AVERAGEIF(DataQ!$B:$B,DataA!$A52,DataQ!R:R)</f>
        <v>584</v>
      </c>
      <c r="O52">
        <f>AVERAGEIF(DataQ!$B:$B,DataA!$A52,DataQ!S:S)</f>
        <v>3066</v>
      </c>
      <c r="P52">
        <f>AVERAGEIF(DataQ!$B:$B,DataA!$A52,DataQ!T:T)</f>
        <v>3012.5</v>
      </c>
      <c r="Q52">
        <f>AVERAGEIF(DataQ!$B:$B,DataA!$A52,DataQ!U:U)</f>
        <v>1494.25</v>
      </c>
      <c r="R52">
        <f>AVERAGEIF(DataQ!$B:$B,DataA!$A52,DataQ!V:V)</f>
        <v>2939</v>
      </c>
      <c r="S52">
        <f>AVERAGEIF(DataQ!$B:$B,DataA!$A52,DataQ!W:W)</f>
        <v>4346.25</v>
      </c>
      <c r="T52">
        <f>AVERAGEIF(DataQ!$B:$B,DataA!$A52,DataQ!X:X)</f>
        <v>1007.25</v>
      </c>
      <c r="U52">
        <f>AVERAGEIF(DataQ!$B:$B,DataA!$A52,DataQ!Y:Y)</f>
        <v>987.25</v>
      </c>
      <c r="V52">
        <f>AVERAGEIF(DataQ!$B:$B,DataA!$A52,DataQ!Z:Z)</f>
        <v>32506.75</v>
      </c>
      <c r="W52">
        <f>AVERAGEIF(DataQ!$B:$B,DataA!$A52,DataQ!AA:AA)</f>
        <v>5330.25</v>
      </c>
    </row>
    <row r="53" spans="1:23" x14ac:dyDescent="0.25">
      <c r="A53">
        <v>2019</v>
      </c>
      <c r="B53">
        <f>AVERAGEIF(DataQ!$B:$B,DataA!$A53,DataQ!F:F)</f>
        <v>35565</v>
      </c>
      <c r="C53">
        <f>AVERAGEIF(DataQ!$B:$B,DataA!$A53,DataQ!G:G)</f>
        <v>398.25</v>
      </c>
      <c r="D53">
        <f>AVERAGEIF(DataQ!$B:$B,DataA!$A53,DataQ!H:H)</f>
        <v>61.25</v>
      </c>
      <c r="E53">
        <f>AVERAGEIF(DataQ!$B:$B,DataA!$A53,DataQ!I:I)</f>
        <v>2690.75</v>
      </c>
      <c r="F53">
        <f>AVERAGEIF(DataQ!$B:$B,DataA!$A53,DataQ!J:J)</f>
        <v>141.75</v>
      </c>
      <c r="G53">
        <f>AVERAGEIF(DataQ!$B:$B,DataA!$A53,DataQ!K:K)</f>
        <v>222.5</v>
      </c>
      <c r="H53">
        <f>AVERAGEIF(DataQ!$B:$B,DataA!$A53,DataQ!L:L)</f>
        <v>2333.25</v>
      </c>
      <c r="I53">
        <f>AVERAGEIF(DataQ!$B:$B,DataA!$A53,DataQ!M:M)</f>
        <v>5005.5</v>
      </c>
      <c r="J53">
        <f>AVERAGEIF(DataQ!$B:$B,DataA!$A53,DataQ!N:N)</f>
        <v>1801</v>
      </c>
      <c r="K53">
        <f>AVERAGEIF(DataQ!$B:$B,DataA!$A53,DataQ!O:O)</f>
        <v>2499</v>
      </c>
      <c r="L53">
        <f>AVERAGEIF(DataQ!$B:$B,DataA!$A53,DataQ!P:P)</f>
        <v>1505.25</v>
      </c>
      <c r="M53">
        <f>AVERAGEIF(DataQ!$B:$B,DataA!$A53,DataQ!Q:Q)</f>
        <v>1135.25</v>
      </c>
      <c r="N53">
        <f>AVERAGEIF(DataQ!$B:$B,DataA!$A53,DataQ!R:R)</f>
        <v>603.75</v>
      </c>
      <c r="O53">
        <f>AVERAGEIF(DataQ!$B:$B,DataA!$A53,DataQ!S:S)</f>
        <v>3195</v>
      </c>
      <c r="P53">
        <f>AVERAGEIF(DataQ!$B:$B,DataA!$A53,DataQ!T:T)</f>
        <v>3032.5</v>
      </c>
      <c r="Q53">
        <f>AVERAGEIF(DataQ!$B:$B,DataA!$A53,DataQ!U:U)</f>
        <v>1519.75</v>
      </c>
      <c r="R53">
        <f>AVERAGEIF(DataQ!$B:$B,DataA!$A53,DataQ!V:V)</f>
        <v>2950</v>
      </c>
      <c r="S53">
        <f>AVERAGEIF(DataQ!$B:$B,DataA!$A53,DataQ!W:W)</f>
        <v>4416.25</v>
      </c>
      <c r="T53">
        <f>AVERAGEIF(DataQ!$B:$B,DataA!$A53,DataQ!X:X)</f>
        <v>1036.75</v>
      </c>
      <c r="U53">
        <f>AVERAGEIF(DataQ!$B:$B,DataA!$A53,DataQ!Y:Y)</f>
        <v>1017.5</v>
      </c>
      <c r="V53">
        <f>AVERAGEIF(DataQ!$B:$B,DataA!$A53,DataQ!Z:Z)</f>
        <v>32923</v>
      </c>
      <c r="W53">
        <f>AVERAGEIF(DataQ!$B:$B,DataA!$A53,DataQ!AA:AA)</f>
        <v>5393.75</v>
      </c>
    </row>
    <row r="54" spans="1:23" x14ac:dyDescent="0.25">
      <c r="A54">
        <v>2020</v>
      </c>
      <c r="B54">
        <f>AVERAGEIF(DataQ!$B:$B,DataA!$A54,DataQ!F:F)</f>
        <v>34965</v>
      </c>
      <c r="C54">
        <f>AVERAGEIF(DataQ!$B:$B,DataA!$A54,DataQ!G:G)</f>
        <v>389.5</v>
      </c>
      <c r="D54">
        <f>AVERAGEIF(DataQ!$B:$B,DataA!$A54,DataQ!H:H)</f>
        <v>59</v>
      </c>
      <c r="E54">
        <f>AVERAGEIF(DataQ!$B:$B,DataA!$A54,DataQ!I:I)</f>
        <v>2605</v>
      </c>
      <c r="F54">
        <f>AVERAGEIF(DataQ!$B:$B,DataA!$A54,DataQ!J:J)</f>
        <v>145.5</v>
      </c>
      <c r="G54">
        <f>AVERAGEIF(DataQ!$B:$B,DataA!$A54,DataQ!K:K)</f>
        <v>220.75</v>
      </c>
      <c r="H54">
        <f>AVERAGEIF(DataQ!$B:$B,DataA!$A54,DataQ!L:L)</f>
        <v>2216.5</v>
      </c>
      <c r="I54">
        <f>AVERAGEIF(DataQ!$B:$B,DataA!$A54,DataQ!M:M)</f>
        <v>4896.75</v>
      </c>
      <c r="J54">
        <f>AVERAGEIF(DataQ!$B:$B,DataA!$A54,DataQ!N:N)</f>
        <v>1785.75</v>
      </c>
      <c r="K54">
        <f>AVERAGEIF(DataQ!$B:$B,DataA!$A54,DataQ!O:O)</f>
        <v>2336.5</v>
      </c>
      <c r="L54">
        <f>AVERAGEIF(DataQ!$B:$B,DataA!$A54,DataQ!P:P)</f>
        <v>1526.75</v>
      </c>
      <c r="M54">
        <f>AVERAGEIF(DataQ!$B:$B,DataA!$A54,DataQ!Q:Q)</f>
        <v>1131</v>
      </c>
      <c r="N54">
        <f>AVERAGEIF(DataQ!$B:$B,DataA!$A54,DataQ!R:R)</f>
        <v>631.5</v>
      </c>
      <c r="O54">
        <f>AVERAGEIF(DataQ!$B:$B,DataA!$A54,DataQ!S:S)</f>
        <v>3150.75</v>
      </c>
      <c r="P54">
        <f>AVERAGEIF(DataQ!$B:$B,DataA!$A54,DataQ!T:T)</f>
        <v>2953</v>
      </c>
      <c r="Q54">
        <f>AVERAGEIF(DataQ!$B:$B,DataA!$A54,DataQ!U:U)</f>
        <v>1564.5</v>
      </c>
      <c r="R54">
        <f>AVERAGEIF(DataQ!$B:$B,DataA!$A54,DataQ!V:V)</f>
        <v>2953.25</v>
      </c>
      <c r="S54">
        <f>AVERAGEIF(DataQ!$B:$B,DataA!$A54,DataQ!W:W)</f>
        <v>4474.75</v>
      </c>
      <c r="T54">
        <f>AVERAGEIF(DataQ!$B:$B,DataA!$A54,DataQ!X:X)</f>
        <v>966.25</v>
      </c>
      <c r="U54">
        <f>AVERAGEIF(DataQ!$B:$B,DataA!$A54,DataQ!Y:Y)</f>
        <v>958.5</v>
      </c>
      <c r="V54">
        <f>AVERAGEIF(DataQ!$B:$B,DataA!$A54,DataQ!Z:Z)</f>
        <v>32558.75</v>
      </c>
      <c r="W54">
        <f>AVERAGEIF(DataQ!$B:$B,DataA!$A54,DataQ!AA:AA)</f>
        <v>5488</v>
      </c>
    </row>
    <row r="55" spans="1:23" x14ac:dyDescent="0.25">
      <c r="A55">
        <v>2021</v>
      </c>
      <c r="B55">
        <f>AVERAGEIF(DataQ!$B:$B,DataA!$A55,DataQ!F:F)</f>
        <v>35105</v>
      </c>
      <c r="C55">
        <f>AVERAGEIF(DataQ!$B:$B,DataA!$A55,DataQ!G:G)</f>
        <v>366</v>
      </c>
      <c r="D55">
        <f>AVERAGEIF(DataQ!$B:$B,DataA!$A55,DataQ!H:H)</f>
        <v>52.5</v>
      </c>
      <c r="E55">
        <f>AVERAGEIF(DataQ!$B:$B,DataA!$A55,DataQ!I:I)</f>
        <v>2542.75</v>
      </c>
      <c r="F55">
        <f>AVERAGEIF(DataQ!$B:$B,DataA!$A55,DataQ!J:J)</f>
        <v>144.5</v>
      </c>
      <c r="G55">
        <f>AVERAGEIF(DataQ!$B:$B,DataA!$A55,DataQ!K:K)</f>
        <v>228.5</v>
      </c>
      <c r="H55">
        <f>AVERAGEIF(DataQ!$B:$B,DataA!$A55,DataQ!L:L)</f>
        <v>2215</v>
      </c>
      <c r="I55">
        <f>AVERAGEIF(DataQ!$B:$B,DataA!$A55,DataQ!M:M)</f>
        <v>4790.75</v>
      </c>
      <c r="J55">
        <f>AVERAGEIF(DataQ!$B:$B,DataA!$A55,DataQ!N:N)</f>
        <v>1819.25</v>
      </c>
      <c r="K55">
        <f>AVERAGEIF(DataQ!$B:$B,DataA!$A55,DataQ!O:O)</f>
        <v>2391</v>
      </c>
      <c r="L55">
        <f>AVERAGEIF(DataQ!$B:$B,DataA!$A55,DataQ!P:P)</f>
        <v>1527.25</v>
      </c>
      <c r="M55">
        <f>AVERAGEIF(DataQ!$B:$B,DataA!$A55,DataQ!Q:Q)</f>
        <v>1155.25</v>
      </c>
      <c r="N55">
        <f>AVERAGEIF(DataQ!$B:$B,DataA!$A55,DataQ!R:R)</f>
        <v>631.75</v>
      </c>
      <c r="O55">
        <f>AVERAGEIF(DataQ!$B:$B,DataA!$A55,DataQ!S:S)</f>
        <v>3179.5</v>
      </c>
      <c r="P55">
        <f>AVERAGEIF(DataQ!$B:$B,DataA!$A55,DataQ!T:T)</f>
        <v>2985.75</v>
      </c>
      <c r="Q55">
        <f>AVERAGEIF(DataQ!$B:$B,DataA!$A55,DataQ!U:U)</f>
        <v>1613.25</v>
      </c>
      <c r="R55">
        <f>AVERAGEIF(DataQ!$B:$B,DataA!$A55,DataQ!V:V)</f>
        <v>2949.25</v>
      </c>
      <c r="S55">
        <f>AVERAGEIF(DataQ!$B:$B,DataA!$A55,DataQ!W:W)</f>
        <v>4585</v>
      </c>
      <c r="T55">
        <f>AVERAGEIF(DataQ!$B:$B,DataA!$A55,DataQ!X:X)</f>
        <v>954.5</v>
      </c>
      <c r="U55">
        <f>AVERAGEIF(DataQ!$B:$B,DataA!$A55,DataQ!Y:Y)</f>
        <v>973.25</v>
      </c>
      <c r="V55">
        <f>AVERAGEIF(DataQ!$B:$B,DataA!$A55,DataQ!Z:Z)</f>
        <v>32555</v>
      </c>
      <c r="W55">
        <f>AVERAGEIF(DataQ!$B:$B,DataA!$A55,DataQ!AA:AA)</f>
        <v>5632</v>
      </c>
    </row>
    <row r="56" spans="1:23" x14ac:dyDescent="0.25">
      <c r="A56">
        <v>2022</v>
      </c>
      <c r="B56">
        <f>AVERAGEIF(DataQ!$B:$B,DataA!$A56,DataQ!F:F)</f>
        <v>35949.5</v>
      </c>
      <c r="C56">
        <f>AVERAGEIF(DataQ!$B:$B,DataA!$A56,DataQ!G:G)</f>
        <v>356.25</v>
      </c>
      <c r="D56">
        <f>AVERAGEIF(DataQ!$B:$B,DataA!$A56,DataQ!H:H)</f>
        <v>51.75</v>
      </c>
      <c r="E56">
        <f>AVERAGEIF(DataQ!$B:$B,DataA!$A56,DataQ!I:I)</f>
        <v>2615.5</v>
      </c>
      <c r="F56">
        <f>AVERAGEIF(DataQ!$B:$B,DataA!$A56,DataQ!J:J)</f>
        <v>126</v>
      </c>
      <c r="G56">
        <f>AVERAGEIF(DataQ!$B:$B,DataA!$A56,DataQ!K:K)</f>
        <v>239.25</v>
      </c>
      <c r="H56">
        <f>AVERAGEIF(DataQ!$B:$B,DataA!$A56,DataQ!L:L)</f>
        <v>2233</v>
      </c>
      <c r="I56">
        <f>AVERAGEIF(DataQ!$B:$B,DataA!$A56,DataQ!M:M)</f>
        <v>4760</v>
      </c>
      <c r="J56">
        <f>AVERAGEIF(DataQ!$B:$B,DataA!$A56,DataQ!N:N)</f>
        <v>1858.25</v>
      </c>
      <c r="K56">
        <f>AVERAGEIF(DataQ!$B:$B,DataA!$A56,DataQ!O:O)</f>
        <v>2634</v>
      </c>
      <c r="L56">
        <f>AVERAGEIF(DataQ!$B:$B,DataA!$A56,DataQ!P:P)</f>
        <v>1608.25</v>
      </c>
      <c r="M56">
        <f>AVERAGEIF(DataQ!$B:$B,DataA!$A56,DataQ!Q:Q)</f>
        <v>1103.5</v>
      </c>
      <c r="N56">
        <f>AVERAGEIF(DataQ!$B:$B,DataA!$A56,DataQ!R:R)</f>
        <v>656.25</v>
      </c>
      <c r="O56">
        <f>AVERAGEIF(DataQ!$B:$B,DataA!$A56,DataQ!S:S)</f>
        <v>3290.75</v>
      </c>
      <c r="P56">
        <f>AVERAGEIF(DataQ!$B:$B,DataA!$A56,DataQ!T:T)</f>
        <v>3108.5</v>
      </c>
      <c r="Q56">
        <f>AVERAGEIF(DataQ!$B:$B,DataA!$A56,DataQ!U:U)</f>
        <v>1637</v>
      </c>
      <c r="R56">
        <f>AVERAGEIF(DataQ!$B:$B,DataA!$A56,DataQ!V:V)</f>
        <v>3020.5</v>
      </c>
      <c r="S56">
        <f>AVERAGEIF(DataQ!$B:$B,DataA!$A56,DataQ!W:W)</f>
        <v>4645</v>
      </c>
      <c r="T56">
        <f>AVERAGEIF(DataQ!$B:$B,DataA!$A56,DataQ!X:X)</f>
        <v>1015</v>
      </c>
      <c r="U56">
        <f>AVERAGEIF(DataQ!$B:$B,DataA!$A56,DataQ!Y:Y)</f>
        <v>990.5</v>
      </c>
      <c r="V56">
        <f>AVERAGEIF(DataQ!$B:$B,DataA!$A56,DataQ!Z:Z)</f>
        <v>32957.25</v>
      </c>
      <c r="W56">
        <f>AVERAGEIF(DataQ!$B:$B,DataA!$A56,DataQ!AA:AA)</f>
        <v>5703</v>
      </c>
    </row>
    <row r="57" spans="1:23" x14ac:dyDescent="0.25">
      <c r="A57">
        <v>2023</v>
      </c>
      <c r="B57">
        <f>AVERAGEIF(DataQ!$B:$B,DataA!$A57,DataQ!F:F)</f>
        <v>36446.25</v>
      </c>
      <c r="C57">
        <f>AVERAGEIF(DataQ!$B:$B,DataA!$A57,DataQ!G:G)</f>
        <v>370.75</v>
      </c>
      <c r="D57">
        <f>AVERAGEIF(DataQ!$B:$B,DataA!$A57,DataQ!H:H)</f>
        <v>52.75</v>
      </c>
      <c r="E57">
        <f>AVERAGEIF(DataQ!$B:$B,DataA!$A57,DataQ!I:I)</f>
        <v>2595</v>
      </c>
      <c r="F57">
        <f>AVERAGEIF(DataQ!$B:$B,DataA!$A57,DataQ!J:J)</f>
        <v>126.5</v>
      </c>
      <c r="G57">
        <f>AVERAGEIF(DataQ!$B:$B,DataA!$A57,DataQ!K:K)</f>
        <v>245.75</v>
      </c>
      <c r="H57">
        <f>AVERAGEIF(DataQ!$B:$B,DataA!$A57,DataQ!L:L)</f>
        <v>2244.5</v>
      </c>
      <c r="I57">
        <f>AVERAGEIF(DataQ!$B:$B,DataA!$A57,DataQ!M:M)</f>
        <v>4754.5</v>
      </c>
      <c r="J57">
        <f>AVERAGEIF(DataQ!$B:$B,DataA!$A57,DataQ!N:N)</f>
        <v>1871.5</v>
      </c>
      <c r="K57">
        <f>AVERAGEIF(DataQ!$B:$B,DataA!$A57,DataQ!O:O)</f>
        <v>2680.5</v>
      </c>
      <c r="L57">
        <f>AVERAGEIF(DataQ!$B:$B,DataA!$A57,DataQ!P:P)</f>
        <v>1629.75</v>
      </c>
      <c r="M57">
        <f>AVERAGEIF(DataQ!$B:$B,DataA!$A57,DataQ!Q:Q)</f>
        <v>1143.75</v>
      </c>
      <c r="N57">
        <f>AVERAGEIF(DataQ!$B:$B,DataA!$A57,DataQ!R:R)</f>
        <v>694.75</v>
      </c>
      <c r="O57">
        <f>AVERAGEIF(DataQ!$B:$B,DataA!$A57,DataQ!S:S)</f>
        <v>3403.25</v>
      </c>
      <c r="P57">
        <f>AVERAGEIF(DataQ!$B:$B,DataA!$A57,DataQ!T:T)</f>
        <v>3081</v>
      </c>
      <c r="Q57">
        <f>AVERAGEIF(DataQ!$B:$B,DataA!$A57,DataQ!U:U)</f>
        <v>1676.75</v>
      </c>
      <c r="R57">
        <f>AVERAGEIF(DataQ!$B:$B,DataA!$A57,DataQ!V:V)</f>
        <v>3035.25</v>
      </c>
      <c r="S57">
        <f>AVERAGEIF(DataQ!$B:$B,DataA!$A57,DataQ!W:W)</f>
        <v>4810.25</v>
      </c>
      <c r="T57">
        <f>AVERAGEIF(DataQ!$B:$B,DataA!$A57,DataQ!X:X)</f>
        <v>1062.25</v>
      </c>
      <c r="U57">
        <f>AVERAGEIF(DataQ!$B:$B,DataA!$A57,DataQ!Y:Y)</f>
        <v>968</v>
      </c>
      <c r="V57">
        <f>AVERAGEIF(DataQ!$B:$B,DataA!$A57,DataQ!Z:Z)</f>
        <v>33351</v>
      </c>
      <c r="W57">
        <f>AVERAGEIF(DataQ!$B:$B,DataA!$A57,DataQ!AA:AA)</f>
        <v>5833.25</v>
      </c>
    </row>
    <row r="58" spans="1:23" x14ac:dyDescent="0.25">
      <c r="A58">
        <v>2024</v>
      </c>
      <c r="B58">
        <f>AVERAGEIF(DataQ!$B:$B,DataA!$A58,DataQ!F:F)</f>
        <v>36792.75</v>
      </c>
      <c r="C58">
        <f>AVERAGEIF(DataQ!$B:$B,DataA!$A58,DataQ!G:G)</f>
        <v>360.25</v>
      </c>
      <c r="D58">
        <f>AVERAGEIF(DataQ!$B:$B,DataA!$A58,DataQ!H:H)</f>
        <v>48.25</v>
      </c>
      <c r="E58">
        <f>AVERAGEIF(DataQ!$B:$B,DataA!$A58,DataQ!I:I)</f>
        <v>2588</v>
      </c>
      <c r="F58">
        <f>AVERAGEIF(DataQ!$B:$B,DataA!$A58,DataQ!J:J)</f>
        <v>135.75</v>
      </c>
      <c r="G58">
        <f>AVERAGEIF(DataQ!$B:$B,DataA!$A58,DataQ!K:K)</f>
        <v>246</v>
      </c>
      <c r="H58">
        <f>AVERAGEIF(DataQ!$B:$B,DataA!$A58,DataQ!L:L)</f>
        <v>2209</v>
      </c>
      <c r="I58">
        <f>AVERAGEIF(DataQ!$B:$B,DataA!$A58,DataQ!M:M)</f>
        <v>4722.5</v>
      </c>
      <c r="J58">
        <f>AVERAGEIF(DataQ!$B:$B,DataA!$A58,DataQ!N:N)</f>
        <v>1888.25</v>
      </c>
      <c r="K58">
        <f>AVERAGEIF(DataQ!$B:$B,DataA!$A58,DataQ!O:O)</f>
        <v>2666.25</v>
      </c>
      <c r="L58">
        <f>AVERAGEIF(DataQ!$B:$B,DataA!$A58,DataQ!P:P)</f>
        <v>1628</v>
      </c>
      <c r="M58">
        <f>AVERAGEIF(DataQ!$B:$B,DataA!$A58,DataQ!Q:Q)</f>
        <v>1180.25</v>
      </c>
      <c r="N58">
        <f>AVERAGEIF(DataQ!$B:$B,DataA!$A58,DataQ!R:R)</f>
        <v>702.25</v>
      </c>
      <c r="O58">
        <f>AVERAGEIF(DataQ!$B:$B,DataA!$A58,DataQ!S:S)</f>
        <v>3498</v>
      </c>
      <c r="P58">
        <f>AVERAGEIF(DataQ!$B:$B,DataA!$A58,DataQ!T:T)</f>
        <v>2990.75</v>
      </c>
      <c r="Q58">
        <f>AVERAGEIF(DataQ!$B:$B,DataA!$A58,DataQ!U:U)</f>
        <v>1718</v>
      </c>
      <c r="R58">
        <f>AVERAGEIF(DataQ!$B:$B,DataA!$A58,DataQ!V:V)</f>
        <v>3056.75</v>
      </c>
      <c r="S58">
        <f>AVERAGEIF(DataQ!$B:$B,DataA!$A58,DataQ!W:W)</f>
        <v>5042</v>
      </c>
      <c r="T58">
        <f>AVERAGEIF(DataQ!$B:$B,DataA!$A58,DataQ!X:X)</f>
        <v>1116.5</v>
      </c>
      <c r="U58">
        <f>AVERAGEIF(DataQ!$B:$B,DataA!$A58,DataQ!Y:Y)</f>
        <v>997.5</v>
      </c>
      <c r="V58">
        <f>AVERAGEIF(DataQ!$B:$B,DataA!$A58,DataQ!Z:Z)</f>
        <v>33615.5</v>
      </c>
      <c r="W58">
        <f>AVERAGEIF(DataQ!$B:$B,DataA!$A58,DataQ!AA:AA)</f>
        <v>5954</v>
      </c>
    </row>
    <row r="59" spans="1:23" x14ac:dyDescent="0.25">
      <c r="A59">
        <v>2025</v>
      </c>
      <c r="B59">
        <f>AVERAGEIF(DataQ!$B:$B,DataA!$A59,DataQ!F:F)</f>
        <v>37080.364999999998</v>
      </c>
      <c r="C59">
        <f>AVERAGEIF(DataQ!$B:$B,DataA!$A59,DataQ!G:G)</f>
        <v>356.82672500000001</v>
      </c>
      <c r="D59">
        <f>AVERAGEIF(DataQ!$B:$B,DataA!$A59,DataQ!H:H)</f>
        <v>48.869172500000005</v>
      </c>
      <c r="E59">
        <f>AVERAGEIF(DataQ!$B:$B,DataA!$A59,DataQ!I:I)</f>
        <v>2573.1774999999998</v>
      </c>
      <c r="F59">
        <f>AVERAGEIF(DataQ!$B:$B,DataA!$A59,DataQ!J:J)</f>
        <v>138.581625</v>
      </c>
      <c r="G59">
        <f>AVERAGEIF(DataQ!$B:$B,DataA!$A59,DataQ!K:K)</f>
        <v>247.17445000000004</v>
      </c>
      <c r="H59">
        <f>AVERAGEIF(DataQ!$B:$B,DataA!$A59,DataQ!L:L)</f>
        <v>2241.2732500000002</v>
      </c>
      <c r="I59">
        <f>AVERAGEIF(DataQ!$B:$B,DataA!$A59,DataQ!M:M)</f>
        <v>4692.6525000000001</v>
      </c>
      <c r="J59">
        <f>AVERAGEIF(DataQ!$B:$B,DataA!$A59,DataQ!N:N)</f>
        <v>1901.86475</v>
      </c>
      <c r="K59">
        <f>AVERAGEIF(DataQ!$B:$B,DataA!$A59,DataQ!O:O)</f>
        <v>2616.2194999999997</v>
      </c>
      <c r="L59">
        <f>AVERAGEIF(DataQ!$B:$B,DataA!$A59,DataQ!P:P)</f>
        <v>1633.3005000000001</v>
      </c>
      <c r="M59">
        <f>AVERAGEIF(DataQ!$B:$B,DataA!$A59,DataQ!Q:Q)</f>
        <v>1177.2597500000002</v>
      </c>
      <c r="N59">
        <f>AVERAGEIF(DataQ!$B:$B,DataA!$A59,DataQ!R:R)</f>
        <v>718.74510000000009</v>
      </c>
      <c r="O59">
        <f>AVERAGEIF(DataQ!$B:$B,DataA!$A59,DataQ!S:S)</f>
        <v>3514.5665000000004</v>
      </c>
      <c r="P59">
        <f>AVERAGEIF(DataQ!$B:$B,DataA!$A59,DataQ!T:T)</f>
        <v>3019.7435</v>
      </c>
      <c r="Q59">
        <f>AVERAGEIF(DataQ!$B:$B,DataA!$A59,DataQ!U:U)</f>
        <v>1744.1982499999999</v>
      </c>
      <c r="R59">
        <f>AVERAGEIF(DataQ!$B:$B,DataA!$A59,DataQ!V:V)</f>
        <v>3108.5455000000002</v>
      </c>
      <c r="S59">
        <f>AVERAGEIF(DataQ!$B:$B,DataA!$A59,DataQ!W:W)</f>
        <v>5175.1785</v>
      </c>
      <c r="T59">
        <f>AVERAGEIF(DataQ!$B:$B,DataA!$A59,DataQ!X:X)</f>
        <v>1151.9982500000001</v>
      </c>
      <c r="U59">
        <f>AVERAGEIF(DataQ!$B:$B,DataA!$A59,DataQ!Y:Y)</f>
        <v>1019.19075</v>
      </c>
      <c r="V59">
        <f>AVERAGEIF(DataQ!$B:$B,DataA!$A59,DataQ!Z:Z)</f>
        <v>33962.509999999995</v>
      </c>
      <c r="W59">
        <f>AVERAGEIF(DataQ!$B:$B,DataA!$A59,DataQ!AA:AA)</f>
        <v>6021.5039999999999</v>
      </c>
    </row>
    <row r="60" spans="1:23" x14ac:dyDescent="0.25">
      <c r="A60">
        <v>2026</v>
      </c>
      <c r="B60">
        <f>AVERAGEIF(DataQ!$B:$B,DataA!$A60,DataQ!F:F)</f>
        <v>37269.555</v>
      </c>
      <c r="C60">
        <f>AVERAGEIF(DataQ!$B:$B,DataA!$A60,DataQ!G:G)</f>
        <v>360.31502499999999</v>
      </c>
      <c r="D60">
        <f>AVERAGEIF(DataQ!$B:$B,DataA!$A60,DataQ!H:H)</f>
        <v>47.1437375</v>
      </c>
      <c r="E60">
        <f>AVERAGEIF(DataQ!$B:$B,DataA!$A60,DataQ!I:I)</f>
        <v>2531.9059999999999</v>
      </c>
      <c r="F60">
        <f>AVERAGEIF(DataQ!$B:$B,DataA!$A60,DataQ!J:J)</f>
        <v>137.4753</v>
      </c>
      <c r="G60">
        <f>AVERAGEIF(DataQ!$B:$B,DataA!$A60,DataQ!K:K)</f>
        <v>247.77455</v>
      </c>
      <c r="H60">
        <f>AVERAGEIF(DataQ!$B:$B,DataA!$A60,DataQ!L:L)</f>
        <v>2259.1400000000003</v>
      </c>
      <c r="I60">
        <f>AVERAGEIF(DataQ!$B:$B,DataA!$A60,DataQ!M:M)</f>
        <v>4706.0347499999998</v>
      </c>
      <c r="J60">
        <f>AVERAGEIF(DataQ!$B:$B,DataA!$A60,DataQ!N:N)</f>
        <v>1927.6447499999999</v>
      </c>
      <c r="K60">
        <f>AVERAGEIF(DataQ!$B:$B,DataA!$A60,DataQ!O:O)</f>
        <v>2618.4974999999999</v>
      </c>
      <c r="L60">
        <f>AVERAGEIF(DataQ!$B:$B,DataA!$A60,DataQ!P:P)</f>
        <v>1653.6007500000001</v>
      </c>
      <c r="M60">
        <f>AVERAGEIF(DataQ!$B:$B,DataA!$A60,DataQ!Q:Q)</f>
        <v>1185.6254999999999</v>
      </c>
      <c r="N60">
        <f>AVERAGEIF(DataQ!$B:$B,DataA!$A60,DataQ!R:R)</f>
        <v>716.42779999999993</v>
      </c>
      <c r="O60">
        <f>AVERAGEIF(DataQ!$B:$B,DataA!$A60,DataQ!S:S)</f>
        <v>3547.3302499999995</v>
      </c>
      <c r="P60">
        <f>AVERAGEIF(DataQ!$B:$B,DataA!$A60,DataQ!T:T)</f>
        <v>3048.2519999999995</v>
      </c>
      <c r="Q60">
        <f>AVERAGEIF(DataQ!$B:$B,DataA!$A60,DataQ!U:U)</f>
        <v>1752.87275</v>
      </c>
      <c r="R60">
        <f>AVERAGEIF(DataQ!$B:$B,DataA!$A60,DataQ!V:V)</f>
        <v>3124.6364999999996</v>
      </c>
      <c r="S60">
        <f>AVERAGEIF(DataQ!$B:$B,DataA!$A60,DataQ!W:W)</f>
        <v>5221.4227500000006</v>
      </c>
      <c r="T60">
        <f>AVERAGEIF(DataQ!$B:$B,DataA!$A60,DataQ!X:X)</f>
        <v>1164.7184999999999</v>
      </c>
      <c r="U60">
        <f>AVERAGEIF(DataQ!$B:$B,DataA!$A60,DataQ!Y:Y)</f>
        <v>1017.7355</v>
      </c>
      <c r="V60">
        <f>AVERAGEIF(DataQ!$B:$B,DataA!$A60,DataQ!Z:Z)</f>
        <v>34125.012499999997</v>
      </c>
      <c r="W60">
        <f>AVERAGEIF(DataQ!$B:$B,DataA!$A60,DataQ!AA:AA)</f>
        <v>6064.7732500000002</v>
      </c>
    </row>
    <row r="61" spans="1:23" x14ac:dyDescent="0.25">
      <c r="A61">
        <v>2027</v>
      </c>
      <c r="B61">
        <f>AVERAGEIF(DataQ!$B:$B,DataA!$A61,DataQ!F:F)</f>
        <v>37690.5625</v>
      </c>
      <c r="C61">
        <f>AVERAGEIF(DataQ!$B:$B,DataA!$A61,DataQ!G:G)</f>
        <v>361.16985</v>
      </c>
      <c r="D61">
        <f>AVERAGEIF(DataQ!$B:$B,DataA!$A61,DataQ!H:H)</f>
        <v>45.872147500000004</v>
      </c>
      <c r="E61">
        <f>AVERAGEIF(DataQ!$B:$B,DataA!$A61,DataQ!I:I)</f>
        <v>2497.2537499999999</v>
      </c>
      <c r="F61">
        <f>AVERAGEIF(DataQ!$B:$B,DataA!$A61,DataQ!J:J)</f>
        <v>136.54887500000001</v>
      </c>
      <c r="G61">
        <f>AVERAGEIF(DataQ!$B:$B,DataA!$A61,DataQ!K:K)</f>
        <v>249.23240000000001</v>
      </c>
      <c r="H61">
        <f>AVERAGEIF(DataQ!$B:$B,DataA!$A61,DataQ!L:L)</f>
        <v>2307.1110000000003</v>
      </c>
      <c r="I61">
        <f>AVERAGEIF(DataQ!$B:$B,DataA!$A61,DataQ!M:M)</f>
        <v>4773.0572499999998</v>
      </c>
      <c r="J61">
        <f>AVERAGEIF(DataQ!$B:$B,DataA!$A61,DataQ!N:N)</f>
        <v>1960.8252500000001</v>
      </c>
      <c r="K61">
        <f>AVERAGEIF(DataQ!$B:$B,DataA!$A61,DataQ!O:O)</f>
        <v>2661.8605000000002</v>
      </c>
      <c r="L61">
        <f>AVERAGEIF(DataQ!$B:$B,DataA!$A61,DataQ!P:P)</f>
        <v>1684.68625</v>
      </c>
      <c r="M61">
        <f>AVERAGEIF(DataQ!$B:$B,DataA!$A61,DataQ!Q:Q)</f>
        <v>1194.942</v>
      </c>
      <c r="N61">
        <f>AVERAGEIF(DataQ!$B:$B,DataA!$A61,DataQ!R:R)</f>
        <v>721.41822500000001</v>
      </c>
      <c r="O61">
        <f>AVERAGEIF(DataQ!$B:$B,DataA!$A61,DataQ!S:S)</f>
        <v>3605.6120000000001</v>
      </c>
      <c r="P61">
        <f>AVERAGEIF(DataQ!$B:$B,DataA!$A61,DataQ!T:T)</f>
        <v>3100.64725</v>
      </c>
      <c r="Q61">
        <f>AVERAGEIF(DataQ!$B:$B,DataA!$A61,DataQ!U:U)</f>
        <v>1757.11925</v>
      </c>
      <c r="R61">
        <f>AVERAGEIF(DataQ!$B:$B,DataA!$A61,DataQ!V:V)</f>
        <v>3146.4785000000002</v>
      </c>
      <c r="S61">
        <f>AVERAGEIF(DataQ!$B:$B,DataA!$A61,DataQ!W:W)</f>
        <v>5268.5659999999998</v>
      </c>
      <c r="T61">
        <f>AVERAGEIF(DataQ!$B:$B,DataA!$A61,DataQ!X:X)</f>
        <v>1183.0425</v>
      </c>
      <c r="U61">
        <f>AVERAGEIF(DataQ!$B:$B,DataA!$A61,DataQ!Y:Y)</f>
        <v>1034.1202499999999</v>
      </c>
      <c r="V61">
        <f>AVERAGEIF(DataQ!$B:$B,DataA!$A61,DataQ!Z:Z)</f>
        <v>34481.75</v>
      </c>
      <c r="W61">
        <f>AVERAGEIF(DataQ!$B:$B,DataA!$A61,DataQ!AA:AA)</f>
        <v>6108.7245000000003</v>
      </c>
    </row>
    <row r="62" spans="1:23" x14ac:dyDescent="0.25">
      <c r="A62">
        <v>2028</v>
      </c>
      <c r="B62">
        <f>AVERAGEIF(DataQ!$B:$B,DataA!$A62,DataQ!F:F)</f>
        <v>38259.602500000001</v>
      </c>
      <c r="C62">
        <f>AVERAGEIF(DataQ!$B:$B,DataA!$A62,DataQ!G:G)</f>
        <v>361.89339999999999</v>
      </c>
      <c r="D62">
        <f>AVERAGEIF(DataQ!$B:$B,DataA!$A62,DataQ!H:H)</f>
        <v>44.534264999999998</v>
      </c>
      <c r="E62">
        <f>AVERAGEIF(DataQ!$B:$B,DataA!$A62,DataQ!I:I)</f>
        <v>2467.114</v>
      </c>
      <c r="F62">
        <f>AVERAGEIF(DataQ!$B:$B,DataA!$A62,DataQ!J:J)</f>
        <v>135.731675</v>
      </c>
      <c r="G62">
        <f>AVERAGEIF(DataQ!$B:$B,DataA!$A62,DataQ!K:K)</f>
        <v>250.73162500000001</v>
      </c>
      <c r="H62">
        <f>AVERAGEIF(DataQ!$B:$B,DataA!$A62,DataQ!L:L)</f>
        <v>2364.60275</v>
      </c>
      <c r="I62">
        <f>AVERAGEIF(DataQ!$B:$B,DataA!$A62,DataQ!M:M)</f>
        <v>4871.6152499999998</v>
      </c>
      <c r="J62">
        <f>AVERAGEIF(DataQ!$B:$B,DataA!$A62,DataQ!N:N)</f>
        <v>2003.5307499999999</v>
      </c>
      <c r="K62">
        <f>AVERAGEIF(DataQ!$B:$B,DataA!$A62,DataQ!O:O)</f>
        <v>2723.4780000000001</v>
      </c>
      <c r="L62">
        <f>AVERAGEIF(DataQ!$B:$B,DataA!$A62,DataQ!P:P)</f>
        <v>1725.211</v>
      </c>
      <c r="M62">
        <f>AVERAGEIF(DataQ!$B:$B,DataA!$A62,DataQ!Q:Q)</f>
        <v>1207.25575</v>
      </c>
      <c r="N62">
        <f>AVERAGEIF(DataQ!$B:$B,DataA!$A62,DataQ!R:R)</f>
        <v>728.46124999999995</v>
      </c>
      <c r="O62">
        <f>AVERAGEIF(DataQ!$B:$B,DataA!$A62,DataQ!S:S)</f>
        <v>3684.4949999999999</v>
      </c>
      <c r="P62">
        <f>AVERAGEIF(DataQ!$B:$B,DataA!$A62,DataQ!T:T)</f>
        <v>3169.7505000000001</v>
      </c>
      <c r="Q62">
        <f>AVERAGEIF(DataQ!$B:$B,DataA!$A62,DataQ!U:U)</f>
        <v>1759.4072500000002</v>
      </c>
      <c r="R62">
        <f>AVERAGEIF(DataQ!$B:$B,DataA!$A62,DataQ!V:V)</f>
        <v>3171.4144999999999</v>
      </c>
      <c r="S62">
        <f>AVERAGEIF(DataQ!$B:$B,DataA!$A62,DataQ!W:W)</f>
        <v>5327.3024999999998</v>
      </c>
      <c r="T62">
        <f>AVERAGEIF(DataQ!$B:$B,DataA!$A62,DataQ!X:X)</f>
        <v>1207.049</v>
      </c>
      <c r="U62">
        <f>AVERAGEIF(DataQ!$B:$B,DataA!$A62,DataQ!Y:Y)</f>
        <v>1055.0255</v>
      </c>
      <c r="V62">
        <f>AVERAGEIF(DataQ!$B:$B,DataA!$A62,DataQ!Z:Z)</f>
        <v>34980.362500000003</v>
      </c>
      <c r="W62">
        <f>AVERAGEIF(DataQ!$B:$B,DataA!$A62,DataQ!AA:AA)</f>
        <v>6160.3842500000001</v>
      </c>
    </row>
    <row r="63" spans="1:23" x14ac:dyDescent="0.25">
      <c r="A63">
        <v>2029</v>
      </c>
      <c r="B63">
        <f>AVERAGEIF(DataQ!$B:$B,DataA!$A63,DataQ!F:F)</f>
        <v>38728.525000000009</v>
      </c>
      <c r="C63">
        <f>AVERAGEIF(DataQ!$B:$B,DataA!$A63,DataQ!G:G)</f>
        <v>362.61400000000003</v>
      </c>
      <c r="D63">
        <f>AVERAGEIF(DataQ!$B:$B,DataA!$A63,DataQ!H:H)</f>
        <v>43.125684999999997</v>
      </c>
      <c r="E63">
        <f>AVERAGEIF(DataQ!$B:$B,DataA!$A63,DataQ!I:I)</f>
        <v>2436.3982500000002</v>
      </c>
      <c r="F63">
        <f>AVERAGEIF(DataQ!$B:$B,DataA!$A63,DataQ!J:J)</f>
        <v>134.917675</v>
      </c>
      <c r="G63">
        <f>AVERAGEIF(DataQ!$B:$B,DataA!$A63,DataQ!K:K)</f>
        <v>252.236875</v>
      </c>
      <c r="H63">
        <f>AVERAGEIF(DataQ!$B:$B,DataA!$A63,DataQ!L:L)</f>
        <v>2413.8517499999998</v>
      </c>
      <c r="I63">
        <f>AVERAGEIF(DataQ!$B:$B,DataA!$A63,DataQ!M:M)</f>
        <v>4946.7212499999996</v>
      </c>
      <c r="J63">
        <f>AVERAGEIF(DataQ!$B:$B,DataA!$A63,DataQ!N:N)</f>
        <v>2040.4855</v>
      </c>
      <c r="K63">
        <f>AVERAGEIF(DataQ!$B:$B,DataA!$A63,DataQ!O:O)</f>
        <v>2768.9719999999998</v>
      </c>
      <c r="L63">
        <f>AVERAGEIF(DataQ!$B:$B,DataA!$A63,DataQ!P:P)</f>
        <v>1760.0255</v>
      </c>
      <c r="M63">
        <f>AVERAGEIF(DataQ!$B:$B,DataA!$A63,DataQ!Q:Q)</f>
        <v>1217.1097500000001</v>
      </c>
      <c r="N63">
        <f>AVERAGEIF(DataQ!$B:$B,DataA!$A63,DataQ!R:R)</f>
        <v>734.62815000000001</v>
      </c>
      <c r="O63">
        <f>AVERAGEIF(DataQ!$B:$B,DataA!$A63,DataQ!S:S)</f>
        <v>3749.2870000000003</v>
      </c>
      <c r="P63">
        <f>AVERAGEIF(DataQ!$B:$B,DataA!$A63,DataQ!T:T)</f>
        <v>3228.94175</v>
      </c>
      <c r="Q63">
        <f>AVERAGEIF(DataQ!$B:$B,DataA!$A63,DataQ!U:U)</f>
        <v>1760.8850000000002</v>
      </c>
      <c r="R63">
        <f>AVERAGEIF(DataQ!$B:$B,DataA!$A63,DataQ!V:V)</f>
        <v>3193.9580000000001</v>
      </c>
      <c r="S63">
        <f>AVERAGEIF(DataQ!$B:$B,DataA!$A63,DataQ!W:W)</f>
        <v>5384.4769999999999</v>
      </c>
      <c r="T63">
        <f>AVERAGEIF(DataQ!$B:$B,DataA!$A63,DataQ!X:X)</f>
        <v>1226.8375000000001</v>
      </c>
      <c r="U63">
        <f>AVERAGEIF(DataQ!$B:$B,DataA!$A63,DataQ!Y:Y)</f>
        <v>1072.0529999999999</v>
      </c>
      <c r="V63">
        <f>AVERAGEIF(DataQ!$B:$B,DataA!$A63,DataQ!Z:Z)</f>
        <v>35398.19</v>
      </c>
      <c r="W63">
        <f>AVERAGEIF(DataQ!$B:$B,DataA!$A63,DataQ!AA:AA)</f>
        <v>6209.6582500000004</v>
      </c>
    </row>
    <row r="64" spans="1:23" x14ac:dyDescent="0.25">
      <c r="A64">
        <v>2030</v>
      </c>
      <c r="B64">
        <f>AVERAGEIF(DataQ!$B:$B,DataA!$A64,DataQ!F:F)</f>
        <v>39087.82</v>
      </c>
      <c r="C64">
        <f>AVERAGEIF(DataQ!$B:$B,DataA!$A64,DataQ!G:G)</f>
        <v>362.935675</v>
      </c>
      <c r="D64">
        <f>AVERAGEIF(DataQ!$B:$B,DataA!$A64,DataQ!H:H)</f>
        <v>41.766792500000001</v>
      </c>
      <c r="E64">
        <f>AVERAGEIF(DataQ!$B:$B,DataA!$A64,DataQ!I:I)</f>
        <v>2395.6367499999997</v>
      </c>
      <c r="F64">
        <f>AVERAGEIF(DataQ!$B:$B,DataA!$A64,DataQ!J:J)</f>
        <v>134.168125</v>
      </c>
      <c r="G64">
        <f>AVERAGEIF(DataQ!$B:$B,DataA!$A64,DataQ!K:K)</f>
        <v>253.66455000000002</v>
      </c>
      <c r="H64">
        <f>AVERAGEIF(DataQ!$B:$B,DataA!$A64,DataQ!L:L)</f>
        <v>2450.9395</v>
      </c>
      <c r="I64">
        <f>AVERAGEIF(DataQ!$B:$B,DataA!$A64,DataQ!M:M)</f>
        <v>4997.7522499999995</v>
      </c>
      <c r="J64">
        <f>AVERAGEIF(DataQ!$B:$B,DataA!$A64,DataQ!N:N)</f>
        <v>2067.6442500000003</v>
      </c>
      <c r="K64">
        <f>AVERAGEIF(DataQ!$B:$B,DataA!$A64,DataQ!O:O)</f>
        <v>2799.1132499999999</v>
      </c>
      <c r="L64">
        <f>AVERAGEIF(DataQ!$B:$B,DataA!$A64,DataQ!P:P)</f>
        <v>1786.7697499999999</v>
      </c>
      <c r="M64">
        <f>AVERAGEIF(DataQ!$B:$B,DataA!$A64,DataQ!Q:Q)</f>
        <v>1224.8937500000002</v>
      </c>
      <c r="N64">
        <f>AVERAGEIF(DataQ!$B:$B,DataA!$A64,DataQ!R:R)</f>
        <v>740.59469999999999</v>
      </c>
      <c r="O64">
        <f>AVERAGEIF(DataQ!$B:$B,DataA!$A64,DataQ!S:S)</f>
        <v>3806.9615000000003</v>
      </c>
      <c r="P64">
        <f>AVERAGEIF(DataQ!$B:$B,DataA!$A64,DataQ!T:T)</f>
        <v>3280.3932500000001</v>
      </c>
      <c r="Q64">
        <f>AVERAGEIF(DataQ!$B:$B,DataA!$A64,DataQ!U:U)</f>
        <v>1761.94975</v>
      </c>
      <c r="R64">
        <f>AVERAGEIF(DataQ!$B:$B,DataA!$A64,DataQ!V:V)</f>
        <v>3215.9804999999997</v>
      </c>
      <c r="S64">
        <f>AVERAGEIF(DataQ!$B:$B,DataA!$A64,DataQ!W:W)</f>
        <v>5443.1005000000005</v>
      </c>
      <c r="T64">
        <f>AVERAGEIF(DataQ!$B:$B,DataA!$A64,DataQ!X:X)</f>
        <v>1240.9547499999999</v>
      </c>
      <c r="U64">
        <f>AVERAGEIF(DataQ!$B:$B,DataA!$A64,DataQ!Y:Y)</f>
        <v>1081.60275</v>
      </c>
      <c r="V64">
        <f>AVERAGEIF(DataQ!$B:$B,DataA!$A64,DataQ!Z:Z)</f>
        <v>35717.422500000001</v>
      </c>
      <c r="W64">
        <f>AVERAGEIF(DataQ!$B:$B,DataA!$A64,DataQ!AA:AA)</f>
        <v>6257.9607500000002</v>
      </c>
    </row>
    <row r="65" spans="1:23" x14ac:dyDescent="0.25">
      <c r="A65">
        <v>2031</v>
      </c>
      <c r="B65">
        <f>AVERAGEIF(DataQ!$B:$B,DataA!$A65,DataQ!F:F)</f>
        <v>39410.004999999997</v>
      </c>
      <c r="C65">
        <f>AVERAGEIF(DataQ!$B:$B,DataA!$A65,DataQ!G:G)</f>
        <v>361.48739999999998</v>
      </c>
      <c r="D65">
        <f>AVERAGEIF(DataQ!$B:$B,DataA!$A65,DataQ!H:H)</f>
        <v>40.427144999999996</v>
      </c>
      <c r="E65">
        <f>AVERAGEIF(DataQ!$B:$B,DataA!$A65,DataQ!I:I)</f>
        <v>2351.7582499999999</v>
      </c>
      <c r="F65">
        <f>AVERAGEIF(DataQ!$B:$B,DataA!$A65,DataQ!J:J)</f>
        <v>133.6377</v>
      </c>
      <c r="G65">
        <f>AVERAGEIF(DataQ!$B:$B,DataA!$A65,DataQ!K:K)</f>
        <v>254.49427499999999</v>
      </c>
      <c r="H65">
        <f>AVERAGEIF(DataQ!$B:$B,DataA!$A65,DataQ!L:L)</f>
        <v>2482.9757500000001</v>
      </c>
      <c r="I65">
        <f>AVERAGEIF(DataQ!$B:$B,DataA!$A65,DataQ!M:M)</f>
        <v>5040.2827500000003</v>
      </c>
      <c r="J65">
        <f>AVERAGEIF(DataQ!$B:$B,DataA!$A65,DataQ!N:N)</f>
        <v>2089.8009999999999</v>
      </c>
      <c r="K65">
        <f>AVERAGEIF(DataQ!$B:$B,DataA!$A65,DataQ!O:O)</f>
        <v>2828.2382499999999</v>
      </c>
      <c r="L65">
        <f>AVERAGEIF(DataQ!$B:$B,DataA!$A65,DataQ!P:P)</f>
        <v>1808.9232499999998</v>
      </c>
      <c r="M65">
        <f>AVERAGEIF(DataQ!$B:$B,DataA!$A65,DataQ!Q:Q)</f>
        <v>1232.0805</v>
      </c>
      <c r="N65">
        <f>AVERAGEIF(DataQ!$B:$B,DataA!$A65,DataQ!R:R)</f>
        <v>746.86477500000001</v>
      </c>
      <c r="O65">
        <f>AVERAGEIF(DataQ!$B:$B,DataA!$A65,DataQ!S:S)</f>
        <v>3868.5052499999997</v>
      </c>
      <c r="P65">
        <f>AVERAGEIF(DataQ!$B:$B,DataA!$A65,DataQ!T:T)</f>
        <v>3329.8955000000001</v>
      </c>
      <c r="Q65">
        <f>AVERAGEIF(DataQ!$B:$B,DataA!$A65,DataQ!U:U)</f>
        <v>1760.22425</v>
      </c>
      <c r="R65">
        <f>AVERAGEIF(DataQ!$B:$B,DataA!$A65,DataQ!V:V)</f>
        <v>3234.6357499999999</v>
      </c>
      <c r="S65">
        <f>AVERAGEIF(DataQ!$B:$B,DataA!$A65,DataQ!W:W)</f>
        <v>5502.87</v>
      </c>
      <c r="T65">
        <f>AVERAGEIF(DataQ!$B:$B,DataA!$A65,DataQ!X:X)</f>
        <v>1253.3007499999999</v>
      </c>
      <c r="U65">
        <f>AVERAGEIF(DataQ!$B:$B,DataA!$A65,DataQ!Y:Y)</f>
        <v>1088.6080000000002</v>
      </c>
      <c r="V65">
        <f>AVERAGEIF(DataQ!$B:$B,DataA!$A65,DataQ!Z:Z)</f>
        <v>36008.382500000007</v>
      </c>
      <c r="W65">
        <f>AVERAGEIF(DataQ!$B:$B,DataA!$A65,DataQ!AA:AA)</f>
        <v>6298.1102499999997</v>
      </c>
    </row>
    <row r="66" spans="1:23" x14ac:dyDescent="0.25">
      <c r="A66">
        <v>2032</v>
      </c>
      <c r="B66">
        <f>AVERAGEIF(DataQ!$B:$B,DataA!$A66,DataQ!F:F)</f>
        <v>39695.8125</v>
      </c>
      <c r="C66">
        <f>AVERAGEIF(DataQ!$B:$B,DataA!$A66,DataQ!G:G)</f>
        <v>359.134075</v>
      </c>
      <c r="D66">
        <f>AVERAGEIF(DataQ!$B:$B,DataA!$A66,DataQ!H:H)</f>
        <v>39.049599999999998</v>
      </c>
      <c r="E66">
        <f>AVERAGEIF(DataQ!$B:$B,DataA!$A66,DataQ!I:I)</f>
        <v>2305.9902500000003</v>
      </c>
      <c r="F66">
        <f>AVERAGEIF(DataQ!$B:$B,DataA!$A66,DataQ!J:J)</f>
        <v>133.02050000000003</v>
      </c>
      <c r="G66">
        <f>AVERAGEIF(DataQ!$B:$B,DataA!$A66,DataQ!K:K)</f>
        <v>254.93904999999998</v>
      </c>
      <c r="H66">
        <f>AVERAGEIF(DataQ!$B:$B,DataA!$A66,DataQ!L:L)</f>
        <v>2512.7359999999999</v>
      </c>
      <c r="I66">
        <f>AVERAGEIF(DataQ!$B:$B,DataA!$A66,DataQ!M:M)</f>
        <v>5077.6557499999999</v>
      </c>
      <c r="J66">
        <f>AVERAGEIF(DataQ!$B:$B,DataA!$A66,DataQ!N:N)</f>
        <v>2109.7120000000004</v>
      </c>
      <c r="K66">
        <f>AVERAGEIF(DataQ!$B:$B,DataA!$A66,DataQ!O:O)</f>
        <v>2853.3359999999998</v>
      </c>
      <c r="L66">
        <f>AVERAGEIF(DataQ!$B:$B,DataA!$A66,DataQ!P:P)</f>
        <v>1829.6077499999997</v>
      </c>
      <c r="M66">
        <f>AVERAGEIF(DataQ!$B:$B,DataA!$A66,DataQ!Q:Q)</f>
        <v>1238.0650000000001</v>
      </c>
      <c r="N66">
        <f>AVERAGEIF(DataQ!$B:$B,DataA!$A66,DataQ!R:R)</f>
        <v>752.42634999999996</v>
      </c>
      <c r="O66">
        <f>AVERAGEIF(DataQ!$B:$B,DataA!$A66,DataQ!S:S)</f>
        <v>3927.88175</v>
      </c>
      <c r="P66">
        <f>AVERAGEIF(DataQ!$B:$B,DataA!$A66,DataQ!T:T)</f>
        <v>3376.6137500000004</v>
      </c>
      <c r="Q66">
        <f>AVERAGEIF(DataQ!$B:$B,DataA!$A66,DataQ!U:U)</f>
        <v>1757.20075</v>
      </c>
      <c r="R66">
        <f>AVERAGEIF(DataQ!$B:$B,DataA!$A66,DataQ!V:V)</f>
        <v>3250.2660000000001</v>
      </c>
      <c r="S66">
        <f>AVERAGEIF(DataQ!$B:$B,DataA!$A66,DataQ!W:W)</f>
        <v>5558.8554999999997</v>
      </c>
      <c r="T66">
        <f>AVERAGEIF(DataQ!$B:$B,DataA!$A66,DataQ!X:X)</f>
        <v>1264.2165</v>
      </c>
      <c r="U66">
        <f>AVERAGEIF(DataQ!$B:$B,DataA!$A66,DataQ!Y:Y)</f>
        <v>1094.1097500000001</v>
      </c>
      <c r="V66">
        <f>AVERAGEIF(DataQ!$B:$B,DataA!$A66,DataQ!Z:Z)</f>
        <v>36269.517500000002</v>
      </c>
      <c r="W66">
        <f>AVERAGEIF(DataQ!$B:$B,DataA!$A66,DataQ!AA:AA)</f>
        <v>6338.2625000000007</v>
      </c>
    </row>
    <row r="67" spans="1:23" x14ac:dyDescent="0.25">
      <c r="A67">
        <v>2033</v>
      </c>
      <c r="B67">
        <f>AVERAGEIF(DataQ!$B:$B,DataA!$A67,DataQ!F:F)</f>
        <v>39960.947500000002</v>
      </c>
      <c r="C67">
        <f>AVERAGEIF(DataQ!$B:$B,DataA!$A67,DataQ!G:G)</f>
        <v>356.29537500000004</v>
      </c>
      <c r="D67">
        <f>AVERAGEIF(DataQ!$B:$B,DataA!$A67,DataQ!H:H)</f>
        <v>37.676432500000004</v>
      </c>
      <c r="E67">
        <f>AVERAGEIF(DataQ!$B:$B,DataA!$A67,DataQ!I:I)</f>
        <v>2260.5197500000004</v>
      </c>
      <c r="F67">
        <f>AVERAGEIF(DataQ!$B:$B,DataA!$A67,DataQ!J:J)</f>
        <v>132.401725</v>
      </c>
      <c r="G67">
        <f>AVERAGEIF(DataQ!$B:$B,DataA!$A67,DataQ!K:K)</f>
        <v>255.247625</v>
      </c>
      <c r="H67">
        <f>AVERAGEIF(DataQ!$B:$B,DataA!$A67,DataQ!L:L)</f>
        <v>2541.17875</v>
      </c>
      <c r="I67">
        <f>AVERAGEIF(DataQ!$B:$B,DataA!$A67,DataQ!M:M)</f>
        <v>5111.4565000000002</v>
      </c>
      <c r="J67">
        <f>AVERAGEIF(DataQ!$B:$B,DataA!$A67,DataQ!N:N)</f>
        <v>2128.19625</v>
      </c>
      <c r="K67">
        <f>AVERAGEIF(DataQ!$B:$B,DataA!$A67,DataQ!O:O)</f>
        <v>2875.74325</v>
      </c>
      <c r="L67">
        <f>AVERAGEIF(DataQ!$B:$B,DataA!$A67,DataQ!P:P)</f>
        <v>1848.9737499999999</v>
      </c>
      <c r="M67">
        <f>AVERAGEIF(DataQ!$B:$B,DataA!$A67,DataQ!Q:Q)</f>
        <v>1243.0687499999999</v>
      </c>
      <c r="N67">
        <f>AVERAGEIF(DataQ!$B:$B,DataA!$A67,DataQ!R:R)</f>
        <v>757.56690000000003</v>
      </c>
      <c r="O67">
        <f>AVERAGEIF(DataQ!$B:$B,DataA!$A67,DataQ!S:S)</f>
        <v>3985.0347499999998</v>
      </c>
      <c r="P67">
        <f>AVERAGEIF(DataQ!$B:$B,DataA!$A67,DataQ!T:T)</f>
        <v>3421.3095000000003</v>
      </c>
      <c r="Q67">
        <f>AVERAGEIF(DataQ!$B:$B,DataA!$A67,DataQ!U:U)</f>
        <v>1753.84575</v>
      </c>
      <c r="R67">
        <f>AVERAGEIF(DataQ!$B:$B,DataA!$A67,DataQ!V:V)</f>
        <v>3264.5817499999998</v>
      </c>
      <c r="S67">
        <f>AVERAGEIF(DataQ!$B:$B,DataA!$A67,DataQ!W:W)</f>
        <v>5613.7282500000001</v>
      </c>
      <c r="T67">
        <f>AVERAGEIF(DataQ!$B:$B,DataA!$A67,DataQ!X:X)</f>
        <v>1274.2825</v>
      </c>
      <c r="U67">
        <f>AVERAGEIF(DataQ!$B:$B,DataA!$A67,DataQ!Y:Y)</f>
        <v>1098.8407500000001</v>
      </c>
      <c r="V67">
        <f>AVERAGEIF(DataQ!$B:$B,DataA!$A67,DataQ!Z:Z)</f>
        <v>36511.769999999997</v>
      </c>
      <c r="W67">
        <f>AVERAGEIF(DataQ!$B:$B,DataA!$A67,DataQ!AA:AA)</f>
        <v>6375.3192499999996</v>
      </c>
    </row>
    <row r="68" spans="1:23" x14ac:dyDescent="0.25">
      <c r="A68">
        <v>2034</v>
      </c>
      <c r="B68">
        <f>AVERAGEIF(DataQ!$B:$B,DataA!$A68,DataQ!F:F)</f>
        <v>40181.607499999998</v>
      </c>
      <c r="C68">
        <f>AVERAGEIF(DataQ!$B:$B,DataA!$A68,DataQ!G:G)</f>
        <v>352.84410000000003</v>
      </c>
      <c r="D68">
        <f>AVERAGEIF(DataQ!$B:$B,DataA!$A68,DataQ!H:H)</f>
        <v>36.306909999999995</v>
      </c>
      <c r="E68">
        <f>AVERAGEIF(DataQ!$B:$B,DataA!$A68,DataQ!I:I)</f>
        <v>2213.3542499999999</v>
      </c>
      <c r="F68">
        <f>AVERAGEIF(DataQ!$B:$B,DataA!$A68,DataQ!J:J)</f>
        <v>131.66287500000001</v>
      </c>
      <c r="G68">
        <f>AVERAGEIF(DataQ!$B:$B,DataA!$A68,DataQ!K:K)</f>
        <v>255.24567500000001</v>
      </c>
      <c r="H68">
        <f>AVERAGEIF(DataQ!$B:$B,DataA!$A68,DataQ!L:L)</f>
        <v>2566.9</v>
      </c>
      <c r="I68">
        <f>AVERAGEIF(DataQ!$B:$B,DataA!$A68,DataQ!M:M)</f>
        <v>5139.0640000000003</v>
      </c>
      <c r="J68">
        <f>AVERAGEIF(DataQ!$B:$B,DataA!$A68,DataQ!N:N)</f>
        <v>2144.0257499999998</v>
      </c>
      <c r="K68">
        <f>AVERAGEIF(DataQ!$B:$B,DataA!$A68,DataQ!O:O)</f>
        <v>2894.3497499999994</v>
      </c>
      <c r="L68">
        <f>AVERAGEIF(DataQ!$B:$B,DataA!$A68,DataQ!P:P)</f>
        <v>1865.9767499999998</v>
      </c>
      <c r="M68">
        <f>AVERAGEIF(DataQ!$B:$B,DataA!$A68,DataQ!Q:Q)</f>
        <v>1246.4935</v>
      </c>
      <c r="N68">
        <f>AVERAGEIF(DataQ!$B:$B,DataA!$A68,DataQ!R:R)</f>
        <v>761.95322499999997</v>
      </c>
      <c r="O68">
        <f>AVERAGEIF(DataQ!$B:$B,DataA!$A68,DataQ!S:S)</f>
        <v>4037.7529999999997</v>
      </c>
      <c r="P68">
        <f>AVERAGEIF(DataQ!$B:$B,DataA!$A68,DataQ!T:T)</f>
        <v>3462.1637500000006</v>
      </c>
      <c r="Q68">
        <f>AVERAGEIF(DataQ!$B:$B,DataA!$A68,DataQ!U:U)</f>
        <v>1748.64525</v>
      </c>
      <c r="R68">
        <f>AVERAGEIF(DataQ!$B:$B,DataA!$A68,DataQ!V:V)</f>
        <v>3275.4342500000002</v>
      </c>
      <c r="S68">
        <f>AVERAGEIF(DataQ!$B:$B,DataA!$A68,DataQ!W:W)</f>
        <v>5663.0529999999999</v>
      </c>
      <c r="T68">
        <f>AVERAGEIF(DataQ!$B:$B,DataA!$A68,DataQ!X:X)</f>
        <v>1282.99</v>
      </c>
      <c r="U68">
        <f>AVERAGEIF(DataQ!$B:$B,DataA!$A68,DataQ!Y:Y)</f>
        <v>1102.3947499999999</v>
      </c>
      <c r="V68">
        <f>AVERAGEIF(DataQ!$B:$B,DataA!$A68,DataQ!Z:Z)</f>
        <v>36713.385000000002</v>
      </c>
      <c r="W68">
        <f>AVERAGEIF(DataQ!$B:$B,DataA!$A68,DataQ!AA:AA)</f>
        <v>6407.1580000000004</v>
      </c>
    </row>
    <row r="69" spans="1:23" x14ac:dyDescent="0.25">
      <c r="A69">
        <v>2035</v>
      </c>
      <c r="B69">
        <f>AVERAGEIF(DataQ!$B:$B,DataA!$A69,DataQ!F:F)</f>
        <v>40381.205000000002</v>
      </c>
      <c r="C69">
        <f>AVERAGEIF(DataQ!$B:$B,DataA!$A69,DataQ!G:G)</f>
        <v>348.98790000000002</v>
      </c>
      <c r="D69">
        <f>AVERAGEIF(DataQ!$B:$B,DataA!$A69,DataQ!H:H)</f>
        <v>34.947277499999998</v>
      </c>
      <c r="E69">
        <f>AVERAGEIF(DataQ!$B:$B,DataA!$A69,DataQ!I:I)</f>
        <v>2166.5172499999999</v>
      </c>
      <c r="F69">
        <f>AVERAGEIF(DataQ!$B:$B,DataA!$A69,DataQ!J:J)</f>
        <v>130.86750000000001</v>
      </c>
      <c r="G69">
        <f>AVERAGEIF(DataQ!$B:$B,DataA!$A69,DataQ!K:K)</f>
        <v>255.178775</v>
      </c>
      <c r="H69">
        <f>AVERAGEIF(DataQ!$B:$B,DataA!$A69,DataQ!L:L)</f>
        <v>2591.4395</v>
      </c>
      <c r="I69">
        <f>AVERAGEIF(DataQ!$B:$B,DataA!$A69,DataQ!M:M)</f>
        <v>5163.5645000000004</v>
      </c>
      <c r="J69">
        <f>AVERAGEIF(DataQ!$B:$B,DataA!$A69,DataQ!N:N)</f>
        <v>2158.58475</v>
      </c>
      <c r="K69">
        <f>AVERAGEIF(DataQ!$B:$B,DataA!$A69,DataQ!O:O)</f>
        <v>2909.6255000000001</v>
      </c>
      <c r="L69">
        <f>AVERAGEIF(DataQ!$B:$B,DataA!$A69,DataQ!P:P)</f>
        <v>1881.8262499999998</v>
      </c>
      <c r="M69">
        <f>AVERAGEIF(DataQ!$B:$B,DataA!$A69,DataQ!Q:Q)</f>
        <v>1249.125</v>
      </c>
      <c r="N69">
        <f>AVERAGEIF(DataQ!$B:$B,DataA!$A69,DataQ!R:R)</f>
        <v>765.94839999999999</v>
      </c>
      <c r="O69">
        <f>AVERAGEIF(DataQ!$B:$B,DataA!$A69,DataQ!S:S)</f>
        <v>4088.5007500000002</v>
      </c>
      <c r="P69">
        <f>AVERAGEIF(DataQ!$B:$B,DataA!$A69,DataQ!T:T)</f>
        <v>3501.2060000000001</v>
      </c>
      <c r="Q69">
        <f>AVERAGEIF(DataQ!$B:$B,DataA!$A69,DataQ!U:U)</f>
        <v>1742.617</v>
      </c>
      <c r="R69">
        <f>AVERAGEIF(DataQ!$B:$B,DataA!$A69,DataQ!V:V)</f>
        <v>3284.7354999999998</v>
      </c>
      <c r="S69">
        <f>AVERAGEIF(DataQ!$B:$B,DataA!$A69,DataQ!W:W)</f>
        <v>5710.0149999999994</v>
      </c>
      <c r="T69">
        <f>AVERAGEIF(DataQ!$B:$B,DataA!$A69,DataQ!X:X)</f>
        <v>1291.1179999999999</v>
      </c>
      <c r="U69">
        <f>AVERAGEIF(DataQ!$B:$B,DataA!$A69,DataQ!Y:Y)</f>
        <v>1105.402</v>
      </c>
      <c r="V69">
        <f>AVERAGEIF(DataQ!$B:$B,DataA!$A69,DataQ!Z:Z)</f>
        <v>36895.75</v>
      </c>
      <c r="W69">
        <f>AVERAGEIF(DataQ!$B:$B,DataA!$A69,DataQ!AA:AA)</f>
        <v>6437.8219999999992</v>
      </c>
    </row>
    <row r="70" spans="1:23" x14ac:dyDescent="0.25">
      <c r="A70">
        <v>2036</v>
      </c>
      <c r="B70">
        <f>AVERAGEIF(DataQ!$B:$B,DataA!$A70,DataQ!F:F)</f>
        <v>40576.202499999999</v>
      </c>
      <c r="C70">
        <f>AVERAGEIF(DataQ!$B:$B,DataA!$A70,DataQ!G:G)</f>
        <v>344.89760000000001</v>
      </c>
      <c r="D70">
        <f>AVERAGEIF(DataQ!$B:$B,DataA!$A70,DataQ!H:H)</f>
        <v>33.624867500000001</v>
      </c>
      <c r="E70">
        <f>AVERAGEIF(DataQ!$B:$B,DataA!$A70,DataQ!I:I)</f>
        <v>2121.0255000000002</v>
      </c>
      <c r="F70">
        <f>AVERAGEIF(DataQ!$B:$B,DataA!$A70,DataQ!J:J)</f>
        <v>130.067375</v>
      </c>
      <c r="G70">
        <f>AVERAGEIF(DataQ!$B:$B,DataA!$A70,DataQ!K:K)</f>
        <v>255.18812499999999</v>
      </c>
      <c r="H70">
        <f>AVERAGEIF(DataQ!$B:$B,DataA!$A70,DataQ!L:L)</f>
        <v>2615.9012499999999</v>
      </c>
      <c r="I70">
        <f>AVERAGEIF(DataQ!$B:$B,DataA!$A70,DataQ!M:M)</f>
        <v>5187.19175</v>
      </c>
      <c r="J70">
        <f>AVERAGEIF(DataQ!$B:$B,DataA!$A70,DataQ!N:N)</f>
        <v>2172.63</v>
      </c>
      <c r="K70">
        <f>AVERAGEIF(DataQ!$B:$B,DataA!$A70,DataQ!O:O)</f>
        <v>2921.4457499999999</v>
      </c>
      <c r="L70">
        <f>AVERAGEIF(DataQ!$B:$B,DataA!$A70,DataQ!P:P)</f>
        <v>1897.3217499999998</v>
      </c>
      <c r="M70">
        <f>AVERAGEIF(DataQ!$B:$B,DataA!$A70,DataQ!Q:Q)</f>
        <v>1251.52025</v>
      </c>
      <c r="N70">
        <f>AVERAGEIF(DataQ!$B:$B,DataA!$A70,DataQ!R:R)</f>
        <v>769.88924999999995</v>
      </c>
      <c r="O70">
        <f>AVERAGEIF(DataQ!$B:$B,DataA!$A70,DataQ!S:S)</f>
        <v>4139.0645000000004</v>
      </c>
      <c r="P70">
        <f>AVERAGEIF(DataQ!$B:$B,DataA!$A70,DataQ!T:T)</f>
        <v>3539.9282499999999</v>
      </c>
      <c r="Q70">
        <f>AVERAGEIF(DataQ!$B:$B,DataA!$A70,DataQ!U:U)</f>
        <v>1736.5719999999999</v>
      </c>
      <c r="R70">
        <f>AVERAGEIF(DataQ!$B:$B,DataA!$A70,DataQ!V:V)</f>
        <v>3294.0247499999996</v>
      </c>
      <c r="S70">
        <f>AVERAGEIF(DataQ!$B:$B,DataA!$A70,DataQ!W:W)</f>
        <v>5757.2404999999999</v>
      </c>
      <c r="T70">
        <f>AVERAGEIF(DataQ!$B:$B,DataA!$A70,DataQ!X:X)</f>
        <v>1299.278</v>
      </c>
      <c r="U70">
        <f>AVERAGEIF(DataQ!$B:$B,DataA!$A70,DataQ!Y:Y)</f>
        <v>1108.3915</v>
      </c>
      <c r="V70">
        <f>AVERAGEIF(DataQ!$B:$B,DataA!$A70,DataQ!Z:Z)</f>
        <v>37073.917500000003</v>
      </c>
      <c r="W70">
        <f>AVERAGEIF(DataQ!$B:$B,DataA!$A70,DataQ!AA:AA)</f>
        <v>6468.9092499999997</v>
      </c>
    </row>
    <row r="71" spans="1:23" x14ac:dyDescent="0.25">
      <c r="A71">
        <v>2037</v>
      </c>
      <c r="B71">
        <f>AVERAGEIF(DataQ!$B:$B,DataA!$A71,DataQ!F:F)</f>
        <v>40771.195</v>
      </c>
      <c r="C71">
        <f>AVERAGEIF(DataQ!$B:$B,DataA!$A71,DataQ!G:G)</f>
        <v>340.61877499999997</v>
      </c>
      <c r="D71">
        <f>AVERAGEIF(DataQ!$B:$B,DataA!$A71,DataQ!H:H)</f>
        <v>32.334125</v>
      </c>
      <c r="E71">
        <f>AVERAGEIF(DataQ!$B:$B,DataA!$A71,DataQ!I:I)</f>
        <v>2076.35925</v>
      </c>
      <c r="F71">
        <f>AVERAGEIF(DataQ!$B:$B,DataA!$A71,DataQ!J:J)</f>
        <v>129.26035000000002</v>
      </c>
      <c r="G71">
        <f>AVERAGEIF(DataQ!$B:$B,DataA!$A71,DataQ!K:K)</f>
        <v>255.16815</v>
      </c>
      <c r="H71">
        <f>AVERAGEIF(DataQ!$B:$B,DataA!$A71,DataQ!L:L)</f>
        <v>2640.7132499999998</v>
      </c>
      <c r="I71">
        <f>AVERAGEIF(DataQ!$B:$B,DataA!$A71,DataQ!M:M)</f>
        <v>5210.5484999999999</v>
      </c>
      <c r="J71">
        <f>AVERAGEIF(DataQ!$B:$B,DataA!$A71,DataQ!N:N)</f>
        <v>2186.509</v>
      </c>
      <c r="K71">
        <f>AVERAGEIF(DataQ!$B:$B,DataA!$A71,DataQ!O:O)</f>
        <v>2931.5515</v>
      </c>
      <c r="L71">
        <f>AVERAGEIF(DataQ!$B:$B,DataA!$A71,DataQ!P:P)</f>
        <v>1912.74225</v>
      </c>
      <c r="M71">
        <f>AVERAGEIF(DataQ!$B:$B,DataA!$A71,DataQ!Q:Q)</f>
        <v>1253.8410000000001</v>
      </c>
      <c r="N71">
        <f>AVERAGEIF(DataQ!$B:$B,DataA!$A71,DataQ!R:R)</f>
        <v>773.85715000000005</v>
      </c>
      <c r="O71">
        <f>AVERAGEIF(DataQ!$B:$B,DataA!$A71,DataQ!S:S)</f>
        <v>4190.0047500000001</v>
      </c>
      <c r="P71">
        <f>AVERAGEIF(DataQ!$B:$B,DataA!$A71,DataQ!T:T)</f>
        <v>3578.8262500000001</v>
      </c>
      <c r="Q71">
        <f>AVERAGEIF(DataQ!$B:$B,DataA!$A71,DataQ!U:U)</f>
        <v>1730.5752500000001</v>
      </c>
      <c r="R71">
        <f>AVERAGEIF(DataQ!$B:$B,DataA!$A71,DataQ!V:V)</f>
        <v>3303.4157500000001</v>
      </c>
      <c r="S71">
        <f>AVERAGEIF(DataQ!$B:$B,DataA!$A71,DataQ!W:W)</f>
        <v>5804.9437500000004</v>
      </c>
      <c r="T71">
        <f>AVERAGEIF(DataQ!$B:$B,DataA!$A71,DataQ!X:X)</f>
        <v>1307.5207500000001</v>
      </c>
      <c r="U71">
        <f>AVERAGEIF(DataQ!$B:$B,DataA!$A71,DataQ!Y:Y)</f>
        <v>1111.4057499999999</v>
      </c>
      <c r="V71">
        <f>AVERAGEIF(DataQ!$B:$B,DataA!$A71,DataQ!Z:Z)</f>
        <v>37252.080000000002</v>
      </c>
      <c r="W71">
        <f>AVERAGEIF(DataQ!$B:$B,DataA!$A71,DataQ!AA:AA)</f>
        <v>6499.9969999999994</v>
      </c>
    </row>
    <row r="72" spans="1:23" x14ac:dyDescent="0.25">
      <c r="A72">
        <v>2038</v>
      </c>
      <c r="B72">
        <f>AVERAGEIF(DataQ!$B:$B,DataA!$A72,DataQ!F:F)</f>
        <v>40966.192499999997</v>
      </c>
      <c r="C72">
        <f>AVERAGEIF(DataQ!$B:$B,DataA!$A72,DataQ!G:G)</f>
        <v>336.16647499999999</v>
      </c>
      <c r="D72">
        <f>AVERAGEIF(DataQ!$B:$B,DataA!$A72,DataQ!H:H)</f>
        <v>31.068442499999996</v>
      </c>
      <c r="E72">
        <f>AVERAGEIF(DataQ!$B:$B,DataA!$A72,DataQ!I:I)</f>
        <v>2032.5205000000001</v>
      </c>
      <c r="F72">
        <f>AVERAGEIF(DataQ!$B:$B,DataA!$A72,DataQ!J:J)</f>
        <v>128.54692499999999</v>
      </c>
      <c r="G72">
        <f>AVERAGEIF(DataQ!$B:$B,DataA!$A72,DataQ!K:K)</f>
        <v>255.11350000000002</v>
      </c>
      <c r="H72">
        <f>AVERAGEIF(DataQ!$B:$B,DataA!$A72,DataQ!L:L)</f>
        <v>2665.6702500000001</v>
      </c>
      <c r="I72">
        <f>AVERAGEIF(DataQ!$B:$B,DataA!$A72,DataQ!M:M)</f>
        <v>5233.6610000000001</v>
      </c>
      <c r="J72">
        <f>AVERAGEIF(DataQ!$B:$B,DataA!$A72,DataQ!N:N)</f>
        <v>2200.3577500000001</v>
      </c>
      <c r="K72">
        <f>AVERAGEIF(DataQ!$B:$B,DataA!$A72,DataQ!O:O)</f>
        <v>2940.8094999999998</v>
      </c>
      <c r="L72">
        <f>AVERAGEIF(DataQ!$B:$B,DataA!$A72,DataQ!P:P)</f>
        <v>1928.1490000000001</v>
      </c>
      <c r="M72">
        <f>AVERAGEIF(DataQ!$B:$B,DataA!$A72,DataQ!Q:Q)</f>
        <v>1256.0925</v>
      </c>
      <c r="N72">
        <f>AVERAGEIF(DataQ!$B:$B,DataA!$A72,DataQ!R:R)</f>
        <v>777.81240000000003</v>
      </c>
      <c r="O72">
        <f>AVERAGEIF(DataQ!$B:$B,DataA!$A72,DataQ!S:S)</f>
        <v>4241.3272500000003</v>
      </c>
      <c r="P72">
        <f>AVERAGEIF(DataQ!$B:$B,DataA!$A72,DataQ!T:T)</f>
        <v>3617.9192500000004</v>
      </c>
      <c r="Q72">
        <f>AVERAGEIF(DataQ!$B:$B,DataA!$A72,DataQ!U:U)</f>
        <v>1724.5017500000001</v>
      </c>
      <c r="R72">
        <f>AVERAGEIF(DataQ!$B:$B,DataA!$A72,DataQ!V:V)</f>
        <v>3312.6582500000004</v>
      </c>
      <c r="S72">
        <f>AVERAGEIF(DataQ!$B:$B,DataA!$A72,DataQ!W:W)</f>
        <v>5852.7065000000002</v>
      </c>
      <c r="T72">
        <f>AVERAGEIF(DataQ!$B:$B,DataA!$A72,DataQ!X:X)</f>
        <v>1315.7515000000001</v>
      </c>
      <c r="U72">
        <f>AVERAGEIF(DataQ!$B:$B,DataA!$A72,DataQ!Y:Y)</f>
        <v>1114.3597500000001</v>
      </c>
      <c r="V72">
        <f>AVERAGEIF(DataQ!$B:$B,DataA!$A72,DataQ!Z:Z)</f>
        <v>37430.25</v>
      </c>
      <c r="W72">
        <f>AVERAGEIF(DataQ!$B:$B,DataA!$A72,DataQ!AA:AA)</f>
        <v>6531.0850000000009</v>
      </c>
    </row>
    <row r="73" spans="1:23" x14ac:dyDescent="0.25">
      <c r="A73">
        <v>2039</v>
      </c>
      <c r="B73">
        <f>AVERAGEIF(DataQ!$B:$B,DataA!$A73,DataQ!F:F)</f>
        <v>41161.18</v>
      </c>
      <c r="C73">
        <f>AVERAGEIF(DataQ!$B:$B,DataA!$A73,DataQ!G:G)</f>
        <v>331.50229999999999</v>
      </c>
      <c r="D73">
        <f>AVERAGEIF(DataQ!$B:$B,DataA!$A73,DataQ!H:H)</f>
        <v>29.813639999999999</v>
      </c>
      <c r="E73">
        <f>AVERAGEIF(DataQ!$B:$B,DataA!$A73,DataQ!I:I)</f>
        <v>1988.6902500000001</v>
      </c>
      <c r="F73">
        <f>AVERAGEIF(DataQ!$B:$B,DataA!$A73,DataQ!J:J)</f>
        <v>127.703075</v>
      </c>
      <c r="G73">
        <f>AVERAGEIF(DataQ!$B:$B,DataA!$A73,DataQ!K:K)</f>
        <v>254.88139999999999</v>
      </c>
      <c r="H73">
        <f>AVERAGEIF(DataQ!$B:$B,DataA!$A73,DataQ!L:L)</f>
        <v>2690.4225000000001</v>
      </c>
      <c r="I73">
        <f>AVERAGEIF(DataQ!$B:$B,DataA!$A73,DataQ!M:M)</f>
        <v>5256.7067500000003</v>
      </c>
      <c r="J73">
        <f>AVERAGEIF(DataQ!$B:$B,DataA!$A73,DataQ!N:N)</f>
        <v>2214.41525</v>
      </c>
      <c r="K73">
        <f>AVERAGEIF(DataQ!$B:$B,DataA!$A73,DataQ!O:O)</f>
        <v>2949.9667500000005</v>
      </c>
      <c r="L73">
        <f>AVERAGEIF(DataQ!$B:$B,DataA!$A73,DataQ!P:P)</f>
        <v>1943.884</v>
      </c>
      <c r="M73">
        <f>AVERAGEIF(DataQ!$B:$B,DataA!$A73,DataQ!Q:Q)</f>
        <v>1258.36625</v>
      </c>
      <c r="N73">
        <f>AVERAGEIF(DataQ!$B:$B,DataA!$A73,DataQ!R:R)</f>
        <v>781.71402499999999</v>
      </c>
      <c r="O73">
        <f>AVERAGEIF(DataQ!$B:$B,DataA!$A73,DataQ!S:S)</f>
        <v>4293.4465</v>
      </c>
      <c r="P73">
        <f>AVERAGEIF(DataQ!$B:$B,DataA!$A73,DataQ!T:T)</f>
        <v>3657.5977499999999</v>
      </c>
      <c r="Q73">
        <f>AVERAGEIF(DataQ!$B:$B,DataA!$A73,DataQ!U:U)</f>
        <v>1718.2395000000001</v>
      </c>
      <c r="R73">
        <f>AVERAGEIF(DataQ!$B:$B,DataA!$A73,DataQ!V:V)</f>
        <v>3321.5805</v>
      </c>
      <c r="S73">
        <f>AVERAGEIF(DataQ!$B:$B,DataA!$A73,DataQ!W:W)</f>
        <v>5900.1537499999995</v>
      </c>
      <c r="T73">
        <f>AVERAGEIF(DataQ!$B:$B,DataA!$A73,DataQ!X:X)</f>
        <v>1323.8995</v>
      </c>
      <c r="U73">
        <f>AVERAGEIF(DataQ!$B:$B,DataA!$A73,DataQ!Y:Y)</f>
        <v>1117.1959999999999</v>
      </c>
      <c r="V73">
        <f>AVERAGEIF(DataQ!$B:$B,DataA!$A73,DataQ!Z:Z)</f>
        <v>37608.412499999999</v>
      </c>
      <c r="W73">
        <f>AVERAGEIF(DataQ!$B:$B,DataA!$A73,DataQ!AA:AA)</f>
        <v>6562.1727499999997</v>
      </c>
    </row>
    <row r="74" spans="1:23" x14ac:dyDescent="0.25">
      <c r="A74">
        <v>2040</v>
      </c>
      <c r="B74">
        <f>AVERAGEIF(DataQ!$B:$B,DataA!$A74,DataQ!F:F)</f>
        <v>41356.177500000005</v>
      </c>
      <c r="C74">
        <f>AVERAGEIF(DataQ!$B:$B,DataA!$A74,DataQ!G:G)</f>
        <v>327.59299999999996</v>
      </c>
      <c r="D74">
        <f>AVERAGEIF(DataQ!$B:$B,DataA!$A74,DataQ!H:H)</f>
        <v>28.566907499999999</v>
      </c>
      <c r="E74">
        <f>AVERAGEIF(DataQ!$B:$B,DataA!$A74,DataQ!I:I)</f>
        <v>1944.59</v>
      </c>
      <c r="F74">
        <f>AVERAGEIF(DataQ!$B:$B,DataA!$A74,DataQ!J:J)</f>
        <v>126.714375</v>
      </c>
      <c r="G74">
        <f>AVERAGEIF(DataQ!$B:$B,DataA!$A74,DataQ!K:K)</f>
        <v>254.48570000000001</v>
      </c>
      <c r="H74">
        <f>AVERAGEIF(DataQ!$B:$B,DataA!$A74,DataQ!L:L)</f>
        <v>2714.66975</v>
      </c>
      <c r="I74">
        <f>AVERAGEIF(DataQ!$B:$B,DataA!$A74,DataQ!M:M)</f>
        <v>5279.7624999999998</v>
      </c>
      <c r="J74">
        <f>AVERAGEIF(DataQ!$B:$B,DataA!$A74,DataQ!N:N)</f>
        <v>2228.6507499999998</v>
      </c>
      <c r="K74">
        <f>AVERAGEIF(DataQ!$B:$B,DataA!$A74,DataQ!O:O)</f>
        <v>2959.2527500000001</v>
      </c>
      <c r="L74">
        <f>AVERAGEIF(DataQ!$B:$B,DataA!$A74,DataQ!P:P)</f>
        <v>1960.0707499999999</v>
      </c>
      <c r="M74">
        <f>AVERAGEIF(DataQ!$B:$B,DataA!$A74,DataQ!Q:Q)</f>
        <v>1260.72775</v>
      </c>
      <c r="N74">
        <f>AVERAGEIF(DataQ!$B:$B,DataA!$A74,DataQ!R:R)</f>
        <v>785.55115000000001</v>
      </c>
      <c r="O74">
        <f>AVERAGEIF(DataQ!$B:$B,DataA!$A74,DataQ!S:S)</f>
        <v>4346.5954999999994</v>
      </c>
      <c r="P74">
        <f>AVERAGEIF(DataQ!$B:$B,DataA!$A74,DataQ!T:T)</f>
        <v>3698.0362500000001</v>
      </c>
      <c r="Q74">
        <f>AVERAGEIF(DataQ!$B:$B,DataA!$A74,DataQ!U:U)</f>
        <v>1710.6924999999999</v>
      </c>
      <c r="R74">
        <f>AVERAGEIF(DataQ!$B:$B,DataA!$A74,DataQ!V:V)</f>
        <v>3330.1392499999997</v>
      </c>
      <c r="S74">
        <f>AVERAGEIF(DataQ!$B:$B,DataA!$A74,DataQ!W:W)</f>
        <v>5947.2049999999999</v>
      </c>
      <c r="T74">
        <f>AVERAGEIF(DataQ!$B:$B,DataA!$A74,DataQ!X:X)</f>
        <v>1331.9817499999999</v>
      </c>
      <c r="U74">
        <f>AVERAGEIF(DataQ!$B:$B,DataA!$A74,DataQ!Y:Y)</f>
        <v>1119.89525</v>
      </c>
      <c r="V74">
        <f>AVERAGEIF(DataQ!$B:$B,DataA!$A74,DataQ!Z:Z)</f>
        <v>37786.58</v>
      </c>
      <c r="W74">
        <f>AVERAGEIF(DataQ!$B:$B,DataA!$A74,DataQ!AA:AA)</f>
        <v>6593.26</v>
      </c>
    </row>
    <row r="75" spans="1:23" x14ac:dyDescent="0.25">
      <c r="A75">
        <v>2041</v>
      </c>
      <c r="B75">
        <f>AVERAGEIF(DataQ!$B:$B,DataA!$A75,DataQ!F:F)</f>
        <v>41567.199999999997</v>
      </c>
      <c r="C75">
        <f>AVERAGEIF(DataQ!$B:$B,DataA!$A75,DataQ!G:G)</f>
        <v>324.19080000000002</v>
      </c>
      <c r="D75">
        <f>AVERAGEIF(DataQ!$B:$B,DataA!$A75,DataQ!H:H)</f>
        <v>27.347339999999999</v>
      </c>
      <c r="E75">
        <f>AVERAGEIF(DataQ!$B:$B,DataA!$A75,DataQ!I:I)</f>
        <v>1901.3842499999998</v>
      </c>
      <c r="F75">
        <f>AVERAGEIF(DataQ!$B:$B,DataA!$A75,DataQ!J:J)</f>
        <v>125.61105000000001</v>
      </c>
      <c r="G75">
        <f>AVERAGEIF(DataQ!$B:$B,DataA!$A75,DataQ!K:K)</f>
        <v>253.96112499999998</v>
      </c>
      <c r="H75">
        <f>AVERAGEIF(DataQ!$B:$B,DataA!$A75,DataQ!L:L)</f>
        <v>2739.4295000000002</v>
      </c>
      <c r="I75">
        <f>AVERAGEIF(DataQ!$B:$B,DataA!$A75,DataQ!M:M)</f>
        <v>5304.7127500000006</v>
      </c>
      <c r="J75">
        <f>AVERAGEIF(DataQ!$B:$B,DataA!$A75,DataQ!N:N)</f>
        <v>2243.7974999999997</v>
      </c>
      <c r="K75">
        <f>AVERAGEIF(DataQ!$B:$B,DataA!$A75,DataQ!O:O)</f>
        <v>2969.7057500000001</v>
      </c>
      <c r="L75">
        <f>AVERAGEIF(DataQ!$B:$B,DataA!$A75,DataQ!P:P)</f>
        <v>1977.31575</v>
      </c>
      <c r="M75">
        <f>AVERAGEIF(DataQ!$B:$B,DataA!$A75,DataQ!Q:Q)</f>
        <v>1263.5967499999999</v>
      </c>
      <c r="N75">
        <f>AVERAGEIF(DataQ!$B:$B,DataA!$A75,DataQ!R:R)</f>
        <v>789.62830000000008</v>
      </c>
      <c r="O75">
        <f>AVERAGEIF(DataQ!$B:$B,DataA!$A75,DataQ!S:S)</f>
        <v>4402.2402500000007</v>
      </c>
      <c r="P75">
        <f>AVERAGEIF(DataQ!$B:$B,DataA!$A75,DataQ!T:T)</f>
        <v>3740.4872500000001</v>
      </c>
      <c r="Q75">
        <f>AVERAGEIF(DataQ!$B:$B,DataA!$A75,DataQ!U:U)</f>
        <v>1703.0429999999999</v>
      </c>
      <c r="R75">
        <f>AVERAGEIF(DataQ!$B:$B,DataA!$A75,DataQ!V:V)</f>
        <v>3339.7772500000001</v>
      </c>
      <c r="S75">
        <f>AVERAGEIF(DataQ!$B:$B,DataA!$A75,DataQ!W:W)</f>
        <v>5996.4639999999999</v>
      </c>
      <c r="T75">
        <f>AVERAGEIF(DataQ!$B:$B,DataA!$A75,DataQ!X:X)</f>
        <v>1340.5637499999998</v>
      </c>
      <c r="U75">
        <f>AVERAGEIF(DataQ!$B:$B,DataA!$A75,DataQ!Y:Y)</f>
        <v>1122.9489999999998</v>
      </c>
      <c r="V75">
        <f>AVERAGEIF(DataQ!$B:$B,DataA!$A75,DataQ!Z:Z)</f>
        <v>37979.387500000004</v>
      </c>
      <c r="W75">
        <f>AVERAGEIF(DataQ!$B:$B,DataA!$A75,DataQ!AA:AA)</f>
        <v>6626.9027500000002</v>
      </c>
    </row>
    <row r="76" spans="1:23" x14ac:dyDescent="0.25">
      <c r="A76">
        <v>2042</v>
      </c>
      <c r="B76">
        <f>AVERAGEIF(DataQ!$B:$B,DataA!$A76,DataQ!F:F)</f>
        <v>41785.910000000003</v>
      </c>
      <c r="C76">
        <f>AVERAGEIF(DataQ!$B:$B,DataA!$A76,DataQ!G:G)</f>
        <v>320.69024999999999</v>
      </c>
      <c r="D76">
        <f>AVERAGEIF(DataQ!$B:$B,DataA!$A76,DataQ!H:H)</f>
        <v>26.163257499999997</v>
      </c>
      <c r="E76">
        <f>AVERAGEIF(DataQ!$B:$B,DataA!$A76,DataQ!I:I)</f>
        <v>1858.9447499999999</v>
      </c>
      <c r="F76">
        <f>AVERAGEIF(DataQ!$B:$B,DataA!$A76,DataQ!J:J)</f>
        <v>124.3891</v>
      </c>
      <c r="G76">
        <f>AVERAGEIF(DataQ!$B:$B,DataA!$A76,DataQ!K:K)</f>
        <v>253.29282499999999</v>
      </c>
      <c r="H76">
        <f>AVERAGEIF(DataQ!$B:$B,DataA!$A76,DataQ!L:L)</f>
        <v>2764.4534999999996</v>
      </c>
      <c r="I76">
        <f>AVERAGEIF(DataQ!$B:$B,DataA!$A76,DataQ!M:M)</f>
        <v>5330.4192499999999</v>
      </c>
      <c r="J76">
        <f>AVERAGEIF(DataQ!$B:$B,DataA!$A76,DataQ!N:N)</f>
        <v>2259.30575</v>
      </c>
      <c r="K76">
        <f>AVERAGEIF(DataQ!$B:$B,DataA!$A76,DataQ!O:O)</f>
        <v>2980.6257499999997</v>
      </c>
      <c r="L76">
        <f>AVERAGEIF(DataQ!$B:$B,DataA!$A76,DataQ!P:P)</f>
        <v>1995.0887500000001</v>
      </c>
      <c r="M76">
        <f>AVERAGEIF(DataQ!$B:$B,DataA!$A76,DataQ!Q:Q)</f>
        <v>1266.6702500000001</v>
      </c>
      <c r="N76">
        <f>AVERAGEIF(DataQ!$B:$B,DataA!$A76,DataQ!R:R)</f>
        <v>793.82600000000002</v>
      </c>
      <c r="O76">
        <f>AVERAGEIF(DataQ!$B:$B,DataA!$A76,DataQ!S:S)</f>
        <v>4459.3267500000002</v>
      </c>
      <c r="P76">
        <f>AVERAGEIF(DataQ!$B:$B,DataA!$A76,DataQ!T:T)</f>
        <v>3784.0645</v>
      </c>
      <c r="Q76">
        <f>AVERAGEIF(DataQ!$B:$B,DataA!$A76,DataQ!U:U)</f>
        <v>1695.6052500000001</v>
      </c>
      <c r="R76">
        <f>AVERAGEIF(DataQ!$B:$B,DataA!$A76,DataQ!V:V)</f>
        <v>3349.8050000000003</v>
      </c>
      <c r="S76">
        <f>AVERAGEIF(DataQ!$B:$B,DataA!$A76,DataQ!W:W)</f>
        <v>6046.7507500000002</v>
      </c>
      <c r="T76">
        <f>AVERAGEIF(DataQ!$B:$B,DataA!$A76,DataQ!X:X)</f>
        <v>1349.3567499999999</v>
      </c>
      <c r="U76">
        <f>AVERAGEIF(DataQ!$B:$B,DataA!$A76,DataQ!Y:Y)</f>
        <v>1126.1322500000001</v>
      </c>
      <c r="V76">
        <f>AVERAGEIF(DataQ!$B:$B,DataA!$A76,DataQ!Z:Z)</f>
        <v>38179.212499999994</v>
      </c>
      <c r="W76">
        <f>AVERAGEIF(DataQ!$B:$B,DataA!$A76,DataQ!AA:AA)</f>
        <v>6661.7697500000004</v>
      </c>
    </row>
    <row r="77" spans="1:23" x14ac:dyDescent="0.25">
      <c r="A77">
        <v>2043</v>
      </c>
      <c r="B77">
        <f>AVERAGEIF(DataQ!$B:$B,DataA!$A77,DataQ!F:F)</f>
        <v>41983.832500000004</v>
      </c>
      <c r="C77">
        <f>AVERAGEIF(DataQ!$B:$B,DataA!$A77,DataQ!G:G)</f>
        <v>316.95242499999995</v>
      </c>
      <c r="D77">
        <f>AVERAGEIF(DataQ!$B:$B,DataA!$A77,DataQ!H:H)</f>
        <v>25.00789</v>
      </c>
      <c r="E77">
        <f>AVERAGEIF(DataQ!$B:$B,DataA!$A77,DataQ!I:I)</f>
        <v>1816.27</v>
      </c>
      <c r="F77">
        <f>AVERAGEIF(DataQ!$B:$B,DataA!$A77,DataQ!J:J)</f>
        <v>123.013075</v>
      </c>
      <c r="G77">
        <f>AVERAGEIF(DataQ!$B:$B,DataA!$A77,DataQ!K:K)</f>
        <v>252.46525000000003</v>
      </c>
      <c r="H77">
        <f>AVERAGEIF(DataQ!$B:$B,DataA!$A77,DataQ!L:L)</f>
        <v>2788.3274999999999</v>
      </c>
      <c r="I77">
        <f>AVERAGEIF(DataQ!$B:$B,DataA!$A77,DataQ!M:M)</f>
        <v>5353.1305000000002</v>
      </c>
      <c r="J77">
        <f>AVERAGEIF(DataQ!$B:$B,DataA!$A77,DataQ!N:N)</f>
        <v>2273.491</v>
      </c>
      <c r="K77">
        <f>AVERAGEIF(DataQ!$B:$B,DataA!$A77,DataQ!O:O)</f>
        <v>2989.6952499999998</v>
      </c>
      <c r="L77">
        <f>AVERAGEIF(DataQ!$B:$B,DataA!$A77,DataQ!P:P)</f>
        <v>2011.796</v>
      </c>
      <c r="M77">
        <f>AVERAGEIF(DataQ!$B:$B,DataA!$A77,DataQ!Q:Q)</f>
        <v>1269.03575</v>
      </c>
      <c r="N77">
        <f>AVERAGEIF(DataQ!$B:$B,DataA!$A77,DataQ!R:R)</f>
        <v>797.65255000000002</v>
      </c>
      <c r="O77">
        <f>AVERAGEIF(DataQ!$B:$B,DataA!$A77,DataQ!S:S)</f>
        <v>4514.60275</v>
      </c>
      <c r="P77">
        <f>AVERAGEIF(DataQ!$B:$B,DataA!$A77,DataQ!T:T)</f>
        <v>3825.9794999999999</v>
      </c>
      <c r="Q77">
        <f>AVERAGEIF(DataQ!$B:$B,DataA!$A77,DataQ!U:U)</f>
        <v>1687.2524999999998</v>
      </c>
      <c r="R77">
        <f>AVERAGEIF(DataQ!$B:$B,DataA!$A77,DataQ!V:V)</f>
        <v>3357.98425</v>
      </c>
      <c r="S77">
        <f>AVERAGEIF(DataQ!$B:$B,DataA!$A77,DataQ!W:W)</f>
        <v>6094.0300000000007</v>
      </c>
      <c r="T77">
        <f>AVERAGEIF(DataQ!$B:$B,DataA!$A77,DataQ!X:X)</f>
        <v>1357.4575</v>
      </c>
      <c r="U77">
        <f>AVERAGEIF(DataQ!$B:$B,DataA!$A77,DataQ!Y:Y)</f>
        <v>1128.6902500000001</v>
      </c>
      <c r="V77">
        <f>AVERAGEIF(DataQ!$B:$B,DataA!$A77,DataQ!Z:Z)</f>
        <v>38360.052499999998</v>
      </c>
      <c r="W77">
        <f>AVERAGEIF(DataQ!$B:$B,DataA!$A77,DataQ!AA:AA)</f>
        <v>6693.3237499999996</v>
      </c>
    </row>
    <row r="78" spans="1:23" x14ac:dyDescent="0.25">
      <c r="A78">
        <v>2044</v>
      </c>
      <c r="B78">
        <f>AVERAGEIF(DataQ!$B:$B,DataA!$A78,DataQ!F:F)</f>
        <v>42151.349999999991</v>
      </c>
      <c r="C78">
        <f>AVERAGEIF(DataQ!$B:$B,DataA!$A78,DataQ!G:G)</f>
        <v>312.95792499999999</v>
      </c>
      <c r="D78">
        <f>AVERAGEIF(DataQ!$B:$B,DataA!$A78,DataQ!H:H)</f>
        <v>23.880704999999999</v>
      </c>
      <c r="E78">
        <f>AVERAGEIF(DataQ!$B:$B,DataA!$A78,DataQ!I:I)</f>
        <v>1773.1972499999999</v>
      </c>
      <c r="F78">
        <f>AVERAGEIF(DataQ!$B:$B,DataA!$A78,DataQ!J:J)</f>
        <v>121.48704999999998</v>
      </c>
      <c r="G78">
        <f>AVERAGEIF(DataQ!$B:$B,DataA!$A78,DataQ!K:K)</f>
        <v>251.46362500000001</v>
      </c>
      <c r="H78">
        <f>AVERAGEIF(DataQ!$B:$B,DataA!$A78,DataQ!L:L)</f>
        <v>2810.5650000000001</v>
      </c>
      <c r="I78">
        <f>AVERAGEIF(DataQ!$B:$B,DataA!$A78,DataQ!M:M)</f>
        <v>5371.5517500000005</v>
      </c>
      <c r="J78">
        <f>AVERAGEIF(DataQ!$B:$B,DataA!$A78,DataQ!N:N)</f>
        <v>2285.7817500000001</v>
      </c>
      <c r="K78">
        <f>AVERAGEIF(DataQ!$B:$B,DataA!$A78,DataQ!O:O)</f>
        <v>2996.0902500000002</v>
      </c>
      <c r="L78">
        <f>AVERAGEIF(DataQ!$B:$B,DataA!$A78,DataQ!P:P)</f>
        <v>2026.8534999999999</v>
      </c>
      <c r="M78">
        <f>AVERAGEIF(DataQ!$B:$B,DataA!$A78,DataQ!Q:Q)</f>
        <v>1270.3735000000001</v>
      </c>
      <c r="N78">
        <f>AVERAGEIF(DataQ!$B:$B,DataA!$A78,DataQ!R:R)</f>
        <v>800.92962499999999</v>
      </c>
      <c r="O78">
        <f>AVERAGEIF(DataQ!$B:$B,DataA!$A78,DataQ!S:S)</f>
        <v>4566.8024999999998</v>
      </c>
      <c r="P78">
        <f>AVERAGEIF(DataQ!$B:$B,DataA!$A78,DataQ!T:T)</f>
        <v>3865.1625000000004</v>
      </c>
      <c r="Q78">
        <f>AVERAGEIF(DataQ!$B:$B,DataA!$A78,DataQ!U:U)</f>
        <v>1677.6622500000001</v>
      </c>
      <c r="R78">
        <f>AVERAGEIF(DataQ!$B:$B,DataA!$A78,DataQ!V:V)</f>
        <v>3363.6220000000003</v>
      </c>
      <c r="S78">
        <f>AVERAGEIF(DataQ!$B:$B,DataA!$A78,DataQ!W:W)</f>
        <v>6137.0032500000007</v>
      </c>
      <c r="T78">
        <f>AVERAGEIF(DataQ!$B:$B,DataA!$A78,DataQ!X:X)</f>
        <v>1364.5785000000001</v>
      </c>
      <c r="U78">
        <f>AVERAGEIF(DataQ!$B:$B,DataA!$A78,DataQ!Y:Y)</f>
        <v>1130.39175</v>
      </c>
      <c r="V78">
        <f>AVERAGEIF(DataQ!$B:$B,DataA!$A78,DataQ!Z:Z)</f>
        <v>38513.11</v>
      </c>
      <c r="W78">
        <f>AVERAGEIF(DataQ!$B:$B,DataA!$A78,DataQ!AA:AA)</f>
        <v>6720.0295000000006</v>
      </c>
    </row>
    <row r="79" spans="1:23" x14ac:dyDescent="0.25">
      <c r="A79">
        <v>2045</v>
      </c>
      <c r="B79">
        <f>AVERAGEIF(DataQ!$B:$B,DataA!$A79,DataQ!F:F)</f>
        <v>42277.842499999999</v>
      </c>
      <c r="C79">
        <f>AVERAGEIF(DataQ!$B:$B,DataA!$A79,DataQ!G:G)</f>
        <v>308.63897499999996</v>
      </c>
      <c r="D79">
        <f>AVERAGEIF(DataQ!$B:$B,DataA!$A79,DataQ!H:H)</f>
        <v>22.775412499999998</v>
      </c>
      <c r="E79">
        <f>AVERAGEIF(DataQ!$B:$B,DataA!$A79,DataQ!I:I)</f>
        <v>1729.2717499999999</v>
      </c>
      <c r="F79">
        <f>AVERAGEIF(DataQ!$B:$B,DataA!$A79,DataQ!J:J)</f>
        <v>119.79705</v>
      </c>
      <c r="G79">
        <f>AVERAGEIF(DataQ!$B:$B,DataA!$A79,DataQ!K:K)</f>
        <v>250.24812500000002</v>
      </c>
      <c r="H79">
        <f>AVERAGEIF(DataQ!$B:$B,DataA!$A79,DataQ!L:L)</f>
        <v>2830.2757499999998</v>
      </c>
      <c r="I79">
        <f>AVERAGEIF(DataQ!$B:$B,DataA!$A79,DataQ!M:M)</f>
        <v>5384.4385000000002</v>
      </c>
      <c r="J79">
        <f>AVERAGEIF(DataQ!$B:$B,DataA!$A79,DataQ!N:N)</f>
        <v>2295.7407499999999</v>
      </c>
      <c r="K79">
        <f>AVERAGEIF(DataQ!$B:$B,DataA!$A79,DataQ!O:O)</f>
        <v>2999.2662499999997</v>
      </c>
      <c r="L79">
        <f>AVERAGEIF(DataQ!$B:$B,DataA!$A79,DataQ!P:P)</f>
        <v>2039.89375</v>
      </c>
      <c r="M79">
        <f>AVERAGEIF(DataQ!$B:$B,DataA!$A79,DataQ!Q:Q)</f>
        <v>1270.4057499999999</v>
      </c>
      <c r="N79">
        <f>AVERAGEIF(DataQ!$B:$B,DataA!$A79,DataQ!R:R)</f>
        <v>803.41810000000009</v>
      </c>
      <c r="O79">
        <f>AVERAGEIF(DataQ!$B:$B,DataA!$A79,DataQ!S:S)</f>
        <v>4614.8675000000003</v>
      </c>
      <c r="P79">
        <f>AVERAGEIF(DataQ!$B:$B,DataA!$A79,DataQ!T:T)</f>
        <v>3900.7047499999999</v>
      </c>
      <c r="Q79">
        <f>AVERAGEIF(DataQ!$B:$B,DataA!$A79,DataQ!U:U)</f>
        <v>1666.37275</v>
      </c>
      <c r="R79">
        <f>AVERAGEIF(DataQ!$B:$B,DataA!$A79,DataQ!V:V)</f>
        <v>3365.7407499999999</v>
      </c>
      <c r="S79">
        <f>AVERAGEIF(DataQ!$B:$B,DataA!$A79,DataQ!W:W)</f>
        <v>6173.7750000000005</v>
      </c>
      <c r="T79">
        <f>AVERAGEIF(DataQ!$B:$B,DataA!$A79,DataQ!X:X)</f>
        <v>1370.3115</v>
      </c>
      <c r="U79">
        <f>AVERAGEIF(DataQ!$B:$B,DataA!$A79,DataQ!Y:Y)</f>
        <v>1130.9032500000001</v>
      </c>
      <c r="V79">
        <f>AVERAGEIF(DataQ!$B:$B,DataA!$A79,DataQ!Z:Z)</f>
        <v>38628.684999999998</v>
      </c>
      <c r="W79">
        <f>AVERAGEIF(DataQ!$B:$B,DataA!$A79,DataQ!AA:AA)</f>
        <v>6740.1957499999999</v>
      </c>
    </row>
    <row r="80" spans="1:23" x14ac:dyDescent="0.25">
      <c r="A80">
        <v>2046</v>
      </c>
      <c r="B80">
        <f>AVERAGEIF(DataQ!$B:$B,DataA!$A80,DataQ!F:F)</f>
        <v>42385.125</v>
      </c>
      <c r="C80">
        <f>AVERAGEIF(DataQ!$B:$B,DataA!$A80,DataQ!G:G)</f>
        <v>304.169625</v>
      </c>
      <c r="D80">
        <f>AVERAGEIF(DataQ!$B:$B,DataA!$A80,DataQ!H:H)</f>
        <v>21.698515</v>
      </c>
      <c r="E80">
        <f>AVERAGEIF(DataQ!$B:$B,DataA!$A80,DataQ!I:I)</f>
        <v>1685.60275</v>
      </c>
      <c r="F80">
        <f>AVERAGEIF(DataQ!$B:$B,DataA!$A80,DataQ!J:J)</f>
        <v>117.98632499999999</v>
      </c>
      <c r="G80">
        <f>AVERAGEIF(DataQ!$B:$B,DataA!$A80,DataQ!K:K)</f>
        <v>248.89522499999998</v>
      </c>
      <c r="H80">
        <f>AVERAGEIF(DataQ!$B:$B,DataA!$A80,DataQ!L:L)</f>
        <v>2848.7237499999997</v>
      </c>
      <c r="I80">
        <f>AVERAGEIF(DataQ!$B:$B,DataA!$A80,DataQ!M:M)</f>
        <v>5394.4955</v>
      </c>
      <c r="J80">
        <f>AVERAGEIF(DataQ!$B:$B,DataA!$A80,DataQ!N:N)</f>
        <v>2304.5095000000001</v>
      </c>
      <c r="K80">
        <f>AVERAGEIF(DataQ!$B:$B,DataA!$A80,DataQ!O:O)</f>
        <v>3000.7504999999996</v>
      </c>
      <c r="L80">
        <f>AVERAGEIF(DataQ!$B:$B,DataA!$A80,DataQ!P:P)</f>
        <v>2051.9179999999997</v>
      </c>
      <c r="M80">
        <f>AVERAGEIF(DataQ!$B:$B,DataA!$A80,DataQ!Q:Q)</f>
        <v>1269.7662499999999</v>
      </c>
      <c r="N80">
        <f>AVERAGEIF(DataQ!$B:$B,DataA!$A80,DataQ!R:R)</f>
        <v>805.50210000000004</v>
      </c>
      <c r="O80">
        <f>AVERAGEIF(DataQ!$B:$B,DataA!$A80,DataQ!S:S)</f>
        <v>4660.9692500000001</v>
      </c>
      <c r="P80">
        <f>AVERAGEIF(DataQ!$B:$B,DataA!$A80,DataQ!T:T)</f>
        <v>3934.4825000000001</v>
      </c>
      <c r="Q80">
        <f>AVERAGEIF(DataQ!$B:$B,DataA!$A80,DataQ!U:U)</f>
        <v>1654.3512499999999</v>
      </c>
      <c r="R80">
        <f>AVERAGEIF(DataQ!$B:$B,DataA!$A80,DataQ!V:V)</f>
        <v>3366.2532500000002</v>
      </c>
      <c r="S80">
        <f>AVERAGEIF(DataQ!$B:$B,DataA!$A80,DataQ!W:W)</f>
        <v>6207.7674999999999</v>
      </c>
      <c r="T80">
        <f>AVERAGEIF(DataQ!$B:$B,DataA!$A80,DataQ!X:X)</f>
        <v>1375.415</v>
      </c>
      <c r="U80">
        <f>AVERAGEIF(DataQ!$B:$B,DataA!$A80,DataQ!Y:Y)</f>
        <v>1130.8687500000001</v>
      </c>
      <c r="V80">
        <f>AVERAGEIF(DataQ!$B:$B,DataA!$A80,DataQ!Z:Z)</f>
        <v>38726.707500000004</v>
      </c>
      <c r="W80">
        <f>AVERAGEIF(DataQ!$B:$B,DataA!$A80,DataQ!AA:AA)</f>
        <v>6757.2995000000001</v>
      </c>
    </row>
    <row r="81" spans="1:23" x14ac:dyDescent="0.25">
      <c r="A81">
        <v>2047</v>
      </c>
      <c r="B81">
        <f>AVERAGEIF(DataQ!$B:$B,DataA!$A81,DataQ!F:F)</f>
        <v>42487.987499999996</v>
      </c>
      <c r="C81">
        <f>AVERAGEIF(DataQ!$B:$B,DataA!$A81,DataQ!G:G)</f>
        <v>299.65539999999999</v>
      </c>
      <c r="D81">
        <f>AVERAGEIF(DataQ!$B:$B,DataA!$A81,DataQ!H:H)</f>
        <v>20.657652500000001</v>
      </c>
      <c r="E81">
        <f>AVERAGEIF(DataQ!$B:$B,DataA!$A81,DataQ!I:I)</f>
        <v>1642.748</v>
      </c>
      <c r="F81">
        <f>AVERAGEIF(DataQ!$B:$B,DataA!$A81,DataQ!J:J)</f>
        <v>116.10322500000001</v>
      </c>
      <c r="G81">
        <f>AVERAGEIF(DataQ!$B:$B,DataA!$A81,DataQ!K:K)</f>
        <v>247.483225</v>
      </c>
      <c r="H81">
        <f>AVERAGEIF(DataQ!$B:$B,DataA!$A81,DataQ!L:L)</f>
        <v>2866.7664999999997</v>
      </c>
      <c r="I81">
        <f>AVERAGEIF(DataQ!$B:$B,DataA!$A81,DataQ!M:M)</f>
        <v>5403.6134999999995</v>
      </c>
      <c r="J81">
        <f>AVERAGEIF(DataQ!$B:$B,DataA!$A81,DataQ!N:N)</f>
        <v>2312.8509999999997</v>
      </c>
      <c r="K81">
        <f>AVERAGEIF(DataQ!$B:$B,DataA!$A81,DataQ!O:O)</f>
        <v>3001.6222500000003</v>
      </c>
      <c r="L81">
        <f>AVERAGEIF(DataQ!$B:$B,DataA!$A81,DataQ!P:P)</f>
        <v>2063.64525</v>
      </c>
      <c r="M81">
        <f>AVERAGEIF(DataQ!$B:$B,DataA!$A81,DataQ!Q:Q)</f>
        <v>1268.90525</v>
      </c>
      <c r="N81">
        <f>AVERAGEIF(DataQ!$B:$B,DataA!$A81,DataQ!R:R)</f>
        <v>807.46505000000002</v>
      </c>
      <c r="O81">
        <f>AVERAGEIF(DataQ!$B:$B,DataA!$A81,DataQ!S:S)</f>
        <v>4706.69175</v>
      </c>
      <c r="P81">
        <f>AVERAGEIF(DataQ!$B:$B,DataA!$A81,DataQ!T:T)</f>
        <v>3967.85475</v>
      </c>
      <c r="Q81">
        <f>AVERAGEIF(DataQ!$B:$B,DataA!$A81,DataQ!U:U)</f>
        <v>1642.21875</v>
      </c>
      <c r="R81">
        <f>AVERAGEIF(DataQ!$B:$B,DataA!$A81,DataQ!V:V)</f>
        <v>3366.3915000000002</v>
      </c>
      <c r="S81">
        <f>AVERAGEIF(DataQ!$B:$B,DataA!$A81,DataQ!W:W)</f>
        <v>6241.2169999999996</v>
      </c>
      <c r="T81">
        <f>AVERAGEIF(DataQ!$B:$B,DataA!$A81,DataQ!X:X)</f>
        <v>1380.3902499999999</v>
      </c>
      <c r="U81">
        <f>AVERAGEIF(DataQ!$B:$B,DataA!$A81,DataQ!Y:Y)</f>
        <v>1130.7082499999999</v>
      </c>
      <c r="V81">
        <f>AVERAGEIF(DataQ!$B:$B,DataA!$A81,DataQ!Z:Z)</f>
        <v>38820.695</v>
      </c>
      <c r="W81">
        <f>AVERAGEIF(DataQ!$B:$B,DataA!$A81,DataQ!AA:AA)</f>
        <v>6773.7000000000007</v>
      </c>
    </row>
    <row r="82" spans="1:23" x14ac:dyDescent="0.25">
      <c r="A82">
        <v>2048</v>
      </c>
      <c r="B82">
        <f>AVERAGEIF(DataQ!$B:$B,DataA!$A82,DataQ!F:F)</f>
        <v>42578.122499999998</v>
      </c>
      <c r="C82">
        <f>AVERAGEIF(DataQ!$B:$B,DataA!$A82,DataQ!G:G)</f>
        <v>295.04730000000001</v>
      </c>
      <c r="D82">
        <f>AVERAGEIF(DataQ!$B:$B,DataA!$A82,DataQ!H:H)</f>
        <v>19.644522500000001</v>
      </c>
      <c r="E82">
        <f>AVERAGEIF(DataQ!$B:$B,DataA!$A82,DataQ!I:I)</f>
        <v>1600.2629999999999</v>
      </c>
      <c r="F82">
        <f>AVERAGEIF(DataQ!$B:$B,DataA!$A82,DataQ!J:J)</f>
        <v>114.142725</v>
      </c>
      <c r="G82">
        <f>AVERAGEIF(DataQ!$B:$B,DataA!$A82,DataQ!K:K)</f>
        <v>245.95807500000001</v>
      </c>
      <c r="H82">
        <f>AVERAGEIF(DataQ!$B:$B,DataA!$A82,DataQ!L:L)</f>
        <v>2883.8652499999998</v>
      </c>
      <c r="I82">
        <f>AVERAGEIF(DataQ!$B:$B,DataA!$A82,DataQ!M:M)</f>
        <v>5410.8254999999999</v>
      </c>
      <c r="J82">
        <f>AVERAGEIF(DataQ!$B:$B,DataA!$A82,DataQ!N:N)</f>
        <v>2320.3634999999999</v>
      </c>
      <c r="K82">
        <f>AVERAGEIF(DataQ!$B:$B,DataA!$A82,DataQ!O:O)</f>
        <v>3001.3957500000001</v>
      </c>
      <c r="L82">
        <f>AVERAGEIF(DataQ!$B:$B,DataA!$A82,DataQ!P:P)</f>
        <v>2074.7287500000002</v>
      </c>
      <c r="M82">
        <f>AVERAGEIF(DataQ!$B:$B,DataA!$A82,DataQ!Q:Q)</f>
        <v>1267.604</v>
      </c>
      <c r="N82">
        <f>AVERAGEIF(DataQ!$B:$B,DataA!$A82,DataQ!R:R)</f>
        <v>809.15680000000009</v>
      </c>
      <c r="O82">
        <f>AVERAGEIF(DataQ!$B:$B,DataA!$A82,DataQ!S:S)</f>
        <v>4751.2262499999997</v>
      </c>
      <c r="P82">
        <f>AVERAGEIF(DataQ!$B:$B,DataA!$A82,DataQ!T:T)</f>
        <v>4000.1242500000003</v>
      </c>
      <c r="Q82">
        <f>AVERAGEIF(DataQ!$B:$B,DataA!$A82,DataQ!U:U)</f>
        <v>1629.6115</v>
      </c>
      <c r="R82">
        <f>AVERAGEIF(DataQ!$B:$B,DataA!$A82,DataQ!V:V)</f>
        <v>3365.3882499999995</v>
      </c>
      <c r="S82">
        <f>AVERAGEIF(DataQ!$B:$B,DataA!$A82,DataQ!W:W)</f>
        <v>6272.6937500000004</v>
      </c>
      <c r="T82">
        <f>AVERAGEIF(DataQ!$B:$B,DataA!$A82,DataQ!X:X)</f>
        <v>1384.9224999999999</v>
      </c>
      <c r="U82">
        <f>AVERAGEIF(DataQ!$B:$B,DataA!$A82,DataQ!Y:Y)</f>
        <v>1130.162</v>
      </c>
      <c r="V82">
        <f>AVERAGEIF(DataQ!$B:$B,DataA!$A82,DataQ!Z:Z)</f>
        <v>38903.047500000001</v>
      </c>
      <c r="W82">
        <f>AVERAGEIF(DataQ!$B:$B,DataA!$A82,DataQ!AA:AA)</f>
        <v>6788.0687500000004</v>
      </c>
    </row>
    <row r="83" spans="1:23" x14ac:dyDescent="0.25">
      <c r="A83">
        <v>2049</v>
      </c>
      <c r="B83">
        <f>AVERAGEIF(DataQ!$B:$B,DataA!$A83,DataQ!F:F)</f>
        <v>42658.65</v>
      </c>
      <c r="C83">
        <f>AVERAGEIF(DataQ!$B:$B,DataA!$A83,DataQ!G:G)</f>
        <v>290.37715000000003</v>
      </c>
      <c r="D83">
        <f>AVERAGEIF(DataQ!$B:$B,DataA!$A83,DataQ!H:H)</f>
        <v>18.661747500000001</v>
      </c>
      <c r="E83">
        <f>AVERAGEIF(DataQ!$B:$B,DataA!$A83,DataQ!I:I)</f>
        <v>1558.318</v>
      </c>
      <c r="F83">
        <f>AVERAGEIF(DataQ!$B:$B,DataA!$A83,DataQ!J:J)</f>
        <v>112.128075</v>
      </c>
      <c r="G83">
        <f>AVERAGEIF(DataQ!$B:$B,DataA!$A83,DataQ!K:K)</f>
        <v>244.33352500000001</v>
      </c>
      <c r="H83">
        <f>AVERAGEIF(DataQ!$B:$B,DataA!$A83,DataQ!L:L)</f>
        <v>2900.2112500000003</v>
      </c>
      <c r="I83">
        <f>AVERAGEIF(DataQ!$B:$B,DataA!$A83,DataQ!M:M)</f>
        <v>5416.5157500000005</v>
      </c>
      <c r="J83">
        <f>AVERAGEIF(DataQ!$B:$B,DataA!$A83,DataQ!N:N)</f>
        <v>2327.2197499999997</v>
      </c>
      <c r="K83">
        <f>AVERAGEIF(DataQ!$B:$B,DataA!$A83,DataQ!O:O)</f>
        <v>3000.2822500000002</v>
      </c>
      <c r="L83">
        <f>AVERAGEIF(DataQ!$B:$B,DataA!$A83,DataQ!P:P)</f>
        <v>2085.3162499999999</v>
      </c>
      <c r="M83">
        <f>AVERAGEIF(DataQ!$B:$B,DataA!$A83,DataQ!Q:Q)</f>
        <v>1265.9575</v>
      </c>
      <c r="N83">
        <f>AVERAGEIF(DataQ!$B:$B,DataA!$A83,DataQ!R:R)</f>
        <v>810.63509999999997</v>
      </c>
      <c r="O83">
        <f>AVERAGEIF(DataQ!$B:$B,DataA!$A83,DataQ!S:S)</f>
        <v>4794.8867499999997</v>
      </c>
      <c r="P83">
        <f>AVERAGEIF(DataQ!$B:$B,DataA!$A83,DataQ!T:T)</f>
        <v>4031.5512499999995</v>
      </c>
      <c r="Q83">
        <f>AVERAGEIF(DataQ!$B:$B,DataA!$A83,DataQ!U:U)</f>
        <v>1616.6705000000002</v>
      </c>
      <c r="R83">
        <f>AVERAGEIF(DataQ!$B:$B,DataA!$A83,DataQ!V:V)</f>
        <v>3363.5017499999999</v>
      </c>
      <c r="S83">
        <f>AVERAGEIF(DataQ!$B:$B,DataA!$A83,DataQ!W:W)</f>
        <v>6302.6522499999992</v>
      </c>
      <c r="T83">
        <f>AVERAGEIF(DataQ!$B:$B,DataA!$A83,DataQ!X:X)</f>
        <v>1389.11475</v>
      </c>
      <c r="U83">
        <f>AVERAGEIF(DataQ!$B:$B,DataA!$A83,DataQ!Y:Y)</f>
        <v>1129.317</v>
      </c>
      <c r="V83">
        <f>AVERAGEIF(DataQ!$B:$B,DataA!$A83,DataQ!Z:Z)</f>
        <v>38976.625000000007</v>
      </c>
      <c r="W83">
        <f>AVERAGEIF(DataQ!$B:$B,DataA!$A83,DataQ!AA:AA)</f>
        <v>6800.9072500000002</v>
      </c>
    </row>
    <row r="84" spans="1:23" x14ac:dyDescent="0.25">
      <c r="A84">
        <v>2050</v>
      </c>
      <c r="B84">
        <f>AVERAGEIF(DataQ!$B:$B,DataA!$A84,DataQ!F:F)</f>
        <v>42722.154999999999</v>
      </c>
      <c r="C84">
        <f>AVERAGEIF(DataQ!$B:$B,DataA!$A84,DataQ!G:G)</f>
        <v>285.90937499999995</v>
      </c>
      <c r="D84">
        <f>AVERAGEIF(DataQ!$B:$B,DataA!$A84,DataQ!H:H)</f>
        <v>17.729522500000002</v>
      </c>
      <c r="E84">
        <f>AVERAGEIF(DataQ!$B:$B,DataA!$A84,DataQ!I:I)</f>
        <v>1518.3235000000002</v>
      </c>
      <c r="F84">
        <f>AVERAGEIF(DataQ!$B:$B,DataA!$A84,DataQ!J:J)</f>
        <v>110.17455000000001</v>
      </c>
      <c r="G84">
        <f>AVERAGEIF(DataQ!$B:$B,DataA!$A84,DataQ!K:K)</f>
        <v>242.84722500000001</v>
      </c>
      <c r="H84">
        <f>AVERAGEIF(DataQ!$B:$B,DataA!$A84,DataQ!L:L)</f>
        <v>2914.6925000000001</v>
      </c>
      <c r="I84">
        <f>AVERAGEIF(DataQ!$B:$B,DataA!$A84,DataQ!M:M)</f>
        <v>5418.5697500000006</v>
      </c>
      <c r="J84">
        <f>AVERAGEIF(DataQ!$B:$B,DataA!$A84,DataQ!N:N)</f>
        <v>2332.4952499999999</v>
      </c>
      <c r="K84">
        <f>AVERAGEIF(DataQ!$B:$B,DataA!$A84,DataQ!O:O)</f>
        <v>2998.93075</v>
      </c>
      <c r="L84">
        <f>AVERAGEIF(DataQ!$B:$B,DataA!$A84,DataQ!P:P)</f>
        <v>2095.3000000000002</v>
      </c>
      <c r="M84">
        <f>AVERAGEIF(DataQ!$B:$B,DataA!$A84,DataQ!Q:Q)</f>
        <v>1264.25</v>
      </c>
      <c r="N84">
        <f>AVERAGEIF(DataQ!$B:$B,DataA!$A84,DataQ!R:R)</f>
        <v>812.00879999999995</v>
      </c>
      <c r="O84">
        <f>AVERAGEIF(DataQ!$B:$B,DataA!$A84,DataQ!S:S)</f>
        <v>4832.1242499999998</v>
      </c>
      <c r="P84">
        <f>AVERAGEIF(DataQ!$B:$B,DataA!$A84,DataQ!T:T)</f>
        <v>4058.8525</v>
      </c>
      <c r="Q84">
        <f>AVERAGEIF(DataQ!$B:$B,DataA!$A84,DataQ!U:U)</f>
        <v>1603.7469999999998</v>
      </c>
      <c r="R84">
        <f>AVERAGEIF(DataQ!$B:$B,DataA!$A84,DataQ!V:V)</f>
        <v>3361.4595000000004</v>
      </c>
      <c r="S84">
        <f>AVERAGEIF(DataQ!$B:$B,DataA!$A84,DataQ!W:W)</f>
        <v>6332.7267500000007</v>
      </c>
      <c r="T84">
        <f>AVERAGEIF(DataQ!$B:$B,DataA!$A84,DataQ!X:X)</f>
        <v>1392.5954999999999</v>
      </c>
      <c r="U84">
        <f>AVERAGEIF(DataQ!$B:$B,DataA!$A84,DataQ!Y:Y)</f>
        <v>1128.42075</v>
      </c>
      <c r="V84">
        <f>AVERAGEIF(DataQ!$B:$B,DataA!$A84,DataQ!Z:Z)</f>
        <v>39034.649999999994</v>
      </c>
      <c r="W84">
        <f>AVERAGEIF(DataQ!$B:$B,DataA!$A84,DataQ!AA:AA)</f>
        <v>6811.0315000000001</v>
      </c>
    </row>
    <row r="85" spans="1:23" x14ac:dyDescent="0.25">
      <c r="A85">
        <v>2051</v>
      </c>
      <c r="B85">
        <f>AVERAGEIF(DataQ!$B:$B,DataA!$A85,DataQ!F:F)</f>
        <v>42777.577499999999</v>
      </c>
      <c r="C85">
        <f>AVERAGEIF(DataQ!$B:$B,DataA!$A85,DataQ!G:G)</f>
        <v>282.16862500000002</v>
      </c>
      <c r="D85">
        <f>AVERAGEIF(DataQ!$B:$B,DataA!$A85,DataQ!H:H)</f>
        <v>16.862304999999999</v>
      </c>
      <c r="E85">
        <f>AVERAGEIF(DataQ!$B:$B,DataA!$A85,DataQ!I:I)</f>
        <v>1483.5550000000001</v>
      </c>
      <c r="F85">
        <f>AVERAGEIF(DataQ!$B:$B,DataA!$A85,DataQ!J:J)</f>
        <v>108.334575</v>
      </c>
      <c r="G85">
        <f>AVERAGEIF(DataQ!$B:$B,DataA!$A85,DataQ!K:K)</f>
        <v>241.62175000000002</v>
      </c>
      <c r="H85">
        <f>AVERAGEIF(DataQ!$B:$B,DataA!$A85,DataQ!L:L)</f>
        <v>2927.7222499999998</v>
      </c>
      <c r="I85">
        <f>AVERAGEIF(DataQ!$B:$B,DataA!$A85,DataQ!M:M)</f>
        <v>5417.0917499999996</v>
      </c>
      <c r="J85">
        <f>AVERAGEIF(DataQ!$B:$B,DataA!$A85,DataQ!N:N)</f>
        <v>2336.3957499999997</v>
      </c>
      <c r="K85">
        <f>AVERAGEIF(DataQ!$B:$B,DataA!$A85,DataQ!O:O)</f>
        <v>2999.1232500000001</v>
      </c>
      <c r="L85">
        <f>AVERAGEIF(DataQ!$B:$B,DataA!$A85,DataQ!P:P)</f>
        <v>2105.4960000000001</v>
      </c>
      <c r="M85">
        <f>AVERAGEIF(DataQ!$B:$B,DataA!$A85,DataQ!Q:Q)</f>
        <v>1263.2892499999998</v>
      </c>
      <c r="N85">
        <f>AVERAGEIF(DataQ!$B:$B,DataA!$A85,DataQ!R:R)</f>
        <v>813.64852500000006</v>
      </c>
      <c r="O85">
        <f>AVERAGEIF(DataQ!$B:$B,DataA!$A85,DataQ!S:S)</f>
        <v>4858.8537500000002</v>
      </c>
      <c r="P85">
        <f>AVERAGEIF(DataQ!$B:$B,DataA!$A85,DataQ!T:T)</f>
        <v>4079.98225</v>
      </c>
      <c r="Q85">
        <f>AVERAGEIF(DataQ!$B:$B,DataA!$A85,DataQ!U:U)</f>
        <v>1591.6067499999999</v>
      </c>
      <c r="R85">
        <f>AVERAGEIF(DataQ!$B:$B,DataA!$A85,DataQ!V:V)</f>
        <v>3361.0212499999998</v>
      </c>
      <c r="S85">
        <f>AVERAGEIF(DataQ!$B:$B,DataA!$A85,DataQ!W:W)</f>
        <v>6366.2532499999998</v>
      </c>
      <c r="T85">
        <f>AVERAGEIF(DataQ!$B:$B,DataA!$A85,DataQ!X:X)</f>
        <v>1395.4377500000001</v>
      </c>
      <c r="U85">
        <f>AVERAGEIF(DataQ!$B:$B,DataA!$A85,DataQ!Y:Y)</f>
        <v>1128.1110000000001</v>
      </c>
      <c r="V85">
        <f>AVERAGEIF(DataQ!$B:$B,DataA!$A85,DataQ!Z:Z)</f>
        <v>39085.287499999999</v>
      </c>
      <c r="W85">
        <f>AVERAGEIF(DataQ!$B:$B,DataA!$A85,DataQ!AA:AA)</f>
        <v>6819.8670000000002</v>
      </c>
    </row>
    <row r="86" spans="1:23" x14ac:dyDescent="0.25">
      <c r="A86">
        <v>2052</v>
      </c>
      <c r="B86">
        <f>AVERAGEIF(DataQ!$B:$B,DataA!$A86,DataQ!F:F)</f>
        <v>42821.027499999997</v>
      </c>
      <c r="C86">
        <f>AVERAGEIF(DataQ!$B:$B,DataA!$A86,DataQ!G:G)</f>
        <v>278.89232500000003</v>
      </c>
      <c r="D86">
        <f>AVERAGEIF(DataQ!$B:$B,DataA!$A86,DataQ!H:H)</f>
        <v>16.040467499999998</v>
      </c>
      <c r="E86">
        <f>AVERAGEIF(DataQ!$B:$B,DataA!$A86,DataQ!I:I)</f>
        <v>1450.9237499999999</v>
      </c>
      <c r="F86">
        <f>AVERAGEIF(DataQ!$B:$B,DataA!$A86,DataQ!J:J)</f>
        <v>106.52402499999999</v>
      </c>
      <c r="G86">
        <f>AVERAGEIF(DataQ!$B:$B,DataA!$A86,DataQ!K:K)</f>
        <v>240.38240000000002</v>
      </c>
      <c r="H86">
        <f>AVERAGEIF(DataQ!$B:$B,DataA!$A86,DataQ!L:L)</f>
        <v>2939.4895000000001</v>
      </c>
      <c r="I86">
        <f>AVERAGEIF(DataQ!$B:$B,DataA!$A86,DataQ!M:M)</f>
        <v>5412.9722499999998</v>
      </c>
      <c r="J86">
        <f>AVERAGEIF(DataQ!$B:$B,DataA!$A86,DataQ!N:N)</f>
        <v>2339.174</v>
      </c>
      <c r="K86">
        <f>AVERAGEIF(DataQ!$B:$B,DataA!$A86,DataQ!O:O)</f>
        <v>2999.5477499999997</v>
      </c>
      <c r="L86">
        <f>AVERAGEIF(DataQ!$B:$B,DataA!$A86,DataQ!P:P)</f>
        <v>2115.54925</v>
      </c>
      <c r="M86">
        <f>AVERAGEIF(DataQ!$B:$B,DataA!$A86,DataQ!Q:Q)</f>
        <v>1262.50875</v>
      </c>
      <c r="N86">
        <f>AVERAGEIF(DataQ!$B:$B,DataA!$A86,DataQ!R:R)</f>
        <v>815.27114999999992</v>
      </c>
      <c r="O86">
        <f>AVERAGEIF(DataQ!$B:$B,DataA!$A86,DataQ!S:S)</f>
        <v>4879.5302499999998</v>
      </c>
      <c r="P86">
        <f>AVERAGEIF(DataQ!$B:$B,DataA!$A86,DataQ!T:T)</f>
        <v>4097.29925</v>
      </c>
      <c r="Q86">
        <f>AVERAGEIF(DataQ!$B:$B,DataA!$A86,DataQ!U:U)</f>
        <v>1579.538</v>
      </c>
      <c r="R86">
        <f>AVERAGEIF(DataQ!$B:$B,DataA!$A86,DataQ!V:V)</f>
        <v>3360.6712500000003</v>
      </c>
      <c r="S86">
        <f>AVERAGEIF(DataQ!$B:$B,DataA!$A86,DataQ!W:W)</f>
        <v>6400.1612500000001</v>
      </c>
      <c r="T86">
        <f>AVERAGEIF(DataQ!$B:$B,DataA!$A86,DataQ!X:X)</f>
        <v>1397.68875</v>
      </c>
      <c r="U86">
        <f>AVERAGEIF(DataQ!$B:$B,DataA!$A86,DataQ!Y:Y)</f>
        <v>1127.86175</v>
      </c>
      <c r="V86">
        <f>AVERAGEIF(DataQ!$B:$B,DataA!$A86,DataQ!Z:Z)</f>
        <v>39124.992499999993</v>
      </c>
      <c r="W86">
        <f>AVERAGEIF(DataQ!$B:$B,DataA!$A86,DataQ!AA:AA)</f>
        <v>6826.7955000000002</v>
      </c>
    </row>
    <row r="87" spans="1:23" x14ac:dyDescent="0.25">
      <c r="A87">
        <v>2053</v>
      </c>
      <c r="B87">
        <f>AVERAGEIF(DataQ!$B:$B,DataA!$A87,DataQ!F:F)</f>
        <v>42848.3</v>
      </c>
      <c r="C87">
        <f>AVERAGEIF(DataQ!$B:$B,DataA!$A87,DataQ!G:G)</f>
        <v>275.90869999999995</v>
      </c>
      <c r="D87">
        <f>AVERAGEIF(DataQ!$B:$B,DataA!$A87,DataQ!H:H)</f>
        <v>15.265085000000001</v>
      </c>
      <c r="E87">
        <f>AVERAGEIF(DataQ!$B:$B,DataA!$A87,DataQ!I:I)</f>
        <v>1419.097</v>
      </c>
      <c r="F87">
        <f>AVERAGEIF(DataQ!$B:$B,DataA!$A87,DataQ!J:J)</f>
        <v>104.75717499999999</v>
      </c>
      <c r="G87">
        <f>AVERAGEIF(DataQ!$B:$B,DataA!$A87,DataQ!K:K)</f>
        <v>239.16390000000001</v>
      </c>
      <c r="H87">
        <f>AVERAGEIF(DataQ!$B:$B,DataA!$A87,DataQ!L:L)</f>
        <v>2949.8412499999999</v>
      </c>
      <c r="I87">
        <f>AVERAGEIF(DataQ!$B:$B,DataA!$A87,DataQ!M:M)</f>
        <v>5406.2957500000002</v>
      </c>
      <c r="J87">
        <f>AVERAGEIF(DataQ!$B:$B,DataA!$A87,DataQ!N:N)</f>
        <v>2340.7755000000002</v>
      </c>
      <c r="K87">
        <f>AVERAGEIF(DataQ!$B:$B,DataA!$A87,DataQ!O:O)</f>
        <v>2999.2417500000001</v>
      </c>
      <c r="L87">
        <f>AVERAGEIF(DataQ!$B:$B,DataA!$A87,DataQ!P:P)</f>
        <v>2125.0307499999999</v>
      </c>
      <c r="M87">
        <f>AVERAGEIF(DataQ!$B:$B,DataA!$A87,DataQ!Q:Q)</f>
        <v>1261.4775</v>
      </c>
      <c r="N87">
        <f>AVERAGEIF(DataQ!$B:$B,DataA!$A87,DataQ!R:R)</f>
        <v>816.66584999999998</v>
      </c>
      <c r="O87">
        <f>AVERAGEIF(DataQ!$B:$B,DataA!$A87,DataQ!S:S)</f>
        <v>4896.2517499999994</v>
      </c>
      <c r="P87">
        <f>AVERAGEIF(DataQ!$B:$B,DataA!$A87,DataQ!T:T)</f>
        <v>4111.8132499999992</v>
      </c>
      <c r="Q87">
        <f>AVERAGEIF(DataQ!$B:$B,DataA!$A87,DataQ!U:U)</f>
        <v>1567.1109999999999</v>
      </c>
      <c r="R87">
        <f>AVERAGEIF(DataQ!$B:$B,DataA!$A87,DataQ!V:V)</f>
        <v>3359.4345000000003</v>
      </c>
      <c r="S87">
        <f>AVERAGEIF(DataQ!$B:$B,DataA!$A87,DataQ!W:W)</f>
        <v>6432.5469999999996</v>
      </c>
      <c r="T87">
        <f>AVERAGEIF(DataQ!$B:$B,DataA!$A87,DataQ!X:X)</f>
        <v>1399.2995000000001</v>
      </c>
      <c r="U87">
        <f>AVERAGEIF(DataQ!$B:$B,DataA!$A87,DataQ!Y:Y)</f>
        <v>1127.32475</v>
      </c>
      <c r="V87">
        <f>AVERAGEIF(DataQ!$B:$B,DataA!$A87,DataQ!Z:Z)</f>
        <v>39149.912499999999</v>
      </c>
      <c r="W87">
        <f>AVERAGEIF(DataQ!$B:$B,DataA!$A87,DataQ!AA:AA)</f>
        <v>6831.1432499999992</v>
      </c>
    </row>
    <row r="88" spans="1:23" x14ac:dyDescent="0.25">
      <c r="A88">
        <v>2054</v>
      </c>
      <c r="B88">
        <f>AVERAGEIF(DataQ!$B:$B,DataA!$A88,DataQ!F:F)</f>
        <v>42872.402500000004</v>
      </c>
      <c r="C88">
        <f>AVERAGEIF(DataQ!$B:$B,DataA!$A88,DataQ!G:G)</f>
        <v>273.22379999999998</v>
      </c>
      <c r="D88">
        <f>AVERAGEIF(DataQ!$B:$B,DataA!$A88,DataQ!H:H)</f>
        <v>14.534174999999999</v>
      </c>
      <c r="E88">
        <f>AVERAGEIF(DataQ!$B:$B,DataA!$A88,DataQ!I:I)</f>
        <v>1388.1287499999999</v>
      </c>
      <c r="F88">
        <f>AVERAGEIF(DataQ!$B:$B,DataA!$A88,DataQ!J:J)</f>
        <v>103.03842499999999</v>
      </c>
      <c r="G88">
        <f>AVERAGEIF(DataQ!$B:$B,DataA!$A88,DataQ!K:K)</f>
        <v>237.97909999999999</v>
      </c>
      <c r="H88">
        <f>AVERAGEIF(DataQ!$B:$B,DataA!$A88,DataQ!L:L)</f>
        <v>2959.7152499999997</v>
      </c>
      <c r="I88">
        <f>AVERAGEIF(DataQ!$B:$B,DataA!$A88,DataQ!M:M)</f>
        <v>5398.8842500000001</v>
      </c>
      <c r="J88">
        <f>AVERAGEIF(DataQ!$B:$B,DataA!$A88,DataQ!N:N)</f>
        <v>2341.9762500000002</v>
      </c>
      <c r="K88">
        <f>AVERAGEIF(DataQ!$B:$B,DataA!$A88,DataQ!O:O)</f>
        <v>2998.7622499999998</v>
      </c>
      <c r="L88">
        <f>AVERAGEIF(DataQ!$B:$B,DataA!$A88,DataQ!P:P)</f>
        <v>2134.4169999999999</v>
      </c>
      <c r="M88">
        <f>AVERAGEIF(DataQ!$B:$B,DataA!$A88,DataQ!Q:Q)</f>
        <v>1260.42275</v>
      </c>
      <c r="N88">
        <f>AVERAGEIF(DataQ!$B:$B,DataA!$A88,DataQ!R:R)</f>
        <v>818.0213</v>
      </c>
      <c r="O88">
        <f>AVERAGEIF(DataQ!$B:$B,DataA!$A88,DataQ!S:S)</f>
        <v>4911.5342500000006</v>
      </c>
      <c r="P88">
        <f>AVERAGEIF(DataQ!$B:$B,DataA!$A88,DataQ!T:T)</f>
        <v>4125.3514999999998</v>
      </c>
      <c r="Q88">
        <f>AVERAGEIF(DataQ!$B:$B,DataA!$A88,DataQ!U:U)</f>
        <v>1554.7332500000002</v>
      </c>
      <c r="R88">
        <f>AVERAGEIF(DataQ!$B:$B,DataA!$A88,DataQ!V:V)</f>
        <v>3358.1405</v>
      </c>
      <c r="S88">
        <f>AVERAGEIF(DataQ!$B:$B,DataA!$A88,DataQ!W:W)</f>
        <v>6464.9852499999997</v>
      </c>
      <c r="T88">
        <f>AVERAGEIF(DataQ!$B:$B,DataA!$A88,DataQ!X:X)</f>
        <v>1400.7764999999999</v>
      </c>
      <c r="U88">
        <f>AVERAGEIF(DataQ!$B:$B,DataA!$A88,DataQ!Y:Y)</f>
        <v>1126.7752499999999</v>
      </c>
      <c r="V88">
        <f>AVERAGEIF(DataQ!$B:$B,DataA!$A88,DataQ!Z:Z)</f>
        <v>39171.935000000005</v>
      </c>
      <c r="W88">
        <f>AVERAGEIF(DataQ!$B:$B,DataA!$A88,DataQ!AA:AA)</f>
        <v>6834.9862499999999</v>
      </c>
    </row>
    <row r="89" spans="1:23" x14ac:dyDescent="0.25">
      <c r="A89">
        <v>2055</v>
      </c>
      <c r="B89">
        <f>AVERAGEIF(DataQ!$B:$B,DataA!$A89,DataQ!F:F)</f>
        <v>42888.3</v>
      </c>
      <c r="C89">
        <f>AVERAGEIF(DataQ!$B:$B,DataA!$A89,DataQ!G:G)</f>
        <v>270.75919999999996</v>
      </c>
      <c r="D89">
        <f>AVERAGEIF(DataQ!$B:$B,DataA!$A89,DataQ!H:H)</f>
        <v>13.843579999999999</v>
      </c>
      <c r="E89">
        <f>AVERAGEIF(DataQ!$B:$B,DataA!$A89,DataQ!I:I)</f>
        <v>1357.8530000000001</v>
      </c>
      <c r="F89">
        <f>AVERAGEIF(DataQ!$B:$B,DataA!$A89,DataQ!J:J)</f>
        <v>101.355875</v>
      </c>
      <c r="G89">
        <f>AVERAGEIF(DataQ!$B:$B,DataA!$A89,DataQ!K:K)</f>
        <v>236.80304999999998</v>
      </c>
      <c r="H89">
        <f>AVERAGEIF(DataQ!$B:$B,DataA!$A89,DataQ!L:L)</f>
        <v>2968.8022500000002</v>
      </c>
      <c r="I89">
        <f>AVERAGEIF(DataQ!$B:$B,DataA!$A89,DataQ!M:M)</f>
        <v>5390.277</v>
      </c>
      <c r="J89">
        <f>AVERAGEIF(DataQ!$B:$B,DataA!$A89,DataQ!N:N)</f>
        <v>2342.5902500000002</v>
      </c>
      <c r="K89">
        <f>AVERAGEIF(DataQ!$B:$B,DataA!$A89,DataQ!O:O)</f>
        <v>2997.64725</v>
      </c>
      <c r="L89">
        <f>AVERAGEIF(DataQ!$B:$B,DataA!$A89,DataQ!P:P)</f>
        <v>2143.4297499999998</v>
      </c>
      <c r="M89">
        <f>AVERAGEIF(DataQ!$B:$B,DataA!$A89,DataQ!Q:Q)</f>
        <v>1259.1392499999999</v>
      </c>
      <c r="N89">
        <f>AVERAGEIF(DataQ!$B:$B,DataA!$A89,DataQ!R:R)</f>
        <v>819.21409999999992</v>
      </c>
      <c r="O89">
        <f>AVERAGEIF(DataQ!$B:$B,DataA!$A89,DataQ!S:S)</f>
        <v>4925.3447500000002</v>
      </c>
      <c r="P89">
        <f>AVERAGEIF(DataQ!$B:$B,DataA!$A89,DataQ!T:T)</f>
        <v>4137.7235000000001</v>
      </c>
      <c r="Q89">
        <f>AVERAGEIF(DataQ!$B:$B,DataA!$A89,DataQ!U:U)</f>
        <v>1542.1324999999999</v>
      </c>
      <c r="R89">
        <f>AVERAGEIF(DataQ!$B:$B,DataA!$A89,DataQ!V:V)</f>
        <v>3356.17</v>
      </c>
      <c r="S89">
        <f>AVERAGEIF(DataQ!$B:$B,DataA!$A89,DataQ!W:W)</f>
        <v>6496.2790000000005</v>
      </c>
      <c r="T89">
        <f>AVERAGEIF(DataQ!$B:$B,DataA!$A89,DataQ!X:X)</f>
        <v>1401.9312500000001</v>
      </c>
      <c r="U89">
        <f>AVERAGEIF(DataQ!$B:$B,DataA!$A89,DataQ!Y:Y)</f>
        <v>1126.0034999999998</v>
      </c>
      <c r="V89">
        <f>AVERAGEIF(DataQ!$B:$B,DataA!$A89,DataQ!Z:Z)</f>
        <v>39186.462500000001</v>
      </c>
      <c r="W89">
        <f>AVERAGEIF(DataQ!$B:$B,DataA!$A89,DataQ!AA:AA)</f>
        <v>6837.5212499999998</v>
      </c>
    </row>
    <row r="90" spans="1:23" x14ac:dyDescent="0.25">
      <c r="A90">
        <v>2056</v>
      </c>
      <c r="B90">
        <f>AVERAGEIF(DataQ!$B:$B,DataA!$A90,DataQ!F:F)</f>
        <v>42897.29</v>
      </c>
      <c r="C90">
        <f>AVERAGEIF(DataQ!$B:$B,DataA!$A90,DataQ!G:G)</f>
        <v>268.48545000000001</v>
      </c>
      <c r="D90">
        <f>AVERAGEIF(DataQ!$B:$B,DataA!$A90,DataQ!H:H)</f>
        <v>13.190844999999999</v>
      </c>
      <c r="E90">
        <f>AVERAGEIF(DataQ!$B:$B,DataA!$A90,DataQ!I:I)</f>
        <v>1328.2455</v>
      </c>
      <c r="F90">
        <f>AVERAGEIF(DataQ!$B:$B,DataA!$A90,DataQ!J:J)</f>
        <v>99.707654999999988</v>
      </c>
      <c r="G90">
        <f>AVERAGEIF(DataQ!$B:$B,DataA!$A90,DataQ!K:K)</f>
        <v>235.63432499999999</v>
      </c>
      <c r="H90">
        <f>AVERAGEIF(DataQ!$B:$B,DataA!$A90,DataQ!L:L)</f>
        <v>2977.1867499999998</v>
      </c>
      <c r="I90">
        <f>AVERAGEIF(DataQ!$B:$B,DataA!$A90,DataQ!M:M)</f>
        <v>5380.6857499999996</v>
      </c>
      <c r="J90">
        <f>AVERAGEIF(DataQ!$B:$B,DataA!$A90,DataQ!N:N)</f>
        <v>2342.7359999999999</v>
      </c>
      <c r="K90">
        <f>AVERAGEIF(DataQ!$B:$B,DataA!$A90,DataQ!O:O)</f>
        <v>2995.9602500000001</v>
      </c>
      <c r="L90">
        <f>AVERAGEIF(DataQ!$B:$B,DataA!$A90,DataQ!P:P)</f>
        <v>2152.12</v>
      </c>
      <c r="M90">
        <f>AVERAGEIF(DataQ!$B:$B,DataA!$A90,DataQ!Q:Q)</f>
        <v>1257.6387500000001</v>
      </c>
      <c r="N90">
        <f>AVERAGEIF(DataQ!$B:$B,DataA!$A90,DataQ!R:R)</f>
        <v>820.24917500000004</v>
      </c>
      <c r="O90">
        <f>AVERAGEIF(DataQ!$B:$B,DataA!$A90,DataQ!S:S)</f>
        <v>4938.0722500000002</v>
      </c>
      <c r="P90">
        <f>AVERAGEIF(DataQ!$B:$B,DataA!$A90,DataQ!T:T)</f>
        <v>4149.1817499999997</v>
      </c>
      <c r="Q90">
        <f>AVERAGEIF(DataQ!$B:$B,DataA!$A90,DataQ!U:U)</f>
        <v>1529.3367499999999</v>
      </c>
      <c r="R90">
        <f>AVERAGEIF(DataQ!$B:$B,DataA!$A90,DataQ!V:V)</f>
        <v>3353.5590000000002</v>
      </c>
      <c r="S90">
        <f>AVERAGEIF(DataQ!$B:$B,DataA!$A90,DataQ!W:W)</f>
        <v>6526.4787500000002</v>
      </c>
      <c r="T90">
        <f>AVERAGEIF(DataQ!$B:$B,DataA!$A90,DataQ!X:X)</f>
        <v>1402.8074999999999</v>
      </c>
      <c r="U90">
        <f>AVERAGEIF(DataQ!$B:$B,DataA!$A90,DataQ!Y:Y)</f>
        <v>1125.0167499999998</v>
      </c>
      <c r="V90">
        <f>AVERAGEIF(DataQ!$B:$B,DataA!$A90,DataQ!Z:Z)</f>
        <v>39194.677499999998</v>
      </c>
      <c r="W90">
        <f>AVERAGEIF(DataQ!$B:$B,DataA!$A90,DataQ!AA:AA)</f>
        <v>6838.9539999999997</v>
      </c>
    </row>
    <row r="91" spans="1:23" x14ac:dyDescent="0.25">
      <c r="A91">
        <v>2057</v>
      </c>
      <c r="B91">
        <f>AVERAGEIF(DataQ!$B:$B,DataA!$A91,DataQ!F:F)</f>
        <v>42906.55</v>
      </c>
      <c r="C91">
        <f>AVERAGEIF(DataQ!$B:$B,DataA!$A91,DataQ!G:G)</f>
        <v>266.41480000000001</v>
      </c>
      <c r="D91">
        <f>AVERAGEIF(DataQ!$B:$B,DataA!$A91,DataQ!H:H)</f>
        <v>12.574655</v>
      </c>
      <c r="E91">
        <f>AVERAGEIF(DataQ!$B:$B,DataA!$A91,DataQ!I:I)</f>
        <v>1299.3809999999999</v>
      </c>
      <c r="F91">
        <f>AVERAGEIF(DataQ!$B:$B,DataA!$A91,DataQ!J:J)</f>
        <v>98.099810000000005</v>
      </c>
      <c r="G91">
        <f>AVERAGEIF(DataQ!$B:$B,DataA!$A91,DataQ!K:K)</f>
        <v>234.489125</v>
      </c>
      <c r="H91">
        <f>AVERAGEIF(DataQ!$B:$B,DataA!$A91,DataQ!L:L)</f>
        <v>2985.3629999999998</v>
      </c>
      <c r="I91">
        <f>AVERAGEIF(DataQ!$B:$B,DataA!$A91,DataQ!M:M)</f>
        <v>5370.9974999999995</v>
      </c>
      <c r="J91">
        <f>AVERAGEIF(DataQ!$B:$B,DataA!$A91,DataQ!N:N)</f>
        <v>2342.7730000000001</v>
      </c>
      <c r="K91">
        <f>AVERAGEIF(DataQ!$B:$B,DataA!$A91,DataQ!O:O)</f>
        <v>2994.15175</v>
      </c>
      <c r="L91">
        <f>AVERAGEIF(DataQ!$B:$B,DataA!$A91,DataQ!P:P)</f>
        <v>2160.8177500000002</v>
      </c>
      <c r="M91">
        <f>AVERAGEIF(DataQ!$B:$B,DataA!$A91,DataQ!Q:Q)</f>
        <v>1256.1145000000001</v>
      </c>
      <c r="N91">
        <f>AVERAGEIF(DataQ!$B:$B,DataA!$A91,DataQ!R:R)</f>
        <v>821.26572499999997</v>
      </c>
      <c r="O91">
        <f>AVERAGEIF(DataQ!$B:$B,DataA!$A91,DataQ!S:S)</f>
        <v>4950.6052500000005</v>
      </c>
      <c r="P91">
        <f>AVERAGEIF(DataQ!$B:$B,DataA!$A91,DataQ!T:T)</f>
        <v>4160.4740000000002</v>
      </c>
      <c r="Q91">
        <f>AVERAGEIF(DataQ!$B:$B,DataA!$A91,DataQ!U:U)</f>
        <v>1516.6267499999999</v>
      </c>
      <c r="R91">
        <f>AVERAGEIF(DataQ!$B:$B,DataA!$A91,DataQ!V:V)</f>
        <v>3350.933</v>
      </c>
      <c r="S91">
        <f>AVERAGEIF(DataQ!$B:$B,DataA!$A91,DataQ!W:W)</f>
        <v>6556.7705000000005</v>
      </c>
      <c r="T91">
        <f>AVERAGEIF(DataQ!$B:$B,DataA!$A91,DataQ!X:X)</f>
        <v>1403.6735000000001</v>
      </c>
      <c r="U91">
        <f>AVERAGEIF(DataQ!$B:$B,DataA!$A91,DataQ!Y:Y)</f>
        <v>1124.0255</v>
      </c>
      <c r="V91">
        <f>AVERAGEIF(DataQ!$B:$B,DataA!$A91,DataQ!Z:Z)</f>
        <v>39203.135000000002</v>
      </c>
      <c r="W91">
        <f>AVERAGEIF(DataQ!$B:$B,DataA!$A91,DataQ!AA:AA)</f>
        <v>6840.43</v>
      </c>
    </row>
    <row r="92" spans="1:23" x14ac:dyDescent="0.25">
      <c r="A92">
        <v>2058</v>
      </c>
      <c r="B92">
        <f>AVERAGEIF(DataQ!$B:$B,DataA!$A92,DataQ!F:F)</f>
        <v>42919.4</v>
      </c>
      <c r="C92">
        <f>AVERAGEIF(DataQ!$B:$B,DataA!$A92,DataQ!G:G)</f>
        <v>264.54017499999998</v>
      </c>
      <c r="D92">
        <f>AVERAGEIF(DataQ!$B:$B,DataA!$A92,DataQ!H:H)</f>
        <v>11.993130000000001</v>
      </c>
      <c r="E92">
        <f>AVERAGEIF(DataQ!$B:$B,DataA!$A92,DataQ!I:I)</f>
        <v>1271.27475</v>
      </c>
      <c r="F92">
        <f>AVERAGEIF(DataQ!$B:$B,DataA!$A92,DataQ!J:J)</f>
        <v>96.533760000000001</v>
      </c>
      <c r="G92">
        <f>AVERAGEIF(DataQ!$B:$B,DataA!$A92,DataQ!K:K)</f>
        <v>233.373425</v>
      </c>
      <c r="H92">
        <f>AVERAGEIF(DataQ!$B:$B,DataA!$A92,DataQ!L:L)</f>
        <v>2993.585</v>
      </c>
      <c r="I92">
        <f>AVERAGEIF(DataQ!$B:$B,DataA!$A92,DataQ!M:M)</f>
        <v>5361.6227499999995</v>
      </c>
      <c r="J92">
        <f>AVERAGEIF(DataQ!$B:$B,DataA!$A92,DataQ!N:N)</f>
        <v>2342.8567499999999</v>
      </c>
      <c r="K92">
        <f>AVERAGEIF(DataQ!$B:$B,DataA!$A92,DataQ!O:O)</f>
        <v>2992.4500000000003</v>
      </c>
      <c r="L92">
        <f>AVERAGEIF(DataQ!$B:$B,DataA!$A92,DataQ!P:P)</f>
        <v>2169.6772500000002</v>
      </c>
      <c r="M92">
        <f>AVERAGEIF(DataQ!$B:$B,DataA!$A92,DataQ!Q:Q)</f>
        <v>1254.6624999999999</v>
      </c>
      <c r="N92">
        <f>AVERAGEIF(DataQ!$B:$B,DataA!$A92,DataQ!R:R)</f>
        <v>822.33537499999989</v>
      </c>
      <c r="O92">
        <f>AVERAGEIF(DataQ!$B:$B,DataA!$A92,DataQ!S:S)</f>
        <v>4963.3757500000011</v>
      </c>
      <c r="P92">
        <f>AVERAGEIF(DataQ!$B:$B,DataA!$A92,DataQ!T:T)</f>
        <v>4171.9457499999999</v>
      </c>
      <c r="Q92">
        <f>AVERAGEIF(DataQ!$B:$B,DataA!$A92,DataQ!U:U)</f>
        <v>1504.1309999999999</v>
      </c>
      <c r="R92">
        <f>AVERAGEIF(DataQ!$B:$B,DataA!$A92,DataQ!V:V)</f>
        <v>3348.5647500000005</v>
      </c>
      <c r="S92">
        <f>AVERAGEIF(DataQ!$B:$B,DataA!$A92,DataQ!W:W)</f>
        <v>6587.7039999999997</v>
      </c>
      <c r="T92">
        <f>AVERAGEIF(DataQ!$B:$B,DataA!$A92,DataQ!X:X)</f>
        <v>1404.6532500000001</v>
      </c>
      <c r="U92">
        <f>AVERAGEIF(DataQ!$B:$B,DataA!$A92,DataQ!Y:Y)</f>
        <v>1123.1212499999999</v>
      </c>
      <c r="V92">
        <f>AVERAGEIF(DataQ!$B:$B,DataA!$A92,DataQ!Z:Z)</f>
        <v>39214.875</v>
      </c>
      <c r="W92">
        <f>AVERAGEIF(DataQ!$B:$B,DataA!$A92,DataQ!AA:AA)</f>
        <v>6842.4787500000002</v>
      </c>
    </row>
    <row r="93" spans="1:23" x14ac:dyDescent="0.25">
      <c r="A93">
        <v>2059</v>
      </c>
      <c r="B93">
        <f>AVERAGEIF(DataQ!$B:$B,DataA!$A93,DataQ!F:F)</f>
        <v>42929.697500000002</v>
      </c>
      <c r="C93">
        <f>AVERAGEIF(DataQ!$B:$B,DataA!$A93,DataQ!G:G)</f>
        <v>262.80785000000003</v>
      </c>
      <c r="D93">
        <f>AVERAGEIF(DataQ!$B:$B,DataA!$A93,DataQ!H:H)</f>
        <v>11.443322500000001</v>
      </c>
      <c r="E93">
        <f>AVERAGEIF(DataQ!$B:$B,DataA!$A93,DataQ!I:I)</f>
        <v>1243.81</v>
      </c>
      <c r="F93">
        <f>AVERAGEIF(DataQ!$B:$B,DataA!$A93,DataQ!J:J)</f>
        <v>95.001027500000006</v>
      </c>
      <c r="G93">
        <f>AVERAGEIF(DataQ!$B:$B,DataA!$A93,DataQ!K:K)</f>
        <v>232.26945000000001</v>
      </c>
      <c r="H93">
        <f>AVERAGEIF(DataQ!$B:$B,DataA!$A93,DataQ!L:L)</f>
        <v>3001.4614999999999</v>
      </c>
      <c r="I93">
        <f>AVERAGEIF(DataQ!$B:$B,DataA!$A93,DataQ!M:M)</f>
        <v>5351.8217500000001</v>
      </c>
      <c r="J93">
        <f>AVERAGEIF(DataQ!$B:$B,DataA!$A93,DataQ!N:N)</f>
        <v>2342.694</v>
      </c>
      <c r="K93">
        <f>AVERAGEIF(DataQ!$B:$B,DataA!$A93,DataQ!O:O)</f>
        <v>2990.4344999999998</v>
      </c>
      <c r="L93">
        <f>AVERAGEIF(DataQ!$B:$B,DataA!$A93,DataQ!P:P)</f>
        <v>2178.4065000000001</v>
      </c>
      <c r="M93">
        <f>AVERAGEIF(DataQ!$B:$B,DataA!$A93,DataQ!Q:Q)</f>
        <v>1253.10475</v>
      </c>
      <c r="N93">
        <f>AVERAGEIF(DataQ!$B:$B,DataA!$A93,DataQ!R:R)</f>
        <v>823.34012499999994</v>
      </c>
      <c r="O93">
        <f>AVERAGEIF(DataQ!$B:$B,DataA!$A93,DataQ!S:S)</f>
        <v>4975.7432499999995</v>
      </c>
      <c r="P93">
        <f>AVERAGEIF(DataQ!$B:$B,DataA!$A93,DataQ!T:T)</f>
        <v>4183.0352499999999</v>
      </c>
      <c r="Q93">
        <f>AVERAGEIF(DataQ!$B:$B,DataA!$A93,DataQ!U:U)</f>
        <v>1491.6019999999999</v>
      </c>
      <c r="R93">
        <f>AVERAGEIF(DataQ!$B:$B,DataA!$A93,DataQ!V:V)</f>
        <v>3345.9042499999996</v>
      </c>
      <c r="S93">
        <f>AVERAGEIF(DataQ!$B:$B,DataA!$A93,DataQ!W:W)</f>
        <v>6618.1835000000001</v>
      </c>
      <c r="T93">
        <f>AVERAGEIF(DataQ!$B:$B,DataA!$A93,DataQ!X:X)</f>
        <v>1405.5182500000001</v>
      </c>
      <c r="U93">
        <f>AVERAGEIF(DataQ!$B:$B,DataA!$A93,DataQ!Y:Y)</f>
        <v>1122.1172499999998</v>
      </c>
      <c r="V93">
        <f>AVERAGEIF(DataQ!$B:$B,DataA!$A93,DataQ!Z:Z)</f>
        <v>39224.28</v>
      </c>
      <c r="W93">
        <f>AVERAGEIF(DataQ!$B:$B,DataA!$A93,DataQ!AA:AA)</f>
        <v>6844.1194999999998</v>
      </c>
    </row>
    <row r="94" spans="1:23" x14ac:dyDescent="0.25">
      <c r="A94">
        <v>2060</v>
      </c>
      <c r="B94">
        <f>AVERAGEIF(DataQ!$B:$B,DataA!$A94,DataQ!F:F)</f>
        <v>42943.887499999997</v>
      </c>
      <c r="C94">
        <f>AVERAGEIF(DataQ!$B:$B,DataA!$A94,DataQ!G:G)</f>
        <v>261.23637500000001</v>
      </c>
      <c r="D94">
        <f>AVERAGEIF(DataQ!$B:$B,DataA!$A94,DataQ!H:H)</f>
        <v>10.924137500000001</v>
      </c>
      <c r="E94">
        <f>AVERAGEIF(DataQ!$B:$B,DataA!$A94,DataQ!I:I)</f>
        <v>1217.0577499999999</v>
      </c>
      <c r="F94">
        <f>AVERAGEIF(DataQ!$B:$B,DataA!$A94,DataQ!J:J)</f>
        <v>93.507334999999998</v>
      </c>
      <c r="G94">
        <f>AVERAGEIF(DataQ!$B:$B,DataA!$A94,DataQ!K:K)</f>
        <v>231.193375</v>
      </c>
      <c r="H94">
        <f>AVERAGEIF(DataQ!$B:$B,DataA!$A94,DataQ!L:L)</f>
        <v>3009.4387499999998</v>
      </c>
      <c r="I94">
        <f>AVERAGEIF(DataQ!$B:$B,DataA!$A94,DataQ!M:M)</f>
        <v>5342.3772499999995</v>
      </c>
      <c r="J94">
        <f>AVERAGEIF(DataQ!$B:$B,DataA!$A94,DataQ!N:N)</f>
        <v>2342.6030000000001</v>
      </c>
      <c r="K94">
        <f>AVERAGEIF(DataQ!$B:$B,DataA!$A94,DataQ!O:O)</f>
        <v>2988.5442499999999</v>
      </c>
      <c r="L94">
        <f>AVERAGEIF(DataQ!$B:$B,DataA!$A94,DataQ!P:P)</f>
        <v>2187.317</v>
      </c>
      <c r="M94">
        <f>AVERAGEIF(DataQ!$B:$B,DataA!$A94,DataQ!Q:Q)</f>
        <v>1251.6224999999999</v>
      </c>
      <c r="N94">
        <f>AVERAGEIF(DataQ!$B:$B,DataA!$A94,DataQ!R:R)</f>
        <v>824.40507500000012</v>
      </c>
      <c r="O94">
        <f>AVERAGEIF(DataQ!$B:$B,DataA!$A94,DataQ!S:S)</f>
        <v>4988.4155000000001</v>
      </c>
      <c r="P94">
        <f>AVERAGEIF(DataQ!$B:$B,DataA!$A94,DataQ!T:T)</f>
        <v>4194.3609999999999</v>
      </c>
      <c r="Q94">
        <f>AVERAGEIF(DataQ!$B:$B,DataA!$A94,DataQ!U:U)</f>
        <v>1479.2917500000001</v>
      </c>
      <c r="R94">
        <f>AVERAGEIF(DataQ!$B:$B,DataA!$A94,DataQ!V:V)</f>
        <v>3343.5237500000003</v>
      </c>
      <c r="S94">
        <f>AVERAGEIF(DataQ!$B:$B,DataA!$A94,DataQ!W:W)</f>
        <v>6649.3505000000005</v>
      </c>
      <c r="T94">
        <f>AVERAGEIF(DataQ!$B:$B,DataA!$A94,DataQ!X:X)</f>
        <v>1406.5092499999998</v>
      </c>
      <c r="U94">
        <f>AVERAGEIF(DataQ!$B:$B,DataA!$A94,DataQ!Y:Y)</f>
        <v>1121.2094999999999</v>
      </c>
      <c r="V94">
        <f>AVERAGEIF(DataQ!$B:$B,DataA!$A94,DataQ!Z:Z)</f>
        <v>39237.247500000005</v>
      </c>
      <c r="W94">
        <f>AVERAGEIF(DataQ!$B:$B,DataA!$A94,DataQ!AA:AA)</f>
        <v>6846.3822499999997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A10A-03D9-4C3B-9B52-BFC85F5B2286}">
  <dimension ref="A1:AA359"/>
  <sheetViews>
    <sheetView workbookViewId="0">
      <pane xSplit="5" ySplit="6" topLeftCell="F200" activePane="bottomRight" state="frozen"/>
      <selection pane="topRight" activeCell="F1" sqref="F1"/>
      <selection pane="bottomLeft" activeCell="A7" sqref="A7"/>
      <selection pane="bottomRight" activeCell="F222" sqref="F222"/>
    </sheetView>
  </sheetViews>
  <sheetFormatPr defaultColWidth="9.140625" defaultRowHeight="15" x14ac:dyDescent="0.25"/>
  <cols>
    <col min="1" max="1" width="5" style="12" bestFit="1" customWidth="1"/>
    <col min="2" max="4" width="5" style="12" customWidth="1"/>
    <col min="5" max="5" width="9.140625" style="12"/>
    <col min="6" max="27" width="17.5703125" style="12" bestFit="1" customWidth="1"/>
    <col min="28" max="16384" width="9.140625" style="12"/>
  </cols>
  <sheetData>
    <row r="1" spans="1:27" x14ac:dyDescent="0.25">
      <c r="F1" s="12" t="str">
        <f>GMWQ!NF2</f>
        <v>JUN018F.db</v>
      </c>
      <c r="G1" s="12" t="str">
        <f>$F$1</f>
        <v>JUN018F.db</v>
      </c>
      <c r="H1" s="12" t="str">
        <f t="shared" ref="H1:AA1" si="0">$F$1</f>
        <v>JUN018F.db</v>
      </c>
      <c r="I1" s="12" t="str">
        <f t="shared" si="0"/>
        <v>JUN018F.db</v>
      </c>
      <c r="J1" s="12" t="str">
        <f t="shared" si="0"/>
        <v>JUN018F.db</v>
      </c>
      <c r="K1" s="12" t="str">
        <f t="shared" si="0"/>
        <v>JUN018F.db</v>
      </c>
      <c r="L1" s="12" t="str">
        <f t="shared" si="0"/>
        <v>JUN018F.db</v>
      </c>
      <c r="M1" s="12" t="str">
        <f t="shared" si="0"/>
        <v>JUN018F.db</v>
      </c>
      <c r="N1" s="12" t="str">
        <f t="shared" si="0"/>
        <v>JUN018F.db</v>
      </c>
      <c r="O1" s="12" t="str">
        <f t="shared" si="0"/>
        <v>JUN018F.db</v>
      </c>
      <c r="P1" s="12" t="str">
        <f t="shared" si="0"/>
        <v>JUN018F.db</v>
      </c>
      <c r="Q1" s="12" t="str">
        <f t="shared" si="0"/>
        <v>JUN018F.db</v>
      </c>
      <c r="R1" s="12" t="str">
        <f t="shared" si="0"/>
        <v>JUN018F.db</v>
      </c>
      <c r="S1" s="12" t="str">
        <f t="shared" si="0"/>
        <v>JUN018F.db</v>
      </c>
      <c r="T1" s="12" t="str">
        <f t="shared" si="0"/>
        <v>JUN018F.db</v>
      </c>
      <c r="U1" s="12" t="str">
        <f t="shared" si="0"/>
        <v>JUN018F.db</v>
      </c>
      <c r="V1" s="12" t="str">
        <f t="shared" si="0"/>
        <v>JUN018F.db</v>
      </c>
      <c r="W1" s="12" t="str">
        <f t="shared" si="0"/>
        <v>JUN018F.db</v>
      </c>
      <c r="X1" s="12" t="str">
        <f t="shared" si="0"/>
        <v>JUN018F.db</v>
      </c>
      <c r="Y1" s="12" t="str">
        <f t="shared" si="0"/>
        <v>JUN018F.db</v>
      </c>
      <c r="Z1" s="12" t="str">
        <f t="shared" si="0"/>
        <v>JUN018F.db</v>
      </c>
      <c r="AA1" s="12" t="str">
        <f t="shared" si="0"/>
        <v>JUN018F.db</v>
      </c>
    </row>
    <row r="2" spans="1:27" x14ac:dyDescent="0.25">
      <c r="F2" s="12" t="s">
        <v>1226</v>
      </c>
      <c r="G2" s="12" t="s">
        <v>1226</v>
      </c>
      <c r="H2" s="12" t="s">
        <v>1226</v>
      </c>
      <c r="I2" s="12" t="s">
        <v>1226</v>
      </c>
      <c r="J2" s="12" t="s">
        <v>1226</v>
      </c>
      <c r="K2" s="12" t="s">
        <v>1226</v>
      </c>
      <c r="L2" s="12" t="s">
        <v>1226</v>
      </c>
      <c r="M2" s="12" t="s">
        <v>1226</v>
      </c>
      <c r="N2" s="12" t="s">
        <v>1226</v>
      </c>
      <c r="O2" s="12" t="s">
        <v>1226</v>
      </c>
      <c r="P2" s="12" t="s">
        <v>1226</v>
      </c>
      <c r="Q2" s="12" t="s">
        <v>1226</v>
      </c>
      <c r="R2" s="12" t="s">
        <v>1226</v>
      </c>
      <c r="S2" s="12" t="s">
        <v>1226</v>
      </c>
      <c r="T2" s="12" t="s">
        <v>1226</v>
      </c>
      <c r="U2" s="12" t="s">
        <v>1226</v>
      </c>
      <c r="V2" s="12" t="s">
        <v>1226</v>
      </c>
      <c r="W2" s="12" t="s">
        <v>1226</v>
      </c>
      <c r="X2" s="12" t="s">
        <v>1226</v>
      </c>
      <c r="Y2" s="12" t="s">
        <v>1226</v>
      </c>
      <c r="Z2" s="12" t="s">
        <v>1226</v>
      </c>
      <c r="AA2" s="12" t="s">
        <v>1226</v>
      </c>
    </row>
    <row r="3" spans="1:27" x14ac:dyDescent="0.25">
      <c r="F3" s="12" t="s">
        <v>1491</v>
      </c>
      <c r="G3" s="12" t="s">
        <v>1434</v>
      </c>
      <c r="H3" s="12" t="s">
        <v>1437</v>
      </c>
      <c r="I3" s="12" t="s">
        <v>1440</v>
      </c>
      <c r="J3" s="12" t="s">
        <v>1443</v>
      </c>
      <c r="K3" s="12" t="s">
        <v>1446</v>
      </c>
      <c r="L3" s="12" t="s">
        <v>1449</v>
      </c>
      <c r="M3" s="12" t="s">
        <v>1452</v>
      </c>
      <c r="N3" s="12" t="s">
        <v>1455</v>
      </c>
      <c r="O3" s="12" t="s">
        <v>1458</v>
      </c>
      <c r="P3" s="12" t="s">
        <v>1461</v>
      </c>
      <c r="Q3" s="12" t="s">
        <v>1464</v>
      </c>
      <c r="R3" s="12" t="s">
        <v>1467</v>
      </c>
      <c r="S3" s="12" t="s">
        <v>1470</v>
      </c>
      <c r="T3" s="12" t="s">
        <v>1473</v>
      </c>
      <c r="U3" s="12" t="s">
        <v>1476</v>
      </c>
      <c r="V3" s="12" t="s">
        <v>1479</v>
      </c>
      <c r="W3" s="12" t="s">
        <v>1482</v>
      </c>
      <c r="X3" s="12" t="s">
        <v>1484</v>
      </c>
      <c r="Y3" s="12" t="s">
        <v>1488</v>
      </c>
      <c r="Z3" s="12" t="s">
        <v>3164</v>
      </c>
      <c r="AA3" s="12" t="s">
        <v>3168</v>
      </c>
    </row>
    <row r="4" spans="1:27" x14ac:dyDescent="0.25">
      <c r="F4" s="12" t="s">
        <v>1224</v>
      </c>
      <c r="G4" s="12" t="s">
        <v>1224</v>
      </c>
      <c r="H4" s="12" t="s">
        <v>1224</v>
      </c>
      <c r="I4" s="12" t="s">
        <v>1224</v>
      </c>
      <c r="J4" s="12" t="s">
        <v>1224</v>
      </c>
      <c r="K4" s="12" t="s">
        <v>1224</v>
      </c>
      <c r="L4" s="12" t="s">
        <v>1224</v>
      </c>
      <c r="M4" s="12" t="s">
        <v>1224</v>
      </c>
      <c r="N4" s="12" t="s">
        <v>1224</v>
      </c>
      <c r="O4" s="12" t="s">
        <v>1224</v>
      </c>
      <c r="P4" s="12" t="s">
        <v>1224</v>
      </c>
      <c r="Q4" s="12" t="s">
        <v>1224</v>
      </c>
      <c r="R4" s="12" t="s">
        <v>1224</v>
      </c>
      <c r="S4" s="12" t="s">
        <v>1224</v>
      </c>
      <c r="T4" s="12" t="s">
        <v>1224</v>
      </c>
      <c r="U4" s="12" t="s">
        <v>1224</v>
      </c>
      <c r="V4" s="12" t="s">
        <v>1224</v>
      </c>
      <c r="W4" s="12" t="s">
        <v>1224</v>
      </c>
      <c r="X4" s="12" t="s">
        <v>1224</v>
      </c>
      <c r="Y4" s="12" t="s">
        <v>1224</v>
      </c>
      <c r="Z4" s="12" t="s">
        <v>1224</v>
      </c>
      <c r="AA4" s="12" t="s">
        <v>1224</v>
      </c>
    </row>
    <row r="5" spans="1:27" x14ac:dyDescent="0.25">
      <c r="F5" s="12" t="s">
        <v>1227</v>
      </c>
      <c r="G5" s="12" t="s">
        <v>1227</v>
      </c>
      <c r="H5" s="12" t="s">
        <v>1227</v>
      </c>
      <c r="I5" s="12" t="s">
        <v>1227</v>
      </c>
      <c r="J5" s="12" t="s">
        <v>1227</v>
      </c>
      <c r="K5" s="12" t="s">
        <v>1227</v>
      </c>
      <c r="L5" s="12" t="s">
        <v>1227</v>
      </c>
      <c r="M5" s="12" t="s">
        <v>1227</v>
      </c>
      <c r="N5" s="12" t="s">
        <v>1227</v>
      </c>
      <c r="O5" s="12" t="s">
        <v>1227</v>
      </c>
      <c r="P5" s="12" t="s">
        <v>1227</v>
      </c>
      <c r="Q5" s="12" t="s">
        <v>1227</v>
      </c>
      <c r="R5" s="12" t="s">
        <v>1227</v>
      </c>
      <c r="S5" s="12" t="s">
        <v>1227</v>
      </c>
      <c r="T5" s="12" t="s">
        <v>1227</v>
      </c>
      <c r="U5" s="12" t="s">
        <v>1227</v>
      </c>
      <c r="V5" s="12" t="s">
        <v>1227</v>
      </c>
      <c r="W5" s="12" t="s">
        <v>1227</v>
      </c>
      <c r="X5" s="12" t="s">
        <v>1227</v>
      </c>
      <c r="Y5" s="12" t="s">
        <v>1227</v>
      </c>
      <c r="Z5" s="12" t="s">
        <v>1227</v>
      </c>
      <c r="AA5" s="12" t="s">
        <v>1227</v>
      </c>
    </row>
    <row r="6" spans="1:27" x14ac:dyDescent="0.25">
      <c r="B6" s="12" t="s">
        <v>1228</v>
      </c>
      <c r="C6" s="12" t="s">
        <v>1229</v>
      </c>
      <c r="D6" s="12" t="s">
        <v>1230</v>
      </c>
      <c r="E6" s="12">
        <f>E358+5</f>
        <v>2329</v>
      </c>
      <c r="F6" s="13" t="str" cm="1">
        <f t="array" ref="F6">_xlfn.CONCAT(INDEX(GMWQ!$A$2:$NE$60,MATCH(1,(GMWQ!$NE$2:$NE$60=F$3)*(GMWQ!$ND$2:$ND$60=F$4)*(GMWQ!$NF$2:$NF$60=F$1),0),$E6-1966),"0",(INDEX(GMWQ!$A$2:$NE$60,MATCH(1,(GMWQ!$NE$2:$NE$60=F$3)*(GMWQ!$ND$2:$ND$60=F$4)*(GMWQ!$NF$2:$NF$60=F$1),0),$E6-1965)))</f>
        <v>202501</v>
      </c>
      <c r="G6" s="13" t="str" cm="1">
        <f t="array" ref="G6">_xlfn.CONCAT(INDEX(GMWQ!$A$2:$NE$60,MATCH(1,(GMWQ!$NE$2:$NE$60=G$3)*(GMWQ!$ND$2:$ND$60=G$4)*(GMWQ!$NF$2:$NF$60=G$1),0),$E6-1966),"0",(INDEX(GMWQ!$A$2:$NE$60,MATCH(1,(GMWQ!$NE$2:$NE$60=G$3)*(GMWQ!$ND$2:$ND$60=G$4)*(GMWQ!$NF$2:$NF$60=G$1),0),$E6-1965)))</f>
        <v>202501</v>
      </c>
      <c r="H6" s="13" t="str" cm="1">
        <f t="array" ref="H6">_xlfn.CONCAT(INDEX(GMWQ!$A$2:$NE$60,MATCH(1,(GMWQ!$NE$2:$NE$60=H$3)*(GMWQ!$ND$2:$ND$60=H$4)*(GMWQ!$NF$2:$NF$60=H$1),0),$E6-1966),"0",(INDEX(GMWQ!$A$2:$NE$60,MATCH(1,(GMWQ!$NE$2:$NE$60=H$3)*(GMWQ!$ND$2:$ND$60=H$4)*(GMWQ!$NF$2:$NF$60=H$1),0),$E6-1965)))</f>
        <v>202501</v>
      </c>
      <c r="I6" s="13" t="str" cm="1">
        <f t="array" ref="I6">_xlfn.CONCAT(INDEX(GMWQ!$A$2:$NE$60,MATCH(1,(GMWQ!$NE$2:$NE$60=I$3)*(GMWQ!$ND$2:$ND$60=I$4)*(GMWQ!$NF$2:$NF$60=I$1),0),$E6-1966),"0",(INDEX(GMWQ!$A$2:$NE$60,MATCH(1,(GMWQ!$NE$2:$NE$60=I$3)*(GMWQ!$ND$2:$ND$60=I$4)*(GMWQ!$NF$2:$NF$60=I$1),0),$E6-1965)))</f>
        <v>202501</v>
      </c>
      <c r="J6" s="13" t="str" cm="1">
        <f t="array" ref="J6">_xlfn.CONCAT(INDEX(GMWQ!$A$2:$NE$60,MATCH(1,(GMWQ!$NE$2:$NE$60=J$3)*(GMWQ!$ND$2:$ND$60=J$4)*(GMWQ!$NF$2:$NF$60=J$1),0),$E6-1966),"0",(INDEX(GMWQ!$A$2:$NE$60,MATCH(1,(GMWQ!$NE$2:$NE$60=J$3)*(GMWQ!$ND$2:$ND$60=J$4)*(GMWQ!$NF$2:$NF$60=J$1),0),$E6-1965)))</f>
        <v>202501</v>
      </c>
      <c r="K6" s="13" t="str" cm="1">
        <f t="array" ref="K6">_xlfn.CONCAT(INDEX(GMWQ!$A$2:$NE$60,MATCH(1,(GMWQ!$NE$2:$NE$60=K$3)*(GMWQ!$ND$2:$ND$60=K$4)*(GMWQ!$NF$2:$NF$60=K$1),0),$E6-1966),"0",(INDEX(GMWQ!$A$2:$NE$60,MATCH(1,(GMWQ!$NE$2:$NE$60=K$3)*(GMWQ!$ND$2:$ND$60=K$4)*(GMWQ!$NF$2:$NF$60=K$1),0),$E6-1965)))</f>
        <v>202501</v>
      </c>
      <c r="L6" s="13" t="str" cm="1">
        <f t="array" ref="L6">_xlfn.CONCAT(INDEX(GMWQ!$A$2:$NE$60,MATCH(1,(GMWQ!$NE$2:$NE$60=L$3)*(GMWQ!$ND$2:$ND$60=L$4)*(GMWQ!$NF$2:$NF$60=L$1),0),$E6-1966),"0",(INDEX(GMWQ!$A$2:$NE$60,MATCH(1,(GMWQ!$NE$2:$NE$60=L$3)*(GMWQ!$ND$2:$ND$60=L$4)*(GMWQ!$NF$2:$NF$60=L$1),0),$E6-1965)))</f>
        <v>202501</v>
      </c>
      <c r="M6" s="13" t="str" cm="1">
        <f t="array" ref="M6">_xlfn.CONCAT(INDEX(GMWQ!$A$2:$NE$60,MATCH(1,(GMWQ!$NE$2:$NE$60=M$3)*(GMWQ!$ND$2:$ND$60=M$4)*(GMWQ!$NF$2:$NF$60=M$1),0),$E6-1966),"0",(INDEX(GMWQ!$A$2:$NE$60,MATCH(1,(GMWQ!$NE$2:$NE$60=M$3)*(GMWQ!$ND$2:$ND$60=M$4)*(GMWQ!$NF$2:$NF$60=M$1),0),$E6-1965)))</f>
        <v>202501</v>
      </c>
      <c r="N6" s="13" t="str" cm="1">
        <f t="array" ref="N6">_xlfn.CONCAT(INDEX(GMWQ!$A$2:$NE$60,MATCH(1,(GMWQ!$NE$2:$NE$60=N$3)*(GMWQ!$ND$2:$ND$60=N$4)*(GMWQ!$NF$2:$NF$60=N$1),0),$E6-1966),"0",(INDEX(GMWQ!$A$2:$NE$60,MATCH(1,(GMWQ!$NE$2:$NE$60=N$3)*(GMWQ!$ND$2:$ND$60=N$4)*(GMWQ!$NF$2:$NF$60=N$1),0),$E6-1965)))</f>
        <v>202501</v>
      </c>
      <c r="O6" s="13" t="str" cm="1">
        <f t="array" ref="O6">_xlfn.CONCAT(INDEX(GMWQ!$A$2:$NE$60,MATCH(1,(GMWQ!$NE$2:$NE$60=O$3)*(GMWQ!$ND$2:$ND$60=O$4)*(GMWQ!$NF$2:$NF$60=O$1),0),$E6-1966),"0",(INDEX(GMWQ!$A$2:$NE$60,MATCH(1,(GMWQ!$NE$2:$NE$60=O$3)*(GMWQ!$ND$2:$ND$60=O$4)*(GMWQ!$NF$2:$NF$60=O$1),0),$E6-1965)))</f>
        <v>202501</v>
      </c>
      <c r="P6" s="13" t="str" cm="1">
        <f t="array" ref="P6">_xlfn.CONCAT(INDEX(GMWQ!$A$2:$NE$60,MATCH(1,(GMWQ!$NE$2:$NE$60=P$3)*(GMWQ!$ND$2:$ND$60=P$4)*(GMWQ!$NF$2:$NF$60=P$1),0),$E6-1966),"0",(INDEX(GMWQ!$A$2:$NE$60,MATCH(1,(GMWQ!$NE$2:$NE$60=P$3)*(GMWQ!$ND$2:$ND$60=P$4)*(GMWQ!$NF$2:$NF$60=P$1),0),$E6-1965)))</f>
        <v>202501</v>
      </c>
      <c r="Q6" s="13" t="str" cm="1">
        <f t="array" ref="Q6">_xlfn.CONCAT(INDEX(GMWQ!$A$2:$NE$60,MATCH(1,(GMWQ!$NE$2:$NE$60=Q$3)*(GMWQ!$ND$2:$ND$60=Q$4)*(GMWQ!$NF$2:$NF$60=Q$1),0),$E6-1966),"0",(INDEX(GMWQ!$A$2:$NE$60,MATCH(1,(GMWQ!$NE$2:$NE$60=Q$3)*(GMWQ!$ND$2:$ND$60=Q$4)*(GMWQ!$NF$2:$NF$60=Q$1),0),$E6-1965)))</f>
        <v>202501</v>
      </c>
      <c r="R6" s="13" t="str" cm="1">
        <f t="array" ref="R6">_xlfn.CONCAT(INDEX(GMWQ!$A$2:$NE$60,MATCH(1,(GMWQ!$NE$2:$NE$60=R$3)*(GMWQ!$ND$2:$ND$60=R$4)*(GMWQ!$NF$2:$NF$60=R$1),0),$E6-1966),"0",(INDEX(GMWQ!$A$2:$NE$60,MATCH(1,(GMWQ!$NE$2:$NE$60=R$3)*(GMWQ!$ND$2:$ND$60=R$4)*(GMWQ!$NF$2:$NF$60=R$1),0),$E6-1965)))</f>
        <v>202501</v>
      </c>
      <c r="S6" s="13" t="str" cm="1">
        <f t="array" ref="S6">_xlfn.CONCAT(INDEX(GMWQ!$A$2:$NE$60,MATCH(1,(GMWQ!$NE$2:$NE$60=S$3)*(GMWQ!$ND$2:$ND$60=S$4)*(GMWQ!$NF$2:$NF$60=S$1),0),$E6-1966),"0",(INDEX(GMWQ!$A$2:$NE$60,MATCH(1,(GMWQ!$NE$2:$NE$60=S$3)*(GMWQ!$ND$2:$ND$60=S$4)*(GMWQ!$NF$2:$NF$60=S$1),0),$E6-1965)))</f>
        <v>202501</v>
      </c>
      <c r="T6" s="13" t="str" cm="1">
        <f t="array" ref="T6">_xlfn.CONCAT(INDEX(GMWQ!$A$2:$NE$60,MATCH(1,(GMWQ!$NE$2:$NE$60=T$3)*(GMWQ!$ND$2:$ND$60=T$4)*(GMWQ!$NF$2:$NF$60=T$1),0),$E6-1966),"0",(INDEX(GMWQ!$A$2:$NE$60,MATCH(1,(GMWQ!$NE$2:$NE$60=T$3)*(GMWQ!$ND$2:$ND$60=T$4)*(GMWQ!$NF$2:$NF$60=T$1),0),$E6-1965)))</f>
        <v>202501</v>
      </c>
      <c r="U6" s="13" t="str" cm="1">
        <f t="array" ref="U6">_xlfn.CONCAT(INDEX(GMWQ!$A$2:$NE$60,MATCH(1,(GMWQ!$NE$2:$NE$60=U$3)*(GMWQ!$ND$2:$ND$60=U$4)*(GMWQ!$NF$2:$NF$60=U$1),0),$E6-1966),"0",(INDEX(GMWQ!$A$2:$NE$60,MATCH(1,(GMWQ!$NE$2:$NE$60=U$3)*(GMWQ!$ND$2:$ND$60=U$4)*(GMWQ!$NF$2:$NF$60=U$1),0),$E6-1965)))</f>
        <v>202501</v>
      </c>
      <c r="V6" s="13" t="str" cm="1">
        <f t="array" ref="V6">_xlfn.CONCAT(INDEX(GMWQ!$A$2:$NE$60,MATCH(1,(GMWQ!$NE$2:$NE$60=V$3)*(GMWQ!$ND$2:$ND$60=V$4)*(GMWQ!$NF$2:$NF$60=V$1),0),$E6-1966),"0",(INDEX(GMWQ!$A$2:$NE$60,MATCH(1,(GMWQ!$NE$2:$NE$60=V$3)*(GMWQ!$ND$2:$ND$60=V$4)*(GMWQ!$NF$2:$NF$60=V$1),0),$E6-1965)))</f>
        <v>202501</v>
      </c>
      <c r="W6" s="13" t="str" cm="1">
        <f t="array" ref="W6">_xlfn.CONCAT(INDEX(GMWQ!$A$2:$NE$60,MATCH(1,(GMWQ!$NE$2:$NE$60=W$3)*(GMWQ!$ND$2:$ND$60=W$4)*(GMWQ!$NF$2:$NF$60=W$1),0),$E6-1966),"0",(INDEX(GMWQ!$A$2:$NE$60,MATCH(1,(GMWQ!$NE$2:$NE$60=W$3)*(GMWQ!$ND$2:$ND$60=W$4)*(GMWQ!$NF$2:$NF$60=W$1),0),$E6-1965)))</f>
        <v>202501</v>
      </c>
      <c r="X6" s="13" t="str" cm="1">
        <f t="array" ref="X6">_xlfn.CONCAT(INDEX(GMWQ!$A$2:$NE$60,MATCH(1,(GMWQ!$NE$2:$NE$60=X$3)*(GMWQ!$ND$2:$ND$60=X$4)*(GMWQ!$NF$2:$NF$60=X$1),0),$E6-1966),"0",(INDEX(GMWQ!$A$2:$NE$60,MATCH(1,(GMWQ!$NE$2:$NE$60=X$3)*(GMWQ!$ND$2:$ND$60=X$4)*(GMWQ!$NF$2:$NF$60=X$1),0),$E6-1965)))</f>
        <v>202501</v>
      </c>
      <c r="Y6" s="13" t="str" cm="1">
        <f t="array" ref="Y6">_xlfn.CONCAT(INDEX(GMWQ!$A$2:$NE$60,MATCH(1,(GMWQ!$NE$2:$NE$60=Y$3)*(GMWQ!$ND$2:$ND$60=Y$4)*(GMWQ!$NF$2:$NF$60=Y$1),0),$E6-1966),"0",(INDEX(GMWQ!$A$2:$NE$60,MATCH(1,(GMWQ!$NE$2:$NE$60=Y$3)*(GMWQ!$ND$2:$ND$60=Y$4)*(GMWQ!$NF$2:$NF$60=Y$1),0),$E6-1965)))</f>
        <v>202501</v>
      </c>
      <c r="Z6" s="13" t="str" cm="1">
        <f t="array" ref="Z6">_xlfn.CONCAT(INDEX(GMWQ!$A$2:$NE$60,MATCH(1,(GMWQ!$NE$2:$NE$60=Z$3)*(GMWQ!$ND$2:$ND$60=Z$4)*(GMWQ!$NF$2:$NF$60=Z$1),0),$E6-1966),"0",(INDEX(GMWQ!$A$2:$NE$60,MATCH(1,(GMWQ!$NE$2:$NE$60=Z$3)*(GMWQ!$ND$2:$ND$60=Z$4)*(GMWQ!$NF$2:$NF$60=Z$1),0),$E6-1965)))</f>
        <v>202501</v>
      </c>
      <c r="AA6" s="13" t="str" cm="1">
        <f t="array" ref="AA6">_xlfn.CONCAT(INDEX(GMWQ!$A$2:$NE$60,MATCH(1,(GMWQ!$NE$2:$NE$60=AA$3)*(GMWQ!$ND$2:$ND$60=AA$4)*(GMWQ!$NF$2:$NF$60=AA$1),0),$E6-1966),"0",(INDEX(GMWQ!$A$2:$NE$60,MATCH(1,(GMWQ!$NE$2:$NE$60=AA$3)*(GMWQ!$ND$2:$ND$60=AA$4)*(GMWQ!$NF$2:$NF$60=AA$1),0),$E6-1965)))</f>
        <v>202501</v>
      </c>
    </row>
    <row r="7" spans="1:27" x14ac:dyDescent="0.25">
      <c r="A7" s="12">
        <v>1973</v>
      </c>
      <c r="B7" s="12">
        <v>1973</v>
      </c>
      <c r="E7" s="12">
        <v>1973</v>
      </c>
      <c r="F7" s="12" cm="1">
        <f t="array" ref="F7">INDEX(GMWQ!$A$2:$NF$60,MATCH(1,(GMWQ!$NE$2:$NE$60=F$3)*(GMWQ!$ND$2:$ND$60=F$4)*(GMWQ!$NF$2:$NF$60=F$1),0),$E7-1966)</f>
        <v>27035</v>
      </c>
      <c r="G7" s="12" cm="1">
        <f t="array" ref="G7">INDEX(GMWQ!$A$2:$NF$60,MATCH(1,(GMWQ!$NE$2:$NE$60=G$3)*(GMWQ!$ND$2:$ND$60=G$4)*(GMWQ!$NF$2:$NF$60=G$1),0),$E7-1966)</f>
        <v>1E-3</v>
      </c>
      <c r="H7" s="12" cm="1">
        <f t="array" ref="H7">INDEX(GMWQ!$A$2:$NF$60,MATCH(1,(GMWQ!$NE$2:$NE$60=H$3)*(GMWQ!$ND$2:$ND$60=H$4)*(GMWQ!$NF$2:$NF$60=H$1),0),$E7-1966)</f>
        <v>1E-3</v>
      </c>
      <c r="I7" s="12" cm="1">
        <f t="array" ref="I7">INDEX(GMWQ!$A$2:$NF$60,MATCH(1,(GMWQ!$NE$2:$NE$60=I$3)*(GMWQ!$ND$2:$ND$60=I$4)*(GMWQ!$NF$2:$NF$60=I$1),0),$E7-1966)</f>
        <v>1E-3</v>
      </c>
      <c r="J7" s="12" cm="1">
        <f t="array" ref="J7">INDEX(GMWQ!$A$2:$NF$60,MATCH(1,(GMWQ!$NE$2:$NE$60=J$3)*(GMWQ!$ND$2:$ND$60=J$4)*(GMWQ!$NF$2:$NF$60=J$1),0),$E7-1966)</f>
        <v>1E-3</v>
      </c>
      <c r="K7" s="12" cm="1">
        <f t="array" ref="K7">INDEX(GMWQ!$A$2:$NF$60,MATCH(1,(GMWQ!$NE$2:$NE$60=K$3)*(GMWQ!$ND$2:$ND$60=K$4)*(GMWQ!$NF$2:$NF$60=K$1),0),$E7-1966)</f>
        <v>1E-3</v>
      </c>
      <c r="L7" s="12" cm="1">
        <f t="array" ref="L7">INDEX(GMWQ!$A$2:$NF$60,MATCH(1,(GMWQ!$NE$2:$NE$60=L$3)*(GMWQ!$ND$2:$ND$60=L$4)*(GMWQ!$NF$2:$NF$60=L$1),0),$E7-1966)</f>
        <v>1E-3</v>
      </c>
      <c r="M7" s="12" cm="1">
        <f t="array" ref="M7">INDEX(GMWQ!$A$2:$NF$60,MATCH(1,(GMWQ!$NE$2:$NE$60=M$3)*(GMWQ!$ND$2:$ND$60=M$4)*(GMWQ!$NF$2:$NF$60=M$1),0),$E7-1966)</f>
        <v>1E-3</v>
      </c>
      <c r="N7" s="12" cm="1">
        <f t="array" ref="N7">INDEX(GMWQ!$A$2:$NF$60,MATCH(1,(GMWQ!$NE$2:$NE$60=N$3)*(GMWQ!$ND$2:$ND$60=N$4)*(GMWQ!$NF$2:$NF$60=N$1),0),$E7-1966)</f>
        <v>1E-3</v>
      </c>
      <c r="O7" s="12" cm="1">
        <f t="array" ref="O7">INDEX(GMWQ!$A$2:$NF$60,MATCH(1,(GMWQ!$NE$2:$NE$60=O$3)*(GMWQ!$ND$2:$ND$60=O$4)*(GMWQ!$NF$2:$NF$60=O$1),0),$E7-1966)</f>
        <v>1E-3</v>
      </c>
      <c r="P7" s="12" cm="1">
        <f t="array" ref="P7">INDEX(GMWQ!$A$2:$NF$60,MATCH(1,(GMWQ!$NE$2:$NE$60=P$3)*(GMWQ!$ND$2:$ND$60=P$4)*(GMWQ!$NF$2:$NF$60=P$1),0),$E7-1966)</f>
        <v>1E-3</v>
      </c>
      <c r="Q7" s="12" cm="1">
        <f t="array" ref="Q7">INDEX(GMWQ!$A$2:$NF$60,MATCH(1,(GMWQ!$NE$2:$NE$60=Q$3)*(GMWQ!$ND$2:$ND$60=Q$4)*(GMWQ!$NF$2:$NF$60=Q$1),0),$E7-1966)</f>
        <v>1E-3</v>
      </c>
      <c r="R7" s="12" cm="1">
        <f t="array" ref="R7">INDEX(GMWQ!$A$2:$NF$60,MATCH(1,(GMWQ!$NE$2:$NE$60=R$3)*(GMWQ!$ND$2:$ND$60=R$4)*(GMWQ!$NF$2:$NF$60=R$1),0),$E7-1966)</f>
        <v>1E-3</v>
      </c>
      <c r="S7" s="12" cm="1">
        <f t="array" ref="S7">INDEX(GMWQ!$A$2:$NF$60,MATCH(1,(GMWQ!$NE$2:$NE$60=S$3)*(GMWQ!$ND$2:$ND$60=S$4)*(GMWQ!$NF$2:$NF$60=S$1),0),$E7-1966)</f>
        <v>1E-3</v>
      </c>
      <c r="T7" s="12" cm="1">
        <f t="array" ref="T7">INDEX(GMWQ!$A$2:$NF$60,MATCH(1,(GMWQ!$NE$2:$NE$60=T$3)*(GMWQ!$ND$2:$ND$60=T$4)*(GMWQ!$NF$2:$NF$60=T$1),0),$E7-1966)</f>
        <v>1E-3</v>
      </c>
      <c r="U7" s="12" cm="1">
        <f t="array" ref="U7">INDEX(GMWQ!$A$2:$NF$60,MATCH(1,(GMWQ!$NE$2:$NE$60=U$3)*(GMWQ!$ND$2:$ND$60=U$4)*(GMWQ!$NF$2:$NF$60=U$1),0),$E7-1966)</f>
        <v>1E-3</v>
      </c>
      <c r="V7" s="12" cm="1">
        <f t="array" ref="V7">INDEX(GMWQ!$A$2:$NF$60,MATCH(1,(GMWQ!$NE$2:$NE$60=V$3)*(GMWQ!$ND$2:$ND$60=V$4)*(GMWQ!$NF$2:$NF$60=V$1),0),$E7-1966)</f>
        <v>1E-3</v>
      </c>
      <c r="W7" s="12" cm="1">
        <f t="array" ref="W7">INDEX(GMWQ!$A$2:$NF$60,MATCH(1,(GMWQ!$NE$2:$NE$60=W$3)*(GMWQ!$ND$2:$ND$60=W$4)*(GMWQ!$NF$2:$NF$60=W$1),0),$E7-1966)</f>
        <v>1E-3</v>
      </c>
      <c r="X7" s="12" cm="1">
        <f t="array" ref="X7">INDEX(GMWQ!$A$2:$NF$60,MATCH(1,(GMWQ!$NE$2:$NE$60=X$3)*(GMWQ!$ND$2:$ND$60=X$4)*(GMWQ!$NF$2:$NF$60=X$1),0),$E7-1966)</f>
        <v>1E-3</v>
      </c>
      <c r="Y7" s="12" cm="1">
        <f t="array" ref="Y7">INDEX(GMWQ!$A$2:$NF$60,MATCH(1,(GMWQ!$NE$2:$NE$60=Y$3)*(GMWQ!$ND$2:$ND$60=Y$4)*(GMWQ!$NF$2:$NF$60=Y$1),0),$E7-1966)</f>
        <v>1E-3</v>
      </c>
      <c r="Z7" s="12" cm="1">
        <f t="array" ref="Z7">INDEX(GMWQ!$A$2:$NF$60,MATCH(1,(GMWQ!$NE$2:$NE$60=Z$3)*(GMWQ!$ND$2:$ND$60=Z$4)*(GMWQ!$NF$2:$NF$60=Z$1),0),$E7-1966)</f>
        <v>24903</v>
      </c>
      <c r="AA7" s="12" cm="1">
        <f t="array" ref="AA7">INDEX(GMWQ!$A$2:$NF$60,MATCH(1,(GMWQ!$NE$2:$NE$60=AA$3)*(GMWQ!$ND$2:$ND$60=AA$4)*(GMWQ!$NF$2:$NF$60=AA$1),0),$E7-1966)</f>
        <v>4889.2529999999997</v>
      </c>
    </row>
    <row r="8" spans="1:27" x14ac:dyDescent="0.25">
      <c r="B8" s="12">
        <v>1973</v>
      </c>
      <c r="C8" s="12">
        <v>1973</v>
      </c>
      <c r="E8" s="12">
        <f>+E7+1</f>
        <v>1974</v>
      </c>
      <c r="F8" s="12" cm="1">
        <f t="array" ref="F8">INDEX(GMWQ!$A$2:$NF$60,MATCH(1,(GMWQ!$NE$2:$NE$60=F$3)*(GMWQ!$ND$2:$ND$60=F$4)*(GMWQ!$NF$2:$NF$60=F$1),0),$E8-1966)</f>
        <v>27023</v>
      </c>
      <c r="G8" s="12" cm="1">
        <f t="array" ref="G8">INDEX(GMWQ!$A$2:$NF$60,MATCH(1,(GMWQ!$NE$2:$NE$60=G$3)*(GMWQ!$ND$2:$ND$60=G$4)*(GMWQ!$NF$2:$NF$60=G$1),0),$E8-1966)</f>
        <v>1E-3</v>
      </c>
      <c r="H8" s="12" cm="1">
        <f t="array" ref="H8">INDEX(GMWQ!$A$2:$NF$60,MATCH(1,(GMWQ!$NE$2:$NE$60=H$3)*(GMWQ!$ND$2:$ND$60=H$4)*(GMWQ!$NF$2:$NF$60=H$1),0),$E8-1966)</f>
        <v>1E-3</v>
      </c>
      <c r="I8" s="12" cm="1">
        <f t="array" ref="I8">INDEX(GMWQ!$A$2:$NF$60,MATCH(1,(GMWQ!$NE$2:$NE$60=I$3)*(GMWQ!$ND$2:$ND$60=I$4)*(GMWQ!$NF$2:$NF$60=I$1),0),$E8-1966)</f>
        <v>1E-3</v>
      </c>
      <c r="J8" s="12" cm="1">
        <f t="array" ref="J8">INDEX(GMWQ!$A$2:$NF$60,MATCH(1,(GMWQ!$NE$2:$NE$60=J$3)*(GMWQ!$ND$2:$ND$60=J$4)*(GMWQ!$NF$2:$NF$60=J$1),0),$E8-1966)</f>
        <v>1E-3</v>
      </c>
      <c r="K8" s="12" cm="1">
        <f t="array" ref="K8">INDEX(GMWQ!$A$2:$NF$60,MATCH(1,(GMWQ!$NE$2:$NE$60=K$3)*(GMWQ!$ND$2:$ND$60=K$4)*(GMWQ!$NF$2:$NF$60=K$1),0),$E8-1966)</f>
        <v>1E-3</v>
      </c>
      <c r="L8" s="12" cm="1">
        <f t="array" ref="L8">INDEX(GMWQ!$A$2:$NF$60,MATCH(1,(GMWQ!$NE$2:$NE$60=L$3)*(GMWQ!$ND$2:$ND$60=L$4)*(GMWQ!$NF$2:$NF$60=L$1),0),$E8-1966)</f>
        <v>1E-3</v>
      </c>
      <c r="M8" s="12" cm="1">
        <f t="array" ref="M8">INDEX(GMWQ!$A$2:$NF$60,MATCH(1,(GMWQ!$NE$2:$NE$60=M$3)*(GMWQ!$ND$2:$ND$60=M$4)*(GMWQ!$NF$2:$NF$60=M$1),0),$E8-1966)</f>
        <v>1E-3</v>
      </c>
      <c r="N8" s="12" cm="1">
        <f t="array" ref="N8">INDEX(GMWQ!$A$2:$NF$60,MATCH(1,(GMWQ!$NE$2:$NE$60=N$3)*(GMWQ!$ND$2:$ND$60=N$4)*(GMWQ!$NF$2:$NF$60=N$1),0),$E8-1966)</f>
        <v>1E-3</v>
      </c>
      <c r="O8" s="12" cm="1">
        <f t="array" ref="O8">INDEX(GMWQ!$A$2:$NF$60,MATCH(1,(GMWQ!$NE$2:$NE$60=O$3)*(GMWQ!$ND$2:$ND$60=O$4)*(GMWQ!$NF$2:$NF$60=O$1),0),$E8-1966)</f>
        <v>1E-3</v>
      </c>
      <c r="P8" s="12" cm="1">
        <f t="array" ref="P8">INDEX(GMWQ!$A$2:$NF$60,MATCH(1,(GMWQ!$NE$2:$NE$60=P$3)*(GMWQ!$ND$2:$ND$60=P$4)*(GMWQ!$NF$2:$NF$60=P$1),0),$E8-1966)</f>
        <v>1E-3</v>
      </c>
      <c r="Q8" s="12" cm="1">
        <f t="array" ref="Q8">INDEX(GMWQ!$A$2:$NF$60,MATCH(1,(GMWQ!$NE$2:$NE$60=Q$3)*(GMWQ!$ND$2:$ND$60=Q$4)*(GMWQ!$NF$2:$NF$60=Q$1),0),$E8-1966)</f>
        <v>1E-3</v>
      </c>
      <c r="R8" s="12" cm="1">
        <f t="array" ref="R8">INDEX(GMWQ!$A$2:$NF$60,MATCH(1,(GMWQ!$NE$2:$NE$60=R$3)*(GMWQ!$ND$2:$ND$60=R$4)*(GMWQ!$NF$2:$NF$60=R$1),0),$E8-1966)</f>
        <v>1E-3</v>
      </c>
      <c r="S8" s="12" cm="1">
        <f t="array" ref="S8">INDEX(GMWQ!$A$2:$NF$60,MATCH(1,(GMWQ!$NE$2:$NE$60=S$3)*(GMWQ!$ND$2:$ND$60=S$4)*(GMWQ!$NF$2:$NF$60=S$1),0),$E8-1966)</f>
        <v>1E-3</v>
      </c>
      <c r="T8" s="12" cm="1">
        <f t="array" ref="T8">INDEX(GMWQ!$A$2:$NF$60,MATCH(1,(GMWQ!$NE$2:$NE$60=T$3)*(GMWQ!$ND$2:$ND$60=T$4)*(GMWQ!$NF$2:$NF$60=T$1),0),$E8-1966)</f>
        <v>1E-3</v>
      </c>
      <c r="U8" s="12" cm="1">
        <f t="array" ref="U8">INDEX(GMWQ!$A$2:$NF$60,MATCH(1,(GMWQ!$NE$2:$NE$60=U$3)*(GMWQ!$ND$2:$ND$60=U$4)*(GMWQ!$NF$2:$NF$60=U$1),0),$E8-1966)</f>
        <v>1E-3</v>
      </c>
      <c r="V8" s="12" cm="1">
        <f t="array" ref="V8">INDEX(GMWQ!$A$2:$NF$60,MATCH(1,(GMWQ!$NE$2:$NE$60=V$3)*(GMWQ!$ND$2:$ND$60=V$4)*(GMWQ!$NF$2:$NF$60=V$1),0),$E8-1966)</f>
        <v>1E-3</v>
      </c>
      <c r="W8" s="12" cm="1">
        <f t="array" ref="W8">INDEX(GMWQ!$A$2:$NF$60,MATCH(1,(GMWQ!$NE$2:$NE$60=W$3)*(GMWQ!$ND$2:$ND$60=W$4)*(GMWQ!$NF$2:$NF$60=W$1),0),$E8-1966)</f>
        <v>1E-3</v>
      </c>
      <c r="X8" s="12" cm="1">
        <f t="array" ref="X8">INDEX(GMWQ!$A$2:$NF$60,MATCH(1,(GMWQ!$NE$2:$NE$60=X$3)*(GMWQ!$ND$2:$ND$60=X$4)*(GMWQ!$NF$2:$NF$60=X$1),0),$E8-1966)</f>
        <v>1E-3</v>
      </c>
      <c r="Y8" s="12" cm="1">
        <f t="array" ref="Y8">INDEX(GMWQ!$A$2:$NF$60,MATCH(1,(GMWQ!$NE$2:$NE$60=Y$3)*(GMWQ!$ND$2:$ND$60=Y$4)*(GMWQ!$NF$2:$NF$60=Y$1),0),$E8-1966)</f>
        <v>1E-3</v>
      </c>
      <c r="Z8" s="12" cm="1">
        <f t="array" ref="Z8">INDEX(GMWQ!$A$2:$NF$60,MATCH(1,(GMWQ!$NE$2:$NE$60=Z$3)*(GMWQ!$ND$2:$ND$60=Z$4)*(GMWQ!$NF$2:$NF$60=Z$1),0),$E8-1966)</f>
        <v>24986</v>
      </c>
      <c r="AA8" s="12" cm="1">
        <f t="array" ref="AA8">INDEX(GMWQ!$A$2:$NF$60,MATCH(1,(GMWQ!$NE$2:$NE$60=AA$3)*(GMWQ!$ND$2:$ND$60=AA$4)*(GMWQ!$NF$2:$NF$60=AA$1),0),$E8-1966)</f>
        <v>4927.2489999999998</v>
      </c>
    </row>
    <row r="9" spans="1:27" x14ac:dyDescent="0.25">
      <c r="B9" s="12">
        <v>1973</v>
      </c>
      <c r="C9" s="12">
        <v>1973</v>
      </c>
      <c r="E9" s="12">
        <f t="shared" ref="E9:E47" si="1">+E8+1</f>
        <v>1975</v>
      </c>
      <c r="F9" s="12" cm="1">
        <f t="array" ref="F9">INDEX(GMWQ!$A$2:$NF$60,MATCH(1,(GMWQ!$NE$2:$NE$60=F$3)*(GMWQ!$ND$2:$ND$60=F$4)*(GMWQ!$NF$2:$NF$60=F$1),0),$E9-1966)</f>
        <v>27055</v>
      </c>
      <c r="G9" s="12" cm="1">
        <f t="array" ref="G9">INDEX(GMWQ!$A$2:$NF$60,MATCH(1,(GMWQ!$NE$2:$NE$60=G$3)*(GMWQ!$ND$2:$ND$60=G$4)*(GMWQ!$NF$2:$NF$60=G$1),0),$E9-1966)</f>
        <v>1E-3</v>
      </c>
      <c r="H9" s="12" cm="1">
        <f t="array" ref="H9">INDEX(GMWQ!$A$2:$NF$60,MATCH(1,(GMWQ!$NE$2:$NE$60=H$3)*(GMWQ!$ND$2:$ND$60=H$4)*(GMWQ!$NF$2:$NF$60=H$1),0),$E9-1966)</f>
        <v>1E-3</v>
      </c>
      <c r="I9" s="12" cm="1">
        <f t="array" ref="I9">INDEX(GMWQ!$A$2:$NF$60,MATCH(1,(GMWQ!$NE$2:$NE$60=I$3)*(GMWQ!$ND$2:$ND$60=I$4)*(GMWQ!$NF$2:$NF$60=I$1),0),$E9-1966)</f>
        <v>1E-3</v>
      </c>
      <c r="J9" s="12" cm="1">
        <f t="array" ref="J9">INDEX(GMWQ!$A$2:$NF$60,MATCH(1,(GMWQ!$NE$2:$NE$60=J$3)*(GMWQ!$ND$2:$ND$60=J$4)*(GMWQ!$NF$2:$NF$60=J$1),0),$E9-1966)</f>
        <v>1E-3</v>
      </c>
      <c r="K9" s="12" cm="1">
        <f t="array" ref="K9">INDEX(GMWQ!$A$2:$NF$60,MATCH(1,(GMWQ!$NE$2:$NE$60=K$3)*(GMWQ!$ND$2:$ND$60=K$4)*(GMWQ!$NF$2:$NF$60=K$1),0),$E9-1966)</f>
        <v>1E-3</v>
      </c>
      <c r="L9" s="12" cm="1">
        <f t="array" ref="L9">INDEX(GMWQ!$A$2:$NF$60,MATCH(1,(GMWQ!$NE$2:$NE$60=L$3)*(GMWQ!$ND$2:$ND$60=L$4)*(GMWQ!$NF$2:$NF$60=L$1),0),$E9-1966)</f>
        <v>1E-3</v>
      </c>
      <c r="M9" s="12" cm="1">
        <f t="array" ref="M9">INDEX(GMWQ!$A$2:$NF$60,MATCH(1,(GMWQ!$NE$2:$NE$60=M$3)*(GMWQ!$ND$2:$ND$60=M$4)*(GMWQ!$NF$2:$NF$60=M$1),0),$E9-1966)</f>
        <v>1E-3</v>
      </c>
      <c r="N9" s="12" cm="1">
        <f t="array" ref="N9">INDEX(GMWQ!$A$2:$NF$60,MATCH(1,(GMWQ!$NE$2:$NE$60=N$3)*(GMWQ!$ND$2:$ND$60=N$4)*(GMWQ!$NF$2:$NF$60=N$1),0),$E9-1966)</f>
        <v>1E-3</v>
      </c>
      <c r="O9" s="12" cm="1">
        <f t="array" ref="O9">INDEX(GMWQ!$A$2:$NF$60,MATCH(1,(GMWQ!$NE$2:$NE$60=O$3)*(GMWQ!$ND$2:$ND$60=O$4)*(GMWQ!$NF$2:$NF$60=O$1),0),$E9-1966)</f>
        <v>1E-3</v>
      </c>
      <c r="P9" s="12" cm="1">
        <f t="array" ref="P9">INDEX(GMWQ!$A$2:$NF$60,MATCH(1,(GMWQ!$NE$2:$NE$60=P$3)*(GMWQ!$ND$2:$ND$60=P$4)*(GMWQ!$NF$2:$NF$60=P$1),0),$E9-1966)</f>
        <v>1E-3</v>
      </c>
      <c r="Q9" s="12" cm="1">
        <f t="array" ref="Q9">INDEX(GMWQ!$A$2:$NF$60,MATCH(1,(GMWQ!$NE$2:$NE$60=Q$3)*(GMWQ!$ND$2:$ND$60=Q$4)*(GMWQ!$NF$2:$NF$60=Q$1),0),$E9-1966)</f>
        <v>1E-3</v>
      </c>
      <c r="R9" s="12" cm="1">
        <f t="array" ref="R9">INDEX(GMWQ!$A$2:$NF$60,MATCH(1,(GMWQ!$NE$2:$NE$60=R$3)*(GMWQ!$ND$2:$ND$60=R$4)*(GMWQ!$NF$2:$NF$60=R$1),0),$E9-1966)</f>
        <v>1E-3</v>
      </c>
      <c r="S9" s="12" cm="1">
        <f t="array" ref="S9">INDEX(GMWQ!$A$2:$NF$60,MATCH(1,(GMWQ!$NE$2:$NE$60=S$3)*(GMWQ!$ND$2:$ND$60=S$4)*(GMWQ!$NF$2:$NF$60=S$1),0),$E9-1966)</f>
        <v>1E-3</v>
      </c>
      <c r="T9" s="12" cm="1">
        <f t="array" ref="T9">INDEX(GMWQ!$A$2:$NF$60,MATCH(1,(GMWQ!$NE$2:$NE$60=T$3)*(GMWQ!$ND$2:$ND$60=T$4)*(GMWQ!$NF$2:$NF$60=T$1),0),$E9-1966)</f>
        <v>1E-3</v>
      </c>
      <c r="U9" s="12" cm="1">
        <f t="array" ref="U9">INDEX(GMWQ!$A$2:$NF$60,MATCH(1,(GMWQ!$NE$2:$NE$60=U$3)*(GMWQ!$ND$2:$ND$60=U$4)*(GMWQ!$NF$2:$NF$60=U$1),0),$E9-1966)</f>
        <v>1E-3</v>
      </c>
      <c r="V9" s="12" cm="1">
        <f t="array" ref="V9">INDEX(GMWQ!$A$2:$NF$60,MATCH(1,(GMWQ!$NE$2:$NE$60=V$3)*(GMWQ!$ND$2:$ND$60=V$4)*(GMWQ!$NF$2:$NF$60=V$1),0),$E9-1966)</f>
        <v>1E-3</v>
      </c>
      <c r="W9" s="12" cm="1">
        <f t="array" ref="W9">INDEX(GMWQ!$A$2:$NF$60,MATCH(1,(GMWQ!$NE$2:$NE$60=W$3)*(GMWQ!$ND$2:$ND$60=W$4)*(GMWQ!$NF$2:$NF$60=W$1),0),$E9-1966)</f>
        <v>1E-3</v>
      </c>
      <c r="X9" s="12" cm="1">
        <f t="array" ref="X9">INDEX(GMWQ!$A$2:$NF$60,MATCH(1,(GMWQ!$NE$2:$NE$60=X$3)*(GMWQ!$ND$2:$ND$60=X$4)*(GMWQ!$NF$2:$NF$60=X$1),0),$E9-1966)</f>
        <v>1E-3</v>
      </c>
      <c r="Y9" s="12" cm="1">
        <f t="array" ref="Y9">INDEX(GMWQ!$A$2:$NF$60,MATCH(1,(GMWQ!$NE$2:$NE$60=Y$3)*(GMWQ!$ND$2:$ND$60=Y$4)*(GMWQ!$NF$2:$NF$60=Y$1),0),$E9-1966)</f>
        <v>1E-3</v>
      </c>
      <c r="Z9" s="12" cm="1">
        <f t="array" ref="Z9">INDEX(GMWQ!$A$2:$NF$60,MATCH(1,(GMWQ!$NE$2:$NE$60=Z$3)*(GMWQ!$ND$2:$ND$60=Z$4)*(GMWQ!$NF$2:$NF$60=Z$1),0),$E9-1966)</f>
        <v>24972</v>
      </c>
      <c r="AA9" s="12" cm="1">
        <f t="array" ref="AA9">INDEX(GMWQ!$A$2:$NF$60,MATCH(1,(GMWQ!$NE$2:$NE$60=AA$3)*(GMWQ!$ND$2:$ND$60=AA$4)*(GMWQ!$NF$2:$NF$60=AA$1),0),$E9-1966)</f>
        <v>4961.6419999999998</v>
      </c>
    </row>
    <row r="10" spans="1:27" x14ac:dyDescent="0.25">
      <c r="B10" s="12">
        <v>1973</v>
      </c>
      <c r="C10" s="12">
        <v>1973</v>
      </c>
      <c r="E10" s="12">
        <f t="shared" si="1"/>
        <v>1976</v>
      </c>
      <c r="F10" s="12" cm="1">
        <f t="array" ref="F10">INDEX(GMWQ!$A$2:$NF$60,MATCH(1,(GMWQ!$NE$2:$NE$60=F$3)*(GMWQ!$ND$2:$ND$60=F$4)*(GMWQ!$NF$2:$NF$60=F$1),0),$E10-1966)</f>
        <v>27083</v>
      </c>
      <c r="G10" s="12" cm="1">
        <f t="array" ref="G10">INDEX(GMWQ!$A$2:$NF$60,MATCH(1,(GMWQ!$NE$2:$NE$60=G$3)*(GMWQ!$ND$2:$ND$60=G$4)*(GMWQ!$NF$2:$NF$60=G$1),0),$E10-1966)</f>
        <v>1E-3</v>
      </c>
      <c r="H10" s="12" cm="1">
        <f t="array" ref="H10">INDEX(GMWQ!$A$2:$NF$60,MATCH(1,(GMWQ!$NE$2:$NE$60=H$3)*(GMWQ!$ND$2:$ND$60=H$4)*(GMWQ!$NF$2:$NF$60=H$1),0),$E10-1966)</f>
        <v>1E-3</v>
      </c>
      <c r="I10" s="12" cm="1">
        <f t="array" ref="I10">INDEX(GMWQ!$A$2:$NF$60,MATCH(1,(GMWQ!$NE$2:$NE$60=I$3)*(GMWQ!$ND$2:$ND$60=I$4)*(GMWQ!$NF$2:$NF$60=I$1),0),$E10-1966)</f>
        <v>1E-3</v>
      </c>
      <c r="J10" s="12" cm="1">
        <f t="array" ref="J10">INDEX(GMWQ!$A$2:$NF$60,MATCH(1,(GMWQ!$NE$2:$NE$60=J$3)*(GMWQ!$ND$2:$ND$60=J$4)*(GMWQ!$NF$2:$NF$60=J$1),0),$E10-1966)</f>
        <v>1E-3</v>
      </c>
      <c r="K10" s="12" cm="1">
        <f t="array" ref="K10">INDEX(GMWQ!$A$2:$NF$60,MATCH(1,(GMWQ!$NE$2:$NE$60=K$3)*(GMWQ!$ND$2:$ND$60=K$4)*(GMWQ!$NF$2:$NF$60=K$1),0),$E10-1966)</f>
        <v>1E-3</v>
      </c>
      <c r="L10" s="12" cm="1">
        <f t="array" ref="L10">INDEX(GMWQ!$A$2:$NF$60,MATCH(1,(GMWQ!$NE$2:$NE$60=L$3)*(GMWQ!$ND$2:$ND$60=L$4)*(GMWQ!$NF$2:$NF$60=L$1),0),$E10-1966)</f>
        <v>1E-3</v>
      </c>
      <c r="M10" s="12" cm="1">
        <f t="array" ref="M10">INDEX(GMWQ!$A$2:$NF$60,MATCH(1,(GMWQ!$NE$2:$NE$60=M$3)*(GMWQ!$ND$2:$ND$60=M$4)*(GMWQ!$NF$2:$NF$60=M$1),0),$E10-1966)</f>
        <v>1E-3</v>
      </c>
      <c r="N10" s="12" cm="1">
        <f t="array" ref="N10">INDEX(GMWQ!$A$2:$NF$60,MATCH(1,(GMWQ!$NE$2:$NE$60=N$3)*(GMWQ!$ND$2:$ND$60=N$4)*(GMWQ!$NF$2:$NF$60=N$1),0),$E10-1966)</f>
        <v>1E-3</v>
      </c>
      <c r="O10" s="12" cm="1">
        <f t="array" ref="O10">INDEX(GMWQ!$A$2:$NF$60,MATCH(1,(GMWQ!$NE$2:$NE$60=O$3)*(GMWQ!$ND$2:$ND$60=O$4)*(GMWQ!$NF$2:$NF$60=O$1),0),$E10-1966)</f>
        <v>1E-3</v>
      </c>
      <c r="P10" s="12" cm="1">
        <f t="array" ref="P10">INDEX(GMWQ!$A$2:$NF$60,MATCH(1,(GMWQ!$NE$2:$NE$60=P$3)*(GMWQ!$ND$2:$ND$60=P$4)*(GMWQ!$NF$2:$NF$60=P$1),0),$E10-1966)</f>
        <v>1E-3</v>
      </c>
      <c r="Q10" s="12" cm="1">
        <f t="array" ref="Q10">INDEX(GMWQ!$A$2:$NF$60,MATCH(1,(GMWQ!$NE$2:$NE$60=Q$3)*(GMWQ!$ND$2:$ND$60=Q$4)*(GMWQ!$NF$2:$NF$60=Q$1),0),$E10-1966)</f>
        <v>1E-3</v>
      </c>
      <c r="R10" s="12" cm="1">
        <f t="array" ref="R10">INDEX(GMWQ!$A$2:$NF$60,MATCH(1,(GMWQ!$NE$2:$NE$60=R$3)*(GMWQ!$ND$2:$ND$60=R$4)*(GMWQ!$NF$2:$NF$60=R$1),0),$E10-1966)</f>
        <v>1E-3</v>
      </c>
      <c r="S10" s="12" cm="1">
        <f t="array" ref="S10">INDEX(GMWQ!$A$2:$NF$60,MATCH(1,(GMWQ!$NE$2:$NE$60=S$3)*(GMWQ!$ND$2:$ND$60=S$4)*(GMWQ!$NF$2:$NF$60=S$1),0),$E10-1966)</f>
        <v>1E-3</v>
      </c>
      <c r="T10" s="12" cm="1">
        <f t="array" ref="T10">INDEX(GMWQ!$A$2:$NF$60,MATCH(1,(GMWQ!$NE$2:$NE$60=T$3)*(GMWQ!$ND$2:$ND$60=T$4)*(GMWQ!$NF$2:$NF$60=T$1),0),$E10-1966)</f>
        <v>1E-3</v>
      </c>
      <c r="U10" s="12" cm="1">
        <f t="array" ref="U10">INDEX(GMWQ!$A$2:$NF$60,MATCH(1,(GMWQ!$NE$2:$NE$60=U$3)*(GMWQ!$ND$2:$ND$60=U$4)*(GMWQ!$NF$2:$NF$60=U$1),0),$E10-1966)</f>
        <v>1E-3</v>
      </c>
      <c r="V10" s="12" cm="1">
        <f t="array" ref="V10">INDEX(GMWQ!$A$2:$NF$60,MATCH(1,(GMWQ!$NE$2:$NE$60=V$3)*(GMWQ!$ND$2:$ND$60=V$4)*(GMWQ!$NF$2:$NF$60=V$1),0),$E10-1966)</f>
        <v>1E-3</v>
      </c>
      <c r="W10" s="12" cm="1">
        <f t="array" ref="W10">INDEX(GMWQ!$A$2:$NF$60,MATCH(1,(GMWQ!$NE$2:$NE$60=W$3)*(GMWQ!$ND$2:$ND$60=W$4)*(GMWQ!$NF$2:$NF$60=W$1),0),$E10-1966)</f>
        <v>1E-3</v>
      </c>
      <c r="X10" s="12" cm="1">
        <f t="array" ref="X10">INDEX(GMWQ!$A$2:$NF$60,MATCH(1,(GMWQ!$NE$2:$NE$60=X$3)*(GMWQ!$ND$2:$ND$60=X$4)*(GMWQ!$NF$2:$NF$60=X$1),0),$E10-1966)</f>
        <v>1E-3</v>
      </c>
      <c r="Y10" s="12" cm="1">
        <f t="array" ref="Y10">INDEX(GMWQ!$A$2:$NF$60,MATCH(1,(GMWQ!$NE$2:$NE$60=Y$3)*(GMWQ!$ND$2:$ND$60=Y$4)*(GMWQ!$NF$2:$NF$60=Y$1),0),$E10-1966)</f>
        <v>1E-3</v>
      </c>
      <c r="Z10" s="12" cm="1">
        <f t="array" ref="Z10">INDEX(GMWQ!$A$2:$NF$60,MATCH(1,(GMWQ!$NE$2:$NE$60=Z$3)*(GMWQ!$ND$2:$ND$60=Z$4)*(GMWQ!$NF$2:$NF$60=Z$1),0),$E10-1966)</f>
        <v>24999</v>
      </c>
      <c r="AA10" s="12" cm="1">
        <f t="array" ref="AA10">INDEX(GMWQ!$A$2:$NF$60,MATCH(1,(GMWQ!$NE$2:$NE$60=AA$3)*(GMWQ!$ND$2:$ND$60=AA$4)*(GMWQ!$NF$2:$NF$60=AA$1),0),$E10-1966)</f>
        <v>4995.0519999999997</v>
      </c>
    </row>
    <row r="11" spans="1:27" x14ac:dyDescent="0.25">
      <c r="A11" s="12">
        <v>1974</v>
      </c>
      <c r="B11" s="12">
        <f>+B7+1</f>
        <v>1974</v>
      </c>
      <c r="C11" s="12">
        <v>1973</v>
      </c>
      <c r="D11" s="12">
        <v>1973</v>
      </c>
      <c r="E11" s="12">
        <f t="shared" si="1"/>
        <v>1977</v>
      </c>
      <c r="F11" s="12" cm="1">
        <f t="array" ref="F11">INDEX(GMWQ!$A$2:$NF$60,MATCH(1,(GMWQ!$NE$2:$NE$60=F$3)*(GMWQ!$ND$2:$ND$60=F$4)*(GMWQ!$NF$2:$NF$60=F$1),0),$E11-1966)</f>
        <v>27055</v>
      </c>
      <c r="G11" s="12" cm="1">
        <f t="array" ref="G11">INDEX(GMWQ!$A$2:$NF$60,MATCH(1,(GMWQ!$NE$2:$NE$60=G$3)*(GMWQ!$ND$2:$ND$60=G$4)*(GMWQ!$NF$2:$NF$60=G$1),0),$E11-1966)</f>
        <v>1E-3</v>
      </c>
      <c r="H11" s="12" cm="1">
        <f t="array" ref="H11">INDEX(GMWQ!$A$2:$NF$60,MATCH(1,(GMWQ!$NE$2:$NE$60=H$3)*(GMWQ!$ND$2:$ND$60=H$4)*(GMWQ!$NF$2:$NF$60=H$1),0),$E11-1966)</f>
        <v>1E-3</v>
      </c>
      <c r="I11" s="12" cm="1">
        <f t="array" ref="I11">INDEX(GMWQ!$A$2:$NF$60,MATCH(1,(GMWQ!$NE$2:$NE$60=I$3)*(GMWQ!$ND$2:$ND$60=I$4)*(GMWQ!$NF$2:$NF$60=I$1),0),$E11-1966)</f>
        <v>1E-3</v>
      </c>
      <c r="J11" s="12" cm="1">
        <f t="array" ref="J11">INDEX(GMWQ!$A$2:$NF$60,MATCH(1,(GMWQ!$NE$2:$NE$60=J$3)*(GMWQ!$ND$2:$ND$60=J$4)*(GMWQ!$NF$2:$NF$60=J$1),0),$E11-1966)</f>
        <v>1E-3</v>
      </c>
      <c r="K11" s="12" cm="1">
        <f t="array" ref="K11">INDEX(GMWQ!$A$2:$NF$60,MATCH(1,(GMWQ!$NE$2:$NE$60=K$3)*(GMWQ!$ND$2:$ND$60=K$4)*(GMWQ!$NF$2:$NF$60=K$1),0),$E11-1966)</f>
        <v>1E-3</v>
      </c>
      <c r="L11" s="12" cm="1">
        <f t="array" ref="L11">INDEX(GMWQ!$A$2:$NF$60,MATCH(1,(GMWQ!$NE$2:$NE$60=L$3)*(GMWQ!$ND$2:$ND$60=L$4)*(GMWQ!$NF$2:$NF$60=L$1),0),$E11-1966)</f>
        <v>1E-3</v>
      </c>
      <c r="M11" s="12" cm="1">
        <f t="array" ref="M11">INDEX(GMWQ!$A$2:$NF$60,MATCH(1,(GMWQ!$NE$2:$NE$60=M$3)*(GMWQ!$ND$2:$ND$60=M$4)*(GMWQ!$NF$2:$NF$60=M$1),0),$E11-1966)</f>
        <v>1E-3</v>
      </c>
      <c r="N11" s="12" cm="1">
        <f t="array" ref="N11">INDEX(GMWQ!$A$2:$NF$60,MATCH(1,(GMWQ!$NE$2:$NE$60=N$3)*(GMWQ!$ND$2:$ND$60=N$4)*(GMWQ!$NF$2:$NF$60=N$1),0),$E11-1966)</f>
        <v>1E-3</v>
      </c>
      <c r="O11" s="12" cm="1">
        <f t="array" ref="O11">INDEX(GMWQ!$A$2:$NF$60,MATCH(1,(GMWQ!$NE$2:$NE$60=O$3)*(GMWQ!$ND$2:$ND$60=O$4)*(GMWQ!$NF$2:$NF$60=O$1),0),$E11-1966)</f>
        <v>1E-3</v>
      </c>
      <c r="P11" s="12" cm="1">
        <f t="array" ref="P11">INDEX(GMWQ!$A$2:$NF$60,MATCH(1,(GMWQ!$NE$2:$NE$60=P$3)*(GMWQ!$ND$2:$ND$60=P$4)*(GMWQ!$NF$2:$NF$60=P$1),0),$E11-1966)</f>
        <v>1E-3</v>
      </c>
      <c r="Q11" s="12" cm="1">
        <f t="array" ref="Q11">INDEX(GMWQ!$A$2:$NF$60,MATCH(1,(GMWQ!$NE$2:$NE$60=Q$3)*(GMWQ!$ND$2:$ND$60=Q$4)*(GMWQ!$NF$2:$NF$60=Q$1),0),$E11-1966)</f>
        <v>1E-3</v>
      </c>
      <c r="R11" s="12" cm="1">
        <f t="array" ref="R11">INDEX(GMWQ!$A$2:$NF$60,MATCH(1,(GMWQ!$NE$2:$NE$60=R$3)*(GMWQ!$ND$2:$ND$60=R$4)*(GMWQ!$NF$2:$NF$60=R$1),0),$E11-1966)</f>
        <v>1E-3</v>
      </c>
      <c r="S11" s="12" cm="1">
        <f t="array" ref="S11">INDEX(GMWQ!$A$2:$NF$60,MATCH(1,(GMWQ!$NE$2:$NE$60=S$3)*(GMWQ!$ND$2:$ND$60=S$4)*(GMWQ!$NF$2:$NF$60=S$1),0),$E11-1966)</f>
        <v>1E-3</v>
      </c>
      <c r="T11" s="12" cm="1">
        <f t="array" ref="T11">INDEX(GMWQ!$A$2:$NF$60,MATCH(1,(GMWQ!$NE$2:$NE$60=T$3)*(GMWQ!$ND$2:$ND$60=T$4)*(GMWQ!$NF$2:$NF$60=T$1),0),$E11-1966)</f>
        <v>1E-3</v>
      </c>
      <c r="U11" s="12" cm="1">
        <f t="array" ref="U11">INDEX(GMWQ!$A$2:$NF$60,MATCH(1,(GMWQ!$NE$2:$NE$60=U$3)*(GMWQ!$ND$2:$ND$60=U$4)*(GMWQ!$NF$2:$NF$60=U$1),0),$E11-1966)</f>
        <v>1E-3</v>
      </c>
      <c r="V11" s="12" cm="1">
        <f t="array" ref="V11">INDEX(GMWQ!$A$2:$NF$60,MATCH(1,(GMWQ!$NE$2:$NE$60=V$3)*(GMWQ!$ND$2:$ND$60=V$4)*(GMWQ!$NF$2:$NF$60=V$1),0),$E11-1966)</f>
        <v>1E-3</v>
      </c>
      <c r="W11" s="12" cm="1">
        <f t="array" ref="W11">INDEX(GMWQ!$A$2:$NF$60,MATCH(1,(GMWQ!$NE$2:$NE$60=W$3)*(GMWQ!$ND$2:$ND$60=W$4)*(GMWQ!$NF$2:$NF$60=W$1),0),$E11-1966)</f>
        <v>1E-3</v>
      </c>
      <c r="X11" s="12" cm="1">
        <f t="array" ref="X11">INDEX(GMWQ!$A$2:$NF$60,MATCH(1,(GMWQ!$NE$2:$NE$60=X$3)*(GMWQ!$ND$2:$ND$60=X$4)*(GMWQ!$NF$2:$NF$60=X$1),0),$E11-1966)</f>
        <v>1E-3</v>
      </c>
      <c r="Y11" s="12" cm="1">
        <f t="array" ref="Y11">INDEX(GMWQ!$A$2:$NF$60,MATCH(1,(GMWQ!$NE$2:$NE$60=Y$3)*(GMWQ!$ND$2:$ND$60=Y$4)*(GMWQ!$NF$2:$NF$60=Y$1),0),$E11-1966)</f>
        <v>1E-3</v>
      </c>
      <c r="Z11" s="12" cm="1">
        <f t="array" ref="Z11">INDEX(GMWQ!$A$2:$NF$60,MATCH(1,(GMWQ!$NE$2:$NE$60=Z$3)*(GMWQ!$ND$2:$ND$60=Z$4)*(GMWQ!$NF$2:$NF$60=Z$1),0),$E11-1966)</f>
        <v>24984</v>
      </c>
      <c r="AA11" s="12" cm="1">
        <f t="array" ref="AA11">INDEX(GMWQ!$A$2:$NF$60,MATCH(1,(GMWQ!$NE$2:$NE$60=AA$3)*(GMWQ!$ND$2:$ND$60=AA$4)*(GMWQ!$NF$2:$NF$60=AA$1),0),$E11-1966)</f>
        <v>5028.8990000000003</v>
      </c>
    </row>
    <row r="12" spans="1:27" x14ac:dyDescent="0.25">
      <c r="B12" s="12">
        <f t="shared" ref="B12:D27" si="2">+B8+1</f>
        <v>1974</v>
      </c>
      <c r="C12" s="12">
        <f>+C8+1</f>
        <v>1974</v>
      </c>
      <c r="E12" s="12">
        <f t="shared" si="1"/>
        <v>1978</v>
      </c>
      <c r="F12" s="12" cm="1">
        <f t="array" ref="F12">INDEX(GMWQ!$A$2:$NF$60,MATCH(1,(GMWQ!$NE$2:$NE$60=F$3)*(GMWQ!$ND$2:$ND$60=F$4)*(GMWQ!$NF$2:$NF$60=F$1),0),$E12-1966)</f>
        <v>27113</v>
      </c>
      <c r="G12" s="12" cm="1">
        <f t="array" ref="G12">INDEX(GMWQ!$A$2:$NF$60,MATCH(1,(GMWQ!$NE$2:$NE$60=G$3)*(GMWQ!$ND$2:$ND$60=G$4)*(GMWQ!$NF$2:$NF$60=G$1),0),$E12-1966)</f>
        <v>1E-3</v>
      </c>
      <c r="H12" s="12" cm="1">
        <f t="array" ref="H12">INDEX(GMWQ!$A$2:$NF$60,MATCH(1,(GMWQ!$NE$2:$NE$60=H$3)*(GMWQ!$ND$2:$ND$60=H$4)*(GMWQ!$NF$2:$NF$60=H$1),0),$E12-1966)</f>
        <v>1E-3</v>
      </c>
      <c r="I12" s="12" cm="1">
        <f t="array" ref="I12">INDEX(GMWQ!$A$2:$NF$60,MATCH(1,(GMWQ!$NE$2:$NE$60=I$3)*(GMWQ!$ND$2:$ND$60=I$4)*(GMWQ!$NF$2:$NF$60=I$1),0),$E12-1966)</f>
        <v>1E-3</v>
      </c>
      <c r="J12" s="12" cm="1">
        <f t="array" ref="J12">INDEX(GMWQ!$A$2:$NF$60,MATCH(1,(GMWQ!$NE$2:$NE$60=J$3)*(GMWQ!$ND$2:$ND$60=J$4)*(GMWQ!$NF$2:$NF$60=J$1),0),$E12-1966)</f>
        <v>1E-3</v>
      </c>
      <c r="K12" s="12" cm="1">
        <f t="array" ref="K12">INDEX(GMWQ!$A$2:$NF$60,MATCH(1,(GMWQ!$NE$2:$NE$60=K$3)*(GMWQ!$ND$2:$ND$60=K$4)*(GMWQ!$NF$2:$NF$60=K$1),0),$E12-1966)</f>
        <v>1E-3</v>
      </c>
      <c r="L12" s="12" cm="1">
        <f t="array" ref="L12">INDEX(GMWQ!$A$2:$NF$60,MATCH(1,(GMWQ!$NE$2:$NE$60=L$3)*(GMWQ!$ND$2:$ND$60=L$4)*(GMWQ!$NF$2:$NF$60=L$1),0),$E12-1966)</f>
        <v>1E-3</v>
      </c>
      <c r="M12" s="12" cm="1">
        <f t="array" ref="M12">INDEX(GMWQ!$A$2:$NF$60,MATCH(1,(GMWQ!$NE$2:$NE$60=M$3)*(GMWQ!$ND$2:$ND$60=M$4)*(GMWQ!$NF$2:$NF$60=M$1),0),$E12-1966)</f>
        <v>1E-3</v>
      </c>
      <c r="N12" s="12" cm="1">
        <f t="array" ref="N12">INDEX(GMWQ!$A$2:$NF$60,MATCH(1,(GMWQ!$NE$2:$NE$60=N$3)*(GMWQ!$ND$2:$ND$60=N$4)*(GMWQ!$NF$2:$NF$60=N$1),0),$E12-1966)</f>
        <v>1E-3</v>
      </c>
      <c r="O12" s="12" cm="1">
        <f t="array" ref="O12">INDEX(GMWQ!$A$2:$NF$60,MATCH(1,(GMWQ!$NE$2:$NE$60=O$3)*(GMWQ!$ND$2:$ND$60=O$4)*(GMWQ!$NF$2:$NF$60=O$1),0),$E12-1966)</f>
        <v>1E-3</v>
      </c>
      <c r="P12" s="12" cm="1">
        <f t="array" ref="P12">INDEX(GMWQ!$A$2:$NF$60,MATCH(1,(GMWQ!$NE$2:$NE$60=P$3)*(GMWQ!$ND$2:$ND$60=P$4)*(GMWQ!$NF$2:$NF$60=P$1),0),$E12-1966)</f>
        <v>1E-3</v>
      </c>
      <c r="Q12" s="12" cm="1">
        <f t="array" ref="Q12">INDEX(GMWQ!$A$2:$NF$60,MATCH(1,(GMWQ!$NE$2:$NE$60=Q$3)*(GMWQ!$ND$2:$ND$60=Q$4)*(GMWQ!$NF$2:$NF$60=Q$1),0),$E12-1966)</f>
        <v>1E-3</v>
      </c>
      <c r="R12" s="12" cm="1">
        <f t="array" ref="R12">INDEX(GMWQ!$A$2:$NF$60,MATCH(1,(GMWQ!$NE$2:$NE$60=R$3)*(GMWQ!$ND$2:$ND$60=R$4)*(GMWQ!$NF$2:$NF$60=R$1),0),$E12-1966)</f>
        <v>1E-3</v>
      </c>
      <c r="S12" s="12" cm="1">
        <f t="array" ref="S12">INDEX(GMWQ!$A$2:$NF$60,MATCH(1,(GMWQ!$NE$2:$NE$60=S$3)*(GMWQ!$ND$2:$ND$60=S$4)*(GMWQ!$NF$2:$NF$60=S$1),0),$E12-1966)</f>
        <v>1E-3</v>
      </c>
      <c r="T12" s="12" cm="1">
        <f t="array" ref="T12">INDEX(GMWQ!$A$2:$NF$60,MATCH(1,(GMWQ!$NE$2:$NE$60=T$3)*(GMWQ!$ND$2:$ND$60=T$4)*(GMWQ!$NF$2:$NF$60=T$1),0),$E12-1966)</f>
        <v>1E-3</v>
      </c>
      <c r="U12" s="12" cm="1">
        <f t="array" ref="U12">INDEX(GMWQ!$A$2:$NF$60,MATCH(1,(GMWQ!$NE$2:$NE$60=U$3)*(GMWQ!$ND$2:$ND$60=U$4)*(GMWQ!$NF$2:$NF$60=U$1),0),$E12-1966)</f>
        <v>1E-3</v>
      </c>
      <c r="V12" s="12" cm="1">
        <f t="array" ref="V12">INDEX(GMWQ!$A$2:$NF$60,MATCH(1,(GMWQ!$NE$2:$NE$60=V$3)*(GMWQ!$ND$2:$ND$60=V$4)*(GMWQ!$NF$2:$NF$60=V$1),0),$E12-1966)</f>
        <v>1E-3</v>
      </c>
      <c r="W12" s="12" cm="1">
        <f t="array" ref="W12">INDEX(GMWQ!$A$2:$NF$60,MATCH(1,(GMWQ!$NE$2:$NE$60=W$3)*(GMWQ!$ND$2:$ND$60=W$4)*(GMWQ!$NF$2:$NF$60=W$1),0),$E12-1966)</f>
        <v>1E-3</v>
      </c>
      <c r="X12" s="12" cm="1">
        <f t="array" ref="X12">INDEX(GMWQ!$A$2:$NF$60,MATCH(1,(GMWQ!$NE$2:$NE$60=X$3)*(GMWQ!$ND$2:$ND$60=X$4)*(GMWQ!$NF$2:$NF$60=X$1),0),$E12-1966)</f>
        <v>1E-3</v>
      </c>
      <c r="Y12" s="12" cm="1">
        <f t="array" ref="Y12">INDEX(GMWQ!$A$2:$NF$60,MATCH(1,(GMWQ!$NE$2:$NE$60=Y$3)*(GMWQ!$ND$2:$ND$60=Y$4)*(GMWQ!$NF$2:$NF$60=Y$1),0),$E12-1966)</f>
        <v>1E-3</v>
      </c>
      <c r="Z12" s="12" cm="1">
        <f t="array" ref="Z12">INDEX(GMWQ!$A$2:$NF$60,MATCH(1,(GMWQ!$NE$2:$NE$60=Z$3)*(GMWQ!$ND$2:$ND$60=Z$4)*(GMWQ!$NF$2:$NF$60=Z$1),0),$E12-1966)</f>
        <v>25002</v>
      </c>
      <c r="AA12" s="12" cm="1">
        <f t="array" ref="AA12">INDEX(GMWQ!$A$2:$NF$60,MATCH(1,(GMWQ!$NE$2:$NE$60=AA$3)*(GMWQ!$ND$2:$ND$60=AA$4)*(GMWQ!$NF$2:$NF$60=AA$1),0),$E12-1966)</f>
        <v>5073.7740000000003</v>
      </c>
    </row>
    <row r="13" spans="1:27" x14ac:dyDescent="0.25">
      <c r="B13" s="12">
        <f t="shared" si="2"/>
        <v>1974</v>
      </c>
      <c r="C13" s="12">
        <f t="shared" si="2"/>
        <v>1974</v>
      </c>
      <c r="E13" s="12">
        <f t="shared" si="1"/>
        <v>1979</v>
      </c>
      <c r="F13" s="12" cm="1">
        <f t="array" ref="F13">INDEX(GMWQ!$A$2:$NF$60,MATCH(1,(GMWQ!$NE$2:$NE$60=F$3)*(GMWQ!$ND$2:$ND$60=F$4)*(GMWQ!$NF$2:$NF$60=F$1),0),$E13-1966)</f>
        <v>27211</v>
      </c>
      <c r="G13" s="12" cm="1">
        <f t="array" ref="G13">INDEX(GMWQ!$A$2:$NF$60,MATCH(1,(GMWQ!$NE$2:$NE$60=G$3)*(GMWQ!$ND$2:$ND$60=G$4)*(GMWQ!$NF$2:$NF$60=G$1),0),$E13-1966)</f>
        <v>1E-3</v>
      </c>
      <c r="H13" s="12" cm="1">
        <f t="array" ref="H13">INDEX(GMWQ!$A$2:$NF$60,MATCH(1,(GMWQ!$NE$2:$NE$60=H$3)*(GMWQ!$ND$2:$ND$60=H$4)*(GMWQ!$NF$2:$NF$60=H$1),0),$E13-1966)</f>
        <v>1E-3</v>
      </c>
      <c r="I13" s="12" cm="1">
        <f t="array" ref="I13">INDEX(GMWQ!$A$2:$NF$60,MATCH(1,(GMWQ!$NE$2:$NE$60=I$3)*(GMWQ!$ND$2:$ND$60=I$4)*(GMWQ!$NF$2:$NF$60=I$1),0),$E13-1966)</f>
        <v>1E-3</v>
      </c>
      <c r="J13" s="12" cm="1">
        <f t="array" ref="J13">INDEX(GMWQ!$A$2:$NF$60,MATCH(1,(GMWQ!$NE$2:$NE$60=J$3)*(GMWQ!$ND$2:$ND$60=J$4)*(GMWQ!$NF$2:$NF$60=J$1),0),$E13-1966)</f>
        <v>1E-3</v>
      </c>
      <c r="K13" s="12" cm="1">
        <f t="array" ref="K13">INDEX(GMWQ!$A$2:$NF$60,MATCH(1,(GMWQ!$NE$2:$NE$60=K$3)*(GMWQ!$ND$2:$ND$60=K$4)*(GMWQ!$NF$2:$NF$60=K$1),0),$E13-1966)</f>
        <v>1E-3</v>
      </c>
      <c r="L13" s="12" cm="1">
        <f t="array" ref="L13">INDEX(GMWQ!$A$2:$NF$60,MATCH(1,(GMWQ!$NE$2:$NE$60=L$3)*(GMWQ!$ND$2:$ND$60=L$4)*(GMWQ!$NF$2:$NF$60=L$1),0),$E13-1966)</f>
        <v>1E-3</v>
      </c>
      <c r="M13" s="12" cm="1">
        <f t="array" ref="M13">INDEX(GMWQ!$A$2:$NF$60,MATCH(1,(GMWQ!$NE$2:$NE$60=M$3)*(GMWQ!$ND$2:$ND$60=M$4)*(GMWQ!$NF$2:$NF$60=M$1),0),$E13-1966)</f>
        <v>1E-3</v>
      </c>
      <c r="N13" s="12" cm="1">
        <f t="array" ref="N13">INDEX(GMWQ!$A$2:$NF$60,MATCH(1,(GMWQ!$NE$2:$NE$60=N$3)*(GMWQ!$ND$2:$ND$60=N$4)*(GMWQ!$NF$2:$NF$60=N$1),0),$E13-1966)</f>
        <v>1E-3</v>
      </c>
      <c r="O13" s="12" cm="1">
        <f t="array" ref="O13">INDEX(GMWQ!$A$2:$NF$60,MATCH(1,(GMWQ!$NE$2:$NE$60=O$3)*(GMWQ!$ND$2:$ND$60=O$4)*(GMWQ!$NF$2:$NF$60=O$1),0),$E13-1966)</f>
        <v>1E-3</v>
      </c>
      <c r="P13" s="12" cm="1">
        <f t="array" ref="P13">INDEX(GMWQ!$A$2:$NF$60,MATCH(1,(GMWQ!$NE$2:$NE$60=P$3)*(GMWQ!$ND$2:$ND$60=P$4)*(GMWQ!$NF$2:$NF$60=P$1),0),$E13-1966)</f>
        <v>1E-3</v>
      </c>
      <c r="Q13" s="12" cm="1">
        <f t="array" ref="Q13">INDEX(GMWQ!$A$2:$NF$60,MATCH(1,(GMWQ!$NE$2:$NE$60=Q$3)*(GMWQ!$ND$2:$ND$60=Q$4)*(GMWQ!$NF$2:$NF$60=Q$1),0),$E13-1966)</f>
        <v>1E-3</v>
      </c>
      <c r="R13" s="12" cm="1">
        <f t="array" ref="R13">INDEX(GMWQ!$A$2:$NF$60,MATCH(1,(GMWQ!$NE$2:$NE$60=R$3)*(GMWQ!$ND$2:$ND$60=R$4)*(GMWQ!$NF$2:$NF$60=R$1),0),$E13-1966)</f>
        <v>1E-3</v>
      </c>
      <c r="S13" s="12" cm="1">
        <f t="array" ref="S13">INDEX(GMWQ!$A$2:$NF$60,MATCH(1,(GMWQ!$NE$2:$NE$60=S$3)*(GMWQ!$ND$2:$ND$60=S$4)*(GMWQ!$NF$2:$NF$60=S$1),0),$E13-1966)</f>
        <v>1E-3</v>
      </c>
      <c r="T13" s="12" cm="1">
        <f t="array" ref="T13">INDEX(GMWQ!$A$2:$NF$60,MATCH(1,(GMWQ!$NE$2:$NE$60=T$3)*(GMWQ!$ND$2:$ND$60=T$4)*(GMWQ!$NF$2:$NF$60=T$1),0),$E13-1966)</f>
        <v>1E-3</v>
      </c>
      <c r="U13" s="12" cm="1">
        <f t="array" ref="U13">INDEX(GMWQ!$A$2:$NF$60,MATCH(1,(GMWQ!$NE$2:$NE$60=U$3)*(GMWQ!$ND$2:$ND$60=U$4)*(GMWQ!$NF$2:$NF$60=U$1),0),$E13-1966)</f>
        <v>1E-3</v>
      </c>
      <c r="V13" s="12" cm="1">
        <f t="array" ref="V13">INDEX(GMWQ!$A$2:$NF$60,MATCH(1,(GMWQ!$NE$2:$NE$60=V$3)*(GMWQ!$ND$2:$ND$60=V$4)*(GMWQ!$NF$2:$NF$60=V$1),0),$E13-1966)</f>
        <v>1E-3</v>
      </c>
      <c r="W13" s="12" cm="1">
        <f t="array" ref="W13">INDEX(GMWQ!$A$2:$NF$60,MATCH(1,(GMWQ!$NE$2:$NE$60=W$3)*(GMWQ!$ND$2:$ND$60=W$4)*(GMWQ!$NF$2:$NF$60=W$1),0),$E13-1966)</f>
        <v>1E-3</v>
      </c>
      <c r="X13" s="12" cm="1">
        <f t="array" ref="X13">INDEX(GMWQ!$A$2:$NF$60,MATCH(1,(GMWQ!$NE$2:$NE$60=X$3)*(GMWQ!$ND$2:$ND$60=X$4)*(GMWQ!$NF$2:$NF$60=X$1),0),$E13-1966)</f>
        <v>1E-3</v>
      </c>
      <c r="Y13" s="12" cm="1">
        <f t="array" ref="Y13">INDEX(GMWQ!$A$2:$NF$60,MATCH(1,(GMWQ!$NE$2:$NE$60=Y$3)*(GMWQ!$ND$2:$ND$60=Y$4)*(GMWQ!$NF$2:$NF$60=Y$1),0),$E13-1966)</f>
        <v>1E-3</v>
      </c>
      <c r="Z13" s="12" cm="1">
        <f t="array" ref="Z13">INDEX(GMWQ!$A$2:$NF$60,MATCH(1,(GMWQ!$NE$2:$NE$60=Z$3)*(GMWQ!$ND$2:$ND$60=Z$4)*(GMWQ!$NF$2:$NF$60=Z$1),0),$E13-1966)</f>
        <v>25066</v>
      </c>
      <c r="AA13" s="12" cm="1">
        <f t="array" ref="AA13">INDEX(GMWQ!$A$2:$NF$60,MATCH(1,(GMWQ!$NE$2:$NE$60=AA$3)*(GMWQ!$ND$2:$ND$60=AA$4)*(GMWQ!$NF$2:$NF$60=AA$1),0),$E13-1966)</f>
        <v>5174.0050000000001</v>
      </c>
    </row>
    <row r="14" spans="1:27" x14ac:dyDescent="0.25">
      <c r="B14" s="12">
        <f t="shared" si="2"/>
        <v>1974</v>
      </c>
      <c r="C14" s="12">
        <f t="shared" si="2"/>
        <v>1974</v>
      </c>
      <c r="E14" s="12">
        <f t="shared" si="1"/>
        <v>1980</v>
      </c>
      <c r="F14" s="12" cm="1">
        <f t="array" ref="F14">INDEX(GMWQ!$A$2:$NF$60,MATCH(1,(GMWQ!$NE$2:$NE$60=F$3)*(GMWQ!$ND$2:$ND$60=F$4)*(GMWQ!$NF$2:$NF$60=F$1),0),$E14-1966)</f>
        <v>27154</v>
      </c>
      <c r="G14" s="12" cm="1">
        <f t="array" ref="G14">INDEX(GMWQ!$A$2:$NF$60,MATCH(1,(GMWQ!$NE$2:$NE$60=G$3)*(GMWQ!$ND$2:$ND$60=G$4)*(GMWQ!$NF$2:$NF$60=G$1),0),$E14-1966)</f>
        <v>1E-3</v>
      </c>
      <c r="H14" s="12" cm="1">
        <f t="array" ref="H14">INDEX(GMWQ!$A$2:$NF$60,MATCH(1,(GMWQ!$NE$2:$NE$60=H$3)*(GMWQ!$ND$2:$ND$60=H$4)*(GMWQ!$NF$2:$NF$60=H$1),0),$E14-1966)</f>
        <v>1E-3</v>
      </c>
      <c r="I14" s="12" cm="1">
        <f t="array" ref="I14">INDEX(GMWQ!$A$2:$NF$60,MATCH(1,(GMWQ!$NE$2:$NE$60=I$3)*(GMWQ!$ND$2:$ND$60=I$4)*(GMWQ!$NF$2:$NF$60=I$1),0),$E14-1966)</f>
        <v>1E-3</v>
      </c>
      <c r="J14" s="12" cm="1">
        <f t="array" ref="J14">INDEX(GMWQ!$A$2:$NF$60,MATCH(1,(GMWQ!$NE$2:$NE$60=J$3)*(GMWQ!$ND$2:$ND$60=J$4)*(GMWQ!$NF$2:$NF$60=J$1),0),$E14-1966)</f>
        <v>1E-3</v>
      </c>
      <c r="K14" s="12" cm="1">
        <f t="array" ref="K14">INDEX(GMWQ!$A$2:$NF$60,MATCH(1,(GMWQ!$NE$2:$NE$60=K$3)*(GMWQ!$ND$2:$ND$60=K$4)*(GMWQ!$NF$2:$NF$60=K$1),0),$E14-1966)</f>
        <v>1E-3</v>
      </c>
      <c r="L14" s="12" cm="1">
        <f t="array" ref="L14">INDEX(GMWQ!$A$2:$NF$60,MATCH(1,(GMWQ!$NE$2:$NE$60=L$3)*(GMWQ!$ND$2:$ND$60=L$4)*(GMWQ!$NF$2:$NF$60=L$1),0),$E14-1966)</f>
        <v>1E-3</v>
      </c>
      <c r="M14" s="12" cm="1">
        <f t="array" ref="M14">INDEX(GMWQ!$A$2:$NF$60,MATCH(1,(GMWQ!$NE$2:$NE$60=M$3)*(GMWQ!$ND$2:$ND$60=M$4)*(GMWQ!$NF$2:$NF$60=M$1),0),$E14-1966)</f>
        <v>1E-3</v>
      </c>
      <c r="N14" s="12" cm="1">
        <f t="array" ref="N14">INDEX(GMWQ!$A$2:$NF$60,MATCH(1,(GMWQ!$NE$2:$NE$60=N$3)*(GMWQ!$ND$2:$ND$60=N$4)*(GMWQ!$NF$2:$NF$60=N$1),0),$E14-1966)</f>
        <v>1E-3</v>
      </c>
      <c r="O14" s="12" cm="1">
        <f t="array" ref="O14">INDEX(GMWQ!$A$2:$NF$60,MATCH(1,(GMWQ!$NE$2:$NE$60=O$3)*(GMWQ!$ND$2:$ND$60=O$4)*(GMWQ!$NF$2:$NF$60=O$1),0),$E14-1966)</f>
        <v>1E-3</v>
      </c>
      <c r="P14" s="12" cm="1">
        <f t="array" ref="P14">INDEX(GMWQ!$A$2:$NF$60,MATCH(1,(GMWQ!$NE$2:$NE$60=P$3)*(GMWQ!$ND$2:$ND$60=P$4)*(GMWQ!$NF$2:$NF$60=P$1),0),$E14-1966)</f>
        <v>1E-3</v>
      </c>
      <c r="Q14" s="12" cm="1">
        <f t="array" ref="Q14">INDEX(GMWQ!$A$2:$NF$60,MATCH(1,(GMWQ!$NE$2:$NE$60=Q$3)*(GMWQ!$ND$2:$ND$60=Q$4)*(GMWQ!$NF$2:$NF$60=Q$1),0),$E14-1966)</f>
        <v>1E-3</v>
      </c>
      <c r="R14" s="12" cm="1">
        <f t="array" ref="R14">INDEX(GMWQ!$A$2:$NF$60,MATCH(1,(GMWQ!$NE$2:$NE$60=R$3)*(GMWQ!$ND$2:$ND$60=R$4)*(GMWQ!$NF$2:$NF$60=R$1),0),$E14-1966)</f>
        <v>1E-3</v>
      </c>
      <c r="S14" s="12" cm="1">
        <f t="array" ref="S14">INDEX(GMWQ!$A$2:$NF$60,MATCH(1,(GMWQ!$NE$2:$NE$60=S$3)*(GMWQ!$ND$2:$ND$60=S$4)*(GMWQ!$NF$2:$NF$60=S$1),0),$E14-1966)</f>
        <v>1E-3</v>
      </c>
      <c r="T14" s="12" cm="1">
        <f t="array" ref="T14">INDEX(GMWQ!$A$2:$NF$60,MATCH(1,(GMWQ!$NE$2:$NE$60=T$3)*(GMWQ!$ND$2:$ND$60=T$4)*(GMWQ!$NF$2:$NF$60=T$1),0),$E14-1966)</f>
        <v>1E-3</v>
      </c>
      <c r="U14" s="12" cm="1">
        <f t="array" ref="U14">INDEX(GMWQ!$A$2:$NF$60,MATCH(1,(GMWQ!$NE$2:$NE$60=U$3)*(GMWQ!$ND$2:$ND$60=U$4)*(GMWQ!$NF$2:$NF$60=U$1),0),$E14-1966)</f>
        <v>1E-3</v>
      </c>
      <c r="V14" s="12" cm="1">
        <f t="array" ref="V14">INDEX(GMWQ!$A$2:$NF$60,MATCH(1,(GMWQ!$NE$2:$NE$60=V$3)*(GMWQ!$ND$2:$ND$60=V$4)*(GMWQ!$NF$2:$NF$60=V$1),0),$E14-1966)</f>
        <v>1E-3</v>
      </c>
      <c r="W14" s="12" cm="1">
        <f t="array" ref="W14">INDEX(GMWQ!$A$2:$NF$60,MATCH(1,(GMWQ!$NE$2:$NE$60=W$3)*(GMWQ!$ND$2:$ND$60=W$4)*(GMWQ!$NF$2:$NF$60=W$1),0),$E14-1966)</f>
        <v>1E-3</v>
      </c>
      <c r="X14" s="12" cm="1">
        <f t="array" ref="X14">INDEX(GMWQ!$A$2:$NF$60,MATCH(1,(GMWQ!$NE$2:$NE$60=X$3)*(GMWQ!$ND$2:$ND$60=X$4)*(GMWQ!$NF$2:$NF$60=X$1),0),$E14-1966)</f>
        <v>1E-3</v>
      </c>
      <c r="Y14" s="12" cm="1">
        <f t="array" ref="Y14">INDEX(GMWQ!$A$2:$NF$60,MATCH(1,(GMWQ!$NE$2:$NE$60=Y$3)*(GMWQ!$ND$2:$ND$60=Y$4)*(GMWQ!$NF$2:$NF$60=Y$1),0),$E14-1966)</f>
        <v>1E-3</v>
      </c>
      <c r="Z14" s="12" cm="1">
        <f t="array" ref="Z14">INDEX(GMWQ!$A$2:$NF$60,MATCH(1,(GMWQ!$NE$2:$NE$60=Z$3)*(GMWQ!$ND$2:$ND$60=Z$4)*(GMWQ!$NF$2:$NF$60=Z$1),0),$E14-1966)</f>
        <v>25065</v>
      </c>
      <c r="AA14" s="12" cm="1">
        <f t="array" ref="AA14">INDEX(GMWQ!$A$2:$NF$60,MATCH(1,(GMWQ!$NE$2:$NE$60=AA$3)*(GMWQ!$ND$2:$ND$60=AA$4)*(GMWQ!$NF$2:$NF$60=AA$1),0),$E14-1966)</f>
        <v>5239.7330000000002</v>
      </c>
    </row>
    <row r="15" spans="1:27" x14ac:dyDescent="0.25">
      <c r="A15" s="12">
        <v>1975</v>
      </c>
      <c r="B15" s="12">
        <f t="shared" si="2"/>
        <v>1975</v>
      </c>
      <c r="C15" s="12">
        <f t="shared" si="2"/>
        <v>1974</v>
      </c>
      <c r="D15" s="12">
        <f t="shared" si="2"/>
        <v>1974</v>
      </c>
      <c r="E15" s="12">
        <f t="shared" si="1"/>
        <v>1981</v>
      </c>
      <c r="F15" s="12" cm="1">
        <f t="array" ref="F15">INDEX(GMWQ!$A$2:$NF$60,MATCH(1,(GMWQ!$NE$2:$NE$60=F$3)*(GMWQ!$ND$2:$ND$60=F$4)*(GMWQ!$NF$2:$NF$60=F$1),0),$E15-1966)</f>
        <v>27066</v>
      </c>
      <c r="G15" s="12" cm="1">
        <f t="array" ref="G15">INDEX(GMWQ!$A$2:$NF$60,MATCH(1,(GMWQ!$NE$2:$NE$60=G$3)*(GMWQ!$ND$2:$ND$60=G$4)*(GMWQ!$NF$2:$NF$60=G$1),0),$E15-1966)</f>
        <v>1E-3</v>
      </c>
      <c r="H15" s="12" cm="1">
        <f t="array" ref="H15">INDEX(GMWQ!$A$2:$NF$60,MATCH(1,(GMWQ!$NE$2:$NE$60=H$3)*(GMWQ!$ND$2:$ND$60=H$4)*(GMWQ!$NF$2:$NF$60=H$1),0),$E15-1966)</f>
        <v>1E-3</v>
      </c>
      <c r="I15" s="12" cm="1">
        <f t="array" ref="I15">INDEX(GMWQ!$A$2:$NF$60,MATCH(1,(GMWQ!$NE$2:$NE$60=I$3)*(GMWQ!$ND$2:$ND$60=I$4)*(GMWQ!$NF$2:$NF$60=I$1),0),$E15-1966)</f>
        <v>1E-3</v>
      </c>
      <c r="J15" s="12" cm="1">
        <f t="array" ref="J15">INDEX(GMWQ!$A$2:$NF$60,MATCH(1,(GMWQ!$NE$2:$NE$60=J$3)*(GMWQ!$ND$2:$ND$60=J$4)*(GMWQ!$NF$2:$NF$60=J$1),0),$E15-1966)</f>
        <v>1E-3</v>
      </c>
      <c r="K15" s="12" cm="1">
        <f t="array" ref="K15">INDEX(GMWQ!$A$2:$NF$60,MATCH(1,(GMWQ!$NE$2:$NE$60=K$3)*(GMWQ!$ND$2:$ND$60=K$4)*(GMWQ!$NF$2:$NF$60=K$1),0),$E15-1966)</f>
        <v>1E-3</v>
      </c>
      <c r="L15" s="12" cm="1">
        <f t="array" ref="L15">INDEX(GMWQ!$A$2:$NF$60,MATCH(1,(GMWQ!$NE$2:$NE$60=L$3)*(GMWQ!$ND$2:$ND$60=L$4)*(GMWQ!$NF$2:$NF$60=L$1),0),$E15-1966)</f>
        <v>1E-3</v>
      </c>
      <c r="M15" s="12" cm="1">
        <f t="array" ref="M15">INDEX(GMWQ!$A$2:$NF$60,MATCH(1,(GMWQ!$NE$2:$NE$60=M$3)*(GMWQ!$ND$2:$ND$60=M$4)*(GMWQ!$NF$2:$NF$60=M$1),0),$E15-1966)</f>
        <v>1E-3</v>
      </c>
      <c r="N15" s="12" cm="1">
        <f t="array" ref="N15">INDEX(GMWQ!$A$2:$NF$60,MATCH(1,(GMWQ!$NE$2:$NE$60=N$3)*(GMWQ!$ND$2:$ND$60=N$4)*(GMWQ!$NF$2:$NF$60=N$1),0),$E15-1966)</f>
        <v>1E-3</v>
      </c>
      <c r="O15" s="12" cm="1">
        <f t="array" ref="O15">INDEX(GMWQ!$A$2:$NF$60,MATCH(1,(GMWQ!$NE$2:$NE$60=O$3)*(GMWQ!$ND$2:$ND$60=O$4)*(GMWQ!$NF$2:$NF$60=O$1),0),$E15-1966)</f>
        <v>1E-3</v>
      </c>
      <c r="P15" s="12" cm="1">
        <f t="array" ref="P15">INDEX(GMWQ!$A$2:$NF$60,MATCH(1,(GMWQ!$NE$2:$NE$60=P$3)*(GMWQ!$ND$2:$ND$60=P$4)*(GMWQ!$NF$2:$NF$60=P$1),0),$E15-1966)</f>
        <v>1E-3</v>
      </c>
      <c r="Q15" s="12" cm="1">
        <f t="array" ref="Q15">INDEX(GMWQ!$A$2:$NF$60,MATCH(1,(GMWQ!$NE$2:$NE$60=Q$3)*(GMWQ!$ND$2:$ND$60=Q$4)*(GMWQ!$NF$2:$NF$60=Q$1),0),$E15-1966)</f>
        <v>1E-3</v>
      </c>
      <c r="R15" s="12" cm="1">
        <f t="array" ref="R15">INDEX(GMWQ!$A$2:$NF$60,MATCH(1,(GMWQ!$NE$2:$NE$60=R$3)*(GMWQ!$ND$2:$ND$60=R$4)*(GMWQ!$NF$2:$NF$60=R$1),0),$E15-1966)</f>
        <v>1E-3</v>
      </c>
      <c r="S15" s="12" cm="1">
        <f t="array" ref="S15">INDEX(GMWQ!$A$2:$NF$60,MATCH(1,(GMWQ!$NE$2:$NE$60=S$3)*(GMWQ!$ND$2:$ND$60=S$4)*(GMWQ!$NF$2:$NF$60=S$1),0),$E15-1966)</f>
        <v>1E-3</v>
      </c>
      <c r="T15" s="12" cm="1">
        <f t="array" ref="T15">INDEX(GMWQ!$A$2:$NF$60,MATCH(1,(GMWQ!$NE$2:$NE$60=T$3)*(GMWQ!$ND$2:$ND$60=T$4)*(GMWQ!$NF$2:$NF$60=T$1),0),$E15-1966)</f>
        <v>1E-3</v>
      </c>
      <c r="U15" s="12" cm="1">
        <f t="array" ref="U15">INDEX(GMWQ!$A$2:$NF$60,MATCH(1,(GMWQ!$NE$2:$NE$60=U$3)*(GMWQ!$ND$2:$ND$60=U$4)*(GMWQ!$NF$2:$NF$60=U$1),0),$E15-1966)</f>
        <v>1E-3</v>
      </c>
      <c r="V15" s="12" cm="1">
        <f t="array" ref="V15">INDEX(GMWQ!$A$2:$NF$60,MATCH(1,(GMWQ!$NE$2:$NE$60=V$3)*(GMWQ!$ND$2:$ND$60=V$4)*(GMWQ!$NF$2:$NF$60=V$1),0),$E15-1966)</f>
        <v>1E-3</v>
      </c>
      <c r="W15" s="12" cm="1">
        <f t="array" ref="W15">INDEX(GMWQ!$A$2:$NF$60,MATCH(1,(GMWQ!$NE$2:$NE$60=W$3)*(GMWQ!$ND$2:$ND$60=W$4)*(GMWQ!$NF$2:$NF$60=W$1),0),$E15-1966)</f>
        <v>1E-3</v>
      </c>
      <c r="X15" s="12" cm="1">
        <f t="array" ref="X15">INDEX(GMWQ!$A$2:$NF$60,MATCH(1,(GMWQ!$NE$2:$NE$60=X$3)*(GMWQ!$ND$2:$ND$60=X$4)*(GMWQ!$NF$2:$NF$60=X$1),0),$E15-1966)</f>
        <v>1E-3</v>
      </c>
      <c r="Y15" s="12" cm="1">
        <f t="array" ref="Y15">INDEX(GMWQ!$A$2:$NF$60,MATCH(1,(GMWQ!$NE$2:$NE$60=Y$3)*(GMWQ!$ND$2:$ND$60=Y$4)*(GMWQ!$NF$2:$NF$60=Y$1),0),$E15-1966)</f>
        <v>1E-3</v>
      </c>
      <c r="Z15" s="12" cm="1">
        <f t="array" ref="Z15">INDEX(GMWQ!$A$2:$NF$60,MATCH(1,(GMWQ!$NE$2:$NE$60=Z$3)*(GMWQ!$ND$2:$ND$60=Z$4)*(GMWQ!$NF$2:$NF$60=Z$1),0),$E15-1966)</f>
        <v>24996</v>
      </c>
      <c r="AA15" s="12" cm="1">
        <f t="array" ref="AA15">INDEX(GMWQ!$A$2:$NF$60,MATCH(1,(GMWQ!$NE$2:$NE$60=AA$3)*(GMWQ!$ND$2:$ND$60=AA$4)*(GMWQ!$NF$2:$NF$60=AA$1),0),$E15-1966)</f>
        <v>5272.1610000000001</v>
      </c>
    </row>
    <row r="16" spans="1:27" x14ac:dyDescent="0.25">
      <c r="B16" s="12">
        <f t="shared" si="2"/>
        <v>1975</v>
      </c>
      <c r="C16" s="12">
        <f t="shared" si="2"/>
        <v>1975</v>
      </c>
      <c r="E16" s="12">
        <f t="shared" si="1"/>
        <v>1982</v>
      </c>
      <c r="F16" s="12" cm="1">
        <f t="array" ref="F16">INDEX(GMWQ!$A$2:$NF$60,MATCH(1,(GMWQ!$NE$2:$NE$60=F$3)*(GMWQ!$ND$2:$ND$60=F$4)*(GMWQ!$NF$2:$NF$60=F$1),0),$E16-1966)</f>
        <v>27023</v>
      </c>
      <c r="G16" s="12" cm="1">
        <f t="array" ref="G16">INDEX(GMWQ!$A$2:$NF$60,MATCH(1,(GMWQ!$NE$2:$NE$60=G$3)*(GMWQ!$ND$2:$ND$60=G$4)*(GMWQ!$NF$2:$NF$60=G$1),0),$E16-1966)</f>
        <v>1E-3</v>
      </c>
      <c r="H16" s="12" cm="1">
        <f t="array" ref="H16">INDEX(GMWQ!$A$2:$NF$60,MATCH(1,(GMWQ!$NE$2:$NE$60=H$3)*(GMWQ!$ND$2:$ND$60=H$4)*(GMWQ!$NF$2:$NF$60=H$1),0),$E16-1966)</f>
        <v>1E-3</v>
      </c>
      <c r="I16" s="12" cm="1">
        <f t="array" ref="I16">INDEX(GMWQ!$A$2:$NF$60,MATCH(1,(GMWQ!$NE$2:$NE$60=I$3)*(GMWQ!$ND$2:$ND$60=I$4)*(GMWQ!$NF$2:$NF$60=I$1),0),$E16-1966)</f>
        <v>1E-3</v>
      </c>
      <c r="J16" s="12" cm="1">
        <f t="array" ref="J16">INDEX(GMWQ!$A$2:$NF$60,MATCH(1,(GMWQ!$NE$2:$NE$60=J$3)*(GMWQ!$ND$2:$ND$60=J$4)*(GMWQ!$NF$2:$NF$60=J$1),0),$E16-1966)</f>
        <v>1E-3</v>
      </c>
      <c r="K16" s="12" cm="1">
        <f t="array" ref="K16">INDEX(GMWQ!$A$2:$NF$60,MATCH(1,(GMWQ!$NE$2:$NE$60=K$3)*(GMWQ!$ND$2:$ND$60=K$4)*(GMWQ!$NF$2:$NF$60=K$1),0),$E16-1966)</f>
        <v>1E-3</v>
      </c>
      <c r="L16" s="12" cm="1">
        <f t="array" ref="L16">INDEX(GMWQ!$A$2:$NF$60,MATCH(1,(GMWQ!$NE$2:$NE$60=L$3)*(GMWQ!$ND$2:$ND$60=L$4)*(GMWQ!$NF$2:$NF$60=L$1),0),$E16-1966)</f>
        <v>1E-3</v>
      </c>
      <c r="M16" s="12" cm="1">
        <f t="array" ref="M16">INDEX(GMWQ!$A$2:$NF$60,MATCH(1,(GMWQ!$NE$2:$NE$60=M$3)*(GMWQ!$ND$2:$ND$60=M$4)*(GMWQ!$NF$2:$NF$60=M$1),0),$E16-1966)</f>
        <v>1E-3</v>
      </c>
      <c r="N16" s="12" cm="1">
        <f t="array" ref="N16">INDEX(GMWQ!$A$2:$NF$60,MATCH(1,(GMWQ!$NE$2:$NE$60=N$3)*(GMWQ!$ND$2:$ND$60=N$4)*(GMWQ!$NF$2:$NF$60=N$1),0),$E16-1966)</f>
        <v>1E-3</v>
      </c>
      <c r="O16" s="12" cm="1">
        <f t="array" ref="O16">INDEX(GMWQ!$A$2:$NF$60,MATCH(1,(GMWQ!$NE$2:$NE$60=O$3)*(GMWQ!$ND$2:$ND$60=O$4)*(GMWQ!$NF$2:$NF$60=O$1),0),$E16-1966)</f>
        <v>1E-3</v>
      </c>
      <c r="P16" s="12" cm="1">
        <f t="array" ref="P16">INDEX(GMWQ!$A$2:$NF$60,MATCH(1,(GMWQ!$NE$2:$NE$60=P$3)*(GMWQ!$ND$2:$ND$60=P$4)*(GMWQ!$NF$2:$NF$60=P$1),0),$E16-1966)</f>
        <v>1E-3</v>
      </c>
      <c r="Q16" s="12" cm="1">
        <f t="array" ref="Q16">INDEX(GMWQ!$A$2:$NF$60,MATCH(1,(GMWQ!$NE$2:$NE$60=Q$3)*(GMWQ!$ND$2:$ND$60=Q$4)*(GMWQ!$NF$2:$NF$60=Q$1),0),$E16-1966)</f>
        <v>1E-3</v>
      </c>
      <c r="R16" s="12" cm="1">
        <f t="array" ref="R16">INDEX(GMWQ!$A$2:$NF$60,MATCH(1,(GMWQ!$NE$2:$NE$60=R$3)*(GMWQ!$ND$2:$ND$60=R$4)*(GMWQ!$NF$2:$NF$60=R$1),0),$E16-1966)</f>
        <v>1E-3</v>
      </c>
      <c r="S16" s="12" cm="1">
        <f t="array" ref="S16">INDEX(GMWQ!$A$2:$NF$60,MATCH(1,(GMWQ!$NE$2:$NE$60=S$3)*(GMWQ!$ND$2:$ND$60=S$4)*(GMWQ!$NF$2:$NF$60=S$1),0),$E16-1966)</f>
        <v>1E-3</v>
      </c>
      <c r="T16" s="12" cm="1">
        <f t="array" ref="T16">INDEX(GMWQ!$A$2:$NF$60,MATCH(1,(GMWQ!$NE$2:$NE$60=T$3)*(GMWQ!$ND$2:$ND$60=T$4)*(GMWQ!$NF$2:$NF$60=T$1),0),$E16-1966)</f>
        <v>1E-3</v>
      </c>
      <c r="U16" s="12" cm="1">
        <f t="array" ref="U16">INDEX(GMWQ!$A$2:$NF$60,MATCH(1,(GMWQ!$NE$2:$NE$60=U$3)*(GMWQ!$ND$2:$ND$60=U$4)*(GMWQ!$NF$2:$NF$60=U$1),0),$E16-1966)</f>
        <v>1E-3</v>
      </c>
      <c r="V16" s="12" cm="1">
        <f t="array" ref="V16">INDEX(GMWQ!$A$2:$NF$60,MATCH(1,(GMWQ!$NE$2:$NE$60=V$3)*(GMWQ!$ND$2:$ND$60=V$4)*(GMWQ!$NF$2:$NF$60=V$1),0),$E16-1966)</f>
        <v>1E-3</v>
      </c>
      <c r="W16" s="12" cm="1">
        <f t="array" ref="W16">INDEX(GMWQ!$A$2:$NF$60,MATCH(1,(GMWQ!$NE$2:$NE$60=W$3)*(GMWQ!$ND$2:$ND$60=W$4)*(GMWQ!$NF$2:$NF$60=W$1),0),$E16-1966)</f>
        <v>1E-3</v>
      </c>
      <c r="X16" s="12" cm="1">
        <f t="array" ref="X16">INDEX(GMWQ!$A$2:$NF$60,MATCH(1,(GMWQ!$NE$2:$NE$60=X$3)*(GMWQ!$ND$2:$ND$60=X$4)*(GMWQ!$NF$2:$NF$60=X$1),0),$E16-1966)</f>
        <v>1E-3</v>
      </c>
      <c r="Y16" s="12" cm="1">
        <f t="array" ref="Y16">INDEX(GMWQ!$A$2:$NF$60,MATCH(1,(GMWQ!$NE$2:$NE$60=Y$3)*(GMWQ!$ND$2:$ND$60=Y$4)*(GMWQ!$NF$2:$NF$60=Y$1),0),$E16-1966)</f>
        <v>1E-3</v>
      </c>
      <c r="Z16" s="12" cm="1">
        <f t="array" ref="Z16">INDEX(GMWQ!$A$2:$NF$60,MATCH(1,(GMWQ!$NE$2:$NE$60=Z$3)*(GMWQ!$ND$2:$ND$60=Z$4)*(GMWQ!$NF$2:$NF$60=Z$1),0),$E16-1966)</f>
        <v>24955</v>
      </c>
      <c r="AA16" s="12" cm="1">
        <f t="array" ref="AA16">INDEX(GMWQ!$A$2:$NF$60,MATCH(1,(GMWQ!$NE$2:$NE$60=AA$3)*(GMWQ!$ND$2:$ND$60=AA$4)*(GMWQ!$NF$2:$NF$60=AA$1),0),$E16-1966)</f>
        <v>5324.2420000000002</v>
      </c>
    </row>
    <row r="17" spans="1:27" x14ac:dyDescent="0.25">
      <c r="B17" s="12">
        <f t="shared" si="2"/>
        <v>1975</v>
      </c>
      <c r="C17" s="12">
        <f t="shared" si="2"/>
        <v>1975</v>
      </c>
      <c r="E17" s="12">
        <f t="shared" si="1"/>
        <v>1983</v>
      </c>
      <c r="F17" s="12" cm="1">
        <f t="array" ref="F17">INDEX(GMWQ!$A$2:$NF$60,MATCH(1,(GMWQ!$NE$2:$NE$60=F$3)*(GMWQ!$ND$2:$ND$60=F$4)*(GMWQ!$NF$2:$NF$60=F$1),0),$E17-1966)</f>
        <v>26954</v>
      </c>
      <c r="G17" s="12" cm="1">
        <f t="array" ref="G17">INDEX(GMWQ!$A$2:$NF$60,MATCH(1,(GMWQ!$NE$2:$NE$60=G$3)*(GMWQ!$ND$2:$ND$60=G$4)*(GMWQ!$NF$2:$NF$60=G$1),0),$E17-1966)</f>
        <v>1E-3</v>
      </c>
      <c r="H17" s="12" cm="1">
        <f t="array" ref="H17">INDEX(GMWQ!$A$2:$NF$60,MATCH(1,(GMWQ!$NE$2:$NE$60=H$3)*(GMWQ!$ND$2:$ND$60=H$4)*(GMWQ!$NF$2:$NF$60=H$1),0),$E17-1966)</f>
        <v>1E-3</v>
      </c>
      <c r="I17" s="12" cm="1">
        <f t="array" ref="I17">INDEX(GMWQ!$A$2:$NF$60,MATCH(1,(GMWQ!$NE$2:$NE$60=I$3)*(GMWQ!$ND$2:$ND$60=I$4)*(GMWQ!$NF$2:$NF$60=I$1),0),$E17-1966)</f>
        <v>1E-3</v>
      </c>
      <c r="J17" s="12" cm="1">
        <f t="array" ref="J17">INDEX(GMWQ!$A$2:$NF$60,MATCH(1,(GMWQ!$NE$2:$NE$60=J$3)*(GMWQ!$ND$2:$ND$60=J$4)*(GMWQ!$NF$2:$NF$60=J$1),0),$E17-1966)</f>
        <v>1E-3</v>
      </c>
      <c r="K17" s="12" cm="1">
        <f t="array" ref="K17">INDEX(GMWQ!$A$2:$NF$60,MATCH(1,(GMWQ!$NE$2:$NE$60=K$3)*(GMWQ!$ND$2:$ND$60=K$4)*(GMWQ!$NF$2:$NF$60=K$1),0),$E17-1966)</f>
        <v>1E-3</v>
      </c>
      <c r="L17" s="12" cm="1">
        <f t="array" ref="L17">INDEX(GMWQ!$A$2:$NF$60,MATCH(1,(GMWQ!$NE$2:$NE$60=L$3)*(GMWQ!$ND$2:$ND$60=L$4)*(GMWQ!$NF$2:$NF$60=L$1),0),$E17-1966)</f>
        <v>1E-3</v>
      </c>
      <c r="M17" s="12" cm="1">
        <f t="array" ref="M17">INDEX(GMWQ!$A$2:$NF$60,MATCH(1,(GMWQ!$NE$2:$NE$60=M$3)*(GMWQ!$ND$2:$ND$60=M$4)*(GMWQ!$NF$2:$NF$60=M$1),0),$E17-1966)</f>
        <v>1E-3</v>
      </c>
      <c r="N17" s="12" cm="1">
        <f t="array" ref="N17">INDEX(GMWQ!$A$2:$NF$60,MATCH(1,(GMWQ!$NE$2:$NE$60=N$3)*(GMWQ!$ND$2:$ND$60=N$4)*(GMWQ!$NF$2:$NF$60=N$1),0),$E17-1966)</f>
        <v>1E-3</v>
      </c>
      <c r="O17" s="12" cm="1">
        <f t="array" ref="O17">INDEX(GMWQ!$A$2:$NF$60,MATCH(1,(GMWQ!$NE$2:$NE$60=O$3)*(GMWQ!$ND$2:$ND$60=O$4)*(GMWQ!$NF$2:$NF$60=O$1),0),$E17-1966)</f>
        <v>1E-3</v>
      </c>
      <c r="P17" s="12" cm="1">
        <f t="array" ref="P17">INDEX(GMWQ!$A$2:$NF$60,MATCH(1,(GMWQ!$NE$2:$NE$60=P$3)*(GMWQ!$ND$2:$ND$60=P$4)*(GMWQ!$NF$2:$NF$60=P$1),0),$E17-1966)</f>
        <v>1E-3</v>
      </c>
      <c r="Q17" s="12" cm="1">
        <f t="array" ref="Q17">INDEX(GMWQ!$A$2:$NF$60,MATCH(1,(GMWQ!$NE$2:$NE$60=Q$3)*(GMWQ!$ND$2:$ND$60=Q$4)*(GMWQ!$NF$2:$NF$60=Q$1),0),$E17-1966)</f>
        <v>1E-3</v>
      </c>
      <c r="R17" s="12" cm="1">
        <f t="array" ref="R17">INDEX(GMWQ!$A$2:$NF$60,MATCH(1,(GMWQ!$NE$2:$NE$60=R$3)*(GMWQ!$ND$2:$ND$60=R$4)*(GMWQ!$NF$2:$NF$60=R$1),0),$E17-1966)</f>
        <v>1E-3</v>
      </c>
      <c r="S17" s="12" cm="1">
        <f t="array" ref="S17">INDEX(GMWQ!$A$2:$NF$60,MATCH(1,(GMWQ!$NE$2:$NE$60=S$3)*(GMWQ!$ND$2:$ND$60=S$4)*(GMWQ!$NF$2:$NF$60=S$1),0),$E17-1966)</f>
        <v>1E-3</v>
      </c>
      <c r="T17" s="12" cm="1">
        <f t="array" ref="T17">INDEX(GMWQ!$A$2:$NF$60,MATCH(1,(GMWQ!$NE$2:$NE$60=T$3)*(GMWQ!$ND$2:$ND$60=T$4)*(GMWQ!$NF$2:$NF$60=T$1),0),$E17-1966)</f>
        <v>1E-3</v>
      </c>
      <c r="U17" s="12" cm="1">
        <f t="array" ref="U17">INDEX(GMWQ!$A$2:$NF$60,MATCH(1,(GMWQ!$NE$2:$NE$60=U$3)*(GMWQ!$ND$2:$ND$60=U$4)*(GMWQ!$NF$2:$NF$60=U$1),0),$E17-1966)</f>
        <v>1E-3</v>
      </c>
      <c r="V17" s="12" cm="1">
        <f t="array" ref="V17">INDEX(GMWQ!$A$2:$NF$60,MATCH(1,(GMWQ!$NE$2:$NE$60=V$3)*(GMWQ!$ND$2:$ND$60=V$4)*(GMWQ!$NF$2:$NF$60=V$1),0),$E17-1966)</f>
        <v>1E-3</v>
      </c>
      <c r="W17" s="12" cm="1">
        <f t="array" ref="W17">INDEX(GMWQ!$A$2:$NF$60,MATCH(1,(GMWQ!$NE$2:$NE$60=W$3)*(GMWQ!$ND$2:$ND$60=W$4)*(GMWQ!$NF$2:$NF$60=W$1),0),$E17-1966)</f>
        <v>1E-3</v>
      </c>
      <c r="X17" s="12" cm="1">
        <f t="array" ref="X17">INDEX(GMWQ!$A$2:$NF$60,MATCH(1,(GMWQ!$NE$2:$NE$60=X$3)*(GMWQ!$ND$2:$ND$60=X$4)*(GMWQ!$NF$2:$NF$60=X$1),0),$E17-1966)</f>
        <v>1E-3</v>
      </c>
      <c r="Y17" s="12" cm="1">
        <f t="array" ref="Y17">INDEX(GMWQ!$A$2:$NF$60,MATCH(1,(GMWQ!$NE$2:$NE$60=Y$3)*(GMWQ!$ND$2:$ND$60=Y$4)*(GMWQ!$NF$2:$NF$60=Y$1),0),$E17-1966)</f>
        <v>1E-3</v>
      </c>
      <c r="Z17" s="12" cm="1">
        <f t="array" ref="Z17">INDEX(GMWQ!$A$2:$NF$60,MATCH(1,(GMWQ!$NE$2:$NE$60=Z$3)*(GMWQ!$ND$2:$ND$60=Z$4)*(GMWQ!$NF$2:$NF$60=Z$1),0),$E17-1966)</f>
        <v>24918</v>
      </c>
      <c r="AA17" s="12" cm="1">
        <f t="array" ref="AA17">INDEX(GMWQ!$A$2:$NF$60,MATCH(1,(GMWQ!$NE$2:$NE$60=AA$3)*(GMWQ!$ND$2:$ND$60=AA$4)*(GMWQ!$NF$2:$NF$60=AA$1),0),$E17-1966)</f>
        <v>5401.4350000000004</v>
      </c>
    </row>
    <row r="18" spans="1:27" x14ac:dyDescent="0.25">
      <c r="B18" s="12">
        <f t="shared" si="2"/>
        <v>1975</v>
      </c>
      <c r="C18" s="12">
        <f t="shared" si="2"/>
        <v>1975</v>
      </c>
      <c r="E18" s="12">
        <f t="shared" si="1"/>
        <v>1984</v>
      </c>
      <c r="F18" s="12" cm="1">
        <f t="array" ref="F18">INDEX(GMWQ!$A$2:$NF$60,MATCH(1,(GMWQ!$NE$2:$NE$60=F$3)*(GMWQ!$ND$2:$ND$60=F$4)*(GMWQ!$NF$2:$NF$60=F$1),0),$E18-1966)</f>
        <v>26881</v>
      </c>
      <c r="G18" s="12" cm="1">
        <f t="array" ref="G18">INDEX(GMWQ!$A$2:$NF$60,MATCH(1,(GMWQ!$NE$2:$NE$60=G$3)*(GMWQ!$ND$2:$ND$60=G$4)*(GMWQ!$NF$2:$NF$60=G$1),0),$E18-1966)</f>
        <v>1E-3</v>
      </c>
      <c r="H18" s="12" cm="1">
        <f t="array" ref="H18">INDEX(GMWQ!$A$2:$NF$60,MATCH(1,(GMWQ!$NE$2:$NE$60=H$3)*(GMWQ!$ND$2:$ND$60=H$4)*(GMWQ!$NF$2:$NF$60=H$1),0),$E18-1966)</f>
        <v>1E-3</v>
      </c>
      <c r="I18" s="12" cm="1">
        <f t="array" ref="I18">INDEX(GMWQ!$A$2:$NF$60,MATCH(1,(GMWQ!$NE$2:$NE$60=I$3)*(GMWQ!$ND$2:$ND$60=I$4)*(GMWQ!$NF$2:$NF$60=I$1),0),$E18-1966)</f>
        <v>1E-3</v>
      </c>
      <c r="J18" s="12" cm="1">
        <f t="array" ref="J18">INDEX(GMWQ!$A$2:$NF$60,MATCH(1,(GMWQ!$NE$2:$NE$60=J$3)*(GMWQ!$ND$2:$ND$60=J$4)*(GMWQ!$NF$2:$NF$60=J$1),0),$E18-1966)</f>
        <v>1E-3</v>
      </c>
      <c r="K18" s="12" cm="1">
        <f t="array" ref="K18">INDEX(GMWQ!$A$2:$NF$60,MATCH(1,(GMWQ!$NE$2:$NE$60=K$3)*(GMWQ!$ND$2:$ND$60=K$4)*(GMWQ!$NF$2:$NF$60=K$1),0),$E18-1966)</f>
        <v>1E-3</v>
      </c>
      <c r="L18" s="12" cm="1">
        <f t="array" ref="L18">INDEX(GMWQ!$A$2:$NF$60,MATCH(1,(GMWQ!$NE$2:$NE$60=L$3)*(GMWQ!$ND$2:$ND$60=L$4)*(GMWQ!$NF$2:$NF$60=L$1),0),$E18-1966)</f>
        <v>1E-3</v>
      </c>
      <c r="M18" s="12" cm="1">
        <f t="array" ref="M18">INDEX(GMWQ!$A$2:$NF$60,MATCH(1,(GMWQ!$NE$2:$NE$60=M$3)*(GMWQ!$ND$2:$ND$60=M$4)*(GMWQ!$NF$2:$NF$60=M$1),0),$E18-1966)</f>
        <v>1E-3</v>
      </c>
      <c r="N18" s="12" cm="1">
        <f t="array" ref="N18">INDEX(GMWQ!$A$2:$NF$60,MATCH(1,(GMWQ!$NE$2:$NE$60=N$3)*(GMWQ!$ND$2:$ND$60=N$4)*(GMWQ!$NF$2:$NF$60=N$1),0),$E18-1966)</f>
        <v>1E-3</v>
      </c>
      <c r="O18" s="12" cm="1">
        <f t="array" ref="O18">INDEX(GMWQ!$A$2:$NF$60,MATCH(1,(GMWQ!$NE$2:$NE$60=O$3)*(GMWQ!$ND$2:$ND$60=O$4)*(GMWQ!$NF$2:$NF$60=O$1),0),$E18-1966)</f>
        <v>1E-3</v>
      </c>
      <c r="P18" s="12" cm="1">
        <f t="array" ref="P18">INDEX(GMWQ!$A$2:$NF$60,MATCH(1,(GMWQ!$NE$2:$NE$60=P$3)*(GMWQ!$ND$2:$ND$60=P$4)*(GMWQ!$NF$2:$NF$60=P$1),0),$E18-1966)</f>
        <v>1E-3</v>
      </c>
      <c r="Q18" s="12" cm="1">
        <f t="array" ref="Q18">INDEX(GMWQ!$A$2:$NF$60,MATCH(1,(GMWQ!$NE$2:$NE$60=Q$3)*(GMWQ!$ND$2:$ND$60=Q$4)*(GMWQ!$NF$2:$NF$60=Q$1),0),$E18-1966)</f>
        <v>1E-3</v>
      </c>
      <c r="R18" s="12" cm="1">
        <f t="array" ref="R18">INDEX(GMWQ!$A$2:$NF$60,MATCH(1,(GMWQ!$NE$2:$NE$60=R$3)*(GMWQ!$ND$2:$ND$60=R$4)*(GMWQ!$NF$2:$NF$60=R$1),0),$E18-1966)</f>
        <v>1E-3</v>
      </c>
      <c r="S18" s="12" cm="1">
        <f t="array" ref="S18">INDEX(GMWQ!$A$2:$NF$60,MATCH(1,(GMWQ!$NE$2:$NE$60=S$3)*(GMWQ!$ND$2:$ND$60=S$4)*(GMWQ!$NF$2:$NF$60=S$1),0),$E18-1966)</f>
        <v>1E-3</v>
      </c>
      <c r="T18" s="12" cm="1">
        <f t="array" ref="T18">INDEX(GMWQ!$A$2:$NF$60,MATCH(1,(GMWQ!$NE$2:$NE$60=T$3)*(GMWQ!$ND$2:$ND$60=T$4)*(GMWQ!$NF$2:$NF$60=T$1),0),$E18-1966)</f>
        <v>1E-3</v>
      </c>
      <c r="U18" s="12" cm="1">
        <f t="array" ref="U18">INDEX(GMWQ!$A$2:$NF$60,MATCH(1,(GMWQ!$NE$2:$NE$60=U$3)*(GMWQ!$ND$2:$ND$60=U$4)*(GMWQ!$NF$2:$NF$60=U$1),0),$E18-1966)</f>
        <v>1E-3</v>
      </c>
      <c r="V18" s="12" cm="1">
        <f t="array" ref="V18">INDEX(GMWQ!$A$2:$NF$60,MATCH(1,(GMWQ!$NE$2:$NE$60=V$3)*(GMWQ!$ND$2:$ND$60=V$4)*(GMWQ!$NF$2:$NF$60=V$1),0),$E18-1966)</f>
        <v>1E-3</v>
      </c>
      <c r="W18" s="12" cm="1">
        <f t="array" ref="W18">INDEX(GMWQ!$A$2:$NF$60,MATCH(1,(GMWQ!$NE$2:$NE$60=W$3)*(GMWQ!$ND$2:$ND$60=W$4)*(GMWQ!$NF$2:$NF$60=W$1),0),$E18-1966)</f>
        <v>1E-3</v>
      </c>
      <c r="X18" s="12" cm="1">
        <f t="array" ref="X18">INDEX(GMWQ!$A$2:$NF$60,MATCH(1,(GMWQ!$NE$2:$NE$60=X$3)*(GMWQ!$ND$2:$ND$60=X$4)*(GMWQ!$NF$2:$NF$60=X$1),0),$E18-1966)</f>
        <v>1E-3</v>
      </c>
      <c r="Y18" s="12" cm="1">
        <f t="array" ref="Y18">INDEX(GMWQ!$A$2:$NF$60,MATCH(1,(GMWQ!$NE$2:$NE$60=Y$3)*(GMWQ!$ND$2:$ND$60=Y$4)*(GMWQ!$NF$2:$NF$60=Y$1),0),$E18-1966)</f>
        <v>1E-3</v>
      </c>
      <c r="Z18" s="12" cm="1">
        <f t="array" ref="Z18">INDEX(GMWQ!$A$2:$NF$60,MATCH(1,(GMWQ!$NE$2:$NE$60=Z$3)*(GMWQ!$ND$2:$ND$60=Z$4)*(GMWQ!$NF$2:$NF$60=Z$1),0),$E18-1966)</f>
        <v>24864</v>
      </c>
      <c r="AA18" s="12" cm="1">
        <f t="array" ref="AA18">INDEX(GMWQ!$A$2:$NF$60,MATCH(1,(GMWQ!$NE$2:$NE$60=AA$3)*(GMWQ!$ND$2:$ND$60=AA$4)*(GMWQ!$NF$2:$NF$60=AA$1),0),$E18-1966)</f>
        <v>5428.9489999999996</v>
      </c>
    </row>
    <row r="19" spans="1:27" x14ac:dyDescent="0.25">
      <c r="A19" s="12">
        <v>1976</v>
      </c>
      <c r="B19" s="12">
        <f t="shared" si="2"/>
        <v>1976</v>
      </c>
      <c r="C19" s="12">
        <f t="shared" si="2"/>
        <v>1975</v>
      </c>
      <c r="D19" s="12">
        <f t="shared" si="2"/>
        <v>1975</v>
      </c>
      <c r="E19" s="12">
        <f t="shared" si="1"/>
        <v>1985</v>
      </c>
      <c r="F19" s="12" cm="1">
        <f t="array" ref="F19">INDEX(GMWQ!$A$2:$NF$60,MATCH(1,(GMWQ!$NE$2:$NE$60=F$3)*(GMWQ!$ND$2:$ND$60=F$4)*(GMWQ!$NF$2:$NF$60=F$1),0),$E19-1966)</f>
        <v>26804</v>
      </c>
      <c r="G19" s="12" cm="1">
        <f t="array" ref="G19">INDEX(GMWQ!$A$2:$NF$60,MATCH(1,(GMWQ!$NE$2:$NE$60=G$3)*(GMWQ!$ND$2:$ND$60=G$4)*(GMWQ!$NF$2:$NF$60=G$1),0),$E19-1966)</f>
        <v>1E-3</v>
      </c>
      <c r="H19" s="12" cm="1">
        <f t="array" ref="H19">INDEX(GMWQ!$A$2:$NF$60,MATCH(1,(GMWQ!$NE$2:$NE$60=H$3)*(GMWQ!$ND$2:$ND$60=H$4)*(GMWQ!$NF$2:$NF$60=H$1),0),$E19-1966)</f>
        <v>1E-3</v>
      </c>
      <c r="I19" s="12" cm="1">
        <f t="array" ref="I19">INDEX(GMWQ!$A$2:$NF$60,MATCH(1,(GMWQ!$NE$2:$NE$60=I$3)*(GMWQ!$ND$2:$ND$60=I$4)*(GMWQ!$NF$2:$NF$60=I$1),0),$E19-1966)</f>
        <v>1E-3</v>
      </c>
      <c r="J19" s="12" cm="1">
        <f t="array" ref="J19">INDEX(GMWQ!$A$2:$NF$60,MATCH(1,(GMWQ!$NE$2:$NE$60=J$3)*(GMWQ!$ND$2:$ND$60=J$4)*(GMWQ!$NF$2:$NF$60=J$1),0),$E19-1966)</f>
        <v>1E-3</v>
      </c>
      <c r="K19" s="12" cm="1">
        <f t="array" ref="K19">INDEX(GMWQ!$A$2:$NF$60,MATCH(1,(GMWQ!$NE$2:$NE$60=K$3)*(GMWQ!$ND$2:$ND$60=K$4)*(GMWQ!$NF$2:$NF$60=K$1),0),$E19-1966)</f>
        <v>1E-3</v>
      </c>
      <c r="L19" s="12" cm="1">
        <f t="array" ref="L19">INDEX(GMWQ!$A$2:$NF$60,MATCH(1,(GMWQ!$NE$2:$NE$60=L$3)*(GMWQ!$ND$2:$ND$60=L$4)*(GMWQ!$NF$2:$NF$60=L$1),0),$E19-1966)</f>
        <v>1E-3</v>
      </c>
      <c r="M19" s="12" cm="1">
        <f t="array" ref="M19">INDEX(GMWQ!$A$2:$NF$60,MATCH(1,(GMWQ!$NE$2:$NE$60=M$3)*(GMWQ!$ND$2:$ND$60=M$4)*(GMWQ!$NF$2:$NF$60=M$1),0),$E19-1966)</f>
        <v>1E-3</v>
      </c>
      <c r="N19" s="12" cm="1">
        <f t="array" ref="N19">INDEX(GMWQ!$A$2:$NF$60,MATCH(1,(GMWQ!$NE$2:$NE$60=N$3)*(GMWQ!$ND$2:$ND$60=N$4)*(GMWQ!$NF$2:$NF$60=N$1),0),$E19-1966)</f>
        <v>1E-3</v>
      </c>
      <c r="O19" s="12" cm="1">
        <f t="array" ref="O19">INDEX(GMWQ!$A$2:$NF$60,MATCH(1,(GMWQ!$NE$2:$NE$60=O$3)*(GMWQ!$ND$2:$ND$60=O$4)*(GMWQ!$NF$2:$NF$60=O$1),0),$E19-1966)</f>
        <v>1E-3</v>
      </c>
      <c r="P19" s="12" cm="1">
        <f t="array" ref="P19">INDEX(GMWQ!$A$2:$NF$60,MATCH(1,(GMWQ!$NE$2:$NE$60=P$3)*(GMWQ!$ND$2:$ND$60=P$4)*(GMWQ!$NF$2:$NF$60=P$1),0),$E19-1966)</f>
        <v>1E-3</v>
      </c>
      <c r="Q19" s="12" cm="1">
        <f t="array" ref="Q19">INDEX(GMWQ!$A$2:$NF$60,MATCH(1,(GMWQ!$NE$2:$NE$60=Q$3)*(GMWQ!$ND$2:$ND$60=Q$4)*(GMWQ!$NF$2:$NF$60=Q$1),0),$E19-1966)</f>
        <v>1E-3</v>
      </c>
      <c r="R19" s="12" cm="1">
        <f t="array" ref="R19">INDEX(GMWQ!$A$2:$NF$60,MATCH(1,(GMWQ!$NE$2:$NE$60=R$3)*(GMWQ!$ND$2:$ND$60=R$4)*(GMWQ!$NF$2:$NF$60=R$1),0),$E19-1966)</f>
        <v>1E-3</v>
      </c>
      <c r="S19" s="12" cm="1">
        <f t="array" ref="S19">INDEX(GMWQ!$A$2:$NF$60,MATCH(1,(GMWQ!$NE$2:$NE$60=S$3)*(GMWQ!$ND$2:$ND$60=S$4)*(GMWQ!$NF$2:$NF$60=S$1),0),$E19-1966)</f>
        <v>1E-3</v>
      </c>
      <c r="T19" s="12" cm="1">
        <f t="array" ref="T19">INDEX(GMWQ!$A$2:$NF$60,MATCH(1,(GMWQ!$NE$2:$NE$60=T$3)*(GMWQ!$ND$2:$ND$60=T$4)*(GMWQ!$NF$2:$NF$60=T$1),0),$E19-1966)</f>
        <v>1E-3</v>
      </c>
      <c r="U19" s="12" cm="1">
        <f t="array" ref="U19">INDEX(GMWQ!$A$2:$NF$60,MATCH(1,(GMWQ!$NE$2:$NE$60=U$3)*(GMWQ!$ND$2:$ND$60=U$4)*(GMWQ!$NF$2:$NF$60=U$1),0),$E19-1966)</f>
        <v>1E-3</v>
      </c>
      <c r="V19" s="12" cm="1">
        <f t="array" ref="V19">INDEX(GMWQ!$A$2:$NF$60,MATCH(1,(GMWQ!$NE$2:$NE$60=V$3)*(GMWQ!$ND$2:$ND$60=V$4)*(GMWQ!$NF$2:$NF$60=V$1),0),$E19-1966)</f>
        <v>1E-3</v>
      </c>
      <c r="W19" s="12" cm="1">
        <f t="array" ref="W19">INDEX(GMWQ!$A$2:$NF$60,MATCH(1,(GMWQ!$NE$2:$NE$60=W$3)*(GMWQ!$ND$2:$ND$60=W$4)*(GMWQ!$NF$2:$NF$60=W$1),0),$E19-1966)</f>
        <v>1E-3</v>
      </c>
      <c r="X19" s="12" cm="1">
        <f t="array" ref="X19">INDEX(GMWQ!$A$2:$NF$60,MATCH(1,(GMWQ!$NE$2:$NE$60=X$3)*(GMWQ!$ND$2:$ND$60=X$4)*(GMWQ!$NF$2:$NF$60=X$1),0),$E19-1966)</f>
        <v>1E-3</v>
      </c>
      <c r="Y19" s="12" cm="1">
        <f t="array" ref="Y19">INDEX(GMWQ!$A$2:$NF$60,MATCH(1,(GMWQ!$NE$2:$NE$60=Y$3)*(GMWQ!$ND$2:$ND$60=Y$4)*(GMWQ!$NF$2:$NF$60=Y$1),0),$E19-1966)</f>
        <v>1E-3</v>
      </c>
      <c r="Z19" s="12" cm="1">
        <f t="array" ref="Z19">INDEX(GMWQ!$A$2:$NF$60,MATCH(1,(GMWQ!$NE$2:$NE$60=Z$3)*(GMWQ!$ND$2:$ND$60=Z$4)*(GMWQ!$NF$2:$NF$60=Z$1),0),$E19-1966)</f>
        <v>24809</v>
      </c>
      <c r="AA19" s="12" cm="1">
        <f t="array" ref="AA19">INDEX(GMWQ!$A$2:$NF$60,MATCH(1,(GMWQ!$NE$2:$NE$60=AA$3)*(GMWQ!$ND$2:$ND$60=AA$4)*(GMWQ!$NF$2:$NF$60=AA$1),0),$E19-1966)</f>
        <v>5443.143</v>
      </c>
    </row>
    <row r="20" spans="1:27" x14ac:dyDescent="0.25">
      <c r="B20" s="12">
        <f t="shared" si="2"/>
        <v>1976</v>
      </c>
      <c r="C20" s="12">
        <f t="shared" si="2"/>
        <v>1976</v>
      </c>
      <c r="E20" s="12">
        <f t="shared" si="1"/>
        <v>1986</v>
      </c>
      <c r="F20" s="12" cm="1">
        <f t="array" ref="F20">INDEX(GMWQ!$A$2:$NF$60,MATCH(1,(GMWQ!$NE$2:$NE$60=F$3)*(GMWQ!$ND$2:$ND$60=F$4)*(GMWQ!$NF$2:$NF$60=F$1),0),$E20-1966)</f>
        <v>26784</v>
      </c>
      <c r="G20" s="12" cm="1">
        <f t="array" ref="G20">INDEX(GMWQ!$A$2:$NF$60,MATCH(1,(GMWQ!$NE$2:$NE$60=G$3)*(GMWQ!$ND$2:$ND$60=G$4)*(GMWQ!$NF$2:$NF$60=G$1),0),$E20-1966)</f>
        <v>1E-3</v>
      </c>
      <c r="H20" s="12" cm="1">
        <f t="array" ref="H20">INDEX(GMWQ!$A$2:$NF$60,MATCH(1,(GMWQ!$NE$2:$NE$60=H$3)*(GMWQ!$ND$2:$ND$60=H$4)*(GMWQ!$NF$2:$NF$60=H$1),0),$E20-1966)</f>
        <v>1E-3</v>
      </c>
      <c r="I20" s="12" cm="1">
        <f t="array" ref="I20">INDEX(GMWQ!$A$2:$NF$60,MATCH(1,(GMWQ!$NE$2:$NE$60=I$3)*(GMWQ!$ND$2:$ND$60=I$4)*(GMWQ!$NF$2:$NF$60=I$1),0),$E20-1966)</f>
        <v>1E-3</v>
      </c>
      <c r="J20" s="12" cm="1">
        <f t="array" ref="J20">INDEX(GMWQ!$A$2:$NF$60,MATCH(1,(GMWQ!$NE$2:$NE$60=J$3)*(GMWQ!$ND$2:$ND$60=J$4)*(GMWQ!$NF$2:$NF$60=J$1),0),$E20-1966)</f>
        <v>1E-3</v>
      </c>
      <c r="K20" s="12" cm="1">
        <f t="array" ref="K20">INDEX(GMWQ!$A$2:$NF$60,MATCH(1,(GMWQ!$NE$2:$NE$60=K$3)*(GMWQ!$ND$2:$ND$60=K$4)*(GMWQ!$NF$2:$NF$60=K$1),0),$E20-1966)</f>
        <v>1E-3</v>
      </c>
      <c r="L20" s="12" cm="1">
        <f t="array" ref="L20">INDEX(GMWQ!$A$2:$NF$60,MATCH(1,(GMWQ!$NE$2:$NE$60=L$3)*(GMWQ!$ND$2:$ND$60=L$4)*(GMWQ!$NF$2:$NF$60=L$1),0),$E20-1966)</f>
        <v>1E-3</v>
      </c>
      <c r="M20" s="12" cm="1">
        <f t="array" ref="M20">INDEX(GMWQ!$A$2:$NF$60,MATCH(1,(GMWQ!$NE$2:$NE$60=M$3)*(GMWQ!$ND$2:$ND$60=M$4)*(GMWQ!$NF$2:$NF$60=M$1),0),$E20-1966)</f>
        <v>1E-3</v>
      </c>
      <c r="N20" s="12" cm="1">
        <f t="array" ref="N20">INDEX(GMWQ!$A$2:$NF$60,MATCH(1,(GMWQ!$NE$2:$NE$60=N$3)*(GMWQ!$ND$2:$ND$60=N$4)*(GMWQ!$NF$2:$NF$60=N$1),0),$E20-1966)</f>
        <v>1E-3</v>
      </c>
      <c r="O20" s="12" cm="1">
        <f t="array" ref="O20">INDEX(GMWQ!$A$2:$NF$60,MATCH(1,(GMWQ!$NE$2:$NE$60=O$3)*(GMWQ!$ND$2:$ND$60=O$4)*(GMWQ!$NF$2:$NF$60=O$1),0),$E20-1966)</f>
        <v>1E-3</v>
      </c>
      <c r="P20" s="12" cm="1">
        <f t="array" ref="P20">INDEX(GMWQ!$A$2:$NF$60,MATCH(1,(GMWQ!$NE$2:$NE$60=P$3)*(GMWQ!$ND$2:$ND$60=P$4)*(GMWQ!$NF$2:$NF$60=P$1),0),$E20-1966)</f>
        <v>1E-3</v>
      </c>
      <c r="Q20" s="12" cm="1">
        <f t="array" ref="Q20">INDEX(GMWQ!$A$2:$NF$60,MATCH(1,(GMWQ!$NE$2:$NE$60=Q$3)*(GMWQ!$ND$2:$ND$60=Q$4)*(GMWQ!$NF$2:$NF$60=Q$1),0),$E20-1966)</f>
        <v>1E-3</v>
      </c>
      <c r="R20" s="12" cm="1">
        <f t="array" ref="R20">INDEX(GMWQ!$A$2:$NF$60,MATCH(1,(GMWQ!$NE$2:$NE$60=R$3)*(GMWQ!$ND$2:$ND$60=R$4)*(GMWQ!$NF$2:$NF$60=R$1),0),$E20-1966)</f>
        <v>1E-3</v>
      </c>
      <c r="S20" s="12" cm="1">
        <f t="array" ref="S20">INDEX(GMWQ!$A$2:$NF$60,MATCH(1,(GMWQ!$NE$2:$NE$60=S$3)*(GMWQ!$ND$2:$ND$60=S$4)*(GMWQ!$NF$2:$NF$60=S$1),0),$E20-1966)</f>
        <v>1E-3</v>
      </c>
      <c r="T20" s="12" cm="1">
        <f t="array" ref="T20">INDEX(GMWQ!$A$2:$NF$60,MATCH(1,(GMWQ!$NE$2:$NE$60=T$3)*(GMWQ!$ND$2:$ND$60=T$4)*(GMWQ!$NF$2:$NF$60=T$1),0),$E20-1966)</f>
        <v>1E-3</v>
      </c>
      <c r="U20" s="12" cm="1">
        <f t="array" ref="U20">INDEX(GMWQ!$A$2:$NF$60,MATCH(1,(GMWQ!$NE$2:$NE$60=U$3)*(GMWQ!$ND$2:$ND$60=U$4)*(GMWQ!$NF$2:$NF$60=U$1),0),$E20-1966)</f>
        <v>1E-3</v>
      </c>
      <c r="V20" s="12" cm="1">
        <f t="array" ref="V20">INDEX(GMWQ!$A$2:$NF$60,MATCH(1,(GMWQ!$NE$2:$NE$60=V$3)*(GMWQ!$ND$2:$ND$60=V$4)*(GMWQ!$NF$2:$NF$60=V$1),0),$E20-1966)</f>
        <v>1E-3</v>
      </c>
      <c r="W20" s="12" cm="1">
        <f t="array" ref="W20">INDEX(GMWQ!$A$2:$NF$60,MATCH(1,(GMWQ!$NE$2:$NE$60=W$3)*(GMWQ!$ND$2:$ND$60=W$4)*(GMWQ!$NF$2:$NF$60=W$1),0),$E20-1966)</f>
        <v>1E-3</v>
      </c>
      <c r="X20" s="12" cm="1">
        <f t="array" ref="X20">INDEX(GMWQ!$A$2:$NF$60,MATCH(1,(GMWQ!$NE$2:$NE$60=X$3)*(GMWQ!$ND$2:$ND$60=X$4)*(GMWQ!$NF$2:$NF$60=X$1),0),$E20-1966)</f>
        <v>1E-3</v>
      </c>
      <c r="Y20" s="12" cm="1">
        <f t="array" ref="Y20">INDEX(GMWQ!$A$2:$NF$60,MATCH(1,(GMWQ!$NE$2:$NE$60=Y$3)*(GMWQ!$ND$2:$ND$60=Y$4)*(GMWQ!$NF$2:$NF$60=Y$1),0),$E20-1966)</f>
        <v>1E-3</v>
      </c>
      <c r="Z20" s="12" cm="1">
        <f t="array" ref="Z20">INDEX(GMWQ!$A$2:$NF$60,MATCH(1,(GMWQ!$NE$2:$NE$60=Z$3)*(GMWQ!$ND$2:$ND$60=Z$4)*(GMWQ!$NF$2:$NF$60=Z$1),0),$E20-1966)</f>
        <v>24779</v>
      </c>
      <c r="AA20" s="12" cm="1">
        <f t="array" ref="AA20">INDEX(GMWQ!$A$2:$NF$60,MATCH(1,(GMWQ!$NE$2:$NE$60=AA$3)*(GMWQ!$ND$2:$ND$60=AA$4)*(GMWQ!$NF$2:$NF$60=AA$1),0),$E20-1966)</f>
        <v>5453.7340000000004</v>
      </c>
    </row>
    <row r="21" spans="1:27" x14ac:dyDescent="0.25">
      <c r="B21" s="12">
        <f t="shared" si="2"/>
        <v>1976</v>
      </c>
      <c r="C21" s="12">
        <f t="shared" si="2"/>
        <v>1976</v>
      </c>
      <c r="E21" s="12">
        <f t="shared" si="1"/>
        <v>1987</v>
      </c>
      <c r="F21" s="12" cm="1">
        <f t="array" ref="F21">INDEX(GMWQ!$A$2:$NF$60,MATCH(1,(GMWQ!$NE$2:$NE$60=F$3)*(GMWQ!$ND$2:$ND$60=F$4)*(GMWQ!$NF$2:$NF$60=F$1),0),$E21-1966)</f>
        <v>26775</v>
      </c>
      <c r="G21" s="12" cm="1">
        <f t="array" ref="G21">INDEX(GMWQ!$A$2:$NF$60,MATCH(1,(GMWQ!$NE$2:$NE$60=G$3)*(GMWQ!$ND$2:$ND$60=G$4)*(GMWQ!$NF$2:$NF$60=G$1),0),$E21-1966)</f>
        <v>1E-3</v>
      </c>
      <c r="H21" s="12" cm="1">
        <f t="array" ref="H21">INDEX(GMWQ!$A$2:$NF$60,MATCH(1,(GMWQ!$NE$2:$NE$60=H$3)*(GMWQ!$ND$2:$ND$60=H$4)*(GMWQ!$NF$2:$NF$60=H$1),0),$E21-1966)</f>
        <v>1E-3</v>
      </c>
      <c r="I21" s="12" cm="1">
        <f t="array" ref="I21">INDEX(GMWQ!$A$2:$NF$60,MATCH(1,(GMWQ!$NE$2:$NE$60=I$3)*(GMWQ!$ND$2:$ND$60=I$4)*(GMWQ!$NF$2:$NF$60=I$1),0),$E21-1966)</f>
        <v>1E-3</v>
      </c>
      <c r="J21" s="12" cm="1">
        <f t="array" ref="J21">INDEX(GMWQ!$A$2:$NF$60,MATCH(1,(GMWQ!$NE$2:$NE$60=J$3)*(GMWQ!$ND$2:$ND$60=J$4)*(GMWQ!$NF$2:$NF$60=J$1),0),$E21-1966)</f>
        <v>1E-3</v>
      </c>
      <c r="K21" s="12" cm="1">
        <f t="array" ref="K21">INDEX(GMWQ!$A$2:$NF$60,MATCH(1,(GMWQ!$NE$2:$NE$60=K$3)*(GMWQ!$ND$2:$ND$60=K$4)*(GMWQ!$NF$2:$NF$60=K$1),0),$E21-1966)</f>
        <v>1E-3</v>
      </c>
      <c r="L21" s="12" cm="1">
        <f t="array" ref="L21">INDEX(GMWQ!$A$2:$NF$60,MATCH(1,(GMWQ!$NE$2:$NE$60=L$3)*(GMWQ!$ND$2:$ND$60=L$4)*(GMWQ!$NF$2:$NF$60=L$1),0),$E21-1966)</f>
        <v>1E-3</v>
      </c>
      <c r="M21" s="12" cm="1">
        <f t="array" ref="M21">INDEX(GMWQ!$A$2:$NF$60,MATCH(1,(GMWQ!$NE$2:$NE$60=M$3)*(GMWQ!$ND$2:$ND$60=M$4)*(GMWQ!$NF$2:$NF$60=M$1),0),$E21-1966)</f>
        <v>1E-3</v>
      </c>
      <c r="N21" s="12" cm="1">
        <f t="array" ref="N21">INDEX(GMWQ!$A$2:$NF$60,MATCH(1,(GMWQ!$NE$2:$NE$60=N$3)*(GMWQ!$ND$2:$ND$60=N$4)*(GMWQ!$NF$2:$NF$60=N$1),0),$E21-1966)</f>
        <v>1E-3</v>
      </c>
      <c r="O21" s="12" cm="1">
        <f t="array" ref="O21">INDEX(GMWQ!$A$2:$NF$60,MATCH(1,(GMWQ!$NE$2:$NE$60=O$3)*(GMWQ!$ND$2:$ND$60=O$4)*(GMWQ!$NF$2:$NF$60=O$1),0),$E21-1966)</f>
        <v>1E-3</v>
      </c>
      <c r="P21" s="12" cm="1">
        <f t="array" ref="P21">INDEX(GMWQ!$A$2:$NF$60,MATCH(1,(GMWQ!$NE$2:$NE$60=P$3)*(GMWQ!$ND$2:$ND$60=P$4)*(GMWQ!$NF$2:$NF$60=P$1),0),$E21-1966)</f>
        <v>1E-3</v>
      </c>
      <c r="Q21" s="12" cm="1">
        <f t="array" ref="Q21">INDEX(GMWQ!$A$2:$NF$60,MATCH(1,(GMWQ!$NE$2:$NE$60=Q$3)*(GMWQ!$ND$2:$ND$60=Q$4)*(GMWQ!$NF$2:$NF$60=Q$1),0),$E21-1966)</f>
        <v>1E-3</v>
      </c>
      <c r="R21" s="12" cm="1">
        <f t="array" ref="R21">INDEX(GMWQ!$A$2:$NF$60,MATCH(1,(GMWQ!$NE$2:$NE$60=R$3)*(GMWQ!$ND$2:$ND$60=R$4)*(GMWQ!$NF$2:$NF$60=R$1),0),$E21-1966)</f>
        <v>1E-3</v>
      </c>
      <c r="S21" s="12" cm="1">
        <f t="array" ref="S21">INDEX(GMWQ!$A$2:$NF$60,MATCH(1,(GMWQ!$NE$2:$NE$60=S$3)*(GMWQ!$ND$2:$ND$60=S$4)*(GMWQ!$NF$2:$NF$60=S$1),0),$E21-1966)</f>
        <v>1E-3</v>
      </c>
      <c r="T21" s="12" cm="1">
        <f t="array" ref="T21">INDEX(GMWQ!$A$2:$NF$60,MATCH(1,(GMWQ!$NE$2:$NE$60=T$3)*(GMWQ!$ND$2:$ND$60=T$4)*(GMWQ!$NF$2:$NF$60=T$1),0),$E21-1966)</f>
        <v>1E-3</v>
      </c>
      <c r="U21" s="12" cm="1">
        <f t="array" ref="U21">INDEX(GMWQ!$A$2:$NF$60,MATCH(1,(GMWQ!$NE$2:$NE$60=U$3)*(GMWQ!$ND$2:$ND$60=U$4)*(GMWQ!$NF$2:$NF$60=U$1),0),$E21-1966)</f>
        <v>1E-3</v>
      </c>
      <c r="V21" s="12" cm="1">
        <f t="array" ref="V21">INDEX(GMWQ!$A$2:$NF$60,MATCH(1,(GMWQ!$NE$2:$NE$60=V$3)*(GMWQ!$ND$2:$ND$60=V$4)*(GMWQ!$NF$2:$NF$60=V$1),0),$E21-1966)</f>
        <v>1E-3</v>
      </c>
      <c r="W21" s="12" cm="1">
        <f t="array" ref="W21">INDEX(GMWQ!$A$2:$NF$60,MATCH(1,(GMWQ!$NE$2:$NE$60=W$3)*(GMWQ!$ND$2:$ND$60=W$4)*(GMWQ!$NF$2:$NF$60=W$1),0),$E21-1966)</f>
        <v>1E-3</v>
      </c>
      <c r="X21" s="12" cm="1">
        <f t="array" ref="X21">INDEX(GMWQ!$A$2:$NF$60,MATCH(1,(GMWQ!$NE$2:$NE$60=X$3)*(GMWQ!$ND$2:$ND$60=X$4)*(GMWQ!$NF$2:$NF$60=X$1),0),$E21-1966)</f>
        <v>1E-3</v>
      </c>
      <c r="Y21" s="12" cm="1">
        <f t="array" ref="Y21">INDEX(GMWQ!$A$2:$NF$60,MATCH(1,(GMWQ!$NE$2:$NE$60=Y$3)*(GMWQ!$ND$2:$ND$60=Y$4)*(GMWQ!$NF$2:$NF$60=Y$1),0),$E21-1966)</f>
        <v>1E-3</v>
      </c>
      <c r="Z21" s="12" cm="1">
        <f t="array" ref="Z21">INDEX(GMWQ!$A$2:$NF$60,MATCH(1,(GMWQ!$NE$2:$NE$60=Z$3)*(GMWQ!$ND$2:$ND$60=Z$4)*(GMWQ!$NF$2:$NF$60=Z$1),0),$E21-1966)</f>
        <v>24768</v>
      </c>
      <c r="AA21" s="12" cm="1">
        <f t="array" ref="AA21">INDEX(GMWQ!$A$2:$NF$60,MATCH(1,(GMWQ!$NE$2:$NE$60=AA$3)*(GMWQ!$ND$2:$ND$60=AA$4)*(GMWQ!$NF$2:$NF$60=AA$1),0),$E21-1966)</f>
        <v>5470.5479999999998</v>
      </c>
    </row>
    <row r="22" spans="1:27" x14ac:dyDescent="0.25">
      <c r="B22" s="12">
        <f t="shared" si="2"/>
        <v>1976</v>
      </c>
      <c r="C22" s="12">
        <f t="shared" si="2"/>
        <v>1976</v>
      </c>
      <c r="E22" s="12">
        <f t="shared" si="1"/>
        <v>1988</v>
      </c>
      <c r="F22" s="12" cm="1">
        <f t="array" ref="F22">INDEX(GMWQ!$A$2:$NF$60,MATCH(1,(GMWQ!$NE$2:$NE$60=F$3)*(GMWQ!$ND$2:$ND$60=F$4)*(GMWQ!$NF$2:$NF$60=F$1),0),$E22-1966)</f>
        <v>26816</v>
      </c>
      <c r="G22" s="12" cm="1">
        <f t="array" ref="G22">INDEX(GMWQ!$A$2:$NF$60,MATCH(1,(GMWQ!$NE$2:$NE$60=G$3)*(GMWQ!$ND$2:$ND$60=G$4)*(GMWQ!$NF$2:$NF$60=G$1),0),$E22-1966)</f>
        <v>1E-3</v>
      </c>
      <c r="H22" s="12" cm="1">
        <f t="array" ref="H22">INDEX(GMWQ!$A$2:$NF$60,MATCH(1,(GMWQ!$NE$2:$NE$60=H$3)*(GMWQ!$ND$2:$ND$60=H$4)*(GMWQ!$NF$2:$NF$60=H$1),0),$E22-1966)</f>
        <v>1E-3</v>
      </c>
      <c r="I22" s="12" cm="1">
        <f t="array" ref="I22">INDEX(GMWQ!$A$2:$NF$60,MATCH(1,(GMWQ!$NE$2:$NE$60=I$3)*(GMWQ!$ND$2:$ND$60=I$4)*(GMWQ!$NF$2:$NF$60=I$1),0),$E22-1966)</f>
        <v>1E-3</v>
      </c>
      <c r="J22" s="12" cm="1">
        <f t="array" ref="J22">INDEX(GMWQ!$A$2:$NF$60,MATCH(1,(GMWQ!$NE$2:$NE$60=J$3)*(GMWQ!$ND$2:$ND$60=J$4)*(GMWQ!$NF$2:$NF$60=J$1),0),$E22-1966)</f>
        <v>1E-3</v>
      </c>
      <c r="K22" s="12" cm="1">
        <f t="array" ref="K22">INDEX(GMWQ!$A$2:$NF$60,MATCH(1,(GMWQ!$NE$2:$NE$60=K$3)*(GMWQ!$ND$2:$ND$60=K$4)*(GMWQ!$NF$2:$NF$60=K$1),0),$E22-1966)</f>
        <v>1E-3</v>
      </c>
      <c r="L22" s="12" cm="1">
        <f t="array" ref="L22">INDEX(GMWQ!$A$2:$NF$60,MATCH(1,(GMWQ!$NE$2:$NE$60=L$3)*(GMWQ!$ND$2:$ND$60=L$4)*(GMWQ!$NF$2:$NF$60=L$1),0),$E22-1966)</f>
        <v>1E-3</v>
      </c>
      <c r="M22" s="12" cm="1">
        <f t="array" ref="M22">INDEX(GMWQ!$A$2:$NF$60,MATCH(1,(GMWQ!$NE$2:$NE$60=M$3)*(GMWQ!$ND$2:$ND$60=M$4)*(GMWQ!$NF$2:$NF$60=M$1),0),$E22-1966)</f>
        <v>1E-3</v>
      </c>
      <c r="N22" s="12" cm="1">
        <f t="array" ref="N22">INDEX(GMWQ!$A$2:$NF$60,MATCH(1,(GMWQ!$NE$2:$NE$60=N$3)*(GMWQ!$ND$2:$ND$60=N$4)*(GMWQ!$NF$2:$NF$60=N$1),0),$E22-1966)</f>
        <v>1E-3</v>
      </c>
      <c r="O22" s="12" cm="1">
        <f t="array" ref="O22">INDEX(GMWQ!$A$2:$NF$60,MATCH(1,(GMWQ!$NE$2:$NE$60=O$3)*(GMWQ!$ND$2:$ND$60=O$4)*(GMWQ!$NF$2:$NF$60=O$1),0),$E22-1966)</f>
        <v>1E-3</v>
      </c>
      <c r="P22" s="12" cm="1">
        <f t="array" ref="P22">INDEX(GMWQ!$A$2:$NF$60,MATCH(1,(GMWQ!$NE$2:$NE$60=P$3)*(GMWQ!$ND$2:$ND$60=P$4)*(GMWQ!$NF$2:$NF$60=P$1),0),$E22-1966)</f>
        <v>1E-3</v>
      </c>
      <c r="Q22" s="12" cm="1">
        <f t="array" ref="Q22">INDEX(GMWQ!$A$2:$NF$60,MATCH(1,(GMWQ!$NE$2:$NE$60=Q$3)*(GMWQ!$ND$2:$ND$60=Q$4)*(GMWQ!$NF$2:$NF$60=Q$1),0),$E22-1966)</f>
        <v>1E-3</v>
      </c>
      <c r="R22" s="12" cm="1">
        <f t="array" ref="R22">INDEX(GMWQ!$A$2:$NF$60,MATCH(1,(GMWQ!$NE$2:$NE$60=R$3)*(GMWQ!$ND$2:$ND$60=R$4)*(GMWQ!$NF$2:$NF$60=R$1),0),$E22-1966)</f>
        <v>1E-3</v>
      </c>
      <c r="S22" s="12" cm="1">
        <f t="array" ref="S22">INDEX(GMWQ!$A$2:$NF$60,MATCH(1,(GMWQ!$NE$2:$NE$60=S$3)*(GMWQ!$ND$2:$ND$60=S$4)*(GMWQ!$NF$2:$NF$60=S$1),0),$E22-1966)</f>
        <v>1E-3</v>
      </c>
      <c r="T22" s="12" cm="1">
        <f t="array" ref="T22">INDEX(GMWQ!$A$2:$NF$60,MATCH(1,(GMWQ!$NE$2:$NE$60=T$3)*(GMWQ!$ND$2:$ND$60=T$4)*(GMWQ!$NF$2:$NF$60=T$1),0),$E22-1966)</f>
        <v>1E-3</v>
      </c>
      <c r="U22" s="12" cm="1">
        <f t="array" ref="U22">INDEX(GMWQ!$A$2:$NF$60,MATCH(1,(GMWQ!$NE$2:$NE$60=U$3)*(GMWQ!$ND$2:$ND$60=U$4)*(GMWQ!$NF$2:$NF$60=U$1),0),$E22-1966)</f>
        <v>1E-3</v>
      </c>
      <c r="V22" s="12" cm="1">
        <f t="array" ref="V22">INDEX(GMWQ!$A$2:$NF$60,MATCH(1,(GMWQ!$NE$2:$NE$60=V$3)*(GMWQ!$ND$2:$ND$60=V$4)*(GMWQ!$NF$2:$NF$60=V$1),0),$E22-1966)</f>
        <v>1E-3</v>
      </c>
      <c r="W22" s="12" cm="1">
        <f t="array" ref="W22">INDEX(GMWQ!$A$2:$NF$60,MATCH(1,(GMWQ!$NE$2:$NE$60=W$3)*(GMWQ!$ND$2:$ND$60=W$4)*(GMWQ!$NF$2:$NF$60=W$1),0),$E22-1966)</f>
        <v>1E-3</v>
      </c>
      <c r="X22" s="12" cm="1">
        <f t="array" ref="X22">INDEX(GMWQ!$A$2:$NF$60,MATCH(1,(GMWQ!$NE$2:$NE$60=X$3)*(GMWQ!$ND$2:$ND$60=X$4)*(GMWQ!$NF$2:$NF$60=X$1),0),$E22-1966)</f>
        <v>1E-3</v>
      </c>
      <c r="Y22" s="12" cm="1">
        <f t="array" ref="Y22">INDEX(GMWQ!$A$2:$NF$60,MATCH(1,(GMWQ!$NE$2:$NE$60=Y$3)*(GMWQ!$ND$2:$ND$60=Y$4)*(GMWQ!$NF$2:$NF$60=Y$1),0),$E22-1966)</f>
        <v>1E-3</v>
      </c>
      <c r="Z22" s="12" cm="1">
        <f t="array" ref="Z22">INDEX(GMWQ!$A$2:$NF$60,MATCH(1,(GMWQ!$NE$2:$NE$60=Z$3)*(GMWQ!$ND$2:$ND$60=Z$4)*(GMWQ!$NF$2:$NF$60=Z$1),0),$E22-1966)</f>
        <v>24788</v>
      </c>
      <c r="AA22" s="12" cm="1">
        <f t="array" ref="AA22">INDEX(GMWQ!$A$2:$NF$60,MATCH(1,(GMWQ!$NE$2:$NE$60=AA$3)*(GMWQ!$ND$2:$ND$60=AA$4)*(GMWQ!$NF$2:$NF$60=AA$1),0),$E22-1966)</f>
        <v>5458.7560000000003</v>
      </c>
    </row>
    <row r="23" spans="1:27" x14ac:dyDescent="0.25">
      <c r="A23" s="12">
        <v>1977</v>
      </c>
      <c r="B23" s="12">
        <f t="shared" si="2"/>
        <v>1977</v>
      </c>
      <c r="C23" s="12">
        <f t="shared" si="2"/>
        <v>1976</v>
      </c>
      <c r="D23" s="12">
        <f t="shared" si="2"/>
        <v>1976</v>
      </c>
      <c r="E23" s="12">
        <f t="shared" si="1"/>
        <v>1989</v>
      </c>
      <c r="F23" s="12" cm="1">
        <f t="array" ref="F23">INDEX(GMWQ!$A$2:$NF$60,MATCH(1,(GMWQ!$NE$2:$NE$60=F$3)*(GMWQ!$ND$2:$ND$60=F$4)*(GMWQ!$NF$2:$NF$60=F$1),0),$E23-1966)</f>
        <v>26823</v>
      </c>
      <c r="G23" s="12" cm="1">
        <f t="array" ref="G23">INDEX(GMWQ!$A$2:$NF$60,MATCH(1,(GMWQ!$NE$2:$NE$60=G$3)*(GMWQ!$ND$2:$ND$60=G$4)*(GMWQ!$NF$2:$NF$60=G$1),0),$E23-1966)</f>
        <v>1E-3</v>
      </c>
      <c r="H23" s="12" cm="1">
        <f t="array" ref="H23">INDEX(GMWQ!$A$2:$NF$60,MATCH(1,(GMWQ!$NE$2:$NE$60=H$3)*(GMWQ!$ND$2:$ND$60=H$4)*(GMWQ!$NF$2:$NF$60=H$1),0),$E23-1966)</f>
        <v>1E-3</v>
      </c>
      <c r="I23" s="12" cm="1">
        <f t="array" ref="I23">INDEX(GMWQ!$A$2:$NF$60,MATCH(1,(GMWQ!$NE$2:$NE$60=I$3)*(GMWQ!$ND$2:$ND$60=I$4)*(GMWQ!$NF$2:$NF$60=I$1),0),$E23-1966)</f>
        <v>1E-3</v>
      </c>
      <c r="J23" s="12" cm="1">
        <f t="array" ref="J23">INDEX(GMWQ!$A$2:$NF$60,MATCH(1,(GMWQ!$NE$2:$NE$60=J$3)*(GMWQ!$ND$2:$ND$60=J$4)*(GMWQ!$NF$2:$NF$60=J$1),0),$E23-1966)</f>
        <v>1E-3</v>
      </c>
      <c r="K23" s="12" cm="1">
        <f t="array" ref="K23">INDEX(GMWQ!$A$2:$NF$60,MATCH(1,(GMWQ!$NE$2:$NE$60=K$3)*(GMWQ!$ND$2:$ND$60=K$4)*(GMWQ!$NF$2:$NF$60=K$1),0),$E23-1966)</f>
        <v>1E-3</v>
      </c>
      <c r="L23" s="12" cm="1">
        <f t="array" ref="L23">INDEX(GMWQ!$A$2:$NF$60,MATCH(1,(GMWQ!$NE$2:$NE$60=L$3)*(GMWQ!$ND$2:$ND$60=L$4)*(GMWQ!$NF$2:$NF$60=L$1),0),$E23-1966)</f>
        <v>1E-3</v>
      </c>
      <c r="M23" s="12" cm="1">
        <f t="array" ref="M23">INDEX(GMWQ!$A$2:$NF$60,MATCH(1,(GMWQ!$NE$2:$NE$60=M$3)*(GMWQ!$ND$2:$ND$60=M$4)*(GMWQ!$NF$2:$NF$60=M$1),0),$E23-1966)</f>
        <v>1E-3</v>
      </c>
      <c r="N23" s="12" cm="1">
        <f t="array" ref="N23">INDEX(GMWQ!$A$2:$NF$60,MATCH(1,(GMWQ!$NE$2:$NE$60=N$3)*(GMWQ!$ND$2:$ND$60=N$4)*(GMWQ!$NF$2:$NF$60=N$1),0),$E23-1966)</f>
        <v>1E-3</v>
      </c>
      <c r="O23" s="12" cm="1">
        <f t="array" ref="O23">INDEX(GMWQ!$A$2:$NF$60,MATCH(1,(GMWQ!$NE$2:$NE$60=O$3)*(GMWQ!$ND$2:$ND$60=O$4)*(GMWQ!$NF$2:$NF$60=O$1),0),$E23-1966)</f>
        <v>1E-3</v>
      </c>
      <c r="P23" s="12" cm="1">
        <f t="array" ref="P23">INDEX(GMWQ!$A$2:$NF$60,MATCH(1,(GMWQ!$NE$2:$NE$60=P$3)*(GMWQ!$ND$2:$ND$60=P$4)*(GMWQ!$NF$2:$NF$60=P$1),0),$E23-1966)</f>
        <v>1E-3</v>
      </c>
      <c r="Q23" s="12" cm="1">
        <f t="array" ref="Q23">INDEX(GMWQ!$A$2:$NF$60,MATCH(1,(GMWQ!$NE$2:$NE$60=Q$3)*(GMWQ!$ND$2:$ND$60=Q$4)*(GMWQ!$NF$2:$NF$60=Q$1),0),$E23-1966)</f>
        <v>1E-3</v>
      </c>
      <c r="R23" s="12" cm="1">
        <f t="array" ref="R23">INDEX(GMWQ!$A$2:$NF$60,MATCH(1,(GMWQ!$NE$2:$NE$60=R$3)*(GMWQ!$ND$2:$ND$60=R$4)*(GMWQ!$NF$2:$NF$60=R$1),0),$E23-1966)</f>
        <v>1E-3</v>
      </c>
      <c r="S23" s="12" cm="1">
        <f t="array" ref="S23">INDEX(GMWQ!$A$2:$NF$60,MATCH(1,(GMWQ!$NE$2:$NE$60=S$3)*(GMWQ!$ND$2:$ND$60=S$4)*(GMWQ!$NF$2:$NF$60=S$1),0),$E23-1966)</f>
        <v>1E-3</v>
      </c>
      <c r="T23" s="12" cm="1">
        <f t="array" ref="T23">INDEX(GMWQ!$A$2:$NF$60,MATCH(1,(GMWQ!$NE$2:$NE$60=T$3)*(GMWQ!$ND$2:$ND$60=T$4)*(GMWQ!$NF$2:$NF$60=T$1),0),$E23-1966)</f>
        <v>1E-3</v>
      </c>
      <c r="U23" s="12" cm="1">
        <f t="array" ref="U23">INDEX(GMWQ!$A$2:$NF$60,MATCH(1,(GMWQ!$NE$2:$NE$60=U$3)*(GMWQ!$ND$2:$ND$60=U$4)*(GMWQ!$NF$2:$NF$60=U$1),0),$E23-1966)</f>
        <v>1E-3</v>
      </c>
      <c r="V23" s="12" cm="1">
        <f t="array" ref="V23">INDEX(GMWQ!$A$2:$NF$60,MATCH(1,(GMWQ!$NE$2:$NE$60=V$3)*(GMWQ!$ND$2:$ND$60=V$4)*(GMWQ!$NF$2:$NF$60=V$1),0),$E23-1966)</f>
        <v>1E-3</v>
      </c>
      <c r="W23" s="12" cm="1">
        <f t="array" ref="W23">INDEX(GMWQ!$A$2:$NF$60,MATCH(1,(GMWQ!$NE$2:$NE$60=W$3)*(GMWQ!$ND$2:$ND$60=W$4)*(GMWQ!$NF$2:$NF$60=W$1),0),$E23-1966)</f>
        <v>1E-3</v>
      </c>
      <c r="X23" s="12" cm="1">
        <f t="array" ref="X23">INDEX(GMWQ!$A$2:$NF$60,MATCH(1,(GMWQ!$NE$2:$NE$60=X$3)*(GMWQ!$ND$2:$ND$60=X$4)*(GMWQ!$NF$2:$NF$60=X$1),0),$E23-1966)</f>
        <v>1E-3</v>
      </c>
      <c r="Y23" s="12" cm="1">
        <f t="array" ref="Y23">INDEX(GMWQ!$A$2:$NF$60,MATCH(1,(GMWQ!$NE$2:$NE$60=Y$3)*(GMWQ!$ND$2:$ND$60=Y$4)*(GMWQ!$NF$2:$NF$60=Y$1),0),$E23-1966)</f>
        <v>1E-3</v>
      </c>
      <c r="Z23" s="12" cm="1">
        <f t="array" ref="Z23">INDEX(GMWQ!$A$2:$NF$60,MATCH(1,(GMWQ!$NE$2:$NE$60=Z$3)*(GMWQ!$ND$2:$ND$60=Z$4)*(GMWQ!$NF$2:$NF$60=Z$1),0),$E23-1966)</f>
        <v>24803</v>
      </c>
      <c r="AA23" s="12" cm="1">
        <f t="array" ref="AA23">INDEX(GMWQ!$A$2:$NF$60,MATCH(1,(GMWQ!$NE$2:$NE$60=AA$3)*(GMWQ!$ND$2:$ND$60=AA$4)*(GMWQ!$NF$2:$NF$60=AA$1),0),$E23-1966)</f>
        <v>5447.183</v>
      </c>
    </row>
    <row r="24" spans="1:27" x14ac:dyDescent="0.25">
      <c r="B24" s="12">
        <f t="shared" si="2"/>
        <v>1977</v>
      </c>
      <c r="C24" s="12">
        <f t="shared" si="2"/>
        <v>1977</v>
      </c>
      <c r="E24" s="12">
        <f t="shared" si="1"/>
        <v>1990</v>
      </c>
      <c r="F24" s="12" cm="1">
        <f t="array" ref="F24">INDEX(GMWQ!$A$2:$NF$60,MATCH(1,(GMWQ!$NE$2:$NE$60=F$3)*(GMWQ!$ND$2:$ND$60=F$4)*(GMWQ!$NF$2:$NF$60=F$1),0),$E24-1966)</f>
        <v>26823</v>
      </c>
      <c r="G24" s="12" cm="1">
        <f t="array" ref="G24">INDEX(GMWQ!$A$2:$NF$60,MATCH(1,(GMWQ!$NE$2:$NE$60=G$3)*(GMWQ!$ND$2:$ND$60=G$4)*(GMWQ!$NF$2:$NF$60=G$1),0),$E24-1966)</f>
        <v>1E-3</v>
      </c>
      <c r="H24" s="12" cm="1">
        <f t="array" ref="H24">INDEX(GMWQ!$A$2:$NF$60,MATCH(1,(GMWQ!$NE$2:$NE$60=H$3)*(GMWQ!$ND$2:$ND$60=H$4)*(GMWQ!$NF$2:$NF$60=H$1),0),$E24-1966)</f>
        <v>1E-3</v>
      </c>
      <c r="I24" s="12" cm="1">
        <f t="array" ref="I24">INDEX(GMWQ!$A$2:$NF$60,MATCH(1,(GMWQ!$NE$2:$NE$60=I$3)*(GMWQ!$ND$2:$ND$60=I$4)*(GMWQ!$NF$2:$NF$60=I$1),0),$E24-1966)</f>
        <v>1E-3</v>
      </c>
      <c r="J24" s="12" cm="1">
        <f t="array" ref="J24">INDEX(GMWQ!$A$2:$NF$60,MATCH(1,(GMWQ!$NE$2:$NE$60=J$3)*(GMWQ!$ND$2:$ND$60=J$4)*(GMWQ!$NF$2:$NF$60=J$1),0),$E24-1966)</f>
        <v>1E-3</v>
      </c>
      <c r="K24" s="12" cm="1">
        <f t="array" ref="K24">INDEX(GMWQ!$A$2:$NF$60,MATCH(1,(GMWQ!$NE$2:$NE$60=K$3)*(GMWQ!$ND$2:$ND$60=K$4)*(GMWQ!$NF$2:$NF$60=K$1),0),$E24-1966)</f>
        <v>1E-3</v>
      </c>
      <c r="L24" s="12" cm="1">
        <f t="array" ref="L24">INDEX(GMWQ!$A$2:$NF$60,MATCH(1,(GMWQ!$NE$2:$NE$60=L$3)*(GMWQ!$ND$2:$ND$60=L$4)*(GMWQ!$NF$2:$NF$60=L$1),0),$E24-1966)</f>
        <v>1E-3</v>
      </c>
      <c r="M24" s="12" cm="1">
        <f t="array" ref="M24">INDEX(GMWQ!$A$2:$NF$60,MATCH(1,(GMWQ!$NE$2:$NE$60=M$3)*(GMWQ!$ND$2:$ND$60=M$4)*(GMWQ!$NF$2:$NF$60=M$1),0),$E24-1966)</f>
        <v>1E-3</v>
      </c>
      <c r="N24" s="12" cm="1">
        <f t="array" ref="N24">INDEX(GMWQ!$A$2:$NF$60,MATCH(1,(GMWQ!$NE$2:$NE$60=N$3)*(GMWQ!$ND$2:$ND$60=N$4)*(GMWQ!$NF$2:$NF$60=N$1),0),$E24-1966)</f>
        <v>1E-3</v>
      </c>
      <c r="O24" s="12" cm="1">
        <f t="array" ref="O24">INDEX(GMWQ!$A$2:$NF$60,MATCH(1,(GMWQ!$NE$2:$NE$60=O$3)*(GMWQ!$ND$2:$ND$60=O$4)*(GMWQ!$NF$2:$NF$60=O$1),0),$E24-1966)</f>
        <v>1E-3</v>
      </c>
      <c r="P24" s="12" cm="1">
        <f t="array" ref="P24">INDEX(GMWQ!$A$2:$NF$60,MATCH(1,(GMWQ!$NE$2:$NE$60=P$3)*(GMWQ!$ND$2:$ND$60=P$4)*(GMWQ!$NF$2:$NF$60=P$1),0),$E24-1966)</f>
        <v>1E-3</v>
      </c>
      <c r="Q24" s="12" cm="1">
        <f t="array" ref="Q24">INDEX(GMWQ!$A$2:$NF$60,MATCH(1,(GMWQ!$NE$2:$NE$60=Q$3)*(GMWQ!$ND$2:$ND$60=Q$4)*(GMWQ!$NF$2:$NF$60=Q$1),0),$E24-1966)</f>
        <v>1E-3</v>
      </c>
      <c r="R24" s="12" cm="1">
        <f t="array" ref="R24">INDEX(GMWQ!$A$2:$NF$60,MATCH(1,(GMWQ!$NE$2:$NE$60=R$3)*(GMWQ!$ND$2:$ND$60=R$4)*(GMWQ!$NF$2:$NF$60=R$1),0),$E24-1966)</f>
        <v>1E-3</v>
      </c>
      <c r="S24" s="12" cm="1">
        <f t="array" ref="S24">INDEX(GMWQ!$A$2:$NF$60,MATCH(1,(GMWQ!$NE$2:$NE$60=S$3)*(GMWQ!$ND$2:$ND$60=S$4)*(GMWQ!$NF$2:$NF$60=S$1),0),$E24-1966)</f>
        <v>1E-3</v>
      </c>
      <c r="T24" s="12" cm="1">
        <f t="array" ref="T24">INDEX(GMWQ!$A$2:$NF$60,MATCH(1,(GMWQ!$NE$2:$NE$60=T$3)*(GMWQ!$ND$2:$ND$60=T$4)*(GMWQ!$NF$2:$NF$60=T$1),0),$E24-1966)</f>
        <v>1E-3</v>
      </c>
      <c r="U24" s="12" cm="1">
        <f t="array" ref="U24">INDEX(GMWQ!$A$2:$NF$60,MATCH(1,(GMWQ!$NE$2:$NE$60=U$3)*(GMWQ!$ND$2:$ND$60=U$4)*(GMWQ!$NF$2:$NF$60=U$1),0),$E24-1966)</f>
        <v>1E-3</v>
      </c>
      <c r="V24" s="12" cm="1">
        <f t="array" ref="V24">INDEX(GMWQ!$A$2:$NF$60,MATCH(1,(GMWQ!$NE$2:$NE$60=V$3)*(GMWQ!$ND$2:$ND$60=V$4)*(GMWQ!$NF$2:$NF$60=V$1),0),$E24-1966)</f>
        <v>1E-3</v>
      </c>
      <c r="W24" s="12" cm="1">
        <f t="array" ref="W24">INDEX(GMWQ!$A$2:$NF$60,MATCH(1,(GMWQ!$NE$2:$NE$60=W$3)*(GMWQ!$ND$2:$ND$60=W$4)*(GMWQ!$NF$2:$NF$60=W$1),0),$E24-1966)</f>
        <v>1E-3</v>
      </c>
      <c r="X24" s="12" cm="1">
        <f t="array" ref="X24">INDEX(GMWQ!$A$2:$NF$60,MATCH(1,(GMWQ!$NE$2:$NE$60=X$3)*(GMWQ!$ND$2:$ND$60=X$4)*(GMWQ!$NF$2:$NF$60=X$1),0),$E24-1966)</f>
        <v>1E-3</v>
      </c>
      <c r="Y24" s="12" cm="1">
        <f t="array" ref="Y24">INDEX(GMWQ!$A$2:$NF$60,MATCH(1,(GMWQ!$NE$2:$NE$60=Y$3)*(GMWQ!$ND$2:$ND$60=Y$4)*(GMWQ!$NF$2:$NF$60=Y$1),0),$E24-1966)</f>
        <v>1E-3</v>
      </c>
      <c r="Z24" s="12" cm="1">
        <f t="array" ref="Z24">INDEX(GMWQ!$A$2:$NF$60,MATCH(1,(GMWQ!$NE$2:$NE$60=Z$3)*(GMWQ!$ND$2:$ND$60=Z$4)*(GMWQ!$NF$2:$NF$60=Z$1),0),$E24-1966)</f>
        <v>24802</v>
      </c>
      <c r="AA24" s="12" cm="1">
        <f t="array" ref="AA24">INDEX(GMWQ!$A$2:$NF$60,MATCH(1,(GMWQ!$NE$2:$NE$60=AA$3)*(GMWQ!$ND$2:$ND$60=AA$4)*(GMWQ!$NF$2:$NF$60=AA$1),0),$E24-1966)</f>
        <v>5435.8280000000004</v>
      </c>
    </row>
    <row r="25" spans="1:27" x14ac:dyDescent="0.25">
      <c r="B25" s="12">
        <f t="shared" si="2"/>
        <v>1977</v>
      </c>
      <c r="C25" s="12">
        <f t="shared" si="2"/>
        <v>1977</v>
      </c>
      <c r="E25" s="12">
        <f t="shared" si="1"/>
        <v>1991</v>
      </c>
      <c r="F25" s="12" cm="1">
        <f t="array" ref="F25">INDEX(GMWQ!$A$2:$NF$60,MATCH(1,(GMWQ!$NE$2:$NE$60=F$3)*(GMWQ!$ND$2:$ND$60=F$4)*(GMWQ!$NF$2:$NF$60=F$1),0),$E25-1966)</f>
        <v>26846</v>
      </c>
      <c r="G25" s="12" cm="1">
        <f t="array" ref="G25">INDEX(GMWQ!$A$2:$NF$60,MATCH(1,(GMWQ!$NE$2:$NE$60=G$3)*(GMWQ!$ND$2:$ND$60=G$4)*(GMWQ!$NF$2:$NF$60=G$1),0),$E25-1966)</f>
        <v>1E-3</v>
      </c>
      <c r="H25" s="12" cm="1">
        <f t="array" ref="H25">INDEX(GMWQ!$A$2:$NF$60,MATCH(1,(GMWQ!$NE$2:$NE$60=H$3)*(GMWQ!$ND$2:$ND$60=H$4)*(GMWQ!$NF$2:$NF$60=H$1),0),$E25-1966)</f>
        <v>1E-3</v>
      </c>
      <c r="I25" s="12" cm="1">
        <f t="array" ref="I25">INDEX(GMWQ!$A$2:$NF$60,MATCH(1,(GMWQ!$NE$2:$NE$60=I$3)*(GMWQ!$ND$2:$ND$60=I$4)*(GMWQ!$NF$2:$NF$60=I$1),0),$E25-1966)</f>
        <v>1E-3</v>
      </c>
      <c r="J25" s="12" cm="1">
        <f t="array" ref="J25">INDEX(GMWQ!$A$2:$NF$60,MATCH(1,(GMWQ!$NE$2:$NE$60=J$3)*(GMWQ!$ND$2:$ND$60=J$4)*(GMWQ!$NF$2:$NF$60=J$1),0),$E25-1966)</f>
        <v>1E-3</v>
      </c>
      <c r="K25" s="12" cm="1">
        <f t="array" ref="K25">INDEX(GMWQ!$A$2:$NF$60,MATCH(1,(GMWQ!$NE$2:$NE$60=K$3)*(GMWQ!$ND$2:$ND$60=K$4)*(GMWQ!$NF$2:$NF$60=K$1),0),$E25-1966)</f>
        <v>1E-3</v>
      </c>
      <c r="L25" s="12" cm="1">
        <f t="array" ref="L25">INDEX(GMWQ!$A$2:$NF$60,MATCH(1,(GMWQ!$NE$2:$NE$60=L$3)*(GMWQ!$ND$2:$ND$60=L$4)*(GMWQ!$NF$2:$NF$60=L$1),0),$E25-1966)</f>
        <v>1E-3</v>
      </c>
      <c r="M25" s="12" cm="1">
        <f t="array" ref="M25">INDEX(GMWQ!$A$2:$NF$60,MATCH(1,(GMWQ!$NE$2:$NE$60=M$3)*(GMWQ!$ND$2:$ND$60=M$4)*(GMWQ!$NF$2:$NF$60=M$1),0),$E25-1966)</f>
        <v>1E-3</v>
      </c>
      <c r="N25" s="12" cm="1">
        <f t="array" ref="N25">INDEX(GMWQ!$A$2:$NF$60,MATCH(1,(GMWQ!$NE$2:$NE$60=N$3)*(GMWQ!$ND$2:$ND$60=N$4)*(GMWQ!$NF$2:$NF$60=N$1),0),$E25-1966)</f>
        <v>1E-3</v>
      </c>
      <c r="O25" s="12" cm="1">
        <f t="array" ref="O25">INDEX(GMWQ!$A$2:$NF$60,MATCH(1,(GMWQ!$NE$2:$NE$60=O$3)*(GMWQ!$ND$2:$ND$60=O$4)*(GMWQ!$NF$2:$NF$60=O$1),0),$E25-1966)</f>
        <v>1E-3</v>
      </c>
      <c r="P25" s="12" cm="1">
        <f t="array" ref="P25">INDEX(GMWQ!$A$2:$NF$60,MATCH(1,(GMWQ!$NE$2:$NE$60=P$3)*(GMWQ!$ND$2:$ND$60=P$4)*(GMWQ!$NF$2:$NF$60=P$1),0),$E25-1966)</f>
        <v>1E-3</v>
      </c>
      <c r="Q25" s="12" cm="1">
        <f t="array" ref="Q25">INDEX(GMWQ!$A$2:$NF$60,MATCH(1,(GMWQ!$NE$2:$NE$60=Q$3)*(GMWQ!$ND$2:$ND$60=Q$4)*(GMWQ!$NF$2:$NF$60=Q$1),0),$E25-1966)</f>
        <v>1E-3</v>
      </c>
      <c r="R25" s="12" cm="1">
        <f t="array" ref="R25">INDEX(GMWQ!$A$2:$NF$60,MATCH(1,(GMWQ!$NE$2:$NE$60=R$3)*(GMWQ!$ND$2:$ND$60=R$4)*(GMWQ!$NF$2:$NF$60=R$1),0),$E25-1966)</f>
        <v>1E-3</v>
      </c>
      <c r="S25" s="12" cm="1">
        <f t="array" ref="S25">INDEX(GMWQ!$A$2:$NF$60,MATCH(1,(GMWQ!$NE$2:$NE$60=S$3)*(GMWQ!$ND$2:$ND$60=S$4)*(GMWQ!$NF$2:$NF$60=S$1),0),$E25-1966)</f>
        <v>1E-3</v>
      </c>
      <c r="T25" s="12" cm="1">
        <f t="array" ref="T25">INDEX(GMWQ!$A$2:$NF$60,MATCH(1,(GMWQ!$NE$2:$NE$60=T$3)*(GMWQ!$ND$2:$ND$60=T$4)*(GMWQ!$NF$2:$NF$60=T$1),0),$E25-1966)</f>
        <v>1E-3</v>
      </c>
      <c r="U25" s="12" cm="1">
        <f t="array" ref="U25">INDEX(GMWQ!$A$2:$NF$60,MATCH(1,(GMWQ!$NE$2:$NE$60=U$3)*(GMWQ!$ND$2:$ND$60=U$4)*(GMWQ!$NF$2:$NF$60=U$1),0),$E25-1966)</f>
        <v>1E-3</v>
      </c>
      <c r="V25" s="12" cm="1">
        <f t="array" ref="V25">INDEX(GMWQ!$A$2:$NF$60,MATCH(1,(GMWQ!$NE$2:$NE$60=V$3)*(GMWQ!$ND$2:$ND$60=V$4)*(GMWQ!$NF$2:$NF$60=V$1),0),$E25-1966)</f>
        <v>1E-3</v>
      </c>
      <c r="W25" s="12" cm="1">
        <f t="array" ref="W25">INDEX(GMWQ!$A$2:$NF$60,MATCH(1,(GMWQ!$NE$2:$NE$60=W$3)*(GMWQ!$ND$2:$ND$60=W$4)*(GMWQ!$NF$2:$NF$60=W$1),0),$E25-1966)</f>
        <v>1E-3</v>
      </c>
      <c r="X25" s="12" cm="1">
        <f t="array" ref="X25">INDEX(GMWQ!$A$2:$NF$60,MATCH(1,(GMWQ!$NE$2:$NE$60=X$3)*(GMWQ!$ND$2:$ND$60=X$4)*(GMWQ!$NF$2:$NF$60=X$1),0),$E25-1966)</f>
        <v>1E-3</v>
      </c>
      <c r="Y25" s="12" cm="1">
        <f t="array" ref="Y25">INDEX(GMWQ!$A$2:$NF$60,MATCH(1,(GMWQ!$NE$2:$NE$60=Y$3)*(GMWQ!$ND$2:$ND$60=Y$4)*(GMWQ!$NF$2:$NF$60=Y$1),0),$E25-1966)</f>
        <v>1E-3</v>
      </c>
      <c r="Z25" s="12" cm="1">
        <f t="array" ref="Z25">INDEX(GMWQ!$A$2:$NF$60,MATCH(1,(GMWQ!$NE$2:$NE$60=Z$3)*(GMWQ!$ND$2:$ND$60=Z$4)*(GMWQ!$NF$2:$NF$60=Z$1),0),$E25-1966)</f>
        <v>24809</v>
      </c>
      <c r="AA25" s="12" cm="1">
        <f t="array" ref="AA25">INDEX(GMWQ!$A$2:$NF$60,MATCH(1,(GMWQ!$NE$2:$NE$60=AA$3)*(GMWQ!$ND$2:$ND$60=AA$4)*(GMWQ!$NF$2:$NF$60=AA$1),0),$E25-1966)</f>
        <v>5411.0429999999997</v>
      </c>
    </row>
    <row r="26" spans="1:27" x14ac:dyDescent="0.25">
      <c r="B26" s="12">
        <f t="shared" si="2"/>
        <v>1977</v>
      </c>
      <c r="C26" s="12">
        <f t="shared" si="2"/>
        <v>1977</v>
      </c>
      <c r="E26" s="12">
        <f t="shared" si="1"/>
        <v>1992</v>
      </c>
      <c r="F26" s="12" cm="1">
        <f t="array" ref="F26">INDEX(GMWQ!$A$2:$NF$60,MATCH(1,(GMWQ!$NE$2:$NE$60=F$3)*(GMWQ!$ND$2:$ND$60=F$4)*(GMWQ!$NF$2:$NF$60=F$1),0),$E26-1966)</f>
        <v>26872</v>
      </c>
      <c r="G26" s="12" cm="1">
        <f t="array" ref="G26">INDEX(GMWQ!$A$2:$NF$60,MATCH(1,(GMWQ!$NE$2:$NE$60=G$3)*(GMWQ!$ND$2:$ND$60=G$4)*(GMWQ!$NF$2:$NF$60=G$1),0),$E26-1966)</f>
        <v>1E-3</v>
      </c>
      <c r="H26" s="12" cm="1">
        <f t="array" ref="H26">INDEX(GMWQ!$A$2:$NF$60,MATCH(1,(GMWQ!$NE$2:$NE$60=H$3)*(GMWQ!$ND$2:$ND$60=H$4)*(GMWQ!$NF$2:$NF$60=H$1),0),$E26-1966)</f>
        <v>1E-3</v>
      </c>
      <c r="I26" s="12" cm="1">
        <f t="array" ref="I26">INDEX(GMWQ!$A$2:$NF$60,MATCH(1,(GMWQ!$NE$2:$NE$60=I$3)*(GMWQ!$ND$2:$ND$60=I$4)*(GMWQ!$NF$2:$NF$60=I$1),0),$E26-1966)</f>
        <v>1E-3</v>
      </c>
      <c r="J26" s="12" cm="1">
        <f t="array" ref="J26">INDEX(GMWQ!$A$2:$NF$60,MATCH(1,(GMWQ!$NE$2:$NE$60=J$3)*(GMWQ!$ND$2:$ND$60=J$4)*(GMWQ!$NF$2:$NF$60=J$1),0),$E26-1966)</f>
        <v>1E-3</v>
      </c>
      <c r="K26" s="12" cm="1">
        <f t="array" ref="K26">INDEX(GMWQ!$A$2:$NF$60,MATCH(1,(GMWQ!$NE$2:$NE$60=K$3)*(GMWQ!$ND$2:$ND$60=K$4)*(GMWQ!$NF$2:$NF$60=K$1),0),$E26-1966)</f>
        <v>1E-3</v>
      </c>
      <c r="L26" s="12" cm="1">
        <f t="array" ref="L26">INDEX(GMWQ!$A$2:$NF$60,MATCH(1,(GMWQ!$NE$2:$NE$60=L$3)*(GMWQ!$ND$2:$ND$60=L$4)*(GMWQ!$NF$2:$NF$60=L$1),0),$E26-1966)</f>
        <v>1E-3</v>
      </c>
      <c r="M26" s="12" cm="1">
        <f t="array" ref="M26">INDEX(GMWQ!$A$2:$NF$60,MATCH(1,(GMWQ!$NE$2:$NE$60=M$3)*(GMWQ!$ND$2:$ND$60=M$4)*(GMWQ!$NF$2:$NF$60=M$1),0),$E26-1966)</f>
        <v>1E-3</v>
      </c>
      <c r="N26" s="12" cm="1">
        <f t="array" ref="N26">INDEX(GMWQ!$A$2:$NF$60,MATCH(1,(GMWQ!$NE$2:$NE$60=N$3)*(GMWQ!$ND$2:$ND$60=N$4)*(GMWQ!$NF$2:$NF$60=N$1),0),$E26-1966)</f>
        <v>1E-3</v>
      </c>
      <c r="O26" s="12" cm="1">
        <f t="array" ref="O26">INDEX(GMWQ!$A$2:$NF$60,MATCH(1,(GMWQ!$NE$2:$NE$60=O$3)*(GMWQ!$ND$2:$ND$60=O$4)*(GMWQ!$NF$2:$NF$60=O$1),0),$E26-1966)</f>
        <v>1E-3</v>
      </c>
      <c r="P26" s="12" cm="1">
        <f t="array" ref="P26">INDEX(GMWQ!$A$2:$NF$60,MATCH(1,(GMWQ!$NE$2:$NE$60=P$3)*(GMWQ!$ND$2:$ND$60=P$4)*(GMWQ!$NF$2:$NF$60=P$1),0),$E26-1966)</f>
        <v>1E-3</v>
      </c>
      <c r="Q26" s="12" cm="1">
        <f t="array" ref="Q26">INDEX(GMWQ!$A$2:$NF$60,MATCH(1,(GMWQ!$NE$2:$NE$60=Q$3)*(GMWQ!$ND$2:$ND$60=Q$4)*(GMWQ!$NF$2:$NF$60=Q$1),0),$E26-1966)</f>
        <v>1E-3</v>
      </c>
      <c r="R26" s="12" cm="1">
        <f t="array" ref="R26">INDEX(GMWQ!$A$2:$NF$60,MATCH(1,(GMWQ!$NE$2:$NE$60=R$3)*(GMWQ!$ND$2:$ND$60=R$4)*(GMWQ!$NF$2:$NF$60=R$1),0),$E26-1966)</f>
        <v>1E-3</v>
      </c>
      <c r="S26" s="12" cm="1">
        <f t="array" ref="S26">INDEX(GMWQ!$A$2:$NF$60,MATCH(1,(GMWQ!$NE$2:$NE$60=S$3)*(GMWQ!$ND$2:$ND$60=S$4)*(GMWQ!$NF$2:$NF$60=S$1),0),$E26-1966)</f>
        <v>1E-3</v>
      </c>
      <c r="T26" s="12" cm="1">
        <f t="array" ref="T26">INDEX(GMWQ!$A$2:$NF$60,MATCH(1,(GMWQ!$NE$2:$NE$60=T$3)*(GMWQ!$ND$2:$ND$60=T$4)*(GMWQ!$NF$2:$NF$60=T$1),0),$E26-1966)</f>
        <v>1E-3</v>
      </c>
      <c r="U26" s="12" cm="1">
        <f t="array" ref="U26">INDEX(GMWQ!$A$2:$NF$60,MATCH(1,(GMWQ!$NE$2:$NE$60=U$3)*(GMWQ!$ND$2:$ND$60=U$4)*(GMWQ!$NF$2:$NF$60=U$1),0),$E26-1966)</f>
        <v>1E-3</v>
      </c>
      <c r="V26" s="12" cm="1">
        <f t="array" ref="V26">INDEX(GMWQ!$A$2:$NF$60,MATCH(1,(GMWQ!$NE$2:$NE$60=V$3)*(GMWQ!$ND$2:$ND$60=V$4)*(GMWQ!$NF$2:$NF$60=V$1),0),$E26-1966)</f>
        <v>1E-3</v>
      </c>
      <c r="W26" s="12" cm="1">
        <f t="array" ref="W26">INDEX(GMWQ!$A$2:$NF$60,MATCH(1,(GMWQ!$NE$2:$NE$60=W$3)*(GMWQ!$ND$2:$ND$60=W$4)*(GMWQ!$NF$2:$NF$60=W$1),0),$E26-1966)</f>
        <v>1E-3</v>
      </c>
      <c r="X26" s="12" cm="1">
        <f t="array" ref="X26">INDEX(GMWQ!$A$2:$NF$60,MATCH(1,(GMWQ!$NE$2:$NE$60=X$3)*(GMWQ!$ND$2:$ND$60=X$4)*(GMWQ!$NF$2:$NF$60=X$1),0),$E26-1966)</f>
        <v>1E-3</v>
      </c>
      <c r="Y26" s="12" cm="1">
        <f t="array" ref="Y26">INDEX(GMWQ!$A$2:$NF$60,MATCH(1,(GMWQ!$NE$2:$NE$60=Y$3)*(GMWQ!$ND$2:$ND$60=Y$4)*(GMWQ!$NF$2:$NF$60=Y$1),0),$E26-1966)</f>
        <v>1E-3</v>
      </c>
      <c r="Z26" s="12" cm="1">
        <f t="array" ref="Z26">INDEX(GMWQ!$A$2:$NF$60,MATCH(1,(GMWQ!$NE$2:$NE$60=Z$3)*(GMWQ!$ND$2:$ND$60=Z$4)*(GMWQ!$NF$2:$NF$60=Z$1),0),$E26-1966)</f>
        <v>24822</v>
      </c>
      <c r="AA26" s="12" cm="1">
        <f t="array" ref="AA26">INDEX(GMWQ!$A$2:$NF$60,MATCH(1,(GMWQ!$NE$2:$NE$60=AA$3)*(GMWQ!$ND$2:$ND$60=AA$4)*(GMWQ!$NF$2:$NF$60=AA$1),0),$E26-1966)</f>
        <v>5399.1419999999998</v>
      </c>
    </row>
    <row r="27" spans="1:27" x14ac:dyDescent="0.25">
      <c r="A27" s="12">
        <v>1978</v>
      </c>
      <c r="B27" s="12">
        <f t="shared" si="2"/>
        <v>1978</v>
      </c>
      <c r="C27" s="12">
        <f t="shared" si="2"/>
        <v>1977</v>
      </c>
      <c r="D27" s="12">
        <f t="shared" si="2"/>
        <v>1977</v>
      </c>
      <c r="E27" s="12">
        <f t="shared" si="1"/>
        <v>1993</v>
      </c>
      <c r="F27" s="12" cm="1">
        <f t="array" ref="F27">INDEX(GMWQ!$A$2:$NF$60,MATCH(1,(GMWQ!$NE$2:$NE$60=F$3)*(GMWQ!$ND$2:$ND$60=F$4)*(GMWQ!$NF$2:$NF$60=F$1),0),$E27-1966)</f>
        <v>26943</v>
      </c>
      <c r="G27" s="12" cm="1">
        <f t="array" ref="G27">INDEX(GMWQ!$A$2:$NF$60,MATCH(1,(GMWQ!$NE$2:$NE$60=G$3)*(GMWQ!$ND$2:$ND$60=G$4)*(GMWQ!$NF$2:$NF$60=G$1),0),$E27-1966)</f>
        <v>1E-3</v>
      </c>
      <c r="H27" s="12" cm="1">
        <f t="array" ref="H27">INDEX(GMWQ!$A$2:$NF$60,MATCH(1,(GMWQ!$NE$2:$NE$60=H$3)*(GMWQ!$ND$2:$ND$60=H$4)*(GMWQ!$NF$2:$NF$60=H$1),0),$E27-1966)</f>
        <v>1E-3</v>
      </c>
      <c r="I27" s="12" cm="1">
        <f t="array" ref="I27">INDEX(GMWQ!$A$2:$NF$60,MATCH(1,(GMWQ!$NE$2:$NE$60=I$3)*(GMWQ!$ND$2:$ND$60=I$4)*(GMWQ!$NF$2:$NF$60=I$1),0),$E27-1966)</f>
        <v>1E-3</v>
      </c>
      <c r="J27" s="12" cm="1">
        <f t="array" ref="J27">INDEX(GMWQ!$A$2:$NF$60,MATCH(1,(GMWQ!$NE$2:$NE$60=J$3)*(GMWQ!$ND$2:$ND$60=J$4)*(GMWQ!$NF$2:$NF$60=J$1),0),$E27-1966)</f>
        <v>1E-3</v>
      </c>
      <c r="K27" s="12" cm="1">
        <f t="array" ref="K27">INDEX(GMWQ!$A$2:$NF$60,MATCH(1,(GMWQ!$NE$2:$NE$60=K$3)*(GMWQ!$ND$2:$ND$60=K$4)*(GMWQ!$NF$2:$NF$60=K$1),0),$E27-1966)</f>
        <v>1E-3</v>
      </c>
      <c r="L27" s="12" cm="1">
        <f t="array" ref="L27">INDEX(GMWQ!$A$2:$NF$60,MATCH(1,(GMWQ!$NE$2:$NE$60=L$3)*(GMWQ!$ND$2:$ND$60=L$4)*(GMWQ!$NF$2:$NF$60=L$1),0),$E27-1966)</f>
        <v>1E-3</v>
      </c>
      <c r="M27" s="12" cm="1">
        <f t="array" ref="M27">INDEX(GMWQ!$A$2:$NF$60,MATCH(1,(GMWQ!$NE$2:$NE$60=M$3)*(GMWQ!$ND$2:$ND$60=M$4)*(GMWQ!$NF$2:$NF$60=M$1),0),$E27-1966)</f>
        <v>1E-3</v>
      </c>
      <c r="N27" s="12" cm="1">
        <f t="array" ref="N27">INDEX(GMWQ!$A$2:$NF$60,MATCH(1,(GMWQ!$NE$2:$NE$60=N$3)*(GMWQ!$ND$2:$ND$60=N$4)*(GMWQ!$NF$2:$NF$60=N$1),0),$E27-1966)</f>
        <v>1E-3</v>
      </c>
      <c r="O27" s="12" cm="1">
        <f t="array" ref="O27">INDEX(GMWQ!$A$2:$NF$60,MATCH(1,(GMWQ!$NE$2:$NE$60=O$3)*(GMWQ!$ND$2:$ND$60=O$4)*(GMWQ!$NF$2:$NF$60=O$1),0),$E27-1966)</f>
        <v>1E-3</v>
      </c>
      <c r="P27" s="12" cm="1">
        <f t="array" ref="P27">INDEX(GMWQ!$A$2:$NF$60,MATCH(1,(GMWQ!$NE$2:$NE$60=P$3)*(GMWQ!$ND$2:$ND$60=P$4)*(GMWQ!$NF$2:$NF$60=P$1),0),$E27-1966)</f>
        <v>1E-3</v>
      </c>
      <c r="Q27" s="12" cm="1">
        <f t="array" ref="Q27">INDEX(GMWQ!$A$2:$NF$60,MATCH(1,(GMWQ!$NE$2:$NE$60=Q$3)*(GMWQ!$ND$2:$ND$60=Q$4)*(GMWQ!$NF$2:$NF$60=Q$1),0),$E27-1966)</f>
        <v>1E-3</v>
      </c>
      <c r="R27" s="12" cm="1">
        <f t="array" ref="R27">INDEX(GMWQ!$A$2:$NF$60,MATCH(1,(GMWQ!$NE$2:$NE$60=R$3)*(GMWQ!$ND$2:$ND$60=R$4)*(GMWQ!$NF$2:$NF$60=R$1),0),$E27-1966)</f>
        <v>1E-3</v>
      </c>
      <c r="S27" s="12" cm="1">
        <f t="array" ref="S27">INDEX(GMWQ!$A$2:$NF$60,MATCH(1,(GMWQ!$NE$2:$NE$60=S$3)*(GMWQ!$ND$2:$ND$60=S$4)*(GMWQ!$NF$2:$NF$60=S$1),0),$E27-1966)</f>
        <v>1E-3</v>
      </c>
      <c r="T27" s="12" cm="1">
        <f t="array" ref="T27">INDEX(GMWQ!$A$2:$NF$60,MATCH(1,(GMWQ!$NE$2:$NE$60=T$3)*(GMWQ!$ND$2:$ND$60=T$4)*(GMWQ!$NF$2:$NF$60=T$1),0),$E27-1966)</f>
        <v>1E-3</v>
      </c>
      <c r="U27" s="12" cm="1">
        <f t="array" ref="U27">INDEX(GMWQ!$A$2:$NF$60,MATCH(1,(GMWQ!$NE$2:$NE$60=U$3)*(GMWQ!$ND$2:$ND$60=U$4)*(GMWQ!$NF$2:$NF$60=U$1),0),$E27-1966)</f>
        <v>1E-3</v>
      </c>
      <c r="V27" s="12" cm="1">
        <f t="array" ref="V27">INDEX(GMWQ!$A$2:$NF$60,MATCH(1,(GMWQ!$NE$2:$NE$60=V$3)*(GMWQ!$ND$2:$ND$60=V$4)*(GMWQ!$NF$2:$NF$60=V$1),0),$E27-1966)</f>
        <v>1E-3</v>
      </c>
      <c r="W27" s="12" cm="1">
        <f t="array" ref="W27">INDEX(GMWQ!$A$2:$NF$60,MATCH(1,(GMWQ!$NE$2:$NE$60=W$3)*(GMWQ!$ND$2:$ND$60=W$4)*(GMWQ!$NF$2:$NF$60=W$1),0),$E27-1966)</f>
        <v>1E-3</v>
      </c>
      <c r="X27" s="12" cm="1">
        <f t="array" ref="X27">INDEX(GMWQ!$A$2:$NF$60,MATCH(1,(GMWQ!$NE$2:$NE$60=X$3)*(GMWQ!$ND$2:$ND$60=X$4)*(GMWQ!$NF$2:$NF$60=X$1),0),$E27-1966)</f>
        <v>1E-3</v>
      </c>
      <c r="Y27" s="12" cm="1">
        <f t="array" ref="Y27">INDEX(GMWQ!$A$2:$NF$60,MATCH(1,(GMWQ!$NE$2:$NE$60=Y$3)*(GMWQ!$ND$2:$ND$60=Y$4)*(GMWQ!$NF$2:$NF$60=Y$1),0),$E27-1966)</f>
        <v>1E-3</v>
      </c>
      <c r="Z27" s="12" cm="1">
        <f t="array" ref="Z27">INDEX(GMWQ!$A$2:$NF$60,MATCH(1,(GMWQ!$NE$2:$NE$60=Z$3)*(GMWQ!$ND$2:$ND$60=Z$4)*(GMWQ!$NF$2:$NF$60=Z$1),0),$E27-1966)</f>
        <v>24862</v>
      </c>
      <c r="AA27" s="12" cm="1">
        <f t="array" ref="AA27">INDEX(GMWQ!$A$2:$NF$60,MATCH(1,(GMWQ!$NE$2:$NE$60=AA$3)*(GMWQ!$ND$2:$ND$60=AA$4)*(GMWQ!$NF$2:$NF$60=AA$1),0),$E27-1966)</f>
        <v>5404.9290000000001</v>
      </c>
    </row>
    <row r="28" spans="1:27" x14ac:dyDescent="0.25">
      <c r="B28" s="12">
        <f t="shared" ref="B28:D43" si="3">+B24+1</f>
        <v>1978</v>
      </c>
      <c r="C28" s="12">
        <f t="shared" si="3"/>
        <v>1978</v>
      </c>
      <c r="E28" s="12">
        <f t="shared" si="1"/>
        <v>1994</v>
      </c>
      <c r="F28" s="12" cm="1">
        <f t="array" ref="F28">INDEX(GMWQ!$A$2:$NF$60,MATCH(1,(GMWQ!$NE$2:$NE$60=F$3)*(GMWQ!$ND$2:$ND$60=F$4)*(GMWQ!$NF$2:$NF$60=F$1),0),$E28-1966)</f>
        <v>26988</v>
      </c>
      <c r="G28" s="12" cm="1">
        <f t="array" ref="G28">INDEX(GMWQ!$A$2:$NF$60,MATCH(1,(GMWQ!$NE$2:$NE$60=G$3)*(GMWQ!$ND$2:$ND$60=G$4)*(GMWQ!$NF$2:$NF$60=G$1),0),$E28-1966)</f>
        <v>520</v>
      </c>
      <c r="H28" s="12" cm="1">
        <f t="array" ref="H28">INDEX(GMWQ!$A$2:$NF$60,MATCH(1,(GMWQ!$NE$2:$NE$60=H$3)*(GMWQ!$ND$2:$ND$60=H$4)*(GMWQ!$NF$2:$NF$60=H$1),0),$E28-1966)</f>
        <v>383</v>
      </c>
      <c r="I28" s="12" cm="1">
        <f t="array" ref="I28">INDEX(GMWQ!$A$2:$NF$60,MATCH(1,(GMWQ!$NE$2:$NE$60=I$3)*(GMWQ!$ND$2:$ND$60=I$4)*(GMWQ!$NF$2:$NF$60=I$1),0),$E28-1966)</f>
        <v>6732</v>
      </c>
      <c r="J28" s="12" cm="1">
        <f t="array" ref="J28">INDEX(GMWQ!$A$2:$NF$60,MATCH(1,(GMWQ!$NE$2:$NE$60=J$3)*(GMWQ!$ND$2:$ND$60=J$4)*(GMWQ!$NF$2:$NF$60=J$1),0),$E28-1966)</f>
        <v>251</v>
      </c>
      <c r="K28" s="12" cm="1">
        <f t="array" ref="K28">INDEX(GMWQ!$A$2:$NF$60,MATCH(1,(GMWQ!$NE$2:$NE$60=K$3)*(GMWQ!$ND$2:$ND$60=K$4)*(GMWQ!$NF$2:$NF$60=K$1),0),$E28-1966)</f>
        <v>153</v>
      </c>
      <c r="L28" s="12" cm="1">
        <f t="array" ref="L28">INDEX(GMWQ!$A$2:$NF$60,MATCH(1,(GMWQ!$NE$2:$NE$60=L$3)*(GMWQ!$ND$2:$ND$60=L$4)*(GMWQ!$NF$2:$NF$60=L$1),0),$E28-1966)</f>
        <v>1887</v>
      </c>
      <c r="M28" s="12" cm="1">
        <f t="array" ref="M28">INDEX(GMWQ!$A$2:$NF$60,MATCH(1,(GMWQ!$NE$2:$NE$60=M$3)*(GMWQ!$ND$2:$ND$60=M$4)*(GMWQ!$NF$2:$NF$60=M$1),0),$E28-1966)</f>
        <v>3971</v>
      </c>
      <c r="N28" s="12" cm="1">
        <f t="array" ref="N28">INDEX(GMWQ!$A$2:$NF$60,MATCH(1,(GMWQ!$NE$2:$NE$60=N$3)*(GMWQ!$ND$2:$ND$60=N$4)*(GMWQ!$NF$2:$NF$60=N$1),0),$E28-1966)</f>
        <v>1389</v>
      </c>
      <c r="O28" s="12" cm="1">
        <f t="array" ref="O28">INDEX(GMWQ!$A$2:$NF$60,MATCH(1,(GMWQ!$NE$2:$NE$60=O$3)*(GMWQ!$ND$2:$ND$60=O$4)*(GMWQ!$NF$2:$NF$60=O$1),0),$E28-1966)</f>
        <v>1171</v>
      </c>
      <c r="P28" s="12" cm="1">
        <f t="array" ref="P28">INDEX(GMWQ!$A$2:$NF$60,MATCH(1,(GMWQ!$NE$2:$NE$60=P$3)*(GMWQ!$ND$2:$ND$60=P$4)*(GMWQ!$NF$2:$NF$60=P$1),0),$E28-1966)</f>
        <v>781</v>
      </c>
      <c r="Q28" s="12" cm="1">
        <f t="array" ref="Q28">INDEX(GMWQ!$A$2:$NF$60,MATCH(1,(GMWQ!$NE$2:$NE$60=Q$3)*(GMWQ!$ND$2:$ND$60=Q$4)*(GMWQ!$NF$2:$NF$60=Q$1),0),$E28-1966)</f>
        <v>802</v>
      </c>
      <c r="R28" s="12" cm="1">
        <f t="array" ref="R28">INDEX(GMWQ!$A$2:$NF$60,MATCH(1,(GMWQ!$NE$2:$NE$60=R$3)*(GMWQ!$ND$2:$ND$60=R$4)*(GMWQ!$NF$2:$NF$60=R$1),0),$E28-1966)</f>
        <v>166</v>
      </c>
      <c r="S28" s="12" cm="1">
        <f t="array" ref="S28">INDEX(GMWQ!$A$2:$NF$60,MATCH(1,(GMWQ!$NE$2:$NE$60=S$3)*(GMWQ!$ND$2:$ND$60=S$4)*(GMWQ!$NF$2:$NF$60=S$1),0),$E28-1966)</f>
        <v>965</v>
      </c>
      <c r="T28" s="12" cm="1">
        <f t="array" ref="T28">INDEX(GMWQ!$A$2:$NF$60,MATCH(1,(GMWQ!$NE$2:$NE$60=T$3)*(GMWQ!$ND$2:$ND$60=T$4)*(GMWQ!$NF$2:$NF$60=T$1),0),$E28-1966)</f>
        <v>1067</v>
      </c>
      <c r="U28" s="12" cm="1">
        <f t="array" ref="U28">INDEX(GMWQ!$A$2:$NF$60,MATCH(1,(GMWQ!$NE$2:$NE$60=U$3)*(GMWQ!$ND$2:$ND$60=U$4)*(GMWQ!$NF$2:$NF$60=U$1),0),$E28-1966)</f>
        <v>2031</v>
      </c>
      <c r="V28" s="12" cm="1">
        <f t="array" ref="V28">INDEX(GMWQ!$A$2:$NF$60,MATCH(1,(GMWQ!$NE$2:$NE$60=V$3)*(GMWQ!$ND$2:$ND$60=V$4)*(GMWQ!$NF$2:$NF$60=V$1),0),$E28-1966)</f>
        <v>1720</v>
      </c>
      <c r="W28" s="12" cm="1">
        <f t="array" ref="W28">INDEX(GMWQ!$A$2:$NF$60,MATCH(1,(GMWQ!$NE$2:$NE$60=W$3)*(GMWQ!$ND$2:$ND$60=W$4)*(GMWQ!$NF$2:$NF$60=W$1),0),$E28-1966)</f>
        <v>1924</v>
      </c>
      <c r="X28" s="12" cm="1">
        <f t="array" ref="X28">INDEX(GMWQ!$A$2:$NF$60,MATCH(1,(GMWQ!$NE$2:$NE$60=X$3)*(GMWQ!$ND$2:$ND$60=X$4)*(GMWQ!$NF$2:$NF$60=X$1),0),$E28-1966)</f>
        <v>490</v>
      </c>
      <c r="Y28" s="12" cm="1">
        <f t="array" ref="Y28">INDEX(GMWQ!$A$2:$NF$60,MATCH(1,(GMWQ!$NE$2:$NE$60=Y$3)*(GMWQ!$ND$2:$ND$60=Y$4)*(GMWQ!$NF$2:$NF$60=Y$1),0),$E28-1966)</f>
        <v>587</v>
      </c>
      <c r="Z28" s="12" cm="1">
        <f t="array" ref="Z28">INDEX(GMWQ!$A$2:$NF$60,MATCH(1,(GMWQ!$NE$2:$NE$60=Z$3)*(GMWQ!$ND$2:$ND$60=Z$4)*(GMWQ!$NF$2:$NF$60=Z$1),0),$E28-1966)</f>
        <v>24897</v>
      </c>
      <c r="AA28" s="12" cm="1">
        <f t="array" ref="AA28">INDEX(GMWQ!$A$2:$NF$60,MATCH(1,(GMWQ!$NE$2:$NE$60=AA$3)*(GMWQ!$ND$2:$ND$60=AA$4)*(GMWQ!$NF$2:$NF$60=AA$1),0),$E28-1966)</f>
        <v>5387.0219999999999</v>
      </c>
    </row>
    <row r="29" spans="1:27" x14ac:dyDescent="0.25">
      <c r="B29" s="12">
        <f t="shared" si="3"/>
        <v>1978</v>
      </c>
      <c r="C29" s="12">
        <f t="shared" si="3"/>
        <v>1978</v>
      </c>
      <c r="E29" s="12">
        <f t="shared" si="1"/>
        <v>1995</v>
      </c>
      <c r="F29" s="12" cm="1">
        <f t="array" ref="F29">INDEX(GMWQ!$A$2:$NF$60,MATCH(1,(GMWQ!$NE$2:$NE$60=F$3)*(GMWQ!$ND$2:$ND$60=F$4)*(GMWQ!$NF$2:$NF$60=F$1),0),$E29-1966)</f>
        <v>27092</v>
      </c>
      <c r="G29" s="12" cm="1">
        <f t="array" ref="G29">INDEX(GMWQ!$A$2:$NF$60,MATCH(1,(GMWQ!$NE$2:$NE$60=G$3)*(GMWQ!$ND$2:$ND$60=G$4)*(GMWQ!$NF$2:$NF$60=G$1),0),$E29-1966)</f>
        <v>512</v>
      </c>
      <c r="H29" s="12" cm="1">
        <f t="array" ref="H29">INDEX(GMWQ!$A$2:$NF$60,MATCH(1,(GMWQ!$NE$2:$NE$60=H$3)*(GMWQ!$ND$2:$ND$60=H$4)*(GMWQ!$NF$2:$NF$60=H$1),0),$E29-1966)</f>
        <v>376</v>
      </c>
      <c r="I29" s="12" cm="1">
        <f t="array" ref="I29">INDEX(GMWQ!$A$2:$NF$60,MATCH(1,(GMWQ!$NE$2:$NE$60=I$3)*(GMWQ!$ND$2:$ND$60=I$4)*(GMWQ!$NF$2:$NF$60=I$1),0),$E29-1966)</f>
        <v>6727</v>
      </c>
      <c r="J29" s="12" cm="1">
        <f t="array" ref="J29">INDEX(GMWQ!$A$2:$NF$60,MATCH(1,(GMWQ!$NE$2:$NE$60=J$3)*(GMWQ!$ND$2:$ND$60=J$4)*(GMWQ!$NF$2:$NF$60=J$1),0),$E29-1966)</f>
        <v>255</v>
      </c>
      <c r="K29" s="12" cm="1">
        <f t="array" ref="K29">INDEX(GMWQ!$A$2:$NF$60,MATCH(1,(GMWQ!$NE$2:$NE$60=K$3)*(GMWQ!$ND$2:$ND$60=K$4)*(GMWQ!$NF$2:$NF$60=K$1),0),$E29-1966)</f>
        <v>155</v>
      </c>
      <c r="L29" s="12" cm="1">
        <f t="array" ref="L29">INDEX(GMWQ!$A$2:$NF$60,MATCH(1,(GMWQ!$NE$2:$NE$60=L$3)*(GMWQ!$ND$2:$ND$60=L$4)*(GMWQ!$NF$2:$NF$60=L$1),0),$E29-1966)</f>
        <v>1894</v>
      </c>
      <c r="M29" s="12" cm="1">
        <f t="array" ref="M29">INDEX(GMWQ!$A$2:$NF$60,MATCH(1,(GMWQ!$NE$2:$NE$60=M$3)*(GMWQ!$ND$2:$ND$60=M$4)*(GMWQ!$NF$2:$NF$60=M$1),0),$E29-1966)</f>
        <v>4006</v>
      </c>
      <c r="N29" s="12" cm="1">
        <f t="array" ref="N29">INDEX(GMWQ!$A$2:$NF$60,MATCH(1,(GMWQ!$NE$2:$NE$60=N$3)*(GMWQ!$ND$2:$ND$60=N$4)*(GMWQ!$NF$2:$NF$60=N$1),0),$E29-1966)</f>
        <v>1391</v>
      </c>
      <c r="O29" s="12" cm="1">
        <f t="array" ref="O29">INDEX(GMWQ!$A$2:$NF$60,MATCH(1,(GMWQ!$NE$2:$NE$60=O$3)*(GMWQ!$ND$2:$ND$60=O$4)*(GMWQ!$NF$2:$NF$60=O$1),0),$E29-1966)</f>
        <v>1175</v>
      </c>
      <c r="P29" s="12" cm="1">
        <f t="array" ref="P29">INDEX(GMWQ!$A$2:$NF$60,MATCH(1,(GMWQ!$NE$2:$NE$60=P$3)*(GMWQ!$ND$2:$ND$60=P$4)*(GMWQ!$NF$2:$NF$60=P$1),0),$E29-1966)</f>
        <v>783</v>
      </c>
      <c r="Q29" s="12" cm="1">
        <f t="array" ref="Q29">INDEX(GMWQ!$A$2:$NF$60,MATCH(1,(GMWQ!$NE$2:$NE$60=Q$3)*(GMWQ!$ND$2:$ND$60=Q$4)*(GMWQ!$NF$2:$NF$60=Q$1),0),$E29-1966)</f>
        <v>808</v>
      </c>
      <c r="R29" s="12" cm="1">
        <f t="array" ref="R29">INDEX(GMWQ!$A$2:$NF$60,MATCH(1,(GMWQ!$NE$2:$NE$60=R$3)*(GMWQ!$ND$2:$ND$60=R$4)*(GMWQ!$NF$2:$NF$60=R$1),0),$E29-1966)</f>
        <v>167</v>
      </c>
      <c r="S29" s="12" cm="1">
        <f t="array" ref="S29">INDEX(GMWQ!$A$2:$NF$60,MATCH(1,(GMWQ!$NE$2:$NE$60=S$3)*(GMWQ!$ND$2:$ND$60=S$4)*(GMWQ!$NF$2:$NF$60=S$1),0),$E29-1966)</f>
        <v>971</v>
      </c>
      <c r="T29" s="12" cm="1">
        <f t="array" ref="T29">INDEX(GMWQ!$A$2:$NF$60,MATCH(1,(GMWQ!$NE$2:$NE$60=T$3)*(GMWQ!$ND$2:$ND$60=T$4)*(GMWQ!$NF$2:$NF$60=T$1),0),$E29-1966)</f>
        <v>1073</v>
      </c>
      <c r="U29" s="12" cm="1">
        <f t="array" ref="U29">INDEX(GMWQ!$A$2:$NF$60,MATCH(1,(GMWQ!$NE$2:$NE$60=U$3)*(GMWQ!$ND$2:$ND$60=U$4)*(GMWQ!$NF$2:$NF$60=U$1),0),$E29-1966)</f>
        <v>2033</v>
      </c>
      <c r="V29" s="12" cm="1">
        <f t="array" ref="V29">INDEX(GMWQ!$A$2:$NF$60,MATCH(1,(GMWQ!$NE$2:$NE$60=V$3)*(GMWQ!$ND$2:$ND$60=V$4)*(GMWQ!$NF$2:$NF$60=V$1),0),$E29-1966)</f>
        <v>1739</v>
      </c>
      <c r="W29" s="12" cm="1">
        <f t="array" ref="W29">INDEX(GMWQ!$A$2:$NF$60,MATCH(1,(GMWQ!$NE$2:$NE$60=W$3)*(GMWQ!$ND$2:$ND$60=W$4)*(GMWQ!$NF$2:$NF$60=W$1),0),$E29-1966)</f>
        <v>1939</v>
      </c>
      <c r="X29" s="12" cm="1">
        <f t="array" ref="X29">INDEX(GMWQ!$A$2:$NF$60,MATCH(1,(GMWQ!$NE$2:$NE$60=X$3)*(GMWQ!$ND$2:$ND$60=X$4)*(GMWQ!$NF$2:$NF$60=X$1),0),$E29-1966)</f>
        <v>495</v>
      </c>
      <c r="Y29" s="12" cm="1">
        <f t="array" ref="Y29">INDEX(GMWQ!$A$2:$NF$60,MATCH(1,(GMWQ!$NE$2:$NE$60=Y$3)*(GMWQ!$ND$2:$ND$60=Y$4)*(GMWQ!$NF$2:$NF$60=Y$1),0),$E29-1966)</f>
        <v>592</v>
      </c>
      <c r="Z29" s="12" cm="1">
        <f t="array" ref="Z29">INDEX(GMWQ!$A$2:$NF$60,MATCH(1,(GMWQ!$NE$2:$NE$60=Z$3)*(GMWQ!$ND$2:$ND$60=Z$4)*(GMWQ!$NF$2:$NF$60=Z$1),0),$E29-1966)</f>
        <v>24941</v>
      </c>
      <c r="AA29" s="12" cm="1">
        <f t="array" ref="AA29">INDEX(GMWQ!$A$2:$NF$60,MATCH(1,(GMWQ!$NE$2:$NE$60=AA$3)*(GMWQ!$ND$2:$ND$60=AA$4)*(GMWQ!$NF$2:$NF$60=AA$1),0),$E29-1966)</f>
        <v>5394.4470000000001</v>
      </c>
    </row>
    <row r="30" spans="1:27" x14ac:dyDescent="0.25">
      <c r="B30" s="12">
        <f t="shared" si="3"/>
        <v>1978</v>
      </c>
      <c r="C30" s="12">
        <f t="shared" si="3"/>
        <v>1978</v>
      </c>
      <c r="E30" s="12">
        <f t="shared" si="1"/>
        <v>1996</v>
      </c>
      <c r="F30" s="12" cm="1">
        <f t="array" ref="F30">INDEX(GMWQ!$A$2:$NF$60,MATCH(1,(GMWQ!$NE$2:$NE$60=F$3)*(GMWQ!$ND$2:$ND$60=F$4)*(GMWQ!$NF$2:$NF$60=F$1),0),$E30-1966)</f>
        <v>27274</v>
      </c>
      <c r="G30" s="12" cm="1">
        <f t="array" ref="G30">INDEX(GMWQ!$A$2:$NF$60,MATCH(1,(GMWQ!$NE$2:$NE$60=G$3)*(GMWQ!$ND$2:$ND$60=G$4)*(GMWQ!$NF$2:$NF$60=G$1),0),$E30-1966)</f>
        <v>512</v>
      </c>
      <c r="H30" s="12" cm="1">
        <f t="array" ref="H30">INDEX(GMWQ!$A$2:$NF$60,MATCH(1,(GMWQ!$NE$2:$NE$60=H$3)*(GMWQ!$ND$2:$ND$60=H$4)*(GMWQ!$NF$2:$NF$60=H$1),0),$E30-1966)</f>
        <v>373</v>
      </c>
      <c r="I30" s="12" cm="1">
        <f t="array" ref="I30">INDEX(GMWQ!$A$2:$NF$60,MATCH(1,(GMWQ!$NE$2:$NE$60=I$3)*(GMWQ!$ND$2:$ND$60=I$4)*(GMWQ!$NF$2:$NF$60=I$1),0),$E30-1966)</f>
        <v>6724</v>
      </c>
      <c r="J30" s="12" cm="1">
        <f t="array" ref="J30">INDEX(GMWQ!$A$2:$NF$60,MATCH(1,(GMWQ!$NE$2:$NE$60=J$3)*(GMWQ!$ND$2:$ND$60=J$4)*(GMWQ!$NF$2:$NF$60=J$1),0),$E30-1966)</f>
        <v>256</v>
      </c>
      <c r="K30" s="12" cm="1">
        <f t="array" ref="K30">INDEX(GMWQ!$A$2:$NF$60,MATCH(1,(GMWQ!$NE$2:$NE$60=K$3)*(GMWQ!$ND$2:$ND$60=K$4)*(GMWQ!$NF$2:$NF$60=K$1),0),$E30-1966)</f>
        <v>156</v>
      </c>
      <c r="L30" s="12" cm="1">
        <f t="array" ref="L30">INDEX(GMWQ!$A$2:$NF$60,MATCH(1,(GMWQ!$NE$2:$NE$60=L$3)*(GMWQ!$ND$2:$ND$60=L$4)*(GMWQ!$NF$2:$NF$60=L$1),0),$E30-1966)</f>
        <v>1913</v>
      </c>
      <c r="M30" s="12" cm="1">
        <f t="array" ref="M30">INDEX(GMWQ!$A$2:$NF$60,MATCH(1,(GMWQ!$NE$2:$NE$60=M$3)*(GMWQ!$ND$2:$ND$60=M$4)*(GMWQ!$NF$2:$NF$60=M$1),0),$E30-1966)</f>
        <v>4060</v>
      </c>
      <c r="N30" s="12" cm="1">
        <f t="array" ref="N30">INDEX(GMWQ!$A$2:$NF$60,MATCH(1,(GMWQ!$NE$2:$NE$60=N$3)*(GMWQ!$ND$2:$ND$60=N$4)*(GMWQ!$NF$2:$NF$60=N$1),0),$E30-1966)</f>
        <v>1393</v>
      </c>
      <c r="O30" s="12" cm="1">
        <f t="array" ref="O30">INDEX(GMWQ!$A$2:$NF$60,MATCH(1,(GMWQ!$NE$2:$NE$60=O$3)*(GMWQ!$ND$2:$ND$60=O$4)*(GMWQ!$NF$2:$NF$60=O$1),0),$E30-1966)</f>
        <v>1211</v>
      </c>
      <c r="P30" s="12" cm="1">
        <f t="array" ref="P30">INDEX(GMWQ!$A$2:$NF$60,MATCH(1,(GMWQ!$NE$2:$NE$60=P$3)*(GMWQ!$ND$2:$ND$60=P$4)*(GMWQ!$NF$2:$NF$60=P$1),0),$E30-1966)</f>
        <v>787</v>
      </c>
      <c r="Q30" s="12" cm="1">
        <f t="array" ref="Q30">INDEX(GMWQ!$A$2:$NF$60,MATCH(1,(GMWQ!$NE$2:$NE$60=Q$3)*(GMWQ!$ND$2:$ND$60=Q$4)*(GMWQ!$NF$2:$NF$60=Q$1),0),$E30-1966)</f>
        <v>815</v>
      </c>
      <c r="R30" s="12" cm="1">
        <f t="array" ref="R30">INDEX(GMWQ!$A$2:$NF$60,MATCH(1,(GMWQ!$NE$2:$NE$60=R$3)*(GMWQ!$ND$2:$ND$60=R$4)*(GMWQ!$NF$2:$NF$60=R$1),0),$E30-1966)</f>
        <v>169</v>
      </c>
      <c r="S30" s="12" cm="1">
        <f t="array" ref="S30">INDEX(GMWQ!$A$2:$NF$60,MATCH(1,(GMWQ!$NE$2:$NE$60=S$3)*(GMWQ!$ND$2:$ND$60=S$4)*(GMWQ!$NF$2:$NF$60=S$1),0),$E30-1966)</f>
        <v>984</v>
      </c>
      <c r="T30" s="12" cm="1">
        <f t="array" ref="T30">INDEX(GMWQ!$A$2:$NF$60,MATCH(1,(GMWQ!$NE$2:$NE$60=T$3)*(GMWQ!$ND$2:$ND$60=T$4)*(GMWQ!$NF$2:$NF$60=T$1),0),$E30-1966)</f>
        <v>1086</v>
      </c>
      <c r="U30" s="12" cm="1">
        <f t="array" ref="U30">INDEX(GMWQ!$A$2:$NF$60,MATCH(1,(GMWQ!$NE$2:$NE$60=U$3)*(GMWQ!$ND$2:$ND$60=U$4)*(GMWQ!$NF$2:$NF$60=U$1),0),$E30-1966)</f>
        <v>2030</v>
      </c>
      <c r="V30" s="12" cm="1">
        <f t="array" ref="V30">INDEX(GMWQ!$A$2:$NF$60,MATCH(1,(GMWQ!$NE$2:$NE$60=V$3)*(GMWQ!$ND$2:$ND$60=V$4)*(GMWQ!$NF$2:$NF$60=V$1),0),$E30-1966)</f>
        <v>1744</v>
      </c>
      <c r="W30" s="12" cm="1">
        <f t="array" ref="W30">INDEX(GMWQ!$A$2:$NF$60,MATCH(1,(GMWQ!$NE$2:$NE$60=W$3)*(GMWQ!$ND$2:$ND$60=W$4)*(GMWQ!$NF$2:$NF$60=W$1),0),$E30-1966)</f>
        <v>1959</v>
      </c>
      <c r="X30" s="12" cm="1">
        <f t="array" ref="X30">INDEX(GMWQ!$A$2:$NF$60,MATCH(1,(GMWQ!$NE$2:$NE$60=X$3)*(GMWQ!$ND$2:$ND$60=X$4)*(GMWQ!$NF$2:$NF$60=X$1),0),$E30-1966)</f>
        <v>502</v>
      </c>
      <c r="Y30" s="12" cm="1">
        <f t="array" ref="Y30">INDEX(GMWQ!$A$2:$NF$60,MATCH(1,(GMWQ!$NE$2:$NE$60=Y$3)*(GMWQ!$ND$2:$ND$60=Y$4)*(GMWQ!$NF$2:$NF$60=Y$1),0),$E30-1966)</f>
        <v>599</v>
      </c>
      <c r="Z30" s="12" cm="1">
        <f t="array" ref="Z30">INDEX(GMWQ!$A$2:$NF$60,MATCH(1,(GMWQ!$NE$2:$NE$60=Z$3)*(GMWQ!$ND$2:$ND$60=Z$4)*(GMWQ!$NF$2:$NF$60=Z$1),0),$E30-1966)</f>
        <v>25059</v>
      </c>
      <c r="AA30" s="12" cm="1">
        <f t="array" ref="AA30">INDEX(GMWQ!$A$2:$NF$60,MATCH(1,(GMWQ!$NE$2:$NE$60=AA$3)*(GMWQ!$ND$2:$ND$60=AA$4)*(GMWQ!$NF$2:$NF$60=AA$1),0),$E30-1966)</f>
        <v>5415.9560000000001</v>
      </c>
    </row>
    <row r="31" spans="1:27" x14ac:dyDescent="0.25">
      <c r="A31" s="12">
        <v>1979</v>
      </c>
      <c r="B31" s="12">
        <f t="shared" si="3"/>
        <v>1979</v>
      </c>
      <c r="C31" s="12">
        <f t="shared" si="3"/>
        <v>1978</v>
      </c>
      <c r="D31" s="12">
        <f t="shared" si="3"/>
        <v>1978</v>
      </c>
      <c r="E31" s="12">
        <f t="shared" si="1"/>
        <v>1997</v>
      </c>
      <c r="F31" s="12" cm="1">
        <f t="array" ref="F31">INDEX(GMWQ!$A$2:$NF$60,MATCH(1,(GMWQ!$NE$2:$NE$60=F$3)*(GMWQ!$ND$2:$ND$60=F$4)*(GMWQ!$NF$2:$NF$60=F$1),0),$E31-1966)</f>
        <v>27303</v>
      </c>
      <c r="G31" s="12" cm="1">
        <f t="array" ref="G31">INDEX(GMWQ!$A$2:$NF$60,MATCH(1,(GMWQ!$NE$2:$NE$60=G$3)*(GMWQ!$ND$2:$ND$60=G$4)*(GMWQ!$NF$2:$NF$60=G$1),0),$E31-1966)</f>
        <v>507</v>
      </c>
      <c r="H31" s="12" cm="1">
        <f t="array" ref="H31">INDEX(GMWQ!$A$2:$NF$60,MATCH(1,(GMWQ!$NE$2:$NE$60=H$3)*(GMWQ!$ND$2:$ND$60=H$4)*(GMWQ!$NF$2:$NF$60=H$1),0),$E31-1966)</f>
        <v>374</v>
      </c>
      <c r="I31" s="12" cm="1">
        <f t="array" ref="I31">INDEX(GMWQ!$A$2:$NF$60,MATCH(1,(GMWQ!$NE$2:$NE$60=I$3)*(GMWQ!$ND$2:$ND$60=I$4)*(GMWQ!$NF$2:$NF$60=I$1),0),$E31-1966)</f>
        <v>6708</v>
      </c>
      <c r="J31" s="12" cm="1">
        <f t="array" ref="J31">INDEX(GMWQ!$A$2:$NF$60,MATCH(1,(GMWQ!$NE$2:$NE$60=J$3)*(GMWQ!$ND$2:$ND$60=J$4)*(GMWQ!$NF$2:$NF$60=J$1),0),$E31-1966)</f>
        <v>257</v>
      </c>
      <c r="K31" s="12" cm="1">
        <f t="array" ref="K31">INDEX(GMWQ!$A$2:$NF$60,MATCH(1,(GMWQ!$NE$2:$NE$60=K$3)*(GMWQ!$ND$2:$ND$60=K$4)*(GMWQ!$NF$2:$NF$60=K$1),0),$E31-1966)</f>
        <v>156</v>
      </c>
      <c r="L31" s="12" cm="1">
        <f t="array" ref="L31">INDEX(GMWQ!$A$2:$NF$60,MATCH(1,(GMWQ!$NE$2:$NE$60=L$3)*(GMWQ!$ND$2:$ND$60=L$4)*(GMWQ!$NF$2:$NF$60=L$1),0),$E31-1966)</f>
        <v>1918</v>
      </c>
      <c r="M31" s="12" cm="1">
        <f t="array" ref="M31">INDEX(GMWQ!$A$2:$NF$60,MATCH(1,(GMWQ!$NE$2:$NE$60=M$3)*(GMWQ!$ND$2:$ND$60=M$4)*(GMWQ!$NF$2:$NF$60=M$1),0),$E31-1966)</f>
        <v>4067</v>
      </c>
      <c r="N31" s="12" cm="1">
        <f t="array" ref="N31">INDEX(GMWQ!$A$2:$NF$60,MATCH(1,(GMWQ!$NE$2:$NE$60=N$3)*(GMWQ!$ND$2:$ND$60=N$4)*(GMWQ!$NF$2:$NF$60=N$1),0),$E31-1966)</f>
        <v>1395</v>
      </c>
      <c r="O31" s="12" cm="1">
        <f t="array" ref="O31">INDEX(GMWQ!$A$2:$NF$60,MATCH(1,(GMWQ!$NE$2:$NE$60=O$3)*(GMWQ!$ND$2:$ND$60=O$4)*(GMWQ!$NF$2:$NF$60=O$1),0),$E31-1966)</f>
        <v>1219</v>
      </c>
      <c r="P31" s="12" cm="1">
        <f t="array" ref="P31">INDEX(GMWQ!$A$2:$NF$60,MATCH(1,(GMWQ!$NE$2:$NE$60=P$3)*(GMWQ!$ND$2:$ND$60=P$4)*(GMWQ!$NF$2:$NF$60=P$1),0),$E31-1966)</f>
        <v>789</v>
      </c>
      <c r="Q31" s="12" cm="1">
        <f t="array" ref="Q31">INDEX(GMWQ!$A$2:$NF$60,MATCH(1,(GMWQ!$NE$2:$NE$60=Q$3)*(GMWQ!$ND$2:$ND$60=Q$4)*(GMWQ!$NF$2:$NF$60=Q$1),0),$E31-1966)</f>
        <v>819</v>
      </c>
      <c r="R31" s="12" cm="1">
        <f t="array" ref="R31">INDEX(GMWQ!$A$2:$NF$60,MATCH(1,(GMWQ!$NE$2:$NE$60=R$3)*(GMWQ!$ND$2:$ND$60=R$4)*(GMWQ!$NF$2:$NF$60=R$1),0),$E31-1966)</f>
        <v>170</v>
      </c>
      <c r="S31" s="12" cm="1">
        <f t="array" ref="S31">INDEX(GMWQ!$A$2:$NF$60,MATCH(1,(GMWQ!$NE$2:$NE$60=S$3)*(GMWQ!$ND$2:$ND$60=S$4)*(GMWQ!$NF$2:$NF$60=S$1),0),$E31-1966)</f>
        <v>991</v>
      </c>
      <c r="T31" s="12" cm="1">
        <f t="array" ref="T31">INDEX(GMWQ!$A$2:$NF$60,MATCH(1,(GMWQ!$NE$2:$NE$60=T$3)*(GMWQ!$ND$2:$ND$60=T$4)*(GMWQ!$NF$2:$NF$60=T$1),0),$E31-1966)</f>
        <v>1093</v>
      </c>
      <c r="U31" s="12" cm="1">
        <f t="array" ref="U31">INDEX(GMWQ!$A$2:$NF$60,MATCH(1,(GMWQ!$NE$2:$NE$60=U$3)*(GMWQ!$ND$2:$ND$60=U$4)*(GMWQ!$NF$2:$NF$60=U$1),0),$E31-1966)</f>
        <v>2024</v>
      </c>
      <c r="V31" s="12" cm="1">
        <f t="array" ref="V31">INDEX(GMWQ!$A$2:$NF$60,MATCH(1,(GMWQ!$NE$2:$NE$60=V$3)*(GMWQ!$ND$2:$ND$60=V$4)*(GMWQ!$NF$2:$NF$60=V$1),0),$E31-1966)</f>
        <v>1746</v>
      </c>
      <c r="W31" s="12" cm="1">
        <f t="array" ref="W31">INDEX(GMWQ!$A$2:$NF$60,MATCH(1,(GMWQ!$NE$2:$NE$60=W$3)*(GMWQ!$ND$2:$ND$60=W$4)*(GMWQ!$NF$2:$NF$60=W$1),0),$E31-1966)</f>
        <v>1967</v>
      </c>
      <c r="X31" s="12" cm="1">
        <f t="array" ref="X31">INDEX(GMWQ!$A$2:$NF$60,MATCH(1,(GMWQ!$NE$2:$NE$60=X$3)*(GMWQ!$ND$2:$ND$60=X$4)*(GMWQ!$NF$2:$NF$60=X$1),0),$E31-1966)</f>
        <v>502</v>
      </c>
      <c r="Y31" s="12" cm="1">
        <f t="array" ref="Y31">INDEX(GMWQ!$A$2:$NF$60,MATCH(1,(GMWQ!$NE$2:$NE$60=Y$3)*(GMWQ!$ND$2:$ND$60=Y$4)*(GMWQ!$NF$2:$NF$60=Y$1),0),$E31-1966)</f>
        <v>600</v>
      </c>
      <c r="Z31" s="12" cm="1">
        <f t="array" ref="Z31">INDEX(GMWQ!$A$2:$NF$60,MATCH(1,(GMWQ!$NE$2:$NE$60=Z$3)*(GMWQ!$ND$2:$ND$60=Z$4)*(GMWQ!$NF$2:$NF$60=Z$1),0),$E31-1966)</f>
        <v>25113</v>
      </c>
      <c r="AA31" s="12" cm="1">
        <f t="array" ref="AA31">INDEX(GMWQ!$A$2:$NF$60,MATCH(1,(GMWQ!$NE$2:$NE$60=AA$3)*(GMWQ!$ND$2:$ND$60=AA$4)*(GMWQ!$NF$2:$NF$60=AA$1),0),$E31-1966)</f>
        <v>5442.16</v>
      </c>
    </row>
    <row r="32" spans="1:27" x14ac:dyDescent="0.25">
      <c r="B32" s="12">
        <f t="shared" si="3"/>
        <v>1979</v>
      </c>
      <c r="C32" s="12">
        <f t="shared" si="3"/>
        <v>1979</v>
      </c>
      <c r="E32" s="12">
        <f t="shared" si="1"/>
        <v>1998</v>
      </c>
      <c r="F32" s="12" cm="1">
        <f t="array" ref="F32">INDEX(GMWQ!$A$2:$NF$60,MATCH(1,(GMWQ!$NE$2:$NE$60=F$3)*(GMWQ!$ND$2:$ND$60=F$4)*(GMWQ!$NF$2:$NF$60=F$1),0),$E32-1966)</f>
        <v>27413</v>
      </c>
      <c r="G32" s="12" cm="1">
        <f t="array" ref="G32">INDEX(GMWQ!$A$2:$NF$60,MATCH(1,(GMWQ!$NE$2:$NE$60=G$3)*(GMWQ!$ND$2:$ND$60=G$4)*(GMWQ!$NF$2:$NF$60=G$1),0),$E32-1966)</f>
        <v>509</v>
      </c>
      <c r="H32" s="12" cm="1">
        <f t="array" ref="H32">INDEX(GMWQ!$A$2:$NF$60,MATCH(1,(GMWQ!$NE$2:$NE$60=H$3)*(GMWQ!$ND$2:$ND$60=H$4)*(GMWQ!$NF$2:$NF$60=H$1),0),$E32-1966)</f>
        <v>374</v>
      </c>
      <c r="I32" s="12" cm="1">
        <f t="array" ref="I32">INDEX(GMWQ!$A$2:$NF$60,MATCH(1,(GMWQ!$NE$2:$NE$60=I$3)*(GMWQ!$ND$2:$ND$60=I$4)*(GMWQ!$NF$2:$NF$60=I$1),0),$E32-1966)</f>
        <v>6704</v>
      </c>
      <c r="J32" s="12" cm="1">
        <f t="array" ref="J32">INDEX(GMWQ!$A$2:$NF$60,MATCH(1,(GMWQ!$NE$2:$NE$60=J$3)*(GMWQ!$ND$2:$ND$60=J$4)*(GMWQ!$NF$2:$NF$60=J$1),0),$E32-1966)</f>
        <v>257</v>
      </c>
      <c r="K32" s="12" cm="1">
        <f t="array" ref="K32">INDEX(GMWQ!$A$2:$NF$60,MATCH(1,(GMWQ!$NE$2:$NE$60=K$3)*(GMWQ!$ND$2:$ND$60=K$4)*(GMWQ!$NF$2:$NF$60=K$1),0),$E32-1966)</f>
        <v>157</v>
      </c>
      <c r="L32" s="12" cm="1">
        <f t="array" ref="L32">INDEX(GMWQ!$A$2:$NF$60,MATCH(1,(GMWQ!$NE$2:$NE$60=L$3)*(GMWQ!$ND$2:$ND$60=L$4)*(GMWQ!$NF$2:$NF$60=L$1),0),$E32-1966)</f>
        <v>1931</v>
      </c>
      <c r="M32" s="12" cm="1">
        <f t="array" ref="M32">INDEX(GMWQ!$A$2:$NF$60,MATCH(1,(GMWQ!$NE$2:$NE$60=M$3)*(GMWQ!$ND$2:$ND$60=M$4)*(GMWQ!$NF$2:$NF$60=M$1),0),$E32-1966)</f>
        <v>4097</v>
      </c>
      <c r="N32" s="12" cm="1">
        <f t="array" ref="N32">INDEX(GMWQ!$A$2:$NF$60,MATCH(1,(GMWQ!$NE$2:$NE$60=N$3)*(GMWQ!$ND$2:$ND$60=N$4)*(GMWQ!$NF$2:$NF$60=N$1),0),$E32-1966)</f>
        <v>1397</v>
      </c>
      <c r="O32" s="12" cm="1">
        <f t="array" ref="O32">INDEX(GMWQ!$A$2:$NF$60,MATCH(1,(GMWQ!$NE$2:$NE$60=O$3)*(GMWQ!$ND$2:$ND$60=O$4)*(GMWQ!$NF$2:$NF$60=O$1),0),$E32-1966)</f>
        <v>1228</v>
      </c>
      <c r="P32" s="12" cm="1">
        <f t="array" ref="P32">INDEX(GMWQ!$A$2:$NF$60,MATCH(1,(GMWQ!$NE$2:$NE$60=P$3)*(GMWQ!$ND$2:$ND$60=P$4)*(GMWQ!$NF$2:$NF$60=P$1),0),$E32-1966)</f>
        <v>791</v>
      </c>
      <c r="Q32" s="12" cm="1">
        <f t="array" ref="Q32">INDEX(GMWQ!$A$2:$NF$60,MATCH(1,(GMWQ!$NE$2:$NE$60=Q$3)*(GMWQ!$ND$2:$ND$60=Q$4)*(GMWQ!$NF$2:$NF$60=Q$1),0),$E32-1966)</f>
        <v>825</v>
      </c>
      <c r="R32" s="12" cm="1">
        <f t="array" ref="R32">INDEX(GMWQ!$A$2:$NF$60,MATCH(1,(GMWQ!$NE$2:$NE$60=R$3)*(GMWQ!$ND$2:$ND$60=R$4)*(GMWQ!$NF$2:$NF$60=R$1),0),$E32-1966)</f>
        <v>172</v>
      </c>
      <c r="S32" s="12" cm="1">
        <f t="array" ref="S32">INDEX(GMWQ!$A$2:$NF$60,MATCH(1,(GMWQ!$NE$2:$NE$60=S$3)*(GMWQ!$ND$2:$ND$60=S$4)*(GMWQ!$NF$2:$NF$60=S$1),0),$E32-1966)</f>
        <v>999</v>
      </c>
      <c r="T32" s="12" cm="1">
        <f t="array" ref="T32">INDEX(GMWQ!$A$2:$NF$60,MATCH(1,(GMWQ!$NE$2:$NE$60=T$3)*(GMWQ!$ND$2:$ND$60=T$4)*(GMWQ!$NF$2:$NF$60=T$1),0),$E32-1966)</f>
        <v>1102</v>
      </c>
      <c r="U32" s="12" cm="1">
        <f t="array" ref="U32">INDEX(GMWQ!$A$2:$NF$60,MATCH(1,(GMWQ!$NE$2:$NE$60=U$3)*(GMWQ!$ND$2:$ND$60=U$4)*(GMWQ!$NF$2:$NF$60=U$1),0),$E32-1966)</f>
        <v>2020</v>
      </c>
      <c r="V32" s="12" cm="1">
        <f t="array" ref="V32">INDEX(GMWQ!$A$2:$NF$60,MATCH(1,(GMWQ!$NE$2:$NE$60=V$3)*(GMWQ!$ND$2:$ND$60=V$4)*(GMWQ!$NF$2:$NF$60=V$1),0),$E32-1966)</f>
        <v>1757</v>
      </c>
      <c r="W32" s="12" cm="1">
        <f t="array" ref="W32">INDEX(GMWQ!$A$2:$NF$60,MATCH(1,(GMWQ!$NE$2:$NE$60=W$3)*(GMWQ!$ND$2:$ND$60=W$4)*(GMWQ!$NF$2:$NF$60=W$1),0),$E32-1966)</f>
        <v>1982</v>
      </c>
      <c r="X32" s="12" cm="1">
        <f t="array" ref="X32">INDEX(GMWQ!$A$2:$NF$60,MATCH(1,(GMWQ!$NE$2:$NE$60=X$3)*(GMWQ!$ND$2:$ND$60=X$4)*(GMWQ!$NF$2:$NF$60=X$1),0),$E32-1966)</f>
        <v>507</v>
      </c>
      <c r="Y32" s="12" cm="1">
        <f t="array" ref="Y32">INDEX(GMWQ!$A$2:$NF$60,MATCH(1,(GMWQ!$NE$2:$NE$60=Y$3)*(GMWQ!$ND$2:$ND$60=Y$4)*(GMWQ!$NF$2:$NF$60=Y$1),0),$E32-1966)</f>
        <v>605</v>
      </c>
      <c r="Z32" s="12" cm="1">
        <f t="array" ref="Z32">INDEX(GMWQ!$A$2:$NF$60,MATCH(1,(GMWQ!$NE$2:$NE$60=Z$3)*(GMWQ!$ND$2:$ND$60=Z$4)*(GMWQ!$NF$2:$NF$60=Z$1),0),$E32-1966)</f>
        <v>25159</v>
      </c>
      <c r="AA32" s="12" cm="1">
        <f t="array" ref="AA32">INDEX(GMWQ!$A$2:$NF$60,MATCH(1,(GMWQ!$NE$2:$NE$60=AA$3)*(GMWQ!$ND$2:$ND$60=AA$4)*(GMWQ!$NF$2:$NF$60=AA$1),0),$E32-1966)</f>
        <v>5466.5079999999998</v>
      </c>
    </row>
    <row r="33" spans="1:27" x14ac:dyDescent="0.25">
      <c r="B33" s="12">
        <f t="shared" si="3"/>
        <v>1979</v>
      </c>
      <c r="C33" s="12">
        <f t="shared" si="3"/>
        <v>1979</v>
      </c>
      <c r="E33" s="12">
        <f t="shared" si="1"/>
        <v>1999</v>
      </c>
      <c r="F33" s="12" cm="1">
        <f t="array" ref="F33">INDEX(GMWQ!$A$2:$NF$60,MATCH(1,(GMWQ!$NE$2:$NE$60=F$3)*(GMWQ!$ND$2:$ND$60=F$4)*(GMWQ!$NF$2:$NF$60=F$1),0),$E33-1966)</f>
        <v>27493</v>
      </c>
      <c r="G33" s="12" cm="1">
        <f t="array" ref="G33">INDEX(GMWQ!$A$2:$NF$60,MATCH(1,(GMWQ!$NE$2:$NE$60=G$3)*(GMWQ!$ND$2:$ND$60=G$4)*(GMWQ!$NF$2:$NF$60=G$1),0),$E33-1966)</f>
        <v>511</v>
      </c>
      <c r="H33" s="12" cm="1">
        <f t="array" ref="H33">INDEX(GMWQ!$A$2:$NF$60,MATCH(1,(GMWQ!$NE$2:$NE$60=H$3)*(GMWQ!$ND$2:$ND$60=H$4)*(GMWQ!$NF$2:$NF$60=H$1),0),$E33-1966)</f>
        <v>373</v>
      </c>
      <c r="I33" s="12" cm="1">
        <f t="array" ref="I33">INDEX(GMWQ!$A$2:$NF$60,MATCH(1,(GMWQ!$NE$2:$NE$60=I$3)*(GMWQ!$ND$2:$ND$60=I$4)*(GMWQ!$NF$2:$NF$60=I$1),0),$E33-1966)</f>
        <v>6679</v>
      </c>
      <c r="J33" s="12" cm="1">
        <f t="array" ref="J33">INDEX(GMWQ!$A$2:$NF$60,MATCH(1,(GMWQ!$NE$2:$NE$60=J$3)*(GMWQ!$ND$2:$ND$60=J$4)*(GMWQ!$NF$2:$NF$60=J$1),0),$E33-1966)</f>
        <v>259</v>
      </c>
      <c r="K33" s="12" cm="1">
        <f t="array" ref="K33">INDEX(GMWQ!$A$2:$NF$60,MATCH(1,(GMWQ!$NE$2:$NE$60=K$3)*(GMWQ!$ND$2:$ND$60=K$4)*(GMWQ!$NF$2:$NF$60=K$1),0),$E33-1966)</f>
        <v>157</v>
      </c>
      <c r="L33" s="12" cm="1">
        <f t="array" ref="L33">INDEX(GMWQ!$A$2:$NF$60,MATCH(1,(GMWQ!$NE$2:$NE$60=L$3)*(GMWQ!$ND$2:$ND$60=L$4)*(GMWQ!$NF$2:$NF$60=L$1),0),$E33-1966)</f>
        <v>1947</v>
      </c>
      <c r="M33" s="12" cm="1">
        <f t="array" ref="M33">INDEX(GMWQ!$A$2:$NF$60,MATCH(1,(GMWQ!$NE$2:$NE$60=M$3)*(GMWQ!$ND$2:$ND$60=M$4)*(GMWQ!$NF$2:$NF$60=M$1),0),$E33-1966)</f>
        <v>4134</v>
      </c>
      <c r="N33" s="12" cm="1">
        <f t="array" ref="N33">INDEX(GMWQ!$A$2:$NF$60,MATCH(1,(GMWQ!$NE$2:$NE$60=N$3)*(GMWQ!$ND$2:$ND$60=N$4)*(GMWQ!$NF$2:$NF$60=N$1),0),$E33-1966)</f>
        <v>1402</v>
      </c>
      <c r="O33" s="12" cm="1">
        <f t="array" ref="O33">INDEX(GMWQ!$A$2:$NF$60,MATCH(1,(GMWQ!$NE$2:$NE$60=O$3)*(GMWQ!$ND$2:$ND$60=O$4)*(GMWQ!$NF$2:$NF$60=O$1),0),$E33-1966)</f>
        <v>1235</v>
      </c>
      <c r="P33" s="12" cm="1">
        <f t="array" ref="P33">INDEX(GMWQ!$A$2:$NF$60,MATCH(1,(GMWQ!$NE$2:$NE$60=P$3)*(GMWQ!$ND$2:$ND$60=P$4)*(GMWQ!$NF$2:$NF$60=P$1),0),$E33-1966)</f>
        <v>793</v>
      </c>
      <c r="Q33" s="12" cm="1">
        <f t="array" ref="Q33">INDEX(GMWQ!$A$2:$NF$60,MATCH(1,(GMWQ!$NE$2:$NE$60=Q$3)*(GMWQ!$ND$2:$ND$60=Q$4)*(GMWQ!$NF$2:$NF$60=Q$1),0),$E33-1966)</f>
        <v>836</v>
      </c>
      <c r="R33" s="12" cm="1">
        <f t="array" ref="R33">INDEX(GMWQ!$A$2:$NF$60,MATCH(1,(GMWQ!$NE$2:$NE$60=R$3)*(GMWQ!$ND$2:$ND$60=R$4)*(GMWQ!$NF$2:$NF$60=R$1),0),$E33-1966)</f>
        <v>173</v>
      </c>
      <c r="S33" s="12" cm="1">
        <f t="array" ref="S33">INDEX(GMWQ!$A$2:$NF$60,MATCH(1,(GMWQ!$NE$2:$NE$60=S$3)*(GMWQ!$ND$2:$ND$60=S$4)*(GMWQ!$NF$2:$NF$60=S$1),0),$E33-1966)</f>
        <v>1009</v>
      </c>
      <c r="T33" s="12" cm="1">
        <f t="array" ref="T33">INDEX(GMWQ!$A$2:$NF$60,MATCH(1,(GMWQ!$NE$2:$NE$60=T$3)*(GMWQ!$ND$2:$ND$60=T$4)*(GMWQ!$NF$2:$NF$60=T$1),0),$E33-1966)</f>
        <v>1111</v>
      </c>
      <c r="U33" s="12" cm="1">
        <f t="array" ref="U33">INDEX(GMWQ!$A$2:$NF$60,MATCH(1,(GMWQ!$NE$2:$NE$60=U$3)*(GMWQ!$ND$2:$ND$60=U$4)*(GMWQ!$NF$2:$NF$60=U$1),0),$E33-1966)</f>
        <v>2010</v>
      </c>
      <c r="V33" s="12" cm="1">
        <f t="array" ref="V33">INDEX(GMWQ!$A$2:$NF$60,MATCH(1,(GMWQ!$NE$2:$NE$60=V$3)*(GMWQ!$ND$2:$ND$60=V$4)*(GMWQ!$NF$2:$NF$60=V$1),0),$E33-1966)</f>
        <v>1762</v>
      </c>
      <c r="W33" s="12" cm="1">
        <f t="array" ref="W33">INDEX(GMWQ!$A$2:$NF$60,MATCH(1,(GMWQ!$NE$2:$NE$60=W$3)*(GMWQ!$ND$2:$ND$60=W$4)*(GMWQ!$NF$2:$NF$60=W$1),0),$E33-1966)</f>
        <v>1987</v>
      </c>
      <c r="X33" s="12" cm="1">
        <f t="array" ref="X33">INDEX(GMWQ!$A$2:$NF$60,MATCH(1,(GMWQ!$NE$2:$NE$60=X$3)*(GMWQ!$ND$2:$ND$60=X$4)*(GMWQ!$NF$2:$NF$60=X$1),0),$E33-1966)</f>
        <v>508</v>
      </c>
      <c r="Y33" s="12" cm="1">
        <f t="array" ref="Y33">INDEX(GMWQ!$A$2:$NF$60,MATCH(1,(GMWQ!$NE$2:$NE$60=Y$3)*(GMWQ!$ND$2:$ND$60=Y$4)*(GMWQ!$NF$2:$NF$60=Y$1),0),$E33-1966)</f>
        <v>607</v>
      </c>
      <c r="Z33" s="12" cm="1">
        <f t="array" ref="Z33">INDEX(GMWQ!$A$2:$NF$60,MATCH(1,(GMWQ!$NE$2:$NE$60=Z$3)*(GMWQ!$ND$2:$ND$60=Z$4)*(GMWQ!$NF$2:$NF$60=Z$1),0),$E33-1966)</f>
        <v>25229</v>
      </c>
      <c r="AA33" s="12" cm="1">
        <f t="array" ref="AA33">INDEX(GMWQ!$A$2:$NF$60,MATCH(1,(GMWQ!$NE$2:$NE$60=AA$3)*(GMWQ!$ND$2:$ND$60=AA$4)*(GMWQ!$NF$2:$NF$60=AA$1),0),$E33-1966)</f>
        <v>5468.91</v>
      </c>
    </row>
    <row r="34" spans="1:27" x14ac:dyDescent="0.25">
      <c r="B34" s="12">
        <f t="shared" si="3"/>
        <v>1979</v>
      </c>
      <c r="C34" s="12">
        <f t="shared" si="3"/>
        <v>1979</v>
      </c>
      <c r="E34" s="12">
        <f t="shared" si="1"/>
        <v>2000</v>
      </c>
      <c r="F34" s="12" cm="1">
        <f t="array" ref="F34">INDEX(GMWQ!$A$2:$NF$60,MATCH(1,(GMWQ!$NE$2:$NE$60=F$3)*(GMWQ!$ND$2:$ND$60=F$4)*(GMWQ!$NF$2:$NF$60=F$1),0),$E34-1966)</f>
        <v>27542</v>
      </c>
      <c r="G34" s="12" cm="1">
        <f t="array" ref="G34">INDEX(GMWQ!$A$2:$NF$60,MATCH(1,(GMWQ!$NE$2:$NE$60=G$3)*(GMWQ!$ND$2:$ND$60=G$4)*(GMWQ!$NF$2:$NF$60=G$1),0),$E34-1966)</f>
        <v>510</v>
      </c>
      <c r="H34" s="12" cm="1">
        <f t="array" ref="H34">INDEX(GMWQ!$A$2:$NF$60,MATCH(1,(GMWQ!$NE$2:$NE$60=H$3)*(GMWQ!$ND$2:$ND$60=H$4)*(GMWQ!$NF$2:$NF$60=H$1),0),$E34-1966)</f>
        <v>374</v>
      </c>
      <c r="I34" s="12" cm="1">
        <f t="array" ref="I34">INDEX(GMWQ!$A$2:$NF$60,MATCH(1,(GMWQ!$NE$2:$NE$60=I$3)*(GMWQ!$ND$2:$ND$60=I$4)*(GMWQ!$NF$2:$NF$60=I$1),0),$E34-1966)</f>
        <v>6633</v>
      </c>
      <c r="J34" s="12" cm="1">
        <f t="array" ref="J34">INDEX(GMWQ!$A$2:$NF$60,MATCH(1,(GMWQ!$NE$2:$NE$60=J$3)*(GMWQ!$ND$2:$ND$60=J$4)*(GMWQ!$NF$2:$NF$60=J$1),0),$E34-1966)</f>
        <v>260</v>
      </c>
      <c r="K34" s="12" cm="1">
        <f t="array" ref="K34">INDEX(GMWQ!$A$2:$NF$60,MATCH(1,(GMWQ!$NE$2:$NE$60=K$3)*(GMWQ!$ND$2:$ND$60=K$4)*(GMWQ!$NF$2:$NF$60=K$1),0),$E34-1966)</f>
        <v>157</v>
      </c>
      <c r="L34" s="12" cm="1">
        <f t="array" ref="L34">INDEX(GMWQ!$A$2:$NF$60,MATCH(1,(GMWQ!$NE$2:$NE$60=L$3)*(GMWQ!$ND$2:$ND$60=L$4)*(GMWQ!$NF$2:$NF$60=L$1),0),$E34-1966)</f>
        <v>1959</v>
      </c>
      <c r="M34" s="12" cm="1">
        <f t="array" ref="M34">INDEX(GMWQ!$A$2:$NF$60,MATCH(1,(GMWQ!$NE$2:$NE$60=M$3)*(GMWQ!$ND$2:$ND$60=M$4)*(GMWQ!$NF$2:$NF$60=M$1),0),$E34-1966)</f>
        <v>4159</v>
      </c>
      <c r="N34" s="12" cm="1">
        <f t="array" ref="N34">INDEX(GMWQ!$A$2:$NF$60,MATCH(1,(GMWQ!$NE$2:$NE$60=N$3)*(GMWQ!$ND$2:$ND$60=N$4)*(GMWQ!$NF$2:$NF$60=N$1),0),$E34-1966)</f>
        <v>1409</v>
      </c>
      <c r="O34" s="12" cm="1">
        <f t="array" ref="O34">INDEX(GMWQ!$A$2:$NF$60,MATCH(1,(GMWQ!$NE$2:$NE$60=O$3)*(GMWQ!$ND$2:$ND$60=O$4)*(GMWQ!$NF$2:$NF$60=O$1),0),$E34-1966)</f>
        <v>1245</v>
      </c>
      <c r="P34" s="12" cm="1">
        <f t="array" ref="P34">INDEX(GMWQ!$A$2:$NF$60,MATCH(1,(GMWQ!$NE$2:$NE$60=P$3)*(GMWQ!$ND$2:$ND$60=P$4)*(GMWQ!$NF$2:$NF$60=P$1),0),$E34-1966)</f>
        <v>794</v>
      </c>
      <c r="Q34" s="12" cm="1">
        <f t="array" ref="Q34">INDEX(GMWQ!$A$2:$NF$60,MATCH(1,(GMWQ!$NE$2:$NE$60=Q$3)*(GMWQ!$ND$2:$ND$60=Q$4)*(GMWQ!$NF$2:$NF$60=Q$1),0),$E34-1966)</f>
        <v>845</v>
      </c>
      <c r="R34" s="12" cm="1">
        <f t="array" ref="R34">INDEX(GMWQ!$A$2:$NF$60,MATCH(1,(GMWQ!$NE$2:$NE$60=R$3)*(GMWQ!$ND$2:$ND$60=R$4)*(GMWQ!$NF$2:$NF$60=R$1),0),$E34-1966)</f>
        <v>175</v>
      </c>
      <c r="S34" s="12" cm="1">
        <f t="array" ref="S34">INDEX(GMWQ!$A$2:$NF$60,MATCH(1,(GMWQ!$NE$2:$NE$60=S$3)*(GMWQ!$ND$2:$ND$60=S$4)*(GMWQ!$NF$2:$NF$60=S$1),0),$E34-1966)</f>
        <v>1018</v>
      </c>
      <c r="T34" s="12" cm="1">
        <f t="array" ref="T34">INDEX(GMWQ!$A$2:$NF$60,MATCH(1,(GMWQ!$NE$2:$NE$60=T$3)*(GMWQ!$ND$2:$ND$60=T$4)*(GMWQ!$NF$2:$NF$60=T$1),0),$E34-1966)</f>
        <v>1118</v>
      </c>
      <c r="U34" s="12" cm="1">
        <f t="array" ref="U34">INDEX(GMWQ!$A$2:$NF$60,MATCH(1,(GMWQ!$NE$2:$NE$60=U$3)*(GMWQ!$ND$2:$ND$60=U$4)*(GMWQ!$NF$2:$NF$60=U$1),0),$E34-1966)</f>
        <v>1999</v>
      </c>
      <c r="V34" s="12" cm="1">
        <f t="array" ref="V34">INDEX(GMWQ!$A$2:$NF$60,MATCH(1,(GMWQ!$NE$2:$NE$60=V$3)*(GMWQ!$ND$2:$ND$60=V$4)*(GMWQ!$NF$2:$NF$60=V$1),0),$E34-1966)</f>
        <v>1758</v>
      </c>
      <c r="W34" s="12" cm="1">
        <f t="array" ref="W34">INDEX(GMWQ!$A$2:$NF$60,MATCH(1,(GMWQ!$NE$2:$NE$60=W$3)*(GMWQ!$ND$2:$ND$60=W$4)*(GMWQ!$NF$2:$NF$60=W$1),0),$E34-1966)</f>
        <v>2009</v>
      </c>
      <c r="X34" s="12" cm="1">
        <f t="array" ref="X34">INDEX(GMWQ!$A$2:$NF$60,MATCH(1,(GMWQ!$NE$2:$NE$60=X$3)*(GMWQ!$ND$2:$ND$60=X$4)*(GMWQ!$NF$2:$NF$60=X$1),0),$E34-1966)</f>
        <v>509</v>
      </c>
      <c r="Y34" s="12" cm="1">
        <f t="array" ref="Y34">INDEX(GMWQ!$A$2:$NF$60,MATCH(1,(GMWQ!$NE$2:$NE$60=Y$3)*(GMWQ!$ND$2:$ND$60=Y$4)*(GMWQ!$NF$2:$NF$60=Y$1),0),$E34-1966)</f>
        <v>609</v>
      </c>
      <c r="Z34" s="12" cm="1">
        <f t="array" ref="Z34">INDEX(GMWQ!$A$2:$NF$60,MATCH(1,(GMWQ!$NE$2:$NE$60=Z$3)*(GMWQ!$ND$2:$ND$60=Z$4)*(GMWQ!$NF$2:$NF$60=Z$1),0),$E34-1966)</f>
        <v>25280</v>
      </c>
      <c r="AA34" s="12" cm="1">
        <f t="array" ref="AA34">INDEX(GMWQ!$A$2:$NF$60,MATCH(1,(GMWQ!$NE$2:$NE$60=AA$3)*(GMWQ!$ND$2:$ND$60=AA$4)*(GMWQ!$NF$2:$NF$60=AA$1),0),$E34-1966)</f>
        <v>5461.7039999999997</v>
      </c>
    </row>
    <row r="35" spans="1:27" x14ac:dyDescent="0.25">
      <c r="A35" s="12">
        <v>1980</v>
      </c>
      <c r="B35" s="12">
        <f t="shared" si="3"/>
        <v>1980</v>
      </c>
      <c r="C35" s="12">
        <f t="shared" si="3"/>
        <v>1979</v>
      </c>
      <c r="D35" s="12">
        <f t="shared" si="3"/>
        <v>1979</v>
      </c>
      <c r="E35" s="12">
        <f t="shared" si="1"/>
        <v>2001</v>
      </c>
      <c r="F35" s="12" cm="1">
        <f t="array" ref="F35">INDEX(GMWQ!$A$2:$NF$60,MATCH(1,(GMWQ!$NE$2:$NE$60=F$3)*(GMWQ!$ND$2:$ND$60=F$4)*(GMWQ!$NF$2:$NF$60=F$1),0),$E35-1966)</f>
        <v>27465</v>
      </c>
      <c r="G35" s="12" cm="1">
        <f t="array" ref="G35">INDEX(GMWQ!$A$2:$NF$60,MATCH(1,(GMWQ!$NE$2:$NE$60=G$3)*(GMWQ!$ND$2:$ND$60=G$4)*(GMWQ!$NF$2:$NF$60=G$1),0),$E35-1966)</f>
        <v>509</v>
      </c>
      <c r="H35" s="12" cm="1">
        <f t="array" ref="H35">INDEX(GMWQ!$A$2:$NF$60,MATCH(1,(GMWQ!$NE$2:$NE$60=H$3)*(GMWQ!$ND$2:$ND$60=H$4)*(GMWQ!$NF$2:$NF$60=H$1),0),$E35-1966)</f>
        <v>373</v>
      </c>
      <c r="I35" s="12" cm="1">
        <f t="array" ref="I35">INDEX(GMWQ!$A$2:$NF$60,MATCH(1,(GMWQ!$NE$2:$NE$60=I$3)*(GMWQ!$ND$2:$ND$60=I$4)*(GMWQ!$NF$2:$NF$60=I$1),0),$E35-1966)</f>
        <v>6541</v>
      </c>
      <c r="J35" s="12" cm="1">
        <f t="array" ref="J35">INDEX(GMWQ!$A$2:$NF$60,MATCH(1,(GMWQ!$NE$2:$NE$60=J$3)*(GMWQ!$ND$2:$ND$60=J$4)*(GMWQ!$NF$2:$NF$60=J$1),0),$E35-1966)</f>
        <v>259</v>
      </c>
      <c r="K35" s="12" cm="1">
        <f t="array" ref="K35">INDEX(GMWQ!$A$2:$NF$60,MATCH(1,(GMWQ!$NE$2:$NE$60=K$3)*(GMWQ!$ND$2:$ND$60=K$4)*(GMWQ!$NF$2:$NF$60=K$1),0),$E35-1966)</f>
        <v>156</v>
      </c>
      <c r="L35" s="12" cm="1">
        <f t="array" ref="L35">INDEX(GMWQ!$A$2:$NF$60,MATCH(1,(GMWQ!$NE$2:$NE$60=L$3)*(GMWQ!$ND$2:$ND$60=L$4)*(GMWQ!$NF$2:$NF$60=L$1),0),$E35-1966)</f>
        <v>1962</v>
      </c>
      <c r="M35" s="12" cm="1">
        <f t="array" ref="M35">INDEX(GMWQ!$A$2:$NF$60,MATCH(1,(GMWQ!$NE$2:$NE$60=M$3)*(GMWQ!$ND$2:$ND$60=M$4)*(GMWQ!$NF$2:$NF$60=M$1),0),$E35-1966)</f>
        <v>4153</v>
      </c>
      <c r="N35" s="12" cm="1">
        <f t="array" ref="N35">INDEX(GMWQ!$A$2:$NF$60,MATCH(1,(GMWQ!$NE$2:$NE$60=N$3)*(GMWQ!$ND$2:$ND$60=N$4)*(GMWQ!$NF$2:$NF$60=N$1),0),$E35-1966)</f>
        <v>1408</v>
      </c>
      <c r="O35" s="12" cm="1">
        <f t="array" ref="O35">INDEX(GMWQ!$A$2:$NF$60,MATCH(1,(GMWQ!$NE$2:$NE$60=O$3)*(GMWQ!$ND$2:$ND$60=O$4)*(GMWQ!$NF$2:$NF$60=O$1),0),$E35-1966)</f>
        <v>1257</v>
      </c>
      <c r="P35" s="12" cm="1">
        <f t="array" ref="P35">INDEX(GMWQ!$A$2:$NF$60,MATCH(1,(GMWQ!$NE$2:$NE$60=P$3)*(GMWQ!$ND$2:$ND$60=P$4)*(GMWQ!$NF$2:$NF$60=P$1),0),$E35-1966)</f>
        <v>791</v>
      </c>
      <c r="Q35" s="12" cm="1">
        <f t="array" ref="Q35">INDEX(GMWQ!$A$2:$NF$60,MATCH(1,(GMWQ!$NE$2:$NE$60=Q$3)*(GMWQ!$ND$2:$ND$60=Q$4)*(GMWQ!$NF$2:$NF$60=Q$1),0),$E35-1966)</f>
        <v>853</v>
      </c>
      <c r="R35" s="12" cm="1">
        <f t="array" ref="R35">INDEX(GMWQ!$A$2:$NF$60,MATCH(1,(GMWQ!$NE$2:$NE$60=R$3)*(GMWQ!$ND$2:$ND$60=R$4)*(GMWQ!$NF$2:$NF$60=R$1),0),$E35-1966)</f>
        <v>176</v>
      </c>
      <c r="S35" s="12" cm="1">
        <f t="array" ref="S35">INDEX(GMWQ!$A$2:$NF$60,MATCH(1,(GMWQ!$NE$2:$NE$60=S$3)*(GMWQ!$ND$2:$ND$60=S$4)*(GMWQ!$NF$2:$NF$60=S$1),0),$E35-1966)</f>
        <v>1023</v>
      </c>
      <c r="T35" s="12" cm="1">
        <f t="array" ref="T35">INDEX(GMWQ!$A$2:$NF$60,MATCH(1,(GMWQ!$NE$2:$NE$60=T$3)*(GMWQ!$ND$2:$ND$60=T$4)*(GMWQ!$NF$2:$NF$60=T$1),0),$E35-1966)</f>
        <v>1120</v>
      </c>
      <c r="U35" s="12" cm="1">
        <f t="array" ref="U35">INDEX(GMWQ!$A$2:$NF$60,MATCH(1,(GMWQ!$NE$2:$NE$60=U$3)*(GMWQ!$ND$2:$ND$60=U$4)*(GMWQ!$NF$2:$NF$60=U$1),0),$E35-1966)</f>
        <v>1992</v>
      </c>
      <c r="V35" s="12" cm="1">
        <f t="array" ref="V35">INDEX(GMWQ!$A$2:$NF$60,MATCH(1,(GMWQ!$NE$2:$NE$60=V$3)*(GMWQ!$ND$2:$ND$60=V$4)*(GMWQ!$NF$2:$NF$60=V$1),0),$E35-1966)</f>
        <v>1747</v>
      </c>
      <c r="W35" s="12" cm="1">
        <f t="array" ref="W35">INDEX(GMWQ!$A$2:$NF$60,MATCH(1,(GMWQ!$NE$2:$NE$60=W$3)*(GMWQ!$ND$2:$ND$60=W$4)*(GMWQ!$NF$2:$NF$60=W$1),0),$E35-1966)</f>
        <v>2025</v>
      </c>
      <c r="X35" s="12" cm="1">
        <f t="array" ref="X35">INDEX(GMWQ!$A$2:$NF$60,MATCH(1,(GMWQ!$NE$2:$NE$60=X$3)*(GMWQ!$ND$2:$ND$60=X$4)*(GMWQ!$NF$2:$NF$60=X$1),0),$E35-1966)</f>
        <v>510</v>
      </c>
      <c r="Y35" s="12" cm="1">
        <f t="array" ref="Y35">INDEX(GMWQ!$A$2:$NF$60,MATCH(1,(GMWQ!$NE$2:$NE$60=Y$3)*(GMWQ!$ND$2:$ND$60=Y$4)*(GMWQ!$NF$2:$NF$60=Y$1),0),$E35-1966)</f>
        <v>610</v>
      </c>
      <c r="Z35" s="12" cm="1">
        <f t="array" ref="Z35">INDEX(GMWQ!$A$2:$NF$60,MATCH(1,(GMWQ!$NE$2:$NE$60=Z$3)*(GMWQ!$ND$2:$ND$60=Z$4)*(GMWQ!$NF$2:$NF$60=Z$1),0),$E35-1966)</f>
        <v>25250</v>
      </c>
      <c r="AA35" s="12" cm="1">
        <f t="array" ref="AA35">INDEX(GMWQ!$A$2:$NF$60,MATCH(1,(GMWQ!$NE$2:$NE$60=AA$3)*(GMWQ!$ND$2:$ND$60=AA$4)*(GMWQ!$NF$2:$NF$60=AA$1),0),$E35-1966)</f>
        <v>5459.848</v>
      </c>
    </row>
    <row r="36" spans="1:27" x14ac:dyDescent="0.25">
      <c r="B36" s="12">
        <f t="shared" si="3"/>
        <v>1980</v>
      </c>
      <c r="C36" s="12">
        <f t="shared" si="3"/>
        <v>1980</v>
      </c>
      <c r="E36" s="12">
        <f t="shared" si="1"/>
        <v>2002</v>
      </c>
      <c r="F36" s="12" cm="1">
        <f t="array" ref="F36">INDEX(GMWQ!$A$2:$NF$60,MATCH(1,(GMWQ!$NE$2:$NE$60=F$3)*(GMWQ!$ND$2:$ND$60=F$4)*(GMWQ!$NF$2:$NF$60=F$1),0),$E36-1966)</f>
        <v>27369</v>
      </c>
      <c r="G36" s="12" cm="1">
        <f t="array" ref="G36">INDEX(GMWQ!$A$2:$NF$60,MATCH(1,(GMWQ!$NE$2:$NE$60=G$3)*(GMWQ!$ND$2:$ND$60=G$4)*(GMWQ!$NF$2:$NF$60=G$1),0),$E36-1966)</f>
        <v>510</v>
      </c>
      <c r="H36" s="12" cm="1">
        <f t="array" ref="H36">INDEX(GMWQ!$A$2:$NF$60,MATCH(1,(GMWQ!$NE$2:$NE$60=H$3)*(GMWQ!$ND$2:$ND$60=H$4)*(GMWQ!$NF$2:$NF$60=H$1),0),$E36-1966)</f>
        <v>368</v>
      </c>
      <c r="I36" s="12" cm="1">
        <f t="array" ref="I36">INDEX(GMWQ!$A$2:$NF$60,MATCH(1,(GMWQ!$NE$2:$NE$60=I$3)*(GMWQ!$ND$2:$ND$60=I$4)*(GMWQ!$NF$2:$NF$60=I$1),0),$E36-1966)</f>
        <v>6423</v>
      </c>
      <c r="J36" s="12" cm="1">
        <f t="array" ref="J36">INDEX(GMWQ!$A$2:$NF$60,MATCH(1,(GMWQ!$NE$2:$NE$60=J$3)*(GMWQ!$ND$2:$ND$60=J$4)*(GMWQ!$NF$2:$NF$60=J$1),0),$E36-1966)</f>
        <v>260</v>
      </c>
      <c r="K36" s="12" cm="1">
        <f t="array" ref="K36">INDEX(GMWQ!$A$2:$NF$60,MATCH(1,(GMWQ!$NE$2:$NE$60=K$3)*(GMWQ!$ND$2:$ND$60=K$4)*(GMWQ!$NF$2:$NF$60=K$1),0),$E36-1966)</f>
        <v>155</v>
      </c>
      <c r="L36" s="12" cm="1">
        <f t="array" ref="L36">INDEX(GMWQ!$A$2:$NF$60,MATCH(1,(GMWQ!$NE$2:$NE$60=L$3)*(GMWQ!$ND$2:$ND$60=L$4)*(GMWQ!$NF$2:$NF$60=L$1),0),$E36-1966)</f>
        <v>1962</v>
      </c>
      <c r="M36" s="12" cm="1">
        <f t="array" ref="M36">INDEX(GMWQ!$A$2:$NF$60,MATCH(1,(GMWQ!$NE$2:$NE$60=M$3)*(GMWQ!$ND$2:$ND$60=M$4)*(GMWQ!$NF$2:$NF$60=M$1),0),$E36-1966)</f>
        <v>4151</v>
      </c>
      <c r="N36" s="12" cm="1">
        <f t="array" ref="N36">INDEX(GMWQ!$A$2:$NF$60,MATCH(1,(GMWQ!$NE$2:$NE$60=N$3)*(GMWQ!$ND$2:$ND$60=N$4)*(GMWQ!$NF$2:$NF$60=N$1),0),$E36-1966)</f>
        <v>1406</v>
      </c>
      <c r="O36" s="12" cm="1">
        <f t="array" ref="O36">INDEX(GMWQ!$A$2:$NF$60,MATCH(1,(GMWQ!$NE$2:$NE$60=O$3)*(GMWQ!$ND$2:$ND$60=O$4)*(GMWQ!$NF$2:$NF$60=O$1),0),$E36-1966)</f>
        <v>1265</v>
      </c>
      <c r="P36" s="12" cm="1">
        <f t="array" ref="P36">INDEX(GMWQ!$A$2:$NF$60,MATCH(1,(GMWQ!$NE$2:$NE$60=P$3)*(GMWQ!$ND$2:$ND$60=P$4)*(GMWQ!$NF$2:$NF$60=P$1),0),$E36-1966)</f>
        <v>787</v>
      </c>
      <c r="Q36" s="12" cm="1">
        <f t="array" ref="Q36">INDEX(GMWQ!$A$2:$NF$60,MATCH(1,(GMWQ!$NE$2:$NE$60=Q$3)*(GMWQ!$ND$2:$ND$60=Q$4)*(GMWQ!$NF$2:$NF$60=Q$1),0),$E36-1966)</f>
        <v>860</v>
      </c>
      <c r="R36" s="12" cm="1">
        <f t="array" ref="R36">INDEX(GMWQ!$A$2:$NF$60,MATCH(1,(GMWQ!$NE$2:$NE$60=R$3)*(GMWQ!$ND$2:$ND$60=R$4)*(GMWQ!$NF$2:$NF$60=R$1),0),$E36-1966)</f>
        <v>177</v>
      </c>
      <c r="S36" s="12" cm="1">
        <f t="array" ref="S36">INDEX(GMWQ!$A$2:$NF$60,MATCH(1,(GMWQ!$NE$2:$NE$60=S$3)*(GMWQ!$ND$2:$ND$60=S$4)*(GMWQ!$NF$2:$NF$60=S$1),0),$E36-1966)</f>
        <v>1031</v>
      </c>
      <c r="T36" s="12" cm="1">
        <f t="array" ref="T36">INDEX(GMWQ!$A$2:$NF$60,MATCH(1,(GMWQ!$NE$2:$NE$60=T$3)*(GMWQ!$ND$2:$ND$60=T$4)*(GMWQ!$NF$2:$NF$60=T$1),0),$E36-1966)</f>
        <v>1126</v>
      </c>
      <c r="U36" s="12" cm="1">
        <f t="array" ref="U36">INDEX(GMWQ!$A$2:$NF$60,MATCH(1,(GMWQ!$NE$2:$NE$60=U$3)*(GMWQ!$ND$2:$ND$60=U$4)*(GMWQ!$NF$2:$NF$60=U$1),0),$E36-1966)</f>
        <v>1983</v>
      </c>
      <c r="V36" s="12" cm="1">
        <f t="array" ref="V36">INDEX(GMWQ!$A$2:$NF$60,MATCH(1,(GMWQ!$NE$2:$NE$60=V$3)*(GMWQ!$ND$2:$ND$60=V$4)*(GMWQ!$NF$2:$NF$60=V$1),0),$E36-1966)</f>
        <v>1740</v>
      </c>
      <c r="W36" s="12" cm="1">
        <f t="array" ref="W36">INDEX(GMWQ!$A$2:$NF$60,MATCH(1,(GMWQ!$NE$2:$NE$60=W$3)*(GMWQ!$ND$2:$ND$60=W$4)*(GMWQ!$NF$2:$NF$60=W$1),0),$E36-1966)</f>
        <v>2044</v>
      </c>
      <c r="X36" s="12" cm="1">
        <f t="array" ref="X36">INDEX(GMWQ!$A$2:$NF$60,MATCH(1,(GMWQ!$NE$2:$NE$60=X$3)*(GMWQ!$ND$2:$ND$60=X$4)*(GMWQ!$NF$2:$NF$60=X$1),0),$E36-1966)</f>
        <v>510</v>
      </c>
      <c r="Y36" s="12" cm="1">
        <f t="array" ref="Y36">INDEX(GMWQ!$A$2:$NF$60,MATCH(1,(GMWQ!$NE$2:$NE$60=Y$3)*(GMWQ!$ND$2:$ND$60=Y$4)*(GMWQ!$NF$2:$NF$60=Y$1),0),$E36-1966)</f>
        <v>611</v>
      </c>
      <c r="Z36" s="12" cm="1">
        <f t="array" ref="Z36">INDEX(GMWQ!$A$2:$NF$60,MATCH(1,(GMWQ!$NE$2:$NE$60=Z$3)*(GMWQ!$ND$2:$ND$60=Z$4)*(GMWQ!$NF$2:$NF$60=Z$1),0),$E36-1966)</f>
        <v>25190</v>
      </c>
      <c r="AA36" s="12" cm="1">
        <f t="array" ref="AA36">INDEX(GMWQ!$A$2:$NF$60,MATCH(1,(GMWQ!$NE$2:$NE$60=AA$3)*(GMWQ!$ND$2:$ND$60=AA$4)*(GMWQ!$NF$2:$NF$60=AA$1),0),$E36-1966)</f>
        <v>5455.4809999999998</v>
      </c>
    </row>
    <row r="37" spans="1:27" x14ac:dyDescent="0.25">
      <c r="B37" s="12">
        <f t="shared" si="3"/>
        <v>1980</v>
      </c>
      <c r="C37" s="12">
        <f t="shared" si="3"/>
        <v>1980</v>
      </c>
      <c r="E37" s="12">
        <f t="shared" si="1"/>
        <v>2003</v>
      </c>
      <c r="F37" s="12" cm="1">
        <f t="array" ref="F37">INDEX(GMWQ!$A$2:$NF$60,MATCH(1,(GMWQ!$NE$2:$NE$60=F$3)*(GMWQ!$ND$2:$ND$60=F$4)*(GMWQ!$NF$2:$NF$60=F$1),0),$E37-1966)</f>
        <v>27108</v>
      </c>
      <c r="G37" s="12" cm="1">
        <f t="array" ref="G37">INDEX(GMWQ!$A$2:$NF$60,MATCH(1,(GMWQ!$NE$2:$NE$60=G$3)*(GMWQ!$ND$2:$ND$60=G$4)*(GMWQ!$NF$2:$NF$60=G$1),0),$E37-1966)</f>
        <v>513</v>
      </c>
      <c r="H37" s="12" cm="1">
        <f t="array" ref="H37">INDEX(GMWQ!$A$2:$NF$60,MATCH(1,(GMWQ!$NE$2:$NE$60=H$3)*(GMWQ!$ND$2:$ND$60=H$4)*(GMWQ!$NF$2:$NF$60=H$1),0),$E37-1966)</f>
        <v>365</v>
      </c>
      <c r="I37" s="12" cm="1">
        <f t="array" ref="I37">INDEX(GMWQ!$A$2:$NF$60,MATCH(1,(GMWQ!$NE$2:$NE$60=I$3)*(GMWQ!$ND$2:$ND$60=I$4)*(GMWQ!$NF$2:$NF$60=I$1),0),$E37-1966)</f>
        <v>6228</v>
      </c>
      <c r="J37" s="12" cm="1">
        <f t="array" ref="J37">INDEX(GMWQ!$A$2:$NF$60,MATCH(1,(GMWQ!$NE$2:$NE$60=J$3)*(GMWQ!$ND$2:$ND$60=J$4)*(GMWQ!$NF$2:$NF$60=J$1),0),$E37-1966)</f>
        <v>262</v>
      </c>
      <c r="K37" s="12" cm="1">
        <f t="array" ref="K37">INDEX(GMWQ!$A$2:$NF$60,MATCH(1,(GMWQ!$NE$2:$NE$60=K$3)*(GMWQ!$ND$2:$ND$60=K$4)*(GMWQ!$NF$2:$NF$60=K$1),0),$E37-1966)</f>
        <v>155</v>
      </c>
      <c r="L37" s="12" cm="1">
        <f t="array" ref="L37">INDEX(GMWQ!$A$2:$NF$60,MATCH(1,(GMWQ!$NE$2:$NE$60=L$3)*(GMWQ!$ND$2:$ND$60=L$4)*(GMWQ!$NF$2:$NF$60=L$1),0),$E37-1966)</f>
        <v>1951</v>
      </c>
      <c r="M37" s="12" cm="1">
        <f t="array" ref="M37">INDEX(GMWQ!$A$2:$NF$60,MATCH(1,(GMWQ!$NE$2:$NE$60=M$3)*(GMWQ!$ND$2:$ND$60=M$4)*(GMWQ!$NF$2:$NF$60=M$1),0),$E37-1966)</f>
        <v>4096</v>
      </c>
      <c r="N37" s="12" cm="1">
        <f t="array" ref="N37">INDEX(GMWQ!$A$2:$NF$60,MATCH(1,(GMWQ!$NE$2:$NE$60=N$3)*(GMWQ!$ND$2:$ND$60=N$4)*(GMWQ!$NF$2:$NF$60=N$1),0),$E37-1966)</f>
        <v>1398</v>
      </c>
      <c r="O37" s="12" cm="1">
        <f t="array" ref="O37">INDEX(GMWQ!$A$2:$NF$60,MATCH(1,(GMWQ!$NE$2:$NE$60=O$3)*(GMWQ!$ND$2:$ND$60=O$4)*(GMWQ!$NF$2:$NF$60=O$1),0),$E37-1966)</f>
        <v>1258</v>
      </c>
      <c r="P37" s="12" cm="1">
        <f t="array" ref="P37">INDEX(GMWQ!$A$2:$NF$60,MATCH(1,(GMWQ!$NE$2:$NE$60=P$3)*(GMWQ!$ND$2:$ND$60=P$4)*(GMWQ!$NF$2:$NF$60=P$1),0),$E37-1966)</f>
        <v>777</v>
      </c>
      <c r="Q37" s="12" cm="1">
        <f t="array" ref="Q37">INDEX(GMWQ!$A$2:$NF$60,MATCH(1,(GMWQ!$NE$2:$NE$60=Q$3)*(GMWQ!$ND$2:$ND$60=Q$4)*(GMWQ!$NF$2:$NF$60=Q$1),0),$E37-1966)</f>
        <v>874</v>
      </c>
      <c r="R37" s="12" cm="1">
        <f t="array" ref="R37">INDEX(GMWQ!$A$2:$NF$60,MATCH(1,(GMWQ!$NE$2:$NE$60=R$3)*(GMWQ!$ND$2:$ND$60=R$4)*(GMWQ!$NF$2:$NF$60=R$1),0),$E37-1966)</f>
        <v>177</v>
      </c>
      <c r="S37" s="12" cm="1">
        <f t="array" ref="S37">INDEX(GMWQ!$A$2:$NF$60,MATCH(1,(GMWQ!$NE$2:$NE$60=S$3)*(GMWQ!$ND$2:$ND$60=S$4)*(GMWQ!$NF$2:$NF$60=S$1),0),$E37-1966)</f>
        <v>1029</v>
      </c>
      <c r="T37" s="12" cm="1">
        <f t="array" ref="T37">INDEX(GMWQ!$A$2:$NF$60,MATCH(1,(GMWQ!$NE$2:$NE$60=T$3)*(GMWQ!$ND$2:$ND$60=T$4)*(GMWQ!$NF$2:$NF$60=T$1),0),$E37-1966)</f>
        <v>1122</v>
      </c>
      <c r="U37" s="12" cm="1">
        <f t="array" ref="U37">INDEX(GMWQ!$A$2:$NF$60,MATCH(1,(GMWQ!$NE$2:$NE$60=U$3)*(GMWQ!$ND$2:$ND$60=U$4)*(GMWQ!$NF$2:$NF$60=U$1),0),$E37-1966)</f>
        <v>1984</v>
      </c>
      <c r="V37" s="12" cm="1">
        <f t="array" ref="V37">INDEX(GMWQ!$A$2:$NF$60,MATCH(1,(GMWQ!$NE$2:$NE$60=V$3)*(GMWQ!$ND$2:$ND$60=V$4)*(GMWQ!$NF$2:$NF$60=V$1),0),$E37-1966)</f>
        <v>1740</v>
      </c>
      <c r="W37" s="12" cm="1">
        <f t="array" ref="W37">INDEX(GMWQ!$A$2:$NF$60,MATCH(1,(GMWQ!$NE$2:$NE$60=W$3)*(GMWQ!$ND$2:$ND$60=W$4)*(GMWQ!$NF$2:$NF$60=W$1),0),$E37-1966)</f>
        <v>2058</v>
      </c>
      <c r="X37" s="12" cm="1">
        <f t="array" ref="X37">INDEX(GMWQ!$A$2:$NF$60,MATCH(1,(GMWQ!$NE$2:$NE$60=X$3)*(GMWQ!$ND$2:$ND$60=X$4)*(GMWQ!$NF$2:$NF$60=X$1),0),$E37-1966)</f>
        <v>510</v>
      </c>
      <c r="Y37" s="12" cm="1">
        <f t="array" ref="Y37">INDEX(GMWQ!$A$2:$NF$60,MATCH(1,(GMWQ!$NE$2:$NE$60=Y$3)*(GMWQ!$ND$2:$ND$60=Y$4)*(GMWQ!$NF$2:$NF$60=Y$1),0),$E37-1966)</f>
        <v>611</v>
      </c>
      <c r="Z37" s="12" cm="1">
        <f t="array" ref="Z37">INDEX(GMWQ!$A$2:$NF$60,MATCH(1,(GMWQ!$NE$2:$NE$60=Z$3)*(GMWQ!$ND$2:$ND$60=Z$4)*(GMWQ!$NF$2:$NF$60=Z$1),0),$E37-1966)</f>
        <v>25050</v>
      </c>
      <c r="AA37" s="12" cm="1">
        <f t="array" ref="AA37">INDEX(GMWQ!$A$2:$NF$60,MATCH(1,(GMWQ!$NE$2:$NE$60=AA$3)*(GMWQ!$ND$2:$ND$60=AA$4)*(GMWQ!$NF$2:$NF$60=AA$1),0),$E37-1966)</f>
        <v>5448.1660000000002</v>
      </c>
    </row>
    <row r="38" spans="1:27" x14ac:dyDescent="0.25">
      <c r="B38" s="12">
        <f t="shared" si="3"/>
        <v>1980</v>
      </c>
      <c r="C38" s="12">
        <f t="shared" si="3"/>
        <v>1980</v>
      </c>
      <c r="E38" s="12">
        <f t="shared" si="1"/>
        <v>2004</v>
      </c>
      <c r="F38" s="12" cm="1">
        <f t="array" ref="F38">INDEX(GMWQ!$A$2:$NF$60,MATCH(1,(GMWQ!$NE$2:$NE$60=F$3)*(GMWQ!$ND$2:$ND$60=F$4)*(GMWQ!$NF$2:$NF$60=F$1),0),$E38-1966)</f>
        <v>26813</v>
      </c>
      <c r="G38" s="12" cm="1">
        <f t="array" ref="G38">INDEX(GMWQ!$A$2:$NF$60,MATCH(1,(GMWQ!$NE$2:$NE$60=G$3)*(GMWQ!$ND$2:$ND$60=G$4)*(GMWQ!$NF$2:$NF$60=G$1),0),$E38-1966)</f>
        <v>503</v>
      </c>
      <c r="H38" s="12" cm="1">
        <f t="array" ref="H38">INDEX(GMWQ!$A$2:$NF$60,MATCH(1,(GMWQ!$NE$2:$NE$60=H$3)*(GMWQ!$ND$2:$ND$60=H$4)*(GMWQ!$NF$2:$NF$60=H$1),0),$E38-1966)</f>
        <v>359</v>
      </c>
      <c r="I38" s="12" cm="1">
        <f t="array" ref="I38">INDEX(GMWQ!$A$2:$NF$60,MATCH(1,(GMWQ!$NE$2:$NE$60=I$3)*(GMWQ!$ND$2:$ND$60=I$4)*(GMWQ!$NF$2:$NF$60=I$1),0),$E38-1966)</f>
        <v>6045</v>
      </c>
      <c r="J38" s="12" cm="1">
        <f t="array" ref="J38">INDEX(GMWQ!$A$2:$NF$60,MATCH(1,(GMWQ!$NE$2:$NE$60=J$3)*(GMWQ!$ND$2:$ND$60=J$4)*(GMWQ!$NF$2:$NF$60=J$1),0),$E38-1966)</f>
        <v>261</v>
      </c>
      <c r="K38" s="12" cm="1">
        <f t="array" ref="K38">INDEX(GMWQ!$A$2:$NF$60,MATCH(1,(GMWQ!$NE$2:$NE$60=K$3)*(GMWQ!$ND$2:$ND$60=K$4)*(GMWQ!$NF$2:$NF$60=K$1),0),$E38-1966)</f>
        <v>154</v>
      </c>
      <c r="L38" s="12" cm="1">
        <f t="array" ref="L38">INDEX(GMWQ!$A$2:$NF$60,MATCH(1,(GMWQ!$NE$2:$NE$60=L$3)*(GMWQ!$ND$2:$ND$60=L$4)*(GMWQ!$NF$2:$NF$60=L$1),0),$E38-1966)</f>
        <v>1921</v>
      </c>
      <c r="M38" s="12" cm="1">
        <f t="array" ref="M38">INDEX(GMWQ!$A$2:$NF$60,MATCH(1,(GMWQ!$NE$2:$NE$60=M$3)*(GMWQ!$ND$2:$ND$60=M$4)*(GMWQ!$NF$2:$NF$60=M$1),0),$E38-1966)</f>
        <v>4055</v>
      </c>
      <c r="N38" s="12" cm="1">
        <f t="array" ref="N38">INDEX(GMWQ!$A$2:$NF$60,MATCH(1,(GMWQ!$NE$2:$NE$60=N$3)*(GMWQ!$ND$2:$ND$60=N$4)*(GMWQ!$NF$2:$NF$60=N$1),0),$E38-1966)</f>
        <v>1384</v>
      </c>
      <c r="O38" s="12" cm="1">
        <f t="array" ref="O38">INDEX(GMWQ!$A$2:$NF$60,MATCH(1,(GMWQ!$NE$2:$NE$60=O$3)*(GMWQ!$ND$2:$ND$60=O$4)*(GMWQ!$NF$2:$NF$60=O$1),0),$E38-1966)</f>
        <v>1261</v>
      </c>
      <c r="P38" s="12" cm="1">
        <f t="array" ref="P38">INDEX(GMWQ!$A$2:$NF$60,MATCH(1,(GMWQ!$NE$2:$NE$60=P$3)*(GMWQ!$ND$2:$ND$60=P$4)*(GMWQ!$NF$2:$NF$60=P$1),0),$E38-1966)</f>
        <v>767</v>
      </c>
      <c r="Q38" s="12" cm="1">
        <f t="array" ref="Q38">INDEX(GMWQ!$A$2:$NF$60,MATCH(1,(GMWQ!$NE$2:$NE$60=Q$3)*(GMWQ!$ND$2:$ND$60=Q$4)*(GMWQ!$NF$2:$NF$60=Q$1),0),$E38-1966)</f>
        <v>876</v>
      </c>
      <c r="R38" s="12" cm="1">
        <f t="array" ref="R38">INDEX(GMWQ!$A$2:$NF$60,MATCH(1,(GMWQ!$NE$2:$NE$60=R$3)*(GMWQ!$ND$2:$ND$60=R$4)*(GMWQ!$NF$2:$NF$60=R$1),0),$E38-1966)</f>
        <v>177</v>
      </c>
      <c r="S38" s="12" cm="1">
        <f t="array" ref="S38">INDEX(GMWQ!$A$2:$NF$60,MATCH(1,(GMWQ!$NE$2:$NE$60=S$3)*(GMWQ!$ND$2:$ND$60=S$4)*(GMWQ!$NF$2:$NF$60=S$1),0),$E38-1966)</f>
        <v>1027</v>
      </c>
      <c r="T38" s="12" cm="1">
        <f t="array" ref="T38">INDEX(GMWQ!$A$2:$NF$60,MATCH(1,(GMWQ!$NE$2:$NE$60=T$3)*(GMWQ!$ND$2:$ND$60=T$4)*(GMWQ!$NF$2:$NF$60=T$1),0),$E38-1966)</f>
        <v>1114</v>
      </c>
      <c r="U38" s="12" cm="1">
        <f t="array" ref="U38">INDEX(GMWQ!$A$2:$NF$60,MATCH(1,(GMWQ!$NE$2:$NE$60=U$3)*(GMWQ!$ND$2:$ND$60=U$4)*(GMWQ!$NF$2:$NF$60=U$1),0),$E38-1966)</f>
        <v>1979</v>
      </c>
      <c r="V38" s="12" cm="1">
        <f t="array" ref="V38">INDEX(GMWQ!$A$2:$NF$60,MATCH(1,(GMWQ!$NE$2:$NE$60=V$3)*(GMWQ!$ND$2:$ND$60=V$4)*(GMWQ!$NF$2:$NF$60=V$1),0),$E38-1966)</f>
        <v>1723</v>
      </c>
      <c r="W38" s="12" cm="1">
        <f t="array" ref="W38">INDEX(GMWQ!$A$2:$NF$60,MATCH(1,(GMWQ!$NE$2:$NE$60=W$3)*(GMWQ!$ND$2:$ND$60=W$4)*(GMWQ!$NF$2:$NF$60=W$1),0),$E38-1966)</f>
        <v>2077</v>
      </c>
      <c r="X38" s="12" cm="1">
        <f t="array" ref="X38">INDEX(GMWQ!$A$2:$NF$60,MATCH(1,(GMWQ!$NE$2:$NE$60=X$3)*(GMWQ!$ND$2:$ND$60=X$4)*(GMWQ!$NF$2:$NF$60=X$1),0),$E38-1966)</f>
        <v>514</v>
      </c>
      <c r="Y38" s="12" cm="1">
        <f t="array" ref="Y38">INDEX(GMWQ!$A$2:$NF$60,MATCH(1,(GMWQ!$NE$2:$NE$60=Y$3)*(GMWQ!$ND$2:$ND$60=Y$4)*(GMWQ!$NF$2:$NF$60=Y$1),0),$E38-1966)</f>
        <v>615</v>
      </c>
      <c r="Z38" s="12" cm="1">
        <f t="array" ref="Z38">INDEX(GMWQ!$A$2:$NF$60,MATCH(1,(GMWQ!$NE$2:$NE$60=Z$3)*(GMWQ!$ND$2:$ND$60=Z$4)*(GMWQ!$NF$2:$NF$60=Z$1),0),$E38-1966)</f>
        <v>24855</v>
      </c>
      <c r="AA38" s="12" cm="1">
        <f t="array" ref="AA38">INDEX(GMWQ!$A$2:$NF$60,MATCH(1,(GMWQ!$NE$2:$NE$60=AA$3)*(GMWQ!$ND$2:$ND$60=AA$4)*(GMWQ!$NF$2:$NF$60=AA$1),0),$E38-1966)</f>
        <v>5452.6419999999998</v>
      </c>
    </row>
    <row r="39" spans="1:27" x14ac:dyDescent="0.25">
      <c r="A39" s="12">
        <v>1981</v>
      </c>
      <c r="B39" s="12">
        <f t="shared" si="3"/>
        <v>1981</v>
      </c>
      <c r="C39" s="12">
        <f t="shared" si="3"/>
        <v>1980</v>
      </c>
      <c r="D39" s="12">
        <f t="shared" si="3"/>
        <v>1980</v>
      </c>
      <c r="E39" s="12">
        <f t="shared" si="1"/>
        <v>2005</v>
      </c>
      <c r="F39" s="12" cm="1">
        <f t="array" ref="F39">INDEX(GMWQ!$A$2:$NF$60,MATCH(1,(GMWQ!$NE$2:$NE$60=F$3)*(GMWQ!$ND$2:$ND$60=F$4)*(GMWQ!$NF$2:$NF$60=F$1),0),$E39-1966)</f>
        <v>26551</v>
      </c>
      <c r="G39" s="12" cm="1">
        <f t="array" ref="G39">INDEX(GMWQ!$A$2:$NF$60,MATCH(1,(GMWQ!$NE$2:$NE$60=G$3)*(GMWQ!$ND$2:$ND$60=G$4)*(GMWQ!$NF$2:$NF$60=G$1),0),$E39-1966)</f>
        <v>503</v>
      </c>
      <c r="H39" s="12" cm="1">
        <f t="array" ref="H39">INDEX(GMWQ!$A$2:$NF$60,MATCH(1,(GMWQ!$NE$2:$NE$60=H$3)*(GMWQ!$ND$2:$ND$60=H$4)*(GMWQ!$NF$2:$NF$60=H$1),0),$E39-1966)</f>
        <v>349</v>
      </c>
      <c r="I39" s="12" cm="1">
        <f t="array" ref="I39">INDEX(GMWQ!$A$2:$NF$60,MATCH(1,(GMWQ!$NE$2:$NE$60=I$3)*(GMWQ!$ND$2:$ND$60=I$4)*(GMWQ!$NF$2:$NF$60=I$1),0),$E39-1966)</f>
        <v>5901</v>
      </c>
      <c r="J39" s="12" cm="1">
        <f t="array" ref="J39">INDEX(GMWQ!$A$2:$NF$60,MATCH(1,(GMWQ!$NE$2:$NE$60=J$3)*(GMWQ!$ND$2:$ND$60=J$4)*(GMWQ!$NF$2:$NF$60=J$1),0),$E39-1966)</f>
        <v>259</v>
      </c>
      <c r="K39" s="12" cm="1">
        <f t="array" ref="K39">INDEX(GMWQ!$A$2:$NF$60,MATCH(1,(GMWQ!$NE$2:$NE$60=K$3)*(GMWQ!$ND$2:$ND$60=K$4)*(GMWQ!$NF$2:$NF$60=K$1),0),$E39-1966)</f>
        <v>152</v>
      </c>
      <c r="L39" s="12" cm="1">
        <f t="array" ref="L39">INDEX(GMWQ!$A$2:$NF$60,MATCH(1,(GMWQ!$NE$2:$NE$60=L$3)*(GMWQ!$ND$2:$ND$60=L$4)*(GMWQ!$NF$2:$NF$60=L$1),0),$E39-1966)</f>
        <v>1893</v>
      </c>
      <c r="M39" s="12" cm="1">
        <f t="array" ref="M39">INDEX(GMWQ!$A$2:$NF$60,MATCH(1,(GMWQ!$NE$2:$NE$60=M$3)*(GMWQ!$ND$2:$ND$60=M$4)*(GMWQ!$NF$2:$NF$60=M$1),0),$E39-1966)</f>
        <v>4038</v>
      </c>
      <c r="N39" s="12" cm="1">
        <f t="array" ref="N39">INDEX(GMWQ!$A$2:$NF$60,MATCH(1,(GMWQ!$NE$2:$NE$60=N$3)*(GMWQ!$ND$2:$ND$60=N$4)*(GMWQ!$NF$2:$NF$60=N$1),0),$E39-1966)</f>
        <v>1369</v>
      </c>
      <c r="O39" s="12" cm="1">
        <f t="array" ref="O39">INDEX(GMWQ!$A$2:$NF$60,MATCH(1,(GMWQ!$NE$2:$NE$60=O$3)*(GMWQ!$ND$2:$ND$60=O$4)*(GMWQ!$NF$2:$NF$60=O$1),0),$E39-1966)</f>
        <v>1250</v>
      </c>
      <c r="P39" s="12" cm="1">
        <f t="array" ref="P39">INDEX(GMWQ!$A$2:$NF$60,MATCH(1,(GMWQ!$NE$2:$NE$60=P$3)*(GMWQ!$ND$2:$ND$60=P$4)*(GMWQ!$NF$2:$NF$60=P$1),0),$E39-1966)</f>
        <v>757</v>
      </c>
      <c r="Q39" s="12" cm="1">
        <f t="array" ref="Q39">INDEX(GMWQ!$A$2:$NF$60,MATCH(1,(GMWQ!$NE$2:$NE$60=Q$3)*(GMWQ!$ND$2:$ND$60=Q$4)*(GMWQ!$NF$2:$NF$60=Q$1),0),$E39-1966)</f>
        <v>879</v>
      </c>
      <c r="R39" s="12" cm="1">
        <f t="array" ref="R39">INDEX(GMWQ!$A$2:$NF$60,MATCH(1,(GMWQ!$NE$2:$NE$60=R$3)*(GMWQ!$ND$2:$ND$60=R$4)*(GMWQ!$NF$2:$NF$60=R$1),0),$E39-1966)</f>
        <v>177</v>
      </c>
      <c r="S39" s="12" cm="1">
        <f t="array" ref="S39">INDEX(GMWQ!$A$2:$NF$60,MATCH(1,(GMWQ!$NE$2:$NE$60=S$3)*(GMWQ!$ND$2:$ND$60=S$4)*(GMWQ!$NF$2:$NF$60=S$1),0),$E39-1966)</f>
        <v>1024</v>
      </c>
      <c r="T39" s="12" cm="1">
        <f t="array" ref="T39">INDEX(GMWQ!$A$2:$NF$60,MATCH(1,(GMWQ!$NE$2:$NE$60=T$3)*(GMWQ!$ND$2:$ND$60=T$4)*(GMWQ!$NF$2:$NF$60=T$1),0),$E39-1966)</f>
        <v>1107</v>
      </c>
      <c r="U39" s="12" cm="1">
        <f t="array" ref="U39">INDEX(GMWQ!$A$2:$NF$60,MATCH(1,(GMWQ!$NE$2:$NE$60=U$3)*(GMWQ!$ND$2:$ND$60=U$4)*(GMWQ!$NF$2:$NF$60=U$1),0),$E39-1966)</f>
        <v>1968</v>
      </c>
      <c r="V39" s="12" cm="1">
        <f t="array" ref="V39">INDEX(GMWQ!$A$2:$NF$60,MATCH(1,(GMWQ!$NE$2:$NE$60=V$3)*(GMWQ!$ND$2:$ND$60=V$4)*(GMWQ!$NF$2:$NF$60=V$1),0),$E39-1966)</f>
        <v>1712</v>
      </c>
      <c r="W39" s="12" cm="1">
        <f t="array" ref="W39">INDEX(GMWQ!$A$2:$NF$60,MATCH(1,(GMWQ!$NE$2:$NE$60=W$3)*(GMWQ!$ND$2:$ND$60=W$4)*(GMWQ!$NF$2:$NF$60=W$1),0),$E39-1966)</f>
        <v>2090</v>
      </c>
      <c r="X39" s="12" cm="1">
        <f t="array" ref="X39">INDEX(GMWQ!$A$2:$NF$60,MATCH(1,(GMWQ!$NE$2:$NE$60=X$3)*(GMWQ!$ND$2:$ND$60=X$4)*(GMWQ!$NF$2:$NF$60=X$1),0),$E39-1966)</f>
        <v>511</v>
      </c>
      <c r="Y39" s="12" cm="1">
        <f t="array" ref="Y39">INDEX(GMWQ!$A$2:$NF$60,MATCH(1,(GMWQ!$NE$2:$NE$60=Y$3)*(GMWQ!$ND$2:$ND$60=Y$4)*(GMWQ!$NF$2:$NF$60=Y$1),0),$E39-1966)</f>
        <v>613</v>
      </c>
      <c r="Z39" s="12" cm="1">
        <f t="array" ref="Z39">INDEX(GMWQ!$A$2:$NF$60,MATCH(1,(GMWQ!$NE$2:$NE$60=Z$3)*(GMWQ!$ND$2:$ND$60=Z$4)*(GMWQ!$NF$2:$NF$60=Z$1),0),$E39-1966)</f>
        <v>24661</v>
      </c>
      <c r="AA39" s="12" cm="1">
        <f t="array" ref="AA39">INDEX(GMWQ!$A$2:$NF$60,MATCH(1,(GMWQ!$NE$2:$NE$60=AA$3)*(GMWQ!$ND$2:$ND$60=AA$4)*(GMWQ!$NF$2:$NF$60=AA$1),0),$E39-1966)</f>
        <v>5448.1660000000002</v>
      </c>
    </row>
    <row r="40" spans="1:27" x14ac:dyDescent="0.25">
      <c r="B40" s="12">
        <f t="shared" si="3"/>
        <v>1981</v>
      </c>
      <c r="C40" s="12">
        <f t="shared" si="3"/>
        <v>1981</v>
      </c>
      <c r="E40" s="12">
        <f t="shared" si="1"/>
        <v>2006</v>
      </c>
      <c r="F40" s="12" cm="1">
        <f t="array" ref="F40">INDEX(GMWQ!$A$2:$NF$60,MATCH(1,(GMWQ!$NE$2:$NE$60=F$3)*(GMWQ!$ND$2:$ND$60=F$4)*(GMWQ!$NF$2:$NF$60=F$1),0),$E40-1966)</f>
        <v>26348</v>
      </c>
      <c r="G40" s="12" cm="1">
        <f t="array" ref="G40">INDEX(GMWQ!$A$2:$NF$60,MATCH(1,(GMWQ!$NE$2:$NE$60=G$3)*(GMWQ!$ND$2:$ND$60=G$4)*(GMWQ!$NF$2:$NF$60=G$1),0),$E40-1966)</f>
        <v>492</v>
      </c>
      <c r="H40" s="12" cm="1">
        <f t="array" ref="H40">INDEX(GMWQ!$A$2:$NF$60,MATCH(1,(GMWQ!$NE$2:$NE$60=H$3)*(GMWQ!$ND$2:$ND$60=H$4)*(GMWQ!$NF$2:$NF$60=H$1),0),$E40-1966)</f>
        <v>347</v>
      </c>
      <c r="I40" s="12" cm="1">
        <f t="array" ref="I40">INDEX(GMWQ!$A$2:$NF$60,MATCH(1,(GMWQ!$NE$2:$NE$60=I$3)*(GMWQ!$ND$2:$ND$60=I$4)*(GMWQ!$NF$2:$NF$60=I$1),0),$E40-1966)</f>
        <v>5789</v>
      </c>
      <c r="J40" s="12" cm="1">
        <f t="array" ref="J40">INDEX(GMWQ!$A$2:$NF$60,MATCH(1,(GMWQ!$NE$2:$NE$60=J$3)*(GMWQ!$ND$2:$ND$60=J$4)*(GMWQ!$NF$2:$NF$60=J$1),0),$E40-1966)</f>
        <v>257</v>
      </c>
      <c r="K40" s="12" cm="1">
        <f t="array" ref="K40">INDEX(GMWQ!$A$2:$NF$60,MATCH(1,(GMWQ!$NE$2:$NE$60=K$3)*(GMWQ!$ND$2:$ND$60=K$4)*(GMWQ!$NF$2:$NF$60=K$1),0),$E40-1966)</f>
        <v>150</v>
      </c>
      <c r="L40" s="12" cm="1">
        <f t="array" ref="L40">INDEX(GMWQ!$A$2:$NF$60,MATCH(1,(GMWQ!$NE$2:$NE$60=L$3)*(GMWQ!$ND$2:$ND$60=L$4)*(GMWQ!$NF$2:$NF$60=L$1),0),$E40-1966)</f>
        <v>1863</v>
      </c>
      <c r="M40" s="12" cm="1">
        <f t="array" ref="M40">INDEX(GMWQ!$A$2:$NF$60,MATCH(1,(GMWQ!$NE$2:$NE$60=M$3)*(GMWQ!$ND$2:$ND$60=M$4)*(GMWQ!$NF$2:$NF$60=M$1),0),$E40-1966)</f>
        <v>4035</v>
      </c>
      <c r="N40" s="12" cm="1">
        <f t="array" ref="N40">INDEX(GMWQ!$A$2:$NF$60,MATCH(1,(GMWQ!$NE$2:$NE$60=N$3)*(GMWQ!$ND$2:$ND$60=N$4)*(GMWQ!$NF$2:$NF$60=N$1),0),$E40-1966)</f>
        <v>1359</v>
      </c>
      <c r="O40" s="12" cm="1">
        <f t="array" ref="O40">INDEX(GMWQ!$A$2:$NF$60,MATCH(1,(GMWQ!$NE$2:$NE$60=O$3)*(GMWQ!$ND$2:$ND$60=O$4)*(GMWQ!$NF$2:$NF$60=O$1),0),$E40-1966)</f>
        <v>1234</v>
      </c>
      <c r="P40" s="12" cm="1">
        <f t="array" ref="P40">INDEX(GMWQ!$A$2:$NF$60,MATCH(1,(GMWQ!$NE$2:$NE$60=P$3)*(GMWQ!$ND$2:$ND$60=P$4)*(GMWQ!$NF$2:$NF$60=P$1),0),$E40-1966)</f>
        <v>751</v>
      </c>
      <c r="Q40" s="12" cm="1">
        <f t="array" ref="Q40">INDEX(GMWQ!$A$2:$NF$60,MATCH(1,(GMWQ!$NE$2:$NE$60=Q$3)*(GMWQ!$ND$2:$ND$60=Q$4)*(GMWQ!$NF$2:$NF$60=Q$1),0),$E40-1966)</f>
        <v>878</v>
      </c>
      <c r="R40" s="12" cm="1">
        <f t="array" ref="R40">INDEX(GMWQ!$A$2:$NF$60,MATCH(1,(GMWQ!$NE$2:$NE$60=R$3)*(GMWQ!$ND$2:$ND$60=R$4)*(GMWQ!$NF$2:$NF$60=R$1),0),$E40-1966)</f>
        <v>177</v>
      </c>
      <c r="S40" s="12" cm="1">
        <f t="array" ref="S40">INDEX(GMWQ!$A$2:$NF$60,MATCH(1,(GMWQ!$NE$2:$NE$60=S$3)*(GMWQ!$ND$2:$ND$60=S$4)*(GMWQ!$NF$2:$NF$60=S$1),0),$E40-1966)</f>
        <v>1025</v>
      </c>
      <c r="T40" s="12" cm="1">
        <f t="array" ref="T40">INDEX(GMWQ!$A$2:$NF$60,MATCH(1,(GMWQ!$NE$2:$NE$60=T$3)*(GMWQ!$ND$2:$ND$60=T$4)*(GMWQ!$NF$2:$NF$60=T$1),0),$E40-1966)</f>
        <v>1101</v>
      </c>
      <c r="U40" s="12" cm="1">
        <f t="array" ref="U40">INDEX(GMWQ!$A$2:$NF$60,MATCH(1,(GMWQ!$NE$2:$NE$60=U$3)*(GMWQ!$ND$2:$ND$60=U$4)*(GMWQ!$NF$2:$NF$60=U$1),0),$E40-1966)</f>
        <v>1958</v>
      </c>
      <c r="V40" s="12" cm="1">
        <f t="array" ref="V40">INDEX(GMWQ!$A$2:$NF$60,MATCH(1,(GMWQ!$NE$2:$NE$60=V$3)*(GMWQ!$ND$2:$ND$60=V$4)*(GMWQ!$NF$2:$NF$60=V$1),0),$E40-1966)</f>
        <v>1715</v>
      </c>
      <c r="W40" s="12" cm="1">
        <f t="array" ref="W40">INDEX(GMWQ!$A$2:$NF$60,MATCH(1,(GMWQ!$NE$2:$NE$60=W$3)*(GMWQ!$ND$2:$ND$60=W$4)*(GMWQ!$NF$2:$NF$60=W$1),0),$E40-1966)</f>
        <v>2098</v>
      </c>
      <c r="X40" s="12" cm="1">
        <f t="array" ref="X40">INDEX(GMWQ!$A$2:$NF$60,MATCH(1,(GMWQ!$NE$2:$NE$60=X$3)*(GMWQ!$ND$2:$ND$60=X$4)*(GMWQ!$NF$2:$NF$60=X$1),0),$E40-1966)</f>
        <v>508</v>
      </c>
      <c r="Y40" s="12" cm="1">
        <f t="array" ref="Y40">INDEX(GMWQ!$A$2:$NF$60,MATCH(1,(GMWQ!$NE$2:$NE$60=Y$3)*(GMWQ!$ND$2:$ND$60=Y$4)*(GMWQ!$NF$2:$NF$60=Y$1),0),$E40-1966)</f>
        <v>611</v>
      </c>
      <c r="Z40" s="12" cm="1">
        <f t="array" ref="Z40">INDEX(GMWQ!$A$2:$NF$60,MATCH(1,(GMWQ!$NE$2:$NE$60=Z$3)*(GMWQ!$ND$2:$ND$60=Z$4)*(GMWQ!$NF$2:$NF$60=Z$1),0),$E40-1966)</f>
        <v>24495</v>
      </c>
      <c r="AA40" s="12" cm="1">
        <f t="array" ref="AA40">INDEX(GMWQ!$A$2:$NF$60,MATCH(1,(GMWQ!$NE$2:$NE$60=AA$3)*(GMWQ!$ND$2:$ND$60=AA$4)*(GMWQ!$NF$2:$NF$60=AA$1),0),$E40-1966)</f>
        <v>5436.5919999999996</v>
      </c>
    </row>
    <row r="41" spans="1:27" x14ac:dyDescent="0.25">
      <c r="B41" s="12">
        <f t="shared" si="3"/>
        <v>1981</v>
      </c>
      <c r="C41" s="12">
        <f t="shared" si="3"/>
        <v>1981</v>
      </c>
      <c r="E41" s="12">
        <f t="shared" si="1"/>
        <v>2007</v>
      </c>
      <c r="F41" s="12" cm="1">
        <f t="array" ref="F41">INDEX(GMWQ!$A$2:$NF$60,MATCH(1,(GMWQ!$NE$2:$NE$60=F$3)*(GMWQ!$ND$2:$ND$60=F$4)*(GMWQ!$NF$2:$NF$60=F$1),0),$E41-1966)</f>
        <v>26240</v>
      </c>
      <c r="G41" s="12" cm="1">
        <f t="array" ref="G41">INDEX(GMWQ!$A$2:$NF$60,MATCH(1,(GMWQ!$NE$2:$NE$60=G$3)*(GMWQ!$ND$2:$ND$60=G$4)*(GMWQ!$NF$2:$NF$60=G$1),0),$E41-1966)</f>
        <v>485</v>
      </c>
      <c r="H41" s="12" cm="1">
        <f t="array" ref="H41">INDEX(GMWQ!$A$2:$NF$60,MATCH(1,(GMWQ!$NE$2:$NE$60=H$3)*(GMWQ!$ND$2:$ND$60=H$4)*(GMWQ!$NF$2:$NF$60=H$1),0),$E41-1966)</f>
        <v>343</v>
      </c>
      <c r="I41" s="12" cm="1">
        <f t="array" ref="I41">INDEX(GMWQ!$A$2:$NF$60,MATCH(1,(GMWQ!$NE$2:$NE$60=I$3)*(GMWQ!$ND$2:$ND$60=I$4)*(GMWQ!$NF$2:$NF$60=I$1),0),$E41-1966)</f>
        <v>5714</v>
      </c>
      <c r="J41" s="12" cm="1">
        <f t="array" ref="J41">INDEX(GMWQ!$A$2:$NF$60,MATCH(1,(GMWQ!$NE$2:$NE$60=J$3)*(GMWQ!$ND$2:$ND$60=J$4)*(GMWQ!$NF$2:$NF$60=J$1),0),$E41-1966)</f>
        <v>257</v>
      </c>
      <c r="K41" s="12" cm="1">
        <f t="array" ref="K41">INDEX(GMWQ!$A$2:$NF$60,MATCH(1,(GMWQ!$NE$2:$NE$60=K$3)*(GMWQ!$ND$2:$ND$60=K$4)*(GMWQ!$NF$2:$NF$60=K$1),0),$E41-1966)</f>
        <v>149</v>
      </c>
      <c r="L41" s="12" cm="1">
        <f t="array" ref="L41">INDEX(GMWQ!$A$2:$NF$60,MATCH(1,(GMWQ!$NE$2:$NE$60=L$3)*(GMWQ!$ND$2:$ND$60=L$4)*(GMWQ!$NF$2:$NF$60=L$1),0),$E41-1966)</f>
        <v>1829</v>
      </c>
      <c r="M41" s="12" cm="1">
        <f t="array" ref="M41">INDEX(GMWQ!$A$2:$NF$60,MATCH(1,(GMWQ!$NE$2:$NE$60=M$3)*(GMWQ!$ND$2:$ND$60=M$4)*(GMWQ!$NF$2:$NF$60=M$1),0),$E41-1966)</f>
        <v>4040</v>
      </c>
      <c r="N41" s="12" cm="1">
        <f t="array" ref="N41">INDEX(GMWQ!$A$2:$NF$60,MATCH(1,(GMWQ!$NE$2:$NE$60=N$3)*(GMWQ!$ND$2:$ND$60=N$4)*(GMWQ!$NF$2:$NF$60=N$1),0),$E41-1966)</f>
        <v>1352</v>
      </c>
      <c r="O41" s="12" cm="1">
        <f t="array" ref="O41">INDEX(GMWQ!$A$2:$NF$60,MATCH(1,(GMWQ!$NE$2:$NE$60=O$3)*(GMWQ!$ND$2:$ND$60=O$4)*(GMWQ!$NF$2:$NF$60=O$1),0),$E41-1966)</f>
        <v>1244</v>
      </c>
      <c r="P41" s="12" cm="1">
        <f t="array" ref="P41">INDEX(GMWQ!$A$2:$NF$60,MATCH(1,(GMWQ!$NE$2:$NE$60=P$3)*(GMWQ!$ND$2:$ND$60=P$4)*(GMWQ!$NF$2:$NF$60=P$1),0),$E41-1966)</f>
        <v>745</v>
      </c>
      <c r="Q41" s="12" cm="1">
        <f t="array" ref="Q41">INDEX(GMWQ!$A$2:$NF$60,MATCH(1,(GMWQ!$NE$2:$NE$60=Q$3)*(GMWQ!$ND$2:$ND$60=Q$4)*(GMWQ!$NF$2:$NF$60=Q$1),0),$E41-1966)</f>
        <v>874</v>
      </c>
      <c r="R41" s="12" cm="1">
        <f t="array" ref="R41">INDEX(GMWQ!$A$2:$NF$60,MATCH(1,(GMWQ!$NE$2:$NE$60=R$3)*(GMWQ!$ND$2:$ND$60=R$4)*(GMWQ!$NF$2:$NF$60=R$1),0),$E41-1966)</f>
        <v>178</v>
      </c>
      <c r="S41" s="12" cm="1">
        <f t="array" ref="S41">INDEX(GMWQ!$A$2:$NF$60,MATCH(1,(GMWQ!$NE$2:$NE$60=S$3)*(GMWQ!$ND$2:$ND$60=S$4)*(GMWQ!$NF$2:$NF$60=S$1),0),$E41-1966)</f>
        <v>1033</v>
      </c>
      <c r="T41" s="12" cm="1">
        <f t="array" ref="T41">INDEX(GMWQ!$A$2:$NF$60,MATCH(1,(GMWQ!$NE$2:$NE$60=T$3)*(GMWQ!$ND$2:$ND$60=T$4)*(GMWQ!$NF$2:$NF$60=T$1),0),$E41-1966)</f>
        <v>1106</v>
      </c>
      <c r="U41" s="12" cm="1">
        <f t="array" ref="U41">INDEX(GMWQ!$A$2:$NF$60,MATCH(1,(GMWQ!$NE$2:$NE$60=U$3)*(GMWQ!$ND$2:$ND$60=U$4)*(GMWQ!$NF$2:$NF$60=U$1),0),$E41-1966)</f>
        <v>1947</v>
      </c>
      <c r="V41" s="12" cm="1">
        <f t="array" ref="V41">INDEX(GMWQ!$A$2:$NF$60,MATCH(1,(GMWQ!$NE$2:$NE$60=V$3)*(GMWQ!$ND$2:$ND$60=V$4)*(GMWQ!$NF$2:$NF$60=V$1),0),$E41-1966)</f>
        <v>1715</v>
      </c>
      <c r="W41" s="12" cm="1">
        <f t="array" ref="W41">INDEX(GMWQ!$A$2:$NF$60,MATCH(1,(GMWQ!$NE$2:$NE$60=W$3)*(GMWQ!$ND$2:$ND$60=W$4)*(GMWQ!$NF$2:$NF$60=W$1),0),$E41-1966)</f>
        <v>2111</v>
      </c>
      <c r="X41" s="12" cm="1">
        <f t="array" ref="X41">INDEX(GMWQ!$A$2:$NF$60,MATCH(1,(GMWQ!$NE$2:$NE$60=X$3)*(GMWQ!$ND$2:$ND$60=X$4)*(GMWQ!$NF$2:$NF$60=X$1),0),$E41-1966)</f>
        <v>508</v>
      </c>
      <c r="Y41" s="12" cm="1">
        <f t="array" ref="Y41">INDEX(GMWQ!$A$2:$NF$60,MATCH(1,(GMWQ!$NE$2:$NE$60=Y$3)*(GMWQ!$ND$2:$ND$60=Y$4)*(GMWQ!$NF$2:$NF$60=Y$1),0),$E41-1966)</f>
        <v>610</v>
      </c>
      <c r="Z41" s="12" cm="1">
        <f t="array" ref="Z41">INDEX(GMWQ!$A$2:$NF$60,MATCH(1,(GMWQ!$NE$2:$NE$60=Z$3)*(GMWQ!$ND$2:$ND$60=Z$4)*(GMWQ!$NF$2:$NF$60=Z$1),0),$E41-1966)</f>
        <v>24355</v>
      </c>
      <c r="AA41" s="12" cm="1">
        <f t="array" ref="AA41">INDEX(GMWQ!$A$2:$NF$60,MATCH(1,(GMWQ!$NE$2:$NE$60=AA$3)*(GMWQ!$ND$2:$ND$60=AA$4)*(GMWQ!$NF$2:$NF$60=AA$1),0),$E41-1966)</f>
        <v>5426.3289999999997</v>
      </c>
    </row>
    <row r="42" spans="1:27" x14ac:dyDescent="0.25">
      <c r="B42" s="12">
        <f t="shared" si="3"/>
        <v>1981</v>
      </c>
      <c r="C42" s="12">
        <f t="shared" si="3"/>
        <v>1981</v>
      </c>
      <c r="E42" s="12">
        <f t="shared" si="1"/>
        <v>2008</v>
      </c>
      <c r="F42" s="12" cm="1">
        <f t="array" ref="F42">INDEX(GMWQ!$A$2:$NF$60,MATCH(1,(GMWQ!$NE$2:$NE$60=F$3)*(GMWQ!$ND$2:$ND$60=F$4)*(GMWQ!$NF$2:$NF$60=F$1),0),$E42-1966)</f>
        <v>26046</v>
      </c>
      <c r="G42" s="12" cm="1">
        <f t="array" ref="G42">INDEX(GMWQ!$A$2:$NF$60,MATCH(1,(GMWQ!$NE$2:$NE$60=G$3)*(GMWQ!$ND$2:$ND$60=G$4)*(GMWQ!$NF$2:$NF$60=G$1),0),$E42-1966)</f>
        <v>484</v>
      </c>
      <c r="H42" s="12" cm="1">
        <f t="array" ref="H42">INDEX(GMWQ!$A$2:$NF$60,MATCH(1,(GMWQ!$NE$2:$NE$60=H$3)*(GMWQ!$ND$2:$ND$60=H$4)*(GMWQ!$NF$2:$NF$60=H$1),0),$E42-1966)</f>
        <v>338</v>
      </c>
      <c r="I42" s="12" cm="1">
        <f t="array" ref="I42">INDEX(GMWQ!$A$2:$NF$60,MATCH(1,(GMWQ!$NE$2:$NE$60=I$3)*(GMWQ!$ND$2:$ND$60=I$4)*(GMWQ!$NF$2:$NF$60=I$1),0),$E42-1966)</f>
        <v>5628</v>
      </c>
      <c r="J42" s="12" cm="1">
        <f t="array" ref="J42">INDEX(GMWQ!$A$2:$NF$60,MATCH(1,(GMWQ!$NE$2:$NE$60=J$3)*(GMWQ!$ND$2:$ND$60=J$4)*(GMWQ!$NF$2:$NF$60=J$1),0),$E42-1966)</f>
        <v>254</v>
      </c>
      <c r="K42" s="12" cm="1">
        <f t="array" ref="K42">INDEX(GMWQ!$A$2:$NF$60,MATCH(1,(GMWQ!$NE$2:$NE$60=K$3)*(GMWQ!$ND$2:$ND$60=K$4)*(GMWQ!$NF$2:$NF$60=K$1),0),$E42-1966)</f>
        <v>148</v>
      </c>
      <c r="L42" s="12" cm="1">
        <f t="array" ref="L42">INDEX(GMWQ!$A$2:$NF$60,MATCH(1,(GMWQ!$NE$2:$NE$60=L$3)*(GMWQ!$ND$2:$ND$60=L$4)*(GMWQ!$NF$2:$NF$60=L$1),0),$E42-1966)</f>
        <v>1801</v>
      </c>
      <c r="M42" s="12" cm="1">
        <f t="array" ref="M42">INDEX(GMWQ!$A$2:$NF$60,MATCH(1,(GMWQ!$NE$2:$NE$60=M$3)*(GMWQ!$ND$2:$ND$60=M$4)*(GMWQ!$NF$2:$NF$60=M$1),0),$E42-1966)</f>
        <v>3993</v>
      </c>
      <c r="N42" s="12" cm="1">
        <f t="array" ref="N42">INDEX(GMWQ!$A$2:$NF$60,MATCH(1,(GMWQ!$NE$2:$NE$60=N$3)*(GMWQ!$ND$2:$ND$60=N$4)*(GMWQ!$NF$2:$NF$60=N$1),0),$E42-1966)</f>
        <v>1339</v>
      </c>
      <c r="O42" s="12" cm="1">
        <f t="array" ref="O42">INDEX(GMWQ!$A$2:$NF$60,MATCH(1,(GMWQ!$NE$2:$NE$60=O$3)*(GMWQ!$ND$2:$ND$60=O$4)*(GMWQ!$NF$2:$NF$60=O$1),0),$E42-1966)</f>
        <v>1260</v>
      </c>
      <c r="P42" s="12" cm="1">
        <f t="array" ref="P42">INDEX(GMWQ!$A$2:$NF$60,MATCH(1,(GMWQ!$NE$2:$NE$60=P$3)*(GMWQ!$ND$2:$ND$60=P$4)*(GMWQ!$NF$2:$NF$60=P$1),0),$E42-1966)</f>
        <v>742</v>
      </c>
      <c r="Q42" s="12" cm="1">
        <f t="array" ref="Q42">INDEX(GMWQ!$A$2:$NF$60,MATCH(1,(GMWQ!$NE$2:$NE$60=Q$3)*(GMWQ!$ND$2:$ND$60=Q$4)*(GMWQ!$NF$2:$NF$60=Q$1),0),$E42-1966)</f>
        <v>875</v>
      </c>
      <c r="R42" s="12" cm="1">
        <f t="array" ref="R42">INDEX(GMWQ!$A$2:$NF$60,MATCH(1,(GMWQ!$NE$2:$NE$60=R$3)*(GMWQ!$ND$2:$ND$60=R$4)*(GMWQ!$NF$2:$NF$60=R$1),0),$E42-1966)</f>
        <v>178</v>
      </c>
      <c r="S42" s="12" cm="1">
        <f t="array" ref="S42">INDEX(GMWQ!$A$2:$NF$60,MATCH(1,(GMWQ!$NE$2:$NE$60=S$3)*(GMWQ!$ND$2:$ND$60=S$4)*(GMWQ!$NF$2:$NF$60=S$1),0),$E42-1966)</f>
        <v>1031</v>
      </c>
      <c r="T42" s="12" cm="1">
        <f t="array" ref="T42">INDEX(GMWQ!$A$2:$NF$60,MATCH(1,(GMWQ!$NE$2:$NE$60=T$3)*(GMWQ!$ND$2:$ND$60=T$4)*(GMWQ!$NF$2:$NF$60=T$1),0),$E42-1966)</f>
        <v>1106</v>
      </c>
      <c r="U42" s="12" cm="1">
        <f t="array" ref="U42">INDEX(GMWQ!$A$2:$NF$60,MATCH(1,(GMWQ!$NE$2:$NE$60=U$3)*(GMWQ!$ND$2:$ND$60=U$4)*(GMWQ!$NF$2:$NF$60=U$1),0),$E42-1966)</f>
        <v>1938</v>
      </c>
      <c r="V42" s="12" cm="1">
        <f t="array" ref="V42">INDEX(GMWQ!$A$2:$NF$60,MATCH(1,(GMWQ!$NE$2:$NE$60=V$3)*(GMWQ!$ND$2:$ND$60=V$4)*(GMWQ!$NF$2:$NF$60=V$1),0),$E42-1966)</f>
        <v>1708</v>
      </c>
      <c r="W42" s="12" cm="1">
        <f t="array" ref="W42">INDEX(GMWQ!$A$2:$NF$60,MATCH(1,(GMWQ!$NE$2:$NE$60=W$3)*(GMWQ!$ND$2:$ND$60=W$4)*(GMWQ!$NF$2:$NF$60=W$1),0),$E42-1966)</f>
        <v>2103</v>
      </c>
      <c r="X42" s="12" cm="1">
        <f t="array" ref="X42">INDEX(GMWQ!$A$2:$NF$60,MATCH(1,(GMWQ!$NE$2:$NE$60=X$3)*(GMWQ!$ND$2:$ND$60=X$4)*(GMWQ!$NF$2:$NF$60=X$1),0),$E42-1966)</f>
        <v>510</v>
      </c>
      <c r="Y42" s="12" cm="1">
        <f t="array" ref="Y42">INDEX(GMWQ!$A$2:$NF$60,MATCH(1,(GMWQ!$NE$2:$NE$60=Y$3)*(GMWQ!$ND$2:$ND$60=Y$4)*(GMWQ!$NF$2:$NF$60=Y$1),0),$E42-1966)</f>
        <v>612</v>
      </c>
      <c r="Z42" s="12" cm="1">
        <f t="array" ref="Z42">INDEX(GMWQ!$A$2:$NF$60,MATCH(1,(GMWQ!$NE$2:$NE$60=Z$3)*(GMWQ!$ND$2:$ND$60=Z$4)*(GMWQ!$NF$2:$NF$60=Z$1),0),$E42-1966)</f>
        <v>24209</v>
      </c>
      <c r="AA42" s="12" cm="1">
        <f t="array" ref="AA42">INDEX(GMWQ!$A$2:$NF$60,MATCH(1,(GMWQ!$NE$2:$NE$60=AA$3)*(GMWQ!$ND$2:$ND$60=AA$4)*(GMWQ!$NF$2:$NF$60=AA$1),0),$E42-1966)</f>
        <v>5416.9390000000003</v>
      </c>
    </row>
    <row r="43" spans="1:27" x14ac:dyDescent="0.25">
      <c r="A43" s="12">
        <v>1982</v>
      </c>
      <c r="B43" s="12">
        <f t="shared" si="3"/>
        <v>1982</v>
      </c>
      <c r="C43" s="12">
        <f t="shared" si="3"/>
        <v>1981</v>
      </c>
      <c r="D43" s="12">
        <f t="shared" si="3"/>
        <v>1981</v>
      </c>
      <c r="E43" s="12">
        <f t="shared" si="1"/>
        <v>2009</v>
      </c>
      <c r="F43" s="12" cm="1">
        <f t="array" ref="F43">INDEX(GMWQ!$A$2:$NF$60,MATCH(1,(GMWQ!$NE$2:$NE$60=F$3)*(GMWQ!$ND$2:$ND$60=F$4)*(GMWQ!$NF$2:$NF$60=F$1),0),$E43-1966)</f>
        <v>25997</v>
      </c>
      <c r="G43" s="12" cm="1">
        <f t="array" ref="G43">INDEX(GMWQ!$A$2:$NF$60,MATCH(1,(GMWQ!$NE$2:$NE$60=G$3)*(GMWQ!$ND$2:$ND$60=G$4)*(GMWQ!$NF$2:$NF$60=G$1),0),$E43-1966)</f>
        <v>484</v>
      </c>
      <c r="H43" s="12" cm="1">
        <f t="array" ref="H43">INDEX(GMWQ!$A$2:$NF$60,MATCH(1,(GMWQ!$NE$2:$NE$60=H$3)*(GMWQ!$ND$2:$ND$60=H$4)*(GMWQ!$NF$2:$NF$60=H$1),0),$E43-1966)</f>
        <v>334</v>
      </c>
      <c r="I43" s="12" cm="1">
        <f t="array" ref="I43">INDEX(GMWQ!$A$2:$NF$60,MATCH(1,(GMWQ!$NE$2:$NE$60=I$3)*(GMWQ!$ND$2:$ND$60=I$4)*(GMWQ!$NF$2:$NF$60=I$1),0),$E43-1966)</f>
        <v>5570</v>
      </c>
      <c r="J43" s="12" cm="1">
        <f t="array" ref="J43">INDEX(GMWQ!$A$2:$NF$60,MATCH(1,(GMWQ!$NE$2:$NE$60=J$3)*(GMWQ!$ND$2:$ND$60=J$4)*(GMWQ!$NF$2:$NF$60=J$1),0),$E43-1966)</f>
        <v>250</v>
      </c>
      <c r="K43" s="12" cm="1">
        <f t="array" ref="K43">INDEX(GMWQ!$A$2:$NF$60,MATCH(1,(GMWQ!$NE$2:$NE$60=K$3)*(GMWQ!$ND$2:$ND$60=K$4)*(GMWQ!$NF$2:$NF$60=K$1),0),$E43-1966)</f>
        <v>148</v>
      </c>
      <c r="L43" s="12" cm="1">
        <f t="array" ref="L43">INDEX(GMWQ!$A$2:$NF$60,MATCH(1,(GMWQ!$NE$2:$NE$60=L$3)*(GMWQ!$ND$2:$ND$60=L$4)*(GMWQ!$NF$2:$NF$60=L$1),0),$E43-1966)</f>
        <v>1800</v>
      </c>
      <c r="M43" s="12" cm="1">
        <f t="array" ref="M43">INDEX(GMWQ!$A$2:$NF$60,MATCH(1,(GMWQ!$NE$2:$NE$60=M$3)*(GMWQ!$ND$2:$ND$60=M$4)*(GMWQ!$NF$2:$NF$60=M$1),0),$E43-1966)</f>
        <v>3989</v>
      </c>
      <c r="N43" s="12" cm="1">
        <f t="array" ref="N43">INDEX(GMWQ!$A$2:$NF$60,MATCH(1,(GMWQ!$NE$2:$NE$60=N$3)*(GMWQ!$ND$2:$ND$60=N$4)*(GMWQ!$NF$2:$NF$60=N$1),0),$E43-1966)</f>
        <v>1333</v>
      </c>
      <c r="O43" s="12" cm="1">
        <f t="array" ref="O43">INDEX(GMWQ!$A$2:$NF$60,MATCH(1,(GMWQ!$NE$2:$NE$60=O$3)*(GMWQ!$ND$2:$ND$60=O$4)*(GMWQ!$NF$2:$NF$60=O$1),0),$E43-1966)</f>
        <v>1271</v>
      </c>
      <c r="P43" s="12" cm="1">
        <f t="array" ref="P43">INDEX(GMWQ!$A$2:$NF$60,MATCH(1,(GMWQ!$NE$2:$NE$60=P$3)*(GMWQ!$ND$2:$ND$60=P$4)*(GMWQ!$NF$2:$NF$60=P$1),0),$E43-1966)</f>
        <v>740</v>
      </c>
      <c r="Q43" s="12" cm="1">
        <f t="array" ref="Q43">INDEX(GMWQ!$A$2:$NF$60,MATCH(1,(GMWQ!$NE$2:$NE$60=Q$3)*(GMWQ!$ND$2:$ND$60=Q$4)*(GMWQ!$NF$2:$NF$60=Q$1),0),$E43-1966)</f>
        <v>874</v>
      </c>
      <c r="R43" s="12" cm="1">
        <f t="array" ref="R43">INDEX(GMWQ!$A$2:$NF$60,MATCH(1,(GMWQ!$NE$2:$NE$60=R$3)*(GMWQ!$ND$2:$ND$60=R$4)*(GMWQ!$NF$2:$NF$60=R$1),0),$E43-1966)</f>
        <v>179</v>
      </c>
      <c r="S43" s="12" cm="1">
        <f t="array" ref="S43">INDEX(GMWQ!$A$2:$NF$60,MATCH(1,(GMWQ!$NE$2:$NE$60=S$3)*(GMWQ!$ND$2:$ND$60=S$4)*(GMWQ!$NF$2:$NF$60=S$1),0),$E43-1966)</f>
        <v>1034</v>
      </c>
      <c r="T43" s="12" cm="1">
        <f t="array" ref="T43">INDEX(GMWQ!$A$2:$NF$60,MATCH(1,(GMWQ!$NE$2:$NE$60=T$3)*(GMWQ!$ND$2:$ND$60=T$4)*(GMWQ!$NF$2:$NF$60=T$1),0),$E43-1966)</f>
        <v>1111</v>
      </c>
      <c r="U43" s="12" cm="1">
        <f t="array" ref="U43">INDEX(GMWQ!$A$2:$NF$60,MATCH(1,(GMWQ!$NE$2:$NE$60=U$3)*(GMWQ!$ND$2:$ND$60=U$4)*(GMWQ!$NF$2:$NF$60=U$1),0),$E43-1966)</f>
        <v>1921</v>
      </c>
      <c r="V43" s="12" cm="1">
        <f t="array" ref="V43">INDEX(GMWQ!$A$2:$NF$60,MATCH(1,(GMWQ!$NE$2:$NE$60=V$3)*(GMWQ!$ND$2:$ND$60=V$4)*(GMWQ!$NF$2:$NF$60=V$1),0),$E43-1966)</f>
        <v>1707</v>
      </c>
      <c r="W43" s="12" cm="1">
        <f t="array" ref="W43">INDEX(GMWQ!$A$2:$NF$60,MATCH(1,(GMWQ!$NE$2:$NE$60=W$3)*(GMWQ!$ND$2:$ND$60=W$4)*(GMWQ!$NF$2:$NF$60=W$1),0),$E43-1966)</f>
        <v>2122</v>
      </c>
      <c r="X43" s="12" cm="1">
        <f t="array" ref="X43">INDEX(GMWQ!$A$2:$NF$60,MATCH(1,(GMWQ!$NE$2:$NE$60=X$3)*(GMWQ!$ND$2:$ND$60=X$4)*(GMWQ!$NF$2:$NF$60=X$1),0),$E43-1966)</f>
        <v>514</v>
      </c>
      <c r="Y43" s="12" cm="1">
        <f t="array" ref="Y43">INDEX(GMWQ!$A$2:$NF$60,MATCH(1,(GMWQ!$NE$2:$NE$60=Y$3)*(GMWQ!$ND$2:$ND$60=Y$4)*(GMWQ!$NF$2:$NF$60=Y$1),0),$E43-1966)</f>
        <v>616</v>
      </c>
      <c r="Z43" s="12" cm="1">
        <f t="array" ref="Z43">INDEX(GMWQ!$A$2:$NF$60,MATCH(1,(GMWQ!$NE$2:$NE$60=Z$3)*(GMWQ!$ND$2:$ND$60=Z$4)*(GMWQ!$NF$2:$NF$60=Z$1),0),$E43-1966)</f>
        <v>24120</v>
      </c>
      <c r="AA43" s="12" cm="1">
        <f t="array" ref="AA43">INDEX(GMWQ!$A$2:$NF$60,MATCH(1,(GMWQ!$NE$2:$NE$60=AA$3)*(GMWQ!$ND$2:$ND$60=AA$4)*(GMWQ!$NF$2:$NF$60=AA$1),0),$E43-1966)</f>
        <v>5408.5320000000002</v>
      </c>
    </row>
    <row r="44" spans="1:27" x14ac:dyDescent="0.25">
      <c r="B44" s="12">
        <f t="shared" ref="B44:D59" si="4">+B40+1</f>
        <v>1982</v>
      </c>
      <c r="C44" s="12">
        <f t="shared" si="4"/>
        <v>1982</v>
      </c>
      <c r="E44" s="12">
        <f t="shared" si="1"/>
        <v>2010</v>
      </c>
      <c r="F44" s="12" cm="1">
        <f t="array" ref="F44">INDEX(GMWQ!$A$2:$NF$60,MATCH(1,(GMWQ!$NE$2:$NE$60=F$3)*(GMWQ!$ND$2:$ND$60=F$4)*(GMWQ!$NF$2:$NF$60=F$1),0),$E44-1966)</f>
        <v>25900</v>
      </c>
      <c r="G44" s="12" cm="1">
        <f t="array" ref="G44">INDEX(GMWQ!$A$2:$NF$60,MATCH(1,(GMWQ!$NE$2:$NE$60=G$3)*(GMWQ!$ND$2:$ND$60=G$4)*(GMWQ!$NF$2:$NF$60=G$1),0),$E44-1966)</f>
        <v>488</v>
      </c>
      <c r="H44" s="12" cm="1">
        <f t="array" ref="H44">INDEX(GMWQ!$A$2:$NF$60,MATCH(1,(GMWQ!$NE$2:$NE$60=H$3)*(GMWQ!$ND$2:$ND$60=H$4)*(GMWQ!$NF$2:$NF$60=H$1),0),$E44-1966)</f>
        <v>329</v>
      </c>
      <c r="I44" s="12" cm="1">
        <f t="array" ref="I44">INDEX(GMWQ!$A$2:$NF$60,MATCH(1,(GMWQ!$NE$2:$NE$60=I$3)*(GMWQ!$ND$2:$ND$60=I$4)*(GMWQ!$NF$2:$NF$60=I$1),0),$E44-1966)</f>
        <v>5472</v>
      </c>
      <c r="J44" s="12" cm="1">
        <f t="array" ref="J44">INDEX(GMWQ!$A$2:$NF$60,MATCH(1,(GMWQ!$NE$2:$NE$60=J$3)*(GMWQ!$ND$2:$ND$60=J$4)*(GMWQ!$NF$2:$NF$60=J$1),0),$E44-1966)</f>
        <v>248</v>
      </c>
      <c r="K44" s="12" cm="1">
        <f t="array" ref="K44">INDEX(GMWQ!$A$2:$NF$60,MATCH(1,(GMWQ!$NE$2:$NE$60=K$3)*(GMWQ!$ND$2:$ND$60=K$4)*(GMWQ!$NF$2:$NF$60=K$1),0),$E44-1966)</f>
        <v>146</v>
      </c>
      <c r="L44" s="12" cm="1">
        <f t="array" ref="L44">INDEX(GMWQ!$A$2:$NF$60,MATCH(1,(GMWQ!$NE$2:$NE$60=L$3)*(GMWQ!$ND$2:$ND$60=L$4)*(GMWQ!$NF$2:$NF$60=L$1),0),$E44-1966)</f>
        <v>1809</v>
      </c>
      <c r="M44" s="12" cm="1">
        <f t="array" ref="M44">INDEX(GMWQ!$A$2:$NF$60,MATCH(1,(GMWQ!$NE$2:$NE$60=M$3)*(GMWQ!$ND$2:$ND$60=M$4)*(GMWQ!$NF$2:$NF$60=M$1),0),$E44-1966)</f>
        <v>3975</v>
      </c>
      <c r="N44" s="12" cm="1">
        <f t="array" ref="N44">INDEX(GMWQ!$A$2:$NF$60,MATCH(1,(GMWQ!$NE$2:$NE$60=N$3)*(GMWQ!$ND$2:$ND$60=N$4)*(GMWQ!$NF$2:$NF$60=N$1),0),$E44-1966)</f>
        <v>1325</v>
      </c>
      <c r="O44" s="12" cm="1">
        <f t="array" ref="O44">INDEX(GMWQ!$A$2:$NF$60,MATCH(1,(GMWQ!$NE$2:$NE$60=O$3)*(GMWQ!$ND$2:$ND$60=O$4)*(GMWQ!$NF$2:$NF$60=O$1),0),$E44-1966)</f>
        <v>1268</v>
      </c>
      <c r="P44" s="12" cm="1">
        <f t="array" ref="P44">INDEX(GMWQ!$A$2:$NF$60,MATCH(1,(GMWQ!$NE$2:$NE$60=P$3)*(GMWQ!$ND$2:$ND$60=P$4)*(GMWQ!$NF$2:$NF$60=P$1),0),$E44-1966)</f>
        <v>739</v>
      </c>
      <c r="Q44" s="12" cm="1">
        <f t="array" ref="Q44">INDEX(GMWQ!$A$2:$NF$60,MATCH(1,(GMWQ!$NE$2:$NE$60=Q$3)*(GMWQ!$ND$2:$ND$60=Q$4)*(GMWQ!$NF$2:$NF$60=Q$1),0),$E44-1966)</f>
        <v>873</v>
      </c>
      <c r="R44" s="12" cm="1">
        <f t="array" ref="R44">INDEX(GMWQ!$A$2:$NF$60,MATCH(1,(GMWQ!$NE$2:$NE$60=R$3)*(GMWQ!$ND$2:$ND$60=R$4)*(GMWQ!$NF$2:$NF$60=R$1),0),$E44-1966)</f>
        <v>181</v>
      </c>
      <c r="S44" s="12" cm="1">
        <f t="array" ref="S44">INDEX(GMWQ!$A$2:$NF$60,MATCH(1,(GMWQ!$NE$2:$NE$60=S$3)*(GMWQ!$ND$2:$ND$60=S$4)*(GMWQ!$NF$2:$NF$60=S$1),0),$E44-1966)</f>
        <v>1048</v>
      </c>
      <c r="T44" s="12" cm="1">
        <f t="array" ref="T44">INDEX(GMWQ!$A$2:$NF$60,MATCH(1,(GMWQ!$NE$2:$NE$60=T$3)*(GMWQ!$ND$2:$ND$60=T$4)*(GMWQ!$NF$2:$NF$60=T$1),0),$E44-1966)</f>
        <v>1119</v>
      </c>
      <c r="U44" s="12" cm="1">
        <f t="array" ref="U44">INDEX(GMWQ!$A$2:$NF$60,MATCH(1,(GMWQ!$NE$2:$NE$60=U$3)*(GMWQ!$ND$2:$ND$60=U$4)*(GMWQ!$NF$2:$NF$60=U$1),0),$E44-1966)</f>
        <v>1916</v>
      </c>
      <c r="V44" s="12" cm="1">
        <f t="array" ref="V44">INDEX(GMWQ!$A$2:$NF$60,MATCH(1,(GMWQ!$NE$2:$NE$60=V$3)*(GMWQ!$ND$2:$ND$60=V$4)*(GMWQ!$NF$2:$NF$60=V$1),0),$E44-1966)</f>
        <v>1706</v>
      </c>
      <c r="W44" s="12" cm="1">
        <f t="array" ref="W44">INDEX(GMWQ!$A$2:$NF$60,MATCH(1,(GMWQ!$NE$2:$NE$60=W$3)*(GMWQ!$ND$2:$ND$60=W$4)*(GMWQ!$NF$2:$NF$60=W$1),0),$E44-1966)</f>
        <v>2129</v>
      </c>
      <c r="X44" s="12" cm="1">
        <f t="array" ref="X44">INDEX(GMWQ!$A$2:$NF$60,MATCH(1,(GMWQ!$NE$2:$NE$60=X$3)*(GMWQ!$ND$2:$ND$60=X$4)*(GMWQ!$NF$2:$NF$60=X$1),0),$E44-1966)</f>
        <v>514</v>
      </c>
      <c r="Y44" s="12" cm="1">
        <f t="array" ref="Y44">INDEX(GMWQ!$A$2:$NF$60,MATCH(1,(GMWQ!$NE$2:$NE$60=Y$3)*(GMWQ!$ND$2:$ND$60=Y$4)*(GMWQ!$NF$2:$NF$60=Y$1),0),$E44-1966)</f>
        <v>617</v>
      </c>
      <c r="Z44" s="12" cm="1">
        <f t="array" ref="Z44">INDEX(GMWQ!$A$2:$NF$60,MATCH(1,(GMWQ!$NE$2:$NE$60=Z$3)*(GMWQ!$ND$2:$ND$60=Z$4)*(GMWQ!$NF$2:$NF$60=Z$1),0),$E44-1966)</f>
        <v>24027</v>
      </c>
      <c r="AA44" s="12" cm="1">
        <f t="array" ref="AA44">INDEX(GMWQ!$A$2:$NF$60,MATCH(1,(GMWQ!$NE$2:$NE$60=AA$3)*(GMWQ!$ND$2:$ND$60=AA$4)*(GMWQ!$NF$2:$NF$60=AA$1),0),$E44-1966)</f>
        <v>5390.7349999999997</v>
      </c>
    </row>
    <row r="45" spans="1:27" x14ac:dyDescent="0.25">
      <c r="B45" s="12">
        <f t="shared" si="4"/>
        <v>1982</v>
      </c>
      <c r="C45" s="12">
        <f t="shared" si="4"/>
        <v>1982</v>
      </c>
      <c r="E45" s="12">
        <f t="shared" si="1"/>
        <v>2011</v>
      </c>
      <c r="F45" s="12" cm="1">
        <f t="array" ref="F45">INDEX(GMWQ!$A$2:$NF$60,MATCH(1,(GMWQ!$NE$2:$NE$60=F$3)*(GMWQ!$ND$2:$ND$60=F$4)*(GMWQ!$NF$2:$NF$60=F$1),0),$E45-1966)</f>
        <v>25779</v>
      </c>
      <c r="G45" s="12" cm="1">
        <f t="array" ref="G45">INDEX(GMWQ!$A$2:$NF$60,MATCH(1,(GMWQ!$NE$2:$NE$60=G$3)*(GMWQ!$ND$2:$ND$60=G$4)*(GMWQ!$NF$2:$NF$60=G$1),0),$E45-1966)</f>
        <v>485</v>
      </c>
      <c r="H45" s="12" cm="1">
        <f t="array" ref="H45">INDEX(GMWQ!$A$2:$NF$60,MATCH(1,(GMWQ!$NE$2:$NE$60=H$3)*(GMWQ!$ND$2:$ND$60=H$4)*(GMWQ!$NF$2:$NF$60=H$1),0),$E45-1966)</f>
        <v>325</v>
      </c>
      <c r="I45" s="12" cm="1">
        <f t="array" ref="I45">INDEX(GMWQ!$A$2:$NF$60,MATCH(1,(GMWQ!$NE$2:$NE$60=I$3)*(GMWQ!$ND$2:$ND$60=I$4)*(GMWQ!$NF$2:$NF$60=I$1),0),$E45-1966)</f>
        <v>5381</v>
      </c>
      <c r="J45" s="12" cm="1">
        <f t="array" ref="J45">INDEX(GMWQ!$A$2:$NF$60,MATCH(1,(GMWQ!$NE$2:$NE$60=J$3)*(GMWQ!$ND$2:$ND$60=J$4)*(GMWQ!$NF$2:$NF$60=J$1),0),$E45-1966)</f>
        <v>246</v>
      </c>
      <c r="K45" s="12" cm="1">
        <f t="array" ref="K45">INDEX(GMWQ!$A$2:$NF$60,MATCH(1,(GMWQ!$NE$2:$NE$60=K$3)*(GMWQ!$ND$2:$ND$60=K$4)*(GMWQ!$NF$2:$NF$60=K$1),0),$E45-1966)</f>
        <v>145</v>
      </c>
      <c r="L45" s="12" cm="1">
        <f t="array" ref="L45">INDEX(GMWQ!$A$2:$NF$60,MATCH(1,(GMWQ!$NE$2:$NE$60=L$3)*(GMWQ!$ND$2:$ND$60=L$4)*(GMWQ!$NF$2:$NF$60=L$1),0),$E45-1966)</f>
        <v>1803</v>
      </c>
      <c r="M45" s="12" cm="1">
        <f t="array" ref="M45">INDEX(GMWQ!$A$2:$NF$60,MATCH(1,(GMWQ!$NE$2:$NE$60=M$3)*(GMWQ!$ND$2:$ND$60=M$4)*(GMWQ!$NF$2:$NF$60=M$1),0),$E45-1966)</f>
        <v>3952</v>
      </c>
      <c r="N45" s="12" cm="1">
        <f t="array" ref="N45">INDEX(GMWQ!$A$2:$NF$60,MATCH(1,(GMWQ!$NE$2:$NE$60=N$3)*(GMWQ!$ND$2:$ND$60=N$4)*(GMWQ!$NF$2:$NF$60=N$1),0),$E45-1966)</f>
        <v>1312</v>
      </c>
      <c r="O45" s="12" cm="1">
        <f t="array" ref="O45">INDEX(GMWQ!$A$2:$NF$60,MATCH(1,(GMWQ!$NE$2:$NE$60=O$3)*(GMWQ!$ND$2:$ND$60=O$4)*(GMWQ!$NF$2:$NF$60=O$1),0),$E45-1966)</f>
        <v>1256</v>
      </c>
      <c r="P45" s="12" cm="1">
        <f t="array" ref="P45">INDEX(GMWQ!$A$2:$NF$60,MATCH(1,(GMWQ!$NE$2:$NE$60=P$3)*(GMWQ!$ND$2:$ND$60=P$4)*(GMWQ!$NF$2:$NF$60=P$1),0),$E45-1966)</f>
        <v>730</v>
      </c>
      <c r="Q45" s="12" cm="1">
        <f t="array" ref="Q45">INDEX(GMWQ!$A$2:$NF$60,MATCH(1,(GMWQ!$NE$2:$NE$60=Q$3)*(GMWQ!$ND$2:$ND$60=Q$4)*(GMWQ!$NF$2:$NF$60=Q$1),0),$E45-1966)</f>
        <v>884</v>
      </c>
      <c r="R45" s="12" cm="1">
        <f t="array" ref="R45">INDEX(GMWQ!$A$2:$NF$60,MATCH(1,(GMWQ!$NE$2:$NE$60=R$3)*(GMWQ!$ND$2:$ND$60=R$4)*(GMWQ!$NF$2:$NF$60=R$1),0),$E45-1966)</f>
        <v>181</v>
      </c>
      <c r="S45" s="12" cm="1">
        <f t="array" ref="S45">INDEX(GMWQ!$A$2:$NF$60,MATCH(1,(GMWQ!$NE$2:$NE$60=S$3)*(GMWQ!$ND$2:$ND$60=S$4)*(GMWQ!$NF$2:$NF$60=S$1),0),$E45-1966)</f>
        <v>1049</v>
      </c>
      <c r="T45" s="12" cm="1">
        <f t="array" ref="T45">INDEX(GMWQ!$A$2:$NF$60,MATCH(1,(GMWQ!$NE$2:$NE$60=T$3)*(GMWQ!$ND$2:$ND$60=T$4)*(GMWQ!$NF$2:$NF$60=T$1),0),$E45-1966)</f>
        <v>1116</v>
      </c>
      <c r="U45" s="12" cm="1">
        <f t="array" ref="U45">INDEX(GMWQ!$A$2:$NF$60,MATCH(1,(GMWQ!$NE$2:$NE$60=U$3)*(GMWQ!$ND$2:$ND$60=U$4)*(GMWQ!$NF$2:$NF$60=U$1),0),$E45-1966)</f>
        <v>1910</v>
      </c>
      <c r="V45" s="12" cm="1">
        <f t="array" ref="V45">INDEX(GMWQ!$A$2:$NF$60,MATCH(1,(GMWQ!$NE$2:$NE$60=V$3)*(GMWQ!$ND$2:$ND$60=V$4)*(GMWQ!$NF$2:$NF$60=V$1),0),$E45-1966)</f>
        <v>1710</v>
      </c>
      <c r="W45" s="12" cm="1">
        <f t="array" ref="W45">INDEX(GMWQ!$A$2:$NF$60,MATCH(1,(GMWQ!$NE$2:$NE$60=W$3)*(GMWQ!$ND$2:$ND$60=W$4)*(GMWQ!$NF$2:$NF$60=W$1),0),$E45-1966)</f>
        <v>2168</v>
      </c>
      <c r="X45" s="12" cm="1">
        <f t="array" ref="X45">INDEX(GMWQ!$A$2:$NF$60,MATCH(1,(GMWQ!$NE$2:$NE$60=X$3)*(GMWQ!$ND$2:$ND$60=X$4)*(GMWQ!$NF$2:$NF$60=X$1),0),$E45-1966)</f>
        <v>513</v>
      </c>
      <c r="Y45" s="12" cm="1">
        <f t="array" ref="Y45">INDEX(GMWQ!$A$2:$NF$60,MATCH(1,(GMWQ!$NE$2:$NE$60=Y$3)*(GMWQ!$ND$2:$ND$60=Y$4)*(GMWQ!$NF$2:$NF$60=Y$1),0),$E45-1966)</f>
        <v>614</v>
      </c>
      <c r="Z45" s="12" cm="1">
        <f t="array" ref="Z45">INDEX(GMWQ!$A$2:$NF$60,MATCH(1,(GMWQ!$NE$2:$NE$60=Z$3)*(GMWQ!$ND$2:$ND$60=Z$4)*(GMWQ!$NF$2:$NF$60=Z$1),0),$E45-1966)</f>
        <v>23901</v>
      </c>
      <c r="AA45" s="12" cm="1">
        <f t="array" ref="AA45">INDEX(GMWQ!$A$2:$NF$60,MATCH(1,(GMWQ!$NE$2:$NE$60=AA$3)*(GMWQ!$ND$2:$ND$60=AA$4)*(GMWQ!$NF$2:$NF$60=AA$1),0),$E45-1966)</f>
        <v>5382</v>
      </c>
    </row>
    <row r="46" spans="1:27" x14ac:dyDescent="0.25">
      <c r="B46" s="12">
        <f t="shared" si="4"/>
        <v>1982</v>
      </c>
      <c r="C46" s="12">
        <f t="shared" si="4"/>
        <v>1982</v>
      </c>
      <c r="E46" s="12">
        <f t="shared" si="1"/>
        <v>2012</v>
      </c>
      <c r="F46" s="12" cm="1">
        <f t="array" ref="F46">INDEX(GMWQ!$A$2:$NF$60,MATCH(1,(GMWQ!$NE$2:$NE$60=F$3)*(GMWQ!$ND$2:$ND$60=F$4)*(GMWQ!$NF$2:$NF$60=F$1),0),$E46-1966)</f>
        <v>25588</v>
      </c>
      <c r="G46" s="12" cm="1">
        <f t="array" ref="G46">INDEX(GMWQ!$A$2:$NF$60,MATCH(1,(GMWQ!$NE$2:$NE$60=G$3)*(GMWQ!$ND$2:$ND$60=G$4)*(GMWQ!$NF$2:$NF$60=G$1),0),$E46-1966)</f>
        <v>493</v>
      </c>
      <c r="H46" s="12" cm="1">
        <f t="array" ref="H46">INDEX(GMWQ!$A$2:$NF$60,MATCH(1,(GMWQ!$NE$2:$NE$60=H$3)*(GMWQ!$ND$2:$ND$60=H$4)*(GMWQ!$NF$2:$NF$60=H$1),0),$E46-1966)</f>
        <v>320</v>
      </c>
      <c r="I46" s="12" cm="1">
        <f t="array" ref="I46">INDEX(GMWQ!$A$2:$NF$60,MATCH(1,(GMWQ!$NE$2:$NE$60=I$3)*(GMWQ!$ND$2:$ND$60=I$4)*(GMWQ!$NF$2:$NF$60=I$1),0),$E46-1966)</f>
        <v>5287</v>
      </c>
      <c r="J46" s="12" cm="1">
        <f t="array" ref="J46">INDEX(GMWQ!$A$2:$NF$60,MATCH(1,(GMWQ!$NE$2:$NE$60=J$3)*(GMWQ!$ND$2:$ND$60=J$4)*(GMWQ!$NF$2:$NF$60=J$1),0),$E46-1966)</f>
        <v>243</v>
      </c>
      <c r="K46" s="12" cm="1">
        <f t="array" ref="K46">INDEX(GMWQ!$A$2:$NF$60,MATCH(1,(GMWQ!$NE$2:$NE$60=K$3)*(GMWQ!$ND$2:$ND$60=K$4)*(GMWQ!$NF$2:$NF$60=K$1),0),$E46-1966)</f>
        <v>144</v>
      </c>
      <c r="L46" s="12" cm="1">
        <f t="array" ref="L46">INDEX(GMWQ!$A$2:$NF$60,MATCH(1,(GMWQ!$NE$2:$NE$60=L$3)*(GMWQ!$ND$2:$ND$60=L$4)*(GMWQ!$NF$2:$NF$60=L$1),0),$E46-1966)</f>
        <v>1800</v>
      </c>
      <c r="M46" s="12" cm="1">
        <f t="array" ref="M46">INDEX(GMWQ!$A$2:$NF$60,MATCH(1,(GMWQ!$NE$2:$NE$60=M$3)*(GMWQ!$ND$2:$ND$60=M$4)*(GMWQ!$NF$2:$NF$60=M$1),0),$E46-1966)</f>
        <v>3914</v>
      </c>
      <c r="N46" s="12" cm="1">
        <f t="array" ref="N46">INDEX(GMWQ!$A$2:$NF$60,MATCH(1,(GMWQ!$NE$2:$NE$60=N$3)*(GMWQ!$ND$2:$ND$60=N$4)*(GMWQ!$NF$2:$NF$60=N$1),0),$E46-1966)</f>
        <v>1307</v>
      </c>
      <c r="O46" s="12" cm="1">
        <f t="array" ref="O46">INDEX(GMWQ!$A$2:$NF$60,MATCH(1,(GMWQ!$NE$2:$NE$60=O$3)*(GMWQ!$ND$2:$ND$60=O$4)*(GMWQ!$NF$2:$NF$60=O$1),0),$E46-1966)</f>
        <v>1231</v>
      </c>
      <c r="P46" s="12" cm="1">
        <f t="array" ref="P46">INDEX(GMWQ!$A$2:$NF$60,MATCH(1,(GMWQ!$NE$2:$NE$60=P$3)*(GMWQ!$ND$2:$ND$60=P$4)*(GMWQ!$NF$2:$NF$60=P$1),0),$E46-1966)</f>
        <v>729</v>
      </c>
      <c r="Q46" s="12" cm="1">
        <f t="array" ref="Q46">INDEX(GMWQ!$A$2:$NF$60,MATCH(1,(GMWQ!$NE$2:$NE$60=Q$3)*(GMWQ!$ND$2:$ND$60=Q$4)*(GMWQ!$NF$2:$NF$60=Q$1),0),$E46-1966)</f>
        <v>888</v>
      </c>
      <c r="R46" s="12" cm="1">
        <f t="array" ref="R46">INDEX(GMWQ!$A$2:$NF$60,MATCH(1,(GMWQ!$NE$2:$NE$60=R$3)*(GMWQ!$ND$2:$ND$60=R$4)*(GMWQ!$NF$2:$NF$60=R$1),0),$E46-1966)</f>
        <v>181</v>
      </c>
      <c r="S46" s="12" cm="1">
        <f t="array" ref="S46">INDEX(GMWQ!$A$2:$NF$60,MATCH(1,(GMWQ!$NE$2:$NE$60=S$3)*(GMWQ!$ND$2:$ND$60=S$4)*(GMWQ!$NF$2:$NF$60=S$1),0),$E46-1966)</f>
        <v>1049</v>
      </c>
      <c r="T46" s="12" cm="1">
        <f t="array" ref="T46">INDEX(GMWQ!$A$2:$NF$60,MATCH(1,(GMWQ!$NE$2:$NE$60=T$3)*(GMWQ!$ND$2:$ND$60=T$4)*(GMWQ!$NF$2:$NF$60=T$1),0),$E46-1966)</f>
        <v>1122</v>
      </c>
      <c r="U46" s="12" cm="1">
        <f t="array" ref="U46">INDEX(GMWQ!$A$2:$NF$60,MATCH(1,(GMWQ!$NE$2:$NE$60=U$3)*(GMWQ!$ND$2:$ND$60=U$4)*(GMWQ!$NF$2:$NF$60=U$1),0),$E46-1966)</f>
        <v>1907</v>
      </c>
      <c r="V46" s="12" cm="1">
        <f t="array" ref="V46">INDEX(GMWQ!$A$2:$NF$60,MATCH(1,(GMWQ!$NE$2:$NE$60=V$3)*(GMWQ!$ND$2:$ND$60=V$4)*(GMWQ!$NF$2:$NF$60=V$1),0),$E46-1966)</f>
        <v>1706</v>
      </c>
      <c r="W46" s="12" cm="1">
        <f t="array" ref="W46">INDEX(GMWQ!$A$2:$NF$60,MATCH(1,(GMWQ!$NE$2:$NE$60=W$3)*(GMWQ!$ND$2:$ND$60=W$4)*(GMWQ!$NF$2:$NF$60=W$1),0),$E46-1966)</f>
        <v>2136</v>
      </c>
      <c r="X46" s="12" cm="1">
        <f t="array" ref="X46">INDEX(GMWQ!$A$2:$NF$60,MATCH(1,(GMWQ!$NE$2:$NE$60=X$3)*(GMWQ!$ND$2:$ND$60=X$4)*(GMWQ!$NF$2:$NF$60=X$1),0),$E46-1966)</f>
        <v>515</v>
      </c>
      <c r="Y46" s="12" cm="1">
        <f t="array" ref="Y46">INDEX(GMWQ!$A$2:$NF$60,MATCH(1,(GMWQ!$NE$2:$NE$60=Y$3)*(GMWQ!$ND$2:$ND$60=Y$4)*(GMWQ!$NF$2:$NF$60=Y$1),0),$E46-1966)</f>
        <v>617</v>
      </c>
      <c r="Z46" s="12" cm="1">
        <f t="array" ref="Z46">INDEX(GMWQ!$A$2:$NF$60,MATCH(1,(GMWQ!$NE$2:$NE$60=Z$3)*(GMWQ!$ND$2:$ND$60=Z$4)*(GMWQ!$NF$2:$NF$60=Z$1),0),$E46-1966)</f>
        <v>23755</v>
      </c>
      <c r="AA46" s="12" cm="1">
        <f t="array" ref="AA46">INDEX(GMWQ!$A$2:$NF$60,MATCH(1,(GMWQ!$NE$2:$NE$60=AA$3)*(GMWQ!$ND$2:$ND$60=AA$4)*(GMWQ!$NF$2:$NF$60=AA$1),0),$E46-1966)</f>
        <v>5395.5389999999998</v>
      </c>
    </row>
    <row r="47" spans="1:27" x14ac:dyDescent="0.25">
      <c r="A47" s="12">
        <v>1983</v>
      </c>
      <c r="B47" s="12">
        <f t="shared" si="4"/>
        <v>1983</v>
      </c>
      <c r="C47" s="12">
        <f t="shared" si="4"/>
        <v>1982</v>
      </c>
      <c r="D47" s="12">
        <f t="shared" si="4"/>
        <v>1982</v>
      </c>
      <c r="E47" s="12">
        <f t="shared" si="1"/>
        <v>2013</v>
      </c>
      <c r="F47" s="12" cm="1">
        <f t="array" ref="F47">INDEX(GMWQ!$A$2:$NF$60,MATCH(1,(GMWQ!$NE$2:$NE$60=F$3)*(GMWQ!$ND$2:$ND$60=F$4)*(GMWQ!$NF$2:$NF$60=F$1),0),$E47-1966)</f>
        <v>25528</v>
      </c>
      <c r="G47" s="12" cm="1">
        <f t="array" ref="G47">INDEX(GMWQ!$A$2:$NF$60,MATCH(1,(GMWQ!$NE$2:$NE$60=G$3)*(GMWQ!$ND$2:$ND$60=G$4)*(GMWQ!$NF$2:$NF$60=G$1),0),$E47-1966)</f>
        <v>485</v>
      </c>
      <c r="H47" s="12" cm="1">
        <f t="array" ref="H47">INDEX(GMWQ!$A$2:$NF$60,MATCH(1,(GMWQ!$NE$2:$NE$60=H$3)*(GMWQ!$ND$2:$ND$60=H$4)*(GMWQ!$NF$2:$NF$60=H$1),0),$E47-1966)</f>
        <v>315</v>
      </c>
      <c r="I47" s="12" cm="1">
        <f t="array" ref="I47">INDEX(GMWQ!$A$2:$NF$60,MATCH(1,(GMWQ!$NE$2:$NE$60=I$3)*(GMWQ!$ND$2:$ND$60=I$4)*(GMWQ!$NF$2:$NF$60=I$1),0),$E47-1966)</f>
        <v>5226</v>
      </c>
      <c r="J47" s="12" cm="1">
        <f t="array" ref="J47">INDEX(GMWQ!$A$2:$NF$60,MATCH(1,(GMWQ!$NE$2:$NE$60=J$3)*(GMWQ!$ND$2:$ND$60=J$4)*(GMWQ!$NF$2:$NF$60=J$1),0),$E47-1966)</f>
        <v>240</v>
      </c>
      <c r="K47" s="12" cm="1">
        <f t="array" ref="K47">INDEX(GMWQ!$A$2:$NF$60,MATCH(1,(GMWQ!$NE$2:$NE$60=K$3)*(GMWQ!$ND$2:$ND$60=K$4)*(GMWQ!$NF$2:$NF$60=K$1),0),$E47-1966)</f>
        <v>143</v>
      </c>
      <c r="L47" s="12" cm="1">
        <f t="array" ref="L47">INDEX(GMWQ!$A$2:$NF$60,MATCH(1,(GMWQ!$NE$2:$NE$60=L$3)*(GMWQ!$ND$2:$ND$60=L$4)*(GMWQ!$NF$2:$NF$60=L$1),0),$E47-1966)</f>
        <v>1797</v>
      </c>
      <c r="M47" s="12" cm="1">
        <f t="array" ref="M47">INDEX(GMWQ!$A$2:$NF$60,MATCH(1,(GMWQ!$NE$2:$NE$60=M$3)*(GMWQ!$ND$2:$ND$60=M$4)*(GMWQ!$NF$2:$NF$60=M$1),0),$E47-1966)</f>
        <v>3923</v>
      </c>
      <c r="N47" s="12" cm="1">
        <f t="array" ref="N47">INDEX(GMWQ!$A$2:$NF$60,MATCH(1,(GMWQ!$NE$2:$NE$60=N$3)*(GMWQ!$ND$2:$ND$60=N$4)*(GMWQ!$NF$2:$NF$60=N$1),0),$E47-1966)</f>
        <v>1301</v>
      </c>
      <c r="O47" s="12" cm="1">
        <f t="array" ref="O47">INDEX(GMWQ!$A$2:$NF$60,MATCH(1,(GMWQ!$NE$2:$NE$60=O$3)*(GMWQ!$ND$2:$ND$60=O$4)*(GMWQ!$NF$2:$NF$60=O$1),0),$E47-1966)</f>
        <v>1228</v>
      </c>
      <c r="P47" s="12" cm="1">
        <f t="array" ref="P47">INDEX(GMWQ!$A$2:$NF$60,MATCH(1,(GMWQ!$NE$2:$NE$60=P$3)*(GMWQ!$ND$2:$ND$60=P$4)*(GMWQ!$NF$2:$NF$60=P$1),0),$E47-1966)</f>
        <v>729</v>
      </c>
      <c r="Q47" s="12" cm="1">
        <f t="array" ref="Q47">INDEX(GMWQ!$A$2:$NF$60,MATCH(1,(GMWQ!$NE$2:$NE$60=Q$3)*(GMWQ!$ND$2:$ND$60=Q$4)*(GMWQ!$NF$2:$NF$60=Q$1),0),$E47-1966)</f>
        <v>890</v>
      </c>
      <c r="R47" s="12" cm="1">
        <f t="array" ref="R47">INDEX(GMWQ!$A$2:$NF$60,MATCH(1,(GMWQ!$NE$2:$NE$60=R$3)*(GMWQ!$ND$2:$ND$60=R$4)*(GMWQ!$NF$2:$NF$60=R$1),0),$E47-1966)</f>
        <v>183</v>
      </c>
      <c r="S47" s="12" cm="1">
        <f t="array" ref="S47">INDEX(GMWQ!$A$2:$NF$60,MATCH(1,(GMWQ!$NE$2:$NE$60=S$3)*(GMWQ!$ND$2:$ND$60=S$4)*(GMWQ!$NF$2:$NF$60=S$1),0),$E47-1966)</f>
        <v>1059</v>
      </c>
      <c r="T47" s="12" cm="1">
        <f t="array" ref="T47">INDEX(GMWQ!$A$2:$NF$60,MATCH(1,(GMWQ!$NE$2:$NE$60=T$3)*(GMWQ!$ND$2:$ND$60=T$4)*(GMWQ!$NF$2:$NF$60=T$1),0),$E47-1966)</f>
        <v>1134</v>
      </c>
      <c r="U47" s="12" cm="1">
        <f t="array" ref="U47">INDEX(GMWQ!$A$2:$NF$60,MATCH(1,(GMWQ!$NE$2:$NE$60=U$3)*(GMWQ!$ND$2:$ND$60=U$4)*(GMWQ!$NF$2:$NF$60=U$1),0),$E47-1966)</f>
        <v>1908</v>
      </c>
      <c r="V47" s="12" cm="1">
        <f t="array" ref="V47">INDEX(GMWQ!$A$2:$NF$60,MATCH(1,(GMWQ!$NE$2:$NE$60=V$3)*(GMWQ!$ND$2:$ND$60=V$4)*(GMWQ!$NF$2:$NF$60=V$1),0),$E47-1966)</f>
        <v>1707</v>
      </c>
      <c r="W47" s="12" cm="1">
        <f t="array" ref="W47">INDEX(GMWQ!$A$2:$NF$60,MATCH(1,(GMWQ!$NE$2:$NE$60=W$3)*(GMWQ!$ND$2:$ND$60=W$4)*(GMWQ!$NF$2:$NF$60=W$1),0),$E47-1966)</f>
        <v>2125</v>
      </c>
      <c r="X47" s="12" cm="1">
        <f t="array" ref="X47">INDEX(GMWQ!$A$2:$NF$60,MATCH(1,(GMWQ!$NE$2:$NE$60=X$3)*(GMWQ!$ND$2:$ND$60=X$4)*(GMWQ!$NF$2:$NF$60=X$1),0),$E47-1966)</f>
        <v>516</v>
      </c>
      <c r="Y47" s="12" cm="1">
        <f t="array" ref="Y47">INDEX(GMWQ!$A$2:$NF$60,MATCH(1,(GMWQ!$NE$2:$NE$60=Y$3)*(GMWQ!$ND$2:$ND$60=Y$4)*(GMWQ!$NF$2:$NF$60=Y$1),0),$E47-1966)</f>
        <v>620</v>
      </c>
      <c r="Z47" s="12" cm="1">
        <f t="array" ref="Z47">INDEX(GMWQ!$A$2:$NF$60,MATCH(1,(GMWQ!$NE$2:$NE$60=Z$3)*(GMWQ!$ND$2:$ND$60=Z$4)*(GMWQ!$NF$2:$NF$60=Z$1),0),$E47-1966)</f>
        <v>23651</v>
      </c>
      <c r="AA47" s="12" cm="1">
        <f t="array" ref="AA47">INDEX(GMWQ!$A$2:$NF$60,MATCH(1,(GMWQ!$NE$2:$NE$60=AA$3)*(GMWQ!$ND$2:$ND$60=AA$4)*(GMWQ!$NF$2:$NF$60=AA$1),0),$E47-1966)</f>
        <v>5399.4690000000001</v>
      </c>
    </row>
    <row r="48" spans="1:27" x14ac:dyDescent="0.25">
      <c r="B48" s="12">
        <f t="shared" si="4"/>
        <v>1983</v>
      </c>
      <c r="C48" s="12">
        <f t="shared" si="4"/>
        <v>1983</v>
      </c>
      <c r="E48" s="12">
        <f>+E47+1</f>
        <v>2014</v>
      </c>
      <c r="F48" s="12" cm="1">
        <f t="array" ref="F48">INDEX(GMWQ!$A$2:$NF$60,MATCH(1,(GMWQ!$NE$2:$NE$60=F$3)*(GMWQ!$ND$2:$ND$60=F$4)*(GMWQ!$NF$2:$NF$60=F$1),0),$E48-1966)</f>
        <v>25593</v>
      </c>
      <c r="G48" s="12" cm="1">
        <f t="array" ref="G48">INDEX(GMWQ!$A$2:$NF$60,MATCH(1,(GMWQ!$NE$2:$NE$60=G$3)*(GMWQ!$ND$2:$ND$60=G$4)*(GMWQ!$NF$2:$NF$60=G$1),0),$E48-1966)</f>
        <v>484</v>
      </c>
      <c r="H48" s="12" cm="1">
        <f t="array" ref="H48">INDEX(GMWQ!$A$2:$NF$60,MATCH(1,(GMWQ!$NE$2:$NE$60=H$3)*(GMWQ!$ND$2:$ND$60=H$4)*(GMWQ!$NF$2:$NF$60=H$1),0),$E48-1966)</f>
        <v>307</v>
      </c>
      <c r="I48" s="12" cm="1">
        <f t="array" ref="I48">INDEX(GMWQ!$A$2:$NF$60,MATCH(1,(GMWQ!$NE$2:$NE$60=I$3)*(GMWQ!$ND$2:$ND$60=I$4)*(GMWQ!$NF$2:$NF$60=I$1),0),$E48-1966)</f>
        <v>5175</v>
      </c>
      <c r="J48" s="12" cm="1">
        <f t="array" ref="J48">INDEX(GMWQ!$A$2:$NF$60,MATCH(1,(GMWQ!$NE$2:$NE$60=J$3)*(GMWQ!$ND$2:$ND$60=J$4)*(GMWQ!$NF$2:$NF$60=J$1),0),$E48-1966)</f>
        <v>238</v>
      </c>
      <c r="K48" s="12" cm="1">
        <f t="array" ref="K48">INDEX(GMWQ!$A$2:$NF$60,MATCH(1,(GMWQ!$NE$2:$NE$60=K$3)*(GMWQ!$ND$2:$ND$60=K$4)*(GMWQ!$NF$2:$NF$60=K$1),0),$E48-1966)</f>
        <v>142</v>
      </c>
      <c r="L48" s="12" cm="1">
        <f t="array" ref="L48">INDEX(GMWQ!$A$2:$NF$60,MATCH(1,(GMWQ!$NE$2:$NE$60=L$3)*(GMWQ!$ND$2:$ND$60=L$4)*(GMWQ!$NF$2:$NF$60=L$1),0),$E48-1966)</f>
        <v>1799</v>
      </c>
      <c r="M48" s="12" cm="1">
        <f t="array" ref="M48">INDEX(GMWQ!$A$2:$NF$60,MATCH(1,(GMWQ!$NE$2:$NE$60=M$3)*(GMWQ!$ND$2:$ND$60=M$4)*(GMWQ!$NF$2:$NF$60=M$1),0),$E48-1966)</f>
        <v>3958</v>
      </c>
      <c r="N48" s="12" cm="1">
        <f t="array" ref="N48">INDEX(GMWQ!$A$2:$NF$60,MATCH(1,(GMWQ!$NE$2:$NE$60=N$3)*(GMWQ!$ND$2:$ND$60=N$4)*(GMWQ!$NF$2:$NF$60=N$1),0),$E48-1966)</f>
        <v>1296</v>
      </c>
      <c r="O48" s="12" cm="1">
        <f t="array" ref="O48">INDEX(GMWQ!$A$2:$NF$60,MATCH(1,(GMWQ!$NE$2:$NE$60=O$3)*(GMWQ!$ND$2:$ND$60=O$4)*(GMWQ!$NF$2:$NF$60=O$1),0),$E48-1966)</f>
        <v>1254</v>
      </c>
      <c r="P48" s="12" cm="1">
        <f t="array" ref="P48">INDEX(GMWQ!$A$2:$NF$60,MATCH(1,(GMWQ!$NE$2:$NE$60=P$3)*(GMWQ!$ND$2:$ND$60=P$4)*(GMWQ!$NF$2:$NF$60=P$1),0),$E48-1966)</f>
        <v>728</v>
      </c>
      <c r="Q48" s="12" cm="1">
        <f t="array" ref="Q48">INDEX(GMWQ!$A$2:$NF$60,MATCH(1,(GMWQ!$NE$2:$NE$60=Q$3)*(GMWQ!$ND$2:$ND$60=Q$4)*(GMWQ!$NF$2:$NF$60=Q$1),0),$E48-1966)</f>
        <v>899</v>
      </c>
      <c r="R48" s="12" cm="1">
        <f t="array" ref="R48">INDEX(GMWQ!$A$2:$NF$60,MATCH(1,(GMWQ!$NE$2:$NE$60=R$3)*(GMWQ!$ND$2:$ND$60=R$4)*(GMWQ!$NF$2:$NF$60=R$1),0),$E48-1966)</f>
        <v>187</v>
      </c>
      <c r="S48" s="12" cm="1">
        <f t="array" ref="S48">INDEX(GMWQ!$A$2:$NF$60,MATCH(1,(GMWQ!$NE$2:$NE$60=S$3)*(GMWQ!$ND$2:$ND$60=S$4)*(GMWQ!$NF$2:$NF$60=S$1),0),$E48-1966)</f>
        <v>1078</v>
      </c>
      <c r="T48" s="12" cm="1">
        <f t="array" ref="T48">INDEX(GMWQ!$A$2:$NF$60,MATCH(1,(GMWQ!$NE$2:$NE$60=T$3)*(GMWQ!$ND$2:$ND$60=T$4)*(GMWQ!$NF$2:$NF$60=T$1),0),$E48-1966)</f>
        <v>1149</v>
      </c>
      <c r="U48" s="12" cm="1">
        <f t="array" ref="U48">INDEX(GMWQ!$A$2:$NF$60,MATCH(1,(GMWQ!$NE$2:$NE$60=U$3)*(GMWQ!$ND$2:$ND$60=U$4)*(GMWQ!$NF$2:$NF$60=U$1),0),$E48-1966)</f>
        <v>1911</v>
      </c>
      <c r="V48" s="12" cm="1">
        <f t="array" ref="V48">INDEX(GMWQ!$A$2:$NF$60,MATCH(1,(GMWQ!$NE$2:$NE$60=V$3)*(GMWQ!$ND$2:$ND$60=V$4)*(GMWQ!$NF$2:$NF$60=V$1),0),$E48-1966)</f>
        <v>1714</v>
      </c>
      <c r="W48" s="12" cm="1">
        <f t="array" ref="W48">INDEX(GMWQ!$A$2:$NF$60,MATCH(1,(GMWQ!$NE$2:$NE$60=W$3)*(GMWQ!$ND$2:$ND$60=W$4)*(GMWQ!$NF$2:$NF$60=W$1),0),$E48-1966)</f>
        <v>2154</v>
      </c>
      <c r="X48" s="12" cm="1">
        <f t="array" ref="X48">INDEX(GMWQ!$A$2:$NF$60,MATCH(1,(GMWQ!$NE$2:$NE$60=X$3)*(GMWQ!$ND$2:$ND$60=X$4)*(GMWQ!$NF$2:$NF$60=X$1),0),$E48-1966)</f>
        <v>509</v>
      </c>
      <c r="Y48" s="12" cm="1">
        <f t="array" ref="Y48">INDEX(GMWQ!$A$2:$NF$60,MATCH(1,(GMWQ!$NE$2:$NE$60=Y$3)*(GMWQ!$ND$2:$ND$60=Y$4)*(GMWQ!$NF$2:$NF$60=Y$1),0),$E48-1966)</f>
        <v>612</v>
      </c>
      <c r="Z48" s="12" cm="1">
        <f t="array" ref="Z48">INDEX(GMWQ!$A$2:$NF$60,MATCH(1,(GMWQ!$NE$2:$NE$60=Z$3)*(GMWQ!$ND$2:$ND$60=Z$4)*(GMWQ!$NF$2:$NF$60=Z$1),0),$E48-1966)</f>
        <v>23647</v>
      </c>
      <c r="AA48" s="12" cm="1">
        <f t="array" ref="AA48">INDEX(GMWQ!$A$2:$NF$60,MATCH(1,(GMWQ!$NE$2:$NE$60=AA$3)*(GMWQ!$ND$2:$ND$60=AA$4)*(GMWQ!$NF$2:$NF$60=AA$1),0),$E48-1966)</f>
        <v>5393.2460000000001</v>
      </c>
    </row>
    <row r="49" spans="1:27" x14ac:dyDescent="0.25">
      <c r="B49" s="12">
        <f t="shared" si="4"/>
        <v>1983</v>
      </c>
      <c r="C49" s="12">
        <f t="shared" si="4"/>
        <v>1983</v>
      </c>
      <c r="E49" s="12">
        <f t="shared" ref="E49:E112" si="5">+E48+1</f>
        <v>2015</v>
      </c>
      <c r="F49" s="12" cm="1">
        <f t="array" ref="F49">INDEX(GMWQ!$A$2:$NF$60,MATCH(1,(GMWQ!$NE$2:$NE$60=F$3)*(GMWQ!$ND$2:$ND$60=F$4)*(GMWQ!$NF$2:$NF$60=F$1),0),$E49-1966)</f>
        <v>25869</v>
      </c>
      <c r="G49" s="12" cm="1">
        <f t="array" ref="G49">INDEX(GMWQ!$A$2:$NF$60,MATCH(1,(GMWQ!$NE$2:$NE$60=G$3)*(GMWQ!$ND$2:$ND$60=G$4)*(GMWQ!$NF$2:$NF$60=G$1),0),$E49-1966)</f>
        <v>491</v>
      </c>
      <c r="H49" s="12" cm="1">
        <f t="array" ref="H49">INDEX(GMWQ!$A$2:$NF$60,MATCH(1,(GMWQ!$NE$2:$NE$60=H$3)*(GMWQ!$ND$2:$ND$60=H$4)*(GMWQ!$NF$2:$NF$60=H$1),0),$E49-1966)</f>
        <v>301</v>
      </c>
      <c r="I49" s="12" cm="1">
        <f t="array" ref="I49">INDEX(GMWQ!$A$2:$NF$60,MATCH(1,(GMWQ!$NE$2:$NE$60=I$3)*(GMWQ!$ND$2:$ND$60=I$4)*(GMWQ!$NF$2:$NF$60=I$1),0),$E49-1966)</f>
        <v>5155</v>
      </c>
      <c r="J49" s="12" cm="1">
        <f t="array" ref="J49">INDEX(GMWQ!$A$2:$NF$60,MATCH(1,(GMWQ!$NE$2:$NE$60=J$3)*(GMWQ!$ND$2:$ND$60=J$4)*(GMWQ!$NF$2:$NF$60=J$1),0),$E49-1966)</f>
        <v>237</v>
      </c>
      <c r="K49" s="12" cm="1">
        <f t="array" ref="K49">INDEX(GMWQ!$A$2:$NF$60,MATCH(1,(GMWQ!$NE$2:$NE$60=K$3)*(GMWQ!$ND$2:$ND$60=K$4)*(GMWQ!$NF$2:$NF$60=K$1),0),$E49-1966)</f>
        <v>144</v>
      </c>
      <c r="L49" s="12" cm="1">
        <f t="array" ref="L49">INDEX(GMWQ!$A$2:$NF$60,MATCH(1,(GMWQ!$NE$2:$NE$60=L$3)*(GMWQ!$ND$2:$ND$60=L$4)*(GMWQ!$NF$2:$NF$60=L$1),0),$E49-1966)</f>
        <v>1834</v>
      </c>
      <c r="M49" s="12" cm="1">
        <f t="array" ref="M49">INDEX(GMWQ!$A$2:$NF$60,MATCH(1,(GMWQ!$NE$2:$NE$60=M$3)*(GMWQ!$ND$2:$ND$60=M$4)*(GMWQ!$NF$2:$NF$60=M$1),0),$E49-1966)</f>
        <v>3999</v>
      </c>
      <c r="N49" s="12" cm="1">
        <f t="array" ref="N49">INDEX(GMWQ!$A$2:$NF$60,MATCH(1,(GMWQ!$NE$2:$NE$60=N$3)*(GMWQ!$ND$2:$ND$60=N$4)*(GMWQ!$NF$2:$NF$60=N$1),0),$E49-1966)</f>
        <v>1298</v>
      </c>
      <c r="O49" s="12" cm="1">
        <f t="array" ref="O49">INDEX(GMWQ!$A$2:$NF$60,MATCH(1,(GMWQ!$NE$2:$NE$60=O$3)*(GMWQ!$ND$2:$ND$60=O$4)*(GMWQ!$NF$2:$NF$60=O$1),0),$E49-1966)</f>
        <v>1290</v>
      </c>
      <c r="P49" s="12" cm="1">
        <f t="array" ref="P49">INDEX(GMWQ!$A$2:$NF$60,MATCH(1,(GMWQ!$NE$2:$NE$60=P$3)*(GMWQ!$ND$2:$ND$60=P$4)*(GMWQ!$NF$2:$NF$60=P$1),0),$E49-1966)</f>
        <v>733</v>
      </c>
      <c r="Q49" s="12" cm="1">
        <f t="array" ref="Q49">INDEX(GMWQ!$A$2:$NF$60,MATCH(1,(GMWQ!$NE$2:$NE$60=Q$3)*(GMWQ!$ND$2:$ND$60=Q$4)*(GMWQ!$NF$2:$NF$60=Q$1),0),$E49-1966)</f>
        <v>915</v>
      </c>
      <c r="R49" s="12" cm="1">
        <f t="array" ref="R49">INDEX(GMWQ!$A$2:$NF$60,MATCH(1,(GMWQ!$NE$2:$NE$60=R$3)*(GMWQ!$ND$2:$ND$60=R$4)*(GMWQ!$NF$2:$NF$60=R$1),0),$E49-1966)</f>
        <v>191</v>
      </c>
      <c r="S49" s="12" cm="1">
        <f t="array" ref="S49">INDEX(GMWQ!$A$2:$NF$60,MATCH(1,(GMWQ!$NE$2:$NE$60=S$3)*(GMWQ!$ND$2:$ND$60=S$4)*(GMWQ!$NF$2:$NF$60=S$1),0),$E49-1966)</f>
        <v>1102</v>
      </c>
      <c r="T49" s="12" cm="1">
        <f t="array" ref="T49">INDEX(GMWQ!$A$2:$NF$60,MATCH(1,(GMWQ!$NE$2:$NE$60=T$3)*(GMWQ!$ND$2:$ND$60=T$4)*(GMWQ!$NF$2:$NF$60=T$1),0),$E49-1966)</f>
        <v>1170</v>
      </c>
      <c r="U49" s="12" cm="1">
        <f t="array" ref="U49">INDEX(GMWQ!$A$2:$NF$60,MATCH(1,(GMWQ!$NE$2:$NE$60=U$3)*(GMWQ!$ND$2:$ND$60=U$4)*(GMWQ!$NF$2:$NF$60=U$1),0),$E49-1966)</f>
        <v>1916</v>
      </c>
      <c r="V49" s="12" cm="1">
        <f t="array" ref="V49">INDEX(GMWQ!$A$2:$NF$60,MATCH(1,(GMWQ!$NE$2:$NE$60=V$3)*(GMWQ!$ND$2:$ND$60=V$4)*(GMWQ!$NF$2:$NF$60=V$1),0),$E49-1966)</f>
        <v>1727</v>
      </c>
      <c r="W49" s="12" cm="1">
        <f t="array" ref="W49">INDEX(GMWQ!$A$2:$NF$60,MATCH(1,(GMWQ!$NE$2:$NE$60=W$3)*(GMWQ!$ND$2:$ND$60=W$4)*(GMWQ!$NF$2:$NF$60=W$1),0),$E49-1966)</f>
        <v>2197</v>
      </c>
      <c r="X49" s="12" cm="1">
        <f t="array" ref="X49">INDEX(GMWQ!$A$2:$NF$60,MATCH(1,(GMWQ!$NE$2:$NE$60=X$3)*(GMWQ!$ND$2:$ND$60=X$4)*(GMWQ!$NF$2:$NF$60=X$1),0),$E49-1966)</f>
        <v>531</v>
      </c>
      <c r="Y49" s="12" cm="1">
        <f t="array" ref="Y49">INDEX(GMWQ!$A$2:$NF$60,MATCH(1,(GMWQ!$NE$2:$NE$60=Y$3)*(GMWQ!$ND$2:$ND$60=Y$4)*(GMWQ!$NF$2:$NF$60=Y$1),0),$E49-1966)</f>
        <v>639</v>
      </c>
      <c r="Z49" s="12" cm="1">
        <f t="array" ref="Z49">INDEX(GMWQ!$A$2:$NF$60,MATCH(1,(GMWQ!$NE$2:$NE$60=Z$3)*(GMWQ!$ND$2:$ND$60=Z$4)*(GMWQ!$NF$2:$NF$60=Z$1),0),$E49-1966)</f>
        <v>23809</v>
      </c>
      <c r="AA49" s="12" cm="1">
        <f t="array" ref="AA49">INDEX(GMWQ!$A$2:$NF$60,MATCH(1,(GMWQ!$NE$2:$NE$60=AA$3)*(GMWQ!$ND$2:$ND$60=AA$4)*(GMWQ!$NF$2:$NF$60=AA$1),0),$E49-1966)</f>
        <v>5397.3950000000004</v>
      </c>
    </row>
    <row r="50" spans="1:27" x14ac:dyDescent="0.25">
      <c r="B50" s="12">
        <f t="shared" si="4"/>
        <v>1983</v>
      </c>
      <c r="C50" s="12">
        <f t="shared" si="4"/>
        <v>1983</v>
      </c>
      <c r="E50" s="12">
        <f t="shared" si="5"/>
        <v>2016</v>
      </c>
      <c r="F50" s="12" cm="1">
        <f t="array" ref="F50">INDEX(GMWQ!$A$2:$NF$60,MATCH(1,(GMWQ!$NE$2:$NE$60=F$3)*(GMWQ!$ND$2:$ND$60=F$4)*(GMWQ!$NF$2:$NF$60=F$1),0),$E50-1966)</f>
        <v>26044</v>
      </c>
      <c r="G50" s="12" cm="1">
        <f t="array" ref="G50">INDEX(GMWQ!$A$2:$NF$60,MATCH(1,(GMWQ!$NE$2:$NE$60=G$3)*(GMWQ!$ND$2:$ND$60=G$4)*(GMWQ!$NF$2:$NF$60=G$1),0),$E50-1966)</f>
        <v>495</v>
      </c>
      <c r="H50" s="12" cm="1">
        <f t="array" ref="H50">INDEX(GMWQ!$A$2:$NF$60,MATCH(1,(GMWQ!$NE$2:$NE$60=H$3)*(GMWQ!$ND$2:$ND$60=H$4)*(GMWQ!$NF$2:$NF$60=H$1),0),$E50-1966)</f>
        <v>295</v>
      </c>
      <c r="I50" s="12" cm="1">
        <f t="array" ref="I50">INDEX(GMWQ!$A$2:$NF$60,MATCH(1,(GMWQ!$NE$2:$NE$60=I$3)*(GMWQ!$ND$2:$ND$60=I$4)*(GMWQ!$NF$2:$NF$60=I$1),0),$E50-1966)</f>
        <v>5138</v>
      </c>
      <c r="J50" s="12" cm="1">
        <f t="array" ref="J50">INDEX(GMWQ!$A$2:$NF$60,MATCH(1,(GMWQ!$NE$2:$NE$60=J$3)*(GMWQ!$ND$2:$ND$60=J$4)*(GMWQ!$NF$2:$NF$60=J$1),0),$E50-1966)</f>
        <v>235</v>
      </c>
      <c r="K50" s="12" cm="1">
        <f t="array" ref="K50">INDEX(GMWQ!$A$2:$NF$60,MATCH(1,(GMWQ!$NE$2:$NE$60=K$3)*(GMWQ!$ND$2:$ND$60=K$4)*(GMWQ!$NF$2:$NF$60=K$1),0),$E50-1966)</f>
        <v>144</v>
      </c>
      <c r="L50" s="12" cm="1">
        <f t="array" ref="L50">INDEX(GMWQ!$A$2:$NF$60,MATCH(1,(GMWQ!$NE$2:$NE$60=L$3)*(GMWQ!$ND$2:$ND$60=L$4)*(GMWQ!$NF$2:$NF$60=L$1),0),$E50-1966)</f>
        <v>1859</v>
      </c>
      <c r="M50" s="12" cm="1">
        <f t="array" ref="M50">INDEX(GMWQ!$A$2:$NF$60,MATCH(1,(GMWQ!$NE$2:$NE$60=M$3)*(GMWQ!$ND$2:$ND$60=M$4)*(GMWQ!$NF$2:$NF$60=M$1),0),$E50-1966)</f>
        <v>4053</v>
      </c>
      <c r="N50" s="12" cm="1">
        <f t="array" ref="N50">INDEX(GMWQ!$A$2:$NF$60,MATCH(1,(GMWQ!$NE$2:$NE$60=N$3)*(GMWQ!$ND$2:$ND$60=N$4)*(GMWQ!$NF$2:$NF$60=N$1),0),$E50-1966)</f>
        <v>1304</v>
      </c>
      <c r="O50" s="12" cm="1">
        <f t="array" ref="O50">INDEX(GMWQ!$A$2:$NF$60,MATCH(1,(GMWQ!$NE$2:$NE$60=O$3)*(GMWQ!$ND$2:$ND$60=O$4)*(GMWQ!$NF$2:$NF$60=O$1),0),$E50-1966)</f>
        <v>1291</v>
      </c>
      <c r="P50" s="12" cm="1">
        <f t="array" ref="P50">INDEX(GMWQ!$A$2:$NF$60,MATCH(1,(GMWQ!$NE$2:$NE$60=P$3)*(GMWQ!$ND$2:$ND$60=P$4)*(GMWQ!$NF$2:$NF$60=P$1),0),$E50-1966)</f>
        <v>740</v>
      </c>
      <c r="Q50" s="12" cm="1">
        <f t="array" ref="Q50">INDEX(GMWQ!$A$2:$NF$60,MATCH(1,(GMWQ!$NE$2:$NE$60=Q$3)*(GMWQ!$ND$2:$ND$60=Q$4)*(GMWQ!$NF$2:$NF$60=Q$1),0),$E50-1966)</f>
        <v>920</v>
      </c>
      <c r="R50" s="12" cm="1">
        <f t="array" ref="R50">INDEX(GMWQ!$A$2:$NF$60,MATCH(1,(GMWQ!$NE$2:$NE$60=R$3)*(GMWQ!$ND$2:$ND$60=R$4)*(GMWQ!$NF$2:$NF$60=R$1),0),$E50-1966)</f>
        <v>194</v>
      </c>
      <c r="S50" s="12" cm="1">
        <f t="array" ref="S50">INDEX(GMWQ!$A$2:$NF$60,MATCH(1,(GMWQ!$NE$2:$NE$60=S$3)*(GMWQ!$ND$2:$ND$60=S$4)*(GMWQ!$NF$2:$NF$60=S$1),0),$E50-1966)</f>
        <v>1117</v>
      </c>
      <c r="T50" s="12" cm="1">
        <f t="array" ref="T50">INDEX(GMWQ!$A$2:$NF$60,MATCH(1,(GMWQ!$NE$2:$NE$60=T$3)*(GMWQ!$ND$2:$ND$60=T$4)*(GMWQ!$NF$2:$NF$60=T$1),0),$E50-1966)</f>
        <v>1186</v>
      </c>
      <c r="U50" s="12" cm="1">
        <f t="array" ref="U50">INDEX(GMWQ!$A$2:$NF$60,MATCH(1,(GMWQ!$NE$2:$NE$60=U$3)*(GMWQ!$ND$2:$ND$60=U$4)*(GMWQ!$NF$2:$NF$60=U$1),0),$E50-1966)</f>
        <v>1915</v>
      </c>
      <c r="V50" s="12" cm="1">
        <f t="array" ref="V50">INDEX(GMWQ!$A$2:$NF$60,MATCH(1,(GMWQ!$NE$2:$NE$60=V$3)*(GMWQ!$ND$2:$ND$60=V$4)*(GMWQ!$NF$2:$NF$60=V$1),0),$E50-1966)</f>
        <v>1745</v>
      </c>
      <c r="W50" s="12" cm="1">
        <f t="array" ref="W50">INDEX(GMWQ!$A$2:$NF$60,MATCH(1,(GMWQ!$NE$2:$NE$60=W$3)*(GMWQ!$ND$2:$ND$60=W$4)*(GMWQ!$NF$2:$NF$60=W$1),0),$E50-1966)</f>
        <v>2219</v>
      </c>
      <c r="X50" s="12" cm="1">
        <f t="array" ref="X50">INDEX(GMWQ!$A$2:$NF$60,MATCH(1,(GMWQ!$NE$2:$NE$60=X$3)*(GMWQ!$ND$2:$ND$60=X$4)*(GMWQ!$NF$2:$NF$60=X$1),0),$E50-1966)</f>
        <v>540</v>
      </c>
      <c r="Y50" s="12" cm="1">
        <f t="array" ref="Y50">INDEX(GMWQ!$A$2:$NF$60,MATCH(1,(GMWQ!$NE$2:$NE$60=Y$3)*(GMWQ!$ND$2:$ND$60=Y$4)*(GMWQ!$NF$2:$NF$60=Y$1),0),$E50-1966)</f>
        <v>653</v>
      </c>
      <c r="Z50" s="12" cm="1">
        <f t="array" ref="Z50">INDEX(GMWQ!$A$2:$NF$60,MATCH(1,(GMWQ!$NE$2:$NE$60=Z$3)*(GMWQ!$ND$2:$ND$60=Z$4)*(GMWQ!$NF$2:$NF$60=Z$1),0),$E50-1966)</f>
        <v>23994</v>
      </c>
      <c r="AA50" s="12" cm="1">
        <f t="array" ref="AA50">INDEX(GMWQ!$A$2:$NF$60,MATCH(1,(GMWQ!$NE$2:$NE$60=AA$3)*(GMWQ!$ND$2:$ND$60=AA$4)*(GMWQ!$NF$2:$NF$60=AA$1),0),$E50-1966)</f>
        <v>5394.4470000000001</v>
      </c>
    </row>
    <row r="51" spans="1:27" x14ac:dyDescent="0.25">
      <c r="A51" s="12">
        <v>1984</v>
      </c>
      <c r="B51" s="12">
        <f t="shared" si="4"/>
        <v>1984</v>
      </c>
      <c r="C51" s="12">
        <f t="shared" si="4"/>
        <v>1983</v>
      </c>
      <c r="D51" s="12">
        <f t="shared" si="4"/>
        <v>1983</v>
      </c>
      <c r="E51" s="12">
        <f t="shared" si="5"/>
        <v>2017</v>
      </c>
      <c r="F51" s="12" cm="1">
        <f t="array" ref="F51">INDEX(GMWQ!$A$2:$NF$60,MATCH(1,(GMWQ!$NE$2:$NE$60=F$3)*(GMWQ!$ND$2:$ND$60=F$4)*(GMWQ!$NF$2:$NF$60=F$1),0),$E51-1966)</f>
        <v>26180</v>
      </c>
      <c r="G51" s="12" cm="1">
        <f t="array" ref="G51">INDEX(GMWQ!$A$2:$NF$60,MATCH(1,(GMWQ!$NE$2:$NE$60=G$3)*(GMWQ!$ND$2:$ND$60=G$4)*(GMWQ!$NF$2:$NF$60=G$1),0),$E51-1966)</f>
        <v>500</v>
      </c>
      <c r="H51" s="12" cm="1">
        <f t="array" ref="H51">INDEX(GMWQ!$A$2:$NF$60,MATCH(1,(GMWQ!$NE$2:$NE$60=H$3)*(GMWQ!$ND$2:$ND$60=H$4)*(GMWQ!$NF$2:$NF$60=H$1),0),$E51-1966)</f>
        <v>289</v>
      </c>
      <c r="I51" s="12" cm="1">
        <f t="array" ref="I51">INDEX(GMWQ!$A$2:$NF$60,MATCH(1,(GMWQ!$NE$2:$NE$60=I$3)*(GMWQ!$ND$2:$ND$60=I$4)*(GMWQ!$NF$2:$NF$60=I$1),0),$E51-1966)</f>
        <v>5125</v>
      </c>
      <c r="J51" s="12" cm="1">
        <f t="array" ref="J51">INDEX(GMWQ!$A$2:$NF$60,MATCH(1,(GMWQ!$NE$2:$NE$60=J$3)*(GMWQ!$ND$2:$ND$60=J$4)*(GMWQ!$NF$2:$NF$60=J$1),0),$E51-1966)</f>
        <v>232</v>
      </c>
      <c r="K51" s="12" cm="1">
        <f t="array" ref="K51">INDEX(GMWQ!$A$2:$NF$60,MATCH(1,(GMWQ!$NE$2:$NE$60=K$3)*(GMWQ!$ND$2:$ND$60=K$4)*(GMWQ!$NF$2:$NF$60=K$1),0),$E51-1966)</f>
        <v>144</v>
      </c>
      <c r="L51" s="12" cm="1">
        <f t="array" ref="L51">INDEX(GMWQ!$A$2:$NF$60,MATCH(1,(GMWQ!$NE$2:$NE$60=L$3)*(GMWQ!$ND$2:$ND$60=L$4)*(GMWQ!$NF$2:$NF$60=L$1),0),$E51-1966)</f>
        <v>1875</v>
      </c>
      <c r="M51" s="12" cm="1">
        <f t="array" ref="M51">INDEX(GMWQ!$A$2:$NF$60,MATCH(1,(GMWQ!$NE$2:$NE$60=M$3)*(GMWQ!$ND$2:$ND$60=M$4)*(GMWQ!$NF$2:$NF$60=M$1),0),$E51-1966)</f>
        <v>4088</v>
      </c>
      <c r="N51" s="12" cm="1">
        <f t="array" ref="N51">INDEX(GMWQ!$A$2:$NF$60,MATCH(1,(GMWQ!$NE$2:$NE$60=N$3)*(GMWQ!$ND$2:$ND$60=N$4)*(GMWQ!$NF$2:$NF$60=N$1),0),$E51-1966)</f>
        <v>1308</v>
      </c>
      <c r="O51" s="12" cm="1">
        <f t="array" ref="O51">INDEX(GMWQ!$A$2:$NF$60,MATCH(1,(GMWQ!$NE$2:$NE$60=O$3)*(GMWQ!$ND$2:$ND$60=O$4)*(GMWQ!$NF$2:$NF$60=O$1),0),$E51-1966)</f>
        <v>1307</v>
      </c>
      <c r="P51" s="12" cm="1">
        <f t="array" ref="P51">INDEX(GMWQ!$A$2:$NF$60,MATCH(1,(GMWQ!$NE$2:$NE$60=P$3)*(GMWQ!$ND$2:$ND$60=P$4)*(GMWQ!$NF$2:$NF$60=P$1),0),$E51-1966)</f>
        <v>746</v>
      </c>
      <c r="Q51" s="12" cm="1">
        <f t="array" ref="Q51">INDEX(GMWQ!$A$2:$NF$60,MATCH(1,(GMWQ!$NE$2:$NE$60=Q$3)*(GMWQ!$ND$2:$ND$60=Q$4)*(GMWQ!$NF$2:$NF$60=Q$1),0),$E51-1966)</f>
        <v>930</v>
      </c>
      <c r="R51" s="12" cm="1">
        <f t="array" ref="R51">INDEX(GMWQ!$A$2:$NF$60,MATCH(1,(GMWQ!$NE$2:$NE$60=R$3)*(GMWQ!$ND$2:$ND$60=R$4)*(GMWQ!$NF$2:$NF$60=R$1),0),$E51-1966)</f>
        <v>197</v>
      </c>
      <c r="S51" s="12" cm="1">
        <f t="array" ref="S51">INDEX(GMWQ!$A$2:$NF$60,MATCH(1,(GMWQ!$NE$2:$NE$60=S$3)*(GMWQ!$ND$2:$ND$60=S$4)*(GMWQ!$NF$2:$NF$60=S$1),0),$E51-1966)</f>
        <v>1135</v>
      </c>
      <c r="T51" s="12" cm="1">
        <f t="array" ref="T51">INDEX(GMWQ!$A$2:$NF$60,MATCH(1,(GMWQ!$NE$2:$NE$60=T$3)*(GMWQ!$ND$2:$ND$60=T$4)*(GMWQ!$NF$2:$NF$60=T$1),0),$E51-1966)</f>
        <v>1202</v>
      </c>
      <c r="U51" s="12" cm="1">
        <f t="array" ref="U51">INDEX(GMWQ!$A$2:$NF$60,MATCH(1,(GMWQ!$NE$2:$NE$60=U$3)*(GMWQ!$ND$2:$ND$60=U$4)*(GMWQ!$NF$2:$NF$60=U$1),0),$E51-1966)</f>
        <v>1913</v>
      </c>
      <c r="V51" s="12" cm="1">
        <f t="array" ref="V51">INDEX(GMWQ!$A$2:$NF$60,MATCH(1,(GMWQ!$NE$2:$NE$60=V$3)*(GMWQ!$ND$2:$ND$60=V$4)*(GMWQ!$NF$2:$NF$60=V$1),0),$E51-1966)</f>
        <v>1750</v>
      </c>
      <c r="W51" s="12" cm="1">
        <f t="array" ref="W51">INDEX(GMWQ!$A$2:$NF$60,MATCH(1,(GMWQ!$NE$2:$NE$60=W$3)*(GMWQ!$ND$2:$ND$60=W$4)*(GMWQ!$NF$2:$NF$60=W$1),0),$E51-1966)</f>
        <v>2231</v>
      </c>
      <c r="X51" s="12" cm="1">
        <f t="array" ref="X51">INDEX(GMWQ!$A$2:$NF$60,MATCH(1,(GMWQ!$NE$2:$NE$60=X$3)*(GMWQ!$ND$2:$ND$60=X$4)*(GMWQ!$NF$2:$NF$60=X$1),0),$E51-1966)</f>
        <v>547</v>
      </c>
      <c r="Y51" s="12" cm="1">
        <f t="array" ref="Y51">INDEX(GMWQ!$A$2:$NF$60,MATCH(1,(GMWQ!$NE$2:$NE$60=Y$3)*(GMWQ!$ND$2:$ND$60=Y$4)*(GMWQ!$NF$2:$NF$60=Y$1),0),$E51-1966)</f>
        <v>663</v>
      </c>
      <c r="Z51" s="12" cm="1">
        <f t="array" ref="Z51">INDEX(GMWQ!$A$2:$NF$60,MATCH(1,(GMWQ!$NE$2:$NE$60=Z$3)*(GMWQ!$ND$2:$ND$60=Z$4)*(GMWQ!$NF$2:$NF$60=Z$1),0),$E51-1966)</f>
        <v>24125</v>
      </c>
      <c r="AA51" s="12" cm="1">
        <f t="array" ref="AA51">INDEX(GMWQ!$A$2:$NF$60,MATCH(1,(GMWQ!$NE$2:$NE$60=AA$3)*(GMWQ!$ND$2:$ND$60=AA$4)*(GMWQ!$NF$2:$NF$60=AA$1),0),$E51-1966)</f>
        <v>5390.08</v>
      </c>
    </row>
    <row r="52" spans="1:27" x14ac:dyDescent="0.25">
      <c r="B52" s="12">
        <f t="shared" si="4"/>
        <v>1984</v>
      </c>
      <c r="C52" s="12">
        <f t="shared" si="4"/>
        <v>1984</v>
      </c>
      <c r="E52" s="12">
        <f t="shared" si="5"/>
        <v>2018</v>
      </c>
      <c r="F52" s="12" cm="1">
        <f t="array" ref="F52">INDEX(GMWQ!$A$2:$NF$60,MATCH(1,(GMWQ!$NE$2:$NE$60=F$3)*(GMWQ!$ND$2:$ND$60=F$4)*(GMWQ!$NF$2:$NF$60=F$1),0),$E52-1966)</f>
        <v>26296</v>
      </c>
      <c r="G52" s="12" cm="1">
        <f t="array" ref="G52">INDEX(GMWQ!$A$2:$NF$60,MATCH(1,(GMWQ!$NE$2:$NE$60=G$3)*(GMWQ!$ND$2:$ND$60=G$4)*(GMWQ!$NF$2:$NF$60=G$1),0),$E52-1966)</f>
        <v>498</v>
      </c>
      <c r="H52" s="12" cm="1">
        <f t="array" ref="H52">INDEX(GMWQ!$A$2:$NF$60,MATCH(1,(GMWQ!$NE$2:$NE$60=H$3)*(GMWQ!$ND$2:$ND$60=H$4)*(GMWQ!$NF$2:$NF$60=H$1),0),$E52-1966)</f>
        <v>285</v>
      </c>
      <c r="I52" s="12" cm="1">
        <f t="array" ref="I52">INDEX(GMWQ!$A$2:$NF$60,MATCH(1,(GMWQ!$NE$2:$NE$60=I$3)*(GMWQ!$ND$2:$ND$60=I$4)*(GMWQ!$NF$2:$NF$60=I$1),0),$E52-1966)</f>
        <v>5121</v>
      </c>
      <c r="J52" s="12" cm="1">
        <f t="array" ref="J52">INDEX(GMWQ!$A$2:$NF$60,MATCH(1,(GMWQ!$NE$2:$NE$60=J$3)*(GMWQ!$ND$2:$ND$60=J$4)*(GMWQ!$NF$2:$NF$60=J$1),0),$E52-1966)</f>
        <v>231</v>
      </c>
      <c r="K52" s="12" cm="1">
        <f t="array" ref="K52">INDEX(GMWQ!$A$2:$NF$60,MATCH(1,(GMWQ!$NE$2:$NE$60=K$3)*(GMWQ!$ND$2:$ND$60=K$4)*(GMWQ!$NF$2:$NF$60=K$1),0),$E52-1966)</f>
        <v>144</v>
      </c>
      <c r="L52" s="12" cm="1">
        <f t="array" ref="L52">INDEX(GMWQ!$A$2:$NF$60,MATCH(1,(GMWQ!$NE$2:$NE$60=L$3)*(GMWQ!$ND$2:$ND$60=L$4)*(GMWQ!$NF$2:$NF$60=L$1),0),$E52-1966)</f>
        <v>1886</v>
      </c>
      <c r="M52" s="12" cm="1">
        <f t="array" ref="M52">INDEX(GMWQ!$A$2:$NF$60,MATCH(1,(GMWQ!$NE$2:$NE$60=M$3)*(GMWQ!$ND$2:$ND$60=M$4)*(GMWQ!$NF$2:$NF$60=M$1),0),$E52-1966)</f>
        <v>4117</v>
      </c>
      <c r="N52" s="12" cm="1">
        <f t="array" ref="N52">INDEX(GMWQ!$A$2:$NF$60,MATCH(1,(GMWQ!$NE$2:$NE$60=N$3)*(GMWQ!$ND$2:$ND$60=N$4)*(GMWQ!$NF$2:$NF$60=N$1),0),$E52-1966)</f>
        <v>1310</v>
      </c>
      <c r="O52" s="12" cm="1">
        <f t="array" ref="O52">INDEX(GMWQ!$A$2:$NF$60,MATCH(1,(GMWQ!$NE$2:$NE$60=O$3)*(GMWQ!$ND$2:$ND$60=O$4)*(GMWQ!$NF$2:$NF$60=O$1),0),$E52-1966)</f>
        <v>1328</v>
      </c>
      <c r="P52" s="12" cm="1">
        <f t="array" ref="P52">INDEX(GMWQ!$A$2:$NF$60,MATCH(1,(GMWQ!$NE$2:$NE$60=P$3)*(GMWQ!$ND$2:$ND$60=P$4)*(GMWQ!$NF$2:$NF$60=P$1),0),$E52-1966)</f>
        <v>750</v>
      </c>
      <c r="Q52" s="12" cm="1">
        <f t="array" ref="Q52">INDEX(GMWQ!$A$2:$NF$60,MATCH(1,(GMWQ!$NE$2:$NE$60=Q$3)*(GMWQ!$ND$2:$ND$60=Q$4)*(GMWQ!$NF$2:$NF$60=Q$1),0),$E52-1966)</f>
        <v>933</v>
      </c>
      <c r="R52" s="12" cm="1">
        <f t="array" ref="R52">INDEX(GMWQ!$A$2:$NF$60,MATCH(1,(GMWQ!$NE$2:$NE$60=R$3)*(GMWQ!$ND$2:$ND$60=R$4)*(GMWQ!$NF$2:$NF$60=R$1),0),$E52-1966)</f>
        <v>201</v>
      </c>
      <c r="S52" s="12" cm="1">
        <f t="array" ref="S52">INDEX(GMWQ!$A$2:$NF$60,MATCH(1,(GMWQ!$NE$2:$NE$60=S$3)*(GMWQ!$ND$2:$ND$60=S$4)*(GMWQ!$NF$2:$NF$60=S$1),0),$E52-1966)</f>
        <v>1154</v>
      </c>
      <c r="T52" s="12" cm="1">
        <f t="array" ref="T52">INDEX(GMWQ!$A$2:$NF$60,MATCH(1,(GMWQ!$NE$2:$NE$60=T$3)*(GMWQ!$ND$2:$ND$60=T$4)*(GMWQ!$NF$2:$NF$60=T$1),0),$E52-1966)</f>
        <v>1216</v>
      </c>
      <c r="U52" s="12" cm="1">
        <f t="array" ref="U52">INDEX(GMWQ!$A$2:$NF$60,MATCH(1,(GMWQ!$NE$2:$NE$60=U$3)*(GMWQ!$ND$2:$ND$60=U$4)*(GMWQ!$NF$2:$NF$60=U$1),0),$E52-1966)</f>
        <v>1908</v>
      </c>
      <c r="V52" s="12" cm="1">
        <f t="array" ref="V52">INDEX(GMWQ!$A$2:$NF$60,MATCH(1,(GMWQ!$NE$2:$NE$60=V$3)*(GMWQ!$ND$2:$ND$60=V$4)*(GMWQ!$NF$2:$NF$60=V$1),0),$E52-1966)</f>
        <v>1757</v>
      </c>
      <c r="W52" s="12" cm="1">
        <f t="array" ref="W52">INDEX(GMWQ!$A$2:$NF$60,MATCH(1,(GMWQ!$NE$2:$NE$60=W$3)*(GMWQ!$ND$2:$ND$60=W$4)*(GMWQ!$NF$2:$NF$60=W$1),0),$E52-1966)</f>
        <v>2242</v>
      </c>
      <c r="X52" s="12" cm="1">
        <f t="array" ref="X52">INDEX(GMWQ!$A$2:$NF$60,MATCH(1,(GMWQ!$NE$2:$NE$60=X$3)*(GMWQ!$ND$2:$ND$60=X$4)*(GMWQ!$NF$2:$NF$60=X$1),0),$E52-1966)</f>
        <v>547</v>
      </c>
      <c r="Y52" s="12" cm="1">
        <f t="array" ref="Y52">INDEX(GMWQ!$A$2:$NF$60,MATCH(1,(GMWQ!$NE$2:$NE$60=Y$3)*(GMWQ!$ND$2:$ND$60=Y$4)*(GMWQ!$NF$2:$NF$60=Y$1),0),$E52-1966)</f>
        <v>667</v>
      </c>
      <c r="Z52" s="12" cm="1">
        <f t="array" ref="Z52">INDEX(GMWQ!$A$2:$NF$60,MATCH(1,(GMWQ!$NE$2:$NE$60=Z$3)*(GMWQ!$ND$2:$ND$60=Z$4)*(GMWQ!$NF$2:$NF$60=Z$1),0),$E52-1966)</f>
        <v>24245</v>
      </c>
      <c r="AA52" s="12" cm="1">
        <f t="array" ref="AA52">INDEX(GMWQ!$A$2:$NF$60,MATCH(1,(GMWQ!$NE$2:$NE$60=AA$3)*(GMWQ!$ND$2:$ND$60=AA$4)*(GMWQ!$NF$2:$NF$60=AA$1),0),$E52-1966)</f>
        <v>5384.1840000000002</v>
      </c>
    </row>
    <row r="53" spans="1:27" x14ac:dyDescent="0.25">
      <c r="B53" s="12">
        <f t="shared" si="4"/>
        <v>1984</v>
      </c>
      <c r="C53" s="12">
        <f t="shared" si="4"/>
        <v>1984</v>
      </c>
      <c r="E53" s="12">
        <f t="shared" si="5"/>
        <v>2019</v>
      </c>
      <c r="F53" s="12" cm="1">
        <f t="array" ref="F53">INDEX(GMWQ!$A$2:$NF$60,MATCH(1,(GMWQ!$NE$2:$NE$60=F$3)*(GMWQ!$ND$2:$ND$60=F$4)*(GMWQ!$NF$2:$NF$60=F$1),0),$E53-1966)</f>
        <v>26406</v>
      </c>
      <c r="G53" s="12" cm="1">
        <f t="array" ref="G53">INDEX(GMWQ!$A$2:$NF$60,MATCH(1,(GMWQ!$NE$2:$NE$60=G$3)*(GMWQ!$ND$2:$ND$60=G$4)*(GMWQ!$NF$2:$NF$60=G$1),0),$E53-1966)</f>
        <v>499</v>
      </c>
      <c r="H53" s="12" cm="1">
        <f t="array" ref="H53">INDEX(GMWQ!$A$2:$NF$60,MATCH(1,(GMWQ!$NE$2:$NE$60=H$3)*(GMWQ!$ND$2:$ND$60=H$4)*(GMWQ!$NF$2:$NF$60=H$1),0),$E53-1966)</f>
        <v>283</v>
      </c>
      <c r="I53" s="12" cm="1">
        <f t="array" ref="I53">INDEX(GMWQ!$A$2:$NF$60,MATCH(1,(GMWQ!$NE$2:$NE$60=I$3)*(GMWQ!$ND$2:$ND$60=I$4)*(GMWQ!$NF$2:$NF$60=I$1),0),$E53-1966)</f>
        <v>5109</v>
      </c>
      <c r="J53" s="12" cm="1">
        <f t="array" ref="J53">INDEX(GMWQ!$A$2:$NF$60,MATCH(1,(GMWQ!$NE$2:$NE$60=J$3)*(GMWQ!$ND$2:$ND$60=J$4)*(GMWQ!$NF$2:$NF$60=J$1),0),$E53-1966)</f>
        <v>230</v>
      </c>
      <c r="K53" s="12" cm="1">
        <f t="array" ref="K53">INDEX(GMWQ!$A$2:$NF$60,MATCH(1,(GMWQ!$NE$2:$NE$60=K$3)*(GMWQ!$ND$2:$ND$60=K$4)*(GMWQ!$NF$2:$NF$60=K$1),0),$E53-1966)</f>
        <v>143</v>
      </c>
      <c r="L53" s="12" cm="1">
        <f t="array" ref="L53">INDEX(GMWQ!$A$2:$NF$60,MATCH(1,(GMWQ!$NE$2:$NE$60=L$3)*(GMWQ!$ND$2:$ND$60=L$4)*(GMWQ!$NF$2:$NF$60=L$1),0),$E53-1966)</f>
        <v>1898</v>
      </c>
      <c r="M53" s="12" cm="1">
        <f t="array" ref="M53">INDEX(GMWQ!$A$2:$NF$60,MATCH(1,(GMWQ!$NE$2:$NE$60=M$3)*(GMWQ!$ND$2:$ND$60=M$4)*(GMWQ!$NF$2:$NF$60=M$1),0),$E53-1966)</f>
        <v>4136</v>
      </c>
      <c r="N53" s="12" cm="1">
        <f t="array" ref="N53">INDEX(GMWQ!$A$2:$NF$60,MATCH(1,(GMWQ!$NE$2:$NE$60=N$3)*(GMWQ!$ND$2:$ND$60=N$4)*(GMWQ!$NF$2:$NF$60=N$1),0),$E53-1966)</f>
        <v>1311</v>
      </c>
      <c r="O53" s="12" cm="1">
        <f t="array" ref="O53">INDEX(GMWQ!$A$2:$NF$60,MATCH(1,(GMWQ!$NE$2:$NE$60=O$3)*(GMWQ!$ND$2:$ND$60=O$4)*(GMWQ!$NF$2:$NF$60=O$1),0),$E53-1966)</f>
        <v>1341</v>
      </c>
      <c r="P53" s="12" cm="1">
        <f t="array" ref="P53">INDEX(GMWQ!$A$2:$NF$60,MATCH(1,(GMWQ!$NE$2:$NE$60=P$3)*(GMWQ!$ND$2:$ND$60=P$4)*(GMWQ!$NF$2:$NF$60=P$1),0),$E53-1966)</f>
        <v>752</v>
      </c>
      <c r="Q53" s="12" cm="1">
        <f t="array" ref="Q53">INDEX(GMWQ!$A$2:$NF$60,MATCH(1,(GMWQ!$NE$2:$NE$60=Q$3)*(GMWQ!$ND$2:$ND$60=Q$4)*(GMWQ!$NF$2:$NF$60=Q$1),0),$E53-1966)</f>
        <v>946</v>
      </c>
      <c r="R53" s="12" cm="1">
        <f t="array" ref="R53">INDEX(GMWQ!$A$2:$NF$60,MATCH(1,(GMWQ!$NE$2:$NE$60=R$3)*(GMWQ!$ND$2:$ND$60=R$4)*(GMWQ!$NF$2:$NF$60=R$1),0),$E53-1966)</f>
        <v>205</v>
      </c>
      <c r="S53" s="12" cm="1">
        <f t="array" ref="S53">INDEX(GMWQ!$A$2:$NF$60,MATCH(1,(GMWQ!$NE$2:$NE$60=S$3)*(GMWQ!$ND$2:$ND$60=S$4)*(GMWQ!$NF$2:$NF$60=S$1),0),$E53-1966)</f>
        <v>1177</v>
      </c>
      <c r="T53" s="12" cm="1">
        <f t="array" ref="T53">INDEX(GMWQ!$A$2:$NF$60,MATCH(1,(GMWQ!$NE$2:$NE$60=T$3)*(GMWQ!$ND$2:$ND$60=T$4)*(GMWQ!$NF$2:$NF$60=T$1),0),$E53-1966)</f>
        <v>1236</v>
      </c>
      <c r="U53" s="12" cm="1">
        <f t="array" ref="U53">INDEX(GMWQ!$A$2:$NF$60,MATCH(1,(GMWQ!$NE$2:$NE$60=U$3)*(GMWQ!$ND$2:$ND$60=U$4)*(GMWQ!$NF$2:$NF$60=U$1),0),$E53-1966)</f>
        <v>1911</v>
      </c>
      <c r="V53" s="12" cm="1">
        <f t="array" ref="V53">INDEX(GMWQ!$A$2:$NF$60,MATCH(1,(GMWQ!$NE$2:$NE$60=V$3)*(GMWQ!$ND$2:$ND$60=V$4)*(GMWQ!$NF$2:$NF$60=V$1),0),$E53-1966)</f>
        <v>1763</v>
      </c>
      <c r="W53" s="12" cm="1">
        <f t="array" ref="W53">INDEX(GMWQ!$A$2:$NF$60,MATCH(1,(GMWQ!$NE$2:$NE$60=W$3)*(GMWQ!$ND$2:$ND$60=W$4)*(GMWQ!$NF$2:$NF$60=W$1),0),$E53-1966)</f>
        <v>2243</v>
      </c>
      <c r="X53" s="12" cm="1">
        <f t="array" ref="X53">INDEX(GMWQ!$A$2:$NF$60,MATCH(1,(GMWQ!$NE$2:$NE$60=X$3)*(GMWQ!$ND$2:$ND$60=X$4)*(GMWQ!$NF$2:$NF$60=X$1),0),$E53-1966)</f>
        <v>550</v>
      </c>
      <c r="Y53" s="12" cm="1">
        <f t="array" ref="Y53">INDEX(GMWQ!$A$2:$NF$60,MATCH(1,(GMWQ!$NE$2:$NE$60=Y$3)*(GMWQ!$ND$2:$ND$60=Y$4)*(GMWQ!$NF$2:$NF$60=Y$1),0),$E53-1966)</f>
        <v>672</v>
      </c>
      <c r="Z53" s="12" cm="1">
        <f t="array" ref="Z53">INDEX(GMWQ!$A$2:$NF$60,MATCH(1,(GMWQ!$NE$2:$NE$60=Z$3)*(GMWQ!$ND$2:$ND$60=Z$4)*(GMWQ!$NF$2:$NF$60=Z$1),0),$E53-1966)</f>
        <v>24335</v>
      </c>
      <c r="AA53" s="12" cm="1">
        <f t="array" ref="AA53">INDEX(GMWQ!$A$2:$NF$60,MATCH(1,(GMWQ!$NE$2:$NE$60=AA$3)*(GMWQ!$ND$2:$ND$60=AA$4)*(GMWQ!$NF$2:$NF$60=AA$1),0),$E53-1966)</f>
        <v>5392.5910000000003</v>
      </c>
    </row>
    <row r="54" spans="1:27" x14ac:dyDescent="0.25">
      <c r="B54" s="12">
        <f t="shared" si="4"/>
        <v>1984</v>
      </c>
      <c r="C54" s="12">
        <f t="shared" si="4"/>
        <v>1984</v>
      </c>
      <c r="E54" s="12">
        <f t="shared" si="5"/>
        <v>2020</v>
      </c>
      <c r="F54" s="12" cm="1">
        <f t="array" ref="F54">INDEX(GMWQ!$A$2:$NF$60,MATCH(1,(GMWQ!$NE$2:$NE$60=F$3)*(GMWQ!$ND$2:$ND$60=F$4)*(GMWQ!$NF$2:$NF$60=F$1),0),$E54-1966)</f>
        <v>26508</v>
      </c>
      <c r="G54" s="12" cm="1">
        <f t="array" ref="G54">INDEX(GMWQ!$A$2:$NF$60,MATCH(1,(GMWQ!$NE$2:$NE$60=G$3)*(GMWQ!$ND$2:$ND$60=G$4)*(GMWQ!$NF$2:$NF$60=G$1),0),$E54-1966)</f>
        <v>501</v>
      </c>
      <c r="H54" s="12" cm="1">
        <f t="array" ref="H54">INDEX(GMWQ!$A$2:$NF$60,MATCH(1,(GMWQ!$NE$2:$NE$60=H$3)*(GMWQ!$ND$2:$ND$60=H$4)*(GMWQ!$NF$2:$NF$60=H$1),0),$E54-1966)</f>
        <v>281</v>
      </c>
      <c r="I54" s="12" cm="1">
        <f t="array" ref="I54">INDEX(GMWQ!$A$2:$NF$60,MATCH(1,(GMWQ!$NE$2:$NE$60=I$3)*(GMWQ!$ND$2:$ND$60=I$4)*(GMWQ!$NF$2:$NF$60=I$1),0),$E54-1966)</f>
        <v>5106</v>
      </c>
      <c r="J54" s="12" cm="1">
        <f t="array" ref="J54">INDEX(GMWQ!$A$2:$NF$60,MATCH(1,(GMWQ!$NE$2:$NE$60=J$3)*(GMWQ!$ND$2:$ND$60=J$4)*(GMWQ!$NF$2:$NF$60=J$1),0),$E54-1966)</f>
        <v>228</v>
      </c>
      <c r="K54" s="12" cm="1">
        <f t="array" ref="K54">INDEX(GMWQ!$A$2:$NF$60,MATCH(1,(GMWQ!$NE$2:$NE$60=K$3)*(GMWQ!$ND$2:$ND$60=K$4)*(GMWQ!$NF$2:$NF$60=K$1),0),$E54-1966)</f>
        <v>142</v>
      </c>
      <c r="L54" s="12" cm="1">
        <f t="array" ref="L54">INDEX(GMWQ!$A$2:$NF$60,MATCH(1,(GMWQ!$NE$2:$NE$60=L$3)*(GMWQ!$ND$2:$ND$60=L$4)*(GMWQ!$NF$2:$NF$60=L$1),0),$E54-1966)</f>
        <v>1905</v>
      </c>
      <c r="M54" s="12" cm="1">
        <f t="array" ref="M54">INDEX(GMWQ!$A$2:$NF$60,MATCH(1,(GMWQ!$NE$2:$NE$60=M$3)*(GMWQ!$ND$2:$ND$60=M$4)*(GMWQ!$NF$2:$NF$60=M$1),0),$E54-1966)</f>
        <v>4158</v>
      </c>
      <c r="N54" s="12" cm="1">
        <f t="array" ref="N54">INDEX(GMWQ!$A$2:$NF$60,MATCH(1,(GMWQ!$NE$2:$NE$60=N$3)*(GMWQ!$ND$2:$ND$60=N$4)*(GMWQ!$NF$2:$NF$60=N$1),0),$E54-1966)</f>
        <v>1307</v>
      </c>
      <c r="O54" s="12" cm="1">
        <f t="array" ref="O54">INDEX(GMWQ!$A$2:$NF$60,MATCH(1,(GMWQ!$NE$2:$NE$60=O$3)*(GMWQ!$ND$2:$ND$60=O$4)*(GMWQ!$NF$2:$NF$60=O$1),0),$E54-1966)</f>
        <v>1354</v>
      </c>
      <c r="P54" s="12" cm="1">
        <f t="array" ref="P54">INDEX(GMWQ!$A$2:$NF$60,MATCH(1,(GMWQ!$NE$2:$NE$60=P$3)*(GMWQ!$ND$2:$ND$60=P$4)*(GMWQ!$NF$2:$NF$60=P$1),0),$E54-1966)</f>
        <v>757</v>
      </c>
      <c r="Q54" s="12" cm="1">
        <f t="array" ref="Q54">INDEX(GMWQ!$A$2:$NF$60,MATCH(1,(GMWQ!$NE$2:$NE$60=Q$3)*(GMWQ!$ND$2:$ND$60=Q$4)*(GMWQ!$NF$2:$NF$60=Q$1),0),$E54-1966)</f>
        <v>951</v>
      </c>
      <c r="R54" s="12" cm="1">
        <f t="array" ref="R54">INDEX(GMWQ!$A$2:$NF$60,MATCH(1,(GMWQ!$NE$2:$NE$60=R$3)*(GMWQ!$ND$2:$ND$60=R$4)*(GMWQ!$NF$2:$NF$60=R$1),0),$E54-1966)</f>
        <v>206</v>
      </c>
      <c r="S54" s="12" cm="1">
        <f t="array" ref="S54">INDEX(GMWQ!$A$2:$NF$60,MATCH(1,(GMWQ!$NE$2:$NE$60=S$3)*(GMWQ!$ND$2:$ND$60=S$4)*(GMWQ!$NF$2:$NF$60=S$1),0),$E54-1966)</f>
        <v>1185</v>
      </c>
      <c r="T54" s="12" cm="1">
        <f t="array" ref="T54">INDEX(GMWQ!$A$2:$NF$60,MATCH(1,(GMWQ!$NE$2:$NE$60=T$3)*(GMWQ!$ND$2:$ND$60=T$4)*(GMWQ!$NF$2:$NF$60=T$1),0),$E54-1966)</f>
        <v>1249</v>
      </c>
      <c r="U54" s="12" cm="1">
        <f t="array" ref="U54">INDEX(GMWQ!$A$2:$NF$60,MATCH(1,(GMWQ!$NE$2:$NE$60=U$3)*(GMWQ!$ND$2:$ND$60=U$4)*(GMWQ!$NF$2:$NF$60=U$1),0),$E54-1966)</f>
        <v>1881</v>
      </c>
      <c r="V54" s="12" cm="1">
        <f t="array" ref="V54">INDEX(GMWQ!$A$2:$NF$60,MATCH(1,(GMWQ!$NE$2:$NE$60=V$3)*(GMWQ!$ND$2:$ND$60=V$4)*(GMWQ!$NF$2:$NF$60=V$1),0),$E54-1966)</f>
        <v>1769</v>
      </c>
      <c r="W54" s="12" cm="1">
        <f t="array" ref="W54">INDEX(GMWQ!$A$2:$NF$60,MATCH(1,(GMWQ!$NE$2:$NE$60=W$3)*(GMWQ!$ND$2:$ND$60=W$4)*(GMWQ!$NF$2:$NF$60=W$1),0),$E54-1966)</f>
        <v>2289</v>
      </c>
      <c r="X54" s="12" cm="1">
        <f t="array" ref="X54">INDEX(GMWQ!$A$2:$NF$60,MATCH(1,(GMWQ!$NE$2:$NE$60=X$3)*(GMWQ!$ND$2:$ND$60=X$4)*(GMWQ!$NF$2:$NF$60=X$1),0),$E54-1966)</f>
        <v>558</v>
      </c>
      <c r="Y54" s="12" cm="1">
        <f t="array" ref="Y54">INDEX(GMWQ!$A$2:$NF$60,MATCH(1,(GMWQ!$NE$2:$NE$60=Y$3)*(GMWQ!$ND$2:$ND$60=Y$4)*(GMWQ!$NF$2:$NF$60=Y$1),0),$E54-1966)</f>
        <v>679</v>
      </c>
      <c r="Z54" s="12" cm="1">
        <f t="array" ref="Z54">INDEX(GMWQ!$A$2:$NF$60,MATCH(1,(GMWQ!$NE$2:$NE$60=Z$3)*(GMWQ!$ND$2:$ND$60=Z$4)*(GMWQ!$NF$2:$NF$60=Z$1),0),$E54-1966)</f>
        <v>24435</v>
      </c>
      <c r="AA54" s="12" cm="1">
        <f t="array" ref="AA54">INDEX(GMWQ!$A$2:$NF$60,MATCH(1,(GMWQ!$NE$2:$NE$60=AA$3)*(GMWQ!$ND$2:$ND$60=AA$4)*(GMWQ!$NF$2:$NF$60=AA$1),0),$E54-1966)</f>
        <v>5388.442</v>
      </c>
    </row>
    <row r="55" spans="1:27" x14ac:dyDescent="0.25">
      <c r="A55" s="12">
        <v>1985</v>
      </c>
      <c r="B55" s="12">
        <f t="shared" si="4"/>
        <v>1985</v>
      </c>
      <c r="C55" s="12">
        <f t="shared" si="4"/>
        <v>1984</v>
      </c>
      <c r="D55" s="12">
        <f t="shared" si="4"/>
        <v>1984</v>
      </c>
      <c r="E55" s="12">
        <f t="shared" si="5"/>
        <v>2021</v>
      </c>
      <c r="F55" s="12" cm="1">
        <f t="array" ref="F55">INDEX(GMWQ!$A$2:$NF$60,MATCH(1,(GMWQ!$NE$2:$NE$60=F$3)*(GMWQ!$ND$2:$ND$60=F$4)*(GMWQ!$NF$2:$NF$60=F$1),0),$E55-1966)</f>
        <v>26566</v>
      </c>
      <c r="G55" s="12" cm="1">
        <f t="array" ref="G55">INDEX(GMWQ!$A$2:$NF$60,MATCH(1,(GMWQ!$NE$2:$NE$60=G$3)*(GMWQ!$ND$2:$ND$60=G$4)*(GMWQ!$NF$2:$NF$60=G$1),0),$E55-1966)</f>
        <v>503</v>
      </c>
      <c r="H55" s="12" cm="1">
        <f t="array" ref="H55">INDEX(GMWQ!$A$2:$NF$60,MATCH(1,(GMWQ!$NE$2:$NE$60=H$3)*(GMWQ!$ND$2:$ND$60=H$4)*(GMWQ!$NF$2:$NF$60=H$1),0),$E55-1966)</f>
        <v>279</v>
      </c>
      <c r="I55" s="12" cm="1">
        <f t="array" ref="I55">INDEX(GMWQ!$A$2:$NF$60,MATCH(1,(GMWQ!$NE$2:$NE$60=I$3)*(GMWQ!$ND$2:$ND$60=I$4)*(GMWQ!$NF$2:$NF$60=I$1),0),$E55-1966)</f>
        <v>5096</v>
      </c>
      <c r="J55" s="12" cm="1">
        <f t="array" ref="J55">INDEX(GMWQ!$A$2:$NF$60,MATCH(1,(GMWQ!$NE$2:$NE$60=J$3)*(GMWQ!$ND$2:$ND$60=J$4)*(GMWQ!$NF$2:$NF$60=J$1),0),$E55-1966)</f>
        <v>226</v>
      </c>
      <c r="K55" s="12" cm="1">
        <f t="array" ref="K55">INDEX(GMWQ!$A$2:$NF$60,MATCH(1,(GMWQ!$NE$2:$NE$60=K$3)*(GMWQ!$ND$2:$ND$60=K$4)*(GMWQ!$NF$2:$NF$60=K$1),0),$E55-1966)</f>
        <v>142</v>
      </c>
      <c r="L55" s="12" cm="1">
        <f t="array" ref="L55">INDEX(GMWQ!$A$2:$NF$60,MATCH(1,(GMWQ!$NE$2:$NE$60=L$3)*(GMWQ!$ND$2:$ND$60=L$4)*(GMWQ!$NF$2:$NF$60=L$1),0),$E55-1966)</f>
        <v>1907</v>
      </c>
      <c r="M55" s="12" cm="1">
        <f t="array" ref="M55">INDEX(GMWQ!$A$2:$NF$60,MATCH(1,(GMWQ!$NE$2:$NE$60=M$3)*(GMWQ!$ND$2:$ND$60=M$4)*(GMWQ!$NF$2:$NF$60=M$1),0),$E55-1966)</f>
        <v>4152</v>
      </c>
      <c r="N55" s="12" cm="1">
        <f t="array" ref="N55">INDEX(GMWQ!$A$2:$NF$60,MATCH(1,(GMWQ!$NE$2:$NE$60=N$3)*(GMWQ!$ND$2:$ND$60=N$4)*(GMWQ!$NF$2:$NF$60=N$1),0),$E55-1966)</f>
        <v>1305</v>
      </c>
      <c r="O55" s="12" cm="1">
        <f t="array" ref="O55">INDEX(GMWQ!$A$2:$NF$60,MATCH(1,(GMWQ!$NE$2:$NE$60=O$3)*(GMWQ!$ND$2:$ND$60=O$4)*(GMWQ!$NF$2:$NF$60=O$1),0),$E55-1966)</f>
        <v>1360</v>
      </c>
      <c r="P55" s="12" cm="1">
        <f t="array" ref="P55">INDEX(GMWQ!$A$2:$NF$60,MATCH(1,(GMWQ!$NE$2:$NE$60=P$3)*(GMWQ!$ND$2:$ND$60=P$4)*(GMWQ!$NF$2:$NF$60=P$1),0),$E55-1966)</f>
        <v>759</v>
      </c>
      <c r="Q55" s="12" cm="1">
        <f t="array" ref="Q55">INDEX(GMWQ!$A$2:$NF$60,MATCH(1,(GMWQ!$NE$2:$NE$60=Q$3)*(GMWQ!$ND$2:$ND$60=Q$4)*(GMWQ!$NF$2:$NF$60=Q$1),0),$E55-1966)</f>
        <v>953</v>
      </c>
      <c r="R55" s="12" cm="1">
        <f t="array" ref="R55">INDEX(GMWQ!$A$2:$NF$60,MATCH(1,(GMWQ!$NE$2:$NE$60=R$3)*(GMWQ!$ND$2:$ND$60=R$4)*(GMWQ!$NF$2:$NF$60=R$1),0),$E55-1966)</f>
        <v>207</v>
      </c>
      <c r="S55" s="12" cm="1">
        <f t="array" ref="S55">INDEX(GMWQ!$A$2:$NF$60,MATCH(1,(GMWQ!$NE$2:$NE$60=S$3)*(GMWQ!$ND$2:$ND$60=S$4)*(GMWQ!$NF$2:$NF$60=S$1),0),$E55-1966)</f>
        <v>1192</v>
      </c>
      <c r="T55" s="12" cm="1">
        <f t="array" ref="T55">INDEX(GMWQ!$A$2:$NF$60,MATCH(1,(GMWQ!$NE$2:$NE$60=T$3)*(GMWQ!$ND$2:$ND$60=T$4)*(GMWQ!$NF$2:$NF$60=T$1),0),$E55-1966)</f>
        <v>1252</v>
      </c>
      <c r="U55" s="12" cm="1">
        <f t="array" ref="U55">INDEX(GMWQ!$A$2:$NF$60,MATCH(1,(GMWQ!$NE$2:$NE$60=U$3)*(GMWQ!$ND$2:$ND$60=U$4)*(GMWQ!$NF$2:$NF$60=U$1),0),$E55-1966)</f>
        <v>1882</v>
      </c>
      <c r="V55" s="12" cm="1">
        <f t="array" ref="V55">INDEX(GMWQ!$A$2:$NF$60,MATCH(1,(GMWQ!$NE$2:$NE$60=V$3)*(GMWQ!$ND$2:$ND$60=V$4)*(GMWQ!$NF$2:$NF$60=V$1),0),$E55-1966)</f>
        <v>1779</v>
      </c>
      <c r="W55" s="12" cm="1">
        <f t="array" ref="W55">INDEX(GMWQ!$A$2:$NF$60,MATCH(1,(GMWQ!$NE$2:$NE$60=W$3)*(GMWQ!$ND$2:$ND$60=W$4)*(GMWQ!$NF$2:$NF$60=W$1),0),$E55-1966)</f>
        <v>2322</v>
      </c>
      <c r="X55" s="12" cm="1">
        <f t="array" ref="X55">INDEX(GMWQ!$A$2:$NF$60,MATCH(1,(GMWQ!$NE$2:$NE$60=X$3)*(GMWQ!$ND$2:$ND$60=X$4)*(GMWQ!$NF$2:$NF$60=X$1),0),$E55-1966)</f>
        <v>563</v>
      </c>
      <c r="Y55" s="12" cm="1">
        <f t="array" ref="Y55">INDEX(GMWQ!$A$2:$NF$60,MATCH(1,(GMWQ!$NE$2:$NE$60=Y$3)*(GMWQ!$ND$2:$ND$60=Y$4)*(GMWQ!$NF$2:$NF$60=Y$1),0),$E55-1966)</f>
        <v>686</v>
      </c>
      <c r="Z55" s="12" cm="1">
        <f t="array" ref="Z55">INDEX(GMWQ!$A$2:$NF$60,MATCH(1,(GMWQ!$NE$2:$NE$60=Z$3)*(GMWQ!$ND$2:$ND$60=Z$4)*(GMWQ!$NF$2:$NF$60=Z$1),0),$E55-1966)</f>
        <v>24515</v>
      </c>
      <c r="AA55" s="12" cm="1">
        <f t="array" ref="AA55">INDEX(GMWQ!$A$2:$NF$60,MATCH(1,(GMWQ!$NE$2:$NE$60=AA$3)*(GMWQ!$ND$2:$ND$60=AA$4)*(GMWQ!$NF$2:$NF$60=AA$1),0),$E55-1966)</f>
        <v>5392.5910000000003</v>
      </c>
    </row>
    <row r="56" spans="1:27" x14ac:dyDescent="0.25">
      <c r="B56" s="12">
        <f t="shared" si="4"/>
        <v>1985</v>
      </c>
      <c r="C56" s="12">
        <f t="shared" si="4"/>
        <v>1985</v>
      </c>
      <c r="E56" s="12">
        <f t="shared" si="5"/>
        <v>2022</v>
      </c>
      <c r="F56" s="12" cm="1">
        <f t="array" ref="F56">INDEX(GMWQ!$A$2:$NF$60,MATCH(1,(GMWQ!$NE$2:$NE$60=F$3)*(GMWQ!$ND$2:$ND$60=F$4)*(GMWQ!$NF$2:$NF$60=F$1),0),$E56-1966)</f>
        <v>26610</v>
      </c>
      <c r="G56" s="12" cm="1">
        <f t="array" ref="G56">INDEX(GMWQ!$A$2:$NF$60,MATCH(1,(GMWQ!$NE$2:$NE$60=G$3)*(GMWQ!$ND$2:$ND$60=G$4)*(GMWQ!$NF$2:$NF$60=G$1),0),$E56-1966)</f>
        <v>504</v>
      </c>
      <c r="H56" s="12" cm="1">
        <f t="array" ref="H56">INDEX(GMWQ!$A$2:$NF$60,MATCH(1,(GMWQ!$NE$2:$NE$60=H$3)*(GMWQ!$ND$2:$ND$60=H$4)*(GMWQ!$NF$2:$NF$60=H$1),0),$E56-1966)</f>
        <v>270</v>
      </c>
      <c r="I56" s="12" cm="1">
        <f t="array" ref="I56">INDEX(GMWQ!$A$2:$NF$60,MATCH(1,(GMWQ!$NE$2:$NE$60=I$3)*(GMWQ!$ND$2:$ND$60=I$4)*(GMWQ!$NF$2:$NF$60=I$1),0),$E56-1966)</f>
        <v>5089</v>
      </c>
      <c r="J56" s="12" cm="1">
        <f t="array" ref="J56">INDEX(GMWQ!$A$2:$NF$60,MATCH(1,(GMWQ!$NE$2:$NE$60=J$3)*(GMWQ!$ND$2:$ND$60=J$4)*(GMWQ!$NF$2:$NF$60=J$1),0),$E56-1966)</f>
        <v>224</v>
      </c>
      <c r="K56" s="12" cm="1">
        <f t="array" ref="K56">INDEX(GMWQ!$A$2:$NF$60,MATCH(1,(GMWQ!$NE$2:$NE$60=K$3)*(GMWQ!$ND$2:$ND$60=K$4)*(GMWQ!$NF$2:$NF$60=K$1),0),$E56-1966)</f>
        <v>143</v>
      </c>
      <c r="L56" s="12" cm="1">
        <f t="array" ref="L56">INDEX(GMWQ!$A$2:$NF$60,MATCH(1,(GMWQ!$NE$2:$NE$60=L$3)*(GMWQ!$ND$2:$ND$60=L$4)*(GMWQ!$NF$2:$NF$60=L$1),0),$E56-1966)</f>
        <v>1899</v>
      </c>
      <c r="M56" s="12" cm="1">
        <f t="array" ref="M56">INDEX(GMWQ!$A$2:$NF$60,MATCH(1,(GMWQ!$NE$2:$NE$60=M$3)*(GMWQ!$ND$2:$ND$60=M$4)*(GMWQ!$NF$2:$NF$60=M$1),0),$E56-1966)</f>
        <v>4149</v>
      </c>
      <c r="N56" s="12" cm="1">
        <f t="array" ref="N56">INDEX(GMWQ!$A$2:$NF$60,MATCH(1,(GMWQ!$NE$2:$NE$60=N$3)*(GMWQ!$ND$2:$ND$60=N$4)*(GMWQ!$NF$2:$NF$60=N$1),0),$E56-1966)</f>
        <v>1303</v>
      </c>
      <c r="O56" s="12" cm="1">
        <f t="array" ref="O56">INDEX(GMWQ!$A$2:$NF$60,MATCH(1,(GMWQ!$NE$2:$NE$60=O$3)*(GMWQ!$ND$2:$ND$60=O$4)*(GMWQ!$NF$2:$NF$60=O$1),0),$E56-1966)</f>
        <v>1367</v>
      </c>
      <c r="P56" s="12" cm="1">
        <f t="array" ref="P56">INDEX(GMWQ!$A$2:$NF$60,MATCH(1,(GMWQ!$NE$2:$NE$60=P$3)*(GMWQ!$ND$2:$ND$60=P$4)*(GMWQ!$NF$2:$NF$60=P$1),0),$E56-1966)</f>
        <v>762</v>
      </c>
      <c r="Q56" s="12" cm="1">
        <f t="array" ref="Q56">INDEX(GMWQ!$A$2:$NF$60,MATCH(1,(GMWQ!$NE$2:$NE$60=Q$3)*(GMWQ!$ND$2:$ND$60=Q$4)*(GMWQ!$NF$2:$NF$60=Q$1),0),$E56-1966)</f>
        <v>955</v>
      </c>
      <c r="R56" s="12" cm="1">
        <f t="array" ref="R56">INDEX(GMWQ!$A$2:$NF$60,MATCH(1,(GMWQ!$NE$2:$NE$60=R$3)*(GMWQ!$ND$2:$ND$60=R$4)*(GMWQ!$NF$2:$NF$60=R$1),0),$E56-1966)</f>
        <v>210</v>
      </c>
      <c r="S56" s="12" cm="1">
        <f t="array" ref="S56">INDEX(GMWQ!$A$2:$NF$60,MATCH(1,(GMWQ!$NE$2:$NE$60=S$3)*(GMWQ!$ND$2:$ND$60=S$4)*(GMWQ!$NF$2:$NF$60=S$1),0),$E56-1966)</f>
        <v>1205</v>
      </c>
      <c r="T56" s="12" cm="1">
        <f t="array" ref="T56">INDEX(GMWQ!$A$2:$NF$60,MATCH(1,(GMWQ!$NE$2:$NE$60=T$3)*(GMWQ!$ND$2:$ND$60=T$4)*(GMWQ!$NF$2:$NF$60=T$1),0),$E56-1966)</f>
        <v>1260</v>
      </c>
      <c r="U56" s="12" cm="1">
        <f t="array" ref="U56">INDEX(GMWQ!$A$2:$NF$60,MATCH(1,(GMWQ!$NE$2:$NE$60=U$3)*(GMWQ!$ND$2:$ND$60=U$4)*(GMWQ!$NF$2:$NF$60=U$1),0),$E56-1966)</f>
        <v>1877</v>
      </c>
      <c r="V56" s="12" cm="1">
        <f t="array" ref="V56">INDEX(GMWQ!$A$2:$NF$60,MATCH(1,(GMWQ!$NE$2:$NE$60=V$3)*(GMWQ!$ND$2:$ND$60=V$4)*(GMWQ!$NF$2:$NF$60=V$1),0),$E56-1966)</f>
        <v>1785</v>
      </c>
      <c r="W56" s="12" cm="1">
        <f t="array" ref="W56">INDEX(GMWQ!$A$2:$NF$60,MATCH(1,(GMWQ!$NE$2:$NE$60=W$3)*(GMWQ!$ND$2:$ND$60=W$4)*(GMWQ!$NF$2:$NF$60=W$1),0),$E56-1966)</f>
        <v>2337</v>
      </c>
      <c r="X56" s="12" cm="1">
        <f t="array" ref="X56">INDEX(GMWQ!$A$2:$NF$60,MATCH(1,(GMWQ!$NE$2:$NE$60=X$3)*(GMWQ!$ND$2:$ND$60=X$4)*(GMWQ!$NF$2:$NF$60=X$1),0),$E56-1966)</f>
        <v>573</v>
      </c>
      <c r="Y56" s="12" cm="1">
        <f t="array" ref="Y56">INDEX(GMWQ!$A$2:$NF$60,MATCH(1,(GMWQ!$NE$2:$NE$60=Y$3)*(GMWQ!$ND$2:$ND$60=Y$4)*(GMWQ!$NF$2:$NF$60=Y$1),0),$E56-1966)</f>
        <v>696</v>
      </c>
      <c r="Z56" s="12" cm="1">
        <f t="array" ref="Z56">INDEX(GMWQ!$A$2:$NF$60,MATCH(1,(GMWQ!$NE$2:$NE$60=Z$3)*(GMWQ!$ND$2:$ND$60=Z$4)*(GMWQ!$NF$2:$NF$60=Z$1),0),$E56-1966)</f>
        <v>24570</v>
      </c>
      <c r="AA56" s="12" cm="1">
        <f t="array" ref="AA56">INDEX(GMWQ!$A$2:$NF$60,MATCH(1,(GMWQ!$NE$2:$NE$60=AA$3)*(GMWQ!$ND$2:$ND$60=AA$4)*(GMWQ!$NF$2:$NF$60=AA$1),0),$E56-1966)</f>
        <v>5402.7449999999999</v>
      </c>
    </row>
    <row r="57" spans="1:27" x14ac:dyDescent="0.25">
      <c r="B57" s="12">
        <f t="shared" si="4"/>
        <v>1985</v>
      </c>
      <c r="C57" s="12">
        <f t="shared" si="4"/>
        <v>1985</v>
      </c>
      <c r="E57" s="12">
        <f t="shared" si="5"/>
        <v>2023</v>
      </c>
      <c r="F57" s="12" cm="1">
        <f t="array" ref="F57">INDEX(GMWQ!$A$2:$NF$60,MATCH(1,(GMWQ!$NE$2:$NE$60=F$3)*(GMWQ!$ND$2:$ND$60=F$4)*(GMWQ!$NF$2:$NF$60=F$1),0),$E57-1966)</f>
        <v>26667</v>
      </c>
      <c r="G57" s="12" cm="1">
        <f t="array" ref="G57">INDEX(GMWQ!$A$2:$NF$60,MATCH(1,(GMWQ!$NE$2:$NE$60=G$3)*(GMWQ!$ND$2:$ND$60=G$4)*(GMWQ!$NF$2:$NF$60=G$1),0),$E57-1966)</f>
        <v>504</v>
      </c>
      <c r="H57" s="12" cm="1">
        <f t="array" ref="H57">INDEX(GMWQ!$A$2:$NF$60,MATCH(1,(GMWQ!$NE$2:$NE$60=H$3)*(GMWQ!$ND$2:$ND$60=H$4)*(GMWQ!$NF$2:$NF$60=H$1),0),$E57-1966)</f>
        <v>260</v>
      </c>
      <c r="I57" s="12" cm="1">
        <f t="array" ref="I57">INDEX(GMWQ!$A$2:$NF$60,MATCH(1,(GMWQ!$NE$2:$NE$60=I$3)*(GMWQ!$ND$2:$ND$60=I$4)*(GMWQ!$NF$2:$NF$60=I$1),0),$E57-1966)</f>
        <v>5092</v>
      </c>
      <c r="J57" s="12" cm="1">
        <f t="array" ref="J57">INDEX(GMWQ!$A$2:$NF$60,MATCH(1,(GMWQ!$NE$2:$NE$60=J$3)*(GMWQ!$ND$2:$ND$60=J$4)*(GMWQ!$NF$2:$NF$60=J$1),0),$E57-1966)</f>
        <v>224</v>
      </c>
      <c r="K57" s="12" cm="1">
        <f t="array" ref="K57">INDEX(GMWQ!$A$2:$NF$60,MATCH(1,(GMWQ!$NE$2:$NE$60=K$3)*(GMWQ!$ND$2:$ND$60=K$4)*(GMWQ!$NF$2:$NF$60=K$1),0),$E57-1966)</f>
        <v>142</v>
      </c>
      <c r="L57" s="12" cm="1">
        <f t="array" ref="L57">INDEX(GMWQ!$A$2:$NF$60,MATCH(1,(GMWQ!$NE$2:$NE$60=L$3)*(GMWQ!$ND$2:$ND$60=L$4)*(GMWQ!$NF$2:$NF$60=L$1),0),$E57-1966)</f>
        <v>1890</v>
      </c>
      <c r="M57" s="12" cm="1">
        <f t="array" ref="M57">INDEX(GMWQ!$A$2:$NF$60,MATCH(1,(GMWQ!$NE$2:$NE$60=M$3)*(GMWQ!$ND$2:$ND$60=M$4)*(GMWQ!$NF$2:$NF$60=M$1),0),$E57-1966)</f>
        <v>4164</v>
      </c>
      <c r="N57" s="12" cm="1">
        <f t="array" ref="N57">INDEX(GMWQ!$A$2:$NF$60,MATCH(1,(GMWQ!$NE$2:$NE$60=N$3)*(GMWQ!$ND$2:$ND$60=N$4)*(GMWQ!$NF$2:$NF$60=N$1),0),$E57-1966)</f>
        <v>1296</v>
      </c>
      <c r="O57" s="12" cm="1">
        <f t="array" ref="O57">INDEX(GMWQ!$A$2:$NF$60,MATCH(1,(GMWQ!$NE$2:$NE$60=O$3)*(GMWQ!$ND$2:$ND$60=O$4)*(GMWQ!$NF$2:$NF$60=O$1),0),$E57-1966)</f>
        <v>1370</v>
      </c>
      <c r="P57" s="12" cm="1">
        <f t="array" ref="P57">INDEX(GMWQ!$A$2:$NF$60,MATCH(1,(GMWQ!$NE$2:$NE$60=P$3)*(GMWQ!$ND$2:$ND$60=P$4)*(GMWQ!$NF$2:$NF$60=P$1),0),$E57-1966)</f>
        <v>761</v>
      </c>
      <c r="Q57" s="12" cm="1">
        <f t="array" ref="Q57">INDEX(GMWQ!$A$2:$NF$60,MATCH(1,(GMWQ!$NE$2:$NE$60=Q$3)*(GMWQ!$ND$2:$ND$60=Q$4)*(GMWQ!$NF$2:$NF$60=Q$1),0),$E57-1966)</f>
        <v>968</v>
      </c>
      <c r="R57" s="12" cm="1">
        <f t="array" ref="R57">INDEX(GMWQ!$A$2:$NF$60,MATCH(1,(GMWQ!$NE$2:$NE$60=R$3)*(GMWQ!$ND$2:$ND$60=R$4)*(GMWQ!$NF$2:$NF$60=R$1),0),$E57-1966)</f>
        <v>212</v>
      </c>
      <c r="S57" s="12" cm="1">
        <f t="array" ref="S57">INDEX(GMWQ!$A$2:$NF$60,MATCH(1,(GMWQ!$NE$2:$NE$60=S$3)*(GMWQ!$ND$2:$ND$60=S$4)*(GMWQ!$NF$2:$NF$60=S$1),0),$E57-1966)</f>
        <v>1220</v>
      </c>
      <c r="T57" s="12" cm="1">
        <f t="array" ref="T57">INDEX(GMWQ!$A$2:$NF$60,MATCH(1,(GMWQ!$NE$2:$NE$60=T$3)*(GMWQ!$ND$2:$ND$60=T$4)*(GMWQ!$NF$2:$NF$60=T$1),0),$E57-1966)</f>
        <v>1272</v>
      </c>
      <c r="U57" s="12" cm="1">
        <f t="array" ref="U57">INDEX(GMWQ!$A$2:$NF$60,MATCH(1,(GMWQ!$NE$2:$NE$60=U$3)*(GMWQ!$ND$2:$ND$60=U$4)*(GMWQ!$NF$2:$NF$60=U$1),0),$E57-1966)</f>
        <v>1877</v>
      </c>
      <c r="V57" s="12" cm="1">
        <f t="array" ref="V57">INDEX(GMWQ!$A$2:$NF$60,MATCH(1,(GMWQ!$NE$2:$NE$60=V$3)*(GMWQ!$ND$2:$ND$60=V$4)*(GMWQ!$NF$2:$NF$60=V$1),0),$E57-1966)</f>
        <v>1789</v>
      </c>
      <c r="W57" s="12" cm="1">
        <f t="array" ref="W57">INDEX(GMWQ!$A$2:$NF$60,MATCH(1,(GMWQ!$NE$2:$NE$60=W$3)*(GMWQ!$ND$2:$ND$60=W$4)*(GMWQ!$NF$2:$NF$60=W$1),0),$E57-1966)</f>
        <v>2351</v>
      </c>
      <c r="X57" s="12" cm="1">
        <f t="array" ref="X57">INDEX(GMWQ!$A$2:$NF$60,MATCH(1,(GMWQ!$NE$2:$NE$60=X$3)*(GMWQ!$ND$2:$ND$60=X$4)*(GMWQ!$NF$2:$NF$60=X$1),0),$E57-1966)</f>
        <v>575</v>
      </c>
      <c r="Y57" s="12" cm="1">
        <f t="array" ref="Y57">INDEX(GMWQ!$A$2:$NF$60,MATCH(1,(GMWQ!$NE$2:$NE$60=Y$3)*(GMWQ!$ND$2:$ND$60=Y$4)*(GMWQ!$NF$2:$NF$60=Y$1),0),$E57-1966)</f>
        <v>700</v>
      </c>
      <c r="Z57" s="12" cm="1">
        <f t="array" ref="Z57">INDEX(GMWQ!$A$2:$NF$60,MATCH(1,(GMWQ!$NE$2:$NE$60=Z$3)*(GMWQ!$ND$2:$ND$60=Z$4)*(GMWQ!$NF$2:$NF$60=Z$1),0),$E57-1966)</f>
        <v>24625</v>
      </c>
      <c r="AA57" s="12" cm="1">
        <f t="array" ref="AA57">INDEX(GMWQ!$A$2:$NF$60,MATCH(1,(GMWQ!$NE$2:$NE$60=AA$3)*(GMWQ!$ND$2:$ND$60=AA$4)*(GMWQ!$NF$2:$NF$60=AA$1),0),$E57-1966)</f>
        <v>5399.7969999999996</v>
      </c>
    </row>
    <row r="58" spans="1:27" x14ac:dyDescent="0.25">
      <c r="B58" s="12">
        <f t="shared" si="4"/>
        <v>1985</v>
      </c>
      <c r="C58" s="12">
        <f t="shared" si="4"/>
        <v>1985</v>
      </c>
      <c r="E58" s="12">
        <f t="shared" si="5"/>
        <v>2024</v>
      </c>
      <c r="F58" s="12" cm="1">
        <f t="array" ref="F58">INDEX(GMWQ!$A$2:$NF$60,MATCH(1,(GMWQ!$NE$2:$NE$60=F$3)*(GMWQ!$ND$2:$ND$60=F$4)*(GMWQ!$NF$2:$NF$60=F$1),0),$E58-1966)</f>
        <v>26655</v>
      </c>
      <c r="G58" s="12" cm="1">
        <f t="array" ref="G58">INDEX(GMWQ!$A$2:$NF$60,MATCH(1,(GMWQ!$NE$2:$NE$60=G$3)*(GMWQ!$ND$2:$ND$60=G$4)*(GMWQ!$NF$2:$NF$60=G$1),0),$E58-1966)</f>
        <v>499</v>
      </c>
      <c r="H58" s="12" cm="1">
        <f t="array" ref="H58">INDEX(GMWQ!$A$2:$NF$60,MATCH(1,(GMWQ!$NE$2:$NE$60=H$3)*(GMWQ!$ND$2:$ND$60=H$4)*(GMWQ!$NF$2:$NF$60=H$1),0),$E58-1966)</f>
        <v>251</v>
      </c>
      <c r="I58" s="12" cm="1">
        <f t="array" ref="I58">INDEX(GMWQ!$A$2:$NF$60,MATCH(1,(GMWQ!$NE$2:$NE$60=I$3)*(GMWQ!$ND$2:$ND$60=I$4)*(GMWQ!$NF$2:$NF$60=I$1),0),$E58-1966)</f>
        <v>5062</v>
      </c>
      <c r="J58" s="12" cm="1">
        <f t="array" ref="J58">INDEX(GMWQ!$A$2:$NF$60,MATCH(1,(GMWQ!$NE$2:$NE$60=J$3)*(GMWQ!$ND$2:$ND$60=J$4)*(GMWQ!$NF$2:$NF$60=J$1),0),$E58-1966)</f>
        <v>222</v>
      </c>
      <c r="K58" s="12" cm="1">
        <f t="array" ref="K58">INDEX(GMWQ!$A$2:$NF$60,MATCH(1,(GMWQ!$NE$2:$NE$60=K$3)*(GMWQ!$ND$2:$ND$60=K$4)*(GMWQ!$NF$2:$NF$60=K$1),0),$E58-1966)</f>
        <v>141</v>
      </c>
      <c r="L58" s="12" cm="1">
        <f t="array" ref="L58">INDEX(GMWQ!$A$2:$NF$60,MATCH(1,(GMWQ!$NE$2:$NE$60=L$3)*(GMWQ!$ND$2:$ND$60=L$4)*(GMWQ!$NF$2:$NF$60=L$1),0),$E58-1966)</f>
        <v>1888</v>
      </c>
      <c r="M58" s="12" cm="1">
        <f t="array" ref="M58">INDEX(GMWQ!$A$2:$NF$60,MATCH(1,(GMWQ!$NE$2:$NE$60=M$3)*(GMWQ!$ND$2:$ND$60=M$4)*(GMWQ!$NF$2:$NF$60=M$1),0),$E58-1966)</f>
        <v>4172</v>
      </c>
      <c r="N58" s="12" cm="1">
        <f t="array" ref="N58">INDEX(GMWQ!$A$2:$NF$60,MATCH(1,(GMWQ!$NE$2:$NE$60=N$3)*(GMWQ!$ND$2:$ND$60=N$4)*(GMWQ!$NF$2:$NF$60=N$1),0),$E58-1966)</f>
        <v>1289</v>
      </c>
      <c r="O58" s="12" cm="1">
        <f t="array" ref="O58">INDEX(GMWQ!$A$2:$NF$60,MATCH(1,(GMWQ!$NE$2:$NE$60=O$3)*(GMWQ!$ND$2:$ND$60=O$4)*(GMWQ!$NF$2:$NF$60=O$1),0),$E58-1966)</f>
        <v>1370</v>
      </c>
      <c r="P58" s="12" cm="1">
        <f t="array" ref="P58">INDEX(GMWQ!$A$2:$NF$60,MATCH(1,(GMWQ!$NE$2:$NE$60=P$3)*(GMWQ!$ND$2:$ND$60=P$4)*(GMWQ!$NF$2:$NF$60=P$1),0),$E58-1966)</f>
        <v>763</v>
      </c>
      <c r="Q58" s="12" cm="1">
        <f t="array" ref="Q58">INDEX(GMWQ!$A$2:$NF$60,MATCH(1,(GMWQ!$NE$2:$NE$60=Q$3)*(GMWQ!$ND$2:$ND$60=Q$4)*(GMWQ!$NF$2:$NF$60=Q$1),0),$E58-1966)</f>
        <v>973</v>
      </c>
      <c r="R58" s="12" cm="1">
        <f t="array" ref="R58">INDEX(GMWQ!$A$2:$NF$60,MATCH(1,(GMWQ!$NE$2:$NE$60=R$3)*(GMWQ!$ND$2:$ND$60=R$4)*(GMWQ!$NF$2:$NF$60=R$1),0),$E58-1966)</f>
        <v>213</v>
      </c>
      <c r="S58" s="12" cm="1">
        <f t="array" ref="S58">INDEX(GMWQ!$A$2:$NF$60,MATCH(1,(GMWQ!$NE$2:$NE$60=S$3)*(GMWQ!$ND$2:$ND$60=S$4)*(GMWQ!$NF$2:$NF$60=S$1),0),$E58-1966)</f>
        <v>1226</v>
      </c>
      <c r="T58" s="12" cm="1">
        <f t="array" ref="T58">INDEX(GMWQ!$A$2:$NF$60,MATCH(1,(GMWQ!$NE$2:$NE$60=T$3)*(GMWQ!$ND$2:$ND$60=T$4)*(GMWQ!$NF$2:$NF$60=T$1),0),$E58-1966)</f>
        <v>1279</v>
      </c>
      <c r="U58" s="12" cm="1">
        <f t="array" ref="U58">INDEX(GMWQ!$A$2:$NF$60,MATCH(1,(GMWQ!$NE$2:$NE$60=U$3)*(GMWQ!$ND$2:$ND$60=U$4)*(GMWQ!$NF$2:$NF$60=U$1),0),$E58-1966)</f>
        <v>1878</v>
      </c>
      <c r="V58" s="12" cm="1">
        <f t="array" ref="V58">INDEX(GMWQ!$A$2:$NF$60,MATCH(1,(GMWQ!$NE$2:$NE$60=V$3)*(GMWQ!$ND$2:$ND$60=V$4)*(GMWQ!$NF$2:$NF$60=V$1),0),$E58-1966)</f>
        <v>1800</v>
      </c>
      <c r="W58" s="12" cm="1">
        <f t="array" ref="W58">INDEX(GMWQ!$A$2:$NF$60,MATCH(1,(GMWQ!$NE$2:$NE$60=W$3)*(GMWQ!$ND$2:$ND$60=W$4)*(GMWQ!$NF$2:$NF$60=W$1),0),$E58-1966)</f>
        <v>2362</v>
      </c>
      <c r="X58" s="12" cm="1">
        <f t="array" ref="X58">INDEX(GMWQ!$A$2:$NF$60,MATCH(1,(GMWQ!$NE$2:$NE$60=X$3)*(GMWQ!$ND$2:$ND$60=X$4)*(GMWQ!$NF$2:$NF$60=X$1),0),$E58-1966)</f>
        <v>571</v>
      </c>
      <c r="Y58" s="12" cm="1">
        <f t="array" ref="Y58">INDEX(GMWQ!$A$2:$NF$60,MATCH(1,(GMWQ!$NE$2:$NE$60=Y$3)*(GMWQ!$ND$2:$ND$60=Y$4)*(GMWQ!$NF$2:$NF$60=Y$1),0),$E58-1966)</f>
        <v>697</v>
      </c>
      <c r="Z58" s="12" cm="1">
        <f t="array" ref="Z58">INDEX(GMWQ!$A$2:$NF$60,MATCH(1,(GMWQ!$NE$2:$NE$60=Z$3)*(GMWQ!$ND$2:$ND$60=Z$4)*(GMWQ!$NF$2:$NF$60=Z$1),0),$E58-1966)</f>
        <v>24660</v>
      </c>
      <c r="AA58" s="12" cm="1">
        <f t="array" ref="AA58">INDEX(GMWQ!$A$2:$NF$60,MATCH(1,(GMWQ!$NE$2:$NE$60=AA$3)*(GMWQ!$ND$2:$ND$60=AA$4)*(GMWQ!$NF$2:$NF$60=AA$1),0),$E58-1966)</f>
        <v>5402.8540000000003</v>
      </c>
    </row>
    <row r="59" spans="1:27" x14ac:dyDescent="0.25">
      <c r="A59" s="12">
        <v>1986</v>
      </c>
      <c r="B59" s="12">
        <f t="shared" si="4"/>
        <v>1986</v>
      </c>
      <c r="C59" s="12">
        <f t="shared" si="4"/>
        <v>1985</v>
      </c>
      <c r="D59" s="12">
        <f t="shared" si="4"/>
        <v>1985</v>
      </c>
      <c r="E59" s="12">
        <f t="shared" si="5"/>
        <v>2025</v>
      </c>
      <c r="F59" s="12" cm="1">
        <f t="array" ref="F59">INDEX(GMWQ!$A$2:$NF$60,MATCH(1,(GMWQ!$NE$2:$NE$60=F$3)*(GMWQ!$ND$2:$ND$60=F$4)*(GMWQ!$NF$2:$NF$60=F$1),0),$E59-1966)</f>
        <v>26622</v>
      </c>
      <c r="G59" s="12" cm="1">
        <f t="array" ref="G59">INDEX(GMWQ!$A$2:$NF$60,MATCH(1,(GMWQ!$NE$2:$NE$60=G$3)*(GMWQ!$ND$2:$ND$60=G$4)*(GMWQ!$NF$2:$NF$60=G$1),0),$E59-1966)</f>
        <v>497</v>
      </c>
      <c r="H59" s="12" cm="1">
        <f t="array" ref="H59">INDEX(GMWQ!$A$2:$NF$60,MATCH(1,(GMWQ!$NE$2:$NE$60=H$3)*(GMWQ!$ND$2:$ND$60=H$4)*(GMWQ!$NF$2:$NF$60=H$1),0),$E59-1966)</f>
        <v>239</v>
      </c>
      <c r="I59" s="12" cm="1">
        <f t="array" ref="I59">INDEX(GMWQ!$A$2:$NF$60,MATCH(1,(GMWQ!$NE$2:$NE$60=I$3)*(GMWQ!$ND$2:$ND$60=I$4)*(GMWQ!$NF$2:$NF$60=I$1),0),$E59-1966)</f>
        <v>5030</v>
      </c>
      <c r="J59" s="12" cm="1">
        <f t="array" ref="J59">INDEX(GMWQ!$A$2:$NF$60,MATCH(1,(GMWQ!$NE$2:$NE$60=J$3)*(GMWQ!$ND$2:$ND$60=J$4)*(GMWQ!$NF$2:$NF$60=J$1),0),$E59-1966)</f>
        <v>218</v>
      </c>
      <c r="K59" s="12" cm="1">
        <f t="array" ref="K59">INDEX(GMWQ!$A$2:$NF$60,MATCH(1,(GMWQ!$NE$2:$NE$60=K$3)*(GMWQ!$ND$2:$ND$60=K$4)*(GMWQ!$NF$2:$NF$60=K$1),0),$E59-1966)</f>
        <v>141</v>
      </c>
      <c r="L59" s="12" cm="1">
        <f t="array" ref="L59">INDEX(GMWQ!$A$2:$NF$60,MATCH(1,(GMWQ!$NE$2:$NE$60=L$3)*(GMWQ!$ND$2:$ND$60=L$4)*(GMWQ!$NF$2:$NF$60=L$1),0),$E59-1966)</f>
        <v>1880</v>
      </c>
      <c r="M59" s="12" cm="1">
        <f t="array" ref="M59">INDEX(GMWQ!$A$2:$NF$60,MATCH(1,(GMWQ!$NE$2:$NE$60=M$3)*(GMWQ!$ND$2:$ND$60=M$4)*(GMWQ!$NF$2:$NF$60=M$1),0),$E59-1966)</f>
        <v>4167</v>
      </c>
      <c r="N59" s="12" cm="1">
        <f t="array" ref="N59">INDEX(GMWQ!$A$2:$NF$60,MATCH(1,(GMWQ!$NE$2:$NE$60=N$3)*(GMWQ!$ND$2:$ND$60=N$4)*(GMWQ!$NF$2:$NF$60=N$1),0),$E59-1966)</f>
        <v>1281</v>
      </c>
      <c r="O59" s="12" cm="1">
        <f t="array" ref="O59">INDEX(GMWQ!$A$2:$NF$60,MATCH(1,(GMWQ!$NE$2:$NE$60=O$3)*(GMWQ!$ND$2:$ND$60=O$4)*(GMWQ!$NF$2:$NF$60=O$1),0),$E59-1966)</f>
        <v>1365</v>
      </c>
      <c r="P59" s="12" cm="1">
        <f t="array" ref="P59">INDEX(GMWQ!$A$2:$NF$60,MATCH(1,(GMWQ!$NE$2:$NE$60=P$3)*(GMWQ!$ND$2:$ND$60=P$4)*(GMWQ!$NF$2:$NF$60=P$1),0),$E59-1966)</f>
        <v>761</v>
      </c>
      <c r="Q59" s="12" cm="1">
        <f t="array" ref="Q59">INDEX(GMWQ!$A$2:$NF$60,MATCH(1,(GMWQ!$NE$2:$NE$60=Q$3)*(GMWQ!$ND$2:$ND$60=Q$4)*(GMWQ!$NF$2:$NF$60=Q$1),0),$E59-1966)</f>
        <v>976</v>
      </c>
      <c r="R59" s="12" cm="1">
        <f t="array" ref="R59">INDEX(GMWQ!$A$2:$NF$60,MATCH(1,(GMWQ!$NE$2:$NE$60=R$3)*(GMWQ!$ND$2:$ND$60=R$4)*(GMWQ!$NF$2:$NF$60=R$1),0),$E59-1966)</f>
        <v>213</v>
      </c>
      <c r="S59" s="12" cm="1">
        <f t="array" ref="S59">INDEX(GMWQ!$A$2:$NF$60,MATCH(1,(GMWQ!$NE$2:$NE$60=S$3)*(GMWQ!$ND$2:$ND$60=S$4)*(GMWQ!$NF$2:$NF$60=S$1),0),$E59-1966)</f>
        <v>1229</v>
      </c>
      <c r="T59" s="12" cm="1">
        <f t="array" ref="T59">INDEX(GMWQ!$A$2:$NF$60,MATCH(1,(GMWQ!$NE$2:$NE$60=T$3)*(GMWQ!$ND$2:$ND$60=T$4)*(GMWQ!$NF$2:$NF$60=T$1),0),$E59-1966)</f>
        <v>1283</v>
      </c>
      <c r="U59" s="12" cm="1">
        <f t="array" ref="U59">INDEX(GMWQ!$A$2:$NF$60,MATCH(1,(GMWQ!$NE$2:$NE$60=U$3)*(GMWQ!$ND$2:$ND$60=U$4)*(GMWQ!$NF$2:$NF$60=U$1),0),$E59-1966)</f>
        <v>1879</v>
      </c>
      <c r="V59" s="12" cm="1">
        <f t="array" ref="V59">INDEX(GMWQ!$A$2:$NF$60,MATCH(1,(GMWQ!$NE$2:$NE$60=V$3)*(GMWQ!$ND$2:$ND$60=V$4)*(GMWQ!$NF$2:$NF$60=V$1),0),$E59-1966)</f>
        <v>1816</v>
      </c>
      <c r="W59" s="12" cm="1">
        <f t="array" ref="W59">INDEX(GMWQ!$A$2:$NF$60,MATCH(1,(GMWQ!$NE$2:$NE$60=W$3)*(GMWQ!$ND$2:$ND$60=W$4)*(GMWQ!$NF$2:$NF$60=W$1),0),$E59-1966)</f>
        <v>2376</v>
      </c>
      <c r="X59" s="12" cm="1">
        <f t="array" ref="X59">INDEX(GMWQ!$A$2:$NF$60,MATCH(1,(GMWQ!$NE$2:$NE$60=X$3)*(GMWQ!$ND$2:$ND$60=X$4)*(GMWQ!$NF$2:$NF$60=X$1),0),$E59-1966)</f>
        <v>573</v>
      </c>
      <c r="Y59" s="12" cm="1">
        <f t="array" ref="Y59">INDEX(GMWQ!$A$2:$NF$60,MATCH(1,(GMWQ!$NE$2:$NE$60=Y$3)*(GMWQ!$ND$2:$ND$60=Y$4)*(GMWQ!$NF$2:$NF$60=Y$1),0),$E59-1966)</f>
        <v>699</v>
      </c>
      <c r="Z59" s="12" cm="1">
        <f t="array" ref="Z59">INDEX(GMWQ!$A$2:$NF$60,MATCH(1,(GMWQ!$NE$2:$NE$60=Z$3)*(GMWQ!$ND$2:$ND$60=Z$4)*(GMWQ!$NF$2:$NF$60=Z$1),0),$E59-1966)</f>
        <v>24670</v>
      </c>
      <c r="AA59" s="12" cm="1">
        <f t="array" ref="AA59">INDEX(GMWQ!$A$2:$NF$60,MATCH(1,(GMWQ!$NE$2:$NE$60=AA$3)*(GMWQ!$ND$2:$ND$60=AA$4)*(GMWQ!$NF$2:$NF$60=AA$1),0),$E59-1966)</f>
        <v>5410.06</v>
      </c>
    </row>
    <row r="60" spans="1:27" x14ac:dyDescent="0.25">
      <c r="B60" s="12">
        <f t="shared" ref="B60:D75" si="6">+B56+1</f>
        <v>1986</v>
      </c>
      <c r="C60" s="12">
        <f t="shared" si="6"/>
        <v>1986</v>
      </c>
      <c r="E60" s="12">
        <f t="shared" si="5"/>
        <v>2026</v>
      </c>
      <c r="F60" s="12" cm="1">
        <f t="array" ref="F60">INDEX(GMWQ!$A$2:$NF$60,MATCH(1,(GMWQ!$NE$2:$NE$60=F$3)*(GMWQ!$ND$2:$ND$60=F$4)*(GMWQ!$NF$2:$NF$60=F$1),0),$E60-1966)</f>
        <v>26654</v>
      </c>
      <c r="G60" s="12" cm="1">
        <f t="array" ref="G60">INDEX(GMWQ!$A$2:$NF$60,MATCH(1,(GMWQ!$NE$2:$NE$60=G$3)*(GMWQ!$ND$2:$ND$60=G$4)*(GMWQ!$NF$2:$NF$60=G$1),0),$E60-1966)</f>
        <v>496</v>
      </c>
      <c r="H60" s="12" cm="1">
        <f t="array" ref="H60">INDEX(GMWQ!$A$2:$NF$60,MATCH(1,(GMWQ!$NE$2:$NE$60=H$3)*(GMWQ!$ND$2:$ND$60=H$4)*(GMWQ!$NF$2:$NF$60=H$1),0),$E60-1966)</f>
        <v>231</v>
      </c>
      <c r="I60" s="12" cm="1">
        <f t="array" ref="I60">INDEX(GMWQ!$A$2:$NF$60,MATCH(1,(GMWQ!$NE$2:$NE$60=I$3)*(GMWQ!$ND$2:$ND$60=I$4)*(GMWQ!$NF$2:$NF$60=I$1),0),$E60-1966)</f>
        <v>4982</v>
      </c>
      <c r="J60" s="12" cm="1">
        <f t="array" ref="J60">INDEX(GMWQ!$A$2:$NF$60,MATCH(1,(GMWQ!$NE$2:$NE$60=J$3)*(GMWQ!$ND$2:$ND$60=J$4)*(GMWQ!$NF$2:$NF$60=J$1),0),$E60-1966)</f>
        <v>218</v>
      </c>
      <c r="K60" s="12" cm="1">
        <f t="array" ref="K60">INDEX(GMWQ!$A$2:$NF$60,MATCH(1,(GMWQ!$NE$2:$NE$60=K$3)*(GMWQ!$ND$2:$ND$60=K$4)*(GMWQ!$NF$2:$NF$60=K$1),0),$E60-1966)</f>
        <v>141</v>
      </c>
      <c r="L60" s="12" cm="1">
        <f t="array" ref="L60">INDEX(GMWQ!$A$2:$NF$60,MATCH(1,(GMWQ!$NE$2:$NE$60=L$3)*(GMWQ!$ND$2:$ND$60=L$4)*(GMWQ!$NF$2:$NF$60=L$1),0),$E60-1966)</f>
        <v>1883</v>
      </c>
      <c r="M60" s="12" cm="1">
        <f t="array" ref="M60">INDEX(GMWQ!$A$2:$NF$60,MATCH(1,(GMWQ!$NE$2:$NE$60=M$3)*(GMWQ!$ND$2:$ND$60=M$4)*(GMWQ!$NF$2:$NF$60=M$1),0),$E60-1966)</f>
        <v>4157</v>
      </c>
      <c r="N60" s="12" cm="1">
        <f t="array" ref="N60">INDEX(GMWQ!$A$2:$NF$60,MATCH(1,(GMWQ!$NE$2:$NE$60=N$3)*(GMWQ!$ND$2:$ND$60=N$4)*(GMWQ!$NF$2:$NF$60=N$1),0),$E60-1966)</f>
        <v>1276</v>
      </c>
      <c r="O60" s="12" cm="1">
        <f t="array" ref="O60">INDEX(GMWQ!$A$2:$NF$60,MATCH(1,(GMWQ!$NE$2:$NE$60=O$3)*(GMWQ!$ND$2:$ND$60=O$4)*(GMWQ!$NF$2:$NF$60=O$1),0),$E60-1966)</f>
        <v>1369</v>
      </c>
      <c r="P60" s="12" cm="1">
        <f t="array" ref="P60">INDEX(GMWQ!$A$2:$NF$60,MATCH(1,(GMWQ!$NE$2:$NE$60=P$3)*(GMWQ!$ND$2:$ND$60=P$4)*(GMWQ!$NF$2:$NF$60=P$1),0),$E60-1966)</f>
        <v>762</v>
      </c>
      <c r="Q60" s="12" cm="1">
        <f t="array" ref="Q60">INDEX(GMWQ!$A$2:$NF$60,MATCH(1,(GMWQ!$NE$2:$NE$60=Q$3)*(GMWQ!$ND$2:$ND$60=Q$4)*(GMWQ!$NF$2:$NF$60=Q$1),0),$E60-1966)</f>
        <v>980</v>
      </c>
      <c r="R60" s="12" cm="1">
        <f t="array" ref="R60">INDEX(GMWQ!$A$2:$NF$60,MATCH(1,(GMWQ!$NE$2:$NE$60=R$3)*(GMWQ!$ND$2:$ND$60=R$4)*(GMWQ!$NF$2:$NF$60=R$1),0),$E60-1966)</f>
        <v>216</v>
      </c>
      <c r="S60" s="12" cm="1">
        <f t="array" ref="S60">INDEX(GMWQ!$A$2:$NF$60,MATCH(1,(GMWQ!$NE$2:$NE$60=S$3)*(GMWQ!$ND$2:$ND$60=S$4)*(GMWQ!$NF$2:$NF$60=S$1),0),$E60-1966)</f>
        <v>1241</v>
      </c>
      <c r="T60" s="12" cm="1">
        <f t="array" ref="T60">INDEX(GMWQ!$A$2:$NF$60,MATCH(1,(GMWQ!$NE$2:$NE$60=T$3)*(GMWQ!$ND$2:$ND$60=T$4)*(GMWQ!$NF$2:$NF$60=T$1),0),$E60-1966)</f>
        <v>1293</v>
      </c>
      <c r="U60" s="12" cm="1">
        <f t="array" ref="U60">INDEX(GMWQ!$A$2:$NF$60,MATCH(1,(GMWQ!$NE$2:$NE$60=U$3)*(GMWQ!$ND$2:$ND$60=U$4)*(GMWQ!$NF$2:$NF$60=U$1),0),$E60-1966)</f>
        <v>1869</v>
      </c>
      <c r="V60" s="12" cm="1">
        <f t="array" ref="V60">INDEX(GMWQ!$A$2:$NF$60,MATCH(1,(GMWQ!$NE$2:$NE$60=V$3)*(GMWQ!$ND$2:$ND$60=V$4)*(GMWQ!$NF$2:$NF$60=V$1),0),$E60-1966)</f>
        <v>1837</v>
      </c>
      <c r="W60" s="12" cm="1">
        <f t="array" ref="W60">INDEX(GMWQ!$A$2:$NF$60,MATCH(1,(GMWQ!$NE$2:$NE$60=W$3)*(GMWQ!$ND$2:$ND$60=W$4)*(GMWQ!$NF$2:$NF$60=W$1),0),$E60-1966)</f>
        <v>2412</v>
      </c>
      <c r="X60" s="12" cm="1">
        <f t="array" ref="X60">INDEX(GMWQ!$A$2:$NF$60,MATCH(1,(GMWQ!$NE$2:$NE$60=X$3)*(GMWQ!$ND$2:$ND$60=X$4)*(GMWQ!$NF$2:$NF$60=X$1),0),$E60-1966)</f>
        <v>583</v>
      </c>
      <c r="Y60" s="12" cm="1">
        <f t="array" ref="Y60">INDEX(GMWQ!$A$2:$NF$60,MATCH(1,(GMWQ!$NE$2:$NE$60=Y$3)*(GMWQ!$ND$2:$ND$60=Y$4)*(GMWQ!$NF$2:$NF$60=Y$1),0),$E60-1966)</f>
        <v>710</v>
      </c>
      <c r="Z60" s="12" cm="1">
        <f t="array" ref="Z60">INDEX(GMWQ!$A$2:$NF$60,MATCH(1,(GMWQ!$NE$2:$NE$60=Z$3)*(GMWQ!$ND$2:$ND$60=Z$4)*(GMWQ!$NF$2:$NF$60=Z$1),0),$E60-1966)</f>
        <v>24695</v>
      </c>
      <c r="AA60" s="12" cm="1">
        <f t="array" ref="AA60">INDEX(GMWQ!$A$2:$NF$60,MATCH(1,(GMWQ!$NE$2:$NE$60=AA$3)*(GMWQ!$ND$2:$ND$60=AA$4)*(GMWQ!$NF$2:$NF$60=AA$1),0),$E60-1966)</f>
        <v>5419.5590000000002</v>
      </c>
    </row>
    <row r="61" spans="1:27" x14ac:dyDescent="0.25">
      <c r="B61" s="12">
        <f t="shared" si="6"/>
        <v>1986</v>
      </c>
      <c r="C61" s="12">
        <f t="shared" si="6"/>
        <v>1986</v>
      </c>
      <c r="E61" s="12">
        <f t="shared" si="5"/>
        <v>2027</v>
      </c>
      <c r="F61" s="12" cm="1">
        <f t="array" ref="F61">INDEX(GMWQ!$A$2:$NF$60,MATCH(1,(GMWQ!$NE$2:$NE$60=F$3)*(GMWQ!$ND$2:$ND$60=F$4)*(GMWQ!$NF$2:$NF$60=F$1),0),$E61-1966)</f>
        <v>26754</v>
      </c>
      <c r="G61" s="12" cm="1">
        <f t="array" ref="G61">INDEX(GMWQ!$A$2:$NF$60,MATCH(1,(GMWQ!$NE$2:$NE$60=G$3)*(GMWQ!$ND$2:$ND$60=G$4)*(GMWQ!$NF$2:$NF$60=G$1),0),$E61-1966)</f>
        <v>499</v>
      </c>
      <c r="H61" s="12" cm="1">
        <f t="array" ref="H61">INDEX(GMWQ!$A$2:$NF$60,MATCH(1,(GMWQ!$NE$2:$NE$60=H$3)*(GMWQ!$ND$2:$ND$60=H$4)*(GMWQ!$NF$2:$NF$60=H$1),0),$E61-1966)</f>
        <v>222</v>
      </c>
      <c r="I61" s="12" cm="1">
        <f t="array" ref="I61">INDEX(GMWQ!$A$2:$NF$60,MATCH(1,(GMWQ!$NE$2:$NE$60=I$3)*(GMWQ!$ND$2:$ND$60=I$4)*(GMWQ!$NF$2:$NF$60=I$1),0),$E61-1966)</f>
        <v>4957</v>
      </c>
      <c r="J61" s="12" cm="1">
        <f t="array" ref="J61">INDEX(GMWQ!$A$2:$NF$60,MATCH(1,(GMWQ!$NE$2:$NE$60=J$3)*(GMWQ!$ND$2:$ND$60=J$4)*(GMWQ!$NF$2:$NF$60=J$1),0),$E61-1966)</f>
        <v>218</v>
      </c>
      <c r="K61" s="12" cm="1">
        <f t="array" ref="K61">INDEX(GMWQ!$A$2:$NF$60,MATCH(1,(GMWQ!$NE$2:$NE$60=K$3)*(GMWQ!$ND$2:$ND$60=K$4)*(GMWQ!$NF$2:$NF$60=K$1),0),$E61-1966)</f>
        <v>140</v>
      </c>
      <c r="L61" s="12" cm="1">
        <f t="array" ref="L61">INDEX(GMWQ!$A$2:$NF$60,MATCH(1,(GMWQ!$NE$2:$NE$60=L$3)*(GMWQ!$ND$2:$ND$60=L$4)*(GMWQ!$NF$2:$NF$60=L$1),0),$E61-1966)</f>
        <v>1894</v>
      </c>
      <c r="M61" s="12" cm="1">
        <f t="array" ref="M61">INDEX(GMWQ!$A$2:$NF$60,MATCH(1,(GMWQ!$NE$2:$NE$60=M$3)*(GMWQ!$ND$2:$ND$60=M$4)*(GMWQ!$NF$2:$NF$60=M$1),0),$E61-1966)</f>
        <v>4169</v>
      </c>
      <c r="N61" s="12" cm="1">
        <f t="array" ref="N61">INDEX(GMWQ!$A$2:$NF$60,MATCH(1,(GMWQ!$NE$2:$NE$60=N$3)*(GMWQ!$ND$2:$ND$60=N$4)*(GMWQ!$NF$2:$NF$60=N$1),0),$E61-1966)</f>
        <v>1274</v>
      </c>
      <c r="O61" s="12" cm="1">
        <f t="array" ref="O61">INDEX(GMWQ!$A$2:$NF$60,MATCH(1,(GMWQ!$NE$2:$NE$60=O$3)*(GMWQ!$ND$2:$ND$60=O$4)*(GMWQ!$NF$2:$NF$60=O$1),0),$E61-1966)</f>
        <v>1373</v>
      </c>
      <c r="P61" s="12" cm="1">
        <f t="array" ref="P61">INDEX(GMWQ!$A$2:$NF$60,MATCH(1,(GMWQ!$NE$2:$NE$60=P$3)*(GMWQ!$ND$2:$ND$60=P$4)*(GMWQ!$NF$2:$NF$60=P$1),0),$E61-1966)</f>
        <v>762</v>
      </c>
      <c r="Q61" s="12" cm="1">
        <f t="array" ref="Q61">INDEX(GMWQ!$A$2:$NF$60,MATCH(1,(GMWQ!$NE$2:$NE$60=Q$3)*(GMWQ!$ND$2:$ND$60=Q$4)*(GMWQ!$NF$2:$NF$60=Q$1),0),$E61-1966)</f>
        <v>1001</v>
      </c>
      <c r="R61" s="12" cm="1">
        <f t="array" ref="R61">INDEX(GMWQ!$A$2:$NF$60,MATCH(1,(GMWQ!$NE$2:$NE$60=R$3)*(GMWQ!$ND$2:$ND$60=R$4)*(GMWQ!$NF$2:$NF$60=R$1),0),$E61-1966)</f>
        <v>219</v>
      </c>
      <c r="S61" s="12" cm="1">
        <f t="array" ref="S61">INDEX(GMWQ!$A$2:$NF$60,MATCH(1,(GMWQ!$NE$2:$NE$60=S$3)*(GMWQ!$ND$2:$ND$60=S$4)*(GMWQ!$NF$2:$NF$60=S$1),0),$E61-1966)</f>
        <v>1258</v>
      </c>
      <c r="T61" s="12" cm="1">
        <f t="array" ref="T61">INDEX(GMWQ!$A$2:$NF$60,MATCH(1,(GMWQ!$NE$2:$NE$60=T$3)*(GMWQ!$ND$2:$ND$60=T$4)*(GMWQ!$NF$2:$NF$60=T$1),0),$E61-1966)</f>
        <v>1300</v>
      </c>
      <c r="U61" s="12" cm="1">
        <f t="array" ref="U61">INDEX(GMWQ!$A$2:$NF$60,MATCH(1,(GMWQ!$NE$2:$NE$60=U$3)*(GMWQ!$ND$2:$ND$60=U$4)*(GMWQ!$NF$2:$NF$60=U$1),0),$E61-1966)</f>
        <v>1877</v>
      </c>
      <c r="V61" s="12" cm="1">
        <f t="array" ref="V61">INDEX(GMWQ!$A$2:$NF$60,MATCH(1,(GMWQ!$NE$2:$NE$60=V$3)*(GMWQ!$ND$2:$ND$60=V$4)*(GMWQ!$NF$2:$NF$60=V$1),0),$E61-1966)</f>
        <v>1858</v>
      </c>
      <c r="W61" s="12" cm="1">
        <f t="array" ref="W61">INDEX(GMWQ!$A$2:$NF$60,MATCH(1,(GMWQ!$NE$2:$NE$60=W$3)*(GMWQ!$ND$2:$ND$60=W$4)*(GMWQ!$NF$2:$NF$60=W$1),0),$E61-1966)</f>
        <v>2435</v>
      </c>
      <c r="X61" s="12" cm="1">
        <f t="array" ref="X61">INDEX(GMWQ!$A$2:$NF$60,MATCH(1,(GMWQ!$NE$2:$NE$60=X$3)*(GMWQ!$ND$2:$ND$60=X$4)*(GMWQ!$NF$2:$NF$60=X$1),0),$E61-1966)</f>
        <v>585</v>
      </c>
      <c r="Y61" s="12" cm="1">
        <f t="array" ref="Y61">INDEX(GMWQ!$A$2:$NF$60,MATCH(1,(GMWQ!$NE$2:$NE$60=Y$3)*(GMWQ!$ND$2:$ND$60=Y$4)*(GMWQ!$NF$2:$NF$60=Y$1),0),$E61-1966)</f>
        <v>714</v>
      </c>
      <c r="Z61" s="12" cm="1">
        <f t="array" ref="Z61">INDEX(GMWQ!$A$2:$NF$60,MATCH(1,(GMWQ!$NE$2:$NE$60=Z$3)*(GMWQ!$ND$2:$ND$60=Z$4)*(GMWQ!$NF$2:$NF$60=Z$1),0),$E61-1966)</f>
        <v>24770</v>
      </c>
      <c r="AA61" s="12" cm="1">
        <f t="array" ref="AA61">INDEX(GMWQ!$A$2:$NF$60,MATCH(1,(GMWQ!$NE$2:$NE$60=AA$3)*(GMWQ!$ND$2:$ND$60=AA$4)*(GMWQ!$NF$2:$NF$60=AA$1),0),$E61-1966)</f>
        <v>5439.3209999999999</v>
      </c>
    </row>
    <row r="62" spans="1:27" x14ac:dyDescent="0.25">
      <c r="B62" s="12">
        <f t="shared" si="6"/>
        <v>1986</v>
      </c>
      <c r="C62" s="12">
        <f t="shared" si="6"/>
        <v>1986</v>
      </c>
      <c r="E62" s="12">
        <f t="shared" si="5"/>
        <v>2028</v>
      </c>
      <c r="F62" s="12" cm="1">
        <f t="array" ref="F62">INDEX(GMWQ!$A$2:$NF$60,MATCH(1,(GMWQ!$NE$2:$NE$60=F$3)*(GMWQ!$ND$2:$ND$60=F$4)*(GMWQ!$NF$2:$NF$60=F$1),0),$E62-1966)</f>
        <v>26818</v>
      </c>
      <c r="G62" s="12" cm="1">
        <f t="array" ref="G62">INDEX(GMWQ!$A$2:$NF$60,MATCH(1,(GMWQ!$NE$2:$NE$60=G$3)*(GMWQ!$ND$2:$ND$60=G$4)*(GMWQ!$NF$2:$NF$60=G$1),0),$E62-1966)</f>
        <v>499</v>
      </c>
      <c r="H62" s="12" cm="1">
        <f t="array" ref="H62">INDEX(GMWQ!$A$2:$NF$60,MATCH(1,(GMWQ!$NE$2:$NE$60=H$3)*(GMWQ!$ND$2:$ND$60=H$4)*(GMWQ!$NF$2:$NF$60=H$1),0),$E62-1966)</f>
        <v>213</v>
      </c>
      <c r="I62" s="12" cm="1">
        <f t="array" ref="I62">INDEX(GMWQ!$A$2:$NF$60,MATCH(1,(GMWQ!$NE$2:$NE$60=I$3)*(GMWQ!$ND$2:$ND$60=I$4)*(GMWQ!$NF$2:$NF$60=I$1),0),$E62-1966)</f>
        <v>4937</v>
      </c>
      <c r="J62" s="12" cm="1">
        <f t="array" ref="J62">INDEX(GMWQ!$A$2:$NF$60,MATCH(1,(GMWQ!$NE$2:$NE$60=J$3)*(GMWQ!$ND$2:$ND$60=J$4)*(GMWQ!$NF$2:$NF$60=J$1),0),$E62-1966)</f>
        <v>215</v>
      </c>
      <c r="K62" s="12" cm="1">
        <f t="array" ref="K62">INDEX(GMWQ!$A$2:$NF$60,MATCH(1,(GMWQ!$NE$2:$NE$60=K$3)*(GMWQ!$ND$2:$ND$60=K$4)*(GMWQ!$NF$2:$NF$60=K$1),0),$E62-1966)</f>
        <v>141</v>
      </c>
      <c r="L62" s="12" cm="1">
        <f t="array" ref="L62">INDEX(GMWQ!$A$2:$NF$60,MATCH(1,(GMWQ!$NE$2:$NE$60=L$3)*(GMWQ!$ND$2:$ND$60=L$4)*(GMWQ!$NF$2:$NF$60=L$1),0),$E62-1966)</f>
        <v>1914</v>
      </c>
      <c r="M62" s="12" cm="1">
        <f t="array" ref="M62">INDEX(GMWQ!$A$2:$NF$60,MATCH(1,(GMWQ!$NE$2:$NE$60=M$3)*(GMWQ!$ND$2:$ND$60=M$4)*(GMWQ!$NF$2:$NF$60=M$1),0),$E62-1966)</f>
        <v>4174</v>
      </c>
      <c r="N62" s="12" cm="1">
        <f t="array" ref="N62">INDEX(GMWQ!$A$2:$NF$60,MATCH(1,(GMWQ!$NE$2:$NE$60=N$3)*(GMWQ!$ND$2:$ND$60=N$4)*(GMWQ!$NF$2:$NF$60=N$1),0),$E62-1966)</f>
        <v>1269</v>
      </c>
      <c r="O62" s="12" cm="1">
        <f t="array" ref="O62">INDEX(GMWQ!$A$2:$NF$60,MATCH(1,(GMWQ!$NE$2:$NE$60=O$3)*(GMWQ!$ND$2:$ND$60=O$4)*(GMWQ!$NF$2:$NF$60=O$1),0),$E62-1966)</f>
        <v>1375</v>
      </c>
      <c r="P62" s="12" cm="1">
        <f t="array" ref="P62">INDEX(GMWQ!$A$2:$NF$60,MATCH(1,(GMWQ!$NE$2:$NE$60=P$3)*(GMWQ!$ND$2:$ND$60=P$4)*(GMWQ!$NF$2:$NF$60=P$1),0),$E62-1966)</f>
        <v>764</v>
      </c>
      <c r="Q62" s="12" cm="1">
        <f t="array" ref="Q62">INDEX(GMWQ!$A$2:$NF$60,MATCH(1,(GMWQ!$NE$2:$NE$60=Q$3)*(GMWQ!$ND$2:$ND$60=Q$4)*(GMWQ!$NF$2:$NF$60=Q$1),0),$E62-1966)</f>
        <v>1009</v>
      </c>
      <c r="R62" s="12" cm="1">
        <f t="array" ref="R62">INDEX(GMWQ!$A$2:$NF$60,MATCH(1,(GMWQ!$NE$2:$NE$60=R$3)*(GMWQ!$ND$2:$ND$60=R$4)*(GMWQ!$NF$2:$NF$60=R$1),0),$E62-1966)</f>
        <v>220</v>
      </c>
      <c r="S62" s="12" cm="1">
        <f t="array" ref="S62">INDEX(GMWQ!$A$2:$NF$60,MATCH(1,(GMWQ!$NE$2:$NE$60=S$3)*(GMWQ!$ND$2:$ND$60=S$4)*(GMWQ!$NF$2:$NF$60=S$1),0),$E62-1966)</f>
        <v>1265</v>
      </c>
      <c r="T62" s="12" cm="1">
        <f t="array" ref="T62">INDEX(GMWQ!$A$2:$NF$60,MATCH(1,(GMWQ!$NE$2:$NE$60=T$3)*(GMWQ!$ND$2:$ND$60=T$4)*(GMWQ!$NF$2:$NF$60=T$1),0),$E62-1966)</f>
        <v>1308</v>
      </c>
      <c r="U62" s="12" cm="1">
        <f t="array" ref="U62">INDEX(GMWQ!$A$2:$NF$60,MATCH(1,(GMWQ!$NE$2:$NE$60=U$3)*(GMWQ!$ND$2:$ND$60=U$4)*(GMWQ!$NF$2:$NF$60=U$1),0),$E62-1966)</f>
        <v>1875</v>
      </c>
      <c r="V62" s="12" cm="1">
        <f t="array" ref="V62">INDEX(GMWQ!$A$2:$NF$60,MATCH(1,(GMWQ!$NE$2:$NE$60=V$3)*(GMWQ!$ND$2:$ND$60=V$4)*(GMWQ!$NF$2:$NF$60=V$1),0),$E62-1966)</f>
        <v>1876</v>
      </c>
      <c r="W62" s="12" cm="1">
        <f t="array" ref="W62">INDEX(GMWQ!$A$2:$NF$60,MATCH(1,(GMWQ!$NE$2:$NE$60=W$3)*(GMWQ!$ND$2:$ND$60=W$4)*(GMWQ!$NF$2:$NF$60=W$1),0),$E62-1966)</f>
        <v>2456</v>
      </c>
      <c r="X62" s="12" cm="1">
        <f t="array" ref="X62">INDEX(GMWQ!$A$2:$NF$60,MATCH(1,(GMWQ!$NE$2:$NE$60=X$3)*(GMWQ!$ND$2:$ND$60=X$4)*(GMWQ!$NF$2:$NF$60=X$1),0),$E62-1966)</f>
        <v>588</v>
      </c>
      <c r="Y62" s="12" cm="1">
        <f t="array" ref="Y62">INDEX(GMWQ!$A$2:$NF$60,MATCH(1,(GMWQ!$NE$2:$NE$60=Y$3)*(GMWQ!$ND$2:$ND$60=Y$4)*(GMWQ!$NF$2:$NF$60=Y$1),0),$E62-1966)</f>
        <v>720</v>
      </c>
      <c r="Z62" s="12" cm="1">
        <f t="array" ref="Z62">INDEX(GMWQ!$A$2:$NF$60,MATCH(1,(GMWQ!$NE$2:$NE$60=Z$3)*(GMWQ!$ND$2:$ND$60=Z$4)*(GMWQ!$NF$2:$NF$60=Z$1),0),$E62-1966)</f>
        <v>24850</v>
      </c>
      <c r="AA62" s="12" cm="1">
        <f t="array" ref="AA62">INDEX(GMWQ!$A$2:$NF$60,MATCH(1,(GMWQ!$NE$2:$NE$60=AA$3)*(GMWQ!$ND$2:$ND$60=AA$4)*(GMWQ!$NF$2:$NF$60=AA$1),0),$E62-1966)</f>
        <v>5444.9989999999998</v>
      </c>
    </row>
    <row r="63" spans="1:27" x14ac:dyDescent="0.25">
      <c r="A63" s="12">
        <v>1987</v>
      </c>
      <c r="B63" s="12">
        <f t="shared" si="6"/>
        <v>1987</v>
      </c>
      <c r="C63" s="12">
        <f t="shared" si="6"/>
        <v>1986</v>
      </c>
      <c r="D63" s="12">
        <f t="shared" si="6"/>
        <v>1986</v>
      </c>
      <c r="E63" s="12">
        <f t="shared" si="5"/>
        <v>2029</v>
      </c>
      <c r="F63" s="12" cm="1">
        <f t="array" ref="F63">INDEX(GMWQ!$A$2:$NF$60,MATCH(1,(GMWQ!$NE$2:$NE$60=F$3)*(GMWQ!$ND$2:$ND$60=F$4)*(GMWQ!$NF$2:$NF$60=F$1),0),$E63-1966)</f>
        <v>26886</v>
      </c>
      <c r="G63" s="12" cm="1">
        <f t="array" ref="G63">INDEX(GMWQ!$A$2:$NF$60,MATCH(1,(GMWQ!$NE$2:$NE$60=G$3)*(GMWQ!$ND$2:$ND$60=G$4)*(GMWQ!$NF$2:$NF$60=G$1),0),$E63-1966)</f>
        <v>500</v>
      </c>
      <c r="H63" s="12" cm="1">
        <f t="array" ref="H63">INDEX(GMWQ!$A$2:$NF$60,MATCH(1,(GMWQ!$NE$2:$NE$60=H$3)*(GMWQ!$ND$2:$ND$60=H$4)*(GMWQ!$NF$2:$NF$60=H$1),0),$E63-1966)</f>
        <v>203</v>
      </c>
      <c r="I63" s="12" cm="1">
        <f t="array" ref="I63">INDEX(GMWQ!$A$2:$NF$60,MATCH(1,(GMWQ!$NE$2:$NE$60=I$3)*(GMWQ!$ND$2:$ND$60=I$4)*(GMWQ!$NF$2:$NF$60=I$1),0),$E63-1966)</f>
        <v>4912</v>
      </c>
      <c r="J63" s="12" cm="1">
        <f t="array" ref="J63">INDEX(GMWQ!$A$2:$NF$60,MATCH(1,(GMWQ!$NE$2:$NE$60=J$3)*(GMWQ!$ND$2:$ND$60=J$4)*(GMWQ!$NF$2:$NF$60=J$1),0),$E63-1966)</f>
        <v>212</v>
      </c>
      <c r="K63" s="12" cm="1">
        <f t="array" ref="K63">INDEX(GMWQ!$A$2:$NF$60,MATCH(1,(GMWQ!$NE$2:$NE$60=K$3)*(GMWQ!$ND$2:$ND$60=K$4)*(GMWQ!$NF$2:$NF$60=K$1),0),$E63-1966)</f>
        <v>141</v>
      </c>
      <c r="L63" s="12" cm="1">
        <f t="array" ref="L63">INDEX(GMWQ!$A$2:$NF$60,MATCH(1,(GMWQ!$NE$2:$NE$60=L$3)*(GMWQ!$ND$2:$ND$60=L$4)*(GMWQ!$NF$2:$NF$60=L$1),0),$E63-1966)</f>
        <v>1936</v>
      </c>
      <c r="M63" s="12" cm="1">
        <f t="array" ref="M63">INDEX(GMWQ!$A$2:$NF$60,MATCH(1,(GMWQ!$NE$2:$NE$60=M$3)*(GMWQ!$ND$2:$ND$60=M$4)*(GMWQ!$NF$2:$NF$60=M$1),0),$E63-1966)</f>
        <v>4169</v>
      </c>
      <c r="N63" s="12" cm="1">
        <f t="array" ref="N63">INDEX(GMWQ!$A$2:$NF$60,MATCH(1,(GMWQ!$NE$2:$NE$60=N$3)*(GMWQ!$ND$2:$ND$60=N$4)*(GMWQ!$NF$2:$NF$60=N$1),0),$E63-1966)</f>
        <v>1268</v>
      </c>
      <c r="O63" s="12" cm="1">
        <f t="array" ref="O63">INDEX(GMWQ!$A$2:$NF$60,MATCH(1,(GMWQ!$NE$2:$NE$60=O$3)*(GMWQ!$ND$2:$ND$60=O$4)*(GMWQ!$NF$2:$NF$60=O$1),0),$E63-1966)</f>
        <v>1376</v>
      </c>
      <c r="P63" s="12" cm="1">
        <f t="array" ref="P63">INDEX(GMWQ!$A$2:$NF$60,MATCH(1,(GMWQ!$NE$2:$NE$60=P$3)*(GMWQ!$ND$2:$ND$60=P$4)*(GMWQ!$NF$2:$NF$60=P$1),0),$E63-1966)</f>
        <v>767</v>
      </c>
      <c r="Q63" s="12" cm="1">
        <f t="array" ref="Q63">INDEX(GMWQ!$A$2:$NF$60,MATCH(1,(GMWQ!$NE$2:$NE$60=Q$3)*(GMWQ!$ND$2:$ND$60=Q$4)*(GMWQ!$NF$2:$NF$60=Q$1),0),$E63-1966)</f>
        <v>1010</v>
      </c>
      <c r="R63" s="12" cm="1">
        <f t="array" ref="R63">INDEX(GMWQ!$A$2:$NF$60,MATCH(1,(GMWQ!$NE$2:$NE$60=R$3)*(GMWQ!$ND$2:$ND$60=R$4)*(GMWQ!$NF$2:$NF$60=R$1),0),$E63-1966)</f>
        <v>223</v>
      </c>
      <c r="S63" s="12" cm="1">
        <f t="array" ref="S63">INDEX(GMWQ!$A$2:$NF$60,MATCH(1,(GMWQ!$NE$2:$NE$60=S$3)*(GMWQ!$ND$2:$ND$60=S$4)*(GMWQ!$NF$2:$NF$60=S$1),0),$E63-1966)</f>
        <v>1281</v>
      </c>
      <c r="T63" s="12" cm="1">
        <f t="array" ref="T63">INDEX(GMWQ!$A$2:$NF$60,MATCH(1,(GMWQ!$NE$2:$NE$60=T$3)*(GMWQ!$ND$2:$ND$60=T$4)*(GMWQ!$NF$2:$NF$60=T$1),0),$E63-1966)</f>
        <v>1322</v>
      </c>
      <c r="U63" s="12" cm="1">
        <f t="array" ref="U63">INDEX(GMWQ!$A$2:$NF$60,MATCH(1,(GMWQ!$NE$2:$NE$60=U$3)*(GMWQ!$ND$2:$ND$60=U$4)*(GMWQ!$NF$2:$NF$60=U$1),0),$E63-1966)</f>
        <v>1875</v>
      </c>
      <c r="V63" s="12" cm="1">
        <f t="array" ref="V63">INDEX(GMWQ!$A$2:$NF$60,MATCH(1,(GMWQ!$NE$2:$NE$60=V$3)*(GMWQ!$ND$2:$ND$60=V$4)*(GMWQ!$NF$2:$NF$60=V$1),0),$E63-1966)</f>
        <v>1886</v>
      </c>
      <c r="W63" s="12" cm="1">
        <f t="array" ref="W63">INDEX(GMWQ!$A$2:$NF$60,MATCH(1,(GMWQ!$NE$2:$NE$60=W$3)*(GMWQ!$ND$2:$ND$60=W$4)*(GMWQ!$NF$2:$NF$60=W$1),0),$E63-1966)</f>
        <v>2488</v>
      </c>
      <c r="X63" s="12" cm="1">
        <f t="array" ref="X63">INDEX(GMWQ!$A$2:$NF$60,MATCH(1,(GMWQ!$NE$2:$NE$60=X$3)*(GMWQ!$ND$2:$ND$60=X$4)*(GMWQ!$NF$2:$NF$60=X$1),0),$E63-1966)</f>
        <v>591</v>
      </c>
      <c r="Y63" s="12" cm="1">
        <f t="array" ref="Y63">INDEX(GMWQ!$A$2:$NF$60,MATCH(1,(GMWQ!$NE$2:$NE$60=Y$3)*(GMWQ!$ND$2:$ND$60=Y$4)*(GMWQ!$NF$2:$NF$60=Y$1),0),$E63-1966)</f>
        <v>725</v>
      </c>
      <c r="Z63" s="12" cm="1">
        <f t="array" ref="Z63">INDEX(GMWQ!$A$2:$NF$60,MATCH(1,(GMWQ!$NE$2:$NE$60=Z$3)*(GMWQ!$ND$2:$ND$60=Z$4)*(GMWQ!$NF$2:$NF$60=Z$1),0),$E63-1966)</f>
        <v>24925</v>
      </c>
      <c r="AA63" s="12" cm="1">
        <f t="array" ref="AA63">INDEX(GMWQ!$A$2:$NF$60,MATCH(1,(GMWQ!$NE$2:$NE$60=AA$3)*(GMWQ!$ND$2:$ND$60=AA$4)*(GMWQ!$NF$2:$NF$60=AA$1),0),$E63-1966)</f>
        <v>5458.6469999999999</v>
      </c>
    </row>
    <row r="64" spans="1:27" x14ac:dyDescent="0.25">
      <c r="B64" s="12">
        <f t="shared" si="6"/>
        <v>1987</v>
      </c>
      <c r="C64" s="12">
        <f t="shared" si="6"/>
        <v>1987</v>
      </c>
      <c r="E64" s="12">
        <f t="shared" si="5"/>
        <v>2030</v>
      </c>
      <c r="F64" s="12" cm="1">
        <f t="array" ref="F64">INDEX(GMWQ!$A$2:$NF$60,MATCH(1,(GMWQ!$NE$2:$NE$60=F$3)*(GMWQ!$ND$2:$ND$60=F$4)*(GMWQ!$NF$2:$NF$60=F$1),0),$E64-1966)</f>
        <v>27187</v>
      </c>
      <c r="G64" s="12" cm="1">
        <f t="array" ref="G64">INDEX(GMWQ!$A$2:$NF$60,MATCH(1,(GMWQ!$NE$2:$NE$60=G$3)*(GMWQ!$ND$2:$ND$60=G$4)*(GMWQ!$NF$2:$NF$60=G$1),0),$E64-1966)</f>
        <v>504</v>
      </c>
      <c r="H64" s="12" cm="1">
        <f t="array" ref="H64">INDEX(GMWQ!$A$2:$NF$60,MATCH(1,(GMWQ!$NE$2:$NE$60=H$3)*(GMWQ!$ND$2:$ND$60=H$4)*(GMWQ!$NF$2:$NF$60=H$1),0),$E64-1966)</f>
        <v>201</v>
      </c>
      <c r="I64" s="12" cm="1">
        <f t="array" ref="I64">INDEX(GMWQ!$A$2:$NF$60,MATCH(1,(GMWQ!$NE$2:$NE$60=I$3)*(GMWQ!$ND$2:$ND$60=I$4)*(GMWQ!$NF$2:$NF$60=I$1),0),$E64-1966)</f>
        <v>4950</v>
      </c>
      <c r="J64" s="12" cm="1">
        <f t="array" ref="J64">INDEX(GMWQ!$A$2:$NF$60,MATCH(1,(GMWQ!$NE$2:$NE$60=J$3)*(GMWQ!$ND$2:$ND$60=J$4)*(GMWQ!$NF$2:$NF$60=J$1),0),$E64-1966)</f>
        <v>212</v>
      </c>
      <c r="K64" s="12" cm="1">
        <f t="array" ref="K64">INDEX(GMWQ!$A$2:$NF$60,MATCH(1,(GMWQ!$NE$2:$NE$60=K$3)*(GMWQ!$ND$2:$ND$60=K$4)*(GMWQ!$NF$2:$NF$60=K$1),0),$E64-1966)</f>
        <v>142</v>
      </c>
      <c r="L64" s="12" cm="1">
        <f t="array" ref="L64">INDEX(GMWQ!$A$2:$NF$60,MATCH(1,(GMWQ!$NE$2:$NE$60=L$3)*(GMWQ!$ND$2:$ND$60=L$4)*(GMWQ!$NF$2:$NF$60=L$1),0),$E64-1966)</f>
        <v>1967</v>
      </c>
      <c r="M64" s="12" cm="1">
        <f t="array" ref="M64">INDEX(GMWQ!$A$2:$NF$60,MATCH(1,(GMWQ!$NE$2:$NE$60=M$3)*(GMWQ!$ND$2:$ND$60=M$4)*(GMWQ!$NF$2:$NF$60=M$1),0),$E64-1966)</f>
        <v>4209</v>
      </c>
      <c r="N64" s="12" cm="1">
        <f t="array" ref="N64">INDEX(GMWQ!$A$2:$NF$60,MATCH(1,(GMWQ!$NE$2:$NE$60=N$3)*(GMWQ!$ND$2:$ND$60=N$4)*(GMWQ!$NF$2:$NF$60=N$1),0),$E64-1966)</f>
        <v>1276</v>
      </c>
      <c r="O64" s="12" cm="1">
        <f t="array" ref="O64">INDEX(GMWQ!$A$2:$NF$60,MATCH(1,(GMWQ!$NE$2:$NE$60=O$3)*(GMWQ!$ND$2:$ND$60=O$4)*(GMWQ!$NF$2:$NF$60=O$1),0),$E64-1966)</f>
        <v>1387</v>
      </c>
      <c r="P64" s="12" cm="1">
        <f t="array" ref="P64">INDEX(GMWQ!$A$2:$NF$60,MATCH(1,(GMWQ!$NE$2:$NE$60=P$3)*(GMWQ!$ND$2:$ND$60=P$4)*(GMWQ!$NF$2:$NF$60=P$1),0),$E64-1966)</f>
        <v>776</v>
      </c>
      <c r="Q64" s="12" cm="1">
        <f t="array" ref="Q64">INDEX(GMWQ!$A$2:$NF$60,MATCH(1,(GMWQ!$NE$2:$NE$60=Q$3)*(GMWQ!$ND$2:$ND$60=Q$4)*(GMWQ!$NF$2:$NF$60=Q$1),0),$E64-1966)</f>
        <v>1026</v>
      </c>
      <c r="R64" s="12" cm="1">
        <f t="array" ref="R64">INDEX(GMWQ!$A$2:$NF$60,MATCH(1,(GMWQ!$NE$2:$NE$60=R$3)*(GMWQ!$ND$2:$ND$60=R$4)*(GMWQ!$NF$2:$NF$60=R$1),0),$E64-1966)</f>
        <v>227</v>
      </c>
      <c r="S64" s="12" cm="1">
        <f t="array" ref="S64">INDEX(GMWQ!$A$2:$NF$60,MATCH(1,(GMWQ!$NE$2:$NE$60=S$3)*(GMWQ!$ND$2:$ND$60=S$4)*(GMWQ!$NF$2:$NF$60=S$1),0),$E64-1966)</f>
        <v>1305</v>
      </c>
      <c r="T64" s="12" cm="1">
        <f t="array" ref="T64">INDEX(GMWQ!$A$2:$NF$60,MATCH(1,(GMWQ!$NE$2:$NE$60=T$3)*(GMWQ!$ND$2:$ND$60=T$4)*(GMWQ!$NF$2:$NF$60=T$1),0),$E64-1966)</f>
        <v>1342</v>
      </c>
      <c r="U64" s="12" cm="1">
        <f t="array" ref="U64">INDEX(GMWQ!$A$2:$NF$60,MATCH(1,(GMWQ!$NE$2:$NE$60=U$3)*(GMWQ!$ND$2:$ND$60=U$4)*(GMWQ!$NF$2:$NF$60=U$1),0),$E64-1966)</f>
        <v>1891</v>
      </c>
      <c r="V64" s="12" cm="1">
        <f t="array" ref="V64">INDEX(GMWQ!$A$2:$NF$60,MATCH(1,(GMWQ!$NE$2:$NE$60=V$3)*(GMWQ!$ND$2:$ND$60=V$4)*(GMWQ!$NF$2:$NF$60=V$1),0),$E64-1966)</f>
        <v>1909</v>
      </c>
      <c r="W64" s="12" cm="1">
        <f t="array" ref="W64">INDEX(GMWQ!$A$2:$NF$60,MATCH(1,(GMWQ!$NE$2:$NE$60=W$3)*(GMWQ!$ND$2:$ND$60=W$4)*(GMWQ!$NF$2:$NF$60=W$1),0),$E64-1966)</f>
        <v>2525</v>
      </c>
      <c r="X64" s="12" cm="1">
        <f t="array" ref="X64">INDEX(GMWQ!$A$2:$NF$60,MATCH(1,(GMWQ!$NE$2:$NE$60=X$3)*(GMWQ!$ND$2:$ND$60=X$4)*(GMWQ!$NF$2:$NF$60=X$1),0),$E64-1966)</f>
        <v>600</v>
      </c>
      <c r="Y64" s="12" cm="1">
        <f t="array" ref="Y64">INDEX(GMWQ!$A$2:$NF$60,MATCH(1,(GMWQ!$NE$2:$NE$60=Y$3)*(GMWQ!$ND$2:$ND$60=Y$4)*(GMWQ!$NF$2:$NF$60=Y$1),0),$E64-1966)</f>
        <v>738</v>
      </c>
      <c r="Z64" s="12" cm="1">
        <f t="array" ref="Z64">INDEX(GMWQ!$A$2:$NF$60,MATCH(1,(GMWQ!$NE$2:$NE$60=Z$3)*(GMWQ!$ND$2:$ND$60=Z$4)*(GMWQ!$NF$2:$NF$60=Z$1),0),$E64-1966)</f>
        <v>25110</v>
      </c>
      <c r="AA64" s="12" cm="1">
        <f t="array" ref="AA64">INDEX(GMWQ!$A$2:$NF$60,MATCH(1,(GMWQ!$NE$2:$NE$60=AA$3)*(GMWQ!$ND$2:$ND$60=AA$4)*(GMWQ!$NF$2:$NF$60=AA$1),0),$E64-1966)</f>
        <v>5483.3230000000003</v>
      </c>
    </row>
    <row r="65" spans="1:27" x14ac:dyDescent="0.25">
      <c r="B65" s="12">
        <f t="shared" si="6"/>
        <v>1987</v>
      </c>
      <c r="C65" s="12">
        <f t="shared" si="6"/>
        <v>1987</v>
      </c>
      <c r="E65" s="12">
        <f t="shared" si="5"/>
        <v>2031</v>
      </c>
      <c r="F65" s="12" cm="1">
        <f t="array" ref="F65">INDEX(GMWQ!$A$2:$NF$60,MATCH(1,(GMWQ!$NE$2:$NE$60=F$3)*(GMWQ!$ND$2:$ND$60=F$4)*(GMWQ!$NF$2:$NF$60=F$1),0),$E65-1966)</f>
        <v>27468</v>
      </c>
      <c r="G65" s="12" cm="1">
        <f t="array" ref="G65">INDEX(GMWQ!$A$2:$NF$60,MATCH(1,(GMWQ!$NE$2:$NE$60=G$3)*(GMWQ!$ND$2:$ND$60=G$4)*(GMWQ!$NF$2:$NF$60=G$1),0),$E65-1966)</f>
        <v>508</v>
      </c>
      <c r="H65" s="12" cm="1">
        <f t="array" ref="H65">INDEX(GMWQ!$A$2:$NF$60,MATCH(1,(GMWQ!$NE$2:$NE$60=H$3)*(GMWQ!$ND$2:$ND$60=H$4)*(GMWQ!$NF$2:$NF$60=H$1),0),$E65-1966)</f>
        <v>200</v>
      </c>
      <c r="I65" s="12" cm="1">
        <f t="array" ref="I65">INDEX(GMWQ!$A$2:$NF$60,MATCH(1,(GMWQ!$NE$2:$NE$60=I$3)*(GMWQ!$ND$2:$ND$60=I$4)*(GMWQ!$NF$2:$NF$60=I$1),0),$E65-1966)</f>
        <v>4964</v>
      </c>
      <c r="J65" s="12" cm="1">
        <f t="array" ref="J65">INDEX(GMWQ!$A$2:$NF$60,MATCH(1,(GMWQ!$NE$2:$NE$60=J$3)*(GMWQ!$ND$2:$ND$60=J$4)*(GMWQ!$NF$2:$NF$60=J$1),0),$E65-1966)</f>
        <v>213</v>
      </c>
      <c r="K65" s="12" cm="1">
        <f t="array" ref="K65">INDEX(GMWQ!$A$2:$NF$60,MATCH(1,(GMWQ!$NE$2:$NE$60=K$3)*(GMWQ!$ND$2:$ND$60=K$4)*(GMWQ!$NF$2:$NF$60=K$1),0),$E65-1966)</f>
        <v>143</v>
      </c>
      <c r="L65" s="12" cm="1">
        <f t="array" ref="L65">INDEX(GMWQ!$A$2:$NF$60,MATCH(1,(GMWQ!$NE$2:$NE$60=L$3)*(GMWQ!$ND$2:$ND$60=L$4)*(GMWQ!$NF$2:$NF$60=L$1),0),$E65-1966)</f>
        <v>2000</v>
      </c>
      <c r="M65" s="12" cm="1">
        <f t="array" ref="M65">INDEX(GMWQ!$A$2:$NF$60,MATCH(1,(GMWQ!$NE$2:$NE$60=M$3)*(GMWQ!$ND$2:$ND$60=M$4)*(GMWQ!$NF$2:$NF$60=M$1),0),$E65-1966)</f>
        <v>4234</v>
      </c>
      <c r="N65" s="12" cm="1">
        <f t="array" ref="N65">INDEX(GMWQ!$A$2:$NF$60,MATCH(1,(GMWQ!$NE$2:$NE$60=N$3)*(GMWQ!$ND$2:$ND$60=N$4)*(GMWQ!$NF$2:$NF$60=N$1),0),$E65-1966)</f>
        <v>1288</v>
      </c>
      <c r="O65" s="12" cm="1">
        <f t="array" ref="O65">INDEX(GMWQ!$A$2:$NF$60,MATCH(1,(GMWQ!$NE$2:$NE$60=O$3)*(GMWQ!$ND$2:$ND$60=O$4)*(GMWQ!$NF$2:$NF$60=O$1),0),$E65-1966)</f>
        <v>1401</v>
      </c>
      <c r="P65" s="12" cm="1">
        <f t="array" ref="P65">INDEX(GMWQ!$A$2:$NF$60,MATCH(1,(GMWQ!$NE$2:$NE$60=P$3)*(GMWQ!$ND$2:$ND$60=P$4)*(GMWQ!$NF$2:$NF$60=P$1),0),$E65-1966)</f>
        <v>783</v>
      </c>
      <c r="Q65" s="12" cm="1">
        <f t="array" ref="Q65">INDEX(GMWQ!$A$2:$NF$60,MATCH(1,(GMWQ!$NE$2:$NE$60=Q$3)*(GMWQ!$ND$2:$ND$60=Q$4)*(GMWQ!$NF$2:$NF$60=Q$1),0),$E65-1966)</f>
        <v>1060</v>
      </c>
      <c r="R65" s="12" cm="1">
        <f t="array" ref="R65">INDEX(GMWQ!$A$2:$NF$60,MATCH(1,(GMWQ!$NE$2:$NE$60=R$3)*(GMWQ!$ND$2:$ND$60=R$4)*(GMWQ!$NF$2:$NF$60=R$1),0),$E65-1966)</f>
        <v>232</v>
      </c>
      <c r="S65" s="12" cm="1">
        <f t="array" ref="S65">INDEX(GMWQ!$A$2:$NF$60,MATCH(1,(GMWQ!$NE$2:$NE$60=S$3)*(GMWQ!$ND$2:$ND$60=S$4)*(GMWQ!$NF$2:$NF$60=S$1),0),$E65-1966)</f>
        <v>1331</v>
      </c>
      <c r="T65" s="12" cm="1">
        <f t="array" ref="T65">INDEX(GMWQ!$A$2:$NF$60,MATCH(1,(GMWQ!$NE$2:$NE$60=T$3)*(GMWQ!$ND$2:$ND$60=T$4)*(GMWQ!$NF$2:$NF$60=T$1),0),$E65-1966)</f>
        <v>1362</v>
      </c>
      <c r="U65" s="12" cm="1">
        <f t="array" ref="U65">INDEX(GMWQ!$A$2:$NF$60,MATCH(1,(GMWQ!$NE$2:$NE$60=U$3)*(GMWQ!$ND$2:$ND$60=U$4)*(GMWQ!$NF$2:$NF$60=U$1),0),$E65-1966)</f>
        <v>1901</v>
      </c>
      <c r="V65" s="12" cm="1">
        <f t="array" ref="V65">INDEX(GMWQ!$A$2:$NF$60,MATCH(1,(GMWQ!$NE$2:$NE$60=V$3)*(GMWQ!$ND$2:$ND$60=V$4)*(GMWQ!$NF$2:$NF$60=V$1),0),$E65-1966)</f>
        <v>1934</v>
      </c>
      <c r="W65" s="12" cm="1">
        <f t="array" ref="W65">INDEX(GMWQ!$A$2:$NF$60,MATCH(1,(GMWQ!$NE$2:$NE$60=W$3)*(GMWQ!$ND$2:$ND$60=W$4)*(GMWQ!$NF$2:$NF$60=W$1),0),$E65-1966)</f>
        <v>2558</v>
      </c>
      <c r="X65" s="12" cm="1">
        <f t="array" ref="X65">INDEX(GMWQ!$A$2:$NF$60,MATCH(1,(GMWQ!$NE$2:$NE$60=X$3)*(GMWQ!$ND$2:$ND$60=X$4)*(GMWQ!$NF$2:$NF$60=X$1),0),$E65-1966)</f>
        <v>608</v>
      </c>
      <c r="Y65" s="12" cm="1">
        <f t="array" ref="Y65">INDEX(GMWQ!$A$2:$NF$60,MATCH(1,(GMWQ!$NE$2:$NE$60=Y$3)*(GMWQ!$ND$2:$ND$60=Y$4)*(GMWQ!$NF$2:$NF$60=Y$1),0),$E65-1966)</f>
        <v>749</v>
      </c>
      <c r="Z65" s="12" cm="1">
        <f t="array" ref="Z65">INDEX(GMWQ!$A$2:$NF$60,MATCH(1,(GMWQ!$NE$2:$NE$60=Z$3)*(GMWQ!$ND$2:$ND$60=Z$4)*(GMWQ!$NF$2:$NF$60=Z$1),0),$E65-1966)</f>
        <v>25345</v>
      </c>
      <c r="AA65" s="12" cm="1">
        <f t="array" ref="AA65">INDEX(GMWQ!$A$2:$NF$60,MATCH(1,(GMWQ!$NE$2:$NE$60=AA$3)*(GMWQ!$ND$2:$ND$60=AA$4)*(GMWQ!$NF$2:$NF$60=AA$1),0),$E65-1966)</f>
        <v>5516.0780000000004</v>
      </c>
    </row>
    <row r="66" spans="1:27" x14ac:dyDescent="0.25">
      <c r="B66" s="12">
        <f t="shared" si="6"/>
        <v>1987</v>
      </c>
      <c r="C66" s="12">
        <f t="shared" si="6"/>
        <v>1987</v>
      </c>
      <c r="E66" s="12">
        <f t="shared" si="5"/>
        <v>2032</v>
      </c>
      <c r="F66" s="12" cm="1">
        <f t="array" ref="F66">INDEX(GMWQ!$A$2:$NF$60,MATCH(1,(GMWQ!$NE$2:$NE$60=F$3)*(GMWQ!$ND$2:$ND$60=F$4)*(GMWQ!$NF$2:$NF$60=F$1),0),$E66-1966)</f>
        <v>27735</v>
      </c>
      <c r="G66" s="12" cm="1">
        <f t="array" ref="G66">INDEX(GMWQ!$A$2:$NF$60,MATCH(1,(GMWQ!$NE$2:$NE$60=G$3)*(GMWQ!$ND$2:$ND$60=G$4)*(GMWQ!$NF$2:$NF$60=G$1),0),$E66-1966)</f>
        <v>510</v>
      </c>
      <c r="H66" s="12" cm="1">
        <f t="array" ref="H66">INDEX(GMWQ!$A$2:$NF$60,MATCH(1,(GMWQ!$NE$2:$NE$60=H$3)*(GMWQ!$ND$2:$ND$60=H$4)*(GMWQ!$NF$2:$NF$60=H$1),0),$E66-1966)</f>
        <v>196</v>
      </c>
      <c r="I66" s="12" cm="1">
        <f t="array" ref="I66">INDEX(GMWQ!$A$2:$NF$60,MATCH(1,(GMWQ!$NE$2:$NE$60=I$3)*(GMWQ!$ND$2:$ND$60=I$4)*(GMWQ!$NF$2:$NF$60=I$1),0),$E66-1966)</f>
        <v>4980</v>
      </c>
      <c r="J66" s="12" cm="1">
        <f t="array" ref="J66">INDEX(GMWQ!$A$2:$NF$60,MATCH(1,(GMWQ!$NE$2:$NE$60=J$3)*(GMWQ!$ND$2:$ND$60=J$4)*(GMWQ!$NF$2:$NF$60=J$1),0),$E66-1966)</f>
        <v>213</v>
      </c>
      <c r="K66" s="12" cm="1">
        <f t="array" ref="K66">INDEX(GMWQ!$A$2:$NF$60,MATCH(1,(GMWQ!$NE$2:$NE$60=K$3)*(GMWQ!$ND$2:$ND$60=K$4)*(GMWQ!$NF$2:$NF$60=K$1),0),$E66-1966)</f>
        <v>143</v>
      </c>
      <c r="L66" s="12" cm="1">
        <f t="array" ref="L66">INDEX(GMWQ!$A$2:$NF$60,MATCH(1,(GMWQ!$NE$2:$NE$60=L$3)*(GMWQ!$ND$2:$ND$60=L$4)*(GMWQ!$NF$2:$NF$60=L$1),0),$E66-1966)</f>
        <v>2022</v>
      </c>
      <c r="M66" s="12" cm="1">
        <f t="array" ref="M66">INDEX(GMWQ!$A$2:$NF$60,MATCH(1,(GMWQ!$NE$2:$NE$60=M$3)*(GMWQ!$ND$2:$ND$60=M$4)*(GMWQ!$NF$2:$NF$60=M$1),0),$E66-1966)</f>
        <v>4291</v>
      </c>
      <c r="N66" s="12" cm="1">
        <f t="array" ref="N66">INDEX(GMWQ!$A$2:$NF$60,MATCH(1,(GMWQ!$NE$2:$NE$60=N$3)*(GMWQ!$ND$2:$ND$60=N$4)*(GMWQ!$NF$2:$NF$60=N$1),0),$E66-1966)</f>
        <v>1295</v>
      </c>
      <c r="O66" s="12" cm="1">
        <f t="array" ref="O66">INDEX(GMWQ!$A$2:$NF$60,MATCH(1,(GMWQ!$NE$2:$NE$60=O$3)*(GMWQ!$ND$2:$ND$60=O$4)*(GMWQ!$NF$2:$NF$60=O$1),0),$E66-1966)</f>
        <v>1442</v>
      </c>
      <c r="P66" s="12" cm="1">
        <f t="array" ref="P66">INDEX(GMWQ!$A$2:$NF$60,MATCH(1,(GMWQ!$NE$2:$NE$60=P$3)*(GMWQ!$ND$2:$ND$60=P$4)*(GMWQ!$NF$2:$NF$60=P$1),0),$E66-1966)</f>
        <v>791</v>
      </c>
      <c r="Q66" s="12" cm="1">
        <f t="array" ref="Q66">INDEX(GMWQ!$A$2:$NF$60,MATCH(1,(GMWQ!$NE$2:$NE$60=Q$3)*(GMWQ!$ND$2:$ND$60=Q$4)*(GMWQ!$NF$2:$NF$60=Q$1),0),$E66-1966)</f>
        <v>1081</v>
      </c>
      <c r="R66" s="12" cm="1">
        <f t="array" ref="R66">INDEX(GMWQ!$A$2:$NF$60,MATCH(1,(GMWQ!$NE$2:$NE$60=R$3)*(GMWQ!$ND$2:$ND$60=R$4)*(GMWQ!$NF$2:$NF$60=R$1),0),$E66-1966)</f>
        <v>234</v>
      </c>
      <c r="S66" s="12" cm="1">
        <f t="array" ref="S66">INDEX(GMWQ!$A$2:$NF$60,MATCH(1,(GMWQ!$NE$2:$NE$60=S$3)*(GMWQ!$ND$2:$ND$60=S$4)*(GMWQ!$NF$2:$NF$60=S$1),0),$E66-1966)</f>
        <v>1345</v>
      </c>
      <c r="T66" s="12" cm="1">
        <f t="array" ref="T66">INDEX(GMWQ!$A$2:$NF$60,MATCH(1,(GMWQ!$NE$2:$NE$60=T$3)*(GMWQ!$ND$2:$ND$60=T$4)*(GMWQ!$NF$2:$NF$60=T$1),0),$E66-1966)</f>
        <v>1375</v>
      </c>
      <c r="U66" s="12" cm="1">
        <f t="array" ref="U66">INDEX(GMWQ!$A$2:$NF$60,MATCH(1,(GMWQ!$NE$2:$NE$60=U$3)*(GMWQ!$ND$2:$ND$60=U$4)*(GMWQ!$NF$2:$NF$60=U$1),0),$E66-1966)</f>
        <v>1894</v>
      </c>
      <c r="V66" s="12" cm="1">
        <f t="array" ref="V66">INDEX(GMWQ!$A$2:$NF$60,MATCH(1,(GMWQ!$NE$2:$NE$60=V$3)*(GMWQ!$ND$2:$ND$60=V$4)*(GMWQ!$NF$2:$NF$60=V$1),0),$E66-1966)</f>
        <v>1950</v>
      </c>
      <c r="W66" s="12" cm="1">
        <f t="array" ref="W66">INDEX(GMWQ!$A$2:$NF$60,MATCH(1,(GMWQ!$NE$2:$NE$60=W$3)*(GMWQ!$ND$2:$ND$60=W$4)*(GMWQ!$NF$2:$NF$60=W$1),0),$E66-1966)</f>
        <v>2598</v>
      </c>
      <c r="X66" s="12" cm="1">
        <f t="array" ref="X66">INDEX(GMWQ!$A$2:$NF$60,MATCH(1,(GMWQ!$NE$2:$NE$60=X$3)*(GMWQ!$ND$2:$ND$60=X$4)*(GMWQ!$NF$2:$NF$60=X$1),0),$E66-1966)</f>
        <v>616</v>
      </c>
      <c r="Y66" s="12" cm="1">
        <f t="array" ref="Y66">INDEX(GMWQ!$A$2:$NF$60,MATCH(1,(GMWQ!$NE$2:$NE$60=Y$3)*(GMWQ!$ND$2:$ND$60=Y$4)*(GMWQ!$NF$2:$NF$60=Y$1),0),$E66-1966)</f>
        <v>760</v>
      </c>
      <c r="Z66" s="12" cm="1">
        <f t="array" ref="Z66">INDEX(GMWQ!$A$2:$NF$60,MATCH(1,(GMWQ!$NE$2:$NE$60=Z$3)*(GMWQ!$ND$2:$ND$60=Z$4)*(GMWQ!$NF$2:$NF$60=Z$1),0),$E66-1966)</f>
        <v>25575</v>
      </c>
      <c r="AA66" s="12" cm="1">
        <f t="array" ref="AA66">INDEX(GMWQ!$A$2:$NF$60,MATCH(1,(GMWQ!$NE$2:$NE$60=AA$3)*(GMWQ!$ND$2:$ND$60=AA$4)*(GMWQ!$NF$2:$NF$60=AA$1),0),$E66-1966)</f>
        <v>5523.6109999999999</v>
      </c>
    </row>
    <row r="67" spans="1:27" x14ac:dyDescent="0.25">
      <c r="A67" s="12">
        <v>1988</v>
      </c>
      <c r="B67" s="12">
        <f t="shared" si="6"/>
        <v>1988</v>
      </c>
      <c r="C67" s="12">
        <f t="shared" si="6"/>
        <v>1987</v>
      </c>
      <c r="D67" s="12">
        <f t="shared" si="6"/>
        <v>1987</v>
      </c>
      <c r="E67" s="12">
        <f t="shared" si="5"/>
        <v>2033</v>
      </c>
      <c r="F67" s="12" cm="1">
        <f t="array" ref="F67">INDEX(GMWQ!$A$2:$NF$60,MATCH(1,(GMWQ!$NE$2:$NE$60=F$3)*(GMWQ!$ND$2:$ND$60=F$4)*(GMWQ!$NF$2:$NF$60=F$1),0),$E67-1966)</f>
        <v>27956</v>
      </c>
      <c r="G67" s="12" cm="1">
        <f t="array" ref="G67">INDEX(GMWQ!$A$2:$NF$60,MATCH(1,(GMWQ!$NE$2:$NE$60=G$3)*(GMWQ!$ND$2:$ND$60=G$4)*(GMWQ!$NF$2:$NF$60=G$1),0),$E67-1966)</f>
        <v>509</v>
      </c>
      <c r="H67" s="12" cm="1">
        <f t="array" ref="H67">INDEX(GMWQ!$A$2:$NF$60,MATCH(1,(GMWQ!$NE$2:$NE$60=H$3)*(GMWQ!$ND$2:$ND$60=H$4)*(GMWQ!$NF$2:$NF$60=H$1),0),$E67-1966)</f>
        <v>188</v>
      </c>
      <c r="I67" s="12" cm="1">
        <f t="array" ref="I67">INDEX(GMWQ!$A$2:$NF$60,MATCH(1,(GMWQ!$NE$2:$NE$60=I$3)*(GMWQ!$ND$2:$ND$60=I$4)*(GMWQ!$NF$2:$NF$60=I$1),0),$E67-1966)</f>
        <v>4997</v>
      </c>
      <c r="J67" s="12" cm="1">
        <f t="array" ref="J67">INDEX(GMWQ!$A$2:$NF$60,MATCH(1,(GMWQ!$NE$2:$NE$60=J$3)*(GMWQ!$ND$2:$ND$60=J$4)*(GMWQ!$NF$2:$NF$60=J$1),0),$E67-1966)</f>
        <v>211</v>
      </c>
      <c r="K67" s="12" cm="1">
        <f t="array" ref="K67">INDEX(GMWQ!$A$2:$NF$60,MATCH(1,(GMWQ!$NE$2:$NE$60=K$3)*(GMWQ!$ND$2:$ND$60=K$4)*(GMWQ!$NF$2:$NF$60=K$1),0),$E67-1966)</f>
        <v>143</v>
      </c>
      <c r="L67" s="12" cm="1">
        <f t="array" ref="L67">INDEX(GMWQ!$A$2:$NF$60,MATCH(1,(GMWQ!$NE$2:$NE$60=L$3)*(GMWQ!$ND$2:$ND$60=L$4)*(GMWQ!$NF$2:$NF$60=L$1),0),$E67-1966)</f>
        <v>2051</v>
      </c>
      <c r="M67" s="12" cm="1">
        <f t="array" ref="M67">INDEX(GMWQ!$A$2:$NF$60,MATCH(1,(GMWQ!$NE$2:$NE$60=M$3)*(GMWQ!$ND$2:$ND$60=M$4)*(GMWQ!$NF$2:$NF$60=M$1),0),$E67-1966)</f>
        <v>4318</v>
      </c>
      <c r="N67" s="12" cm="1">
        <f t="array" ref="N67">INDEX(GMWQ!$A$2:$NF$60,MATCH(1,(GMWQ!$NE$2:$NE$60=N$3)*(GMWQ!$ND$2:$ND$60=N$4)*(GMWQ!$NF$2:$NF$60=N$1),0),$E67-1966)</f>
        <v>1303</v>
      </c>
      <c r="O67" s="12" cm="1">
        <f t="array" ref="O67">INDEX(GMWQ!$A$2:$NF$60,MATCH(1,(GMWQ!$NE$2:$NE$60=O$3)*(GMWQ!$ND$2:$ND$60=O$4)*(GMWQ!$NF$2:$NF$60=O$1),0),$E67-1966)</f>
        <v>1469</v>
      </c>
      <c r="P67" s="12" cm="1">
        <f t="array" ref="P67">INDEX(GMWQ!$A$2:$NF$60,MATCH(1,(GMWQ!$NE$2:$NE$60=P$3)*(GMWQ!$ND$2:$ND$60=P$4)*(GMWQ!$NF$2:$NF$60=P$1),0),$E67-1966)</f>
        <v>799</v>
      </c>
      <c r="Q67" s="12" cm="1">
        <f t="array" ref="Q67">INDEX(GMWQ!$A$2:$NF$60,MATCH(1,(GMWQ!$NE$2:$NE$60=Q$3)*(GMWQ!$ND$2:$ND$60=Q$4)*(GMWQ!$NF$2:$NF$60=Q$1),0),$E67-1966)</f>
        <v>1090</v>
      </c>
      <c r="R67" s="12" cm="1">
        <f t="array" ref="R67">INDEX(GMWQ!$A$2:$NF$60,MATCH(1,(GMWQ!$NE$2:$NE$60=R$3)*(GMWQ!$ND$2:$ND$60=R$4)*(GMWQ!$NF$2:$NF$60=R$1),0),$E67-1966)</f>
        <v>238</v>
      </c>
      <c r="S67" s="12" cm="1">
        <f t="array" ref="S67">INDEX(GMWQ!$A$2:$NF$60,MATCH(1,(GMWQ!$NE$2:$NE$60=S$3)*(GMWQ!$ND$2:$ND$60=S$4)*(GMWQ!$NF$2:$NF$60=S$1),0),$E67-1966)</f>
        <v>1367</v>
      </c>
      <c r="T67" s="12" cm="1">
        <f t="array" ref="T67">INDEX(GMWQ!$A$2:$NF$60,MATCH(1,(GMWQ!$NE$2:$NE$60=T$3)*(GMWQ!$ND$2:$ND$60=T$4)*(GMWQ!$NF$2:$NF$60=T$1),0),$E67-1966)</f>
        <v>1393</v>
      </c>
      <c r="U67" s="12" cm="1">
        <f t="array" ref="U67">INDEX(GMWQ!$A$2:$NF$60,MATCH(1,(GMWQ!$NE$2:$NE$60=U$3)*(GMWQ!$ND$2:$ND$60=U$4)*(GMWQ!$NF$2:$NF$60=U$1),0),$E67-1966)</f>
        <v>1884</v>
      </c>
      <c r="V67" s="12" cm="1">
        <f t="array" ref="V67">INDEX(GMWQ!$A$2:$NF$60,MATCH(1,(GMWQ!$NE$2:$NE$60=V$3)*(GMWQ!$ND$2:$ND$60=V$4)*(GMWQ!$NF$2:$NF$60=V$1),0),$E67-1966)</f>
        <v>1967</v>
      </c>
      <c r="W67" s="12" cm="1">
        <f t="array" ref="W67">INDEX(GMWQ!$A$2:$NF$60,MATCH(1,(GMWQ!$NE$2:$NE$60=W$3)*(GMWQ!$ND$2:$ND$60=W$4)*(GMWQ!$NF$2:$NF$60=W$1),0),$E67-1966)</f>
        <v>2642</v>
      </c>
      <c r="X67" s="12" cm="1">
        <f t="array" ref="X67">INDEX(GMWQ!$A$2:$NF$60,MATCH(1,(GMWQ!$NE$2:$NE$60=X$3)*(GMWQ!$ND$2:$ND$60=X$4)*(GMWQ!$NF$2:$NF$60=X$1),0),$E67-1966)</f>
        <v>620</v>
      </c>
      <c r="Y67" s="12" cm="1">
        <f t="array" ref="Y67">INDEX(GMWQ!$A$2:$NF$60,MATCH(1,(GMWQ!$NE$2:$NE$60=Y$3)*(GMWQ!$ND$2:$ND$60=Y$4)*(GMWQ!$NF$2:$NF$60=Y$1),0),$E67-1966)</f>
        <v>766</v>
      </c>
      <c r="Z67" s="12" cm="1">
        <f t="array" ref="Z67">INDEX(GMWQ!$A$2:$NF$60,MATCH(1,(GMWQ!$NE$2:$NE$60=Z$3)*(GMWQ!$ND$2:$ND$60=Z$4)*(GMWQ!$NF$2:$NF$60=Z$1),0),$E67-1966)</f>
        <v>25795</v>
      </c>
      <c r="AA67" s="12" cm="1">
        <f t="array" ref="AA67">INDEX(GMWQ!$A$2:$NF$60,MATCH(1,(GMWQ!$NE$2:$NE$60=AA$3)*(GMWQ!$ND$2:$ND$60=AA$4)*(GMWQ!$NF$2:$NF$60=AA$1),0),$E67-1966)</f>
        <v>5533.875</v>
      </c>
    </row>
    <row r="68" spans="1:27" x14ac:dyDescent="0.25">
      <c r="B68" s="12">
        <f t="shared" si="6"/>
        <v>1988</v>
      </c>
      <c r="C68" s="12">
        <f t="shared" si="6"/>
        <v>1988</v>
      </c>
      <c r="E68" s="12">
        <f t="shared" si="5"/>
        <v>2034</v>
      </c>
      <c r="F68" s="12" cm="1">
        <f t="array" ref="F68">INDEX(GMWQ!$A$2:$NF$60,MATCH(1,(GMWQ!$NE$2:$NE$60=F$3)*(GMWQ!$ND$2:$ND$60=F$4)*(GMWQ!$NF$2:$NF$60=F$1),0),$E68-1966)</f>
        <v>28157</v>
      </c>
      <c r="G68" s="12" cm="1">
        <f t="array" ref="G68">INDEX(GMWQ!$A$2:$NF$60,MATCH(1,(GMWQ!$NE$2:$NE$60=G$3)*(GMWQ!$ND$2:$ND$60=G$4)*(GMWQ!$NF$2:$NF$60=G$1),0),$E68-1966)</f>
        <v>509</v>
      </c>
      <c r="H68" s="12" cm="1">
        <f t="array" ref="H68">INDEX(GMWQ!$A$2:$NF$60,MATCH(1,(GMWQ!$NE$2:$NE$60=H$3)*(GMWQ!$ND$2:$ND$60=H$4)*(GMWQ!$NF$2:$NF$60=H$1),0),$E68-1966)</f>
        <v>180</v>
      </c>
      <c r="I68" s="12" cm="1">
        <f t="array" ref="I68">INDEX(GMWQ!$A$2:$NF$60,MATCH(1,(GMWQ!$NE$2:$NE$60=I$3)*(GMWQ!$ND$2:$ND$60=I$4)*(GMWQ!$NF$2:$NF$60=I$1),0),$E68-1966)</f>
        <v>5007</v>
      </c>
      <c r="J68" s="12" cm="1">
        <f t="array" ref="J68">INDEX(GMWQ!$A$2:$NF$60,MATCH(1,(GMWQ!$NE$2:$NE$60=J$3)*(GMWQ!$ND$2:$ND$60=J$4)*(GMWQ!$NF$2:$NF$60=J$1),0),$E68-1966)</f>
        <v>212</v>
      </c>
      <c r="K68" s="12" cm="1">
        <f t="array" ref="K68">INDEX(GMWQ!$A$2:$NF$60,MATCH(1,(GMWQ!$NE$2:$NE$60=K$3)*(GMWQ!$ND$2:$ND$60=K$4)*(GMWQ!$NF$2:$NF$60=K$1),0),$E68-1966)</f>
        <v>143</v>
      </c>
      <c r="L68" s="12" cm="1">
        <f t="array" ref="L68">INDEX(GMWQ!$A$2:$NF$60,MATCH(1,(GMWQ!$NE$2:$NE$60=L$3)*(GMWQ!$ND$2:$ND$60=L$4)*(GMWQ!$NF$2:$NF$60=L$1),0),$E68-1966)</f>
        <v>2065</v>
      </c>
      <c r="M68" s="12" cm="1">
        <f t="array" ref="M68">INDEX(GMWQ!$A$2:$NF$60,MATCH(1,(GMWQ!$NE$2:$NE$60=M$3)*(GMWQ!$ND$2:$ND$60=M$4)*(GMWQ!$NF$2:$NF$60=M$1),0),$E68-1966)</f>
        <v>4357</v>
      </c>
      <c r="N68" s="12" cm="1">
        <f t="array" ref="N68">INDEX(GMWQ!$A$2:$NF$60,MATCH(1,(GMWQ!$NE$2:$NE$60=N$3)*(GMWQ!$ND$2:$ND$60=N$4)*(GMWQ!$NF$2:$NF$60=N$1),0),$E68-1966)</f>
        <v>1311</v>
      </c>
      <c r="O68" s="12" cm="1">
        <f t="array" ref="O68">INDEX(GMWQ!$A$2:$NF$60,MATCH(1,(GMWQ!$NE$2:$NE$60=O$3)*(GMWQ!$ND$2:$ND$60=O$4)*(GMWQ!$NF$2:$NF$60=O$1),0),$E68-1966)</f>
        <v>1488</v>
      </c>
      <c r="P68" s="12" cm="1">
        <f t="array" ref="P68">INDEX(GMWQ!$A$2:$NF$60,MATCH(1,(GMWQ!$NE$2:$NE$60=P$3)*(GMWQ!$ND$2:$ND$60=P$4)*(GMWQ!$NF$2:$NF$60=P$1),0),$E68-1966)</f>
        <v>806</v>
      </c>
      <c r="Q68" s="12" cm="1">
        <f t="array" ref="Q68">INDEX(GMWQ!$A$2:$NF$60,MATCH(1,(GMWQ!$NE$2:$NE$60=Q$3)*(GMWQ!$ND$2:$ND$60=Q$4)*(GMWQ!$NF$2:$NF$60=Q$1),0),$E68-1966)</f>
        <v>1109</v>
      </c>
      <c r="R68" s="12" cm="1">
        <f t="array" ref="R68">INDEX(GMWQ!$A$2:$NF$60,MATCH(1,(GMWQ!$NE$2:$NE$60=R$3)*(GMWQ!$ND$2:$ND$60=R$4)*(GMWQ!$NF$2:$NF$60=R$1),0),$E68-1966)</f>
        <v>243</v>
      </c>
      <c r="S68" s="12" cm="1">
        <f t="array" ref="S68">INDEX(GMWQ!$A$2:$NF$60,MATCH(1,(GMWQ!$NE$2:$NE$60=S$3)*(GMWQ!$ND$2:$ND$60=S$4)*(GMWQ!$NF$2:$NF$60=S$1),0),$E68-1966)</f>
        <v>1393</v>
      </c>
      <c r="T68" s="12" cm="1">
        <f t="array" ref="T68">INDEX(GMWQ!$A$2:$NF$60,MATCH(1,(GMWQ!$NE$2:$NE$60=T$3)*(GMWQ!$ND$2:$ND$60=T$4)*(GMWQ!$NF$2:$NF$60=T$1),0),$E68-1966)</f>
        <v>1413</v>
      </c>
      <c r="U68" s="12" cm="1">
        <f t="array" ref="U68">INDEX(GMWQ!$A$2:$NF$60,MATCH(1,(GMWQ!$NE$2:$NE$60=U$3)*(GMWQ!$ND$2:$ND$60=U$4)*(GMWQ!$NF$2:$NF$60=U$1),0),$E68-1966)</f>
        <v>1873</v>
      </c>
      <c r="V68" s="12" cm="1">
        <f t="array" ref="V68">INDEX(GMWQ!$A$2:$NF$60,MATCH(1,(GMWQ!$NE$2:$NE$60=V$3)*(GMWQ!$ND$2:$ND$60=V$4)*(GMWQ!$NF$2:$NF$60=V$1),0),$E68-1966)</f>
        <v>1981</v>
      </c>
      <c r="W68" s="12" cm="1">
        <f t="array" ref="W68">INDEX(GMWQ!$A$2:$NF$60,MATCH(1,(GMWQ!$NE$2:$NE$60=W$3)*(GMWQ!$ND$2:$ND$60=W$4)*(GMWQ!$NF$2:$NF$60=W$1),0),$E68-1966)</f>
        <v>2680</v>
      </c>
      <c r="X68" s="12" cm="1">
        <f t="array" ref="X68">INDEX(GMWQ!$A$2:$NF$60,MATCH(1,(GMWQ!$NE$2:$NE$60=X$3)*(GMWQ!$ND$2:$ND$60=X$4)*(GMWQ!$NF$2:$NF$60=X$1),0),$E68-1966)</f>
        <v>618</v>
      </c>
      <c r="Y68" s="12" cm="1">
        <f t="array" ref="Y68">INDEX(GMWQ!$A$2:$NF$60,MATCH(1,(GMWQ!$NE$2:$NE$60=Y$3)*(GMWQ!$ND$2:$ND$60=Y$4)*(GMWQ!$NF$2:$NF$60=Y$1),0),$E68-1966)</f>
        <v>768</v>
      </c>
      <c r="Z68" s="12" cm="1">
        <f t="array" ref="Z68">INDEX(GMWQ!$A$2:$NF$60,MATCH(1,(GMWQ!$NE$2:$NE$60=Z$3)*(GMWQ!$ND$2:$ND$60=Z$4)*(GMWQ!$NF$2:$NF$60=Z$1),0),$E68-1966)</f>
        <v>25970</v>
      </c>
      <c r="AA68" s="12" cm="1">
        <f t="array" ref="AA68">INDEX(GMWQ!$A$2:$NF$60,MATCH(1,(GMWQ!$NE$2:$NE$60=AA$3)*(GMWQ!$ND$2:$ND$60=AA$4)*(GMWQ!$NF$2:$NF$60=AA$1),0),$E68-1966)</f>
        <v>5534.857</v>
      </c>
    </row>
    <row r="69" spans="1:27" x14ac:dyDescent="0.25">
      <c r="B69" s="12">
        <f t="shared" si="6"/>
        <v>1988</v>
      </c>
      <c r="C69" s="12">
        <f t="shared" si="6"/>
        <v>1988</v>
      </c>
      <c r="E69" s="12">
        <f t="shared" si="5"/>
        <v>2035</v>
      </c>
      <c r="F69" s="12" cm="1">
        <f t="array" ref="F69">INDEX(GMWQ!$A$2:$NF$60,MATCH(1,(GMWQ!$NE$2:$NE$60=F$3)*(GMWQ!$ND$2:$ND$60=F$4)*(GMWQ!$NF$2:$NF$60=F$1),0),$E69-1966)</f>
        <v>28435</v>
      </c>
      <c r="G69" s="12" cm="1">
        <f t="array" ref="G69">INDEX(GMWQ!$A$2:$NF$60,MATCH(1,(GMWQ!$NE$2:$NE$60=G$3)*(GMWQ!$ND$2:$ND$60=G$4)*(GMWQ!$NF$2:$NF$60=G$1),0),$E69-1966)</f>
        <v>512</v>
      </c>
      <c r="H69" s="12" cm="1">
        <f t="array" ref="H69">INDEX(GMWQ!$A$2:$NF$60,MATCH(1,(GMWQ!$NE$2:$NE$60=H$3)*(GMWQ!$ND$2:$ND$60=H$4)*(GMWQ!$NF$2:$NF$60=H$1),0),$E69-1966)</f>
        <v>179</v>
      </c>
      <c r="I69" s="12" cm="1">
        <f t="array" ref="I69">INDEX(GMWQ!$A$2:$NF$60,MATCH(1,(GMWQ!$NE$2:$NE$60=I$3)*(GMWQ!$ND$2:$ND$60=I$4)*(GMWQ!$NF$2:$NF$60=I$1),0),$E69-1966)</f>
        <v>5017</v>
      </c>
      <c r="J69" s="12" cm="1">
        <f t="array" ref="J69">INDEX(GMWQ!$A$2:$NF$60,MATCH(1,(GMWQ!$NE$2:$NE$60=J$3)*(GMWQ!$ND$2:$ND$60=J$4)*(GMWQ!$NF$2:$NF$60=J$1),0),$E69-1966)</f>
        <v>212</v>
      </c>
      <c r="K69" s="12" cm="1">
        <f t="array" ref="K69">INDEX(GMWQ!$A$2:$NF$60,MATCH(1,(GMWQ!$NE$2:$NE$60=K$3)*(GMWQ!$ND$2:$ND$60=K$4)*(GMWQ!$NF$2:$NF$60=K$1),0),$E69-1966)</f>
        <v>144</v>
      </c>
      <c r="L69" s="12" cm="1">
        <f t="array" ref="L69">INDEX(GMWQ!$A$2:$NF$60,MATCH(1,(GMWQ!$NE$2:$NE$60=L$3)*(GMWQ!$ND$2:$ND$60=L$4)*(GMWQ!$NF$2:$NF$60=L$1),0),$E69-1966)</f>
        <v>2084</v>
      </c>
      <c r="M69" s="12" cm="1">
        <f t="array" ref="M69">INDEX(GMWQ!$A$2:$NF$60,MATCH(1,(GMWQ!$NE$2:$NE$60=M$3)*(GMWQ!$ND$2:$ND$60=M$4)*(GMWQ!$NF$2:$NF$60=M$1),0),$E69-1966)</f>
        <v>4417</v>
      </c>
      <c r="N69" s="12" cm="1">
        <f t="array" ref="N69">INDEX(GMWQ!$A$2:$NF$60,MATCH(1,(GMWQ!$NE$2:$NE$60=N$3)*(GMWQ!$ND$2:$ND$60=N$4)*(GMWQ!$NF$2:$NF$60=N$1),0),$E69-1966)</f>
        <v>1322</v>
      </c>
      <c r="O69" s="12" cm="1">
        <f t="array" ref="O69">INDEX(GMWQ!$A$2:$NF$60,MATCH(1,(GMWQ!$NE$2:$NE$60=O$3)*(GMWQ!$ND$2:$ND$60=O$4)*(GMWQ!$NF$2:$NF$60=O$1),0),$E69-1966)</f>
        <v>1527</v>
      </c>
      <c r="P69" s="12" cm="1">
        <f t="array" ref="P69">INDEX(GMWQ!$A$2:$NF$60,MATCH(1,(GMWQ!$NE$2:$NE$60=P$3)*(GMWQ!$ND$2:$ND$60=P$4)*(GMWQ!$NF$2:$NF$60=P$1),0),$E69-1966)</f>
        <v>813</v>
      </c>
      <c r="Q69" s="12" cm="1">
        <f t="array" ref="Q69">INDEX(GMWQ!$A$2:$NF$60,MATCH(1,(GMWQ!$NE$2:$NE$60=Q$3)*(GMWQ!$ND$2:$ND$60=Q$4)*(GMWQ!$NF$2:$NF$60=Q$1),0),$E69-1966)</f>
        <v>1133</v>
      </c>
      <c r="R69" s="12" cm="1">
        <f t="array" ref="R69">INDEX(GMWQ!$A$2:$NF$60,MATCH(1,(GMWQ!$NE$2:$NE$60=R$3)*(GMWQ!$ND$2:$ND$60=R$4)*(GMWQ!$NF$2:$NF$60=R$1),0),$E69-1966)</f>
        <v>249</v>
      </c>
      <c r="S69" s="12" cm="1">
        <f t="array" ref="S69">INDEX(GMWQ!$A$2:$NF$60,MATCH(1,(GMWQ!$NE$2:$NE$60=S$3)*(GMWQ!$ND$2:$ND$60=S$4)*(GMWQ!$NF$2:$NF$60=S$1),0),$E69-1966)</f>
        <v>1428</v>
      </c>
      <c r="T69" s="12" cm="1">
        <f t="array" ref="T69">INDEX(GMWQ!$A$2:$NF$60,MATCH(1,(GMWQ!$NE$2:$NE$60=T$3)*(GMWQ!$ND$2:$ND$60=T$4)*(GMWQ!$NF$2:$NF$60=T$1),0),$E69-1966)</f>
        <v>1444</v>
      </c>
      <c r="U69" s="12" cm="1">
        <f t="array" ref="U69">INDEX(GMWQ!$A$2:$NF$60,MATCH(1,(GMWQ!$NE$2:$NE$60=U$3)*(GMWQ!$ND$2:$ND$60=U$4)*(GMWQ!$NF$2:$NF$60=U$1),0),$E69-1966)</f>
        <v>1857</v>
      </c>
      <c r="V69" s="12" cm="1">
        <f t="array" ref="V69">INDEX(GMWQ!$A$2:$NF$60,MATCH(1,(GMWQ!$NE$2:$NE$60=V$3)*(GMWQ!$ND$2:$ND$60=V$4)*(GMWQ!$NF$2:$NF$60=V$1),0),$E69-1966)</f>
        <v>1998</v>
      </c>
      <c r="W69" s="12" cm="1">
        <f t="array" ref="W69">INDEX(GMWQ!$A$2:$NF$60,MATCH(1,(GMWQ!$NE$2:$NE$60=W$3)*(GMWQ!$ND$2:$ND$60=W$4)*(GMWQ!$NF$2:$NF$60=W$1),0),$E69-1966)</f>
        <v>2695</v>
      </c>
      <c r="X69" s="12" cm="1">
        <f t="array" ref="X69">INDEX(GMWQ!$A$2:$NF$60,MATCH(1,(GMWQ!$NE$2:$NE$60=X$3)*(GMWQ!$ND$2:$ND$60=X$4)*(GMWQ!$NF$2:$NF$60=X$1),0),$E69-1966)</f>
        <v>625</v>
      </c>
      <c r="Y69" s="12" cm="1">
        <f t="array" ref="Y69">INDEX(GMWQ!$A$2:$NF$60,MATCH(1,(GMWQ!$NE$2:$NE$60=Y$3)*(GMWQ!$ND$2:$ND$60=Y$4)*(GMWQ!$NF$2:$NF$60=Y$1),0),$E69-1966)</f>
        <v>778</v>
      </c>
      <c r="Z69" s="12" cm="1">
        <f t="array" ref="Z69">INDEX(GMWQ!$A$2:$NF$60,MATCH(1,(GMWQ!$NE$2:$NE$60=Z$3)*(GMWQ!$ND$2:$ND$60=Z$4)*(GMWQ!$NF$2:$NF$60=Z$1),0),$E69-1966)</f>
        <v>26160</v>
      </c>
      <c r="AA69" s="12" cm="1">
        <f t="array" ref="AA69">INDEX(GMWQ!$A$2:$NF$60,MATCH(1,(GMWQ!$NE$2:$NE$60=AA$3)*(GMWQ!$ND$2:$ND$60=AA$4)*(GMWQ!$NF$2:$NF$60=AA$1),0),$E69-1966)</f>
        <v>5524.2669999999998</v>
      </c>
    </row>
    <row r="70" spans="1:27" x14ac:dyDescent="0.25">
      <c r="B70" s="12">
        <f t="shared" si="6"/>
        <v>1988</v>
      </c>
      <c r="C70" s="12">
        <f t="shared" si="6"/>
        <v>1988</v>
      </c>
      <c r="E70" s="12">
        <f t="shared" si="5"/>
        <v>2036</v>
      </c>
      <c r="F70" s="12" cm="1">
        <f t="array" ref="F70">INDEX(GMWQ!$A$2:$NF$60,MATCH(1,(GMWQ!$NE$2:$NE$60=F$3)*(GMWQ!$ND$2:$ND$60=F$4)*(GMWQ!$NF$2:$NF$60=F$1),0),$E70-1966)</f>
        <v>28644</v>
      </c>
      <c r="G70" s="12" cm="1">
        <f t="array" ref="G70">INDEX(GMWQ!$A$2:$NF$60,MATCH(1,(GMWQ!$NE$2:$NE$60=G$3)*(GMWQ!$ND$2:$ND$60=G$4)*(GMWQ!$NF$2:$NF$60=G$1),0),$E70-1966)</f>
        <v>518</v>
      </c>
      <c r="H70" s="12" cm="1">
        <f t="array" ref="H70">INDEX(GMWQ!$A$2:$NF$60,MATCH(1,(GMWQ!$NE$2:$NE$60=H$3)*(GMWQ!$ND$2:$ND$60=H$4)*(GMWQ!$NF$2:$NF$60=H$1),0),$E70-1966)</f>
        <v>176</v>
      </c>
      <c r="I70" s="12" cm="1">
        <f t="array" ref="I70">INDEX(GMWQ!$A$2:$NF$60,MATCH(1,(GMWQ!$NE$2:$NE$60=I$3)*(GMWQ!$ND$2:$ND$60=I$4)*(GMWQ!$NF$2:$NF$60=I$1),0),$E70-1966)</f>
        <v>5033</v>
      </c>
      <c r="J70" s="12" cm="1">
        <f t="array" ref="J70">INDEX(GMWQ!$A$2:$NF$60,MATCH(1,(GMWQ!$NE$2:$NE$60=J$3)*(GMWQ!$ND$2:$ND$60=J$4)*(GMWQ!$NF$2:$NF$60=J$1),0),$E70-1966)</f>
        <v>211</v>
      </c>
      <c r="K70" s="12" cm="1">
        <f t="array" ref="K70">INDEX(GMWQ!$A$2:$NF$60,MATCH(1,(GMWQ!$NE$2:$NE$60=K$3)*(GMWQ!$ND$2:$ND$60=K$4)*(GMWQ!$NF$2:$NF$60=K$1),0),$E70-1966)</f>
        <v>145</v>
      </c>
      <c r="L70" s="12" cm="1">
        <f t="array" ref="L70">INDEX(GMWQ!$A$2:$NF$60,MATCH(1,(GMWQ!$NE$2:$NE$60=L$3)*(GMWQ!$ND$2:$ND$60=L$4)*(GMWQ!$NF$2:$NF$60=L$1),0),$E70-1966)</f>
        <v>2114</v>
      </c>
      <c r="M70" s="12" cm="1">
        <f t="array" ref="M70">INDEX(GMWQ!$A$2:$NF$60,MATCH(1,(GMWQ!$NE$2:$NE$60=M$3)*(GMWQ!$ND$2:$ND$60=M$4)*(GMWQ!$NF$2:$NF$60=M$1),0),$E70-1966)</f>
        <v>4484</v>
      </c>
      <c r="N70" s="12" cm="1">
        <f t="array" ref="N70">INDEX(GMWQ!$A$2:$NF$60,MATCH(1,(GMWQ!$NE$2:$NE$60=N$3)*(GMWQ!$ND$2:$ND$60=N$4)*(GMWQ!$NF$2:$NF$60=N$1),0),$E70-1966)</f>
        <v>1331</v>
      </c>
      <c r="O70" s="12" cm="1">
        <f t="array" ref="O70">INDEX(GMWQ!$A$2:$NF$60,MATCH(1,(GMWQ!$NE$2:$NE$60=O$3)*(GMWQ!$ND$2:$ND$60=O$4)*(GMWQ!$NF$2:$NF$60=O$1),0),$E70-1966)</f>
        <v>1558</v>
      </c>
      <c r="P70" s="12" cm="1">
        <f t="array" ref="P70">INDEX(GMWQ!$A$2:$NF$60,MATCH(1,(GMWQ!$NE$2:$NE$60=P$3)*(GMWQ!$ND$2:$ND$60=P$4)*(GMWQ!$NF$2:$NF$60=P$1),0),$E70-1966)</f>
        <v>822</v>
      </c>
      <c r="Q70" s="12" cm="1">
        <f t="array" ref="Q70">INDEX(GMWQ!$A$2:$NF$60,MATCH(1,(GMWQ!$NE$2:$NE$60=Q$3)*(GMWQ!$ND$2:$ND$60=Q$4)*(GMWQ!$NF$2:$NF$60=Q$1),0),$E70-1966)</f>
        <v>1145</v>
      </c>
      <c r="R70" s="12" cm="1">
        <f t="array" ref="R70">INDEX(GMWQ!$A$2:$NF$60,MATCH(1,(GMWQ!$NE$2:$NE$60=R$3)*(GMWQ!$ND$2:$ND$60=R$4)*(GMWQ!$NF$2:$NF$60=R$1),0),$E70-1966)</f>
        <v>252</v>
      </c>
      <c r="S70" s="12" cm="1">
        <f t="array" ref="S70">INDEX(GMWQ!$A$2:$NF$60,MATCH(1,(GMWQ!$NE$2:$NE$60=S$3)*(GMWQ!$ND$2:$ND$60=S$4)*(GMWQ!$NF$2:$NF$60=S$1),0),$E70-1966)</f>
        <v>1445</v>
      </c>
      <c r="T70" s="12" cm="1">
        <f t="array" ref="T70">INDEX(GMWQ!$A$2:$NF$60,MATCH(1,(GMWQ!$NE$2:$NE$60=T$3)*(GMWQ!$ND$2:$ND$60=T$4)*(GMWQ!$NF$2:$NF$60=T$1),0),$E70-1966)</f>
        <v>1462</v>
      </c>
      <c r="U70" s="12" cm="1">
        <f t="array" ref="U70">INDEX(GMWQ!$A$2:$NF$60,MATCH(1,(GMWQ!$NE$2:$NE$60=U$3)*(GMWQ!$ND$2:$ND$60=U$4)*(GMWQ!$NF$2:$NF$60=U$1),0),$E70-1966)</f>
        <v>1802</v>
      </c>
      <c r="V70" s="12" cm="1">
        <f t="array" ref="V70">INDEX(GMWQ!$A$2:$NF$60,MATCH(1,(GMWQ!$NE$2:$NE$60=V$3)*(GMWQ!$ND$2:$ND$60=V$4)*(GMWQ!$NF$2:$NF$60=V$1),0),$E70-1966)</f>
        <v>2007</v>
      </c>
      <c r="W70" s="12" cm="1">
        <f t="array" ref="W70">INDEX(GMWQ!$A$2:$NF$60,MATCH(1,(GMWQ!$NE$2:$NE$60=W$3)*(GMWQ!$ND$2:$ND$60=W$4)*(GMWQ!$NF$2:$NF$60=W$1),0),$E70-1966)</f>
        <v>2717</v>
      </c>
      <c r="X70" s="12" cm="1">
        <f t="array" ref="X70">INDEX(GMWQ!$A$2:$NF$60,MATCH(1,(GMWQ!$NE$2:$NE$60=X$3)*(GMWQ!$ND$2:$ND$60=X$4)*(GMWQ!$NF$2:$NF$60=X$1),0),$E70-1966)</f>
        <v>633</v>
      </c>
      <c r="Y70" s="12" cm="1">
        <f t="array" ref="Y70">INDEX(GMWQ!$A$2:$NF$60,MATCH(1,(GMWQ!$NE$2:$NE$60=Y$3)*(GMWQ!$ND$2:$ND$60=Y$4)*(GMWQ!$NF$2:$NF$60=Y$1),0),$E70-1966)</f>
        <v>789</v>
      </c>
      <c r="Z70" s="12" cm="1">
        <f t="array" ref="Z70">INDEX(GMWQ!$A$2:$NF$60,MATCH(1,(GMWQ!$NE$2:$NE$60=Z$3)*(GMWQ!$ND$2:$ND$60=Z$4)*(GMWQ!$NF$2:$NF$60=Z$1),0),$E70-1966)</f>
        <v>26355</v>
      </c>
      <c r="AA70" s="12" cm="1">
        <f t="array" ref="AA70">INDEX(GMWQ!$A$2:$NF$60,MATCH(1,(GMWQ!$NE$2:$NE$60=AA$3)*(GMWQ!$ND$2:$ND$60=AA$4)*(GMWQ!$NF$2:$NF$60=AA$1),0),$E70-1966)</f>
        <v>5514.549</v>
      </c>
    </row>
    <row r="71" spans="1:27" x14ac:dyDescent="0.25">
      <c r="A71" s="12">
        <v>1989</v>
      </c>
      <c r="B71" s="12">
        <f t="shared" si="6"/>
        <v>1989</v>
      </c>
      <c r="C71" s="12">
        <f t="shared" si="6"/>
        <v>1988</v>
      </c>
      <c r="D71" s="12">
        <f t="shared" si="6"/>
        <v>1988</v>
      </c>
      <c r="E71" s="12">
        <f t="shared" si="5"/>
        <v>2037</v>
      </c>
      <c r="F71" s="12" cm="1">
        <f t="array" ref="F71">INDEX(GMWQ!$A$2:$NF$60,MATCH(1,(GMWQ!$NE$2:$NE$60=F$3)*(GMWQ!$ND$2:$ND$60=F$4)*(GMWQ!$NF$2:$NF$60=F$1),0),$E71-1966)</f>
        <v>28955</v>
      </c>
      <c r="G71" s="12" cm="1">
        <f t="array" ref="G71">INDEX(GMWQ!$A$2:$NF$60,MATCH(1,(GMWQ!$NE$2:$NE$60=G$3)*(GMWQ!$ND$2:$ND$60=G$4)*(GMWQ!$NF$2:$NF$60=G$1),0),$E71-1966)</f>
        <v>521</v>
      </c>
      <c r="H71" s="12" cm="1">
        <f t="array" ref="H71">INDEX(GMWQ!$A$2:$NF$60,MATCH(1,(GMWQ!$NE$2:$NE$60=H$3)*(GMWQ!$ND$2:$ND$60=H$4)*(GMWQ!$NF$2:$NF$60=H$1),0),$E71-1966)</f>
        <v>172</v>
      </c>
      <c r="I71" s="12" cm="1">
        <f t="array" ref="I71">INDEX(GMWQ!$A$2:$NF$60,MATCH(1,(GMWQ!$NE$2:$NE$60=I$3)*(GMWQ!$ND$2:$ND$60=I$4)*(GMWQ!$NF$2:$NF$60=I$1),0),$E71-1966)</f>
        <v>5037</v>
      </c>
      <c r="J71" s="12" cm="1">
        <f t="array" ref="J71">INDEX(GMWQ!$A$2:$NF$60,MATCH(1,(GMWQ!$NE$2:$NE$60=J$3)*(GMWQ!$ND$2:$ND$60=J$4)*(GMWQ!$NF$2:$NF$60=J$1),0),$E71-1966)</f>
        <v>210</v>
      </c>
      <c r="K71" s="12" cm="1">
        <f t="array" ref="K71">INDEX(GMWQ!$A$2:$NF$60,MATCH(1,(GMWQ!$NE$2:$NE$60=K$3)*(GMWQ!$ND$2:$ND$60=K$4)*(GMWQ!$NF$2:$NF$60=K$1),0),$E71-1966)</f>
        <v>145</v>
      </c>
      <c r="L71" s="12" cm="1">
        <f t="array" ref="L71">INDEX(GMWQ!$A$2:$NF$60,MATCH(1,(GMWQ!$NE$2:$NE$60=L$3)*(GMWQ!$ND$2:$ND$60=L$4)*(GMWQ!$NF$2:$NF$60=L$1),0),$E71-1966)</f>
        <v>2152</v>
      </c>
      <c r="M71" s="12" cm="1">
        <f t="array" ref="M71">INDEX(GMWQ!$A$2:$NF$60,MATCH(1,(GMWQ!$NE$2:$NE$60=M$3)*(GMWQ!$ND$2:$ND$60=M$4)*(GMWQ!$NF$2:$NF$60=M$1),0),$E71-1966)</f>
        <v>4556</v>
      </c>
      <c r="N71" s="12" cm="1">
        <f t="array" ref="N71">INDEX(GMWQ!$A$2:$NF$60,MATCH(1,(GMWQ!$NE$2:$NE$60=N$3)*(GMWQ!$ND$2:$ND$60=N$4)*(GMWQ!$NF$2:$NF$60=N$1),0),$E71-1966)</f>
        <v>1339</v>
      </c>
      <c r="O71" s="12" cm="1">
        <f t="array" ref="O71">INDEX(GMWQ!$A$2:$NF$60,MATCH(1,(GMWQ!$NE$2:$NE$60=O$3)*(GMWQ!$ND$2:$ND$60=O$4)*(GMWQ!$NF$2:$NF$60=O$1),0),$E71-1966)</f>
        <v>1603</v>
      </c>
      <c r="P71" s="12" cm="1">
        <f t="array" ref="P71">INDEX(GMWQ!$A$2:$NF$60,MATCH(1,(GMWQ!$NE$2:$NE$60=P$3)*(GMWQ!$ND$2:$ND$60=P$4)*(GMWQ!$NF$2:$NF$60=P$1),0),$E71-1966)</f>
        <v>831</v>
      </c>
      <c r="Q71" s="12" cm="1">
        <f t="array" ref="Q71">INDEX(GMWQ!$A$2:$NF$60,MATCH(1,(GMWQ!$NE$2:$NE$60=Q$3)*(GMWQ!$ND$2:$ND$60=Q$4)*(GMWQ!$NF$2:$NF$60=Q$1),0),$E71-1966)</f>
        <v>1158</v>
      </c>
      <c r="R71" s="12" cm="1">
        <f t="array" ref="R71">INDEX(GMWQ!$A$2:$NF$60,MATCH(1,(GMWQ!$NE$2:$NE$60=R$3)*(GMWQ!$ND$2:$ND$60=R$4)*(GMWQ!$NF$2:$NF$60=R$1),0),$E71-1966)</f>
        <v>256</v>
      </c>
      <c r="S71" s="12" cm="1">
        <f t="array" ref="S71">INDEX(GMWQ!$A$2:$NF$60,MATCH(1,(GMWQ!$NE$2:$NE$60=S$3)*(GMWQ!$ND$2:$ND$60=S$4)*(GMWQ!$NF$2:$NF$60=S$1),0),$E71-1966)</f>
        <v>1467</v>
      </c>
      <c r="T71" s="12" cm="1">
        <f t="array" ref="T71">INDEX(GMWQ!$A$2:$NF$60,MATCH(1,(GMWQ!$NE$2:$NE$60=T$3)*(GMWQ!$ND$2:$ND$60=T$4)*(GMWQ!$NF$2:$NF$60=T$1),0),$E71-1966)</f>
        <v>1485</v>
      </c>
      <c r="U71" s="12" cm="1">
        <f t="array" ref="U71">INDEX(GMWQ!$A$2:$NF$60,MATCH(1,(GMWQ!$NE$2:$NE$60=U$3)*(GMWQ!$ND$2:$ND$60=U$4)*(GMWQ!$NF$2:$NF$60=U$1),0),$E71-1966)</f>
        <v>1789</v>
      </c>
      <c r="V71" s="12" cm="1">
        <f t="array" ref="V71">INDEX(GMWQ!$A$2:$NF$60,MATCH(1,(GMWQ!$NE$2:$NE$60=V$3)*(GMWQ!$ND$2:$ND$60=V$4)*(GMWQ!$NF$2:$NF$60=V$1),0),$E71-1966)</f>
        <v>2029</v>
      </c>
      <c r="W71" s="12" cm="1">
        <f t="array" ref="W71">INDEX(GMWQ!$A$2:$NF$60,MATCH(1,(GMWQ!$NE$2:$NE$60=W$3)*(GMWQ!$ND$2:$ND$60=W$4)*(GMWQ!$NF$2:$NF$60=W$1),0),$E71-1966)</f>
        <v>2754</v>
      </c>
      <c r="X71" s="12" cm="1">
        <f t="array" ref="X71">INDEX(GMWQ!$A$2:$NF$60,MATCH(1,(GMWQ!$NE$2:$NE$60=X$3)*(GMWQ!$ND$2:$ND$60=X$4)*(GMWQ!$NF$2:$NF$60=X$1),0),$E71-1966)</f>
        <v>643</v>
      </c>
      <c r="Y71" s="12" cm="1">
        <f t="array" ref="Y71">INDEX(GMWQ!$A$2:$NF$60,MATCH(1,(GMWQ!$NE$2:$NE$60=Y$3)*(GMWQ!$ND$2:$ND$60=Y$4)*(GMWQ!$NF$2:$NF$60=Y$1),0),$E71-1966)</f>
        <v>805</v>
      </c>
      <c r="Z71" s="12" cm="1">
        <f t="array" ref="Z71">INDEX(GMWQ!$A$2:$NF$60,MATCH(1,(GMWQ!$NE$2:$NE$60=Z$3)*(GMWQ!$ND$2:$ND$60=Z$4)*(GMWQ!$NF$2:$NF$60=Z$1),0),$E71-1966)</f>
        <v>26590</v>
      </c>
      <c r="AA71" s="12" cm="1">
        <f t="array" ref="AA71">INDEX(GMWQ!$A$2:$NF$60,MATCH(1,(GMWQ!$NE$2:$NE$60=AA$3)*(GMWQ!$ND$2:$ND$60=AA$4)*(GMWQ!$NF$2:$NF$60=AA$1),0),$E71-1966)</f>
        <v>5507.9979999999996</v>
      </c>
    </row>
    <row r="72" spans="1:27" x14ac:dyDescent="0.25">
      <c r="B72" s="12">
        <f t="shared" si="6"/>
        <v>1989</v>
      </c>
      <c r="C72" s="12">
        <f t="shared" si="6"/>
        <v>1989</v>
      </c>
      <c r="E72" s="12">
        <f t="shared" si="5"/>
        <v>2038</v>
      </c>
      <c r="F72" s="12" cm="1">
        <f t="array" ref="F72">INDEX(GMWQ!$A$2:$NF$60,MATCH(1,(GMWQ!$NE$2:$NE$60=F$3)*(GMWQ!$ND$2:$ND$60=F$4)*(GMWQ!$NF$2:$NF$60=F$1),0),$E72-1966)</f>
        <v>29046</v>
      </c>
      <c r="G72" s="12" cm="1">
        <f t="array" ref="G72">INDEX(GMWQ!$A$2:$NF$60,MATCH(1,(GMWQ!$NE$2:$NE$60=G$3)*(GMWQ!$ND$2:$ND$60=G$4)*(GMWQ!$NF$2:$NF$60=G$1),0),$E72-1966)</f>
        <v>517</v>
      </c>
      <c r="H72" s="12" cm="1">
        <f t="array" ref="H72">INDEX(GMWQ!$A$2:$NF$60,MATCH(1,(GMWQ!$NE$2:$NE$60=H$3)*(GMWQ!$ND$2:$ND$60=H$4)*(GMWQ!$NF$2:$NF$60=H$1),0),$E72-1966)</f>
        <v>169</v>
      </c>
      <c r="I72" s="12" cm="1">
        <f t="array" ref="I72">INDEX(GMWQ!$A$2:$NF$60,MATCH(1,(GMWQ!$NE$2:$NE$60=I$3)*(GMWQ!$ND$2:$ND$60=I$4)*(GMWQ!$NF$2:$NF$60=I$1),0),$E72-1966)</f>
        <v>5031</v>
      </c>
      <c r="J72" s="12" cm="1">
        <f t="array" ref="J72">INDEX(GMWQ!$A$2:$NF$60,MATCH(1,(GMWQ!$NE$2:$NE$60=J$3)*(GMWQ!$ND$2:$ND$60=J$4)*(GMWQ!$NF$2:$NF$60=J$1),0),$E72-1966)</f>
        <v>206</v>
      </c>
      <c r="K72" s="12" cm="1">
        <f t="array" ref="K72">INDEX(GMWQ!$A$2:$NF$60,MATCH(1,(GMWQ!$NE$2:$NE$60=K$3)*(GMWQ!$ND$2:$ND$60=K$4)*(GMWQ!$NF$2:$NF$60=K$1),0),$E72-1966)</f>
        <v>146</v>
      </c>
      <c r="L72" s="12" cm="1">
        <f t="array" ref="L72">INDEX(GMWQ!$A$2:$NF$60,MATCH(1,(GMWQ!$NE$2:$NE$60=L$3)*(GMWQ!$ND$2:$ND$60=L$4)*(GMWQ!$NF$2:$NF$60=L$1),0),$E72-1966)</f>
        <v>2195</v>
      </c>
      <c r="M72" s="12" cm="1">
        <f t="array" ref="M72">INDEX(GMWQ!$A$2:$NF$60,MATCH(1,(GMWQ!$NE$2:$NE$60=M$3)*(GMWQ!$ND$2:$ND$60=M$4)*(GMWQ!$NF$2:$NF$60=M$1),0),$E72-1966)</f>
        <v>4572</v>
      </c>
      <c r="N72" s="12" cm="1">
        <f t="array" ref="N72">INDEX(GMWQ!$A$2:$NF$60,MATCH(1,(GMWQ!$NE$2:$NE$60=N$3)*(GMWQ!$ND$2:$ND$60=N$4)*(GMWQ!$NF$2:$NF$60=N$1),0),$E72-1966)</f>
        <v>1360</v>
      </c>
      <c r="O72" s="12" cm="1">
        <f t="array" ref="O72">INDEX(GMWQ!$A$2:$NF$60,MATCH(1,(GMWQ!$NE$2:$NE$60=O$3)*(GMWQ!$ND$2:$ND$60=O$4)*(GMWQ!$NF$2:$NF$60=O$1),0),$E72-1966)</f>
        <v>1614</v>
      </c>
      <c r="P72" s="12" cm="1">
        <f t="array" ref="P72">INDEX(GMWQ!$A$2:$NF$60,MATCH(1,(GMWQ!$NE$2:$NE$60=P$3)*(GMWQ!$ND$2:$ND$60=P$4)*(GMWQ!$NF$2:$NF$60=P$1),0),$E72-1966)</f>
        <v>836</v>
      </c>
      <c r="Q72" s="12" cm="1">
        <f t="array" ref="Q72">INDEX(GMWQ!$A$2:$NF$60,MATCH(1,(GMWQ!$NE$2:$NE$60=Q$3)*(GMWQ!$ND$2:$ND$60=Q$4)*(GMWQ!$NF$2:$NF$60=Q$1),0),$E72-1966)</f>
        <v>1160</v>
      </c>
      <c r="R72" s="12" cm="1">
        <f t="array" ref="R72">INDEX(GMWQ!$A$2:$NF$60,MATCH(1,(GMWQ!$NE$2:$NE$60=R$3)*(GMWQ!$ND$2:$ND$60=R$4)*(GMWQ!$NF$2:$NF$60=R$1),0),$E72-1966)</f>
        <v>260</v>
      </c>
      <c r="S72" s="12" cm="1">
        <f t="array" ref="S72">INDEX(GMWQ!$A$2:$NF$60,MATCH(1,(GMWQ!$NE$2:$NE$60=S$3)*(GMWQ!$ND$2:$ND$60=S$4)*(GMWQ!$NF$2:$NF$60=S$1),0),$E72-1966)</f>
        <v>1487</v>
      </c>
      <c r="T72" s="12" cm="1">
        <f t="array" ref="T72">INDEX(GMWQ!$A$2:$NF$60,MATCH(1,(GMWQ!$NE$2:$NE$60=T$3)*(GMWQ!$ND$2:$ND$60=T$4)*(GMWQ!$NF$2:$NF$60=T$1),0),$E72-1966)</f>
        <v>1499</v>
      </c>
      <c r="U72" s="12" cm="1">
        <f t="array" ref="U72">INDEX(GMWQ!$A$2:$NF$60,MATCH(1,(GMWQ!$NE$2:$NE$60=U$3)*(GMWQ!$ND$2:$ND$60=U$4)*(GMWQ!$NF$2:$NF$60=U$1),0),$E72-1966)</f>
        <v>1792</v>
      </c>
      <c r="V72" s="12" cm="1">
        <f t="array" ref="V72">INDEX(GMWQ!$A$2:$NF$60,MATCH(1,(GMWQ!$NE$2:$NE$60=V$3)*(GMWQ!$ND$2:$ND$60=V$4)*(GMWQ!$NF$2:$NF$60=V$1),0),$E72-1966)</f>
        <v>2037</v>
      </c>
      <c r="W72" s="12" cm="1">
        <f t="array" ref="W72">INDEX(GMWQ!$A$2:$NF$60,MATCH(1,(GMWQ!$NE$2:$NE$60=W$3)*(GMWQ!$ND$2:$ND$60=W$4)*(GMWQ!$NF$2:$NF$60=W$1),0),$E72-1966)</f>
        <v>2715</v>
      </c>
      <c r="X72" s="12" cm="1">
        <f t="array" ref="X72">INDEX(GMWQ!$A$2:$NF$60,MATCH(1,(GMWQ!$NE$2:$NE$60=X$3)*(GMWQ!$ND$2:$ND$60=X$4)*(GMWQ!$NF$2:$NF$60=X$1),0),$E72-1966)</f>
        <v>643</v>
      </c>
      <c r="Y72" s="12" cm="1">
        <f t="array" ref="Y72">INDEX(GMWQ!$A$2:$NF$60,MATCH(1,(GMWQ!$NE$2:$NE$60=Y$3)*(GMWQ!$ND$2:$ND$60=Y$4)*(GMWQ!$NF$2:$NF$60=Y$1),0),$E72-1966)</f>
        <v>808</v>
      </c>
      <c r="Z72" s="12" cm="1">
        <f t="array" ref="Z72">INDEX(GMWQ!$A$2:$NF$60,MATCH(1,(GMWQ!$NE$2:$NE$60=Z$3)*(GMWQ!$ND$2:$ND$60=Z$4)*(GMWQ!$NF$2:$NF$60=Z$1),0),$E72-1966)</f>
        <v>26730</v>
      </c>
      <c r="AA72" s="12" cm="1">
        <f t="array" ref="AA72">INDEX(GMWQ!$A$2:$NF$60,MATCH(1,(GMWQ!$NE$2:$NE$60=AA$3)*(GMWQ!$ND$2:$ND$60=AA$4)*(GMWQ!$NF$2:$NF$60=AA$1),0),$E72-1966)</f>
        <v>5479.0640000000003</v>
      </c>
    </row>
    <row r="73" spans="1:27" x14ac:dyDescent="0.25">
      <c r="B73" s="12">
        <f t="shared" si="6"/>
        <v>1989</v>
      </c>
      <c r="C73" s="12">
        <f t="shared" si="6"/>
        <v>1989</v>
      </c>
      <c r="E73" s="12">
        <f t="shared" si="5"/>
        <v>2039</v>
      </c>
      <c r="F73" s="12" cm="1">
        <f t="array" ref="F73">INDEX(GMWQ!$A$2:$NF$60,MATCH(1,(GMWQ!$NE$2:$NE$60=F$3)*(GMWQ!$ND$2:$ND$60=F$4)*(GMWQ!$NF$2:$NF$60=F$1),0),$E73-1966)</f>
        <v>29152</v>
      </c>
      <c r="G73" s="12" cm="1">
        <f t="array" ref="G73">INDEX(GMWQ!$A$2:$NF$60,MATCH(1,(GMWQ!$NE$2:$NE$60=G$3)*(GMWQ!$ND$2:$ND$60=G$4)*(GMWQ!$NF$2:$NF$60=G$1),0),$E73-1966)</f>
        <v>517</v>
      </c>
      <c r="H73" s="12" cm="1">
        <f t="array" ref="H73">INDEX(GMWQ!$A$2:$NF$60,MATCH(1,(GMWQ!$NE$2:$NE$60=H$3)*(GMWQ!$ND$2:$ND$60=H$4)*(GMWQ!$NF$2:$NF$60=H$1),0),$E73-1966)</f>
        <v>164</v>
      </c>
      <c r="I73" s="12" cm="1">
        <f t="array" ref="I73">INDEX(GMWQ!$A$2:$NF$60,MATCH(1,(GMWQ!$NE$2:$NE$60=I$3)*(GMWQ!$ND$2:$ND$60=I$4)*(GMWQ!$NF$2:$NF$60=I$1),0),$E73-1966)</f>
        <v>5043</v>
      </c>
      <c r="J73" s="12" cm="1">
        <f t="array" ref="J73">INDEX(GMWQ!$A$2:$NF$60,MATCH(1,(GMWQ!$NE$2:$NE$60=J$3)*(GMWQ!$ND$2:$ND$60=J$4)*(GMWQ!$NF$2:$NF$60=J$1),0),$E73-1966)</f>
        <v>203</v>
      </c>
      <c r="K73" s="12" cm="1">
        <f t="array" ref="K73">INDEX(GMWQ!$A$2:$NF$60,MATCH(1,(GMWQ!$NE$2:$NE$60=K$3)*(GMWQ!$ND$2:$ND$60=K$4)*(GMWQ!$NF$2:$NF$60=K$1),0),$E73-1966)</f>
        <v>147</v>
      </c>
      <c r="L73" s="12" cm="1">
        <f t="array" ref="L73">INDEX(GMWQ!$A$2:$NF$60,MATCH(1,(GMWQ!$NE$2:$NE$60=L$3)*(GMWQ!$ND$2:$ND$60=L$4)*(GMWQ!$NF$2:$NF$60=L$1),0),$E73-1966)</f>
        <v>2207</v>
      </c>
      <c r="M73" s="12" cm="1">
        <f t="array" ref="M73">INDEX(GMWQ!$A$2:$NF$60,MATCH(1,(GMWQ!$NE$2:$NE$60=M$3)*(GMWQ!$ND$2:$ND$60=M$4)*(GMWQ!$NF$2:$NF$60=M$1),0),$E73-1966)</f>
        <v>4585</v>
      </c>
      <c r="N73" s="12" cm="1">
        <f t="array" ref="N73">INDEX(GMWQ!$A$2:$NF$60,MATCH(1,(GMWQ!$NE$2:$NE$60=N$3)*(GMWQ!$ND$2:$ND$60=N$4)*(GMWQ!$NF$2:$NF$60=N$1),0),$E73-1966)</f>
        <v>1370</v>
      </c>
      <c r="O73" s="12" cm="1">
        <f t="array" ref="O73">INDEX(GMWQ!$A$2:$NF$60,MATCH(1,(GMWQ!$NE$2:$NE$60=O$3)*(GMWQ!$ND$2:$ND$60=O$4)*(GMWQ!$NF$2:$NF$60=O$1),0),$E73-1966)</f>
        <v>1635</v>
      </c>
      <c r="P73" s="12" cm="1">
        <f t="array" ref="P73">INDEX(GMWQ!$A$2:$NF$60,MATCH(1,(GMWQ!$NE$2:$NE$60=P$3)*(GMWQ!$ND$2:$ND$60=P$4)*(GMWQ!$NF$2:$NF$60=P$1),0),$E73-1966)</f>
        <v>836</v>
      </c>
      <c r="Q73" s="12" cm="1">
        <f t="array" ref="Q73">INDEX(GMWQ!$A$2:$NF$60,MATCH(1,(GMWQ!$NE$2:$NE$60=Q$3)*(GMWQ!$ND$2:$ND$60=Q$4)*(GMWQ!$NF$2:$NF$60=Q$1),0),$E73-1966)</f>
        <v>1164</v>
      </c>
      <c r="R73" s="12" cm="1">
        <f t="array" ref="R73">INDEX(GMWQ!$A$2:$NF$60,MATCH(1,(GMWQ!$NE$2:$NE$60=R$3)*(GMWQ!$ND$2:$ND$60=R$4)*(GMWQ!$NF$2:$NF$60=R$1),0),$E73-1966)</f>
        <v>264</v>
      </c>
      <c r="S73" s="12" cm="1">
        <f t="array" ref="S73">INDEX(GMWQ!$A$2:$NF$60,MATCH(1,(GMWQ!$NE$2:$NE$60=S$3)*(GMWQ!$ND$2:$ND$60=S$4)*(GMWQ!$NF$2:$NF$60=S$1),0),$E73-1966)</f>
        <v>1509</v>
      </c>
      <c r="T73" s="12" cm="1">
        <f t="array" ref="T73">INDEX(GMWQ!$A$2:$NF$60,MATCH(1,(GMWQ!$NE$2:$NE$60=T$3)*(GMWQ!$ND$2:$ND$60=T$4)*(GMWQ!$NF$2:$NF$60=T$1),0),$E73-1966)</f>
        <v>1525</v>
      </c>
      <c r="U73" s="12" cm="1">
        <f t="array" ref="U73">INDEX(GMWQ!$A$2:$NF$60,MATCH(1,(GMWQ!$NE$2:$NE$60=U$3)*(GMWQ!$ND$2:$ND$60=U$4)*(GMWQ!$NF$2:$NF$60=U$1),0),$E73-1966)</f>
        <v>1797</v>
      </c>
      <c r="V73" s="12" cm="1">
        <f t="array" ref="V73">INDEX(GMWQ!$A$2:$NF$60,MATCH(1,(GMWQ!$NE$2:$NE$60=V$3)*(GMWQ!$ND$2:$ND$60=V$4)*(GMWQ!$NF$2:$NF$60=V$1),0),$E73-1966)</f>
        <v>2057</v>
      </c>
      <c r="W73" s="12" cm="1">
        <f t="array" ref="W73">INDEX(GMWQ!$A$2:$NF$60,MATCH(1,(GMWQ!$NE$2:$NE$60=W$3)*(GMWQ!$ND$2:$ND$60=W$4)*(GMWQ!$NF$2:$NF$60=W$1),0),$E73-1966)</f>
        <v>2677</v>
      </c>
      <c r="X73" s="12" cm="1">
        <f t="array" ref="X73">INDEX(GMWQ!$A$2:$NF$60,MATCH(1,(GMWQ!$NE$2:$NE$60=X$3)*(GMWQ!$ND$2:$ND$60=X$4)*(GMWQ!$NF$2:$NF$60=X$1),0),$E73-1966)</f>
        <v>643</v>
      </c>
      <c r="Y73" s="12" cm="1">
        <f t="array" ref="Y73">INDEX(GMWQ!$A$2:$NF$60,MATCH(1,(GMWQ!$NE$2:$NE$60=Y$3)*(GMWQ!$ND$2:$ND$60=Y$4)*(GMWQ!$NF$2:$NF$60=Y$1),0),$E73-1966)</f>
        <v>810</v>
      </c>
      <c r="Z73" s="12" cm="1">
        <f t="array" ref="Z73">INDEX(GMWQ!$A$2:$NF$60,MATCH(1,(GMWQ!$NE$2:$NE$60=Z$3)*(GMWQ!$ND$2:$ND$60=Z$4)*(GMWQ!$NF$2:$NF$60=Z$1),0),$E73-1966)</f>
        <v>26795</v>
      </c>
      <c r="AA73" s="12" cm="1">
        <f t="array" ref="AA73">INDEX(GMWQ!$A$2:$NF$60,MATCH(1,(GMWQ!$NE$2:$NE$60=AA$3)*(GMWQ!$ND$2:$ND$60=AA$4)*(GMWQ!$NF$2:$NF$60=AA$1),0),$E73-1966)</f>
        <v>5464.3249999999998</v>
      </c>
    </row>
    <row r="74" spans="1:27" x14ac:dyDescent="0.25">
      <c r="B74" s="12">
        <f t="shared" si="6"/>
        <v>1989</v>
      </c>
      <c r="C74" s="12">
        <f t="shared" si="6"/>
        <v>1989</v>
      </c>
      <c r="E74" s="12">
        <f t="shared" si="5"/>
        <v>2040</v>
      </c>
      <c r="F74" s="12" cm="1">
        <f t="array" ref="F74">INDEX(GMWQ!$A$2:$NF$60,MATCH(1,(GMWQ!$NE$2:$NE$60=F$3)*(GMWQ!$ND$2:$ND$60=F$4)*(GMWQ!$NF$2:$NF$60=F$1),0),$E74-1966)</f>
        <v>29267</v>
      </c>
      <c r="G74" s="12" cm="1">
        <f t="array" ref="G74">INDEX(GMWQ!$A$2:$NF$60,MATCH(1,(GMWQ!$NE$2:$NE$60=G$3)*(GMWQ!$ND$2:$ND$60=G$4)*(GMWQ!$NF$2:$NF$60=G$1),0),$E74-1966)</f>
        <v>516</v>
      </c>
      <c r="H74" s="12" cm="1">
        <f t="array" ref="H74">INDEX(GMWQ!$A$2:$NF$60,MATCH(1,(GMWQ!$NE$2:$NE$60=H$3)*(GMWQ!$ND$2:$ND$60=H$4)*(GMWQ!$NF$2:$NF$60=H$1),0),$E74-1966)</f>
        <v>163</v>
      </c>
      <c r="I74" s="12" cm="1">
        <f t="array" ref="I74">INDEX(GMWQ!$A$2:$NF$60,MATCH(1,(GMWQ!$NE$2:$NE$60=I$3)*(GMWQ!$ND$2:$ND$60=I$4)*(GMWQ!$NF$2:$NF$60=I$1),0),$E74-1966)</f>
        <v>5011</v>
      </c>
      <c r="J74" s="12" cm="1">
        <f t="array" ref="J74">INDEX(GMWQ!$A$2:$NF$60,MATCH(1,(GMWQ!$NE$2:$NE$60=J$3)*(GMWQ!$ND$2:$ND$60=J$4)*(GMWQ!$NF$2:$NF$60=J$1),0),$E74-1966)</f>
        <v>200</v>
      </c>
      <c r="K74" s="12" cm="1">
        <f t="array" ref="K74">INDEX(GMWQ!$A$2:$NF$60,MATCH(1,(GMWQ!$NE$2:$NE$60=K$3)*(GMWQ!$ND$2:$ND$60=K$4)*(GMWQ!$NF$2:$NF$60=K$1),0),$E74-1966)</f>
        <v>147</v>
      </c>
      <c r="L74" s="12" cm="1">
        <f t="array" ref="L74">INDEX(GMWQ!$A$2:$NF$60,MATCH(1,(GMWQ!$NE$2:$NE$60=L$3)*(GMWQ!$ND$2:$ND$60=L$4)*(GMWQ!$NF$2:$NF$60=L$1),0),$E74-1966)</f>
        <v>2202</v>
      </c>
      <c r="M74" s="12" cm="1">
        <f t="array" ref="M74">INDEX(GMWQ!$A$2:$NF$60,MATCH(1,(GMWQ!$NE$2:$NE$60=M$3)*(GMWQ!$ND$2:$ND$60=M$4)*(GMWQ!$NF$2:$NF$60=M$1),0),$E74-1966)</f>
        <v>4613</v>
      </c>
      <c r="N74" s="12" cm="1">
        <f t="array" ref="N74">INDEX(GMWQ!$A$2:$NF$60,MATCH(1,(GMWQ!$NE$2:$NE$60=N$3)*(GMWQ!$ND$2:$ND$60=N$4)*(GMWQ!$NF$2:$NF$60=N$1),0),$E74-1966)</f>
        <v>1382</v>
      </c>
      <c r="O74" s="12" cm="1">
        <f t="array" ref="O74">INDEX(GMWQ!$A$2:$NF$60,MATCH(1,(GMWQ!$NE$2:$NE$60=O$3)*(GMWQ!$ND$2:$ND$60=O$4)*(GMWQ!$NF$2:$NF$60=O$1),0),$E74-1966)</f>
        <v>1663</v>
      </c>
      <c r="P74" s="12" cm="1">
        <f t="array" ref="P74">INDEX(GMWQ!$A$2:$NF$60,MATCH(1,(GMWQ!$NE$2:$NE$60=P$3)*(GMWQ!$ND$2:$ND$60=P$4)*(GMWQ!$NF$2:$NF$60=P$1),0),$E74-1966)</f>
        <v>842</v>
      </c>
      <c r="Q74" s="12" cm="1">
        <f t="array" ref="Q74">INDEX(GMWQ!$A$2:$NF$60,MATCH(1,(GMWQ!$NE$2:$NE$60=Q$3)*(GMWQ!$ND$2:$ND$60=Q$4)*(GMWQ!$NF$2:$NF$60=Q$1),0),$E74-1966)</f>
        <v>1165</v>
      </c>
      <c r="R74" s="12" cm="1">
        <f t="array" ref="R74">INDEX(GMWQ!$A$2:$NF$60,MATCH(1,(GMWQ!$NE$2:$NE$60=R$3)*(GMWQ!$ND$2:$ND$60=R$4)*(GMWQ!$NF$2:$NF$60=R$1),0),$E74-1966)</f>
        <v>266</v>
      </c>
      <c r="S74" s="12" cm="1">
        <f t="array" ref="S74">INDEX(GMWQ!$A$2:$NF$60,MATCH(1,(GMWQ!$NE$2:$NE$60=S$3)*(GMWQ!$ND$2:$ND$60=S$4)*(GMWQ!$NF$2:$NF$60=S$1),0),$E74-1966)</f>
        <v>1522</v>
      </c>
      <c r="T74" s="12" cm="1">
        <f t="array" ref="T74">INDEX(GMWQ!$A$2:$NF$60,MATCH(1,(GMWQ!$NE$2:$NE$60=T$3)*(GMWQ!$ND$2:$ND$60=T$4)*(GMWQ!$NF$2:$NF$60=T$1),0),$E74-1966)</f>
        <v>1544</v>
      </c>
      <c r="U74" s="12" cm="1">
        <f t="array" ref="U74">INDEX(GMWQ!$A$2:$NF$60,MATCH(1,(GMWQ!$NE$2:$NE$60=U$3)*(GMWQ!$ND$2:$ND$60=U$4)*(GMWQ!$NF$2:$NF$60=U$1),0),$E74-1966)</f>
        <v>1815</v>
      </c>
      <c r="V74" s="12" cm="1">
        <f t="array" ref="V74">INDEX(GMWQ!$A$2:$NF$60,MATCH(1,(GMWQ!$NE$2:$NE$60=V$3)*(GMWQ!$ND$2:$ND$60=V$4)*(GMWQ!$NF$2:$NF$60=V$1),0),$E74-1966)</f>
        <v>2064</v>
      </c>
      <c r="W74" s="12" cm="1">
        <f t="array" ref="W74">INDEX(GMWQ!$A$2:$NF$60,MATCH(1,(GMWQ!$NE$2:$NE$60=W$3)*(GMWQ!$ND$2:$ND$60=W$4)*(GMWQ!$NF$2:$NF$60=W$1),0),$E74-1966)</f>
        <v>2718</v>
      </c>
      <c r="X74" s="12" cm="1">
        <f t="array" ref="X74">INDEX(GMWQ!$A$2:$NF$60,MATCH(1,(GMWQ!$NE$2:$NE$60=X$3)*(GMWQ!$ND$2:$ND$60=X$4)*(GMWQ!$NF$2:$NF$60=X$1),0),$E74-1966)</f>
        <v>634</v>
      </c>
      <c r="Y74" s="12" cm="1">
        <f t="array" ref="Y74">INDEX(GMWQ!$A$2:$NF$60,MATCH(1,(GMWQ!$NE$2:$NE$60=Y$3)*(GMWQ!$ND$2:$ND$60=Y$4)*(GMWQ!$NF$2:$NF$60=Y$1),0),$E74-1966)</f>
        <v>801</v>
      </c>
      <c r="Z74" s="12" cm="1">
        <f t="array" ref="Z74">INDEX(GMWQ!$A$2:$NF$60,MATCH(1,(GMWQ!$NE$2:$NE$60=Z$3)*(GMWQ!$ND$2:$ND$60=Z$4)*(GMWQ!$NF$2:$NF$60=Z$1),0),$E74-1966)</f>
        <v>26880</v>
      </c>
      <c r="AA74" s="12" cm="1">
        <f t="array" ref="AA74">INDEX(GMWQ!$A$2:$NF$60,MATCH(1,(GMWQ!$NE$2:$NE$60=AA$3)*(GMWQ!$ND$2:$ND$60=AA$4)*(GMWQ!$NF$2:$NF$60=AA$1),0),$E74-1966)</f>
        <v>5475.2430000000004</v>
      </c>
    </row>
    <row r="75" spans="1:27" x14ac:dyDescent="0.25">
      <c r="A75" s="12">
        <v>1990</v>
      </c>
      <c r="B75" s="12">
        <f t="shared" si="6"/>
        <v>1990</v>
      </c>
      <c r="C75" s="12">
        <f t="shared" si="6"/>
        <v>1989</v>
      </c>
      <c r="D75" s="12">
        <f t="shared" si="6"/>
        <v>1989</v>
      </c>
      <c r="E75" s="12">
        <f t="shared" si="5"/>
        <v>2041</v>
      </c>
      <c r="F75" s="12" cm="1">
        <f t="array" ref="F75">INDEX(GMWQ!$A$2:$NF$60,MATCH(1,(GMWQ!$NE$2:$NE$60=F$3)*(GMWQ!$ND$2:$ND$60=F$4)*(GMWQ!$NF$2:$NF$60=F$1),0),$E75-1966)</f>
        <v>29291</v>
      </c>
      <c r="G75" s="12" cm="1">
        <f t="array" ref="G75">INDEX(GMWQ!$A$2:$NF$60,MATCH(1,(GMWQ!$NE$2:$NE$60=G$3)*(GMWQ!$ND$2:$ND$60=G$4)*(GMWQ!$NF$2:$NF$60=G$1),0),$E75-1966)</f>
        <v>516</v>
      </c>
      <c r="H75" s="12" cm="1">
        <f t="array" ref="H75">INDEX(GMWQ!$A$2:$NF$60,MATCH(1,(GMWQ!$NE$2:$NE$60=H$3)*(GMWQ!$ND$2:$ND$60=H$4)*(GMWQ!$NF$2:$NF$60=H$1),0),$E75-1966)</f>
        <v>161</v>
      </c>
      <c r="I75" s="12" cm="1">
        <f t="array" ref="I75">INDEX(GMWQ!$A$2:$NF$60,MATCH(1,(GMWQ!$NE$2:$NE$60=I$3)*(GMWQ!$ND$2:$ND$60=I$4)*(GMWQ!$NF$2:$NF$60=I$1),0),$E75-1966)</f>
        <v>4963</v>
      </c>
      <c r="J75" s="12" cm="1">
        <f t="array" ref="J75">INDEX(GMWQ!$A$2:$NF$60,MATCH(1,(GMWQ!$NE$2:$NE$60=J$3)*(GMWQ!$ND$2:$ND$60=J$4)*(GMWQ!$NF$2:$NF$60=J$1),0),$E75-1966)</f>
        <v>197</v>
      </c>
      <c r="K75" s="12" cm="1">
        <f t="array" ref="K75">INDEX(GMWQ!$A$2:$NF$60,MATCH(1,(GMWQ!$NE$2:$NE$60=K$3)*(GMWQ!$ND$2:$ND$60=K$4)*(GMWQ!$NF$2:$NF$60=K$1),0),$E75-1966)</f>
        <v>146</v>
      </c>
      <c r="L75" s="12" cm="1">
        <f t="array" ref="L75">INDEX(GMWQ!$A$2:$NF$60,MATCH(1,(GMWQ!$NE$2:$NE$60=L$3)*(GMWQ!$ND$2:$ND$60=L$4)*(GMWQ!$NF$2:$NF$60=L$1),0),$E75-1966)</f>
        <v>2212</v>
      </c>
      <c r="M75" s="12" cm="1">
        <f t="array" ref="M75">INDEX(GMWQ!$A$2:$NF$60,MATCH(1,(GMWQ!$NE$2:$NE$60=M$3)*(GMWQ!$ND$2:$ND$60=M$4)*(GMWQ!$NF$2:$NF$60=M$1),0),$E75-1966)</f>
        <v>4618</v>
      </c>
      <c r="N75" s="12" cm="1">
        <f t="array" ref="N75">INDEX(GMWQ!$A$2:$NF$60,MATCH(1,(GMWQ!$NE$2:$NE$60=N$3)*(GMWQ!$ND$2:$ND$60=N$4)*(GMWQ!$NF$2:$NF$60=N$1),0),$E75-1966)</f>
        <v>1388</v>
      </c>
      <c r="O75" s="12" cm="1">
        <f t="array" ref="O75">INDEX(GMWQ!$A$2:$NF$60,MATCH(1,(GMWQ!$NE$2:$NE$60=O$3)*(GMWQ!$ND$2:$ND$60=O$4)*(GMWQ!$NF$2:$NF$60=O$1),0),$E75-1966)</f>
        <v>1669</v>
      </c>
      <c r="P75" s="12" cm="1">
        <f t="array" ref="P75">INDEX(GMWQ!$A$2:$NF$60,MATCH(1,(GMWQ!$NE$2:$NE$60=P$3)*(GMWQ!$ND$2:$ND$60=P$4)*(GMWQ!$NF$2:$NF$60=P$1),0),$E75-1966)</f>
        <v>844</v>
      </c>
      <c r="Q75" s="12" cm="1">
        <f t="array" ref="Q75">INDEX(GMWQ!$A$2:$NF$60,MATCH(1,(GMWQ!$NE$2:$NE$60=Q$3)*(GMWQ!$ND$2:$ND$60=Q$4)*(GMWQ!$NF$2:$NF$60=Q$1),0),$E75-1966)</f>
        <v>1170</v>
      </c>
      <c r="R75" s="12" cm="1">
        <f t="array" ref="R75">INDEX(GMWQ!$A$2:$NF$60,MATCH(1,(GMWQ!$NE$2:$NE$60=R$3)*(GMWQ!$ND$2:$ND$60=R$4)*(GMWQ!$NF$2:$NF$60=R$1),0),$E75-1966)</f>
        <v>267</v>
      </c>
      <c r="S75" s="12" cm="1">
        <f t="array" ref="S75">INDEX(GMWQ!$A$2:$NF$60,MATCH(1,(GMWQ!$NE$2:$NE$60=S$3)*(GMWQ!$ND$2:$ND$60=S$4)*(GMWQ!$NF$2:$NF$60=S$1),0),$E75-1966)</f>
        <v>1533</v>
      </c>
      <c r="T75" s="12" cm="1">
        <f t="array" ref="T75">INDEX(GMWQ!$A$2:$NF$60,MATCH(1,(GMWQ!$NE$2:$NE$60=T$3)*(GMWQ!$ND$2:$ND$60=T$4)*(GMWQ!$NF$2:$NF$60=T$1),0),$E75-1966)</f>
        <v>1556</v>
      </c>
      <c r="U75" s="12" cm="1">
        <f t="array" ref="U75">INDEX(GMWQ!$A$2:$NF$60,MATCH(1,(GMWQ!$NE$2:$NE$60=U$3)*(GMWQ!$ND$2:$ND$60=U$4)*(GMWQ!$NF$2:$NF$60=U$1),0),$E75-1966)</f>
        <v>1821</v>
      </c>
      <c r="V75" s="12" cm="1">
        <f t="array" ref="V75">INDEX(GMWQ!$A$2:$NF$60,MATCH(1,(GMWQ!$NE$2:$NE$60=V$3)*(GMWQ!$ND$2:$ND$60=V$4)*(GMWQ!$NF$2:$NF$60=V$1),0),$E75-1966)</f>
        <v>2060</v>
      </c>
      <c r="W75" s="12" cm="1">
        <f t="array" ref="W75">INDEX(GMWQ!$A$2:$NF$60,MATCH(1,(GMWQ!$NE$2:$NE$60=W$3)*(GMWQ!$ND$2:$ND$60=W$4)*(GMWQ!$NF$2:$NF$60=W$1),0),$E75-1966)</f>
        <v>2736</v>
      </c>
      <c r="X75" s="12" cm="1">
        <f t="array" ref="X75">INDEX(GMWQ!$A$2:$NF$60,MATCH(1,(GMWQ!$NE$2:$NE$60=X$3)*(GMWQ!$ND$2:$ND$60=X$4)*(GMWQ!$NF$2:$NF$60=X$1),0),$E75-1966)</f>
        <v>633</v>
      </c>
      <c r="Y75" s="12" cm="1">
        <f t="array" ref="Y75">INDEX(GMWQ!$A$2:$NF$60,MATCH(1,(GMWQ!$NE$2:$NE$60=Y$3)*(GMWQ!$ND$2:$ND$60=Y$4)*(GMWQ!$NF$2:$NF$60=Y$1),0),$E75-1966)</f>
        <v>800</v>
      </c>
      <c r="Z75" s="12" cm="1">
        <f t="array" ref="Z75">INDEX(GMWQ!$A$2:$NF$60,MATCH(1,(GMWQ!$NE$2:$NE$60=Z$3)*(GMWQ!$ND$2:$ND$60=Z$4)*(GMWQ!$NF$2:$NF$60=Z$1),0),$E75-1966)</f>
        <v>26900</v>
      </c>
      <c r="AA75" s="12" cm="1">
        <f t="array" ref="AA75">INDEX(GMWQ!$A$2:$NF$60,MATCH(1,(GMWQ!$NE$2:$NE$60=AA$3)*(GMWQ!$ND$2:$ND$60=AA$4)*(GMWQ!$NF$2:$NF$60=AA$1),0),$E75-1966)</f>
        <v>5482.558</v>
      </c>
    </row>
    <row r="76" spans="1:27" x14ac:dyDescent="0.25">
      <c r="B76" s="12">
        <f t="shared" ref="B76:D91" si="7">+B72+1</f>
        <v>1990</v>
      </c>
      <c r="C76" s="12">
        <f t="shared" si="7"/>
        <v>1990</v>
      </c>
      <c r="E76" s="12">
        <f t="shared" si="5"/>
        <v>2042</v>
      </c>
      <c r="F76" s="12" cm="1">
        <f t="array" ref="F76">INDEX(GMWQ!$A$2:$NF$60,MATCH(1,(GMWQ!$NE$2:$NE$60=F$3)*(GMWQ!$ND$2:$ND$60=F$4)*(GMWQ!$NF$2:$NF$60=F$1),0),$E76-1966)</f>
        <v>29370</v>
      </c>
      <c r="G76" s="12" cm="1">
        <f t="array" ref="G76">INDEX(GMWQ!$A$2:$NF$60,MATCH(1,(GMWQ!$NE$2:$NE$60=G$3)*(GMWQ!$ND$2:$ND$60=G$4)*(GMWQ!$NF$2:$NF$60=G$1),0),$E76-1966)</f>
        <v>516</v>
      </c>
      <c r="H76" s="12" cm="1">
        <f t="array" ref="H76">INDEX(GMWQ!$A$2:$NF$60,MATCH(1,(GMWQ!$NE$2:$NE$60=H$3)*(GMWQ!$ND$2:$ND$60=H$4)*(GMWQ!$NF$2:$NF$60=H$1),0),$E76-1966)</f>
        <v>159</v>
      </c>
      <c r="I76" s="12" cm="1">
        <f t="array" ref="I76">INDEX(GMWQ!$A$2:$NF$60,MATCH(1,(GMWQ!$NE$2:$NE$60=I$3)*(GMWQ!$ND$2:$ND$60=I$4)*(GMWQ!$NF$2:$NF$60=I$1),0),$E76-1966)</f>
        <v>4925</v>
      </c>
      <c r="J76" s="12" cm="1">
        <f t="array" ref="J76">INDEX(GMWQ!$A$2:$NF$60,MATCH(1,(GMWQ!$NE$2:$NE$60=J$3)*(GMWQ!$ND$2:$ND$60=J$4)*(GMWQ!$NF$2:$NF$60=J$1),0),$E76-1966)</f>
        <v>197</v>
      </c>
      <c r="K76" s="12" cm="1">
        <f t="array" ref="K76">INDEX(GMWQ!$A$2:$NF$60,MATCH(1,(GMWQ!$NE$2:$NE$60=K$3)*(GMWQ!$ND$2:$ND$60=K$4)*(GMWQ!$NF$2:$NF$60=K$1),0),$E76-1966)</f>
        <v>145</v>
      </c>
      <c r="L76" s="12" cm="1">
        <f t="array" ref="L76">INDEX(GMWQ!$A$2:$NF$60,MATCH(1,(GMWQ!$NE$2:$NE$60=L$3)*(GMWQ!$ND$2:$ND$60=L$4)*(GMWQ!$NF$2:$NF$60=L$1),0),$E76-1966)</f>
        <v>2221</v>
      </c>
      <c r="M76" s="12" cm="1">
        <f t="array" ref="M76">INDEX(GMWQ!$A$2:$NF$60,MATCH(1,(GMWQ!$NE$2:$NE$60=M$3)*(GMWQ!$ND$2:$ND$60=M$4)*(GMWQ!$NF$2:$NF$60=M$1),0),$E76-1966)</f>
        <v>4645</v>
      </c>
      <c r="N76" s="12" cm="1">
        <f t="array" ref="N76">INDEX(GMWQ!$A$2:$NF$60,MATCH(1,(GMWQ!$NE$2:$NE$60=N$3)*(GMWQ!$ND$2:$ND$60=N$4)*(GMWQ!$NF$2:$NF$60=N$1),0),$E76-1966)</f>
        <v>1386</v>
      </c>
      <c r="O76" s="12" cm="1">
        <f t="array" ref="O76">INDEX(GMWQ!$A$2:$NF$60,MATCH(1,(GMWQ!$NE$2:$NE$60=O$3)*(GMWQ!$ND$2:$ND$60=O$4)*(GMWQ!$NF$2:$NF$60=O$1),0),$E76-1966)</f>
        <v>1675</v>
      </c>
      <c r="P76" s="12" cm="1">
        <f t="array" ref="P76">INDEX(GMWQ!$A$2:$NF$60,MATCH(1,(GMWQ!$NE$2:$NE$60=P$3)*(GMWQ!$ND$2:$ND$60=P$4)*(GMWQ!$NF$2:$NF$60=P$1),0),$E76-1966)</f>
        <v>847</v>
      </c>
      <c r="Q76" s="12" cm="1">
        <f t="array" ref="Q76">INDEX(GMWQ!$A$2:$NF$60,MATCH(1,(GMWQ!$NE$2:$NE$60=Q$3)*(GMWQ!$ND$2:$ND$60=Q$4)*(GMWQ!$NF$2:$NF$60=Q$1),0),$E76-1966)</f>
        <v>1172</v>
      </c>
      <c r="R76" s="12" cm="1">
        <f t="array" ref="R76">INDEX(GMWQ!$A$2:$NF$60,MATCH(1,(GMWQ!$NE$2:$NE$60=R$3)*(GMWQ!$ND$2:$ND$60=R$4)*(GMWQ!$NF$2:$NF$60=R$1),0),$E76-1966)</f>
        <v>270</v>
      </c>
      <c r="S76" s="12" cm="1">
        <f t="array" ref="S76">INDEX(GMWQ!$A$2:$NF$60,MATCH(1,(GMWQ!$NE$2:$NE$60=S$3)*(GMWQ!$ND$2:$ND$60=S$4)*(GMWQ!$NF$2:$NF$60=S$1),0),$E76-1966)</f>
        <v>1549</v>
      </c>
      <c r="T76" s="12" cm="1">
        <f t="array" ref="T76">INDEX(GMWQ!$A$2:$NF$60,MATCH(1,(GMWQ!$NE$2:$NE$60=T$3)*(GMWQ!$ND$2:$ND$60=T$4)*(GMWQ!$NF$2:$NF$60=T$1),0),$E76-1966)</f>
        <v>1577</v>
      </c>
      <c r="U76" s="12" cm="1">
        <f t="array" ref="U76">INDEX(GMWQ!$A$2:$NF$60,MATCH(1,(GMWQ!$NE$2:$NE$60=U$3)*(GMWQ!$ND$2:$ND$60=U$4)*(GMWQ!$NF$2:$NF$60=U$1),0),$E76-1966)</f>
        <v>1827</v>
      </c>
      <c r="V76" s="12" cm="1">
        <f t="array" ref="V76">INDEX(GMWQ!$A$2:$NF$60,MATCH(1,(GMWQ!$NE$2:$NE$60=V$3)*(GMWQ!$ND$2:$ND$60=V$4)*(GMWQ!$NF$2:$NF$60=V$1),0),$E76-1966)</f>
        <v>2060</v>
      </c>
      <c r="W76" s="12" cm="1">
        <f t="array" ref="W76">INDEX(GMWQ!$A$2:$NF$60,MATCH(1,(GMWQ!$NE$2:$NE$60=W$3)*(GMWQ!$ND$2:$ND$60=W$4)*(GMWQ!$NF$2:$NF$60=W$1),0),$E76-1966)</f>
        <v>2752</v>
      </c>
      <c r="X76" s="12" cm="1">
        <f t="array" ref="X76">INDEX(GMWQ!$A$2:$NF$60,MATCH(1,(GMWQ!$NE$2:$NE$60=X$3)*(GMWQ!$ND$2:$ND$60=X$4)*(GMWQ!$NF$2:$NF$60=X$1),0),$E76-1966)</f>
        <v>642</v>
      </c>
      <c r="Y76" s="12" cm="1">
        <f t="array" ref="Y76">INDEX(GMWQ!$A$2:$NF$60,MATCH(1,(GMWQ!$NE$2:$NE$60=Y$3)*(GMWQ!$ND$2:$ND$60=Y$4)*(GMWQ!$NF$2:$NF$60=Y$1),0),$E76-1966)</f>
        <v>806</v>
      </c>
      <c r="Z76" s="12" cm="1">
        <f t="array" ref="Z76">INDEX(GMWQ!$A$2:$NF$60,MATCH(1,(GMWQ!$NE$2:$NE$60=Z$3)*(GMWQ!$ND$2:$ND$60=Z$4)*(GMWQ!$NF$2:$NF$60=Z$1),0),$E76-1966)</f>
        <v>26935</v>
      </c>
      <c r="AA76" s="12" cm="1">
        <f t="array" ref="AA76">INDEX(GMWQ!$A$2:$NF$60,MATCH(1,(GMWQ!$NE$2:$NE$60=AA$3)*(GMWQ!$ND$2:$ND$60=AA$4)*(GMWQ!$NF$2:$NF$60=AA$1),0),$E76-1966)</f>
        <v>5485.3969999999999</v>
      </c>
    </row>
    <row r="77" spans="1:27" x14ac:dyDescent="0.25">
      <c r="B77" s="12">
        <f t="shared" si="7"/>
        <v>1990</v>
      </c>
      <c r="C77" s="12">
        <f t="shared" si="7"/>
        <v>1990</v>
      </c>
      <c r="E77" s="12">
        <f t="shared" si="5"/>
        <v>2043</v>
      </c>
      <c r="F77" s="12" cm="1">
        <f t="array" ref="F77">INDEX(GMWQ!$A$2:$NF$60,MATCH(1,(GMWQ!$NE$2:$NE$60=F$3)*(GMWQ!$ND$2:$ND$60=F$4)*(GMWQ!$NF$2:$NF$60=F$1),0),$E77-1966)</f>
        <v>29254</v>
      </c>
      <c r="G77" s="12" cm="1">
        <f t="array" ref="G77">INDEX(GMWQ!$A$2:$NF$60,MATCH(1,(GMWQ!$NE$2:$NE$60=G$3)*(GMWQ!$ND$2:$ND$60=G$4)*(GMWQ!$NF$2:$NF$60=G$1),0),$E77-1966)</f>
        <v>509</v>
      </c>
      <c r="H77" s="12" cm="1">
        <f t="array" ref="H77">INDEX(GMWQ!$A$2:$NF$60,MATCH(1,(GMWQ!$NE$2:$NE$60=H$3)*(GMWQ!$ND$2:$ND$60=H$4)*(GMWQ!$NF$2:$NF$60=H$1),0),$E77-1966)</f>
        <v>156</v>
      </c>
      <c r="I77" s="12" cm="1">
        <f t="array" ref="I77">INDEX(GMWQ!$A$2:$NF$60,MATCH(1,(GMWQ!$NE$2:$NE$60=I$3)*(GMWQ!$ND$2:$ND$60=I$4)*(GMWQ!$NF$2:$NF$60=I$1),0),$E77-1966)</f>
        <v>4875</v>
      </c>
      <c r="J77" s="12" cm="1">
        <f t="array" ref="J77">INDEX(GMWQ!$A$2:$NF$60,MATCH(1,(GMWQ!$NE$2:$NE$60=J$3)*(GMWQ!$ND$2:$ND$60=J$4)*(GMWQ!$NF$2:$NF$60=J$1),0),$E77-1966)</f>
        <v>196</v>
      </c>
      <c r="K77" s="12" cm="1">
        <f t="array" ref="K77">INDEX(GMWQ!$A$2:$NF$60,MATCH(1,(GMWQ!$NE$2:$NE$60=K$3)*(GMWQ!$ND$2:$ND$60=K$4)*(GMWQ!$NF$2:$NF$60=K$1),0),$E77-1966)</f>
        <v>143</v>
      </c>
      <c r="L77" s="12" cm="1">
        <f t="array" ref="L77">INDEX(GMWQ!$A$2:$NF$60,MATCH(1,(GMWQ!$NE$2:$NE$60=L$3)*(GMWQ!$ND$2:$ND$60=L$4)*(GMWQ!$NF$2:$NF$60=L$1),0),$E77-1966)</f>
        <v>2199</v>
      </c>
      <c r="M77" s="12" cm="1">
        <f t="array" ref="M77">INDEX(GMWQ!$A$2:$NF$60,MATCH(1,(GMWQ!$NE$2:$NE$60=M$3)*(GMWQ!$ND$2:$ND$60=M$4)*(GMWQ!$NF$2:$NF$60=M$1),0),$E77-1966)</f>
        <v>4639</v>
      </c>
      <c r="N77" s="12" cm="1">
        <f t="array" ref="N77">INDEX(GMWQ!$A$2:$NF$60,MATCH(1,(GMWQ!$NE$2:$NE$60=N$3)*(GMWQ!$ND$2:$ND$60=N$4)*(GMWQ!$NF$2:$NF$60=N$1),0),$E77-1966)</f>
        <v>1388</v>
      </c>
      <c r="O77" s="12" cm="1">
        <f t="array" ref="O77">INDEX(GMWQ!$A$2:$NF$60,MATCH(1,(GMWQ!$NE$2:$NE$60=O$3)*(GMWQ!$ND$2:$ND$60=O$4)*(GMWQ!$NF$2:$NF$60=O$1),0),$E77-1966)</f>
        <v>1689</v>
      </c>
      <c r="P77" s="12" cm="1">
        <f t="array" ref="P77">INDEX(GMWQ!$A$2:$NF$60,MATCH(1,(GMWQ!$NE$2:$NE$60=P$3)*(GMWQ!$ND$2:$ND$60=P$4)*(GMWQ!$NF$2:$NF$60=P$1),0),$E77-1966)</f>
        <v>840</v>
      </c>
      <c r="Q77" s="12" cm="1">
        <f t="array" ref="Q77">INDEX(GMWQ!$A$2:$NF$60,MATCH(1,(GMWQ!$NE$2:$NE$60=Q$3)*(GMWQ!$ND$2:$ND$60=Q$4)*(GMWQ!$NF$2:$NF$60=Q$1),0),$E77-1966)</f>
        <v>1180</v>
      </c>
      <c r="R77" s="12" cm="1">
        <f t="array" ref="R77">INDEX(GMWQ!$A$2:$NF$60,MATCH(1,(GMWQ!$NE$2:$NE$60=R$3)*(GMWQ!$ND$2:$ND$60=R$4)*(GMWQ!$NF$2:$NF$60=R$1),0),$E77-1966)</f>
        <v>269</v>
      </c>
      <c r="S77" s="12" cm="1">
        <f t="array" ref="S77">INDEX(GMWQ!$A$2:$NF$60,MATCH(1,(GMWQ!$NE$2:$NE$60=S$3)*(GMWQ!$ND$2:$ND$60=S$4)*(GMWQ!$NF$2:$NF$60=S$1),0),$E77-1966)</f>
        <v>1545</v>
      </c>
      <c r="T77" s="12" cm="1">
        <f t="array" ref="T77">INDEX(GMWQ!$A$2:$NF$60,MATCH(1,(GMWQ!$NE$2:$NE$60=T$3)*(GMWQ!$ND$2:$ND$60=T$4)*(GMWQ!$NF$2:$NF$60=T$1),0),$E77-1966)</f>
        <v>1571</v>
      </c>
      <c r="U77" s="12" cm="1">
        <f t="array" ref="U77">INDEX(GMWQ!$A$2:$NF$60,MATCH(1,(GMWQ!$NE$2:$NE$60=U$3)*(GMWQ!$ND$2:$ND$60=U$4)*(GMWQ!$NF$2:$NF$60=U$1),0),$E77-1966)</f>
        <v>1830</v>
      </c>
      <c r="V77" s="12" cm="1">
        <f t="array" ref="V77">INDEX(GMWQ!$A$2:$NF$60,MATCH(1,(GMWQ!$NE$2:$NE$60=V$3)*(GMWQ!$ND$2:$ND$60=V$4)*(GMWQ!$NF$2:$NF$60=V$1),0),$E77-1966)</f>
        <v>2034</v>
      </c>
      <c r="W77" s="12" cm="1">
        <f t="array" ref="W77">INDEX(GMWQ!$A$2:$NF$60,MATCH(1,(GMWQ!$NE$2:$NE$60=W$3)*(GMWQ!$ND$2:$ND$60=W$4)*(GMWQ!$NF$2:$NF$60=W$1),0),$E77-1966)</f>
        <v>2750</v>
      </c>
      <c r="X77" s="12" cm="1">
        <f t="array" ref="X77">INDEX(GMWQ!$A$2:$NF$60,MATCH(1,(GMWQ!$NE$2:$NE$60=X$3)*(GMWQ!$ND$2:$ND$60=X$4)*(GMWQ!$NF$2:$NF$60=X$1),0),$E77-1966)</f>
        <v>640</v>
      </c>
      <c r="Y77" s="12" cm="1">
        <f t="array" ref="Y77">INDEX(GMWQ!$A$2:$NF$60,MATCH(1,(GMWQ!$NE$2:$NE$60=Y$3)*(GMWQ!$ND$2:$ND$60=Y$4)*(GMWQ!$NF$2:$NF$60=Y$1),0),$E77-1966)</f>
        <v>801</v>
      </c>
      <c r="Z77" s="12" cm="1">
        <f t="array" ref="Z77">INDEX(GMWQ!$A$2:$NF$60,MATCH(1,(GMWQ!$NE$2:$NE$60=Z$3)*(GMWQ!$ND$2:$ND$60=Z$4)*(GMWQ!$NF$2:$NF$60=Z$1),0),$E77-1966)</f>
        <v>26900</v>
      </c>
      <c r="AA77" s="12" cm="1">
        <f t="array" ref="AA77">INDEX(GMWQ!$A$2:$NF$60,MATCH(1,(GMWQ!$NE$2:$NE$60=AA$3)*(GMWQ!$ND$2:$ND$60=AA$4)*(GMWQ!$NF$2:$NF$60=AA$1),0),$E77-1966)</f>
        <v>5477.7539999999999</v>
      </c>
    </row>
    <row r="78" spans="1:27" x14ac:dyDescent="0.25">
      <c r="B78" s="12">
        <f t="shared" si="7"/>
        <v>1990</v>
      </c>
      <c r="C78" s="12">
        <f t="shared" si="7"/>
        <v>1990</v>
      </c>
      <c r="E78" s="12">
        <f t="shared" si="5"/>
        <v>2044</v>
      </c>
      <c r="F78" s="12" cm="1">
        <f t="array" ref="F78">INDEX(GMWQ!$A$2:$NF$60,MATCH(1,(GMWQ!$NE$2:$NE$60=F$3)*(GMWQ!$ND$2:$ND$60=F$4)*(GMWQ!$NF$2:$NF$60=F$1),0),$E78-1966)</f>
        <v>29046</v>
      </c>
      <c r="G78" s="12" cm="1">
        <f t="array" ref="G78">INDEX(GMWQ!$A$2:$NF$60,MATCH(1,(GMWQ!$NE$2:$NE$60=G$3)*(GMWQ!$ND$2:$ND$60=G$4)*(GMWQ!$NF$2:$NF$60=G$1),0),$E78-1966)</f>
        <v>502</v>
      </c>
      <c r="H78" s="12" cm="1">
        <f t="array" ref="H78">INDEX(GMWQ!$A$2:$NF$60,MATCH(1,(GMWQ!$NE$2:$NE$60=H$3)*(GMWQ!$ND$2:$ND$60=H$4)*(GMWQ!$NF$2:$NF$60=H$1),0),$E78-1966)</f>
        <v>152</v>
      </c>
      <c r="I78" s="12" cm="1">
        <f t="array" ref="I78">INDEX(GMWQ!$A$2:$NF$60,MATCH(1,(GMWQ!$NE$2:$NE$60=I$3)*(GMWQ!$ND$2:$ND$60=I$4)*(GMWQ!$NF$2:$NF$60=I$1),0),$E78-1966)</f>
        <v>4768</v>
      </c>
      <c r="J78" s="12" cm="1">
        <f t="array" ref="J78">INDEX(GMWQ!$A$2:$NF$60,MATCH(1,(GMWQ!$NE$2:$NE$60=J$3)*(GMWQ!$ND$2:$ND$60=J$4)*(GMWQ!$NF$2:$NF$60=J$1),0),$E78-1966)</f>
        <v>195</v>
      </c>
      <c r="K78" s="12" cm="1">
        <f t="array" ref="K78">INDEX(GMWQ!$A$2:$NF$60,MATCH(1,(GMWQ!$NE$2:$NE$60=K$3)*(GMWQ!$ND$2:$ND$60=K$4)*(GMWQ!$NF$2:$NF$60=K$1),0),$E78-1966)</f>
        <v>140</v>
      </c>
      <c r="L78" s="12" cm="1">
        <f t="array" ref="L78">INDEX(GMWQ!$A$2:$NF$60,MATCH(1,(GMWQ!$NE$2:$NE$60=L$3)*(GMWQ!$ND$2:$ND$60=L$4)*(GMWQ!$NF$2:$NF$60=L$1),0),$E78-1966)</f>
        <v>2168</v>
      </c>
      <c r="M78" s="12" cm="1">
        <f t="array" ref="M78">INDEX(GMWQ!$A$2:$NF$60,MATCH(1,(GMWQ!$NE$2:$NE$60=M$3)*(GMWQ!$ND$2:$ND$60=M$4)*(GMWQ!$NF$2:$NF$60=M$1),0),$E78-1966)</f>
        <v>4608</v>
      </c>
      <c r="N78" s="12" cm="1">
        <f t="array" ref="N78">INDEX(GMWQ!$A$2:$NF$60,MATCH(1,(GMWQ!$NE$2:$NE$60=N$3)*(GMWQ!$ND$2:$ND$60=N$4)*(GMWQ!$NF$2:$NF$60=N$1),0),$E78-1966)</f>
        <v>1381</v>
      </c>
      <c r="O78" s="12" cm="1">
        <f t="array" ref="O78">INDEX(GMWQ!$A$2:$NF$60,MATCH(1,(GMWQ!$NE$2:$NE$60=O$3)*(GMWQ!$ND$2:$ND$60=O$4)*(GMWQ!$NF$2:$NF$60=O$1),0),$E78-1966)</f>
        <v>1694</v>
      </c>
      <c r="P78" s="12" cm="1">
        <f t="array" ref="P78">INDEX(GMWQ!$A$2:$NF$60,MATCH(1,(GMWQ!$NE$2:$NE$60=P$3)*(GMWQ!$ND$2:$ND$60=P$4)*(GMWQ!$NF$2:$NF$60=P$1),0),$E78-1966)</f>
        <v>833</v>
      </c>
      <c r="Q78" s="12" cm="1">
        <f t="array" ref="Q78">INDEX(GMWQ!$A$2:$NF$60,MATCH(1,(GMWQ!$NE$2:$NE$60=Q$3)*(GMWQ!$ND$2:$ND$60=Q$4)*(GMWQ!$NF$2:$NF$60=Q$1),0),$E78-1966)</f>
        <v>1166</v>
      </c>
      <c r="R78" s="12" cm="1">
        <f t="array" ref="R78">INDEX(GMWQ!$A$2:$NF$60,MATCH(1,(GMWQ!$NE$2:$NE$60=R$3)*(GMWQ!$ND$2:$ND$60=R$4)*(GMWQ!$NF$2:$NF$60=R$1),0),$E78-1966)</f>
        <v>266</v>
      </c>
      <c r="S78" s="12" cm="1">
        <f t="array" ref="S78">INDEX(GMWQ!$A$2:$NF$60,MATCH(1,(GMWQ!$NE$2:$NE$60=S$3)*(GMWQ!$ND$2:$ND$60=S$4)*(GMWQ!$NF$2:$NF$60=S$1),0),$E78-1966)</f>
        <v>1531</v>
      </c>
      <c r="T78" s="12" cm="1">
        <f t="array" ref="T78">INDEX(GMWQ!$A$2:$NF$60,MATCH(1,(GMWQ!$NE$2:$NE$60=T$3)*(GMWQ!$ND$2:$ND$60=T$4)*(GMWQ!$NF$2:$NF$60=T$1),0),$E78-1966)</f>
        <v>1565</v>
      </c>
      <c r="U78" s="12" cm="1">
        <f t="array" ref="U78">INDEX(GMWQ!$A$2:$NF$60,MATCH(1,(GMWQ!$NE$2:$NE$60=U$3)*(GMWQ!$ND$2:$ND$60=U$4)*(GMWQ!$NF$2:$NF$60=U$1),0),$E78-1966)</f>
        <v>1829</v>
      </c>
      <c r="V78" s="12" cm="1">
        <f t="array" ref="V78">INDEX(GMWQ!$A$2:$NF$60,MATCH(1,(GMWQ!$NE$2:$NE$60=V$3)*(GMWQ!$ND$2:$ND$60=V$4)*(GMWQ!$NF$2:$NF$60=V$1),0),$E78-1966)</f>
        <v>2049</v>
      </c>
      <c r="W78" s="12" cm="1">
        <f t="array" ref="W78">INDEX(GMWQ!$A$2:$NF$60,MATCH(1,(GMWQ!$NE$2:$NE$60=W$3)*(GMWQ!$ND$2:$ND$60=W$4)*(GMWQ!$NF$2:$NF$60=W$1),0),$E78-1966)</f>
        <v>2771</v>
      </c>
      <c r="X78" s="12" cm="1">
        <f t="array" ref="X78">INDEX(GMWQ!$A$2:$NF$60,MATCH(1,(GMWQ!$NE$2:$NE$60=X$3)*(GMWQ!$ND$2:$ND$60=X$4)*(GMWQ!$NF$2:$NF$60=X$1),0),$E78-1966)</f>
        <v>634</v>
      </c>
      <c r="Y78" s="12" cm="1">
        <f t="array" ref="Y78">INDEX(GMWQ!$A$2:$NF$60,MATCH(1,(GMWQ!$NE$2:$NE$60=Y$3)*(GMWQ!$ND$2:$ND$60=Y$4)*(GMWQ!$NF$2:$NF$60=Y$1),0),$E78-1966)</f>
        <v>793</v>
      </c>
      <c r="Z78" s="12" cm="1">
        <f t="array" ref="Z78">INDEX(GMWQ!$A$2:$NF$60,MATCH(1,(GMWQ!$NE$2:$NE$60=Z$3)*(GMWQ!$ND$2:$ND$60=Z$4)*(GMWQ!$NF$2:$NF$60=Z$1),0),$E78-1966)</f>
        <v>26750</v>
      </c>
      <c r="AA78" s="12" cm="1">
        <f t="array" ref="AA78">INDEX(GMWQ!$A$2:$NF$60,MATCH(1,(GMWQ!$NE$2:$NE$60=AA$3)*(GMWQ!$ND$2:$ND$60=AA$4)*(GMWQ!$NF$2:$NF$60=AA$1),0),$E78-1966)</f>
        <v>5471.2030000000004</v>
      </c>
    </row>
    <row r="79" spans="1:27" x14ac:dyDescent="0.25">
      <c r="A79" s="12">
        <v>1991</v>
      </c>
      <c r="B79" s="12">
        <f t="shared" si="7"/>
        <v>1991</v>
      </c>
      <c r="C79" s="12">
        <f t="shared" si="7"/>
        <v>1990</v>
      </c>
      <c r="D79" s="12">
        <f t="shared" si="7"/>
        <v>1990</v>
      </c>
      <c r="E79" s="12">
        <f t="shared" si="5"/>
        <v>2045</v>
      </c>
      <c r="F79" s="12" cm="1">
        <f t="array" ref="F79">INDEX(GMWQ!$A$2:$NF$60,MATCH(1,(GMWQ!$NE$2:$NE$60=F$3)*(GMWQ!$ND$2:$ND$60=F$4)*(GMWQ!$NF$2:$NF$60=F$1),0),$E79-1966)</f>
        <v>28742</v>
      </c>
      <c r="G79" s="12" cm="1">
        <f t="array" ref="G79">INDEX(GMWQ!$A$2:$NF$60,MATCH(1,(GMWQ!$NE$2:$NE$60=G$3)*(GMWQ!$ND$2:$ND$60=G$4)*(GMWQ!$NF$2:$NF$60=G$1),0),$E79-1966)</f>
        <v>501</v>
      </c>
      <c r="H79" s="12" cm="1">
        <f t="array" ref="H79">INDEX(GMWQ!$A$2:$NF$60,MATCH(1,(GMWQ!$NE$2:$NE$60=H$3)*(GMWQ!$ND$2:$ND$60=H$4)*(GMWQ!$NF$2:$NF$60=H$1),0),$E79-1966)</f>
        <v>148</v>
      </c>
      <c r="I79" s="12" cm="1">
        <f t="array" ref="I79">INDEX(GMWQ!$A$2:$NF$60,MATCH(1,(GMWQ!$NE$2:$NE$60=I$3)*(GMWQ!$ND$2:$ND$60=I$4)*(GMWQ!$NF$2:$NF$60=I$1),0),$E79-1966)</f>
        <v>4631</v>
      </c>
      <c r="J79" s="12" cm="1">
        <f t="array" ref="J79">INDEX(GMWQ!$A$2:$NF$60,MATCH(1,(GMWQ!$NE$2:$NE$60=J$3)*(GMWQ!$ND$2:$ND$60=J$4)*(GMWQ!$NF$2:$NF$60=J$1),0),$E79-1966)</f>
        <v>193</v>
      </c>
      <c r="K79" s="12" cm="1">
        <f t="array" ref="K79">INDEX(GMWQ!$A$2:$NF$60,MATCH(1,(GMWQ!$NE$2:$NE$60=K$3)*(GMWQ!$ND$2:$ND$60=K$4)*(GMWQ!$NF$2:$NF$60=K$1),0),$E79-1966)</f>
        <v>138</v>
      </c>
      <c r="L79" s="12" cm="1">
        <f t="array" ref="L79">INDEX(GMWQ!$A$2:$NF$60,MATCH(1,(GMWQ!$NE$2:$NE$60=L$3)*(GMWQ!$ND$2:$ND$60=L$4)*(GMWQ!$NF$2:$NF$60=L$1),0),$E79-1966)</f>
        <v>2120</v>
      </c>
      <c r="M79" s="12" cm="1">
        <f t="array" ref="M79">INDEX(GMWQ!$A$2:$NF$60,MATCH(1,(GMWQ!$NE$2:$NE$60=M$3)*(GMWQ!$ND$2:$ND$60=M$4)*(GMWQ!$NF$2:$NF$60=M$1),0),$E79-1966)</f>
        <v>4579</v>
      </c>
      <c r="N79" s="12" cm="1">
        <f t="array" ref="N79">INDEX(GMWQ!$A$2:$NF$60,MATCH(1,(GMWQ!$NE$2:$NE$60=N$3)*(GMWQ!$ND$2:$ND$60=N$4)*(GMWQ!$NF$2:$NF$60=N$1),0),$E79-1966)</f>
        <v>1367</v>
      </c>
      <c r="O79" s="12" cm="1">
        <f t="array" ref="O79">INDEX(GMWQ!$A$2:$NF$60,MATCH(1,(GMWQ!$NE$2:$NE$60=O$3)*(GMWQ!$ND$2:$ND$60=O$4)*(GMWQ!$NF$2:$NF$60=O$1),0),$E79-1966)</f>
        <v>1667</v>
      </c>
      <c r="P79" s="12" cm="1">
        <f t="array" ref="P79">INDEX(GMWQ!$A$2:$NF$60,MATCH(1,(GMWQ!$NE$2:$NE$60=P$3)*(GMWQ!$ND$2:$ND$60=P$4)*(GMWQ!$NF$2:$NF$60=P$1),0),$E79-1966)</f>
        <v>821</v>
      </c>
      <c r="Q79" s="12" cm="1">
        <f t="array" ref="Q79">INDEX(GMWQ!$A$2:$NF$60,MATCH(1,(GMWQ!$NE$2:$NE$60=Q$3)*(GMWQ!$ND$2:$ND$60=Q$4)*(GMWQ!$NF$2:$NF$60=Q$1),0),$E79-1966)</f>
        <v>1160</v>
      </c>
      <c r="R79" s="12" cm="1">
        <f t="array" ref="R79">INDEX(GMWQ!$A$2:$NF$60,MATCH(1,(GMWQ!$NE$2:$NE$60=R$3)*(GMWQ!$ND$2:$ND$60=R$4)*(GMWQ!$NF$2:$NF$60=R$1),0),$E79-1966)</f>
        <v>264</v>
      </c>
      <c r="S79" s="12" cm="1">
        <f t="array" ref="S79">INDEX(GMWQ!$A$2:$NF$60,MATCH(1,(GMWQ!$NE$2:$NE$60=S$3)*(GMWQ!$ND$2:$ND$60=S$4)*(GMWQ!$NF$2:$NF$60=S$1),0),$E79-1966)</f>
        <v>1523</v>
      </c>
      <c r="T79" s="12" cm="1">
        <f t="array" ref="T79">INDEX(GMWQ!$A$2:$NF$60,MATCH(1,(GMWQ!$NE$2:$NE$60=T$3)*(GMWQ!$ND$2:$ND$60=T$4)*(GMWQ!$NF$2:$NF$60=T$1),0),$E79-1966)</f>
        <v>1565</v>
      </c>
      <c r="U79" s="12" cm="1">
        <f t="array" ref="U79">INDEX(GMWQ!$A$2:$NF$60,MATCH(1,(GMWQ!$NE$2:$NE$60=U$3)*(GMWQ!$ND$2:$ND$60=U$4)*(GMWQ!$NF$2:$NF$60=U$1),0),$E79-1966)</f>
        <v>1839</v>
      </c>
      <c r="V79" s="12" cm="1">
        <f t="array" ref="V79">INDEX(GMWQ!$A$2:$NF$60,MATCH(1,(GMWQ!$NE$2:$NE$60=V$3)*(GMWQ!$ND$2:$ND$60=V$4)*(GMWQ!$NF$2:$NF$60=V$1),0),$E79-1966)</f>
        <v>2042</v>
      </c>
      <c r="W79" s="12" cm="1">
        <f t="array" ref="W79">INDEX(GMWQ!$A$2:$NF$60,MATCH(1,(GMWQ!$NE$2:$NE$60=W$3)*(GMWQ!$ND$2:$ND$60=W$4)*(GMWQ!$NF$2:$NF$60=W$1),0),$E79-1966)</f>
        <v>2783</v>
      </c>
      <c r="X79" s="12" cm="1">
        <f t="array" ref="X79">INDEX(GMWQ!$A$2:$NF$60,MATCH(1,(GMWQ!$NE$2:$NE$60=X$3)*(GMWQ!$ND$2:$ND$60=X$4)*(GMWQ!$NF$2:$NF$60=X$1),0),$E79-1966)</f>
        <v>623</v>
      </c>
      <c r="Y79" s="12" cm="1">
        <f t="array" ref="Y79">INDEX(GMWQ!$A$2:$NF$60,MATCH(1,(GMWQ!$NE$2:$NE$60=Y$3)*(GMWQ!$ND$2:$ND$60=Y$4)*(GMWQ!$NF$2:$NF$60=Y$1),0),$E79-1966)</f>
        <v>778</v>
      </c>
      <c r="Z79" s="12" cm="1">
        <f t="array" ref="Z79">INDEX(GMWQ!$A$2:$NF$60,MATCH(1,(GMWQ!$NE$2:$NE$60=Z$3)*(GMWQ!$ND$2:$ND$60=Z$4)*(GMWQ!$NF$2:$NF$60=Z$1),0),$E79-1966)</f>
        <v>26530</v>
      </c>
      <c r="AA79" s="12" cm="1">
        <f t="array" ref="AA79">INDEX(GMWQ!$A$2:$NF$60,MATCH(1,(GMWQ!$NE$2:$NE$60=AA$3)*(GMWQ!$ND$2:$ND$60=AA$4)*(GMWQ!$NF$2:$NF$60=AA$1),0),$E79-1966)</f>
        <v>5467.8180000000002</v>
      </c>
    </row>
    <row r="80" spans="1:27" x14ac:dyDescent="0.25">
      <c r="B80" s="12">
        <f t="shared" si="7"/>
        <v>1991</v>
      </c>
      <c r="C80" s="12">
        <f t="shared" si="7"/>
        <v>1991</v>
      </c>
      <c r="E80" s="12">
        <f t="shared" si="5"/>
        <v>2046</v>
      </c>
      <c r="F80" s="12" cm="1">
        <f t="array" ref="F80">INDEX(GMWQ!$A$2:$NF$60,MATCH(1,(GMWQ!$NE$2:$NE$60=F$3)*(GMWQ!$ND$2:$ND$60=F$4)*(GMWQ!$NF$2:$NF$60=F$1),0),$E80-1966)</f>
        <v>28445</v>
      </c>
      <c r="G80" s="12" cm="1">
        <f t="array" ref="G80">INDEX(GMWQ!$A$2:$NF$60,MATCH(1,(GMWQ!$NE$2:$NE$60=G$3)*(GMWQ!$ND$2:$ND$60=G$4)*(GMWQ!$NF$2:$NF$60=G$1),0),$E80-1966)</f>
        <v>496</v>
      </c>
      <c r="H80" s="12" cm="1">
        <f t="array" ref="H80">INDEX(GMWQ!$A$2:$NF$60,MATCH(1,(GMWQ!$NE$2:$NE$60=H$3)*(GMWQ!$ND$2:$ND$60=H$4)*(GMWQ!$NF$2:$NF$60=H$1),0),$E80-1966)</f>
        <v>145</v>
      </c>
      <c r="I80" s="12" cm="1">
        <f t="array" ref="I80">INDEX(GMWQ!$A$2:$NF$60,MATCH(1,(GMWQ!$NE$2:$NE$60=I$3)*(GMWQ!$ND$2:$ND$60=I$4)*(GMWQ!$NF$2:$NF$60=I$1),0),$E80-1966)</f>
        <v>4509</v>
      </c>
      <c r="J80" s="12" cm="1">
        <f t="array" ref="J80">INDEX(GMWQ!$A$2:$NF$60,MATCH(1,(GMWQ!$NE$2:$NE$60=J$3)*(GMWQ!$ND$2:$ND$60=J$4)*(GMWQ!$NF$2:$NF$60=J$1),0),$E80-1966)</f>
        <v>189</v>
      </c>
      <c r="K80" s="12" cm="1">
        <f t="array" ref="K80">INDEX(GMWQ!$A$2:$NF$60,MATCH(1,(GMWQ!$NE$2:$NE$60=K$3)*(GMWQ!$ND$2:$ND$60=K$4)*(GMWQ!$NF$2:$NF$60=K$1),0),$E80-1966)</f>
        <v>138</v>
      </c>
      <c r="L80" s="12" cm="1">
        <f t="array" ref="L80">INDEX(GMWQ!$A$2:$NF$60,MATCH(1,(GMWQ!$NE$2:$NE$60=L$3)*(GMWQ!$ND$2:$ND$60=L$4)*(GMWQ!$NF$2:$NF$60=L$1),0),$E80-1966)</f>
        <v>2078</v>
      </c>
      <c r="M80" s="12" cm="1">
        <f t="array" ref="M80">INDEX(GMWQ!$A$2:$NF$60,MATCH(1,(GMWQ!$NE$2:$NE$60=M$3)*(GMWQ!$ND$2:$ND$60=M$4)*(GMWQ!$NF$2:$NF$60=M$1),0),$E80-1966)</f>
        <v>4553</v>
      </c>
      <c r="N80" s="12" cm="1">
        <f t="array" ref="N80">INDEX(GMWQ!$A$2:$NF$60,MATCH(1,(GMWQ!$NE$2:$NE$60=N$3)*(GMWQ!$ND$2:$ND$60=N$4)*(GMWQ!$NF$2:$NF$60=N$1),0),$E80-1966)</f>
        <v>1356</v>
      </c>
      <c r="O80" s="12" cm="1">
        <f t="array" ref="O80">INDEX(GMWQ!$A$2:$NF$60,MATCH(1,(GMWQ!$NE$2:$NE$60=O$3)*(GMWQ!$ND$2:$ND$60=O$4)*(GMWQ!$NF$2:$NF$60=O$1),0),$E80-1966)</f>
        <v>1636</v>
      </c>
      <c r="P80" s="12" cm="1">
        <f t="array" ref="P80">INDEX(GMWQ!$A$2:$NF$60,MATCH(1,(GMWQ!$NE$2:$NE$60=P$3)*(GMWQ!$ND$2:$ND$60=P$4)*(GMWQ!$NF$2:$NF$60=P$1),0),$E80-1966)</f>
        <v>811</v>
      </c>
      <c r="Q80" s="12" cm="1">
        <f t="array" ref="Q80">INDEX(GMWQ!$A$2:$NF$60,MATCH(1,(GMWQ!$NE$2:$NE$60=Q$3)*(GMWQ!$ND$2:$ND$60=Q$4)*(GMWQ!$NF$2:$NF$60=Q$1),0),$E80-1966)</f>
        <v>1145</v>
      </c>
      <c r="R80" s="12" cm="1">
        <f t="array" ref="R80">INDEX(GMWQ!$A$2:$NF$60,MATCH(1,(GMWQ!$NE$2:$NE$60=R$3)*(GMWQ!$ND$2:$ND$60=R$4)*(GMWQ!$NF$2:$NF$60=R$1),0),$E80-1966)</f>
        <v>262</v>
      </c>
      <c r="S80" s="12" cm="1">
        <f t="array" ref="S80">INDEX(GMWQ!$A$2:$NF$60,MATCH(1,(GMWQ!$NE$2:$NE$60=S$3)*(GMWQ!$ND$2:$ND$60=S$4)*(GMWQ!$NF$2:$NF$60=S$1),0),$E80-1966)</f>
        <v>1509</v>
      </c>
      <c r="T80" s="12" cm="1">
        <f t="array" ref="T80">INDEX(GMWQ!$A$2:$NF$60,MATCH(1,(GMWQ!$NE$2:$NE$60=T$3)*(GMWQ!$ND$2:$ND$60=T$4)*(GMWQ!$NF$2:$NF$60=T$1),0),$E80-1966)</f>
        <v>1552</v>
      </c>
      <c r="U80" s="12" cm="1">
        <f t="array" ref="U80">INDEX(GMWQ!$A$2:$NF$60,MATCH(1,(GMWQ!$NE$2:$NE$60=U$3)*(GMWQ!$ND$2:$ND$60=U$4)*(GMWQ!$NF$2:$NF$60=U$1),0),$E80-1966)</f>
        <v>1837</v>
      </c>
      <c r="V80" s="12" cm="1">
        <f t="array" ref="V80">INDEX(GMWQ!$A$2:$NF$60,MATCH(1,(GMWQ!$NE$2:$NE$60=V$3)*(GMWQ!$ND$2:$ND$60=V$4)*(GMWQ!$NF$2:$NF$60=V$1),0),$E80-1966)</f>
        <v>2038</v>
      </c>
      <c r="W80" s="12" cm="1">
        <f t="array" ref="W80">INDEX(GMWQ!$A$2:$NF$60,MATCH(1,(GMWQ!$NE$2:$NE$60=W$3)*(GMWQ!$ND$2:$ND$60=W$4)*(GMWQ!$NF$2:$NF$60=W$1),0),$E80-1966)</f>
        <v>2796</v>
      </c>
      <c r="X80" s="12" cm="1">
        <f t="array" ref="X80">INDEX(GMWQ!$A$2:$NF$60,MATCH(1,(GMWQ!$NE$2:$NE$60=X$3)*(GMWQ!$ND$2:$ND$60=X$4)*(GMWQ!$NF$2:$NF$60=X$1),0),$E80-1966)</f>
        <v>624</v>
      </c>
      <c r="Y80" s="12" cm="1">
        <f t="array" ref="Y80">INDEX(GMWQ!$A$2:$NF$60,MATCH(1,(GMWQ!$NE$2:$NE$60=Y$3)*(GMWQ!$ND$2:$ND$60=Y$4)*(GMWQ!$NF$2:$NF$60=Y$1),0),$E80-1966)</f>
        <v>773</v>
      </c>
      <c r="Z80" s="12" cm="1">
        <f t="array" ref="Z80">INDEX(GMWQ!$A$2:$NF$60,MATCH(1,(GMWQ!$NE$2:$NE$60=Z$3)*(GMWQ!$ND$2:$ND$60=Z$4)*(GMWQ!$NF$2:$NF$60=Z$1),0),$E80-1966)</f>
        <v>26275</v>
      </c>
      <c r="AA80" s="12" cm="1">
        <f t="array" ref="AA80">INDEX(GMWQ!$A$2:$NF$60,MATCH(1,(GMWQ!$NE$2:$NE$60=AA$3)*(GMWQ!$ND$2:$ND$60=AA$4)*(GMWQ!$NF$2:$NF$60=AA$1),0),$E80-1966)</f>
        <v>5392</v>
      </c>
    </row>
    <row r="81" spans="1:27" x14ac:dyDescent="0.25">
      <c r="B81" s="12">
        <f t="shared" si="7"/>
        <v>1991</v>
      </c>
      <c r="C81" s="12">
        <f t="shared" si="7"/>
        <v>1991</v>
      </c>
      <c r="E81" s="12">
        <f t="shared" si="5"/>
        <v>2047</v>
      </c>
      <c r="F81" s="12" cm="1">
        <f t="array" ref="F81">INDEX(GMWQ!$A$2:$NF$60,MATCH(1,(GMWQ!$NE$2:$NE$60=F$3)*(GMWQ!$ND$2:$ND$60=F$4)*(GMWQ!$NF$2:$NF$60=F$1),0),$E81-1966)</f>
        <v>28265</v>
      </c>
      <c r="G81" s="12" cm="1">
        <f t="array" ref="G81">INDEX(GMWQ!$A$2:$NF$60,MATCH(1,(GMWQ!$NE$2:$NE$60=G$3)*(GMWQ!$ND$2:$ND$60=G$4)*(GMWQ!$NF$2:$NF$60=G$1),0),$E81-1966)</f>
        <v>491</v>
      </c>
      <c r="H81" s="12" cm="1">
        <f t="array" ref="H81">INDEX(GMWQ!$A$2:$NF$60,MATCH(1,(GMWQ!$NE$2:$NE$60=H$3)*(GMWQ!$ND$2:$ND$60=H$4)*(GMWQ!$NF$2:$NF$60=H$1),0),$E81-1966)</f>
        <v>142</v>
      </c>
      <c r="I81" s="12" cm="1">
        <f t="array" ref="I81">INDEX(GMWQ!$A$2:$NF$60,MATCH(1,(GMWQ!$NE$2:$NE$60=I$3)*(GMWQ!$ND$2:$ND$60=I$4)*(GMWQ!$NF$2:$NF$60=I$1),0),$E81-1966)</f>
        <v>4432</v>
      </c>
      <c r="J81" s="12" cm="1">
        <f t="array" ref="J81">INDEX(GMWQ!$A$2:$NF$60,MATCH(1,(GMWQ!$NE$2:$NE$60=J$3)*(GMWQ!$ND$2:$ND$60=J$4)*(GMWQ!$NF$2:$NF$60=J$1),0),$E81-1966)</f>
        <v>185</v>
      </c>
      <c r="K81" s="12" cm="1">
        <f t="array" ref="K81">INDEX(GMWQ!$A$2:$NF$60,MATCH(1,(GMWQ!$NE$2:$NE$60=K$3)*(GMWQ!$ND$2:$ND$60=K$4)*(GMWQ!$NF$2:$NF$60=K$1),0),$E81-1966)</f>
        <v>137</v>
      </c>
      <c r="L81" s="12" cm="1">
        <f t="array" ref="L81">INDEX(GMWQ!$A$2:$NF$60,MATCH(1,(GMWQ!$NE$2:$NE$60=L$3)*(GMWQ!$ND$2:$ND$60=L$4)*(GMWQ!$NF$2:$NF$60=L$1),0),$E81-1966)</f>
        <v>2039</v>
      </c>
      <c r="M81" s="12" cm="1">
        <f t="array" ref="M81">INDEX(GMWQ!$A$2:$NF$60,MATCH(1,(GMWQ!$NE$2:$NE$60=M$3)*(GMWQ!$ND$2:$ND$60=M$4)*(GMWQ!$NF$2:$NF$60=M$1),0),$E81-1966)</f>
        <v>4556</v>
      </c>
      <c r="N81" s="12" cm="1">
        <f t="array" ref="N81">INDEX(GMWQ!$A$2:$NF$60,MATCH(1,(GMWQ!$NE$2:$NE$60=N$3)*(GMWQ!$ND$2:$ND$60=N$4)*(GMWQ!$NF$2:$NF$60=N$1),0),$E81-1966)</f>
        <v>1349</v>
      </c>
      <c r="O81" s="12" cm="1">
        <f t="array" ref="O81">INDEX(GMWQ!$A$2:$NF$60,MATCH(1,(GMWQ!$NE$2:$NE$60=O$3)*(GMWQ!$ND$2:$ND$60=O$4)*(GMWQ!$NF$2:$NF$60=O$1),0),$E81-1966)</f>
        <v>1619</v>
      </c>
      <c r="P81" s="12" cm="1">
        <f t="array" ref="P81">INDEX(GMWQ!$A$2:$NF$60,MATCH(1,(GMWQ!$NE$2:$NE$60=P$3)*(GMWQ!$ND$2:$ND$60=P$4)*(GMWQ!$NF$2:$NF$60=P$1),0),$E81-1966)</f>
        <v>804</v>
      </c>
      <c r="Q81" s="12" cm="1">
        <f t="array" ref="Q81">INDEX(GMWQ!$A$2:$NF$60,MATCH(1,(GMWQ!$NE$2:$NE$60=Q$3)*(GMWQ!$ND$2:$ND$60=Q$4)*(GMWQ!$NF$2:$NF$60=Q$1),0),$E81-1966)</f>
        <v>1138</v>
      </c>
      <c r="R81" s="12" cm="1">
        <f t="array" ref="R81">INDEX(GMWQ!$A$2:$NF$60,MATCH(1,(GMWQ!$NE$2:$NE$60=R$3)*(GMWQ!$ND$2:$ND$60=R$4)*(GMWQ!$NF$2:$NF$60=R$1),0),$E81-1966)</f>
        <v>261</v>
      </c>
      <c r="S81" s="12" cm="1">
        <f t="array" ref="S81">INDEX(GMWQ!$A$2:$NF$60,MATCH(1,(GMWQ!$NE$2:$NE$60=S$3)*(GMWQ!$ND$2:$ND$60=S$4)*(GMWQ!$NF$2:$NF$60=S$1),0),$E81-1966)</f>
        <v>1507</v>
      </c>
      <c r="T81" s="12" cm="1">
        <f t="array" ref="T81">INDEX(GMWQ!$A$2:$NF$60,MATCH(1,(GMWQ!$NE$2:$NE$60=T$3)*(GMWQ!$ND$2:$ND$60=T$4)*(GMWQ!$NF$2:$NF$60=T$1),0),$E81-1966)</f>
        <v>1546</v>
      </c>
      <c r="U81" s="12" cm="1">
        <f t="array" ref="U81">INDEX(GMWQ!$A$2:$NF$60,MATCH(1,(GMWQ!$NE$2:$NE$60=U$3)*(GMWQ!$ND$2:$ND$60=U$4)*(GMWQ!$NF$2:$NF$60=U$1),0),$E81-1966)</f>
        <v>1842</v>
      </c>
      <c r="V81" s="12" cm="1">
        <f t="array" ref="V81">INDEX(GMWQ!$A$2:$NF$60,MATCH(1,(GMWQ!$NE$2:$NE$60=V$3)*(GMWQ!$ND$2:$ND$60=V$4)*(GMWQ!$NF$2:$NF$60=V$1),0),$E81-1966)</f>
        <v>2015</v>
      </c>
      <c r="W81" s="12" cm="1">
        <f t="array" ref="W81">INDEX(GMWQ!$A$2:$NF$60,MATCH(1,(GMWQ!$NE$2:$NE$60=W$3)*(GMWQ!$ND$2:$ND$60=W$4)*(GMWQ!$NF$2:$NF$60=W$1),0),$E81-1966)</f>
        <v>2805</v>
      </c>
      <c r="X81" s="12" cm="1">
        <f t="array" ref="X81">INDEX(GMWQ!$A$2:$NF$60,MATCH(1,(GMWQ!$NE$2:$NE$60=X$3)*(GMWQ!$ND$2:$ND$60=X$4)*(GMWQ!$NF$2:$NF$60=X$1),0),$E81-1966)</f>
        <v>625</v>
      </c>
      <c r="Y81" s="12" cm="1">
        <f t="array" ref="Y81">INDEX(GMWQ!$A$2:$NF$60,MATCH(1,(GMWQ!$NE$2:$NE$60=Y$3)*(GMWQ!$ND$2:$ND$60=Y$4)*(GMWQ!$NF$2:$NF$60=Y$1),0),$E81-1966)</f>
        <v>771</v>
      </c>
      <c r="Z81" s="12" cm="1">
        <f t="array" ref="Z81">INDEX(GMWQ!$A$2:$NF$60,MATCH(1,(GMWQ!$NE$2:$NE$60=Z$3)*(GMWQ!$ND$2:$ND$60=Z$4)*(GMWQ!$NF$2:$NF$60=Z$1),0),$E81-1966)</f>
        <v>26025</v>
      </c>
      <c r="AA81" s="12" cm="1">
        <f t="array" ref="AA81">INDEX(GMWQ!$A$2:$NF$60,MATCH(1,(GMWQ!$NE$2:$NE$60=AA$3)*(GMWQ!$ND$2:$ND$60=AA$4)*(GMWQ!$NF$2:$NF$60=AA$1),0),$E81-1966)</f>
        <v>5436</v>
      </c>
    </row>
    <row r="82" spans="1:27" x14ac:dyDescent="0.25">
      <c r="B82" s="12">
        <f t="shared" si="7"/>
        <v>1991</v>
      </c>
      <c r="C82" s="12">
        <f t="shared" si="7"/>
        <v>1991</v>
      </c>
      <c r="E82" s="12">
        <f t="shared" si="5"/>
        <v>2048</v>
      </c>
      <c r="F82" s="12" cm="1">
        <f t="array" ref="F82">INDEX(GMWQ!$A$2:$NF$60,MATCH(1,(GMWQ!$NE$2:$NE$60=F$3)*(GMWQ!$ND$2:$ND$60=F$4)*(GMWQ!$NF$2:$NF$60=F$1),0),$E82-1966)</f>
        <v>28129</v>
      </c>
      <c r="G82" s="12" cm="1">
        <f t="array" ref="G82">INDEX(GMWQ!$A$2:$NF$60,MATCH(1,(GMWQ!$NE$2:$NE$60=G$3)*(GMWQ!$ND$2:$ND$60=G$4)*(GMWQ!$NF$2:$NF$60=G$1),0),$E82-1966)</f>
        <v>494</v>
      </c>
      <c r="H82" s="12" cm="1">
        <f t="array" ref="H82">INDEX(GMWQ!$A$2:$NF$60,MATCH(1,(GMWQ!$NE$2:$NE$60=H$3)*(GMWQ!$ND$2:$ND$60=H$4)*(GMWQ!$NF$2:$NF$60=H$1),0),$E82-1966)</f>
        <v>133</v>
      </c>
      <c r="I82" s="12" cm="1">
        <f t="array" ref="I82">INDEX(GMWQ!$A$2:$NF$60,MATCH(1,(GMWQ!$NE$2:$NE$60=I$3)*(GMWQ!$ND$2:$ND$60=I$4)*(GMWQ!$NF$2:$NF$60=I$1),0),$E82-1966)</f>
        <v>4379</v>
      </c>
      <c r="J82" s="12" cm="1">
        <f t="array" ref="J82">INDEX(GMWQ!$A$2:$NF$60,MATCH(1,(GMWQ!$NE$2:$NE$60=J$3)*(GMWQ!$ND$2:$ND$60=J$4)*(GMWQ!$NF$2:$NF$60=J$1),0),$E82-1966)</f>
        <v>179</v>
      </c>
      <c r="K82" s="12" cm="1">
        <f t="array" ref="K82">INDEX(GMWQ!$A$2:$NF$60,MATCH(1,(GMWQ!$NE$2:$NE$60=K$3)*(GMWQ!$ND$2:$ND$60=K$4)*(GMWQ!$NF$2:$NF$60=K$1),0),$E82-1966)</f>
        <v>140</v>
      </c>
      <c r="L82" s="12" cm="1">
        <f t="array" ref="L82">INDEX(GMWQ!$A$2:$NF$60,MATCH(1,(GMWQ!$NE$2:$NE$60=L$3)*(GMWQ!$ND$2:$ND$60=L$4)*(GMWQ!$NF$2:$NF$60=L$1),0),$E82-1966)</f>
        <v>2011</v>
      </c>
      <c r="M82" s="12" cm="1">
        <f t="array" ref="M82">INDEX(GMWQ!$A$2:$NF$60,MATCH(1,(GMWQ!$NE$2:$NE$60=M$3)*(GMWQ!$ND$2:$ND$60=M$4)*(GMWQ!$NF$2:$NF$60=M$1),0),$E82-1966)</f>
        <v>4541</v>
      </c>
      <c r="N82" s="12" cm="1">
        <f t="array" ref="N82">INDEX(GMWQ!$A$2:$NF$60,MATCH(1,(GMWQ!$NE$2:$NE$60=N$3)*(GMWQ!$ND$2:$ND$60=N$4)*(GMWQ!$NF$2:$NF$60=N$1),0),$E82-1966)</f>
        <v>1345</v>
      </c>
      <c r="O82" s="12" cm="1">
        <f t="array" ref="O82">INDEX(GMWQ!$A$2:$NF$60,MATCH(1,(GMWQ!$NE$2:$NE$60=O$3)*(GMWQ!$ND$2:$ND$60=O$4)*(GMWQ!$NF$2:$NF$60=O$1),0),$E82-1966)</f>
        <v>1581</v>
      </c>
      <c r="P82" s="12" cm="1">
        <f t="array" ref="P82">INDEX(GMWQ!$A$2:$NF$60,MATCH(1,(GMWQ!$NE$2:$NE$60=P$3)*(GMWQ!$ND$2:$ND$60=P$4)*(GMWQ!$NF$2:$NF$60=P$1),0),$E82-1966)</f>
        <v>802</v>
      </c>
      <c r="Q82" s="12" cm="1">
        <f t="array" ref="Q82">INDEX(GMWQ!$A$2:$NF$60,MATCH(1,(GMWQ!$NE$2:$NE$60=Q$3)*(GMWQ!$ND$2:$ND$60=Q$4)*(GMWQ!$NF$2:$NF$60=Q$1),0),$E82-1966)</f>
        <v>1126</v>
      </c>
      <c r="R82" s="12" cm="1">
        <f t="array" ref="R82">INDEX(GMWQ!$A$2:$NF$60,MATCH(1,(GMWQ!$NE$2:$NE$60=R$3)*(GMWQ!$ND$2:$ND$60=R$4)*(GMWQ!$NF$2:$NF$60=R$1),0),$E82-1966)</f>
        <v>260</v>
      </c>
      <c r="S82" s="12" cm="1">
        <f t="array" ref="S82">INDEX(GMWQ!$A$2:$NF$60,MATCH(1,(GMWQ!$NE$2:$NE$60=S$3)*(GMWQ!$ND$2:$ND$60=S$4)*(GMWQ!$NF$2:$NF$60=S$1),0),$E82-1966)</f>
        <v>1501</v>
      </c>
      <c r="T82" s="12" cm="1">
        <f t="array" ref="T82">INDEX(GMWQ!$A$2:$NF$60,MATCH(1,(GMWQ!$NE$2:$NE$60=T$3)*(GMWQ!$ND$2:$ND$60=T$4)*(GMWQ!$NF$2:$NF$60=T$1),0),$E82-1966)</f>
        <v>1547</v>
      </c>
      <c r="U82" s="12" cm="1">
        <f t="array" ref="U82">INDEX(GMWQ!$A$2:$NF$60,MATCH(1,(GMWQ!$NE$2:$NE$60=U$3)*(GMWQ!$ND$2:$ND$60=U$4)*(GMWQ!$NF$2:$NF$60=U$1),0),$E82-1966)</f>
        <v>1848</v>
      </c>
      <c r="V82" s="12" cm="1">
        <f t="array" ref="V82">INDEX(GMWQ!$A$2:$NF$60,MATCH(1,(GMWQ!$NE$2:$NE$60=V$3)*(GMWQ!$ND$2:$ND$60=V$4)*(GMWQ!$NF$2:$NF$60=V$1),0),$E82-1966)</f>
        <v>2017</v>
      </c>
      <c r="W82" s="12" cm="1">
        <f t="array" ref="W82">INDEX(GMWQ!$A$2:$NF$60,MATCH(1,(GMWQ!$NE$2:$NE$60=W$3)*(GMWQ!$ND$2:$ND$60=W$4)*(GMWQ!$NF$2:$NF$60=W$1),0),$E82-1966)</f>
        <v>2821</v>
      </c>
      <c r="X82" s="12" cm="1">
        <f t="array" ref="X82">INDEX(GMWQ!$A$2:$NF$60,MATCH(1,(GMWQ!$NE$2:$NE$60=X$3)*(GMWQ!$ND$2:$ND$60=X$4)*(GMWQ!$NF$2:$NF$60=X$1),0),$E82-1966)</f>
        <v>629</v>
      </c>
      <c r="Y82" s="12" cm="1">
        <f t="array" ref="Y82">INDEX(GMWQ!$A$2:$NF$60,MATCH(1,(GMWQ!$NE$2:$NE$60=Y$3)*(GMWQ!$ND$2:$ND$60=Y$4)*(GMWQ!$NF$2:$NF$60=Y$1),0),$E82-1966)</f>
        <v>774</v>
      </c>
      <c r="Z82" s="12" cm="1">
        <f t="array" ref="Z82">INDEX(GMWQ!$A$2:$NF$60,MATCH(1,(GMWQ!$NE$2:$NE$60=Z$3)*(GMWQ!$ND$2:$ND$60=Z$4)*(GMWQ!$NF$2:$NF$60=Z$1),0),$E82-1966)</f>
        <v>25820</v>
      </c>
      <c r="AA82" s="12" cm="1">
        <f t="array" ref="AA82">INDEX(GMWQ!$A$2:$NF$60,MATCH(1,(GMWQ!$NE$2:$NE$60=AA$3)*(GMWQ!$ND$2:$ND$60=AA$4)*(GMWQ!$NF$2:$NF$60=AA$1),0),$E82-1966)</f>
        <v>5440</v>
      </c>
    </row>
    <row r="83" spans="1:27" x14ac:dyDescent="0.25">
      <c r="A83" s="12">
        <v>1992</v>
      </c>
      <c r="B83" s="12">
        <f t="shared" si="7"/>
        <v>1992</v>
      </c>
      <c r="C83" s="12">
        <f t="shared" si="7"/>
        <v>1991</v>
      </c>
      <c r="D83" s="12">
        <f t="shared" si="7"/>
        <v>1991</v>
      </c>
      <c r="E83" s="12">
        <f t="shared" si="5"/>
        <v>2049</v>
      </c>
      <c r="F83" s="12" cm="1">
        <f t="array" ref="F83">INDEX(GMWQ!$A$2:$NF$60,MATCH(1,(GMWQ!$NE$2:$NE$60=F$3)*(GMWQ!$ND$2:$ND$60=F$4)*(GMWQ!$NF$2:$NF$60=F$1),0),$E83-1966)</f>
        <v>28124</v>
      </c>
      <c r="G83" s="12" cm="1">
        <f t="array" ref="G83">INDEX(GMWQ!$A$2:$NF$60,MATCH(1,(GMWQ!$NE$2:$NE$60=G$3)*(GMWQ!$ND$2:$ND$60=G$4)*(GMWQ!$NF$2:$NF$60=G$1),0),$E83-1966)</f>
        <v>496</v>
      </c>
      <c r="H83" s="12" cm="1">
        <f t="array" ref="H83">INDEX(GMWQ!$A$2:$NF$60,MATCH(1,(GMWQ!$NE$2:$NE$60=H$3)*(GMWQ!$ND$2:$ND$60=H$4)*(GMWQ!$NF$2:$NF$60=H$1),0),$E83-1966)</f>
        <v>125</v>
      </c>
      <c r="I83" s="12" cm="1">
        <f t="array" ref="I83">INDEX(GMWQ!$A$2:$NF$60,MATCH(1,(GMWQ!$NE$2:$NE$60=I$3)*(GMWQ!$ND$2:$ND$60=I$4)*(GMWQ!$NF$2:$NF$60=I$1),0),$E83-1966)</f>
        <v>4327</v>
      </c>
      <c r="J83" s="12" cm="1">
        <f t="array" ref="J83">INDEX(GMWQ!$A$2:$NF$60,MATCH(1,(GMWQ!$NE$2:$NE$60=J$3)*(GMWQ!$ND$2:$ND$60=J$4)*(GMWQ!$NF$2:$NF$60=J$1),0),$E83-1966)</f>
        <v>174</v>
      </c>
      <c r="K83" s="12" cm="1">
        <f t="array" ref="K83">INDEX(GMWQ!$A$2:$NF$60,MATCH(1,(GMWQ!$NE$2:$NE$60=K$3)*(GMWQ!$ND$2:$ND$60=K$4)*(GMWQ!$NF$2:$NF$60=K$1),0),$E83-1966)</f>
        <v>144</v>
      </c>
      <c r="L83" s="12" cm="1">
        <f t="array" ref="L83">INDEX(GMWQ!$A$2:$NF$60,MATCH(1,(GMWQ!$NE$2:$NE$60=L$3)*(GMWQ!$ND$2:$ND$60=L$4)*(GMWQ!$NF$2:$NF$60=L$1),0),$E83-1966)</f>
        <v>1983</v>
      </c>
      <c r="M83" s="12" cm="1">
        <f t="array" ref="M83">INDEX(GMWQ!$A$2:$NF$60,MATCH(1,(GMWQ!$NE$2:$NE$60=M$3)*(GMWQ!$ND$2:$ND$60=M$4)*(GMWQ!$NF$2:$NF$60=M$1),0),$E83-1966)</f>
        <v>4561</v>
      </c>
      <c r="N83" s="12" cm="1">
        <f t="array" ref="N83">INDEX(GMWQ!$A$2:$NF$60,MATCH(1,(GMWQ!$NE$2:$NE$60=N$3)*(GMWQ!$ND$2:$ND$60=N$4)*(GMWQ!$NF$2:$NF$60=N$1),0),$E83-1966)</f>
        <v>1343</v>
      </c>
      <c r="O83" s="12" cm="1">
        <f t="array" ref="O83">INDEX(GMWQ!$A$2:$NF$60,MATCH(1,(GMWQ!$NE$2:$NE$60=O$3)*(GMWQ!$ND$2:$ND$60=O$4)*(GMWQ!$NF$2:$NF$60=O$1),0),$E83-1966)</f>
        <v>1596</v>
      </c>
      <c r="P83" s="12" cm="1">
        <f t="array" ref="P83">INDEX(GMWQ!$A$2:$NF$60,MATCH(1,(GMWQ!$NE$2:$NE$60=P$3)*(GMWQ!$ND$2:$ND$60=P$4)*(GMWQ!$NF$2:$NF$60=P$1),0),$E83-1966)</f>
        <v>800</v>
      </c>
      <c r="Q83" s="12" cm="1">
        <f t="array" ref="Q83">INDEX(GMWQ!$A$2:$NF$60,MATCH(1,(GMWQ!$NE$2:$NE$60=Q$3)*(GMWQ!$ND$2:$ND$60=Q$4)*(GMWQ!$NF$2:$NF$60=Q$1),0),$E83-1966)</f>
        <v>1113</v>
      </c>
      <c r="R83" s="12" cm="1">
        <f t="array" ref="R83">INDEX(GMWQ!$A$2:$NF$60,MATCH(1,(GMWQ!$NE$2:$NE$60=R$3)*(GMWQ!$ND$2:$ND$60=R$4)*(GMWQ!$NF$2:$NF$60=R$1),0),$E83-1966)</f>
        <v>261</v>
      </c>
      <c r="S83" s="12" cm="1">
        <f t="array" ref="S83">INDEX(GMWQ!$A$2:$NF$60,MATCH(1,(GMWQ!$NE$2:$NE$60=S$3)*(GMWQ!$ND$2:$ND$60=S$4)*(GMWQ!$NF$2:$NF$60=S$1),0),$E83-1966)</f>
        <v>1505</v>
      </c>
      <c r="T83" s="12" cm="1">
        <f t="array" ref="T83">INDEX(GMWQ!$A$2:$NF$60,MATCH(1,(GMWQ!$NE$2:$NE$60=T$3)*(GMWQ!$ND$2:$ND$60=T$4)*(GMWQ!$NF$2:$NF$60=T$1),0),$E83-1966)</f>
        <v>1551</v>
      </c>
      <c r="U83" s="12" cm="1">
        <f t="array" ref="U83">INDEX(GMWQ!$A$2:$NF$60,MATCH(1,(GMWQ!$NE$2:$NE$60=U$3)*(GMWQ!$ND$2:$ND$60=U$4)*(GMWQ!$NF$2:$NF$60=U$1),0),$E83-1966)</f>
        <v>1848</v>
      </c>
      <c r="V83" s="12" cm="1">
        <f t="array" ref="V83">INDEX(GMWQ!$A$2:$NF$60,MATCH(1,(GMWQ!$NE$2:$NE$60=V$3)*(GMWQ!$ND$2:$ND$60=V$4)*(GMWQ!$NF$2:$NF$60=V$1),0),$E83-1966)</f>
        <v>2030</v>
      </c>
      <c r="W83" s="12" cm="1">
        <f t="array" ref="W83">INDEX(GMWQ!$A$2:$NF$60,MATCH(1,(GMWQ!$NE$2:$NE$60=W$3)*(GMWQ!$ND$2:$ND$60=W$4)*(GMWQ!$NF$2:$NF$60=W$1),0),$E83-1966)</f>
        <v>2853</v>
      </c>
      <c r="X83" s="12" cm="1">
        <f t="array" ref="X83">INDEX(GMWQ!$A$2:$NF$60,MATCH(1,(GMWQ!$NE$2:$NE$60=X$3)*(GMWQ!$ND$2:$ND$60=X$4)*(GMWQ!$NF$2:$NF$60=X$1),0),$E83-1966)</f>
        <v>636</v>
      </c>
      <c r="Y83" s="12" cm="1">
        <f t="array" ref="Y83">INDEX(GMWQ!$A$2:$NF$60,MATCH(1,(GMWQ!$NE$2:$NE$60=Y$3)*(GMWQ!$ND$2:$ND$60=Y$4)*(GMWQ!$NF$2:$NF$60=Y$1),0),$E83-1966)</f>
        <v>779</v>
      </c>
      <c r="Z83" s="12" cm="1">
        <f t="array" ref="Z83">INDEX(GMWQ!$A$2:$NF$60,MATCH(1,(GMWQ!$NE$2:$NE$60=Z$3)*(GMWQ!$ND$2:$ND$60=Z$4)*(GMWQ!$NF$2:$NF$60=Z$1),0),$E83-1966)</f>
        <v>25710</v>
      </c>
      <c r="AA83" s="12" cm="1">
        <f t="array" ref="AA83">INDEX(GMWQ!$A$2:$NF$60,MATCH(1,(GMWQ!$NE$2:$NE$60=AA$3)*(GMWQ!$ND$2:$ND$60=AA$4)*(GMWQ!$NF$2:$NF$60=AA$1),0),$E83-1966)</f>
        <v>5410</v>
      </c>
    </row>
    <row r="84" spans="1:27" x14ac:dyDescent="0.25">
      <c r="B84" s="12">
        <f t="shared" si="7"/>
        <v>1992</v>
      </c>
      <c r="C84" s="12">
        <f t="shared" si="7"/>
        <v>1992</v>
      </c>
      <c r="E84" s="12">
        <f t="shared" si="5"/>
        <v>2050</v>
      </c>
      <c r="F84" s="12" cm="1">
        <f t="array" ref="F84">INDEX(GMWQ!$A$2:$NF$60,MATCH(1,(GMWQ!$NE$2:$NE$60=F$3)*(GMWQ!$ND$2:$ND$60=F$4)*(GMWQ!$NF$2:$NF$60=F$1),0),$E84-1966)</f>
        <v>27966</v>
      </c>
      <c r="G84" s="12" cm="1">
        <f t="array" ref="G84">INDEX(GMWQ!$A$2:$NF$60,MATCH(1,(GMWQ!$NE$2:$NE$60=G$3)*(GMWQ!$ND$2:$ND$60=G$4)*(GMWQ!$NF$2:$NF$60=G$1),0),$E84-1966)</f>
        <v>493</v>
      </c>
      <c r="H84" s="12" cm="1">
        <f t="array" ref="H84">INDEX(GMWQ!$A$2:$NF$60,MATCH(1,(GMWQ!$NE$2:$NE$60=H$3)*(GMWQ!$ND$2:$ND$60=H$4)*(GMWQ!$NF$2:$NF$60=H$1),0),$E84-1966)</f>
        <v>121</v>
      </c>
      <c r="I84" s="12" cm="1">
        <f t="array" ref="I84">INDEX(GMWQ!$A$2:$NF$60,MATCH(1,(GMWQ!$NE$2:$NE$60=I$3)*(GMWQ!$ND$2:$ND$60=I$4)*(GMWQ!$NF$2:$NF$60=I$1),0),$E84-1966)</f>
        <v>4286</v>
      </c>
      <c r="J84" s="12" cm="1">
        <f t="array" ref="J84">INDEX(GMWQ!$A$2:$NF$60,MATCH(1,(GMWQ!$NE$2:$NE$60=J$3)*(GMWQ!$ND$2:$ND$60=J$4)*(GMWQ!$NF$2:$NF$60=J$1),0),$E84-1966)</f>
        <v>168</v>
      </c>
      <c r="K84" s="12" cm="1">
        <f t="array" ref="K84">INDEX(GMWQ!$A$2:$NF$60,MATCH(1,(GMWQ!$NE$2:$NE$60=K$3)*(GMWQ!$ND$2:$ND$60=K$4)*(GMWQ!$NF$2:$NF$60=K$1),0),$E84-1966)</f>
        <v>146</v>
      </c>
      <c r="L84" s="12" cm="1">
        <f t="array" ref="L84">INDEX(GMWQ!$A$2:$NF$60,MATCH(1,(GMWQ!$NE$2:$NE$60=L$3)*(GMWQ!$ND$2:$ND$60=L$4)*(GMWQ!$NF$2:$NF$60=L$1),0),$E84-1966)</f>
        <v>1953</v>
      </c>
      <c r="M84" s="12" cm="1">
        <f t="array" ref="M84">INDEX(GMWQ!$A$2:$NF$60,MATCH(1,(GMWQ!$NE$2:$NE$60=M$3)*(GMWQ!$ND$2:$ND$60=M$4)*(GMWQ!$NF$2:$NF$60=M$1),0),$E84-1966)</f>
        <v>4524</v>
      </c>
      <c r="N84" s="12" cm="1">
        <f t="array" ref="N84">INDEX(GMWQ!$A$2:$NF$60,MATCH(1,(GMWQ!$NE$2:$NE$60=N$3)*(GMWQ!$ND$2:$ND$60=N$4)*(GMWQ!$NF$2:$NF$60=N$1),0),$E84-1966)</f>
        <v>1326</v>
      </c>
      <c r="O84" s="12" cm="1">
        <f t="array" ref="O84">INDEX(GMWQ!$A$2:$NF$60,MATCH(1,(GMWQ!$NE$2:$NE$60=O$3)*(GMWQ!$ND$2:$ND$60=O$4)*(GMWQ!$NF$2:$NF$60=O$1),0),$E84-1966)</f>
        <v>1607</v>
      </c>
      <c r="P84" s="12" cm="1">
        <f t="array" ref="P84">INDEX(GMWQ!$A$2:$NF$60,MATCH(1,(GMWQ!$NE$2:$NE$60=P$3)*(GMWQ!$ND$2:$ND$60=P$4)*(GMWQ!$NF$2:$NF$60=P$1),0),$E84-1966)</f>
        <v>796</v>
      </c>
      <c r="Q84" s="12" cm="1">
        <f t="array" ref="Q84">INDEX(GMWQ!$A$2:$NF$60,MATCH(1,(GMWQ!$NE$2:$NE$60=Q$3)*(GMWQ!$ND$2:$ND$60=Q$4)*(GMWQ!$NF$2:$NF$60=Q$1),0),$E84-1966)</f>
        <v>1111</v>
      </c>
      <c r="R84" s="12" cm="1">
        <f t="array" ref="R84">INDEX(GMWQ!$A$2:$NF$60,MATCH(1,(GMWQ!$NE$2:$NE$60=R$3)*(GMWQ!$ND$2:$ND$60=R$4)*(GMWQ!$NF$2:$NF$60=R$1),0),$E84-1966)</f>
        <v>261</v>
      </c>
      <c r="S84" s="12" cm="1">
        <f t="array" ref="S84">INDEX(GMWQ!$A$2:$NF$60,MATCH(1,(GMWQ!$NE$2:$NE$60=S$3)*(GMWQ!$ND$2:$ND$60=S$4)*(GMWQ!$NF$2:$NF$60=S$1),0),$E84-1966)</f>
        <v>1506</v>
      </c>
      <c r="T84" s="12" cm="1">
        <f t="array" ref="T84">INDEX(GMWQ!$A$2:$NF$60,MATCH(1,(GMWQ!$NE$2:$NE$60=T$3)*(GMWQ!$ND$2:$ND$60=T$4)*(GMWQ!$NF$2:$NF$60=T$1),0),$E84-1966)</f>
        <v>1549</v>
      </c>
      <c r="U84" s="12" cm="1">
        <f t="array" ref="U84">INDEX(GMWQ!$A$2:$NF$60,MATCH(1,(GMWQ!$NE$2:$NE$60=U$3)*(GMWQ!$ND$2:$ND$60=U$4)*(GMWQ!$NF$2:$NF$60=U$1),0),$E84-1966)</f>
        <v>1839</v>
      </c>
      <c r="V84" s="12" cm="1">
        <f t="array" ref="V84">INDEX(GMWQ!$A$2:$NF$60,MATCH(1,(GMWQ!$NE$2:$NE$60=V$3)*(GMWQ!$ND$2:$ND$60=V$4)*(GMWQ!$NF$2:$NF$60=V$1),0),$E84-1966)</f>
        <v>2009</v>
      </c>
      <c r="W84" s="12" cm="1">
        <f t="array" ref="W84">INDEX(GMWQ!$A$2:$NF$60,MATCH(1,(GMWQ!$NE$2:$NE$60=W$3)*(GMWQ!$ND$2:$ND$60=W$4)*(GMWQ!$NF$2:$NF$60=W$1),0),$E84-1966)</f>
        <v>2861</v>
      </c>
      <c r="X84" s="12" cm="1">
        <f t="array" ref="X84">INDEX(GMWQ!$A$2:$NF$60,MATCH(1,(GMWQ!$NE$2:$NE$60=X$3)*(GMWQ!$ND$2:$ND$60=X$4)*(GMWQ!$NF$2:$NF$60=X$1),0),$E84-1966)</f>
        <v>635</v>
      </c>
      <c r="Y84" s="12" cm="1">
        <f t="array" ref="Y84">INDEX(GMWQ!$A$2:$NF$60,MATCH(1,(GMWQ!$NE$2:$NE$60=Y$3)*(GMWQ!$ND$2:$ND$60=Y$4)*(GMWQ!$NF$2:$NF$60=Y$1),0),$E84-1966)</f>
        <v>775</v>
      </c>
      <c r="Z84" s="12" cm="1">
        <f t="array" ref="Z84">INDEX(GMWQ!$A$2:$NF$60,MATCH(1,(GMWQ!$NE$2:$NE$60=Z$3)*(GMWQ!$ND$2:$ND$60=Z$4)*(GMWQ!$NF$2:$NF$60=Z$1),0),$E84-1966)</f>
        <v>25605</v>
      </c>
      <c r="AA84" s="12" cm="1">
        <f t="array" ref="AA84">INDEX(GMWQ!$A$2:$NF$60,MATCH(1,(GMWQ!$NE$2:$NE$60=AA$3)*(GMWQ!$ND$2:$ND$60=AA$4)*(GMWQ!$NF$2:$NF$60=AA$1),0),$E84-1966)</f>
        <v>5355</v>
      </c>
    </row>
    <row r="85" spans="1:27" x14ac:dyDescent="0.25">
      <c r="B85" s="12">
        <f t="shared" si="7"/>
        <v>1992</v>
      </c>
      <c r="C85" s="12">
        <f t="shared" si="7"/>
        <v>1992</v>
      </c>
      <c r="E85" s="12">
        <f t="shared" si="5"/>
        <v>2051</v>
      </c>
      <c r="F85" s="12" cm="1">
        <f t="array" ref="F85">INDEX(GMWQ!$A$2:$NF$60,MATCH(1,(GMWQ!$NE$2:$NE$60=F$3)*(GMWQ!$ND$2:$ND$60=F$4)*(GMWQ!$NF$2:$NF$60=F$1),0),$E85-1966)</f>
        <v>27542</v>
      </c>
      <c r="G85" s="12" cm="1">
        <f t="array" ref="G85">INDEX(GMWQ!$A$2:$NF$60,MATCH(1,(GMWQ!$NE$2:$NE$60=G$3)*(GMWQ!$ND$2:$ND$60=G$4)*(GMWQ!$NF$2:$NF$60=G$1),0),$E85-1966)</f>
        <v>491</v>
      </c>
      <c r="H85" s="12" cm="1">
        <f t="array" ref="H85">INDEX(GMWQ!$A$2:$NF$60,MATCH(1,(GMWQ!$NE$2:$NE$60=H$3)*(GMWQ!$ND$2:$ND$60=H$4)*(GMWQ!$NF$2:$NF$60=H$1),0),$E85-1966)</f>
        <v>117</v>
      </c>
      <c r="I85" s="12" cm="1">
        <f t="array" ref="I85">INDEX(GMWQ!$A$2:$NF$60,MATCH(1,(GMWQ!$NE$2:$NE$60=I$3)*(GMWQ!$ND$2:$ND$60=I$4)*(GMWQ!$NF$2:$NF$60=I$1),0),$E85-1966)</f>
        <v>4192</v>
      </c>
      <c r="J85" s="12" cm="1">
        <f t="array" ref="J85">INDEX(GMWQ!$A$2:$NF$60,MATCH(1,(GMWQ!$NE$2:$NE$60=J$3)*(GMWQ!$ND$2:$ND$60=J$4)*(GMWQ!$NF$2:$NF$60=J$1),0),$E85-1966)</f>
        <v>166</v>
      </c>
      <c r="K85" s="12" cm="1">
        <f t="array" ref="K85">INDEX(GMWQ!$A$2:$NF$60,MATCH(1,(GMWQ!$NE$2:$NE$60=K$3)*(GMWQ!$ND$2:$ND$60=K$4)*(GMWQ!$NF$2:$NF$60=K$1),0),$E85-1966)</f>
        <v>147</v>
      </c>
      <c r="L85" s="12" cm="1">
        <f t="array" ref="L85">INDEX(GMWQ!$A$2:$NF$60,MATCH(1,(GMWQ!$NE$2:$NE$60=L$3)*(GMWQ!$ND$2:$ND$60=L$4)*(GMWQ!$NF$2:$NF$60=L$1),0),$E85-1966)</f>
        <v>1915</v>
      </c>
      <c r="M85" s="12" cm="1">
        <f t="array" ref="M85">INDEX(GMWQ!$A$2:$NF$60,MATCH(1,(GMWQ!$NE$2:$NE$60=M$3)*(GMWQ!$ND$2:$ND$60=M$4)*(GMWQ!$NF$2:$NF$60=M$1),0),$E85-1966)</f>
        <v>4438</v>
      </c>
      <c r="N85" s="12" cm="1">
        <f t="array" ref="N85">INDEX(GMWQ!$A$2:$NF$60,MATCH(1,(GMWQ!$NE$2:$NE$60=N$3)*(GMWQ!$ND$2:$ND$60=N$4)*(GMWQ!$NF$2:$NF$60=N$1),0),$E85-1966)</f>
        <v>1291</v>
      </c>
      <c r="O85" s="12" cm="1">
        <f t="array" ref="O85">INDEX(GMWQ!$A$2:$NF$60,MATCH(1,(GMWQ!$NE$2:$NE$60=O$3)*(GMWQ!$ND$2:$ND$60=O$4)*(GMWQ!$NF$2:$NF$60=O$1),0),$E85-1966)</f>
        <v>1576</v>
      </c>
      <c r="P85" s="12" cm="1">
        <f t="array" ref="P85">INDEX(GMWQ!$A$2:$NF$60,MATCH(1,(GMWQ!$NE$2:$NE$60=P$3)*(GMWQ!$ND$2:$ND$60=P$4)*(GMWQ!$NF$2:$NF$60=P$1),0),$E85-1966)</f>
        <v>782</v>
      </c>
      <c r="Q85" s="12" cm="1">
        <f t="array" ref="Q85">INDEX(GMWQ!$A$2:$NF$60,MATCH(1,(GMWQ!$NE$2:$NE$60=Q$3)*(GMWQ!$ND$2:$ND$60=Q$4)*(GMWQ!$NF$2:$NF$60=Q$1),0),$E85-1966)</f>
        <v>1089</v>
      </c>
      <c r="R85" s="12" cm="1">
        <f t="array" ref="R85">INDEX(GMWQ!$A$2:$NF$60,MATCH(1,(GMWQ!$NE$2:$NE$60=R$3)*(GMWQ!$ND$2:$ND$60=R$4)*(GMWQ!$NF$2:$NF$60=R$1),0),$E85-1966)</f>
        <v>259</v>
      </c>
      <c r="S85" s="12" cm="1">
        <f t="array" ref="S85">INDEX(GMWQ!$A$2:$NF$60,MATCH(1,(GMWQ!$NE$2:$NE$60=S$3)*(GMWQ!$ND$2:$ND$60=S$4)*(GMWQ!$NF$2:$NF$60=S$1),0),$E85-1966)</f>
        <v>1500</v>
      </c>
      <c r="T85" s="12" cm="1">
        <f t="array" ref="T85">INDEX(GMWQ!$A$2:$NF$60,MATCH(1,(GMWQ!$NE$2:$NE$60=T$3)*(GMWQ!$ND$2:$ND$60=T$4)*(GMWQ!$NF$2:$NF$60=T$1),0),$E85-1966)</f>
        <v>1534</v>
      </c>
      <c r="U85" s="12" cm="1">
        <f t="array" ref="U85">INDEX(GMWQ!$A$2:$NF$60,MATCH(1,(GMWQ!$NE$2:$NE$60=U$3)*(GMWQ!$ND$2:$ND$60=U$4)*(GMWQ!$NF$2:$NF$60=U$1),0),$E85-1966)</f>
        <v>1826</v>
      </c>
      <c r="V85" s="12" cm="1">
        <f t="array" ref="V85">INDEX(GMWQ!$A$2:$NF$60,MATCH(1,(GMWQ!$NE$2:$NE$60=V$3)*(GMWQ!$ND$2:$ND$60=V$4)*(GMWQ!$NF$2:$NF$60=V$1),0),$E85-1966)</f>
        <v>1990</v>
      </c>
      <c r="W85" s="12" cm="1">
        <f t="array" ref="W85">INDEX(GMWQ!$A$2:$NF$60,MATCH(1,(GMWQ!$NE$2:$NE$60=W$3)*(GMWQ!$ND$2:$ND$60=W$4)*(GMWQ!$NF$2:$NF$60=W$1),0),$E85-1966)</f>
        <v>2839</v>
      </c>
      <c r="X85" s="12" cm="1">
        <f t="array" ref="X85">INDEX(GMWQ!$A$2:$NF$60,MATCH(1,(GMWQ!$NE$2:$NE$60=X$3)*(GMWQ!$ND$2:$ND$60=X$4)*(GMWQ!$NF$2:$NF$60=X$1),0),$E85-1966)</f>
        <v>628</v>
      </c>
      <c r="Y85" s="12" cm="1">
        <f t="array" ref="Y85">INDEX(GMWQ!$A$2:$NF$60,MATCH(1,(GMWQ!$NE$2:$NE$60=Y$3)*(GMWQ!$ND$2:$ND$60=Y$4)*(GMWQ!$NF$2:$NF$60=Y$1),0),$E85-1966)</f>
        <v>764</v>
      </c>
      <c r="Z85" s="12" cm="1">
        <f t="array" ref="Z85">INDEX(GMWQ!$A$2:$NF$60,MATCH(1,(GMWQ!$NE$2:$NE$60=Z$3)*(GMWQ!$ND$2:$ND$60=Z$4)*(GMWQ!$NF$2:$NF$60=Z$1),0),$E85-1966)</f>
        <v>25509</v>
      </c>
      <c r="AA85" s="12" cm="1">
        <f t="array" ref="AA85">INDEX(GMWQ!$A$2:$NF$60,MATCH(1,(GMWQ!$NE$2:$NE$60=AA$3)*(GMWQ!$ND$2:$ND$60=AA$4)*(GMWQ!$NF$2:$NF$60=AA$1),0),$E85-1966)</f>
        <v>5285</v>
      </c>
    </row>
    <row r="86" spans="1:27" x14ac:dyDescent="0.25">
      <c r="B86" s="12">
        <f t="shared" si="7"/>
        <v>1992</v>
      </c>
      <c r="C86" s="12">
        <f t="shared" si="7"/>
        <v>1992</v>
      </c>
      <c r="E86" s="12">
        <f t="shared" si="5"/>
        <v>2052</v>
      </c>
      <c r="F86" s="12" cm="1">
        <f t="array" ref="F86">INDEX(GMWQ!$A$2:$NF$60,MATCH(1,(GMWQ!$NE$2:$NE$60=F$3)*(GMWQ!$ND$2:$ND$60=F$4)*(GMWQ!$NF$2:$NF$60=F$1),0),$E86-1966)</f>
        <v>27417</v>
      </c>
      <c r="G86" s="12" cm="1">
        <f t="array" ref="G86">INDEX(GMWQ!$A$2:$NF$60,MATCH(1,(GMWQ!$NE$2:$NE$60=G$3)*(GMWQ!$ND$2:$ND$60=G$4)*(GMWQ!$NF$2:$NF$60=G$1),0),$E86-1966)</f>
        <v>487</v>
      </c>
      <c r="H86" s="12" cm="1">
        <f t="array" ref="H86">INDEX(GMWQ!$A$2:$NF$60,MATCH(1,(GMWQ!$NE$2:$NE$60=H$3)*(GMWQ!$ND$2:$ND$60=H$4)*(GMWQ!$NF$2:$NF$60=H$1),0),$E86-1966)</f>
        <v>108</v>
      </c>
      <c r="I86" s="12" cm="1">
        <f t="array" ref="I86">INDEX(GMWQ!$A$2:$NF$60,MATCH(1,(GMWQ!$NE$2:$NE$60=I$3)*(GMWQ!$ND$2:$ND$60=I$4)*(GMWQ!$NF$2:$NF$60=I$1),0),$E86-1966)</f>
        <v>4104</v>
      </c>
      <c r="J86" s="12" cm="1">
        <f t="array" ref="J86">INDEX(GMWQ!$A$2:$NF$60,MATCH(1,(GMWQ!$NE$2:$NE$60=J$3)*(GMWQ!$ND$2:$ND$60=J$4)*(GMWQ!$NF$2:$NF$60=J$1),0),$E86-1966)</f>
        <v>160</v>
      </c>
      <c r="K86" s="12" cm="1">
        <f t="array" ref="K86">INDEX(GMWQ!$A$2:$NF$60,MATCH(1,(GMWQ!$NE$2:$NE$60=K$3)*(GMWQ!$ND$2:$ND$60=K$4)*(GMWQ!$NF$2:$NF$60=K$1),0),$E86-1966)</f>
        <v>149</v>
      </c>
      <c r="L86" s="12" cm="1">
        <f t="array" ref="L86">INDEX(GMWQ!$A$2:$NF$60,MATCH(1,(GMWQ!$NE$2:$NE$60=L$3)*(GMWQ!$ND$2:$ND$60=L$4)*(GMWQ!$NF$2:$NF$60=L$1),0),$E86-1966)</f>
        <v>1883</v>
      </c>
      <c r="M86" s="12" cm="1">
        <f t="array" ref="M86">INDEX(GMWQ!$A$2:$NF$60,MATCH(1,(GMWQ!$NE$2:$NE$60=M$3)*(GMWQ!$ND$2:$ND$60=M$4)*(GMWQ!$NF$2:$NF$60=M$1),0),$E86-1966)</f>
        <v>4439</v>
      </c>
      <c r="N86" s="12" cm="1">
        <f t="array" ref="N86">INDEX(GMWQ!$A$2:$NF$60,MATCH(1,(GMWQ!$NE$2:$NE$60=N$3)*(GMWQ!$ND$2:$ND$60=N$4)*(GMWQ!$NF$2:$NF$60=N$1),0),$E86-1966)</f>
        <v>1290</v>
      </c>
      <c r="O86" s="12" cm="1">
        <f t="array" ref="O86">INDEX(GMWQ!$A$2:$NF$60,MATCH(1,(GMWQ!$NE$2:$NE$60=O$3)*(GMWQ!$ND$2:$ND$60=O$4)*(GMWQ!$NF$2:$NF$60=O$1),0),$E86-1966)</f>
        <v>1583</v>
      </c>
      <c r="P86" s="12" cm="1">
        <f t="array" ref="P86">INDEX(GMWQ!$A$2:$NF$60,MATCH(1,(GMWQ!$NE$2:$NE$60=P$3)*(GMWQ!$ND$2:$ND$60=P$4)*(GMWQ!$NF$2:$NF$60=P$1),0),$E86-1966)</f>
        <v>780</v>
      </c>
      <c r="Q86" s="12" cm="1">
        <f t="array" ref="Q86">INDEX(GMWQ!$A$2:$NF$60,MATCH(1,(GMWQ!$NE$2:$NE$60=Q$3)*(GMWQ!$ND$2:$ND$60=Q$4)*(GMWQ!$NF$2:$NF$60=Q$1),0),$E86-1966)</f>
        <v>1077</v>
      </c>
      <c r="R86" s="12" cm="1">
        <f t="array" ref="R86">INDEX(GMWQ!$A$2:$NF$60,MATCH(1,(GMWQ!$NE$2:$NE$60=R$3)*(GMWQ!$ND$2:$ND$60=R$4)*(GMWQ!$NF$2:$NF$60=R$1),0),$E86-1966)</f>
        <v>259</v>
      </c>
      <c r="S86" s="12" cm="1">
        <f t="array" ref="S86">INDEX(GMWQ!$A$2:$NF$60,MATCH(1,(GMWQ!$NE$2:$NE$60=S$3)*(GMWQ!$ND$2:$ND$60=S$4)*(GMWQ!$NF$2:$NF$60=S$1),0),$E86-1966)</f>
        <v>1500</v>
      </c>
      <c r="T86" s="12" cm="1">
        <f t="array" ref="T86">INDEX(GMWQ!$A$2:$NF$60,MATCH(1,(GMWQ!$NE$2:$NE$60=T$3)*(GMWQ!$ND$2:$ND$60=T$4)*(GMWQ!$NF$2:$NF$60=T$1),0),$E86-1966)</f>
        <v>1543</v>
      </c>
      <c r="U86" s="12" cm="1">
        <f t="array" ref="U86">INDEX(GMWQ!$A$2:$NF$60,MATCH(1,(GMWQ!$NE$2:$NE$60=U$3)*(GMWQ!$ND$2:$ND$60=U$4)*(GMWQ!$NF$2:$NF$60=U$1),0),$E86-1966)</f>
        <v>1815</v>
      </c>
      <c r="V86" s="12" cm="1">
        <f t="array" ref="V86">INDEX(GMWQ!$A$2:$NF$60,MATCH(1,(GMWQ!$NE$2:$NE$60=V$3)*(GMWQ!$ND$2:$ND$60=V$4)*(GMWQ!$NF$2:$NF$60=V$1),0),$E86-1966)</f>
        <v>1990</v>
      </c>
      <c r="W86" s="12" cm="1">
        <f t="array" ref="W86">INDEX(GMWQ!$A$2:$NF$60,MATCH(1,(GMWQ!$NE$2:$NE$60=W$3)*(GMWQ!$ND$2:$ND$60=W$4)*(GMWQ!$NF$2:$NF$60=W$1),0),$E86-1966)</f>
        <v>2855</v>
      </c>
      <c r="X86" s="12" cm="1">
        <f t="array" ref="X86">INDEX(GMWQ!$A$2:$NF$60,MATCH(1,(GMWQ!$NE$2:$NE$60=X$3)*(GMWQ!$ND$2:$ND$60=X$4)*(GMWQ!$NF$2:$NF$60=X$1),0),$E86-1966)</f>
        <v>632</v>
      </c>
      <c r="Y86" s="12" cm="1">
        <f t="array" ref="Y86">INDEX(GMWQ!$A$2:$NF$60,MATCH(1,(GMWQ!$NE$2:$NE$60=Y$3)*(GMWQ!$ND$2:$ND$60=Y$4)*(GMWQ!$NF$2:$NF$60=Y$1),0),$E86-1966)</f>
        <v>765</v>
      </c>
      <c r="Z86" s="12" cm="1">
        <f t="array" ref="Z86">INDEX(GMWQ!$A$2:$NF$60,MATCH(1,(GMWQ!$NE$2:$NE$60=Z$3)*(GMWQ!$ND$2:$ND$60=Z$4)*(GMWQ!$NF$2:$NF$60=Z$1),0),$E86-1966)</f>
        <v>25336</v>
      </c>
      <c r="AA86" s="12" cm="1">
        <f t="array" ref="AA86">INDEX(GMWQ!$A$2:$NF$60,MATCH(1,(GMWQ!$NE$2:$NE$60=AA$3)*(GMWQ!$ND$2:$ND$60=AA$4)*(GMWQ!$NF$2:$NF$60=AA$1),0),$E86-1966)</f>
        <v>5209</v>
      </c>
    </row>
    <row r="87" spans="1:27" x14ac:dyDescent="0.25">
      <c r="A87" s="12">
        <v>1993</v>
      </c>
      <c r="B87" s="12">
        <f t="shared" si="7"/>
        <v>1993</v>
      </c>
      <c r="C87" s="12">
        <f t="shared" si="7"/>
        <v>1992</v>
      </c>
      <c r="D87" s="12">
        <f t="shared" si="7"/>
        <v>1992</v>
      </c>
      <c r="E87" s="12">
        <f t="shared" si="5"/>
        <v>2053</v>
      </c>
      <c r="F87" s="12" cm="1">
        <f t="array" ref="F87">INDEX(GMWQ!$A$2:$NF$60,MATCH(1,(GMWQ!$NE$2:$NE$60=F$3)*(GMWQ!$ND$2:$ND$60=F$4)*(GMWQ!$NF$2:$NF$60=F$1),0),$E87-1966)</f>
        <v>27533</v>
      </c>
      <c r="G87" s="12" cm="1">
        <f t="array" ref="G87">INDEX(GMWQ!$A$2:$NF$60,MATCH(1,(GMWQ!$NE$2:$NE$60=G$3)*(GMWQ!$ND$2:$ND$60=G$4)*(GMWQ!$NF$2:$NF$60=G$1),0),$E87-1966)</f>
        <v>503</v>
      </c>
      <c r="H87" s="12" cm="1">
        <f t="array" ref="H87">INDEX(GMWQ!$A$2:$NF$60,MATCH(1,(GMWQ!$NE$2:$NE$60=H$3)*(GMWQ!$ND$2:$ND$60=H$4)*(GMWQ!$NF$2:$NF$60=H$1),0),$E87-1966)</f>
        <v>102</v>
      </c>
      <c r="I87" s="12" cm="1">
        <f t="array" ref="I87">INDEX(GMWQ!$A$2:$NF$60,MATCH(1,(GMWQ!$NE$2:$NE$60=I$3)*(GMWQ!$ND$2:$ND$60=I$4)*(GMWQ!$NF$2:$NF$60=I$1),0),$E87-1966)</f>
        <v>4105</v>
      </c>
      <c r="J87" s="12" cm="1">
        <f t="array" ref="J87">INDEX(GMWQ!$A$2:$NF$60,MATCH(1,(GMWQ!$NE$2:$NE$60=J$3)*(GMWQ!$ND$2:$ND$60=J$4)*(GMWQ!$NF$2:$NF$60=J$1),0),$E87-1966)</f>
        <v>156</v>
      </c>
      <c r="K87" s="12" cm="1">
        <f t="array" ref="K87">INDEX(GMWQ!$A$2:$NF$60,MATCH(1,(GMWQ!$NE$2:$NE$60=K$3)*(GMWQ!$ND$2:$ND$60=K$4)*(GMWQ!$NF$2:$NF$60=K$1),0),$E87-1966)</f>
        <v>151</v>
      </c>
      <c r="L87" s="12" cm="1">
        <f t="array" ref="L87">INDEX(GMWQ!$A$2:$NF$60,MATCH(1,(GMWQ!$NE$2:$NE$60=L$3)*(GMWQ!$ND$2:$ND$60=L$4)*(GMWQ!$NF$2:$NF$60=L$1),0),$E87-1966)</f>
        <v>1872</v>
      </c>
      <c r="M87" s="12" cm="1">
        <f t="array" ref="M87">INDEX(GMWQ!$A$2:$NF$60,MATCH(1,(GMWQ!$NE$2:$NE$60=M$3)*(GMWQ!$ND$2:$ND$60=M$4)*(GMWQ!$NF$2:$NF$60=M$1),0),$E87-1966)</f>
        <v>4473</v>
      </c>
      <c r="N87" s="12" cm="1">
        <f t="array" ref="N87">INDEX(GMWQ!$A$2:$NF$60,MATCH(1,(GMWQ!$NE$2:$NE$60=N$3)*(GMWQ!$ND$2:$ND$60=N$4)*(GMWQ!$NF$2:$NF$60=N$1),0),$E87-1966)</f>
        <v>1291</v>
      </c>
      <c r="O87" s="12" cm="1">
        <f t="array" ref="O87">INDEX(GMWQ!$A$2:$NF$60,MATCH(1,(GMWQ!$NE$2:$NE$60=O$3)*(GMWQ!$ND$2:$ND$60=O$4)*(GMWQ!$NF$2:$NF$60=O$1),0),$E87-1966)</f>
        <v>1580</v>
      </c>
      <c r="P87" s="12" cm="1">
        <f t="array" ref="P87">INDEX(GMWQ!$A$2:$NF$60,MATCH(1,(GMWQ!$NE$2:$NE$60=P$3)*(GMWQ!$ND$2:$ND$60=P$4)*(GMWQ!$NF$2:$NF$60=P$1),0),$E87-1966)</f>
        <v>787</v>
      </c>
      <c r="Q87" s="12" cm="1">
        <f t="array" ref="Q87">INDEX(GMWQ!$A$2:$NF$60,MATCH(1,(GMWQ!$NE$2:$NE$60=Q$3)*(GMWQ!$ND$2:$ND$60=Q$4)*(GMWQ!$NF$2:$NF$60=Q$1),0),$E87-1966)</f>
        <v>1076</v>
      </c>
      <c r="R87" s="12" cm="1">
        <f t="array" ref="R87">INDEX(GMWQ!$A$2:$NF$60,MATCH(1,(GMWQ!$NE$2:$NE$60=R$3)*(GMWQ!$ND$2:$ND$60=R$4)*(GMWQ!$NF$2:$NF$60=R$1),0),$E87-1966)</f>
        <v>263</v>
      </c>
      <c r="S87" s="12" cm="1">
        <f t="array" ref="S87">INDEX(GMWQ!$A$2:$NF$60,MATCH(1,(GMWQ!$NE$2:$NE$60=S$3)*(GMWQ!$ND$2:$ND$60=S$4)*(GMWQ!$NF$2:$NF$60=S$1),0),$E87-1966)</f>
        <v>1523</v>
      </c>
      <c r="T87" s="12" cm="1">
        <f t="array" ref="T87">INDEX(GMWQ!$A$2:$NF$60,MATCH(1,(GMWQ!$NE$2:$NE$60=T$3)*(GMWQ!$ND$2:$ND$60=T$4)*(GMWQ!$NF$2:$NF$60=T$1),0),$E87-1966)</f>
        <v>1567</v>
      </c>
      <c r="U87" s="12" cm="1">
        <f t="array" ref="U87">INDEX(GMWQ!$A$2:$NF$60,MATCH(1,(GMWQ!$NE$2:$NE$60=U$3)*(GMWQ!$ND$2:$ND$60=U$4)*(GMWQ!$NF$2:$NF$60=U$1),0),$E87-1966)</f>
        <v>1802</v>
      </c>
      <c r="V87" s="12" cm="1">
        <f t="array" ref="V87">INDEX(GMWQ!$A$2:$NF$60,MATCH(1,(GMWQ!$NE$2:$NE$60=V$3)*(GMWQ!$ND$2:$ND$60=V$4)*(GMWQ!$NF$2:$NF$60=V$1),0),$E87-1966)</f>
        <v>1994</v>
      </c>
      <c r="W87" s="12" cm="1">
        <f t="array" ref="W87">INDEX(GMWQ!$A$2:$NF$60,MATCH(1,(GMWQ!$NE$2:$NE$60=W$3)*(GMWQ!$ND$2:$ND$60=W$4)*(GMWQ!$NF$2:$NF$60=W$1),0),$E87-1966)</f>
        <v>2866</v>
      </c>
      <c r="X87" s="12" cm="1">
        <f t="array" ref="X87">INDEX(GMWQ!$A$2:$NF$60,MATCH(1,(GMWQ!$NE$2:$NE$60=X$3)*(GMWQ!$ND$2:$ND$60=X$4)*(GMWQ!$NF$2:$NF$60=X$1),0),$E87-1966)</f>
        <v>645</v>
      </c>
      <c r="Y87" s="12" cm="1">
        <f t="array" ref="Y87">INDEX(GMWQ!$A$2:$NF$60,MATCH(1,(GMWQ!$NE$2:$NE$60=Y$3)*(GMWQ!$ND$2:$ND$60=Y$4)*(GMWQ!$NF$2:$NF$60=Y$1),0),$E87-1966)</f>
        <v>779</v>
      </c>
      <c r="Z87" s="12" cm="1">
        <f t="array" ref="Z87">INDEX(GMWQ!$A$2:$NF$60,MATCH(1,(GMWQ!$NE$2:$NE$60=Z$3)*(GMWQ!$ND$2:$ND$60=Z$4)*(GMWQ!$NF$2:$NF$60=Z$1),0),$E87-1966)</f>
        <v>25282</v>
      </c>
      <c r="AA87" s="12" cm="1">
        <f t="array" ref="AA87">INDEX(GMWQ!$A$2:$NF$60,MATCH(1,(GMWQ!$NE$2:$NE$60=AA$3)*(GMWQ!$ND$2:$ND$60=AA$4)*(GMWQ!$NF$2:$NF$60=AA$1),0),$E87-1966)</f>
        <v>5136</v>
      </c>
    </row>
    <row r="88" spans="1:27" x14ac:dyDescent="0.25">
      <c r="B88" s="12">
        <f t="shared" si="7"/>
        <v>1993</v>
      </c>
      <c r="C88" s="12">
        <f t="shared" si="7"/>
        <v>1993</v>
      </c>
      <c r="E88" s="12">
        <f t="shared" si="5"/>
        <v>2054</v>
      </c>
      <c r="F88" s="12" cm="1">
        <f t="array" ref="F88">INDEX(GMWQ!$A$2:$NF$60,MATCH(1,(GMWQ!$NE$2:$NE$60=F$3)*(GMWQ!$ND$2:$ND$60=F$4)*(GMWQ!$NF$2:$NF$60=F$1),0),$E88-1966)</f>
        <v>27519</v>
      </c>
      <c r="G88" s="12" cm="1">
        <f t="array" ref="G88">INDEX(GMWQ!$A$2:$NF$60,MATCH(1,(GMWQ!$NE$2:$NE$60=G$3)*(GMWQ!$ND$2:$ND$60=G$4)*(GMWQ!$NF$2:$NF$60=G$1),0),$E88-1966)</f>
        <v>506</v>
      </c>
      <c r="H88" s="12" cm="1">
        <f t="array" ref="H88">INDEX(GMWQ!$A$2:$NF$60,MATCH(1,(GMWQ!$NE$2:$NE$60=H$3)*(GMWQ!$ND$2:$ND$60=H$4)*(GMWQ!$NF$2:$NF$60=H$1),0),$E88-1966)</f>
        <v>88</v>
      </c>
      <c r="I88" s="12" cm="1">
        <f t="array" ref="I88">INDEX(GMWQ!$A$2:$NF$60,MATCH(1,(GMWQ!$NE$2:$NE$60=I$3)*(GMWQ!$ND$2:$ND$60=I$4)*(GMWQ!$NF$2:$NF$60=I$1),0),$E88-1966)</f>
        <v>4098</v>
      </c>
      <c r="J88" s="12" cm="1">
        <f t="array" ref="J88">INDEX(GMWQ!$A$2:$NF$60,MATCH(1,(GMWQ!$NE$2:$NE$60=J$3)*(GMWQ!$ND$2:$ND$60=J$4)*(GMWQ!$NF$2:$NF$60=J$1),0),$E88-1966)</f>
        <v>151</v>
      </c>
      <c r="K88" s="12" cm="1">
        <f t="array" ref="K88">INDEX(GMWQ!$A$2:$NF$60,MATCH(1,(GMWQ!$NE$2:$NE$60=K$3)*(GMWQ!$ND$2:$ND$60=K$4)*(GMWQ!$NF$2:$NF$60=K$1),0),$E88-1966)</f>
        <v>154</v>
      </c>
      <c r="L88" s="12" cm="1">
        <f t="array" ref="L88">INDEX(GMWQ!$A$2:$NF$60,MATCH(1,(GMWQ!$NE$2:$NE$60=L$3)*(GMWQ!$ND$2:$ND$60=L$4)*(GMWQ!$NF$2:$NF$60=L$1),0),$E88-1966)</f>
        <v>1851</v>
      </c>
      <c r="M88" s="12" cm="1">
        <f t="array" ref="M88">INDEX(GMWQ!$A$2:$NF$60,MATCH(1,(GMWQ!$NE$2:$NE$60=M$3)*(GMWQ!$ND$2:$ND$60=M$4)*(GMWQ!$NF$2:$NF$60=M$1),0),$E88-1966)</f>
        <v>4495</v>
      </c>
      <c r="N88" s="12" cm="1">
        <f t="array" ref="N88">INDEX(GMWQ!$A$2:$NF$60,MATCH(1,(GMWQ!$NE$2:$NE$60=N$3)*(GMWQ!$ND$2:$ND$60=N$4)*(GMWQ!$NF$2:$NF$60=N$1),0),$E88-1966)</f>
        <v>1283</v>
      </c>
      <c r="O88" s="12" cm="1">
        <f t="array" ref="O88">INDEX(GMWQ!$A$2:$NF$60,MATCH(1,(GMWQ!$NE$2:$NE$60=O$3)*(GMWQ!$ND$2:$ND$60=O$4)*(GMWQ!$NF$2:$NF$60=O$1),0),$E88-1966)</f>
        <v>1564</v>
      </c>
      <c r="P88" s="12" cm="1">
        <f t="array" ref="P88">INDEX(GMWQ!$A$2:$NF$60,MATCH(1,(GMWQ!$NE$2:$NE$60=P$3)*(GMWQ!$ND$2:$ND$60=P$4)*(GMWQ!$NF$2:$NF$60=P$1),0),$E88-1966)</f>
        <v>790</v>
      </c>
      <c r="Q88" s="12" cm="1">
        <f t="array" ref="Q88">INDEX(GMWQ!$A$2:$NF$60,MATCH(1,(GMWQ!$NE$2:$NE$60=Q$3)*(GMWQ!$ND$2:$ND$60=Q$4)*(GMWQ!$NF$2:$NF$60=Q$1),0),$E88-1966)</f>
        <v>1078</v>
      </c>
      <c r="R88" s="12" cm="1">
        <f t="array" ref="R88">INDEX(GMWQ!$A$2:$NF$60,MATCH(1,(GMWQ!$NE$2:$NE$60=R$3)*(GMWQ!$ND$2:$ND$60=R$4)*(GMWQ!$NF$2:$NF$60=R$1),0),$E88-1966)</f>
        <v>265</v>
      </c>
      <c r="S88" s="12" cm="1">
        <f t="array" ref="S88">INDEX(GMWQ!$A$2:$NF$60,MATCH(1,(GMWQ!$NE$2:$NE$60=S$3)*(GMWQ!$ND$2:$ND$60=S$4)*(GMWQ!$NF$2:$NF$60=S$1),0),$E88-1966)</f>
        <v>1538</v>
      </c>
      <c r="T88" s="12" cm="1">
        <f t="array" ref="T88">INDEX(GMWQ!$A$2:$NF$60,MATCH(1,(GMWQ!$NE$2:$NE$60=T$3)*(GMWQ!$ND$2:$ND$60=T$4)*(GMWQ!$NF$2:$NF$60=T$1),0),$E88-1966)</f>
        <v>1588</v>
      </c>
      <c r="U88" s="12" cm="1">
        <f t="array" ref="U88">INDEX(GMWQ!$A$2:$NF$60,MATCH(1,(GMWQ!$NE$2:$NE$60=U$3)*(GMWQ!$ND$2:$ND$60=U$4)*(GMWQ!$NF$2:$NF$60=U$1),0),$E88-1966)</f>
        <v>1787</v>
      </c>
      <c r="V88" s="12" cm="1">
        <f t="array" ref="V88">INDEX(GMWQ!$A$2:$NF$60,MATCH(1,(GMWQ!$NE$2:$NE$60=V$3)*(GMWQ!$ND$2:$ND$60=V$4)*(GMWQ!$NF$2:$NF$60=V$1),0),$E88-1966)</f>
        <v>1988</v>
      </c>
      <c r="W88" s="12" cm="1">
        <f t="array" ref="W88">INDEX(GMWQ!$A$2:$NF$60,MATCH(1,(GMWQ!$NE$2:$NE$60=W$3)*(GMWQ!$ND$2:$ND$60=W$4)*(GMWQ!$NF$2:$NF$60=W$1),0),$E88-1966)</f>
        <v>2868</v>
      </c>
      <c r="X88" s="12" cm="1">
        <f t="array" ref="X88">INDEX(GMWQ!$A$2:$NF$60,MATCH(1,(GMWQ!$NE$2:$NE$60=X$3)*(GMWQ!$ND$2:$ND$60=X$4)*(GMWQ!$NF$2:$NF$60=X$1),0),$E88-1966)</f>
        <v>646</v>
      </c>
      <c r="Y88" s="12" cm="1">
        <f t="array" ref="Y88">INDEX(GMWQ!$A$2:$NF$60,MATCH(1,(GMWQ!$NE$2:$NE$60=Y$3)*(GMWQ!$ND$2:$ND$60=Y$4)*(GMWQ!$NF$2:$NF$60=Y$1),0),$E88-1966)</f>
        <v>781</v>
      </c>
      <c r="Z88" s="12" cm="1">
        <f t="array" ref="Z88">INDEX(GMWQ!$A$2:$NF$60,MATCH(1,(GMWQ!$NE$2:$NE$60=Z$3)*(GMWQ!$ND$2:$ND$60=Z$4)*(GMWQ!$NF$2:$NF$60=Z$1),0),$E88-1966)</f>
        <v>25293</v>
      </c>
      <c r="AA88" s="12" cm="1">
        <f t="array" ref="AA88">INDEX(GMWQ!$A$2:$NF$60,MATCH(1,(GMWQ!$NE$2:$NE$60=AA$3)*(GMWQ!$ND$2:$ND$60=AA$4)*(GMWQ!$NF$2:$NF$60=AA$1),0),$E88-1966)</f>
        <v>5075</v>
      </c>
    </row>
    <row r="89" spans="1:27" x14ac:dyDescent="0.25">
      <c r="B89" s="12">
        <f t="shared" si="7"/>
        <v>1993</v>
      </c>
      <c r="C89" s="12">
        <f t="shared" si="7"/>
        <v>1993</v>
      </c>
      <c r="E89" s="12">
        <f t="shared" si="5"/>
        <v>2055</v>
      </c>
      <c r="F89" s="12" cm="1">
        <f t="array" ref="F89">INDEX(GMWQ!$A$2:$NF$60,MATCH(1,(GMWQ!$NE$2:$NE$60=F$3)*(GMWQ!$ND$2:$ND$60=F$4)*(GMWQ!$NF$2:$NF$60=F$1),0),$E89-1966)</f>
        <v>27576</v>
      </c>
      <c r="G89" s="12" cm="1">
        <f t="array" ref="G89">INDEX(GMWQ!$A$2:$NF$60,MATCH(1,(GMWQ!$NE$2:$NE$60=G$3)*(GMWQ!$ND$2:$ND$60=G$4)*(GMWQ!$NF$2:$NF$60=G$1),0),$E89-1966)</f>
        <v>505</v>
      </c>
      <c r="H89" s="12" cm="1">
        <f t="array" ref="H89">INDEX(GMWQ!$A$2:$NF$60,MATCH(1,(GMWQ!$NE$2:$NE$60=H$3)*(GMWQ!$ND$2:$ND$60=H$4)*(GMWQ!$NF$2:$NF$60=H$1),0),$E89-1966)</f>
        <v>83</v>
      </c>
      <c r="I89" s="12" cm="1">
        <f t="array" ref="I89">INDEX(GMWQ!$A$2:$NF$60,MATCH(1,(GMWQ!$NE$2:$NE$60=I$3)*(GMWQ!$ND$2:$ND$60=I$4)*(GMWQ!$NF$2:$NF$60=I$1),0),$E89-1966)</f>
        <v>4086</v>
      </c>
      <c r="J89" s="12" cm="1">
        <f t="array" ref="J89">INDEX(GMWQ!$A$2:$NF$60,MATCH(1,(GMWQ!$NE$2:$NE$60=J$3)*(GMWQ!$ND$2:$ND$60=J$4)*(GMWQ!$NF$2:$NF$60=J$1),0),$E89-1966)</f>
        <v>147</v>
      </c>
      <c r="K89" s="12" cm="1">
        <f t="array" ref="K89">INDEX(GMWQ!$A$2:$NF$60,MATCH(1,(GMWQ!$NE$2:$NE$60=K$3)*(GMWQ!$ND$2:$ND$60=K$4)*(GMWQ!$NF$2:$NF$60=K$1),0),$E89-1966)</f>
        <v>157</v>
      </c>
      <c r="L89" s="12" cm="1">
        <f t="array" ref="L89">INDEX(GMWQ!$A$2:$NF$60,MATCH(1,(GMWQ!$NE$2:$NE$60=L$3)*(GMWQ!$ND$2:$ND$60=L$4)*(GMWQ!$NF$2:$NF$60=L$1),0),$E89-1966)</f>
        <v>1846</v>
      </c>
      <c r="M89" s="12" cm="1">
        <f t="array" ref="M89">INDEX(GMWQ!$A$2:$NF$60,MATCH(1,(GMWQ!$NE$2:$NE$60=M$3)*(GMWQ!$ND$2:$ND$60=M$4)*(GMWQ!$NF$2:$NF$60=M$1),0),$E89-1966)</f>
        <v>4531</v>
      </c>
      <c r="N89" s="12" cm="1">
        <f t="array" ref="N89">INDEX(GMWQ!$A$2:$NF$60,MATCH(1,(GMWQ!$NE$2:$NE$60=N$3)*(GMWQ!$ND$2:$ND$60=N$4)*(GMWQ!$NF$2:$NF$60=N$1),0),$E89-1966)</f>
        <v>1280</v>
      </c>
      <c r="O89" s="12" cm="1">
        <f t="array" ref="O89">INDEX(GMWQ!$A$2:$NF$60,MATCH(1,(GMWQ!$NE$2:$NE$60=O$3)*(GMWQ!$ND$2:$ND$60=O$4)*(GMWQ!$NF$2:$NF$60=O$1),0),$E89-1966)</f>
        <v>1585</v>
      </c>
      <c r="P89" s="12" cm="1">
        <f t="array" ref="P89">INDEX(GMWQ!$A$2:$NF$60,MATCH(1,(GMWQ!$NE$2:$NE$60=P$3)*(GMWQ!$ND$2:$ND$60=P$4)*(GMWQ!$NF$2:$NF$60=P$1),0),$E89-1966)</f>
        <v>790</v>
      </c>
      <c r="Q89" s="12" cm="1">
        <f t="array" ref="Q89">INDEX(GMWQ!$A$2:$NF$60,MATCH(1,(GMWQ!$NE$2:$NE$60=Q$3)*(GMWQ!$ND$2:$ND$60=Q$4)*(GMWQ!$NF$2:$NF$60=Q$1),0),$E89-1966)</f>
        <v>1070</v>
      </c>
      <c r="R89" s="12" cm="1">
        <f t="array" ref="R89">INDEX(GMWQ!$A$2:$NF$60,MATCH(1,(GMWQ!$NE$2:$NE$60=R$3)*(GMWQ!$ND$2:$ND$60=R$4)*(GMWQ!$NF$2:$NF$60=R$1),0),$E89-1966)</f>
        <v>269</v>
      </c>
      <c r="S89" s="12" cm="1">
        <f t="array" ref="S89">INDEX(GMWQ!$A$2:$NF$60,MATCH(1,(GMWQ!$NE$2:$NE$60=S$3)*(GMWQ!$ND$2:$ND$60=S$4)*(GMWQ!$NF$2:$NF$60=S$1),0),$E89-1966)</f>
        <v>1556</v>
      </c>
      <c r="T89" s="12" cm="1">
        <f t="array" ref="T89">INDEX(GMWQ!$A$2:$NF$60,MATCH(1,(GMWQ!$NE$2:$NE$60=T$3)*(GMWQ!$ND$2:$ND$60=T$4)*(GMWQ!$NF$2:$NF$60=T$1),0),$E89-1966)</f>
        <v>1601</v>
      </c>
      <c r="U89" s="12" cm="1">
        <f t="array" ref="U89">INDEX(GMWQ!$A$2:$NF$60,MATCH(1,(GMWQ!$NE$2:$NE$60=U$3)*(GMWQ!$ND$2:$ND$60=U$4)*(GMWQ!$NF$2:$NF$60=U$1),0),$E89-1966)</f>
        <v>1774</v>
      </c>
      <c r="V89" s="12" cm="1">
        <f t="array" ref="V89">INDEX(GMWQ!$A$2:$NF$60,MATCH(1,(GMWQ!$NE$2:$NE$60=V$3)*(GMWQ!$ND$2:$ND$60=V$4)*(GMWQ!$NF$2:$NF$60=V$1),0),$E89-1966)</f>
        <v>1992</v>
      </c>
      <c r="W89" s="12" cm="1">
        <f t="array" ref="W89">INDEX(GMWQ!$A$2:$NF$60,MATCH(1,(GMWQ!$NE$2:$NE$60=W$3)*(GMWQ!$ND$2:$ND$60=W$4)*(GMWQ!$NF$2:$NF$60=W$1),0),$E89-1966)</f>
        <v>2864</v>
      </c>
      <c r="X89" s="12" cm="1">
        <f t="array" ref="X89">INDEX(GMWQ!$A$2:$NF$60,MATCH(1,(GMWQ!$NE$2:$NE$60=X$3)*(GMWQ!$ND$2:$ND$60=X$4)*(GMWQ!$NF$2:$NF$60=X$1),0),$E89-1966)</f>
        <v>653</v>
      </c>
      <c r="Y89" s="12" cm="1">
        <f t="array" ref="Y89">INDEX(GMWQ!$A$2:$NF$60,MATCH(1,(GMWQ!$NE$2:$NE$60=Y$3)*(GMWQ!$ND$2:$ND$60=Y$4)*(GMWQ!$NF$2:$NF$60=Y$1),0),$E89-1966)</f>
        <v>786</v>
      </c>
      <c r="Z89" s="12" cm="1">
        <f t="array" ref="Z89">INDEX(GMWQ!$A$2:$NF$60,MATCH(1,(GMWQ!$NE$2:$NE$60=Z$3)*(GMWQ!$ND$2:$ND$60=Z$4)*(GMWQ!$NF$2:$NF$60=Z$1),0),$E89-1966)</f>
        <v>25316</v>
      </c>
      <c r="AA89" s="12" cm="1">
        <f t="array" ref="AA89">INDEX(GMWQ!$A$2:$NF$60,MATCH(1,(GMWQ!$NE$2:$NE$60=AA$3)*(GMWQ!$ND$2:$ND$60=AA$4)*(GMWQ!$NF$2:$NF$60=AA$1),0),$E89-1966)</f>
        <v>5033</v>
      </c>
    </row>
    <row r="90" spans="1:27" x14ac:dyDescent="0.25">
      <c r="B90" s="12">
        <f t="shared" si="7"/>
        <v>1993</v>
      </c>
      <c r="C90" s="12">
        <f t="shared" si="7"/>
        <v>1993</v>
      </c>
      <c r="E90" s="12">
        <f t="shared" si="5"/>
        <v>2056</v>
      </c>
      <c r="F90" s="12" cm="1">
        <f t="array" ref="F90">INDEX(GMWQ!$A$2:$NF$60,MATCH(1,(GMWQ!$NE$2:$NE$60=F$3)*(GMWQ!$ND$2:$ND$60=F$4)*(GMWQ!$NF$2:$NF$60=F$1),0),$E90-1966)</f>
        <v>27649</v>
      </c>
      <c r="G90" s="12" cm="1">
        <f t="array" ref="G90">INDEX(GMWQ!$A$2:$NF$60,MATCH(1,(GMWQ!$NE$2:$NE$60=G$3)*(GMWQ!$ND$2:$ND$60=G$4)*(GMWQ!$NF$2:$NF$60=G$1),0),$E90-1966)</f>
        <v>493</v>
      </c>
      <c r="H90" s="12" cm="1">
        <f t="array" ref="H90">INDEX(GMWQ!$A$2:$NF$60,MATCH(1,(GMWQ!$NE$2:$NE$60=H$3)*(GMWQ!$ND$2:$ND$60=H$4)*(GMWQ!$NF$2:$NF$60=H$1),0),$E90-1966)</f>
        <v>78</v>
      </c>
      <c r="I90" s="12" cm="1">
        <f t="array" ref="I90">INDEX(GMWQ!$A$2:$NF$60,MATCH(1,(GMWQ!$NE$2:$NE$60=I$3)*(GMWQ!$ND$2:$ND$60=I$4)*(GMWQ!$NF$2:$NF$60=I$1),0),$E90-1966)</f>
        <v>4092</v>
      </c>
      <c r="J90" s="12" cm="1">
        <f t="array" ref="J90">INDEX(GMWQ!$A$2:$NF$60,MATCH(1,(GMWQ!$NE$2:$NE$60=J$3)*(GMWQ!$ND$2:$ND$60=J$4)*(GMWQ!$NF$2:$NF$60=J$1),0),$E90-1966)</f>
        <v>146</v>
      </c>
      <c r="K90" s="12" cm="1">
        <f t="array" ref="K90">INDEX(GMWQ!$A$2:$NF$60,MATCH(1,(GMWQ!$NE$2:$NE$60=K$3)*(GMWQ!$ND$2:$ND$60=K$4)*(GMWQ!$NF$2:$NF$60=K$1),0),$E90-1966)</f>
        <v>154</v>
      </c>
      <c r="L90" s="12" cm="1">
        <f t="array" ref="L90">INDEX(GMWQ!$A$2:$NF$60,MATCH(1,(GMWQ!$NE$2:$NE$60=L$3)*(GMWQ!$ND$2:$ND$60=L$4)*(GMWQ!$NF$2:$NF$60=L$1),0),$E90-1966)</f>
        <v>1860</v>
      </c>
      <c r="M90" s="12" cm="1">
        <f t="array" ref="M90">INDEX(GMWQ!$A$2:$NF$60,MATCH(1,(GMWQ!$NE$2:$NE$60=M$3)*(GMWQ!$ND$2:$ND$60=M$4)*(GMWQ!$NF$2:$NF$60=M$1),0),$E90-1966)</f>
        <v>4561</v>
      </c>
      <c r="N90" s="12" cm="1">
        <f t="array" ref="N90">INDEX(GMWQ!$A$2:$NF$60,MATCH(1,(GMWQ!$NE$2:$NE$60=N$3)*(GMWQ!$ND$2:$ND$60=N$4)*(GMWQ!$NF$2:$NF$60=N$1),0),$E90-1966)</f>
        <v>1278</v>
      </c>
      <c r="O90" s="12" cm="1">
        <f t="array" ref="O90">INDEX(GMWQ!$A$2:$NF$60,MATCH(1,(GMWQ!$NE$2:$NE$60=O$3)*(GMWQ!$ND$2:$ND$60=O$4)*(GMWQ!$NF$2:$NF$60=O$1),0),$E90-1966)</f>
        <v>1597</v>
      </c>
      <c r="P90" s="12" cm="1">
        <f t="array" ref="P90">INDEX(GMWQ!$A$2:$NF$60,MATCH(1,(GMWQ!$NE$2:$NE$60=P$3)*(GMWQ!$ND$2:$ND$60=P$4)*(GMWQ!$NF$2:$NF$60=P$1),0),$E90-1966)</f>
        <v>794</v>
      </c>
      <c r="Q90" s="12" cm="1">
        <f t="array" ref="Q90">INDEX(GMWQ!$A$2:$NF$60,MATCH(1,(GMWQ!$NE$2:$NE$60=Q$3)*(GMWQ!$ND$2:$ND$60=Q$4)*(GMWQ!$NF$2:$NF$60=Q$1),0),$E90-1966)</f>
        <v>1085</v>
      </c>
      <c r="R90" s="12" cm="1">
        <f t="array" ref="R90">INDEX(GMWQ!$A$2:$NF$60,MATCH(1,(GMWQ!$NE$2:$NE$60=R$3)*(GMWQ!$ND$2:$ND$60=R$4)*(GMWQ!$NF$2:$NF$60=R$1),0),$E90-1966)</f>
        <v>269</v>
      </c>
      <c r="S90" s="12" cm="1">
        <f t="array" ref="S90">INDEX(GMWQ!$A$2:$NF$60,MATCH(1,(GMWQ!$NE$2:$NE$60=S$3)*(GMWQ!$ND$2:$ND$60=S$4)*(GMWQ!$NF$2:$NF$60=S$1),0),$E90-1966)</f>
        <v>1558</v>
      </c>
      <c r="T90" s="12" cm="1">
        <f t="array" ref="T90">INDEX(GMWQ!$A$2:$NF$60,MATCH(1,(GMWQ!$NE$2:$NE$60=T$3)*(GMWQ!$ND$2:$ND$60=T$4)*(GMWQ!$NF$2:$NF$60=T$1),0),$E90-1966)</f>
        <v>1595</v>
      </c>
      <c r="U90" s="12" cm="1">
        <f t="array" ref="U90">INDEX(GMWQ!$A$2:$NF$60,MATCH(1,(GMWQ!$NE$2:$NE$60=U$3)*(GMWQ!$ND$2:$ND$60=U$4)*(GMWQ!$NF$2:$NF$60=U$1),0),$E90-1966)</f>
        <v>1756</v>
      </c>
      <c r="V90" s="12" cm="1">
        <f t="array" ref="V90">INDEX(GMWQ!$A$2:$NF$60,MATCH(1,(GMWQ!$NE$2:$NE$60=V$3)*(GMWQ!$ND$2:$ND$60=V$4)*(GMWQ!$NF$2:$NF$60=V$1),0),$E90-1966)</f>
        <v>2002</v>
      </c>
      <c r="W90" s="12" cm="1">
        <f t="array" ref="W90">INDEX(GMWQ!$A$2:$NF$60,MATCH(1,(GMWQ!$NE$2:$NE$60=W$3)*(GMWQ!$ND$2:$ND$60=W$4)*(GMWQ!$NF$2:$NF$60=W$1),0),$E90-1966)</f>
        <v>2887</v>
      </c>
      <c r="X90" s="12" cm="1">
        <f t="array" ref="X90">INDEX(GMWQ!$A$2:$NF$60,MATCH(1,(GMWQ!$NE$2:$NE$60=X$3)*(GMWQ!$ND$2:$ND$60=X$4)*(GMWQ!$NF$2:$NF$60=X$1),0),$E90-1966)</f>
        <v>656</v>
      </c>
      <c r="Y90" s="12" cm="1">
        <f t="array" ref="Y90">INDEX(GMWQ!$A$2:$NF$60,MATCH(1,(GMWQ!$NE$2:$NE$60=Y$3)*(GMWQ!$ND$2:$ND$60=Y$4)*(GMWQ!$NF$2:$NF$60=Y$1),0),$E90-1966)</f>
        <v>789</v>
      </c>
      <c r="Z90" s="12" cm="1">
        <f t="array" ref="Z90">INDEX(GMWQ!$A$2:$NF$60,MATCH(1,(GMWQ!$NE$2:$NE$60=Z$3)*(GMWQ!$ND$2:$ND$60=Z$4)*(GMWQ!$NF$2:$NF$60=Z$1),0),$E90-1966)</f>
        <v>25320</v>
      </c>
      <c r="AA90" s="12" cm="1">
        <f t="array" ref="AA90">INDEX(GMWQ!$A$2:$NF$60,MATCH(1,(GMWQ!$NE$2:$NE$60=AA$3)*(GMWQ!$ND$2:$ND$60=AA$4)*(GMWQ!$NF$2:$NF$60=AA$1),0),$E90-1966)</f>
        <v>5007</v>
      </c>
    </row>
    <row r="91" spans="1:27" x14ac:dyDescent="0.25">
      <c r="A91" s="12">
        <v>1994</v>
      </c>
      <c r="B91" s="12">
        <f t="shared" si="7"/>
        <v>1994</v>
      </c>
      <c r="C91" s="12">
        <f t="shared" si="7"/>
        <v>1993</v>
      </c>
      <c r="D91" s="12">
        <f t="shared" si="7"/>
        <v>1993</v>
      </c>
      <c r="E91" s="12">
        <f t="shared" si="5"/>
        <v>2057</v>
      </c>
      <c r="F91" s="12" cm="1">
        <f t="array" ref="F91">INDEX(GMWQ!$A$2:$NF$60,MATCH(1,(GMWQ!$NE$2:$NE$60=F$3)*(GMWQ!$ND$2:$ND$60=F$4)*(GMWQ!$NF$2:$NF$60=F$1),0),$E91-1966)</f>
        <v>27630</v>
      </c>
      <c r="G91" s="12" cm="1">
        <f t="array" ref="G91">INDEX(GMWQ!$A$2:$NF$60,MATCH(1,(GMWQ!$NE$2:$NE$60=G$3)*(GMWQ!$ND$2:$ND$60=G$4)*(GMWQ!$NF$2:$NF$60=G$1),0),$E91-1966)</f>
        <v>492</v>
      </c>
      <c r="H91" s="12" cm="1">
        <f t="array" ref="H91">INDEX(GMWQ!$A$2:$NF$60,MATCH(1,(GMWQ!$NE$2:$NE$60=H$3)*(GMWQ!$ND$2:$ND$60=H$4)*(GMWQ!$NF$2:$NF$60=H$1),0),$E91-1966)</f>
        <v>74</v>
      </c>
      <c r="I91" s="12" cm="1">
        <f t="array" ref="I91">INDEX(GMWQ!$A$2:$NF$60,MATCH(1,(GMWQ!$NE$2:$NE$60=I$3)*(GMWQ!$ND$2:$ND$60=I$4)*(GMWQ!$NF$2:$NF$60=I$1),0),$E91-1966)</f>
        <v>4096</v>
      </c>
      <c r="J91" s="12" cm="1">
        <f t="array" ref="J91">INDEX(GMWQ!$A$2:$NF$60,MATCH(1,(GMWQ!$NE$2:$NE$60=J$3)*(GMWQ!$ND$2:$ND$60=J$4)*(GMWQ!$NF$2:$NF$60=J$1),0),$E91-1966)</f>
        <v>144</v>
      </c>
      <c r="K91" s="12" cm="1">
        <f t="array" ref="K91">INDEX(GMWQ!$A$2:$NF$60,MATCH(1,(GMWQ!$NE$2:$NE$60=K$3)*(GMWQ!$ND$2:$ND$60=K$4)*(GMWQ!$NF$2:$NF$60=K$1),0),$E91-1966)</f>
        <v>151</v>
      </c>
      <c r="L91" s="12" cm="1">
        <f t="array" ref="L91">INDEX(GMWQ!$A$2:$NF$60,MATCH(1,(GMWQ!$NE$2:$NE$60=L$3)*(GMWQ!$ND$2:$ND$60=L$4)*(GMWQ!$NF$2:$NF$60=L$1),0),$E91-1966)</f>
        <v>1867</v>
      </c>
      <c r="M91" s="12" cm="1">
        <f t="array" ref="M91">INDEX(GMWQ!$A$2:$NF$60,MATCH(1,(GMWQ!$NE$2:$NE$60=M$3)*(GMWQ!$ND$2:$ND$60=M$4)*(GMWQ!$NF$2:$NF$60=M$1),0),$E91-1966)</f>
        <v>4582</v>
      </c>
      <c r="N91" s="12" cm="1">
        <f t="array" ref="N91">INDEX(GMWQ!$A$2:$NF$60,MATCH(1,(GMWQ!$NE$2:$NE$60=N$3)*(GMWQ!$ND$2:$ND$60=N$4)*(GMWQ!$NF$2:$NF$60=N$1),0),$E91-1966)</f>
        <v>1278</v>
      </c>
      <c r="O91" s="12" cm="1">
        <f t="array" ref="O91">INDEX(GMWQ!$A$2:$NF$60,MATCH(1,(GMWQ!$NE$2:$NE$60=O$3)*(GMWQ!$ND$2:$ND$60=O$4)*(GMWQ!$NF$2:$NF$60=O$1),0),$E91-1966)</f>
        <v>1564</v>
      </c>
      <c r="P91" s="12" cm="1">
        <f t="array" ref="P91">INDEX(GMWQ!$A$2:$NF$60,MATCH(1,(GMWQ!$NE$2:$NE$60=P$3)*(GMWQ!$ND$2:$ND$60=P$4)*(GMWQ!$NF$2:$NF$60=P$1),0),$E91-1966)</f>
        <v>794</v>
      </c>
      <c r="Q91" s="12" cm="1">
        <f t="array" ref="Q91">INDEX(GMWQ!$A$2:$NF$60,MATCH(1,(GMWQ!$NE$2:$NE$60=Q$3)*(GMWQ!$ND$2:$ND$60=Q$4)*(GMWQ!$NF$2:$NF$60=Q$1),0),$E91-1966)</f>
        <v>1086</v>
      </c>
      <c r="R91" s="12" cm="1">
        <f t="array" ref="R91">INDEX(GMWQ!$A$2:$NF$60,MATCH(1,(GMWQ!$NE$2:$NE$60=R$3)*(GMWQ!$ND$2:$ND$60=R$4)*(GMWQ!$NF$2:$NF$60=R$1),0),$E91-1966)</f>
        <v>268</v>
      </c>
      <c r="S91" s="12" cm="1">
        <f t="array" ref="S91">INDEX(GMWQ!$A$2:$NF$60,MATCH(1,(GMWQ!$NE$2:$NE$60=S$3)*(GMWQ!$ND$2:$ND$60=S$4)*(GMWQ!$NF$2:$NF$60=S$1),0),$E91-1966)</f>
        <v>1547</v>
      </c>
      <c r="T91" s="12" cm="1">
        <f t="array" ref="T91">INDEX(GMWQ!$A$2:$NF$60,MATCH(1,(GMWQ!$NE$2:$NE$60=T$3)*(GMWQ!$ND$2:$ND$60=T$4)*(GMWQ!$NF$2:$NF$60=T$1),0),$E91-1966)</f>
        <v>1596</v>
      </c>
      <c r="U91" s="12" cm="1">
        <f t="array" ref="U91">INDEX(GMWQ!$A$2:$NF$60,MATCH(1,(GMWQ!$NE$2:$NE$60=U$3)*(GMWQ!$ND$2:$ND$60=U$4)*(GMWQ!$NF$2:$NF$60=U$1),0),$E91-1966)</f>
        <v>1745</v>
      </c>
      <c r="V91" s="12" cm="1">
        <f t="array" ref="V91">INDEX(GMWQ!$A$2:$NF$60,MATCH(1,(GMWQ!$NE$2:$NE$60=V$3)*(GMWQ!$ND$2:$ND$60=V$4)*(GMWQ!$NF$2:$NF$60=V$1),0),$E91-1966)</f>
        <v>1997</v>
      </c>
      <c r="W91" s="12" cm="1">
        <f t="array" ref="W91">INDEX(GMWQ!$A$2:$NF$60,MATCH(1,(GMWQ!$NE$2:$NE$60=W$3)*(GMWQ!$ND$2:$ND$60=W$4)*(GMWQ!$NF$2:$NF$60=W$1),0),$E91-1966)</f>
        <v>2904</v>
      </c>
      <c r="X91" s="12" cm="1">
        <f t="array" ref="X91">INDEX(GMWQ!$A$2:$NF$60,MATCH(1,(GMWQ!$NE$2:$NE$60=X$3)*(GMWQ!$ND$2:$ND$60=X$4)*(GMWQ!$NF$2:$NF$60=X$1),0),$E91-1966)</f>
        <v>656</v>
      </c>
      <c r="Y91" s="12" cm="1">
        <f t="array" ref="Y91">INDEX(GMWQ!$A$2:$NF$60,MATCH(1,(GMWQ!$NE$2:$NE$60=Y$3)*(GMWQ!$ND$2:$ND$60=Y$4)*(GMWQ!$NF$2:$NF$60=Y$1),0),$E91-1966)</f>
        <v>789</v>
      </c>
      <c r="Z91" s="12" cm="1">
        <f t="array" ref="Z91">INDEX(GMWQ!$A$2:$NF$60,MATCH(1,(GMWQ!$NE$2:$NE$60=Z$3)*(GMWQ!$ND$2:$ND$60=Z$4)*(GMWQ!$NF$2:$NF$60=Z$1),0),$E91-1966)</f>
        <v>25408</v>
      </c>
      <c r="AA91" s="12" cm="1">
        <f t="array" ref="AA91">INDEX(GMWQ!$A$2:$NF$60,MATCH(1,(GMWQ!$NE$2:$NE$60=AA$3)*(GMWQ!$ND$2:$ND$60=AA$4)*(GMWQ!$NF$2:$NF$60=AA$1),0),$E91-1966)</f>
        <v>4991</v>
      </c>
    </row>
    <row r="92" spans="1:27" x14ac:dyDescent="0.25">
      <c r="B92" s="12">
        <f t="shared" ref="B92:D107" si="8">+B88+1</f>
        <v>1994</v>
      </c>
      <c r="C92" s="12">
        <f t="shared" si="8"/>
        <v>1994</v>
      </c>
      <c r="E92" s="12">
        <f t="shared" si="5"/>
        <v>2058</v>
      </c>
      <c r="F92" s="12" cm="1">
        <f t="array" ref="F92">INDEX(GMWQ!$A$2:$NF$60,MATCH(1,(GMWQ!$NE$2:$NE$60=F$3)*(GMWQ!$ND$2:$ND$60=F$4)*(GMWQ!$NF$2:$NF$60=F$1),0),$E92-1966)</f>
        <v>27678</v>
      </c>
      <c r="G92" s="12" cm="1">
        <f t="array" ref="G92">INDEX(GMWQ!$A$2:$NF$60,MATCH(1,(GMWQ!$NE$2:$NE$60=G$3)*(GMWQ!$ND$2:$ND$60=G$4)*(GMWQ!$NF$2:$NF$60=G$1),0),$E92-1966)</f>
        <v>487</v>
      </c>
      <c r="H92" s="12" cm="1">
        <f t="array" ref="H92">INDEX(GMWQ!$A$2:$NF$60,MATCH(1,(GMWQ!$NE$2:$NE$60=H$3)*(GMWQ!$ND$2:$ND$60=H$4)*(GMWQ!$NF$2:$NF$60=H$1),0),$E92-1966)</f>
        <v>70</v>
      </c>
      <c r="I92" s="12" cm="1">
        <f t="array" ref="I92">INDEX(GMWQ!$A$2:$NF$60,MATCH(1,(GMWQ!$NE$2:$NE$60=I$3)*(GMWQ!$ND$2:$ND$60=I$4)*(GMWQ!$NF$2:$NF$60=I$1),0),$E92-1966)</f>
        <v>4121</v>
      </c>
      <c r="J92" s="12" cm="1">
        <f t="array" ref="J92">INDEX(GMWQ!$A$2:$NF$60,MATCH(1,(GMWQ!$NE$2:$NE$60=J$3)*(GMWQ!$ND$2:$ND$60=J$4)*(GMWQ!$NF$2:$NF$60=J$1),0),$E92-1966)</f>
        <v>140</v>
      </c>
      <c r="K92" s="12" cm="1">
        <f t="array" ref="K92">INDEX(GMWQ!$A$2:$NF$60,MATCH(1,(GMWQ!$NE$2:$NE$60=K$3)*(GMWQ!$ND$2:$ND$60=K$4)*(GMWQ!$NF$2:$NF$60=K$1),0),$E92-1966)</f>
        <v>149</v>
      </c>
      <c r="L92" s="12" cm="1">
        <f t="array" ref="L92">INDEX(GMWQ!$A$2:$NF$60,MATCH(1,(GMWQ!$NE$2:$NE$60=L$3)*(GMWQ!$ND$2:$ND$60=L$4)*(GMWQ!$NF$2:$NF$60=L$1),0),$E92-1966)</f>
        <v>1874</v>
      </c>
      <c r="M92" s="12" cm="1">
        <f t="array" ref="M92">INDEX(GMWQ!$A$2:$NF$60,MATCH(1,(GMWQ!$NE$2:$NE$60=M$3)*(GMWQ!$ND$2:$ND$60=M$4)*(GMWQ!$NF$2:$NF$60=M$1),0),$E92-1966)</f>
        <v>4605</v>
      </c>
      <c r="N92" s="12" cm="1">
        <f t="array" ref="N92">INDEX(GMWQ!$A$2:$NF$60,MATCH(1,(GMWQ!$NE$2:$NE$60=N$3)*(GMWQ!$ND$2:$ND$60=N$4)*(GMWQ!$NF$2:$NF$60=N$1),0),$E92-1966)</f>
        <v>1287</v>
      </c>
      <c r="O92" s="12" cm="1">
        <f t="array" ref="O92">INDEX(GMWQ!$A$2:$NF$60,MATCH(1,(GMWQ!$NE$2:$NE$60=O$3)*(GMWQ!$ND$2:$ND$60=O$4)*(GMWQ!$NF$2:$NF$60=O$1),0),$E92-1966)</f>
        <v>1580</v>
      </c>
      <c r="P92" s="12" cm="1">
        <f t="array" ref="P92">INDEX(GMWQ!$A$2:$NF$60,MATCH(1,(GMWQ!$NE$2:$NE$60=P$3)*(GMWQ!$ND$2:$ND$60=P$4)*(GMWQ!$NF$2:$NF$60=P$1),0),$E92-1966)</f>
        <v>797</v>
      </c>
      <c r="Q92" s="12" cm="1">
        <f t="array" ref="Q92">INDEX(GMWQ!$A$2:$NF$60,MATCH(1,(GMWQ!$NE$2:$NE$60=Q$3)*(GMWQ!$ND$2:$ND$60=Q$4)*(GMWQ!$NF$2:$NF$60=Q$1),0),$E92-1966)</f>
        <v>1086</v>
      </c>
      <c r="R92" s="12" cm="1">
        <f t="array" ref="R92">INDEX(GMWQ!$A$2:$NF$60,MATCH(1,(GMWQ!$NE$2:$NE$60=R$3)*(GMWQ!$ND$2:$ND$60=R$4)*(GMWQ!$NF$2:$NF$60=R$1),0),$E92-1966)</f>
        <v>269</v>
      </c>
      <c r="S92" s="12" cm="1">
        <f t="array" ref="S92">INDEX(GMWQ!$A$2:$NF$60,MATCH(1,(GMWQ!$NE$2:$NE$60=S$3)*(GMWQ!$ND$2:$ND$60=S$4)*(GMWQ!$NF$2:$NF$60=S$1),0),$E92-1966)</f>
        <v>1553</v>
      </c>
      <c r="T92" s="12" cm="1">
        <f t="array" ref="T92">INDEX(GMWQ!$A$2:$NF$60,MATCH(1,(GMWQ!$NE$2:$NE$60=T$3)*(GMWQ!$ND$2:$ND$60=T$4)*(GMWQ!$NF$2:$NF$60=T$1),0),$E92-1966)</f>
        <v>1599</v>
      </c>
      <c r="U92" s="12" cm="1">
        <f t="array" ref="U92">INDEX(GMWQ!$A$2:$NF$60,MATCH(1,(GMWQ!$NE$2:$NE$60=U$3)*(GMWQ!$ND$2:$ND$60=U$4)*(GMWQ!$NF$2:$NF$60=U$1),0),$E92-1966)</f>
        <v>1731</v>
      </c>
      <c r="V92" s="12" cm="1">
        <f t="array" ref="V92">INDEX(GMWQ!$A$2:$NF$60,MATCH(1,(GMWQ!$NE$2:$NE$60=V$3)*(GMWQ!$ND$2:$ND$60=V$4)*(GMWQ!$NF$2:$NF$60=V$1),0),$E92-1966)</f>
        <v>2015</v>
      </c>
      <c r="W92" s="12" cm="1">
        <f t="array" ref="W92">INDEX(GMWQ!$A$2:$NF$60,MATCH(1,(GMWQ!$NE$2:$NE$60=W$3)*(GMWQ!$ND$2:$ND$60=W$4)*(GMWQ!$NF$2:$NF$60=W$1),0),$E92-1966)</f>
        <v>2883</v>
      </c>
      <c r="X92" s="12" cm="1">
        <f t="array" ref="X92">INDEX(GMWQ!$A$2:$NF$60,MATCH(1,(GMWQ!$NE$2:$NE$60=X$3)*(GMWQ!$ND$2:$ND$60=X$4)*(GMWQ!$NF$2:$NF$60=X$1),0),$E92-1966)</f>
        <v>648</v>
      </c>
      <c r="Y92" s="12" cm="1">
        <f t="array" ref="Y92">INDEX(GMWQ!$A$2:$NF$60,MATCH(1,(GMWQ!$NE$2:$NE$60=Y$3)*(GMWQ!$ND$2:$ND$60=Y$4)*(GMWQ!$NF$2:$NF$60=Y$1),0),$E92-1966)</f>
        <v>785</v>
      </c>
      <c r="Z92" s="12" cm="1">
        <f t="array" ref="Z92">INDEX(GMWQ!$A$2:$NF$60,MATCH(1,(GMWQ!$NE$2:$NE$60=Z$3)*(GMWQ!$ND$2:$ND$60=Z$4)*(GMWQ!$NF$2:$NF$60=Z$1),0),$E92-1966)</f>
        <v>25451</v>
      </c>
      <c r="AA92" s="12" cm="1">
        <f t="array" ref="AA92">INDEX(GMWQ!$A$2:$NF$60,MATCH(1,(GMWQ!$NE$2:$NE$60=AA$3)*(GMWQ!$ND$2:$ND$60=AA$4)*(GMWQ!$NF$2:$NF$60=AA$1),0),$E92-1966)</f>
        <v>4980</v>
      </c>
    </row>
    <row r="93" spans="1:27" x14ac:dyDescent="0.25">
      <c r="B93" s="12">
        <f t="shared" si="8"/>
        <v>1994</v>
      </c>
      <c r="C93" s="12">
        <f t="shared" si="8"/>
        <v>1994</v>
      </c>
      <c r="E93" s="12">
        <f t="shared" si="5"/>
        <v>2059</v>
      </c>
      <c r="F93" s="12" cm="1">
        <f t="array" ref="F93">INDEX(GMWQ!$A$2:$NF$60,MATCH(1,(GMWQ!$NE$2:$NE$60=F$3)*(GMWQ!$ND$2:$ND$60=F$4)*(GMWQ!$NF$2:$NF$60=F$1),0),$E93-1966)</f>
        <v>27874</v>
      </c>
      <c r="G93" s="12" cm="1">
        <f t="array" ref="G93">INDEX(GMWQ!$A$2:$NF$60,MATCH(1,(GMWQ!$NE$2:$NE$60=G$3)*(GMWQ!$ND$2:$ND$60=G$4)*(GMWQ!$NF$2:$NF$60=G$1),0),$E93-1966)</f>
        <v>484</v>
      </c>
      <c r="H93" s="12" cm="1">
        <f t="array" ref="H93">INDEX(GMWQ!$A$2:$NF$60,MATCH(1,(GMWQ!$NE$2:$NE$60=H$3)*(GMWQ!$ND$2:$ND$60=H$4)*(GMWQ!$NF$2:$NF$60=H$1),0),$E93-1966)</f>
        <v>69</v>
      </c>
      <c r="I93" s="12" cm="1">
        <f t="array" ref="I93">INDEX(GMWQ!$A$2:$NF$60,MATCH(1,(GMWQ!$NE$2:$NE$60=I$3)*(GMWQ!$ND$2:$ND$60=I$4)*(GMWQ!$NF$2:$NF$60=I$1),0),$E93-1966)</f>
        <v>4151</v>
      </c>
      <c r="J93" s="12" cm="1">
        <f t="array" ref="J93">INDEX(GMWQ!$A$2:$NF$60,MATCH(1,(GMWQ!$NE$2:$NE$60=J$3)*(GMWQ!$ND$2:$ND$60=J$4)*(GMWQ!$NF$2:$NF$60=J$1),0),$E93-1966)</f>
        <v>135</v>
      </c>
      <c r="K93" s="12" cm="1">
        <f t="array" ref="K93">INDEX(GMWQ!$A$2:$NF$60,MATCH(1,(GMWQ!$NE$2:$NE$60=K$3)*(GMWQ!$ND$2:$ND$60=K$4)*(GMWQ!$NF$2:$NF$60=K$1),0),$E93-1966)</f>
        <v>148</v>
      </c>
      <c r="L93" s="12" cm="1">
        <f t="array" ref="L93">INDEX(GMWQ!$A$2:$NF$60,MATCH(1,(GMWQ!$NE$2:$NE$60=L$3)*(GMWQ!$ND$2:$ND$60=L$4)*(GMWQ!$NF$2:$NF$60=L$1),0),$E93-1966)</f>
        <v>1888</v>
      </c>
      <c r="M93" s="12" cm="1">
        <f t="array" ref="M93">INDEX(GMWQ!$A$2:$NF$60,MATCH(1,(GMWQ!$NE$2:$NE$60=M$3)*(GMWQ!$ND$2:$ND$60=M$4)*(GMWQ!$NF$2:$NF$60=M$1),0),$E93-1966)</f>
        <v>4627</v>
      </c>
      <c r="N93" s="12" cm="1">
        <f t="array" ref="N93">INDEX(GMWQ!$A$2:$NF$60,MATCH(1,(GMWQ!$NE$2:$NE$60=N$3)*(GMWQ!$ND$2:$ND$60=N$4)*(GMWQ!$NF$2:$NF$60=N$1),0),$E93-1966)</f>
        <v>1289</v>
      </c>
      <c r="O93" s="12" cm="1">
        <f t="array" ref="O93">INDEX(GMWQ!$A$2:$NF$60,MATCH(1,(GMWQ!$NE$2:$NE$60=O$3)*(GMWQ!$ND$2:$ND$60=O$4)*(GMWQ!$NF$2:$NF$60=O$1),0),$E93-1966)</f>
        <v>1616</v>
      </c>
      <c r="P93" s="12" cm="1">
        <f t="array" ref="P93">INDEX(GMWQ!$A$2:$NF$60,MATCH(1,(GMWQ!$NE$2:$NE$60=P$3)*(GMWQ!$ND$2:$ND$60=P$4)*(GMWQ!$NF$2:$NF$60=P$1),0),$E93-1966)</f>
        <v>805</v>
      </c>
      <c r="Q93" s="12" cm="1">
        <f t="array" ref="Q93">INDEX(GMWQ!$A$2:$NF$60,MATCH(1,(GMWQ!$NE$2:$NE$60=Q$3)*(GMWQ!$ND$2:$ND$60=Q$4)*(GMWQ!$NF$2:$NF$60=Q$1),0),$E93-1966)</f>
        <v>1097</v>
      </c>
      <c r="R93" s="12" cm="1">
        <f t="array" ref="R93">INDEX(GMWQ!$A$2:$NF$60,MATCH(1,(GMWQ!$NE$2:$NE$60=R$3)*(GMWQ!$ND$2:$ND$60=R$4)*(GMWQ!$NF$2:$NF$60=R$1),0),$E93-1966)</f>
        <v>278</v>
      </c>
      <c r="S93" s="12" cm="1">
        <f t="array" ref="S93">INDEX(GMWQ!$A$2:$NF$60,MATCH(1,(GMWQ!$NE$2:$NE$60=S$3)*(GMWQ!$ND$2:$ND$60=S$4)*(GMWQ!$NF$2:$NF$60=S$1),0),$E93-1966)</f>
        <v>1599</v>
      </c>
      <c r="T93" s="12" cm="1">
        <f t="array" ref="T93">INDEX(GMWQ!$A$2:$NF$60,MATCH(1,(GMWQ!$NE$2:$NE$60=T$3)*(GMWQ!$ND$2:$ND$60=T$4)*(GMWQ!$NF$2:$NF$60=T$1),0),$E93-1966)</f>
        <v>1643</v>
      </c>
      <c r="U93" s="12" cm="1">
        <f t="array" ref="U93">INDEX(GMWQ!$A$2:$NF$60,MATCH(1,(GMWQ!$NE$2:$NE$60=U$3)*(GMWQ!$ND$2:$ND$60=U$4)*(GMWQ!$NF$2:$NF$60=U$1),0),$E93-1966)</f>
        <v>1716</v>
      </c>
      <c r="V93" s="12" cm="1">
        <f t="array" ref="V93">INDEX(GMWQ!$A$2:$NF$60,MATCH(1,(GMWQ!$NE$2:$NE$60=V$3)*(GMWQ!$ND$2:$ND$60=V$4)*(GMWQ!$NF$2:$NF$60=V$1),0),$E93-1966)</f>
        <v>2010</v>
      </c>
      <c r="W93" s="12" cm="1">
        <f t="array" ref="W93">INDEX(GMWQ!$A$2:$NF$60,MATCH(1,(GMWQ!$NE$2:$NE$60=W$3)*(GMWQ!$ND$2:$ND$60=W$4)*(GMWQ!$NF$2:$NF$60=W$1),0),$E93-1966)</f>
        <v>2894</v>
      </c>
      <c r="X93" s="12" cm="1">
        <f t="array" ref="X93">INDEX(GMWQ!$A$2:$NF$60,MATCH(1,(GMWQ!$NE$2:$NE$60=X$3)*(GMWQ!$ND$2:$ND$60=X$4)*(GMWQ!$NF$2:$NF$60=X$1),0),$E93-1966)</f>
        <v>643</v>
      </c>
      <c r="Y93" s="12" cm="1">
        <f t="array" ref="Y93">INDEX(GMWQ!$A$2:$NF$60,MATCH(1,(GMWQ!$NE$2:$NE$60=Y$3)*(GMWQ!$ND$2:$ND$60=Y$4)*(GMWQ!$NF$2:$NF$60=Y$1),0),$E93-1966)</f>
        <v>781</v>
      </c>
      <c r="Z93" s="12" cm="1">
        <f t="array" ref="Z93">INDEX(GMWQ!$A$2:$NF$60,MATCH(1,(GMWQ!$NE$2:$NE$60=Z$3)*(GMWQ!$ND$2:$ND$60=Z$4)*(GMWQ!$NF$2:$NF$60=Z$1),0),$E93-1966)</f>
        <v>25559</v>
      </c>
      <c r="AA93" s="12" cm="1">
        <f t="array" ref="AA93">INDEX(GMWQ!$A$2:$NF$60,MATCH(1,(GMWQ!$NE$2:$NE$60=AA$3)*(GMWQ!$ND$2:$ND$60=AA$4)*(GMWQ!$NF$2:$NF$60=AA$1),0),$E93-1966)</f>
        <v>4969</v>
      </c>
    </row>
    <row r="94" spans="1:27" x14ac:dyDescent="0.25">
      <c r="B94" s="12">
        <f t="shared" si="8"/>
        <v>1994</v>
      </c>
      <c r="C94" s="12">
        <f t="shared" si="8"/>
        <v>1994</v>
      </c>
      <c r="E94" s="12">
        <f t="shared" si="5"/>
        <v>2060</v>
      </c>
      <c r="F94" s="12" cm="1">
        <f t="array" ref="F94">INDEX(GMWQ!$A$2:$NF$60,MATCH(1,(GMWQ!$NE$2:$NE$60=F$3)*(GMWQ!$ND$2:$ND$60=F$4)*(GMWQ!$NF$2:$NF$60=F$1),0),$E94-1966)</f>
        <v>27941</v>
      </c>
      <c r="G94" s="12" cm="1">
        <f t="array" ref="G94">INDEX(GMWQ!$A$2:$NF$60,MATCH(1,(GMWQ!$NE$2:$NE$60=G$3)*(GMWQ!$ND$2:$ND$60=G$4)*(GMWQ!$NF$2:$NF$60=G$1),0),$E94-1966)</f>
        <v>470</v>
      </c>
      <c r="H94" s="12" cm="1">
        <f t="array" ref="H94">INDEX(GMWQ!$A$2:$NF$60,MATCH(1,(GMWQ!$NE$2:$NE$60=H$3)*(GMWQ!$ND$2:$ND$60=H$4)*(GMWQ!$NF$2:$NF$60=H$1),0),$E94-1966)</f>
        <v>68</v>
      </c>
      <c r="I94" s="12" cm="1">
        <f t="array" ref="I94">INDEX(GMWQ!$A$2:$NF$60,MATCH(1,(GMWQ!$NE$2:$NE$60=I$3)*(GMWQ!$ND$2:$ND$60=I$4)*(GMWQ!$NF$2:$NF$60=I$1),0),$E94-1966)</f>
        <v>4176</v>
      </c>
      <c r="J94" s="12" cm="1">
        <f t="array" ref="J94">INDEX(GMWQ!$A$2:$NF$60,MATCH(1,(GMWQ!$NE$2:$NE$60=J$3)*(GMWQ!$ND$2:$ND$60=J$4)*(GMWQ!$NF$2:$NF$60=J$1),0),$E94-1966)</f>
        <v>131</v>
      </c>
      <c r="K94" s="12" cm="1">
        <f t="array" ref="K94">INDEX(GMWQ!$A$2:$NF$60,MATCH(1,(GMWQ!$NE$2:$NE$60=K$3)*(GMWQ!$ND$2:$ND$60=K$4)*(GMWQ!$NF$2:$NF$60=K$1),0),$E94-1966)</f>
        <v>147</v>
      </c>
      <c r="L94" s="12" cm="1">
        <f t="array" ref="L94">INDEX(GMWQ!$A$2:$NF$60,MATCH(1,(GMWQ!$NE$2:$NE$60=L$3)*(GMWQ!$ND$2:$ND$60=L$4)*(GMWQ!$NF$2:$NF$60=L$1),0),$E94-1966)</f>
        <v>1879</v>
      </c>
      <c r="M94" s="12" cm="1">
        <f t="array" ref="M94">INDEX(GMWQ!$A$2:$NF$60,MATCH(1,(GMWQ!$NE$2:$NE$60=M$3)*(GMWQ!$ND$2:$ND$60=M$4)*(GMWQ!$NF$2:$NF$60=M$1),0),$E94-1966)</f>
        <v>4650</v>
      </c>
      <c r="N94" s="12" cm="1">
        <f t="array" ref="N94">INDEX(GMWQ!$A$2:$NF$60,MATCH(1,(GMWQ!$NE$2:$NE$60=N$3)*(GMWQ!$ND$2:$ND$60=N$4)*(GMWQ!$NF$2:$NF$60=N$1),0),$E94-1966)</f>
        <v>1283</v>
      </c>
      <c r="O94" s="12" cm="1">
        <f t="array" ref="O94">INDEX(GMWQ!$A$2:$NF$60,MATCH(1,(GMWQ!$NE$2:$NE$60=O$3)*(GMWQ!$ND$2:$ND$60=O$4)*(GMWQ!$NF$2:$NF$60=O$1),0),$E94-1966)</f>
        <v>1619</v>
      </c>
      <c r="P94" s="12" cm="1">
        <f t="array" ref="P94">INDEX(GMWQ!$A$2:$NF$60,MATCH(1,(GMWQ!$NE$2:$NE$60=P$3)*(GMWQ!$ND$2:$ND$60=P$4)*(GMWQ!$NF$2:$NF$60=P$1),0),$E94-1966)</f>
        <v>812</v>
      </c>
      <c r="Q94" s="12" cm="1">
        <f t="array" ref="Q94">INDEX(GMWQ!$A$2:$NF$60,MATCH(1,(GMWQ!$NE$2:$NE$60=Q$3)*(GMWQ!$ND$2:$ND$60=Q$4)*(GMWQ!$NF$2:$NF$60=Q$1),0),$E94-1966)</f>
        <v>1102</v>
      </c>
      <c r="R94" s="12" cm="1">
        <f t="array" ref="R94">INDEX(GMWQ!$A$2:$NF$60,MATCH(1,(GMWQ!$NE$2:$NE$60=R$3)*(GMWQ!$ND$2:$ND$60=R$4)*(GMWQ!$NF$2:$NF$60=R$1),0),$E94-1966)</f>
        <v>280</v>
      </c>
      <c r="S94" s="12" cm="1">
        <f t="array" ref="S94">INDEX(GMWQ!$A$2:$NF$60,MATCH(1,(GMWQ!$NE$2:$NE$60=S$3)*(GMWQ!$ND$2:$ND$60=S$4)*(GMWQ!$NF$2:$NF$60=S$1),0),$E94-1966)</f>
        <v>1613</v>
      </c>
      <c r="T94" s="12" cm="1">
        <f t="array" ref="T94">INDEX(GMWQ!$A$2:$NF$60,MATCH(1,(GMWQ!$NE$2:$NE$60=T$3)*(GMWQ!$ND$2:$ND$60=T$4)*(GMWQ!$NF$2:$NF$60=T$1),0),$E94-1966)</f>
        <v>1655</v>
      </c>
      <c r="U94" s="12" cm="1">
        <f t="array" ref="U94">INDEX(GMWQ!$A$2:$NF$60,MATCH(1,(GMWQ!$NE$2:$NE$60=U$3)*(GMWQ!$ND$2:$ND$60=U$4)*(GMWQ!$NF$2:$NF$60=U$1),0),$E94-1966)</f>
        <v>1698</v>
      </c>
      <c r="V94" s="12" cm="1">
        <f t="array" ref="V94">INDEX(GMWQ!$A$2:$NF$60,MATCH(1,(GMWQ!$NE$2:$NE$60=V$3)*(GMWQ!$ND$2:$ND$60=V$4)*(GMWQ!$NF$2:$NF$60=V$1),0),$E94-1966)</f>
        <v>2021</v>
      </c>
      <c r="W94" s="12" cm="1">
        <f t="array" ref="W94">INDEX(GMWQ!$A$2:$NF$60,MATCH(1,(GMWQ!$NE$2:$NE$60=W$3)*(GMWQ!$ND$2:$ND$60=W$4)*(GMWQ!$NF$2:$NF$60=W$1),0),$E94-1966)</f>
        <v>2898</v>
      </c>
      <c r="X94" s="12" cm="1">
        <f t="array" ref="X94">INDEX(GMWQ!$A$2:$NF$60,MATCH(1,(GMWQ!$NE$2:$NE$60=X$3)*(GMWQ!$ND$2:$ND$60=X$4)*(GMWQ!$NF$2:$NF$60=X$1),0),$E94-1966)</f>
        <v>650</v>
      </c>
      <c r="Y94" s="12" cm="1">
        <f t="array" ref="Y94">INDEX(GMWQ!$A$2:$NF$60,MATCH(1,(GMWQ!$NE$2:$NE$60=Y$3)*(GMWQ!$ND$2:$ND$60=Y$4)*(GMWQ!$NF$2:$NF$60=Y$1),0),$E94-1966)</f>
        <v>789</v>
      </c>
      <c r="Z94" s="12" cm="1">
        <f t="array" ref="Z94">INDEX(GMWQ!$A$2:$NF$60,MATCH(1,(GMWQ!$NE$2:$NE$60=Z$3)*(GMWQ!$ND$2:$ND$60=Z$4)*(GMWQ!$NF$2:$NF$60=Z$1),0),$E94-1966)</f>
        <v>25600</v>
      </c>
      <c r="AA94" s="12" cm="1">
        <f t="array" ref="AA94">INDEX(GMWQ!$A$2:$NF$60,MATCH(1,(GMWQ!$NE$2:$NE$60=AA$3)*(GMWQ!$ND$2:$ND$60=AA$4)*(GMWQ!$NF$2:$NF$60=AA$1),0),$E94-1966)</f>
        <v>4957</v>
      </c>
    </row>
    <row r="95" spans="1:27" x14ac:dyDescent="0.25">
      <c r="A95" s="12">
        <v>1995</v>
      </c>
      <c r="B95" s="12">
        <f t="shared" si="8"/>
        <v>1995</v>
      </c>
      <c r="C95" s="12">
        <f t="shared" si="8"/>
        <v>1994</v>
      </c>
      <c r="D95" s="12">
        <f t="shared" si="8"/>
        <v>1994</v>
      </c>
      <c r="E95" s="12">
        <f t="shared" si="5"/>
        <v>2061</v>
      </c>
      <c r="F95" s="12" cm="1">
        <f t="array" ref="F95">INDEX(GMWQ!$A$2:$NF$60,MATCH(1,(GMWQ!$NE$2:$NE$60=F$3)*(GMWQ!$ND$2:$ND$60=F$4)*(GMWQ!$NF$2:$NF$60=F$1),0),$E95-1966)</f>
        <v>27930</v>
      </c>
      <c r="G95" s="12" cm="1">
        <f t="array" ref="G95">INDEX(GMWQ!$A$2:$NF$60,MATCH(1,(GMWQ!$NE$2:$NE$60=G$3)*(GMWQ!$ND$2:$ND$60=G$4)*(GMWQ!$NF$2:$NF$60=G$1),0),$E95-1966)</f>
        <v>469</v>
      </c>
      <c r="H95" s="12" cm="1">
        <f t="array" ref="H95">INDEX(GMWQ!$A$2:$NF$60,MATCH(1,(GMWQ!$NE$2:$NE$60=H$3)*(GMWQ!$ND$2:$ND$60=H$4)*(GMWQ!$NF$2:$NF$60=H$1),0),$E95-1966)</f>
        <v>67</v>
      </c>
      <c r="I95" s="12" cm="1">
        <f t="array" ref="I95">INDEX(GMWQ!$A$2:$NF$60,MATCH(1,(GMWQ!$NE$2:$NE$60=I$3)*(GMWQ!$ND$2:$ND$60=I$4)*(GMWQ!$NF$2:$NF$60=I$1),0),$E95-1966)</f>
        <v>4199</v>
      </c>
      <c r="J95" s="12" cm="1">
        <f t="array" ref="J95">INDEX(GMWQ!$A$2:$NF$60,MATCH(1,(GMWQ!$NE$2:$NE$60=J$3)*(GMWQ!$ND$2:$ND$60=J$4)*(GMWQ!$NF$2:$NF$60=J$1),0),$E95-1966)</f>
        <v>130</v>
      </c>
      <c r="K95" s="12" cm="1">
        <f t="array" ref="K95">INDEX(GMWQ!$A$2:$NF$60,MATCH(1,(GMWQ!$NE$2:$NE$60=K$3)*(GMWQ!$ND$2:$ND$60=K$4)*(GMWQ!$NF$2:$NF$60=K$1),0),$E95-1966)</f>
        <v>143</v>
      </c>
      <c r="L95" s="12" cm="1">
        <f t="array" ref="L95">INDEX(GMWQ!$A$2:$NF$60,MATCH(1,(GMWQ!$NE$2:$NE$60=L$3)*(GMWQ!$ND$2:$ND$60=L$4)*(GMWQ!$NF$2:$NF$60=L$1),0),$E95-1966)</f>
        <v>1844</v>
      </c>
      <c r="M95" s="12" cm="1">
        <f t="array" ref="M95">INDEX(GMWQ!$A$2:$NF$60,MATCH(1,(GMWQ!$NE$2:$NE$60=M$3)*(GMWQ!$ND$2:$ND$60=M$4)*(GMWQ!$NF$2:$NF$60=M$1),0),$E95-1966)</f>
        <v>4649</v>
      </c>
      <c r="N95" s="12" cm="1">
        <f t="array" ref="N95">INDEX(GMWQ!$A$2:$NF$60,MATCH(1,(GMWQ!$NE$2:$NE$60=N$3)*(GMWQ!$ND$2:$ND$60=N$4)*(GMWQ!$NF$2:$NF$60=N$1),0),$E95-1966)</f>
        <v>1284</v>
      </c>
      <c r="O95" s="12" cm="1">
        <f t="array" ref="O95">INDEX(GMWQ!$A$2:$NF$60,MATCH(1,(GMWQ!$NE$2:$NE$60=O$3)*(GMWQ!$ND$2:$ND$60=O$4)*(GMWQ!$NF$2:$NF$60=O$1),0),$E95-1966)</f>
        <v>1638</v>
      </c>
      <c r="P95" s="12" cm="1">
        <f t="array" ref="P95">INDEX(GMWQ!$A$2:$NF$60,MATCH(1,(GMWQ!$NE$2:$NE$60=P$3)*(GMWQ!$ND$2:$ND$60=P$4)*(GMWQ!$NF$2:$NF$60=P$1),0),$E95-1966)</f>
        <v>813</v>
      </c>
      <c r="Q95" s="12" cm="1">
        <f t="array" ref="Q95">INDEX(GMWQ!$A$2:$NF$60,MATCH(1,(GMWQ!$NE$2:$NE$60=Q$3)*(GMWQ!$ND$2:$ND$60=Q$4)*(GMWQ!$NF$2:$NF$60=Q$1),0),$E95-1966)</f>
        <v>1101</v>
      </c>
      <c r="R95" s="12" cm="1">
        <f t="array" ref="R95">INDEX(GMWQ!$A$2:$NF$60,MATCH(1,(GMWQ!$NE$2:$NE$60=R$3)*(GMWQ!$ND$2:$ND$60=R$4)*(GMWQ!$NF$2:$NF$60=R$1),0),$E95-1966)</f>
        <v>281</v>
      </c>
      <c r="S95" s="12" cm="1">
        <f t="array" ref="S95">INDEX(GMWQ!$A$2:$NF$60,MATCH(1,(GMWQ!$NE$2:$NE$60=S$3)*(GMWQ!$ND$2:$ND$60=S$4)*(GMWQ!$NF$2:$NF$60=S$1),0),$E95-1966)</f>
        <v>1614</v>
      </c>
      <c r="T95" s="12" cm="1">
        <f t="array" ref="T95">INDEX(GMWQ!$A$2:$NF$60,MATCH(1,(GMWQ!$NE$2:$NE$60=T$3)*(GMWQ!$ND$2:$ND$60=T$4)*(GMWQ!$NF$2:$NF$60=T$1),0),$E95-1966)</f>
        <v>1663</v>
      </c>
      <c r="U95" s="12" cm="1">
        <f t="array" ref="U95">INDEX(GMWQ!$A$2:$NF$60,MATCH(1,(GMWQ!$NE$2:$NE$60=U$3)*(GMWQ!$ND$2:$ND$60=U$4)*(GMWQ!$NF$2:$NF$60=U$1),0),$E95-1966)</f>
        <v>1684</v>
      </c>
      <c r="V95" s="12" cm="1">
        <f t="array" ref="V95">INDEX(GMWQ!$A$2:$NF$60,MATCH(1,(GMWQ!$NE$2:$NE$60=V$3)*(GMWQ!$ND$2:$ND$60=V$4)*(GMWQ!$NF$2:$NF$60=V$1),0),$E95-1966)</f>
        <v>2008</v>
      </c>
      <c r="W95" s="12" cm="1">
        <f t="array" ref="W95">INDEX(GMWQ!$A$2:$NF$60,MATCH(1,(GMWQ!$NE$2:$NE$60=W$3)*(GMWQ!$ND$2:$ND$60=W$4)*(GMWQ!$NF$2:$NF$60=W$1),0),$E95-1966)</f>
        <v>2908</v>
      </c>
      <c r="X95" s="12" cm="1">
        <f t="array" ref="X95">INDEX(GMWQ!$A$2:$NF$60,MATCH(1,(GMWQ!$NE$2:$NE$60=X$3)*(GMWQ!$ND$2:$ND$60=X$4)*(GMWQ!$NF$2:$NF$60=X$1),0),$E95-1966)</f>
        <v>649</v>
      </c>
      <c r="Y95" s="12" cm="1">
        <f t="array" ref="Y95">INDEX(GMWQ!$A$2:$NF$60,MATCH(1,(GMWQ!$NE$2:$NE$60=Y$3)*(GMWQ!$ND$2:$ND$60=Y$4)*(GMWQ!$NF$2:$NF$60=Y$1),0),$E95-1966)</f>
        <v>785</v>
      </c>
      <c r="Z95" s="12" cm="1">
        <f t="array" ref="Z95">INDEX(GMWQ!$A$2:$NF$60,MATCH(1,(GMWQ!$NE$2:$NE$60=Z$3)*(GMWQ!$ND$2:$ND$60=Z$4)*(GMWQ!$NF$2:$NF$60=Z$1),0),$E95-1966)</f>
        <v>25670</v>
      </c>
      <c r="AA95" s="12" cm="1">
        <f t="array" ref="AA95">INDEX(GMWQ!$A$2:$NF$60,MATCH(1,(GMWQ!$NE$2:$NE$60=AA$3)*(GMWQ!$ND$2:$ND$60=AA$4)*(GMWQ!$NF$2:$NF$60=AA$1),0),$E95-1966)</f>
        <v>4944</v>
      </c>
    </row>
    <row r="96" spans="1:27" x14ac:dyDescent="0.25">
      <c r="B96" s="12">
        <f t="shared" si="8"/>
        <v>1995</v>
      </c>
      <c r="C96" s="12">
        <f t="shared" si="8"/>
        <v>1995</v>
      </c>
      <c r="E96" s="12">
        <f t="shared" si="5"/>
        <v>2062</v>
      </c>
      <c r="F96" s="12" cm="1">
        <f t="array" ref="F96">INDEX(GMWQ!$A$2:$NF$60,MATCH(1,(GMWQ!$NE$2:$NE$60=F$3)*(GMWQ!$ND$2:$ND$60=F$4)*(GMWQ!$NF$2:$NF$60=F$1),0),$E96-1966)</f>
        <v>28047</v>
      </c>
      <c r="G96" s="12" cm="1">
        <f t="array" ref="G96">INDEX(GMWQ!$A$2:$NF$60,MATCH(1,(GMWQ!$NE$2:$NE$60=G$3)*(GMWQ!$ND$2:$ND$60=G$4)*(GMWQ!$NF$2:$NF$60=G$1),0),$E96-1966)</f>
        <v>465</v>
      </c>
      <c r="H96" s="12" cm="1">
        <f t="array" ref="H96">INDEX(GMWQ!$A$2:$NF$60,MATCH(1,(GMWQ!$NE$2:$NE$60=H$3)*(GMWQ!$ND$2:$ND$60=H$4)*(GMWQ!$NF$2:$NF$60=H$1),0),$E96-1966)</f>
        <v>67</v>
      </c>
      <c r="I96" s="12" cm="1">
        <f t="array" ref="I96">INDEX(GMWQ!$A$2:$NF$60,MATCH(1,(GMWQ!$NE$2:$NE$60=I$3)*(GMWQ!$ND$2:$ND$60=I$4)*(GMWQ!$NF$2:$NF$60=I$1),0),$E96-1966)</f>
        <v>4214</v>
      </c>
      <c r="J96" s="12" cm="1">
        <f t="array" ref="J96">INDEX(GMWQ!$A$2:$NF$60,MATCH(1,(GMWQ!$NE$2:$NE$60=J$3)*(GMWQ!$ND$2:$ND$60=J$4)*(GMWQ!$NF$2:$NF$60=J$1),0),$E96-1966)</f>
        <v>122</v>
      </c>
      <c r="K96" s="12" cm="1">
        <f t="array" ref="K96">INDEX(GMWQ!$A$2:$NF$60,MATCH(1,(GMWQ!$NE$2:$NE$60=K$3)*(GMWQ!$ND$2:$ND$60=K$4)*(GMWQ!$NF$2:$NF$60=K$1),0),$E96-1966)</f>
        <v>148</v>
      </c>
      <c r="L96" s="12" cm="1">
        <f t="array" ref="L96">INDEX(GMWQ!$A$2:$NF$60,MATCH(1,(GMWQ!$NE$2:$NE$60=L$3)*(GMWQ!$ND$2:$ND$60=L$4)*(GMWQ!$NF$2:$NF$60=L$1),0),$E96-1966)</f>
        <v>1856</v>
      </c>
      <c r="M96" s="12" cm="1">
        <f t="array" ref="M96">INDEX(GMWQ!$A$2:$NF$60,MATCH(1,(GMWQ!$NE$2:$NE$60=M$3)*(GMWQ!$ND$2:$ND$60=M$4)*(GMWQ!$NF$2:$NF$60=M$1),0),$E96-1966)</f>
        <v>4663</v>
      </c>
      <c r="N96" s="12" cm="1">
        <f t="array" ref="N96">INDEX(GMWQ!$A$2:$NF$60,MATCH(1,(GMWQ!$NE$2:$NE$60=N$3)*(GMWQ!$ND$2:$ND$60=N$4)*(GMWQ!$NF$2:$NF$60=N$1),0),$E96-1966)</f>
        <v>1291</v>
      </c>
      <c r="O96" s="12" cm="1">
        <f t="array" ref="O96">INDEX(GMWQ!$A$2:$NF$60,MATCH(1,(GMWQ!$NE$2:$NE$60=O$3)*(GMWQ!$ND$2:$ND$60=O$4)*(GMWQ!$NF$2:$NF$60=O$1),0),$E96-1966)</f>
        <v>1649</v>
      </c>
      <c r="P96" s="12" cm="1">
        <f t="array" ref="P96">INDEX(GMWQ!$A$2:$NF$60,MATCH(1,(GMWQ!$NE$2:$NE$60=P$3)*(GMWQ!$ND$2:$ND$60=P$4)*(GMWQ!$NF$2:$NF$60=P$1),0),$E96-1966)</f>
        <v>818</v>
      </c>
      <c r="Q96" s="12" cm="1">
        <f t="array" ref="Q96">INDEX(GMWQ!$A$2:$NF$60,MATCH(1,(GMWQ!$NE$2:$NE$60=Q$3)*(GMWQ!$ND$2:$ND$60=Q$4)*(GMWQ!$NF$2:$NF$60=Q$1),0),$E96-1966)</f>
        <v>1104</v>
      </c>
      <c r="R96" s="12" cm="1">
        <f t="array" ref="R96">INDEX(GMWQ!$A$2:$NF$60,MATCH(1,(GMWQ!$NE$2:$NE$60=R$3)*(GMWQ!$ND$2:$ND$60=R$4)*(GMWQ!$NF$2:$NF$60=R$1),0),$E96-1966)</f>
        <v>283</v>
      </c>
      <c r="S96" s="12" cm="1">
        <f t="array" ref="S96">INDEX(GMWQ!$A$2:$NF$60,MATCH(1,(GMWQ!$NE$2:$NE$60=S$3)*(GMWQ!$ND$2:$ND$60=S$4)*(GMWQ!$NF$2:$NF$60=S$1),0),$E96-1966)</f>
        <v>1628</v>
      </c>
      <c r="T96" s="12" cm="1">
        <f t="array" ref="T96">INDEX(GMWQ!$A$2:$NF$60,MATCH(1,(GMWQ!$NE$2:$NE$60=T$3)*(GMWQ!$ND$2:$ND$60=T$4)*(GMWQ!$NF$2:$NF$60=T$1),0),$E96-1966)</f>
        <v>1678</v>
      </c>
      <c r="U96" s="12" cm="1">
        <f t="array" ref="U96">INDEX(GMWQ!$A$2:$NF$60,MATCH(1,(GMWQ!$NE$2:$NE$60=U$3)*(GMWQ!$ND$2:$ND$60=U$4)*(GMWQ!$NF$2:$NF$60=U$1),0),$E96-1966)</f>
        <v>1675</v>
      </c>
      <c r="V96" s="12" cm="1">
        <f t="array" ref="V96">INDEX(GMWQ!$A$2:$NF$60,MATCH(1,(GMWQ!$NE$2:$NE$60=V$3)*(GMWQ!$ND$2:$ND$60=V$4)*(GMWQ!$NF$2:$NF$60=V$1),0),$E96-1966)</f>
        <v>2024</v>
      </c>
      <c r="W96" s="12" cm="1">
        <f t="array" ref="W96">INDEX(GMWQ!$A$2:$NF$60,MATCH(1,(GMWQ!$NE$2:$NE$60=W$3)*(GMWQ!$ND$2:$ND$60=W$4)*(GMWQ!$NF$2:$NF$60=W$1),0),$E96-1966)</f>
        <v>2915</v>
      </c>
      <c r="X96" s="12" cm="1">
        <f t="array" ref="X96">INDEX(GMWQ!$A$2:$NF$60,MATCH(1,(GMWQ!$NE$2:$NE$60=X$3)*(GMWQ!$ND$2:$ND$60=X$4)*(GMWQ!$NF$2:$NF$60=X$1),0),$E96-1966)</f>
        <v>654</v>
      </c>
      <c r="Y96" s="12" cm="1">
        <f t="array" ref="Y96">INDEX(GMWQ!$A$2:$NF$60,MATCH(1,(GMWQ!$NE$2:$NE$60=Y$3)*(GMWQ!$ND$2:$ND$60=Y$4)*(GMWQ!$NF$2:$NF$60=Y$1),0),$E96-1966)</f>
        <v>793</v>
      </c>
      <c r="Z96" s="12" cm="1">
        <f t="array" ref="Z96">INDEX(GMWQ!$A$2:$NF$60,MATCH(1,(GMWQ!$NE$2:$NE$60=Z$3)*(GMWQ!$ND$2:$ND$60=Z$4)*(GMWQ!$NF$2:$NF$60=Z$1),0),$E96-1966)</f>
        <v>25770</v>
      </c>
      <c r="AA96" s="12" cm="1">
        <f t="array" ref="AA96">INDEX(GMWQ!$A$2:$NF$60,MATCH(1,(GMWQ!$NE$2:$NE$60=AA$3)*(GMWQ!$ND$2:$ND$60=AA$4)*(GMWQ!$NF$2:$NF$60=AA$1),0),$E96-1966)</f>
        <v>4930</v>
      </c>
    </row>
    <row r="97" spans="1:27" x14ac:dyDescent="0.25">
      <c r="B97" s="12">
        <f t="shared" si="8"/>
        <v>1995</v>
      </c>
      <c r="C97" s="12">
        <f t="shared" si="8"/>
        <v>1995</v>
      </c>
      <c r="E97" s="12">
        <f t="shared" si="5"/>
        <v>2063</v>
      </c>
      <c r="F97" s="12" cm="1">
        <f t="array" ref="F97">INDEX(GMWQ!$A$2:$NF$60,MATCH(1,(GMWQ!$NE$2:$NE$60=F$3)*(GMWQ!$ND$2:$ND$60=F$4)*(GMWQ!$NF$2:$NF$60=F$1),0),$E97-1966)</f>
        <v>28046</v>
      </c>
      <c r="G97" s="12" cm="1">
        <f t="array" ref="G97">INDEX(GMWQ!$A$2:$NF$60,MATCH(1,(GMWQ!$NE$2:$NE$60=G$3)*(GMWQ!$ND$2:$ND$60=G$4)*(GMWQ!$NF$2:$NF$60=G$1),0),$E97-1966)</f>
        <v>469</v>
      </c>
      <c r="H97" s="12" cm="1">
        <f t="array" ref="H97">INDEX(GMWQ!$A$2:$NF$60,MATCH(1,(GMWQ!$NE$2:$NE$60=H$3)*(GMWQ!$ND$2:$ND$60=H$4)*(GMWQ!$NF$2:$NF$60=H$1),0),$E97-1966)</f>
        <v>68</v>
      </c>
      <c r="I97" s="12" cm="1">
        <f t="array" ref="I97">INDEX(GMWQ!$A$2:$NF$60,MATCH(1,(GMWQ!$NE$2:$NE$60=I$3)*(GMWQ!$ND$2:$ND$60=I$4)*(GMWQ!$NF$2:$NF$60=I$1),0),$E97-1966)</f>
        <v>4219</v>
      </c>
      <c r="J97" s="12" cm="1">
        <f t="array" ref="J97">INDEX(GMWQ!$A$2:$NF$60,MATCH(1,(GMWQ!$NE$2:$NE$60=J$3)*(GMWQ!$ND$2:$ND$60=J$4)*(GMWQ!$NF$2:$NF$60=J$1),0),$E97-1966)</f>
        <v>119</v>
      </c>
      <c r="K97" s="12" cm="1">
        <f t="array" ref="K97">INDEX(GMWQ!$A$2:$NF$60,MATCH(1,(GMWQ!$NE$2:$NE$60=K$3)*(GMWQ!$ND$2:$ND$60=K$4)*(GMWQ!$NF$2:$NF$60=K$1),0),$E97-1966)</f>
        <v>146</v>
      </c>
      <c r="L97" s="12" cm="1">
        <f t="array" ref="L97">INDEX(GMWQ!$A$2:$NF$60,MATCH(1,(GMWQ!$NE$2:$NE$60=L$3)*(GMWQ!$ND$2:$ND$60=L$4)*(GMWQ!$NF$2:$NF$60=L$1),0),$E97-1966)</f>
        <v>1843</v>
      </c>
      <c r="M97" s="12" cm="1">
        <f t="array" ref="M97">INDEX(GMWQ!$A$2:$NF$60,MATCH(1,(GMWQ!$NE$2:$NE$60=M$3)*(GMWQ!$ND$2:$ND$60=M$4)*(GMWQ!$NF$2:$NF$60=M$1),0),$E97-1966)</f>
        <v>4642</v>
      </c>
      <c r="N97" s="12" cm="1">
        <f t="array" ref="N97">INDEX(GMWQ!$A$2:$NF$60,MATCH(1,(GMWQ!$NE$2:$NE$60=N$3)*(GMWQ!$ND$2:$ND$60=N$4)*(GMWQ!$NF$2:$NF$60=N$1),0),$E97-1966)</f>
        <v>1288</v>
      </c>
      <c r="O97" s="12" cm="1">
        <f t="array" ref="O97">INDEX(GMWQ!$A$2:$NF$60,MATCH(1,(GMWQ!$NE$2:$NE$60=O$3)*(GMWQ!$ND$2:$ND$60=O$4)*(GMWQ!$NF$2:$NF$60=O$1),0),$E97-1966)</f>
        <v>1652</v>
      </c>
      <c r="P97" s="12" cm="1">
        <f t="array" ref="P97">INDEX(GMWQ!$A$2:$NF$60,MATCH(1,(GMWQ!$NE$2:$NE$60=P$3)*(GMWQ!$ND$2:$ND$60=P$4)*(GMWQ!$NF$2:$NF$60=P$1),0),$E97-1966)</f>
        <v>821</v>
      </c>
      <c r="Q97" s="12" cm="1">
        <f t="array" ref="Q97">INDEX(GMWQ!$A$2:$NF$60,MATCH(1,(GMWQ!$NE$2:$NE$60=Q$3)*(GMWQ!$ND$2:$ND$60=Q$4)*(GMWQ!$NF$2:$NF$60=Q$1),0),$E97-1966)</f>
        <v>1102</v>
      </c>
      <c r="R97" s="12" cm="1">
        <f t="array" ref="R97">INDEX(GMWQ!$A$2:$NF$60,MATCH(1,(GMWQ!$NE$2:$NE$60=R$3)*(GMWQ!$ND$2:$ND$60=R$4)*(GMWQ!$NF$2:$NF$60=R$1),0),$E97-1966)</f>
        <v>286</v>
      </c>
      <c r="S97" s="12" cm="1">
        <f t="array" ref="S97">INDEX(GMWQ!$A$2:$NF$60,MATCH(1,(GMWQ!$NE$2:$NE$60=S$3)*(GMWQ!$ND$2:$ND$60=S$4)*(GMWQ!$NF$2:$NF$60=S$1),0),$E97-1966)</f>
        <v>1651</v>
      </c>
      <c r="T97" s="12" cm="1">
        <f t="array" ref="T97">INDEX(GMWQ!$A$2:$NF$60,MATCH(1,(GMWQ!$NE$2:$NE$60=T$3)*(GMWQ!$ND$2:$ND$60=T$4)*(GMWQ!$NF$2:$NF$60=T$1),0),$E97-1966)</f>
        <v>1715</v>
      </c>
      <c r="U97" s="12" cm="1">
        <f t="array" ref="U97">INDEX(GMWQ!$A$2:$NF$60,MATCH(1,(GMWQ!$NE$2:$NE$60=U$3)*(GMWQ!$ND$2:$ND$60=U$4)*(GMWQ!$NF$2:$NF$60=U$1),0),$E97-1966)</f>
        <v>1667</v>
      </c>
      <c r="V97" s="12" cm="1">
        <f t="array" ref="V97">INDEX(GMWQ!$A$2:$NF$60,MATCH(1,(GMWQ!$NE$2:$NE$60=V$3)*(GMWQ!$ND$2:$ND$60=V$4)*(GMWQ!$NF$2:$NF$60=V$1),0),$E97-1966)</f>
        <v>1998</v>
      </c>
      <c r="W97" s="12" cm="1">
        <f t="array" ref="W97">INDEX(GMWQ!$A$2:$NF$60,MATCH(1,(GMWQ!$NE$2:$NE$60=W$3)*(GMWQ!$ND$2:$ND$60=W$4)*(GMWQ!$NF$2:$NF$60=W$1),0),$E97-1966)</f>
        <v>2926</v>
      </c>
      <c r="X97" s="12" cm="1">
        <f t="array" ref="X97">INDEX(GMWQ!$A$2:$NF$60,MATCH(1,(GMWQ!$NE$2:$NE$60=X$3)*(GMWQ!$ND$2:$ND$60=X$4)*(GMWQ!$NF$2:$NF$60=X$1),0),$E97-1966)</f>
        <v>650</v>
      </c>
      <c r="Y97" s="12" cm="1">
        <f t="array" ref="Y97">INDEX(GMWQ!$A$2:$NF$60,MATCH(1,(GMWQ!$NE$2:$NE$60=Y$3)*(GMWQ!$ND$2:$ND$60=Y$4)*(GMWQ!$NF$2:$NF$60=Y$1),0),$E97-1966)</f>
        <v>783</v>
      </c>
      <c r="Z97" s="12" cm="1">
        <f t="array" ref="Z97">INDEX(GMWQ!$A$2:$NF$60,MATCH(1,(GMWQ!$NE$2:$NE$60=Z$3)*(GMWQ!$ND$2:$ND$60=Z$4)*(GMWQ!$NF$2:$NF$60=Z$1),0),$E97-1966)</f>
        <v>25852</v>
      </c>
      <c r="AA97" s="12" cm="1">
        <f t="array" ref="AA97">INDEX(GMWQ!$A$2:$NF$60,MATCH(1,(GMWQ!$NE$2:$NE$60=AA$3)*(GMWQ!$ND$2:$ND$60=AA$4)*(GMWQ!$NF$2:$NF$60=AA$1),0),$E97-1966)</f>
        <v>4915</v>
      </c>
    </row>
    <row r="98" spans="1:27" x14ac:dyDescent="0.25">
      <c r="B98" s="12">
        <f t="shared" si="8"/>
        <v>1995</v>
      </c>
      <c r="C98" s="12">
        <f t="shared" si="8"/>
        <v>1995</v>
      </c>
      <c r="E98" s="12">
        <f t="shared" si="5"/>
        <v>2064</v>
      </c>
      <c r="F98" s="12" cm="1">
        <f t="array" ref="F98">INDEX(GMWQ!$A$2:$NF$60,MATCH(1,(GMWQ!$NE$2:$NE$60=F$3)*(GMWQ!$ND$2:$ND$60=F$4)*(GMWQ!$NF$2:$NF$60=F$1),0),$E98-1966)</f>
        <v>28192</v>
      </c>
      <c r="G98" s="12" cm="1">
        <f t="array" ref="G98">INDEX(GMWQ!$A$2:$NF$60,MATCH(1,(GMWQ!$NE$2:$NE$60=G$3)*(GMWQ!$ND$2:$ND$60=G$4)*(GMWQ!$NF$2:$NF$60=G$1),0),$E98-1966)</f>
        <v>471</v>
      </c>
      <c r="H98" s="12" cm="1">
        <f t="array" ref="H98">INDEX(GMWQ!$A$2:$NF$60,MATCH(1,(GMWQ!$NE$2:$NE$60=H$3)*(GMWQ!$ND$2:$ND$60=H$4)*(GMWQ!$NF$2:$NF$60=H$1),0),$E98-1966)</f>
        <v>72</v>
      </c>
      <c r="I98" s="12" cm="1">
        <f t="array" ref="I98">INDEX(GMWQ!$A$2:$NF$60,MATCH(1,(GMWQ!$NE$2:$NE$60=I$3)*(GMWQ!$ND$2:$ND$60=I$4)*(GMWQ!$NF$2:$NF$60=I$1),0),$E98-1966)</f>
        <v>4273</v>
      </c>
      <c r="J98" s="12" cm="1">
        <f t="array" ref="J98">INDEX(GMWQ!$A$2:$NF$60,MATCH(1,(GMWQ!$NE$2:$NE$60=J$3)*(GMWQ!$ND$2:$ND$60=J$4)*(GMWQ!$NF$2:$NF$60=J$1),0),$E98-1966)</f>
        <v>120</v>
      </c>
      <c r="K98" s="12" cm="1">
        <f t="array" ref="K98">INDEX(GMWQ!$A$2:$NF$60,MATCH(1,(GMWQ!$NE$2:$NE$60=K$3)*(GMWQ!$ND$2:$ND$60=K$4)*(GMWQ!$NF$2:$NF$60=K$1),0),$E98-1966)</f>
        <v>145</v>
      </c>
      <c r="L98" s="12" cm="1">
        <f t="array" ref="L98">INDEX(GMWQ!$A$2:$NF$60,MATCH(1,(GMWQ!$NE$2:$NE$60=L$3)*(GMWQ!$ND$2:$ND$60=L$4)*(GMWQ!$NF$2:$NF$60=L$1),0),$E98-1966)</f>
        <v>1837</v>
      </c>
      <c r="M98" s="12" cm="1">
        <f t="array" ref="M98">INDEX(GMWQ!$A$2:$NF$60,MATCH(1,(GMWQ!$NE$2:$NE$60=M$3)*(GMWQ!$ND$2:$ND$60=M$4)*(GMWQ!$NF$2:$NF$60=M$1),0),$E98-1966)</f>
        <v>4696</v>
      </c>
      <c r="N98" s="12" cm="1">
        <f t="array" ref="N98">INDEX(GMWQ!$A$2:$NF$60,MATCH(1,(GMWQ!$NE$2:$NE$60=N$3)*(GMWQ!$ND$2:$ND$60=N$4)*(GMWQ!$NF$2:$NF$60=N$1),0),$E98-1966)</f>
        <v>1277</v>
      </c>
      <c r="O98" s="12" cm="1">
        <f t="array" ref="O98">INDEX(GMWQ!$A$2:$NF$60,MATCH(1,(GMWQ!$NE$2:$NE$60=O$3)*(GMWQ!$ND$2:$ND$60=O$4)*(GMWQ!$NF$2:$NF$60=O$1),0),$E98-1966)</f>
        <v>1638</v>
      </c>
      <c r="P98" s="12" cm="1">
        <f t="array" ref="P98">INDEX(GMWQ!$A$2:$NF$60,MATCH(1,(GMWQ!$NE$2:$NE$60=P$3)*(GMWQ!$ND$2:$ND$60=P$4)*(GMWQ!$NF$2:$NF$60=P$1),0),$E98-1966)</f>
        <v>823</v>
      </c>
      <c r="Q98" s="12" cm="1">
        <f t="array" ref="Q98">INDEX(GMWQ!$A$2:$NF$60,MATCH(1,(GMWQ!$NE$2:$NE$60=Q$3)*(GMWQ!$ND$2:$ND$60=Q$4)*(GMWQ!$NF$2:$NF$60=Q$1),0),$E98-1966)</f>
        <v>1122</v>
      </c>
      <c r="R98" s="12" cm="1">
        <f t="array" ref="R98">INDEX(GMWQ!$A$2:$NF$60,MATCH(1,(GMWQ!$NE$2:$NE$60=R$3)*(GMWQ!$ND$2:$ND$60=R$4)*(GMWQ!$NF$2:$NF$60=R$1),0),$E98-1966)</f>
        <v>286</v>
      </c>
      <c r="S98" s="12" cm="1">
        <f t="array" ref="S98">INDEX(GMWQ!$A$2:$NF$60,MATCH(1,(GMWQ!$NE$2:$NE$60=S$3)*(GMWQ!$ND$2:$ND$60=S$4)*(GMWQ!$NF$2:$NF$60=S$1),0),$E98-1966)</f>
        <v>1650</v>
      </c>
      <c r="T98" s="12" cm="1">
        <f t="array" ref="T98">INDEX(GMWQ!$A$2:$NF$60,MATCH(1,(GMWQ!$NE$2:$NE$60=T$3)*(GMWQ!$ND$2:$ND$60=T$4)*(GMWQ!$NF$2:$NF$60=T$1),0),$E98-1966)</f>
        <v>1740</v>
      </c>
      <c r="U98" s="12" cm="1">
        <f t="array" ref="U98">INDEX(GMWQ!$A$2:$NF$60,MATCH(1,(GMWQ!$NE$2:$NE$60=U$3)*(GMWQ!$ND$2:$ND$60=U$4)*(GMWQ!$NF$2:$NF$60=U$1),0),$E98-1966)</f>
        <v>1662</v>
      </c>
      <c r="V98" s="12" cm="1">
        <f t="array" ref="V98">INDEX(GMWQ!$A$2:$NF$60,MATCH(1,(GMWQ!$NE$2:$NE$60=V$3)*(GMWQ!$ND$2:$ND$60=V$4)*(GMWQ!$NF$2:$NF$60=V$1),0),$E98-1966)</f>
        <v>2024</v>
      </c>
      <c r="W98" s="12" cm="1">
        <f t="array" ref="W98">INDEX(GMWQ!$A$2:$NF$60,MATCH(1,(GMWQ!$NE$2:$NE$60=W$3)*(GMWQ!$ND$2:$ND$60=W$4)*(GMWQ!$NF$2:$NF$60=W$1),0),$E98-1966)</f>
        <v>2921</v>
      </c>
      <c r="X98" s="12" cm="1">
        <f t="array" ref="X98">INDEX(GMWQ!$A$2:$NF$60,MATCH(1,(GMWQ!$NE$2:$NE$60=X$3)*(GMWQ!$ND$2:$ND$60=X$4)*(GMWQ!$NF$2:$NF$60=X$1),0),$E98-1966)</f>
        <v>653</v>
      </c>
      <c r="Y98" s="12" cm="1">
        <f t="array" ref="Y98">INDEX(GMWQ!$A$2:$NF$60,MATCH(1,(GMWQ!$NE$2:$NE$60=Y$3)*(GMWQ!$ND$2:$ND$60=Y$4)*(GMWQ!$NF$2:$NF$60=Y$1),0),$E98-1966)</f>
        <v>782</v>
      </c>
      <c r="Z98" s="12" cm="1">
        <f t="array" ref="Z98">INDEX(GMWQ!$A$2:$NF$60,MATCH(1,(GMWQ!$NE$2:$NE$60=Z$3)*(GMWQ!$ND$2:$ND$60=Z$4)*(GMWQ!$NF$2:$NF$60=Z$1),0),$E98-1966)</f>
        <v>25982</v>
      </c>
      <c r="AA98" s="12" cm="1">
        <f t="array" ref="AA98">INDEX(GMWQ!$A$2:$NF$60,MATCH(1,(GMWQ!$NE$2:$NE$60=AA$3)*(GMWQ!$ND$2:$ND$60=AA$4)*(GMWQ!$NF$2:$NF$60=AA$1),0),$E98-1966)</f>
        <v>4899</v>
      </c>
    </row>
    <row r="99" spans="1:27" x14ac:dyDescent="0.25">
      <c r="A99" s="12">
        <v>1996</v>
      </c>
      <c r="B99" s="12">
        <f t="shared" si="8"/>
        <v>1996</v>
      </c>
      <c r="C99" s="12">
        <f t="shared" si="8"/>
        <v>1995</v>
      </c>
      <c r="D99" s="12">
        <f t="shared" si="8"/>
        <v>1995</v>
      </c>
      <c r="E99" s="12">
        <f t="shared" si="5"/>
        <v>2065</v>
      </c>
      <c r="F99" s="12" cm="1">
        <f t="array" ref="F99">INDEX(GMWQ!$A$2:$NF$60,MATCH(1,(GMWQ!$NE$2:$NE$60=F$3)*(GMWQ!$ND$2:$ND$60=F$4)*(GMWQ!$NF$2:$NF$60=F$1),0),$E99-1966)</f>
        <v>28105</v>
      </c>
      <c r="G99" s="12" cm="1">
        <f t="array" ref="G99">INDEX(GMWQ!$A$2:$NF$60,MATCH(1,(GMWQ!$NE$2:$NE$60=G$3)*(GMWQ!$ND$2:$ND$60=G$4)*(GMWQ!$NF$2:$NF$60=G$1),0),$E99-1966)</f>
        <v>468</v>
      </c>
      <c r="H99" s="12" cm="1">
        <f t="array" ref="H99">INDEX(GMWQ!$A$2:$NF$60,MATCH(1,(GMWQ!$NE$2:$NE$60=H$3)*(GMWQ!$ND$2:$ND$60=H$4)*(GMWQ!$NF$2:$NF$60=H$1),0),$E99-1966)</f>
        <v>76</v>
      </c>
      <c r="I99" s="12" cm="1">
        <f t="array" ref="I99">INDEX(GMWQ!$A$2:$NF$60,MATCH(1,(GMWQ!$NE$2:$NE$60=I$3)*(GMWQ!$ND$2:$ND$60=I$4)*(GMWQ!$NF$2:$NF$60=I$1),0),$E99-1966)</f>
        <v>4263</v>
      </c>
      <c r="J99" s="12" cm="1">
        <f t="array" ref="J99">INDEX(GMWQ!$A$2:$NF$60,MATCH(1,(GMWQ!$NE$2:$NE$60=J$3)*(GMWQ!$ND$2:$ND$60=J$4)*(GMWQ!$NF$2:$NF$60=J$1),0),$E99-1966)</f>
        <v>115</v>
      </c>
      <c r="K99" s="12" cm="1">
        <f t="array" ref="K99">INDEX(GMWQ!$A$2:$NF$60,MATCH(1,(GMWQ!$NE$2:$NE$60=K$3)*(GMWQ!$ND$2:$ND$60=K$4)*(GMWQ!$NF$2:$NF$60=K$1),0),$E99-1966)</f>
        <v>139</v>
      </c>
      <c r="L99" s="12" cm="1">
        <f t="array" ref="L99">INDEX(GMWQ!$A$2:$NF$60,MATCH(1,(GMWQ!$NE$2:$NE$60=L$3)*(GMWQ!$ND$2:$ND$60=L$4)*(GMWQ!$NF$2:$NF$60=L$1),0),$E99-1966)</f>
        <v>1815</v>
      </c>
      <c r="M99" s="12" cm="1">
        <f t="array" ref="M99">INDEX(GMWQ!$A$2:$NF$60,MATCH(1,(GMWQ!$NE$2:$NE$60=M$3)*(GMWQ!$ND$2:$ND$60=M$4)*(GMWQ!$NF$2:$NF$60=M$1),0),$E99-1966)</f>
        <v>4689</v>
      </c>
      <c r="N99" s="12" cm="1">
        <f t="array" ref="N99">INDEX(GMWQ!$A$2:$NF$60,MATCH(1,(GMWQ!$NE$2:$NE$60=N$3)*(GMWQ!$ND$2:$ND$60=N$4)*(GMWQ!$NF$2:$NF$60=N$1),0),$E99-1966)</f>
        <v>1263</v>
      </c>
      <c r="O99" s="12" cm="1">
        <f t="array" ref="O99">INDEX(GMWQ!$A$2:$NF$60,MATCH(1,(GMWQ!$NE$2:$NE$60=O$3)*(GMWQ!$ND$2:$ND$60=O$4)*(GMWQ!$NF$2:$NF$60=O$1),0),$E99-1966)</f>
        <v>1639</v>
      </c>
      <c r="P99" s="12" cm="1">
        <f t="array" ref="P99">INDEX(GMWQ!$A$2:$NF$60,MATCH(1,(GMWQ!$NE$2:$NE$60=P$3)*(GMWQ!$ND$2:$ND$60=P$4)*(GMWQ!$NF$2:$NF$60=P$1),0),$E99-1966)</f>
        <v>813</v>
      </c>
      <c r="Q99" s="12" cm="1">
        <f t="array" ref="Q99">INDEX(GMWQ!$A$2:$NF$60,MATCH(1,(GMWQ!$NE$2:$NE$60=Q$3)*(GMWQ!$ND$2:$ND$60=Q$4)*(GMWQ!$NF$2:$NF$60=Q$1),0),$E99-1966)</f>
        <v>1096</v>
      </c>
      <c r="R99" s="12" cm="1">
        <f t="array" ref="R99">INDEX(GMWQ!$A$2:$NF$60,MATCH(1,(GMWQ!$NE$2:$NE$60=R$3)*(GMWQ!$ND$2:$ND$60=R$4)*(GMWQ!$NF$2:$NF$60=R$1),0),$E99-1966)</f>
        <v>281</v>
      </c>
      <c r="S99" s="12" cm="1">
        <f t="array" ref="S99">INDEX(GMWQ!$A$2:$NF$60,MATCH(1,(GMWQ!$NE$2:$NE$60=S$3)*(GMWQ!$ND$2:$ND$60=S$4)*(GMWQ!$NF$2:$NF$60=S$1),0),$E99-1966)</f>
        <v>1625</v>
      </c>
      <c r="T99" s="12" cm="1">
        <f t="array" ref="T99">INDEX(GMWQ!$A$2:$NF$60,MATCH(1,(GMWQ!$NE$2:$NE$60=T$3)*(GMWQ!$ND$2:$ND$60=T$4)*(GMWQ!$NF$2:$NF$60=T$1),0),$E99-1966)</f>
        <v>1755</v>
      </c>
      <c r="U99" s="12" cm="1">
        <f t="array" ref="U99">INDEX(GMWQ!$A$2:$NF$60,MATCH(1,(GMWQ!$NE$2:$NE$60=U$3)*(GMWQ!$ND$2:$ND$60=U$4)*(GMWQ!$NF$2:$NF$60=U$1),0),$E99-1966)</f>
        <v>1658</v>
      </c>
      <c r="V99" s="12" cm="1">
        <f t="array" ref="V99">INDEX(GMWQ!$A$2:$NF$60,MATCH(1,(GMWQ!$NE$2:$NE$60=V$3)*(GMWQ!$ND$2:$ND$60=V$4)*(GMWQ!$NF$2:$NF$60=V$1),0),$E99-1966)</f>
        <v>2046</v>
      </c>
      <c r="W99" s="12" cm="1">
        <f t="array" ref="W99">INDEX(GMWQ!$A$2:$NF$60,MATCH(1,(GMWQ!$NE$2:$NE$60=W$3)*(GMWQ!$ND$2:$ND$60=W$4)*(GMWQ!$NF$2:$NF$60=W$1),0),$E99-1966)</f>
        <v>2913</v>
      </c>
      <c r="X99" s="12" cm="1">
        <f t="array" ref="X99">INDEX(GMWQ!$A$2:$NF$60,MATCH(1,(GMWQ!$NE$2:$NE$60=X$3)*(GMWQ!$ND$2:$ND$60=X$4)*(GMWQ!$NF$2:$NF$60=X$1),0),$E99-1966)</f>
        <v>657</v>
      </c>
      <c r="Y99" s="12" cm="1">
        <f t="array" ref="Y99">INDEX(GMWQ!$A$2:$NF$60,MATCH(1,(GMWQ!$NE$2:$NE$60=Y$3)*(GMWQ!$ND$2:$ND$60=Y$4)*(GMWQ!$NF$2:$NF$60=Y$1),0),$E99-1966)</f>
        <v>796</v>
      </c>
      <c r="Z99" s="12" cm="1">
        <f t="array" ref="Z99">INDEX(GMWQ!$A$2:$NF$60,MATCH(1,(GMWQ!$NE$2:$NE$60=Z$3)*(GMWQ!$ND$2:$ND$60=Z$4)*(GMWQ!$NF$2:$NF$60=Z$1),0),$E99-1966)</f>
        <v>25970</v>
      </c>
      <c r="AA99" s="12" cm="1">
        <f t="array" ref="AA99">INDEX(GMWQ!$A$2:$NF$60,MATCH(1,(GMWQ!$NE$2:$NE$60=AA$3)*(GMWQ!$ND$2:$ND$60=AA$4)*(GMWQ!$NF$2:$NF$60=AA$1),0),$E99-1966)</f>
        <v>4883</v>
      </c>
    </row>
    <row r="100" spans="1:27" x14ac:dyDescent="0.25">
      <c r="B100" s="12">
        <f t="shared" si="8"/>
        <v>1996</v>
      </c>
      <c r="C100" s="12">
        <f t="shared" si="8"/>
        <v>1996</v>
      </c>
      <c r="E100" s="12">
        <f t="shared" si="5"/>
        <v>2066</v>
      </c>
      <c r="F100" s="12" cm="1">
        <f t="array" ref="F100">INDEX(GMWQ!$A$2:$NF$60,MATCH(1,(GMWQ!$NE$2:$NE$60=F$3)*(GMWQ!$ND$2:$ND$60=F$4)*(GMWQ!$NF$2:$NF$60=F$1),0),$E100-1966)</f>
        <v>28248</v>
      </c>
      <c r="G100" s="12" cm="1">
        <f t="array" ref="G100">INDEX(GMWQ!$A$2:$NF$60,MATCH(1,(GMWQ!$NE$2:$NE$60=G$3)*(GMWQ!$ND$2:$ND$60=G$4)*(GMWQ!$NF$2:$NF$60=G$1),0),$E100-1966)</f>
        <v>473</v>
      </c>
      <c r="H100" s="12" cm="1">
        <f t="array" ref="H100">INDEX(GMWQ!$A$2:$NF$60,MATCH(1,(GMWQ!$NE$2:$NE$60=H$3)*(GMWQ!$ND$2:$ND$60=H$4)*(GMWQ!$NF$2:$NF$60=H$1),0),$E100-1966)</f>
        <v>80</v>
      </c>
      <c r="I100" s="12" cm="1">
        <f t="array" ref="I100">INDEX(GMWQ!$A$2:$NF$60,MATCH(1,(GMWQ!$NE$2:$NE$60=I$3)*(GMWQ!$ND$2:$ND$60=I$4)*(GMWQ!$NF$2:$NF$60=I$1),0),$E100-1966)</f>
        <v>4248</v>
      </c>
      <c r="J100" s="12" cm="1">
        <f t="array" ref="J100">INDEX(GMWQ!$A$2:$NF$60,MATCH(1,(GMWQ!$NE$2:$NE$60=J$3)*(GMWQ!$ND$2:$ND$60=J$4)*(GMWQ!$NF$2:$NF$60=J$1),0),$E100-1966)</f>
        <v>106</v>
      </c>
      <c r="K100" s="12" cm="1">
        <f t="array" ref="K100">INDEX(GMWQ!$A$2:$NF$60,MATCH(1,(GMWQ!$NE$2:$NE$60=K$3)*(GMWQ!$ND$2:$ND$60=K$4)*(GMWQ!$NF$2:$NF$60=K$1),0),$E100-1966)</f>
        <v>152</v>
      </c>
      <c r="L100" s="12" cm="1">
        <f t="array" ref="L100">INDEX(GMWQ!$A$2:$NF$60,MATCH(1,(GMWQ!$NE$2:$NE$60=L$3)*(GMWQ!$ND$2:$ND$60=L$4)*(GMWQ!$NF$2:$NF$60=L$1),0),$E100-1966)</f>
        <v>1838</v>
      </c>
      <c r="M100" s="12" cm="1">
        <f t="array" ref="M100">INDEX(GMWQ!$A$2:$NF$60,MATCH(1,(GMWQ!$NE$2:$NE$60=M$3)*(GMWQ!$ND$2:$ND$60=M$4)*(GMWQ!$NF$2:$NF$60=M$1),0),$E100-1966)</f>
        <v>4701</v>
      </c>
      <c r="N100" s="12" cm="1">
        <f t="array" ref="N100">INDEX(GMWQ!$A$2:$NF$60,MATCH(1,(GMWQ!$NE$2:$NE$60=N$3)*(GMWQ!$ND$2:$ND$60=N$4)*(GMWQ!$NF$2:$NF$60=N$1),0),$E100-1966)</f>
        <v>1270</v>
      </c>
      <c r="O100" s="12" cm="1">
        <f t="array" ref="O100">INDEX(GMWQ!$A$2:$NF$60,MATCH(1,(GMWQ!$NE$2:$NE$60=O$3)*(GMWQ!$ND$2:$ND$60=O$4)*(GMWQ!$NF$2:$NF$60=O$1),0),$E100-1966)</f>
        <v>1701</v>
      </c>
      <c r="P100" s="12" cm="1">
        <f t="array" ref="P100">INDEX(GMWQ!$A$2:$NF$60,MATCH(1,(GMWQ!$NE$2:$NE$60=P$3)*(GMWQ!$ND$2:$ND$60=P$4)*(GMWQ!$NF$2:$NF$60=P$1),0),$E100-1966)</f>
        <v>827</v>
      </c>
      <c r="Q100" s="12" cm="1">
        <f t="array" ref="Q100">INDEX(GMWQ!$A$2:$NF$60,MATCH(1,(GMWQ!$NE$2:$NE$60=Q$3)*(GMWQ!$ND$2:$ND$60=Q$4)*(GMWQ!$NF$2:$NF$60=Q$1),0),$E100-1966)</f>
        <v>1080</v>
      </c>
      <c r="R100" s="12" cm="1">
        <f t="array" ref="R100">INDEX(GMWQ!$A$2:$NF$60,MATCH(1,(GMWQ!$NE$2:$NE$60=R$3)*(GMWQ!$ND$2:$ND$60=R$4)*(GMWQ!$NF$2:$NF$60=R$1),0),$E100-1966)</f>
        <v>282</v>
      </c>
      <c r="S100" s="12" cm="1">
        <f t="array" ref="S100">INDEX(GMWQ!$A$2:$NF$60,MATCH(1,(GMWQ!$NE$2:$NE$60=S$3)*(GMWQ!$ND$2:$ND$60=S$4)*(GMWQ!$NF$2:$NF$60=S$1),0),$E100-1966)</f>
        <v>1629</v>
      </c>
      <c r="T100" s="12" cm="1">
        <f t="array" ref="T100">INDEX(GMWQ!$A$2:$NF$60,MATCH(1,(GMWQ!$NE$2:$NE$60=T$3)*(GMWQ!$ND$2:$ND$60=T$4)*(GMWQ!$NF$2:$NF$60=T$1),0),$E100-1966)</f>
        <v>1791</v>
      </c>
      <c r="U100" s="12" cm="1">
        <f t="array" ref="U100">INDEX(GMWQ!$A$2:$NF$60,MATCH(1,(GMWQ!$NE$2:$NE$60=U$3)*(GMWQ!$ND$2:$ND$60=U$4)*(GMWQ!$NF$2:$NF$60=U$1),0),$E100-1966)</f>
        <v>1648</v>
      </c>
      <c r="V100" s="12" cm="1">
        <f t="array" ref="V100">INDEX(GMWQ!$A$2:$NF$60,MATCH(1,(GMWQ!$NE$2:$NE$60=V$3)*(GMWQ!$ND$2:$ND$60=V$4)*(GMWQ!$NF$2:$NF$60=V$1),0),$E100-1966)</f>
        <v>2046</v>
      </c>
      <c r="W100" s="12" cm="1">
        <f t="array" ref="W100">INDEX(GMWQ!$A$2:$NF$60,MATCH(1,(GMWQ!$NE$2:$NE$60=W$3)*(GMWQ!$ND$2:$ND$60=W$4)*(GMWQ!$NF$2:$NF$60=W$1),0),$E100-1966)</f>
        <v>2920</v>
      </c>
      <c r="X100" s="12" cm="1">
        <f t="array" ref="X100">INDEX(GMWQ!$A$2:$NF$60,MATCH(1,(GMWQ!$NE$2:$NE$60=X$3)*(GMWQ!$ND$2:$ND$60=X$4)*(GMWQ!$NF$2:$NF$60=X$1),0),$E100-1966)</f>
        <v>660</v>
      </c>
      <c r="Y100" s="12" cm="1">
        <f t="array" ref="Y100">INDEX(GMWQ!$A$2:$NF$60,MATCH(1,(GMWQ!$NE$2:$NE$60=Y$3)*(GMWQ!$ND$2:$ND$60=Y$4)*(GMWQ!$NF$2:$NF$60=Y$1),0),$E100-1966)</f>
        <v>800</v>
      </c>
      <c r="Z100" s="12" cm="1">
        <f t="array" ref="Z100">INDEX(GMWQ!$A$2:$NF$60,MATCH(1,(GMWQ!$NE$2:$NE$60=Z$3)*(GMWQ!$ND$2:$ND$60=Z$4)*(GMWQ!$NF$2:$NF$60=Z$1),0),$E100-1966)</f>
        <v>26009</v>
      </c>
      <c r="AA100" s="12" cm="1">
        <f t="array" ref="AA100">INDEX(GMWQ!$A$2:$NF$60,MATCH(1,(GMWQ!$NE$2:$NE$60=AA$3)*(GMWQ!$ND$2:$ND$60=AA$4)*(GMWQ!$NF$2:$NF$60=AA$1),0),$E100-1966)</f>
        <v>4868</v>
      </c>
    </row>
    <row r="101" spans="1:27" x14ac:dyDescent="0.25">
      <c r="B101" s="12">
        <f t="shared" si="8"/>
        <v>1996</v>
      </c>
      <c r="C101" s="12">
        <f t="shared" si="8"/>
        <v>1996</v>
      </c>
      <c r="E101" s="12">
        <f t="shared" si="5"/>
        <v>2067</v>
      </c>
      <c r="F101" s="12" cm="1">
        <f t="array" ref="F101">INDEX(GMWQ!$A$2:$NF$60,MATCH(1,(GMWQ!$NE$2:$NE$60=F$3)*(GMWQ!$ND$2:$ND$60=F$4)*(GMWQ!$NF$2:$NF$60=F$1),0),$E101-1966)</f>
        <v>28394</v>
      </c>
      <c r="G101" s="12" cm="1">
        <f t="array" ref="G101">INDEX(GMWQ!$A$2:$NF$60,MATCH(1,(GMWQ!$NE$2:$NE$60=G$3)*(GMWQ!$ND$2:$ND$60=G$4)*(GMWQ!$NF$2:$NF$60=G$1),0),$E101-1966)</f>
        <v>484</v>
      </c>
      <c r="H101" s="12" cm="1">
        <f t="array" ref="H101">INDEX(GMWQ!$A$2:$NF$60,MATCH(1,(GMWQ!$NE$2:$NE$60=H$3)*(GMWQ!$ND$2:$ND$60=H$4)*(GMWQ!$NF$2:$NF$60=H$1),0),$E101-1966)</f>
        <v>81</v>
      </c>
      <c r="I101" s="12" cm="1">
        <f t="array" ref="I101">INDEX(GMWQ!$A$2:$NF$60,MATCH(1,(GMWQ!$NE$2:$NE$60=I$3)*(GMWQ!$ND$2:$ND$60=I$4)*(GMWQ!$NF$2:$NF$60=I$1),0),$E101-1966)</f>
        <v>4277</v>
      </c>
      <c r="J101" s="12" cm="1">
        <f t="array" ref="J101">INDEX(GMWQ!$A$2:$NF$60,MATCH(1,(GMWQ!$NE$2:$NE$60=J$3)*(GMWQ!$ND$2:$ND$60=J$4)*(GMWQ!$NF$2:$NF$60=J$1),0),$E101-1966)</f>
        <v>103</v>
      </c>
      <c r="K101" s="12" cm="1">
        <f t="array" ref="K101">INDEX(GMWQ!$A$2:$NF$60,MATCH(1,(GMWQ!$NE$2:$NE$60=K$3)*(GMWQ!$ND$2:$ND$60=K$4)*(GMWQ!$NF$2:$NF$60=K$1),0),$E101-1966)</f>
        <v>173</v>
      </c>
      <c r="L101" s="12" cm="1">
        <f t="array" ref="L101">INDEX(GMWQ!$A$2:$NF$60,MATCH(1,(GMWQ!$NE$2:$NE$60=L$3)*(GMWQ!$ND$2:$ND$60=L$4)*(GMWQ!$NF$2:$NF$60=L$1),0),$E101-1966)</f>
        <v>1812</v>
      </c>
      <c r="M101" s="12" cm="1">
        <f t="array" ref="M101">INDEX(GMWQ!$A$2:$NF$60,MATCH(1,(GMWQ!$NE$2:$NE$60=M$3)*(GMWQ!$ND$2:$ND$60=M$4)*(GMWQ!$NF$2:$NF$60=M$1),0),$E101-1966)</f>
        <v>4722</v>
      </c>
      <c r="N101" s="12" cm="1">
        <f t="array" ref="N101">INDEX(GMWQ!$A$2:$NF$60,MATCH(1,(GMWQ!$NE$2:$NE$60=N$3)*(GMWQ!$ND$2:$ND$60=N$4)*(GMWQ!$NF$2:$NF$60=N$1),0),$E101-1966)</f>
        <v>1275</v>
      </c>
      <c r="O101" s="12" cm="1">
        <f t="array" ref="O101">INDEX(GMWQ!$A$2:$NF$60,MATCH(1,(GMWQ!$NE$2:$NE$60=O$3)*(GMWQ!$ND$2:$ND$60=O$4)*(GMWQ!$NF$2:$NF$60=O$1),0),$E101-1966)</f>
        <v>1709</v>
      </c>
      <c r="P101" s="12" cm="1">
        <f t="array" ref="P101">INDEX(GMWQ!$A$2:$NF$60,MATCH(1,(GMWQ!$NE$2:$NE$60=P$3)*(GMWQ!$ND$2:$ND$60=P$4)*(GMWQ!$NF$2:$NF$60=P$1),0),$E101-1966)</f>
        <v>845</v>
      </c>
      <c r="Q101" s="12" cm="1">
        <f t="array" ref="Q101">INDEX(GMWQ!$A$2:$NF$60,MATCH(1,(GMWQ!$NE$2:$NE$60=Q$3)*(GMWQ!$ND$2:$ND$60=Q$4)*(GMWQ!$NF$2:$NF$60=Q$1),0),$E101-1966)</f>
        <v>1089</v>
      </c>
      <c r="R101" s="12" cm="1">
        <f t="array" ref="R101">INDEX(GMWQ!$A$2:$NF$60,MATCH(1,(GMWQ!$NE$2:$NE$60=R$3)*(GMWQ!$ND$2:$ND$60=R$4)*(GMWQ!$NF$2:$NF$60=R$1),0),$E101-1966)</f>
        <v>275</v>
      </c>
      <c r="S101" s="12" cm="1">
        <f t="array" ref="S101">INDEX(GMWQ!$A$2:$NF$60,MATCH(1,(GMWQ!$NE$2:$NE$60=S$3)*(GMWQ!$ND$2:$ND$60=S$4)*(GMWQ!$NF$2:$NF$60=S$1),0),$E101-1966)</f>
        <v>1629</v>
      </c>
      <c r="T101" s="12" cm="1">
        <f t="array" ref="T101">INDEX(GMWQ!$A$2:$NF$60,MATCH(1,(GMWQ!$NE$2:$NE$60=T$3)*(GMWQ!$ND$2:$ND$60=T$4)*(GMWQ!$NF$2:$NF$60=T$1),0),$E101-1966)</f>
        <v>1802</v>
      </c>
      <c r="U101" s="12" cm="1">
        <f t="array" ref="U101">INDEX(GMWQ!$A$2:$NF$60,MATCH(1,(GMWQ!$NE$2:$NE$60=U$3)*(GMWQ!$ND$2:$ND$60=U$4)*(GMWQ!$NF$2:$NF$60=U$1),0),$E101-1966)</f>
        <v>1642</v>
      </c>
      <c r="V101" s="12" cm="1">
        <f t="array" ref="V101">INDEX(GMWQ!$A$2:$NF$60,MATCH(1,(GMWQ!$NE$2:$NE$60=V$3)*(GMWQ!$ND$2:$ND$60=V$4)*(GMWQ!$NF$2:$NF$60=V$1),0),$E101-1966)</f>
        <v>2059</v>
      </c>
      <c r="W101" s="12" cm="1">
        <f t="array" ref="W101">INDEX(GMWQ!$A$2:$NF$60,MATCH(1,(GMWQ!$NE$2:$NE$60=W$3)*(GMWQ!$ND$2:$ND$60=W$4)*(GMWQ!$NF$2:$NF$60=W$1),0),$E101-1966)</f>
        <v>2935</v>
      </c>
      <c r="X101" s="12" cm="1">
        <f t="array" ref="X101">INDEX(GMWQ!$A$2:$NF$60,MATCH(1,(GMWQ!$NE$2:$NE$60=X$3)*(GMWQ!$ND$2:$ND$60=X$4)*(GMWQ!$NF$2:$NF$60=X$1),0),$E101-1966)</f>
        <v>673</v>
      </c>
      <c r="Y101" s="12" cm="1">
        <f t="array" ref="Y101">INDEX(GMWQ!$A$2:$NF$60,MATCH(1,(GMWQ!$NE$2:$NE$60=Y$3)*(GMWQ!$ND$2:$ND$60=Y$4)*(GMWQ!$NF$2:$NF$60=Y$1),0),$E101-1966)</f>
        <v>806</v>
      </c>
      <c r="Z101" s="12" cm="1">
        <f t="array" ref="Z101">INDEX(GMWQ!$A$2:$NF$60,MATCH(1,(GMWQ!$NE$2:$NE$60=Z$3)*(GMWQ!$ND$2:$ND$60=Z$4)*(GMWQ!$NF$2:$NF$60=Z$1),0),$E101-1966)</f>
        <v>26062</v>
      </c>
      <c r="AA101" s="12" cm="1">
        <f t="array" ref="AA101">INDEX(GMWQ!$A$2:$NF$60,MATCH(1,(GMWQ!$NE$2:$NE$60=AA$3)*(GMWQ!$ND$2:$ND$60=AA$4)*(GMWQ!$NF$2:$NF$60=AA$1),0),$E101-1966)</f>
        <v>4854</v>
      </c>
    </row>
    <row r="102" spans="1:27" x14ac:dyDescent="0.25">
      <c r="B102" s="12">
        <f t="shared" si="8"/>
        <v>1996</v>
      </c>
      <c r="C102" s="12">
        <f t="shared" si="8"/>
        <v>1996</v>
      </c>
      <c r="E102" s="12">
        <f t="shared" si="5"/>
        <v>2068</v>
      </c>
      <c r="F102" s="12" cm="1">
        <f t="array" ref="F102">INDEX(GMWQ!$A$2:$NF$60,MATCH(1,(GMWQ!$NE$2:$NE$60=F$3)*(GMWQ!$ND$2:$ND$60=F$4)*(GMWQ!$NF$2:$NF$60=F$1),0),$E102-1966)</f>
        <v>28493</v>
      </c>
      <c r="G102" s="12" cm="1">
        <f t="array" ref="G102">INDEX(GMWQ!$A$2:$NF$60,MATCH(1,(GMWQ!$NE$2:$NE$60=G$3)*(GMWQ!$ND$2:$ND$60=G$4)*(GMWQ!$NF$2:$NF$60=G$1),0),$E102-1966)</f>
        <v>483</v>
      </c>
      <c r="H102" s="12" cm="1">
        <f t="array" ref="H102">INDEX(GMWQ!$A$2:$NF$60,MATCH(1,(GMWQ!$NE$2:$NE$60=H$3)*(GMWQ!$ND$2:$ND$60=H$4)*(GMWQ!$NF$2:$NF$60=H$1),0),$E102-1966)</f>
        <v>82</v>
      </c>
      <c r="I102" s="12" cm="1">
        <f t="array" ref="I102">INDEX(GMWQ!$A$2:$NF$60,MATCH(1,(GMWQ!$NE$2:$NE$60=I$3)*(GMWQ!$ND$2:$ND$60=I$4)*(GMWQ!$NF$2:$NF$60=I$1),0),$E102-1966)</f>
        <v>4272</v>
      </c>
      <c r="J102" s="12" cm="1">
        <f t="array" ref="J102">INDEX(GMWQ!$A$2:$NF$60,MATCH(1,(GMWQ!$NE$2:$NE$60=J$3)*(GMWQ!$ND$2:$ND$60=J$4)*(GMWQ!$NF$2:$NF$60=J$1),0),$E102-1966)</f>
        <v>103</v>
      </c>
      <c r="K102" s="12" cm="1">
        <f t="array" ref="K102">INDEX(GMWQ!$A$2:$NF$60,MATCH(1,(GMWQ!$NE$2:$NE$60=K$3)*(GMWQ!$ND$2:$ND$60=K$4)*(GMWQ!$NF$2:$NF$60=K$1),0),$E102-1966)</f>
        <v>164</v>
      </c>
      <c r="L102" s="12" cm="1">
        <f t="array" ref="L102">INDEX(GMWQ!$A$2:$NF$60,MATCH(1,(GMWQ!$NE$2:$NE$60=L$3)*(GMWQ!$ND$2:$ND$60=L$4)*(GMWQ!$NF$2:$NF$60=L$1),0),$E102-1966)</f>
        <v>1814</v>
      </c>
      <c r="M102" s="12" cm="1">
        <f t="array" ref="M102">INDEX(GMWQ!$A$2:$NF$60,MATCH(1,(GMWQ!$NE$2:$NE$60=M$3)*(GMWQ!$ND$2:$ND$60=M$4)*(GMWQ!$NF$2:$NF$60=M$1),0),$E102-1966)</f>
        <v>4722</v>
      </c>
      <c r="N102" s="12" cm="1">
        <f t="array" ref="N102">INDEX(GMWQ!$A$2:$NF$60,MATCH(1,(GMWQ!$NE$2:$NE$60=N$3)*(GMWQ!$ND$2:$ND$60=N$4)*(GMWQ!$NF$2:$NF$60=N$1),0),$E102-1966)</f>
        <v>1294</v>
      </c>
      <c r="O102" s="12" cm="1">
        <f t="array" ref="O102">INDEX(GMWQ!$A$2:$NF$60,MATCH(1,(GMWQ!$NE$2:$NE$60=O$3)*(GMWQ!$ND$2:$ND$60=O$4)*(GMWQ!$NF$2:$NF$60=O$1),0),$E102-1966)</f>
        <v>1725</v>
      </c>
      <c r="P102" s="12" cm="1">
        <f t="array" ref="P102">INDEX(GMWQ!$A$2:$NF$60,MATCH(1,(GMWQ!$NE$2:$NE$60=P$3)*(GMWQ!$ND$2:$ND$60=P$4)*(GMWQ!$NF$2:$NF$60=P$1),0),$E102-1966)</f>
        <v>848</v>
      </c>
      <c r="Q102" s="12" cm="1">
        <f t="array" ref="Q102">INDEX(GMWQ!$A$2:$NF$60,MATCH(1,(GMWQ!$NE$2:$NE$60=Q$3)*(GMWQ!$ND$2:$ND$60=Q$4)*(GMWQ!$NF$2:$NF$60=Q$1),0),$E102-1966)</f>
        <v>1079</v>
      </c>
      <c r="R102" s="12" cm="1">
        <f t="array" ref="R102">INDEX(GMWQ!$A$2:$NF$60,MATCH(1,(GMWQ!$NE$2:$NE$60=R$3)*(GMWQ!$ND$2:$ND$60=R$4)*(GMWQ!$NF$2:$NF$60=R$1),0),$E102-1966)</f>
        <v>274</v>
      </c>
      <c r="S102" s="12" cm="1">
        <f t="array" ref="S102">INDEX(GMWQ!$A$2:$NF$60,MATCH(1,(GMWQ!$NE$2:$NE$60=S$3)*(GMWQ!$ND$2:$ND$60=S$4)*(GMWQ!$NF$2:$NF$60=S$1),0),$E102-1966)</f>
        <v>1657</v>
      </c>
      <c r="T102" s="12" cm="1">
        <f t="array" ref="T102">INDEX(GMWQ!$A$2:$NF$60,MATCH(1,(GMWQ!$NE$2:$NE$60=T$3)*(GMWQ!$ND$2:$ND$60=T$4)*(GMWQ!$NF$2:$NF$60=T$1),0),$E102-1966)</f>
        <v>1863</v>
      </c>
      <c r="U102" s="12" cm="1">
        <f t="array" ref="U102">INDEX(GMWQ!$A$2:$NF$60,MATCH(1,(GMWQ!$NE$2:$NE$60=U$3)*(GMWQ!$ND$2:$ND$60=U$4)*(GMWQ!$NF$2:$NF$60=U$1),0),$E102-1966)</f>
        <v>1631</v>
      </c>
      <c r="V102" s="12" cm="1">
        <f t="array" ref="V102">INDEX(GMWQ!$A$2:$NF$60,MATCH(1,(GMWQ!$NE$2:$NE$60=V$3)*(GMWQ!$ND$2:$ND$60=V$4)*(GMWQ!$NF$2:$NF$60=V$1),0),$E102-1966)</f>
        <v>2048</v>
      </c>
      <c r="W102" s="12" cm="1">
        <f t="array" ref="W102">INDEX(GMWQ!$A$2:$NF$60,MATCH(1,(GMWQ!$NE$2:$NE$60=W$3)*(GMWQ!$ND$2:$ND$60=W$4)*(GMWQ!$NF$2:$NF$60=W$1),0),$E102-1966)</f>
        <v>2956</v>
      </c>
      <c r="X102" s="12" cm="1">
        <f t="array" ref="X102">INDEX(GMWQ!$A$2:$NF$60,MATCH(1,(GMWQ!$NE$2:$NE$60=X$3)*(GMWQ!$ND$2:$ND$60=X$4)*(GMWQ!$NF$2:$NF$60=X$1),0),$E102-1966)</f>
        <v>679</v>
      </c>
      <c r="Y102" s="12" cm="1">
        <f t="array" ref="Y102">INDEX(GMWQ!$A$2:$NF$60,MATCH(1,(GMWQ!$NE$2:$NE$60=Y$3)*(GMWQ!$ND$2:$ND$60=Y$4)*(GMWQ!$NF$2:$NF$60=Y$1),0),$E102-1966)</f>
        <v>798</v>
      </c>
      <c r="Z102" s="12" cm="1">
        <f t="array" ref="Z102">INDEX(GMWQ!$A$2:$NF$60,MATCH(1,(GMWQ!$NE$2:$NE$60=Z$3)*(GMWQ!$ND$2:$ND$60=Z$4)*(GMWQ!$NF$2:$NF$60=Z$1),0),$E102-1966)</f>
        <v>26198</v>
      </c>
      <c r="AA102" s="12" cm="1">
        <f t="array" ref="AA102">INDEX(GMWQ!$A$2:$NF$60,MATCH(1,(GMWQ!$NE$2:$NE$60=AA$3)*(GMWQ!$ND$2:$ND$60=AA$4)*(GMWQ!$NF$2:$NF$60=AA$1),0),$E102-1966)</f>
        <v>4841</v>
      </c>
    </row>
    <row r="103" spans="1:27" x14ac:dyDescent="0.25">
      <c r="A103" s="12">
        <v>1997</v>
      </c>
      <c r="B103" s="12">
        <f t="shared" si="8"/>
        <v>1997</v>
      </c>
      <c r="C103" s="12">
        <f t="shared" si="8"/>
        <v>1996</v>
      </c>
      <c r="D103" s="12">
        <f t="shared" si="8"/>
        <v>1996</v>
      </c>
      <c r="E103" s="12">
        <f t="shared" si="5"/>
        <v>2069</v>
      </c>
      <c r="F103" s="12" cm="1">
        <f t="array" ref="F103">INDEX(GMWQ!$A$2:$NF$60,MATCH(1,(GMWQ!$NE$2:$NE$60=F$3)*(GMWQ!$ND$2:$ND$60=F$4)*(GMWQ!$NF$2:$NF$60=F$1),0),$E103-1966)</f>
        <v>28505</v>
      </c>
      <c r="G103" s="12" cm="1">
        <f t="array" ref="G103">INDEX(GMWQ!$A$2:$NF$60,MATCH(1,(GMWQ!$NE$2:$NE$60=G$3)*(GMWQ!$ND$2:$ND$60=G$4)*(GMWQ!$NF$2:$NF$60=G$1),0),$E103-1966)</f>
        <v>479</v>
      </c>
      <c r="H103" s="12" cm="1">
        <f t="array" ref="H103">INDEX(GMWQ!$A$2:$NF$60,MATCH(1,(GMWQ!$NE$2:$NE$60=H$3)*(GMWQ!$ND$2:$ND$60=H$4)*(GMWQ!$NF$2:$NF$60=H$1),0),$E103-1966)</f>
        <v>82</v>
      </c>
      <c r="I103" s="12" cm="1">
        <f t="array" ref="I103">INDEX(GMWQ!$A$2:$NF$60,MATCH(1,(GMWQ!$NE$2:$NE$60=I$3)*(GMWQ!$ND$2:$ND$60=I$4)*(GMWQ!$NF$2:$NF$60=I$1),0),$E103-1966)</f>
        <v>4262</v>
      </c>
      <c r="J103" s="12" cm="1">
        <f t="array" ref="J103">INDEX(GMWQ!$A$2:$NF$60,MATCH(1,(GMWQ!$NE$2:$NE$60=J$3)*(GMWQ!$ND$2:$ND$60=J$4)*(GMWQ!$NF$2:$NF$60=J$1),0),$E103-1966)</f>
        <v>108</v>
      </c>
      <c r="K103" s="12" cm="1">
        <f t="array" ref="K103">INDEX(GMWQ!$A$2:$NF$60,MATCH(1,(GMWQ!$NE$2:$NE$60=K$3)*(GMWQ!$ND$2:$ND$60=K$4)*(GMWQ!$NF$2:$NF$60=K$1),0),$E103-1966)</f>
        <v>162</v>
      </c>
      <c r="L103" s="12" cm="1">
        <f t="array" ref="L103">INDEX(GMWQ!$A$2:$NF$60,MATCH(1,(GMWQ!$NE$2:$NE$60=L$3)*(GMWQ!$ND$2:$ND$60=L$4)*(GMWQ!$NF$2:$NF$60=L$1),0),$E103-1966)</f>
        <v>1793</v>
      </c>
      <c r="M103" s="12" cm="1">
        <f t="array" ref="M103">INDEX(GMWQ!$A$2:$NF$60,MATCH(1,(GMWQ!$NE$2:$NE$60=M$3)*(GMWQ!$ND$2:$ND$60=M$4)*(GMWQ!$NF$2:$NF$60=M$1),0),$E103-1966)</f>
        <v>4791</v>
      </c>
      <c r="N103" s="12" cm="1">
        <f t="array" ref="N103">INDEX(GMWQ!$A$2:$NF$60,MATCH(1,(GMWQ!$NE$2:$NE$60=N$3)*(GMWQ!$ND$2:$ND$60=N$4)*(GMWQ!$NF$2:$NF$60=N$1),0),$E103-1966)</f>
        <v>1285</v>
      </c>
      <c r="O103" s="12" cm="1">
        <f t="array" ref="O103">INDEX(GMWQ!$A$2:$NF$60,MATCH(1,(GMWQ!$NE$2:$NE$60=O$3)*(GMWQ!$ND$2:$ND$60=O$4)*(GMWQ!$NF$2:$NF$60=O$1),0),$E103-1966)</f>
        <v>1727</v>
      </c>
      <c r="P103" s="12" cm="1">
        <f t="array" ref="P103">INDEX(GMWQ!$A$2:$NF$60,MATCH(1,(GMWQ!$NE$2:$NE$60=P$3)*(GMWQ!$ND$2:$ND$60=P$4)*(GMWQ!$NF$2:$NF$60=P$1),0),$E103-1966)</f>
        <v>884</v>
      </c>
      <c r="Q103" s="12" cm="1">
        <f t="array" ref="Q103">INDEX(GMWQ!$A$2:$NF$60,MATCH(1,(GMWQ!$NE$2:$NE$60=Q$3)*(GMWQ!$ND$2:$ND$60=Q$4)*(GMWQ!$NF$2:$NF$60=Q$1),0),$E103-1966)</f>
        <v>1085</v>
      </c>
      <c r="R103" s="12" cm="1">
        <f t="array" ref="R103">INDEX(GMWQ!$A$2:$NF$60,MATCH(1,(GMWQ!$NE$2:$NE$60=R$3)*(GMWQ!$ND$2:$ND$60=R$4)*(GMWQ!$NF$2:$NF$60=R$1),0),$E103-1966)</f>
        <v>287</v>
      </c>
      <c r="S103" s="12" cm="1">
        <f t="array" ref="S103">INDEX(GMWQ!$A$2:$NF$60,MATCH(1,(GMWQ!$NE$2:$NE$60=S$3)*(GMWQ!$ND$2:$ND$60=S$4)*(GMWQ!$NF$2:$NF$60=S$1),0),$E103-1966)</f>
        <v>1626</v>
      </c>
      <c r="T103" s="12" cm="1">
        <f t="array" ref="T103">INDEX(GMWQ!$A$2:$NF$60,MATCH(1,(GMWQ!$NE$2:$NE$60=T$3)*(GMWQ!$ND$2:$ND$60=T$4)*(GMWQ!$NF$2:$NF$60=T$1),0),$E103-1966)</f>
        <v>1888</v>
      </c>
      <c r="U103" s="12" cm="1">
        <f t="array" ref="U103">INDEX(GMWQ!$A$2:$NF$60,MATCH(1,(GMWQ!$NE$2:$NE$60=U$3)*(GMWQ!$ND$2:$ND$60=U$4)*(GMWQ!$NF$2:$NF$60=U$1),0),$E103-1966)</f>
        <v>1620</v>
      </c>
      <c r="V103" s="12" cm="1">
        <f t="array" ref="V103">INDEX(GMWQ!$A$2:$NF$60,MATCH(1,(GMWQ!$NE$2:$NE$60=V$3)*(GMWQ!$ND$2:$ND$60=V$4)*(GMWQ!$NF$2:$NF$60=V$1),0),$E103-1966)</f>
        <v>2044</v>
      </c>
      <c r="W103" s="12" cm="1">
        <f t="array" ref="W103">INDEX(GMWQ!$A$2:$NF$60,MATCH(1,(GMWQ!$NE$2:$NE$60=W$3)*(GMWQ!$ND$2:$ND$60=W$4)*(GMWQ!$NF$2:$NF$60=W$1),0),$E103-1966)</f>
        <v>2933</v>
      </c>
      <c r="X103" s="12" cm="1">
        <f t="array" ref="X103">INDEX(GMWQ!$A$2:$NF$60,MATCH(1,(GMWQ!$NE$2:$NE$60=X$3)*(GMWQ!$ND$2:$ND$60=X$4)*(GMWQ!$NF$2:$NF$60=X$1),0),$E103-1966)</f>
        <v>667</v>
      </c>
      <c r="Y103" s="12" cm="1">
        <f t="array" ref="Y103">INDEX(GMWQ!$A$2:$NF$60,MATCH(1,(GMWQ!$NE$2:$NE$60=Y$3)*(GMWQ!$ND$2:$ND$60=Y$4)*(GMWQ!$NF$2:$NF$60=Y$1),0),$E103-1966)</f>
        <v>782</v>
      </c>
      <c r="Z103" s="12" cm="1">
        <f t="array" ref="Z103">INDEX(GMWQ!$A$2:$NF$60,MATCH(1,(GMWQ!$NE$2:$NE$60=Z$3)*(GMWQ!$ND$2:$ND$60=Z$4)*(GMWQ!$NF$2:$NF$60=Z$1),0),$E103-1966)</f>
        <v>26381</v>
      </c>
      <c r="AA103" s="12" cm="1">
        <f t="array" ref="AA103">INDEX(GMWQ!$A$2:$NF$60,MATCH(1,(GMWQ!$NE$2:$NE$60=AA$3)*(GMWQ!$ND$2:$ND$60=AA$4)*(GMWQ!$NF$2:$NF$60=AA$1),0),$E103-1966)</f>
        <v>4830</v>
      </c>
    </row>
    <row r="104" spans="1:27" x14ac:dyDescent="0.25">
      <c r="B104" s="12">
        <f t="shared" si="8"/>
        <v>1997</v>
      </c>
      <c r="C104" s="12">
        <f t="shared" si="8"/>
        <v>1997</v>
      </c>
      <c r="E104" s="12">
        <f t="shared" si="5"/>
        <v>2070</v>
      </c>
      <c r="F104" s="12" cm="1">
        <f t="array" ref="F104">INDEX(GMWQ!$A$2:$NF$60,MATCH(1,(GMWQ!$NE$2:$NE$60=F$3)*(GMWQ!$ND$2:$ND$60=F$4)*(GMWQ!$NF$2:$NF$60=F$1),0),$E104-1966)</f>
        <v>28760</v>
      </c>
      <c r="G104" s="12" cm="1">
        <f t="array" ref="G104">INDEX(GMWQ!$A$2:$NF$60,MATCH(1,(GMWQ!$NE$2:$NE$60=G$3)*(GMWQ!$ND$2:$ND$60=G$4)*(GMWQ!$NF$2:$NF$60=G$1),0),$E104-1966)</f>
        <v>499</v>
      </c>
      <c r="H104" s="12" cm="1">
        <f t="array" ref="H104">INDEX(GMWQ!$A$2:$NF$60,MATCH(1,(GMWQ!$NE$2:$NE$60=H$3)*(GMWQ!$ND$2:$ND$60=H$4)*(GMWQ!$NF$2:$NF$60=H$1),0),$E104-1966)</f>
        <v>81</v>
      </c>
      <c r="I104" s="12" cm="1">
        <f t="array" ref="I104">INDEX(GMWQ!$A$2:$NF$60,MATCH(1,(GMWQ!$NE$2:$NE$60=I$3)*(GMWQ!$ND$2:$ND$60=I$4)*(GMWQ!$NF$2:$NF$60=I$1),0),$E104-1966)</f>
        <v>4285</v>
      </c>
      <c r="J104" s="12" cm="1">
        <f t="array" ref="J104">INDEX(GMWQ!$A$2:$NF$60,MATCH(1,(GMWQ!$NE$2:$NE$60=J$3)*(GMWQ!$ND$2:$ND$60=J$4)*(GMWQ!$NF$2:$NF$60=J$1),0),$E104-1966)</f>
        <v>108</v>
      </c>
      <c r="K104" s="12" cm="1">
        <f t="array" ref="K104">INDEX(GMWQ!$A$2:$NF$60,MATCH(1,(GMWQ!$NE$2:$NE$60=K$3)*(GMWQ!$ND$2:$ND$60=K$4)*(GMWQ!$NF$2:$NF$60=K$1),0),$E104-1966)</f>
        <v>159</v>
      </c>
      <c r="L104" s="12" cm="1">
        <f t="array" ref="L104">INDEX(GMWQ!$A$2:$NF$60,MATCH(1,(GMWQ!$NE$2:$NE$60=L$3)*(GMWQ!$ND$2:$ND$60=L$4)*(GMWQ!$NF$2:$NF$60=L$1),0),$E104-1966)</f>
        <v>1794</v>
      </c>
      <c r="M104" s="12" cm="1">
        <f t="array" ref="M104">INDEX(GMWQ!$A$2:$NF$60,MATCH(1,(GMWQ!$NE$2:$NE$60=M$3)*(GMWQ!$ND$2:$ND$60=M$4)*(GMWQ!$NF$2:$NF$60=M$1),0),$E104-1966)</f>
        <v>4841</v>
      </c>
      <c r="N104" s="12" cm="1">
        <f t="array" ref="N104">INDEX(GMWQ!$A$2:$NF$60,MATCH(1,(GMWQ!$NE$2:$NE$60=N$3)*(GMWQ!$ND$2:$ND$60=N$4)*(GMWQ!$NF$2:$NF$60=N$1),0),$E104-1966)</f>
        <v>1297</v>
      </c>
      <c r="O104" s="12" cm="1">
        <f t="array" ref="O104">INDEX(GMWQ!$A$2:$NF$60,MATCH(1,(GMWQ!$NE$2:$NE$60=O$3)*(GMWQ!$ND$2:$ND$60=O$4)*(GMWQ!$NF$2:$NF$60=O$1),0),$E104-1966)</f>
        <v>1739</v>
      </c>
      <c r="P104" s="12" cm="1">
        <f t="array" ref="P104">INDEX(GMWQ!$A$2:$NF$60,MATCH(1,(GMWQ!$NE$2:$NE$60=P$3)*(GMWQ!$ND$2:$ND$60=P$4)*(GMWQ!$NF$2:$NF$60=P$1),0),$E104-1966)</f>
        <v>895</v>
      </c>
      <c r="Q104" s="12" cm="1">
        <f t="array" ref="Q104">INDEX(GMWQ!$A$2:$NF$60,MATCH(1,(GMWQ!$NE$2:$NE$60=Q$3)*(GMWQ!$ND$2:$ND$60=Q$4)*(GMWQ!$NF$2:$NF$60=Q$1),0),$E104-1966)</f>
        <v>1101</v>
      </c>
      <c r="R104" s="12" cm="1">
        <f t="array" ref="R104">INDEX(GMWQ!$A$2:$NF$60,MATCH(1,(GMWQ!$NE$2:$NE$60=R$3)*(GMWQ!$ND$2:$ND$60=R$4)*(GMWQ!$NF$2:$NF$60=R$1),0),$E104-1966)</f>
        <v>290</v>
      </c>
      <c r="S104" s="12" cm="1">
        <f t="array" ref="S104">INDEX(GMWQ!$A$2:$NF$60,MATCH(1,(GMWQ!$NE$2:$NE$60=S$3)*(GMWQ!$ND$2:$ND$60=S$4)*(GMWQ!$NF$2:$NF$60=S$1),0),$E104-1966)</f>
        <v>1639</v>
      </c>
      <c r="T104" s="12" cm="1">
        <f t="array" ref="T104">INDEX(GMWQ!$A$2:$NF$60,MATCH(1,(GMWQ!$NE$2:$NE$60=T$3)*(GMWQ!$ND$2:$ND$60=T$4)*(GMWQ!$NF$2:$NF$60=T$1),0),$E104-1966)</f>
        <v>1946</v>
      </c>
      <c r="U104" s="12" cm="1">
        <f t="array" ref="U104">INDEX(GMWQ!$A$2:$NF$60,MATCH(1,(GMWQ!$NE$2:$NE$60=U$3)*(GMWQ!$ND$2:$ND$60=U$4)*(GMWQ!$NF$2:$NF$60=U$1),0),$E104-1966)</f>
        <v>1606</v>
      </c>
      <c r="V104" s="12" cm="1">
        <f t="array" ref="V104">INDEX(GMWQ!$A$2:$NF$60,MATCH(1,(GMWQ!$NE$2:$NE$60=V$3)*(GMWQ!$ND$2:$ND$60=V$4)*(GMWQ!$NF$2:$NF$60=V$1),0),$E104-1966)</f>
        <v>2060</v>
      </c>
      <c r="W104" s="12" cm="1">
        <f t="array" ref="W104">INDEX(GMWQ!$A$2:$NF$60,MATCH(1,(GMWQ!$NE$2:$NE$60=W$3)*(GMWQ!$ND$2:$ND$60=W$4)*(GMWQ!$NF$2:$NF$60=W$1),0),$E104-1966)</f>
        <v>2937</v>
      </c>
      <c r="X104" s="12" cm="1">
        <f t="array" ref="X104">INDEX(GMWQ!$A$2:$NF$60,MATCH(1,(GMWQ!$NE$2:$NE$60=X$3)*(GMWQ!$ND$2:$ND$60=X$4)*(GMWQ!$NF$2:$NF$60=X$1),0),$E104-1966)</f>
        <v>681</v>
      </c>
      <c r="Y104" s="12" cm="1">
        <f t="array" ref="Y104">INDEX(GMWQ!$A$2:$NF$60,MATCH(1,(GMWQ!$NE$2:$NE$60=Y$3)*(GMWQ!$ND$2:$ND$60=Y$4)*(GMWQ!$NF$2:$NF$60=Y$1),0),$E104-1966)</f>
        <v>801</v>
      </c>
      <c r="Z104" s="12" cm="1">
        <f t="array" ref="Z104">INDEX(GMWQ!$A$2:$NF$60,MATCH(1,(GMWQ!$NE$2:$NE$60=Z$3)*(GMWQ!$ND$2:$ND$60=Z$4)*(GMWQ!$NF$2:$NF$60=Z$1),0),$E104-1966)</f>
        <v>26514</v>
      </c>
      <c r="AA104" s="12" cm="1">
        <f t="array" ref="AA104">INDEX(GMWQ!$A$2:$NF$60,MATCH(1,(GMWQ!$NE$2:$NE$60=AA$3)*(GMWQ!$ND$2:$ND$60=AA$4)*(GMWQ!$NF$2:$NF$60=AA$1),0),$E104-1966)</f>
        <v>4821</v>
      </c>
    </row>
    <row r="105" spans="1:27" x14ac:dyDescent="0.25">
      <c r="B105" s="12">
        <f t="shared" si="8"/>
        <v>1997</v>
      </c>
      <c r="C105" s="12">
        <f t="shared" si="8"/>
        <v>1997</v>
      </c>
      <c r="E105" s="12">
        <f t="shared" si="5"/>
        <v>2071</v>
      </c>
      <c r="F105" s="12" cm="1">
        <f t="array" ref="F105">INDEX(GMWQ!$A$2:$NF$60,MATCH(1,(GMWQ!$NE$2:$NE$60=F$3)*(GMWQ!$ND$2:$ND$60=F$4)*(GMWQ!$NF$2:$NF$60=F$1),0),$E105-1966)</f>
        <v>28897</v>
      </c>
      <c r="G105" s="12" cm="1">
        <f t="array" ref="G105">INDEX(GMWQ!$A$2:$NF$60,MATCH(1,(GMWQ!$NE$2:$NE$60=G$3)*(GMWQ!$ND$2:$ND$60=G$4)*(GMWQ!$NF$2:$NF$60=G$1),0),$E105-1966)</f>
        <v>497</v>
      </c>
      <c r="H105" s="12" cm="1">
        <f t="array" ref="H105">INDEX(GMWQ!$A$2:$NF$60,MATCH(1,(GMWQ!$NE$2:$NE$60=H$3)*(GMWQ!$ND$2:$ND$60=H$4)*(GMWQ!$NF$2:$NF$60=H$1),0),$E105-1966)</f>
        <v>78</v>
      </c>
      <c r="I105" s="12" cm="1">
        <f t="array" ref="I105">INDEX(GMWQ!$A$2:$NF$60,MATCH(1,(GMWQ!$NE$2:$NE$60=I$3)*(GMWQ!$ND$2:$ND$60=I$4)*(GMWQ!$NF$2:$NF$60=I$1),0),$E105-1966)</f>
        <v>4275</v>
      </c>
      <c r="J105" s="12" cm="1">
        <f t="array" ref="J105">INDEX(GMWQ!$A$2:$NF$60,MATCH(1,(GMWQ!$NE$2:$NE$60=J$3)*(GMWQ!$ND$2:$ND$60=J$4)*(GMWQ!$NF$2:$NF$60=J$1),0),$E105-1966)</f>
        <v>106</v>
      </c>
      <c r="K105" s="12" cm="1">
        <f t="array" ref="K105">INDEX(GMWQ!$A$2:$NF$60,MATCH(1,(GMWQ!$NE$2:$NE$60=K$3)*(GMWQ!$ND$2:$ND$60=K$4)*(GMWQ!$NF$2:$NF$60=K$1),0),$E105-1966)</f>
        <v>161</v>
      </c>
      <c r="L105" s="12" cm="1">
        <f t="array" ref="L105">INDEX(GMWQ!$A$2:$NF$60,MATCH(1,(GMWQ!$NE$2:$NE$60=L$3)*(GMWQ!$ND$2:$ND$60=L$4)*(GMWQ!$NF$2:$NF$60=L$1),0),$E105-1966)</f>
        <v>1836</v>
      </c>
      <c r="M105" s="12" cm="1">
        <f t="array" ref="M105">INDEX(GMWQ!$A$2:$NF$60,MATCH(1,(GMWQ!$NE$2:$NE$60=M$3)*(GMWQ!$ND$2:$ND$60=M$4)*(GMWQ!$NF$2:$NF$60=M$1),0),$E105-1966)</f>
        <v>4872</v>
      </c>
      <c r="N105" s="12" cm="1">
        <f t="array" ref="N105">INDEX(GMWQ!$A$2:$NF$60,MATCH(1,(GMWQ!$NE$2:$NE$60=N$3)*(GMWQ!$ND$2:$ND$60=N$4)*(GMWQ!$NF$2:$NF$60=N$1),0),$E105-1966)</f>
        <v>1296</v>
      </c>
      <c r="O105" s="12" cm="1">
        <f t="array" ref="O105">INDEX(GMWQ!$A$2:$NF$60,MATCH(1,(GMWQ!$NE$2:$NE$60=O$3)*(GMWQ!$ND$2:$ND$60=O$4)*(GMWQ!$NF$2:$NF$60=O$1),0),$E105-1966)</f>
        <v>1764</v>
      </c>
      <c r="P105" s="12" cm="1">
        <f t="array" ref="P105">INDEX(GMWQ!$A$2:$NF$60,MATCH(1,(GMWQ!$NE$2:$NE$60=P$3)*(GMWQ!$ND$2:$ND$60=P$4)*(GMWQ!$NF$2:$NF$60=P$1),0),$E105-1966)</f>
        <v>899</v>
      </c>
      <c r="Q105" s="12" cm="1">
        <f t="array" ref="Q105">INDEX(GMWQ!$A$2:$NF$60,MATCH(1,(GMWQ!$NE$2:$NE$60=Q$3)*(GMWQ!$ND$2:$ND$60=Q$4)*(GMWQ!$NF$2:$NF$60=Q$1),0),$E105-1966)</f>
        <v>1105</v>
      </c>
      <c r="R105" s="12" cm="1">
        <f t="array" ref="R105">INDEX(GMWQ!$A$2:$NF$60,MATCH(1,(GMWQ!$NE$2:$NE$60=R$3)*(GMWQ!$ND$2:$ND$60=R$4)*(GMWQ!$NF$2:$NF$60=R$1),0),$E105-1966)</f>
        <v>283</v>
      </c>
      <c r="S105" s="12" cm="1">
        <f t="array" ref="S105">INDEX(GMWQ!$A$2:$NF$60,MATCH(1,(GMWQ!$NE$2:$NE$60=S$3)*(GMWQ!$ND$2:$ND$60=S$4)*(GMWQ!$NF$2:$NF$60=S$1),0),$E105-1966)</f>
        <v>1651</v>
      </c>
      <c r="T105" s="12" cm="1">
        <f t="array" ref="T105">INDEX(GMWQ!$A$2:$NF$60,MATCH(1,(GMWQ!$NE$2:$NE$60=T$3)*(GMWQ!$ND$2:$ND$60=T$4)*(GMWQ!$NF$2:$NF$60=T$1),0),$E105-1966)</f>
        <v>1983</v>
      </c>
      <c r="U105" s="12" cm="1">
        <f t="array" ref="U105">INDEX(GMWQ!$A$2:$NF$60,MATCH(1,(GMWQ!$NE$2:$NE$60=U$3)*(GMWQ!$ND$2:$ND$60=U$4)*(GMWQ!$NF$2:$NF$60=U$1),0),$E105-1966)</f>
        <v>1608</v>
      </c>
      <c r="V105" s="12" cm="1">
        <f t="array" ref="V105">INDEX(GMWQ!$A$2:$NF$60,MATCH(1,(GMWQ!$NE$2:$NE$60=V$3)*(GMWQ!$ND$2:$ND$60=V$4)*(GMWQ!$NF$2:$NF$60=V$1),0),$E105-1966)</f>
        <v>2037</v>
      </c>
      <c r="W105" s="12" cm="1">
        <f t="array" ref="W105">INDEX(GMWQ!$A$2:$NF$60,MATCH(1,(GMWQ!$NE$2:$NE$60=W$3)*(GMWQ!$ND$2:$ND$60=W$4)*(GMWQ!$NF$2:$NF$60=W$1),0),$E105-1966)</f>
        <v>2946</v>
      </c>
      <c r="X105" s="12" cm="1">
        <f t="array" ref="X105">INDEX(GMWQ!$A$2:$NF$60,MATCH(1,(GMWQ!$NE$2:$NE$60=X$3)*(GMWQ!$ND$2:$ND$60=X$4)*(GMWQ!$NF$2:$NF$60=X$1),0),$E105-1966)</f>
        <v>687</v>
      </c>
      <c r="Y105" s="12" cm="1">
        <f t="array" ref="Y105">INDEX(GMWQ!$A$2:$NF$60,MATCH(1,(GMWQ!$NE$2:$NE$60=Y$3)*(GMWQ!$ND$2:$ND$60=Y$4)*(GMWQ!$NF$2:$NF$60=Y$1),0),$E105-1966)</f>
        <v>813</v>
      </c>
      <c r="Z105" s="12" cm="1">
        <f t="array" ref="Z105">INDEX(GMWQ!$A$2:$NF$60,MATCH(1,(GMWQ!$NE$2:$NE$60=Z$3)*(GMWQ!$ND$2:$ND$60=Z$4)*(GMWQ!$NF$2:$NF$60=Z$1),0),$E105-1966)</f>
        <v>26572</v>
      </c>
      <c r="AA105" s="12" cm="1">
        <f t="array" ref="AA105">INDEX(GMWQ!$A$2:$NF$60,MATCH(1,(GMWQ!$NE$2:$NE$60=AA$3)*(GMWQ!$ND$2:$ND$60=AA$4)*(GMWQ!$NF$2:$NF$60=AA$1),0),$E105-1966)</f>
        <v>4814</v>
      </c>
    </row>
    <row r="106" spans="1:27" x14ac:dyDescent="0.25">
      <c r="B106" s="12">
        <f t="shared" si="8"/>
        <v>1997</v>
      </c>
      <c r="C106" s="12">
        <f t="shared" si="8"/>
        <v>1997</v>
      </c>
      <c r="E106" s="12">
        <f t="shared" si="5"/>
        <v>2072</v>
      </c>
      <c r="F106" s="12" cm="1">
        <f t="array" ref="F106">INDEX(GMWQ!$A$2:$NF$60,MATCH(1,(GMWQ!$NE$2:$NE$60=F$3)*(GMWQ!$ND$2:$ND$60=F$4)*(GMWQ!$NF$2:$NF$60=F$1),0),$E106-1966)</f>
        <v>29022</v>
      </c>
      <c r="G106" s="12" cm="1">
        <f t="array" ref="G106">INDEX(GMWQ!$A$2:$NF$60,MATCH(1,(GMWQ!$NE$2:$NE$60=G$3)*(GMWQ!$ND$2:$ND$60=G$4)*(GMWQ!$NF$2:$NF$60=G$1),0),$E106-1966)</f>
        <v>484</v>
      </c>
      <c r="H106" s="12" cm="1">
        <f t="array" ref="H106">INDEX(GMWQ!$A$2:$NF$60,MATCH(1,(GMWQ!$NE$2:$NE$60=H$3)*(GMWQ!$ND$2:$ND$60=H$4)*(GMWQ!$NF$2:$NF$60=H$1),0),$E106-1966)</f>
        <v>78</v>
      </c>
      <c r="I106" s="12" cm="1">
        <f t="array" ref="I106">INDEX(GMWQ!$A$2:$NF$60,MATCH(1,(GMWQ!$NE$2:$NE$60=I$3)*(GMWQ!$ND$2:$ND$60=I$4)*(GMWQ!$NF$2:$NF$60=I$1),0),$E106-1966)</f>
        <v>4301</v>
      </c>
      <c r="J106" s="12" cm="1">
        <f t="array" ref="J106">INDEX(GMWQ!$A$2:$NF$60,MATCH(1,(GMWQ!$NE$2:$NE$60=J$3)*(GMWQ!$ND$2:$ND$60=J$4)*(GMWQ!$NF$2:$NF$60=J$1),0),$E106-1966)</f>
        <v>106</v>
      </c>
      <c r="K106" s="12" cm="1">
        <f t="array" ref="K106">INDEX(GMWQ!$A$2:$NF$60,MATCH(1,(GMWQ!$NE$2:$NE$60=K$3)*(GMWQ!$ND$2:$ND$60=K$4)*(GMWQ!$NF$2:$NF$60=K$1),0),$E106-1966)</f>
        <v>167</v>
      </c>
      <c r="L106" s="12" cm="1">
        <f t="array" ref="L106">INDEX(GMWQ!$A$2:$NF$60,MATCH(1,(GMWQ!$NE$2:$NE$60=L$3)*(GMWQ!$ND$2:$ND$60=L$4)*(GMWQ!$NF$2:$NF$60=L$1),0),$E106-1966)</f>
        <v>1896</v>
      </c>
      <c r="M106" s="12" cm="1">
        <f t="array" ref="M106">INDEX(GMWQ!$A$2:$NF$60,MATCH(1,(GMWQ!$NE$2:$NE$60=M$3)*(GMWQ!$ND$2:$ND$60=M$4)*(GMWQ!$NF$2:$NF$60=M$1),0),$E106-1966)</f>
        <v>4868</v>
      </c>
      <c r="N106" s="12" cm="1">
        <f t="array" ref="N106">INDEX(GMWQ!$A$2:$NF$60,MATCH(1,(GMWQ!$NE$2:$NE$60=N$3)*(GMWQ!$ND$2:$ND$60=N$4)*(GMWQ!$NF$2:$NF$60=N$1),0),$E106-1966)</f>
        <v>1303</v>
      </c>
      <c r="O106" s="12" cm="1">
        <f t="array" ref="O106">INDEX(GMWQ!$A$2:$NF$60,MATCH(1,(GMWQ!$NE$2:$NE$60=O$3)*(GMWQ!$ND$2:$ND$60=O$4)*(GMWQ!$NF$2:$NF$60=O$1),0),$E106-1966)</f>
        <v>1759</v>
      </c>
      <c r="P106" s="12" cm="1">
        <f t="array" ref="P106">INDEX(GMWQ!$A$2:$NF$60,MATCH(1,(GMWQ!$NE$2:$NE$60=P$3)*(GMWQ!$ND$2:$ND$60=P$4)*(GMWQ!$NF$2:$NF$60=P$1),0),$E106-1966)</f>
        <v>930</v>
      </c>
      <c r="Q106" s="12" cm="1">
        <f t="array" ref="Q106">INDEX(GMWQ!$A$2:$NF$60,MATCH(1,(GMWQ!$NE$2:$NE$60=Q$3)*(GMWQ!$ND$2:$ND$60=Q$4)*(GMWQ!$NF$2:$NF$60=Q$1),0),$E106-1966)</f>
        <v>1104</v>
      </c>
      <c r="R106" s="12" cm="1">
        <f t="array" ref="R106">INDEX(GMWQ!$A$2:$NF$60,MATCH(1,(GMWQ!$NE$2:$NE$60=R$3)*(GMWQ!$ND$2:$ND$60=R$4)*(GMWQ!$NF$2:$NF$60=R$1),0),$E106-1966)</f>
        <v>286</v>
      </c>
      <c r="S106" s="12" cm="1">
        <f t="array" ref="S106">INDEX(GMWQ!$A$2:$NF$60,MATCH(1,(GMWQ!$NE$2:$NE$60=S$3)*(GMWQ!$ND$2:$ND$60=S$4)*(GMWQ!$NF$2:$NF$60=S$1),0),$E106-1966)</f>
        <v>1667</v>
      </c>
      <c r="T106" s="12" cm="1">
        <f t="array" ref="T106">INDEX(GMWQ!$A$2:$NF$60,MATCH(1,(GMWQ!$NE$2:$NE$60=T$3)*(GMWQ!$ND$2:$ND$60=T$4)*(GMWQ!$NF$2:$NF$60=T$1),0),$E106-1966)</f>
        <v>2001</v>
      </c>
      <c r="U106" s="12" cm="1">
        <f t="array" ref="U106">INDEX(GMWQ!$A$2:$NF$60,MATCH(1,(GMWQ!$NE$2:$NE$60=U$3)*(GMWQ!$ND$2:$ND$60=U$4)*(GMWQ!$NF$2:$NF$60=U$1),0),$E106-1966)</f>
        <v>1599</v>
      </c>
      <c r="V106" s="12" cm="1">
        <f t="array" ref="V106">INDEX(GMWQ!$A$2:$NF$60,MATCH(1,(GMWQ!$NE$2:$NE$60=V$3)*(GMWQ!$ND$2:$ND$60=V$4)*(GMWQ!$NF$2:$NF$60=V$1),0),$E106-1966)</f>
        <v>2040</v>
      </c>
      <c r="W106" s="12" cm="1">
        <f t="array" ref="W106">INDEX(GMWQ!$A$2:$NF$60,MATCH(1,(GMWQ!$NE$2:$NE$60=W$3)*(GMWQ!$ND$2:$ND$60=W$4)*(GMWQ!$NF$2:$NF$60=W$1),0),$E106-1966)</f>
        <v>2927</v>
      </c>
      <c r="X106" s="12" cm="1">
        <f t="array" ref="X106">INDEX(GMWQ!$A$2:$NF$60,MATCH(1,(GMWQ!$NE$2:$NE$60=X$3)*(GMWQ!$ND$2:$ND$60=X$4)*(GMWQ!$NF$2:$NF$60=X$1),0),$E106-1966)</f>
        <v>687</v>
      </c>
      <c r="Y106" s="12" cm="1">
        <f t="array" ref="Y106">INDEX(GMWQ!$A$2:$NF$60,MATCH(1,(GMWQ!$NE$2:$NE$60=Y$3)*(GMWQ!$ND$2:$ND$60=Y$4)*(GMWQ!$NF$2:$NF$60=Y$1),0),$E106-1966)</f>
        <v>817</v>
      </c>
      <c r="Z106" s="12" cm="1">
        <f t="array" ref="Z106">INDEX(GMWQ!$A$2:$NF$60,MATCH(1,(GMWQ!$NE$2:$NE$60=Z$3)*(GMWQ!$ND$2:$ND$60=Z$4)*(GMWQ!$NF$2:$NF$60=Z$1),0),$E106-1966)</f>
        <v>26636</v>
      </c>
      <c r="AA106" s="12" cm="1">
        <f t="array" ref="AA106">INDEX(GMWQ!$A$2:$NF$60,MATCH(1,(GMWQ!$NE$2:$NE$60=AA$3)*(GMWQ!$ND$2:$ND$60=AA$4)*(GMWQ!$NF$2:$NF$60=AA$1),0),$E106-1966)</f>
        <v>4809</v>
      </c>
    </row>
    <row r="107" spans="1:27" x14ac:dyDescent="0.25">
      <c r="A107" s="12">
        <v>1998</v>
      </c>
      <c r="B107" s="12">
        <f t="shared" si="8"/>
        <v>1998</v>
      </c>
      <c r="C107" s="12">
        <f t="shared" si="8"/>
        <v>1997</v>
      </c>
      <c r="D107" s="12">
        <f t="shared" si="8"/>
        <v>1997</v>
      </c>
      <c r="E107" s="12">
        <f t="shared" si="5"/>
        <v>2073</v>
      </c>
      <c r="F107" s="12" cm="1">
        <f t="array" ref="F107">INDEX(GMWQ!$A$2:$NF$60,MATCH(1,(GMWQ!$NE$2:$NE$60=F$3)*(GMWQ!$ND$2:$ND$60=F$4)*(GMWQ!$NF$2:$NF$60=F$1),0),$E107-1966)</f>
        <v>29045</v>
      </c>
      <c r="G107" s="12" cm="1">
        <f t="array" ref="G107">INDEX(GMWQ!$A$2:$NF$60,MATCH(1,(GMWQ!$NE$2:$NE$60=G$3)*(GMWQ!$ND$2:$ND$60=G$4)*(GMWQ!$NF$2:$NF$60=G$1),0),$E107-1966)</f>
        <v>483</v>
      </c>
      <c r="H107" s="12" cm="1">
        <f t="array" ref="H107">INDEX(GMWQ!$A$2:$NF$60,MATCH(1,(GMWQ!$NE$2:$NE$60=H$3)*(GMWQ!$ND$2:$ND$60=H$4)*(GMWQ!$NF$2:$NF$60=H$1),0),$E107-1966)</f>
        <v>78</v>
      </c>
      <c r="I107" s="12" cm="1">
        <f t="array" ref="I107">INDEX(GMWQ!$A$2:$NF$60,MATCH(1,(GMWQ!$NE$2:$NE$60=I$3)*(GMWQ!$ND$2:$ND$60=I$4)*(GMWQ!$NF$2:$NF$60=I$1),0),$E107-1966)</f>
        <v>4313</v>
      </c>
      <c r="J107" s="12" cm="1">
        <f t="array" ref="J107">INDEX(GMWQ!$A$2:$NF$60,MATCH(1,(GMWQ!$NE$2:$NE$60=J$3)*(GMWQ!$ND$2:$ND$60=J$4)*(GMWQ!$NF$2:$NF$60=J$1),0),$E107-1966)</f>
        <v>106</v>
      </c>
      <c r="K107" s="12" cm="1">
        <f t="array" ref="K107">INDEX(GMWQ!$A$2:$NF$60,MATCH(1,(GMWQ!$NE$2:$NE$60=K$3)*(GMWQ!$ND$2:$ND$60=K$4)*(GMWQ!$NF$2:$NF$60=K$1),0),$E107-1966)</f>
        <v>163</v>
      </c>
      <c r="L107" s="12" cm="1">
        <f t="array" ref="L107">INDEX(GMWQ!$A$2:$NF$60,MATCH(1,(GMWQ!$NE$2:$NE$60=L$3)*(GMWQ!$ND$2:$ND$60=L$4)*(GMWQ!$NF$2:$NF$60=L$1),0),$E107-1966)</f>
        <v>1885</v>
      </c>
      <c r="M107" s="12" cm="1">
        <f t="array" ref="M107">INDEX(GMWQ!$A$2:$NF$60,MATCH(1,(GMWQ!$NE$2:$NE$60=M$3)*(GMWQ!$ND$2:$ND$60=M$4)*(GMWQ!$NF$2:$NF$60=M$1),0),$E107-1966)</f>
        <v>4872</v>
      </c>
      <c r="N107" s="12" cm="1">
        <f t="array" ref="N107">INDEX(GMWQ!$A$2:$NF$60,MATCH(1,(GMWQ!$NE$2:$NE$60=N$3)*(GMWQ!$ND$2:$ND$60=N$4)*(GMWQ!$NF$2:$NF$60=N$1),0),$E107-1966)</f>
        <v>1313</v>
      </c>
      <c r="O107" s="12" cm="1">
        <f t="array" ref="O107">INDEX(GMWQ!$A$2:$NF$60,MATCH(1,(GMWQ!$NE$2:$NE$60=O$3)*(GMWQ!$ND$2:$ND$60=O$4)*(GMWQ!$NF$2:$NF$60=O$1),0),$E107-1966)</f>
        <v>1759</v>
      </c>
      <c r="P107" s="12" cm="1">
        <f t="array" ref="P107">INDEX(GMWQ!$A$2:$NF$60,MATCH(1,(GMWQ!$NE$2:$NE$60=P$3)*(GMWQ!$ND$2:$ND$60=P$4)*(GMWQ!$NF$2:$NF$60=P$1),0),$E107-1966)</f>
        <v>956</v>
      </c>
      <c r="Q107" s="12" cm="1">
        <f t="array" ref="Q107">INDEX(GMWQ!$A$2:$NF$60,MATCH(1,(GMWQ!$NE$2:$NE$60=Q$3)*(GMWQ!$ND$2:$ND$60=Q$4)*(GMWQ!$NF$2:$NF$60=Q$1),0),$E107-1966)</f>
        <v>1116</v>
      </c>
      <c r="R107" s="12" cm="1">
        <f t="array" ref="R107">INDEX(GMWQ!$A$2:$NF$60,MATCH(1,(GMWQ!$NE$2:$NE$60=R$3)*(GMWQ!$ND$2:$ND$60=R$4)*(GMWQ!$NF$2:$NF$60=R$1),0),$E107-1966)</f>
        <v>281</v>
      </c>
      <c r="S107" s="12" cm="1">
        <f t="array" ref="S107">INDEX(GMWQ!$A$2:$NF$60,MATCH(1,(GMWQ!$NE$2:$NE$60=S$3)*(GMWQ!$ND$2:$ND$60=S$4)*(GMWQ!$NF$2:$NF$60=S$1),0),$E107-1966)</f>
        <v>1673</v>
      </c>
      <c r="T107" s="12" cm="1">
        <f t="array" ref="T107">INDEX(GMWQ!$A$2:$NF$60,MATCH(1,(GMWQ!$NE$2:$NE$60=T$3)*(GMWQ!$ND$2:$ND$60=T$4)*(GMWQ!$NF$2:$NF$60=T$1),0),$E107-1966)</f>
        <v>1983</v>
      </c>
      <c r="U107" s="12" cm="1">
        <f t="array" ref="U107">INDEX(GMWQ!$A$2:$NF$60,MATCH(1,(GMWQ!$NE$2:$NE$60=U$3)*(GMWQ!$ND$2:$ND$60=U$4)*(GMWQ!$NF$2:$NF$60=U$1),0),$E107-1966)</f>
        <v>1600</v>
      </c>
      <c r="V107" s="12" cm="1">
        <f t="array" ref="V107">INDEX(GMWQ!$A$2:$NF$60,MATCH(1,(GMWQ!$NE$2:$NE$60=V$3)*(GMWQ!$ND$2:$ND$60=V$4)*(GMWQ!$NF$2:$NF$60=V$1),0),$E107-1966)</f>
        <v>2057</v>
      </c>
      <c r="W107" s="12" cm="1">
        <f t="array" ref="W107">INDEX(GMWQ!$A$2:$NF$60,MATCH(1,(GMWQ!$NE$2:$NE$60=W$3)*(GMWQ!$ND$2:$ND$60=W$4)*(GMWQ!$NF$2:$NF$60=W$1),0),$E107-1966)</f>
        <v>2926</v>
      </c>
      <c r="X107" s="12" cm="1">
        <f t="array" ref="X107">INDEX(GMWQ!$A$2:$NF$60,MATCH(1,(GMWQ!$NE$2:$NE$60=X$3)*(GMWQ!$ND$2:$ND$60=X$4)*(GMWQ!$NF$2:$NF$60=X$1),0),$E107-1966)</f>
        <v>667</v>
      </c>
      <c r="Y107" s="12" cm="1">
        <f t="array" ref="Y107">INDEX(GMWQ!$A$2:$NF$60,MATCH(1,(GMWQ!$NE$2:$NE$60=Y$3)*(GMWQ!$ND$2:$ND$60=Y$4)*(GMWQ!$NF$2:$NF$60=Y$1),0),$E107-1966)</f>
        <v>812</v>
      </c>
      <c r="Z107" s="12" cm="1">
        <f t="array" ref="Z107">INDEX(GMWQ!$A$2:$NF$60,MATCH(1,(GMWQ!$NE$2:$NE$60=Z$3)*(GMWQ!$ND$2:$ND$60=Z$4)*(GMWQ!$NF$2:$NF$60=Z$1),0),$E107-1966)</f>
        <v>26677</v>
      </c>
      <c r="AA107" s="12" cm="1">
        <f t="array" ref="AA107">INDEX(GMWQ!$A$2:$NF$60,MATCH(1,(GMWQ!$NE$2:$NE$60=AA$3)*(GMWQ!$ND$2:$ND$60=AA$4)*(GMWQ!$NF$2:$NF$60=AA$1),0),$E107-1966)</f>
        <v>4807</v>
      </c>
    </row>
    <row r="108" spans="1:27" x14ac:dyDescent="0.25">
      <c r="B108" s="12">
        <f t="shared" ref="B108:D123" si="9">+B104+1</f>
        <v>1998</v>
      </c>
      <c r="C108" s="12">
        <f t="shared" si="9"/>
        <v>1998</v>
      </c>
      <c r="E108" s="12">
        <f t="shared" si="5"/>
        <v>2074</v>
      </c>
      <c r="F108" s="12" cm="1">
        <f t="array" ref="F108">INDEX(GMWQ!$A$2:$NF$60,MATCH(1,(GMWQ!$NE$2:$NE$60=F$3)*(GMWQ!$ND$2:$ND$60=F$4)*(GMWQ!$NF$2:$NF$60=F$1),0),$E108-1966)</f>
        <v>28948</v>
      </c>
      <c r="G108" s="12" cm="1">
        <f t="array" ref="G108">INDEX(GMWQ!$A$2:$NF$60,MATCH(1,(GMWQ!$NE$2:$NE$60=G$3)*(GMWQ!$ND$2:$ND$60=G$4)*(GMWQ!$NF$2:$NF$60=G$1),0),$E108-1966)</f>
        <v>475</v>
      </c>
      <c r="H108" s="12" cm="1">
        <f t="array" ref="H108">INDEX(GMWQ!$A$2:$NF$60,MATCH(1,(GMWQ!$NE$2:$NE$60=H$3)*(GMWQ!$ND$2:$ND$60=H$4)*(GMWQ!$NF$2:$NF$60=H$1),0),$E108-1966)</f>
        <v>76</v>
      </c>
      <c r="I108" s="12" cm="1">
        <f t="array" ref="I108">INDEX(GMWQ!$A$2:$NF$60,MATCH(1,(GMWQ!$NE$2:$NE$60=I$3)*(GMWQ!$ND$2:$ND$60=I$4)*(GMWQ!$NF$2:$NF$60=I$1),0),$E108-1966)</f>
        <v>4299</v>
      </c>
      <c r="J108" s="12" cm="1">
        <f t="array" ref="J108">INDEX(GMWQ!$A$2:$NF$60,MATCH(1,(GMWQ!$NE$2:$NE$60=J$3)*(GMWQ!$ND$2:$ND$60=J$4)*(GMWQ!$NF$2:$NF$60=J$1),0),$E108-1966)</f>
        <v>105</v>
      </c>
      <c r="K108" s="12" cm="1">
        <f t="array" ref="K108">INDEX(GMWQ!$A$2:$NF$60,MATCH(1,(GMWQ!$NE$2:$NE$60=K$3)*(GMWQ!$ND$2:$ND$60=K$4)*(GMWQ!$NF$2:$NF$60=K$1),0),$E108-1966)</f>
        <v>162</v>
      </c>
      <c r="L108" s="12" cm="1">
        <f t="array" ref="L108">INDEX(GMWQ!$A$2:$NF$60,MATCH(1,(GMWQ!$NE$2:$NE$60=L$3)*(GMWQ!$ND$2:$ND$60=L$4)*(GMWQ!$NF$2:$NF$60=L$1),0),$E108-1966)</f>
        <v>1869</v>
      </c>
      <c r="M108" s="12" cm="1">
        <f t="array" ref="M108">INDEX(GMWQ!$A$2:$NF$60,MATCH(1,(GMWQ!$NE$2:$NE$60=M$3)*(GMWQ!$ND$2:$ND$60=M$4)*(GMWQ!$NF$2:$NF$60=M$1),0),$E108-1966)</f>
        <v>4870</v>
      </c>
      <c r="N108" s="12" cm="1">
        <f t="array" ref="N108">INDEX(GMWQ!$A$2:$NF$60,MATCH(1,(GMWQ!$NE$2:$NE$60=N$3)*(GMWQ!$ND$2:$ND$60=N$4)*(GMWQ!$NF$2:$NF$60=N$1),0),$E108-1966)</f>
        <v>1317</v>
      </c>
      <c r="O108" s="12" cm="1">
        <f t="array" ref="O108">INDEX(GMWQ!$A$2:$NF$60,MATCH(1,(GMWQ!$NE$2:$NE$60=O$3)*(GMWQ!$ND$2:$ND$60=O$4)*(GMWQ!$NF$2:$NF$60=O$1),0),$E108-1966)</f>
        <v>1740</v>
      </c>
      <c r="P108" s="12" cm="1">
        <f t="array" ref="P108">INDEX(GMWQ!$A$2:$NF$60,MATCH(1,(GMWQ!$NE$2:$NE$60=P$3)*(GMWQ!$ND$2:$ND$60=P$4)*(GMWQ!$NF$2:$NF$60=P$1),0),$E108-1966)</f>
        <v>970</v>
      </c>
      <c r="Q108" s="12" cm="1">
        <f t="array" ref="Q108">INDEX(GMWQ!$A$2:$NF$60,MATCH(1,(GMWQ!$NE$2:$NE$60=Q$3)*(GMWQ!$ND$2:$ND$60=Q$4)*(GMWQ!$NF$2:$NF$60=Q$1),0),$E108-1966)</f>
        <v>1113</v>
      </c>
      <c r="R108" s="12" cm="1">
        <f t="array" ref="R108">INDEX(GMWQ!$A$2:$NF$60,MATCH(1,(GMWQ!$NE$2:$NE$60=R$3)*(GMWQ!$ND$2:$ND$60=R$4)*(GMWQ!$NF$2:$NF$60=R$1),0),$E108-1966)</f>
        <v>284</v>
      </c>
      <c r="S108" s="12" cm="1">
        <f t="array" ref="S108">INDEX(GMWQ!$A$2:$NF$60,MATCH(1,(GMWQ!$NE$2:$NE$60=S$3)*(GMWQ!$ND$2:$ND$60=S$4)*(GMWQ!$NF$2:$NF$60=S$1),0),$E108-1966)</f>
        <v>1663</v>
      </c>
      <c r="T108" s="12" cm="1">
        <f t="array" ref="T108">INDEX(GMWQ!$A$2:$NF$60,MATCH(1,(GMWQ!$NE$2:$NE$60=T$3)*(GMWQ!$ND$2:$ND$60=T$4)*(GMWQ!$NF$2:$NF$60=T$1),0),$E108-1966)</f>
        <v>1998</v>
      </c>
      <c r="U108" s="12" cm="1">
        <f t="array" ref="U108">INDEX(GMWQ!$A$2:$NF$60,MATCH(1,(GMWQ!$NE$2:$NE$60=U$3)*(GMWQ!$ND$2:$ND$60=U$4)*(GMWQ!$NF$2:$NF$60=U$1),0),$E108-1966)</f>
        <v>1598</v>
      </c>
      <c r="V108" s="12" cm="1">
        <f t="array" ref="V108">INDEX(GMWQ!$A$2:$NF$60,MATCH(1,(GMWQ!$NE$2:$NE$60=V$3)*(GMWQ!$ND$2:$ND$60=V$4)*(GMWQ!$NF$2:$NF$60=V$1),0),$E108-1966)</f>
        <v>2034</v>
      </c>
      <c r="W108" s="12" cm="1">
        <f t="array" ref="W108">INDEX(GMWQ!$A$2:$NF$60,MATCH(1,(GMWQ!$NE$2:$NE$60=W$3)*(GMWQ!$ND$2:$ND$60=W$4)*(GMWQ!$NF$2:$NF$60=W$1),0),$E108-1966)</f>
        <v>2916</v>
      </c>
      <c r="X108" s="12" cm="1">
        <f t="array" ref="X108">INDEX(GMWQ!$A$2:$NF$60,MATCH(1,(GMWQ!$NE$2:$NE$60=X$3)*(GMWQ!$ND$2:$ND$60=X$4)*(GMWQ!$NF$2:$NF$60=X$1),0),$E108-1966)</f>
        <v>645</v>
      </c>
      <c r="Y108" s="12" cm="1">
        <f t="array" ref="Y108">INDEX(GMWQ!$A$2:$NF$60,MATCH(1,(GMWQ!$NE$2:$NE$60=Y$3)*(GMWQ!$ND$2:$ND$60=Y$4)*(GMWQ!$NF$2:$NF$60=Y$1),0),$E108-1966)</f>
        <v>814</v>
      </c>
      <c r="Z108" s="12" cm="1">
        <f t="array" ref="Z108">INDEX(GMWQ!$A$2:$NF$60,MATCH(1,(GMWQ!$NE$2:$NE$60=Z$3)*(GMWQ!$ND$2:$ND$60=Z$4)*(GMWQ!$NF$2:$NF$60=Z$1),0),$E108-1966)</f>
        <v>26714</v>
      </c>
      <c r="AA108" s="12" cm="1">
        <f t="array" ref="AA108">INDEX(GMWQ!$A$2:$NF$60,MATCH(1,(GMWQ!$NE$2:$NE$60=AA$3)*(GMWQ!$ND$2:$ND$60=AA$4)*(GMWQ!$NF$2:$NF$60=AA$1),0),$E108-1966)</f>
        <v>4807</v>
      </c>
    </row>
    <row r="109" spans="1:27" x14ac:dyDescent="0.25">
      <c r="B109" s="12">
        <f t="shared" si="9"/>
        <v>1998</v>
      </c>
      <c r="C109" s="12">
        <f t="shared" si="9"/>
        <v>1998</v>
      </c>
      <c r="E109" s="12">
        <f t="shared" si="5"/>
        <v>2075</v>
      </c>
      <c r="F109" s="12" cm="1">
        <f t="array" ref="F109">INDEX(GMWQ!$A$2:$NF$60,MATCH(1,(GMWQ!$NE$2:$NE$60=F$3)*(GMWQ!$ND$2:$ND$60=F$4)*(GMWQ!$NF$2:$NF$60=F$1),0),$E109-1966)</f>
        <v>29049</v>
      </c>
      <c r="G109" s="12" cm="1">
        <f t="array" ref="G109">INDEX(GMWQ!$A$2:$NF$60,MATCH(1,(GMWQ!$NE$2:$NE$60=G$3)*(GMWQ!$ND$2:$ND$60=G$4)*(GMWQ!$NF$2:$NF$60=G$1),0),$E109-1966)</f>
        <v>446</v>
      </c>
      <c r="H109" s="12" cm="1">
        <f t="array" ref="H109">INDEX(GMWQ!$A$2:$NF$60,MATCH(1,(GMWQ!$NE$2:$NE$60=H$3)*(GMWQ!$ND$2:$ND$60=H$4)*(GMWQ!$NF$2:$NF$60=H$1),0),$E109-1966)</f>
        <v>76</v>
      </c>
      <c r="I109" s="12" cm="1">
        <f t="array" ref="I109">INDEX(GMWQ!$A$2:$NF$60,MATCH(1,(GMWQ!$NE$2:$NE$60=I$3)*(GMWQ!$ND$2:$ND$60=I$4)*(GMWQ!$NF$2:$NF$60=I$1),0),$E109-1966)</f>
        <v>4295</v>
      </c>
      <c r="J109" s="12" cm="1">
        <f t="array" ref="J109">INDEX(GMWQ!$A$2:$NF$60,MATCH(1,(GMWQ!$NE$2:$NE$60=J$3)*(GMWQ!$ND$2:$ND$60=J$4)*(GMWQ!$NF$2:$NF$60=J$1),0),$E109-1966)</f>
        <v>105</v>
      </c>
      <c r="K109" s="12" cm="1">
        <f t="array" ref="K109">INDEX(GMWQ!$A$2:$NF$60,MATCH(1,(GMWQ!$NE$2:$NE$60=K$3)*(GMWQ!$ND$2:$ND$60=K$4)*(GMWQ!$NF$2:$NF$60=K$1),0),$E109-1966)</f>
        <v>164</v>
      </c>
      <c r="L109" s="12" cm="1">
        <f t="array" ref="L109">INDEX(GMWQ!$A$2:$NF$60,MATCH(1,(GMWQ!$NE$2:$NE$60=L$3)*(GMWQ!$ND$2:$ND$60=L$4)*(GMWQ!$NF$2:$NF$60=L$1),0),$E109-1966)</f>
        <v>1887</v>
      </c>
      <c r="M109" s="12" cm="1">
        <f t="array" ref="M109">INDEX(GMWQ!$A$2:$NF$60,MATCH(1,(GMWQ!$NE$2:$NE$60=M$3)*(GMWQ!$ND$2:$ND$60=M$4)*(GMWQ!$NF$2:$NF$60=M$1),0),$E109-1966)</f>
        <v>4919</v>
      </c>
      <c r="N109" s="12" cm="1">
        <f t="array" ref="N109">INDEX(GMWQ!$A$2:$NF$60,MATCH(1,(GMWQ!$NE$2:$NE$60=N$3)*(GMWQ!$ND$2:$ND$60=N$4)*(GMWQ!$NF$2:$NF$60=N$1),0),$E109-1966)</f>
        <v>1325</v>
      </c>
      <c r="O109" s="12" cm="1">
        <f t="array" ref="O109">INDEX(GMWQ!$A$2:$NF$60,MATCH(1,(GMWQ!$NE$2:$NE$60=O$3)*(GMWQ!$ND$2:$ND$60=O$4)*(GMWQ!$NF$2:$NF$60=O$1),0),$E109-1966)</f>
        <v>1760</v>
      </c>
      <c r="P109" s="12" cm="1">
        <f t="array" ref="P109">INDEX(GMWQ!$A$2:$NF$60,MATCH(1,(GMWQ!$NE$2:$NE$60=P$3)*(GMWQ!$ND$2:$ND$60=P$4)*(GMWQ!$NF$2:$NF$60=P$1),0),$E109-1966)</f>
        <v>975</v>
      </c>
      <c r="Q109" s="12" cm="1">
        <f t="array" ref="Q109">INDEX(GMWQ!$A$2:$NF$60,MATCH(1,(GMWQ!$NE$2:$NE$60=Q$3)*(GMWQ!$ND$2:$ND$60=Q$4)*(GMWQ!$NF$2:$NF$60=Q$1),0),$E109-1966)</f>
        <v>1105</v>
      </c>
      <c r="R109" s="12" cm="1">
        <f t="array" ref="R109">INDEX(GMWQ!$A$2:$NF$60,MATCH(1,(GMWQ!$NE$2:$NE$60=R$3)*(GMWQ!$ND$2:$ND$60=R$4)*(GMWQ!$NF$2:$NF$60=R$1),0),$E109-1966)</f>
        <v>293</v>
      </c>
      <c r="S109" s="12" cm="1">
        <f t="array" ref="S109">INDEX(GMWQ!$A$2:$NF$60,MATCH(1,(GMWQ!$NE$2:$NE$60=S$3)*(GMWQ!$ND$2:$ND$60=S$4)*(GMWQ!$NF$2:$NF$60=S$1),0),$E109-1966)</f>
        <v>1688</v>
      </c>
      <c r="T109" s="12" cm="1">
        <f t="array" ref="T109">INDEX(GMWQ!$A$2:$NF$60,MATCH(1,(GMWQ!$NE$2:$NE$60=T$3)*(GMWQ!$ND$2:$ND$60=T$4)*(GMWQ!$NF$2:$NF$60=T$1),0),$E109-1966)</f>
        <v>2005</v>
      </c>
      <c r="U109" s="12" cm="1">
        <f t="array" ref="U109">INDEX(GMWQ!$A$2:$NF$60,MATCH(1,(GMWQ!$NE$2:$NE$60=U$3)*(GMWQ!$ND$2:$ND$60=U$4)*(GMWQ!$NF$2:$NF$60=U$1),0),$E109-1966)</f>
        <v>1596</v>
      </c>
      <c r="V109" s="12" cm="1">
        <f t="array" ref="V109">INDEX(GMWQ!$A$2:$NF$60,MATCH(1,(GMWQ!$NE$2:$NE$60=V$3)*(GMWQ!$ND$2:$ND$60=V$4)*(GMWQ!$NF$2:$NF$60=V$1),0),$E109-1966)</f>
        <v>2039</v>
      </c>
      <c r="W109" s="12" cm="1">
        <f t="array" ref="W109">INDEX(GMWQ!$A$2:$NF$60,MATCH(1,(GMWQ!$NE$2:$NE$60=W$3)*(GMWQ!$ND$2:$ND$60=W$4)*(GMWQ!$NF$2:$NF$60=W$1),0),$E109-1966)</f>
        <v>2904</v>
      </c>
      <c r="X109" s="12" cm="1">
        <f t="array" ref="X109">INDEX(GMWQ!$A$2:$NF$60,MATCH(1,(GMWQ!$NE$2:$NE$60=X$3)*(GMWQ!$ND$2:$ND$60=X$4)*(GMWQ!$NF$2:$NF$60=X$1),0),$E109-1966)</f>
        <v>656</v>
      </c>
      <c r="Y109" s="12" cm="1">
        <f t="array" ref="Y109">INDEX(GMWQ!$A$2:$NF$60,MATCH(1,(GMWQ!$NE$2:$NE$60=Y$3)*(GMWQ!$ND$2:$ND$60=Y$4)*(GMWQ!$NF$2:$NF$60=Y$1),0),$E109-1966)</f>
        <v>811</v>
      </c>
      <c r="Z109" s="12" cm="1">
        <f t="array" ref="Z109">INDEX(GMWQ!$A$2:$NF$60,MATCH(1,(GMWQ!$NE$2:$NE$60=Z$3)*(GMWQ!$ND$2:$ND$60=Z$4)*(GMWQ!$NF$2:$NF$60=Z$1),0),$E109-1966)</f>
        <v>26834</v>
      </c>
      <c r="AA109" s="12" cm="1">
        <f t="array" ref="AA109">INDEX(GMWQ!$A$2:$NF$60,MATCH(1,(GMWQ!$NE$2:$NE$60=AA$3)*(GMWQ!$ND$2:$ND$60=AA$4)*(GMWQ!$NF$2:$NF$60=AA$1),0),$E109-1966)</f>
        <v>4810</v>
      </c>
    </row>
    <row r="110" spans="1:27" x14ac:dyDescent="0.25">
      <c r="B110" s="12">
        <f t="shared" si="9"/>
        <v>1998</v>
      </c>
      <c r="C110" s="12">
        <f t="shared" si="9"/>
        <v>1998</v>
      </c>
      <c r="E110" s="12">
        <f t="shared" si="5"/>
        <v>2076</v>
      </c>
      <c r="F110" s="12" cm="1">
        <f t="array" ref="F110">INDEX(GMWQ!$A$2:$NF$60,MATCH(1,(GMWQ!$NE$2:$NE$60=F$3)*(GMWQ!$ND$2:$ND$60=F$4)*(GMWQ!$NF$2:$NF$60=F$1),0),$E110-1966)</f>
        <v>29213</v>
      </c>
      <c r="G110" s="12" cm="1">
        <f t="array" ref="G110">INDEX(GMWQ!$A$2:$NF$60,MATCH(1,(GMWQ!$NE$2:$NE$60=G$3)*(GMWQ!$ND$2:$ND$60=G$4)*(GMWQ!$NF$2:$NF$60=G$1),0),$E110-1966)</f>
        <v>428</v>
      </c>
      <c r="H110" s="12" cm="1">
        <f t="array" ref="H110">INDEX(GMWQ!$A$2:$NF$60,MATCH(1,(GMWQ!$NE$2:$NE$60=H$3)*(GMWQ!$ND$2:$ND$60=H$4)*(GMWQ!$NF$2:$NF$60=H$1),0),$E110-1966)</f>
        <v>78</v>
      </c>
      <c r="I110" s="12" cm="1">
        <f t="array" ref="I110">INDEX(GMWQ!$A$2:$NF$60,MATCH(1,(GMWQ!$NE$2:$NE$60=I$3)*(GMWQ!$ND$2:$ND$60=I$4)*(GMWQ!$NF$2:$NF$60=I$1),0),$E110-1966)</f>
        <v>4230</v>
      </c>
      <c r="J110" s="12" cm="1">
        <f t="array" ref="J110">INDEX(GMWQ!$A$2:$NF$60,MATCH(1,(GMWQ!$NE$2:$NE$60=J$3)*(GMWQ!$ND$2:$ND$60=J$4)*(GMWQ!$NF$2:$NF$60=J$1),0),$E110-1966)</f>
        <v>104</v>
      </c>
      <c r="K110" s="12" cm="1">
        <f t="array" ref="K110">INDEX(GMWQ!$A$2:$NF$60,MATCH(1,(GMWQ!$NE$2:$NE$60=K$3)*(GMWQ!$ND$2:$ND$60=K$4)*(GMWQ!$NF$2:$NF$60=K$1),0),$E110-1966)</f>
        <v>167</v>
      </c>
      <c r="L110" s="12" cm="1">
        <f t="array" ref="L110">INDEX(GMWQ!$A$2:$NF$60,MATCH(1,(GMWQ!$NE$2:$NE$60=L$3)*(GMWQ!$ND$2:$ND$60=L$4)*(GMWQ!$NF$2:$NF$60=L$1),0),$E110-1966)</f>
        <v>1918</v>
      </c>
      <c r="M110" s="12" cm="1">
        <f t="array" ref="M110">INDEX(GMWQ!$A$2:$NF$60,MATCH(1,(GMWQ!$NE$2:$NE$60=M$3)*(GMWQ!$ND$2:$ND$60=M$4)*(GMWQ!$NF$2:$NF$60=M$1),0),$E110-1966)</f>
        <v>4893</v>
      </c>
      <c r="N110" s="12" cm="1">
        <f t="array" ref="N110">INDEX(GMWQ!$A$2:$NF$60,MATCH(1,(GMWQ!$NE$2:$NE$60=N$3)*(GMWQ!$ND$2:$ND$60=N$4)*(GMWQ!$NF$2:$NF$60=N$1),0),$E110-1966)</f>
        <v>1343</v>
      </c>
      <c r="O110" s="12" cm="1">
        <f t="array" ref="O110">INDEX(GMWQ!$A$2:$NF$60,MATCH(1,(GMWQ!$NE$2:$NE$60=O$3)*(GMWQ!$ND$2:$ND$60=O$4)*(GMWQ!$NF$2:$NF$60=O$1),0),$E110-1966)</f>
        <v>1785</v>
      </c>
      <c r="P110" s="12" cm="1">
        <f t="array" ref="P110">INDEX(GMWQ!$A$2:$NF$60,MATCH(1,(GMWQ!$NE$2:$NE$60=P$3)*(GMWQ!$ND$2:$ND$60=P$4)*(GMWQ!$NF$2:$NF$60=P$1),0),$E110-1966)</f>
        <v>1014</v>
      </c>
      <c r="Q110" s="12" cm="1">
        <f t="array" ref="Q110">INDEX(GMWQ!$A$2:$NF$60,MATCH(1,(GMWQ!$NE$2:$NE$60=Q$3)*(GMWQ!$ND$2:$ND$60=Q$4)*(GMWQ!$NF$2:$NF$60=Q$1),0),$E110-1966)</f>
        <v>1115</v>
      </c>
      <c r="R110" s="12" cm="1">
        <f t="array" ref="R110">INDEX(GMWQ!$A$2:$NF$60,MATCH(1,(GMWQ!$NE$2:$NE$60=R$3)*(GMWQ!$ND$2:$ND$60=R$4)*(GMWQ!$NF$2:$NF$60=R$1),0),$E110-1966)</f>
        <v>287</v>
      </c>
      <c r="S110" s="12" cm="1">
        <f t="array" ref="S110">INDEX(GMWQ!$A$2:$NF$60,MATCH(1,(GMWQ!$NE$2:$NE$60=S$3)*(GMWQ!$ND$2:$ND$60=S$4)*(GMWQ!$NF$2:$NF$60=S$1),0),$E110-1966)</f>
        <v>1710</v>
      </c>
      <c r="T110" s="12" cm="1">
        <f t="array" ref="T110">INDEX(GMWQ!$A$2:$NF$60,MATCH(1,(GMWQ!$NE$2:$NE$60=T$3)*(GMWQ!$ND$2:$ND$60=T$4)*(GMWQ!$NF$2:$NF$60=T$1),0),$E110-1966)</f>
        <v>2031</v>
      </c>
      <c r="U110" s="12" cm="1">
        <f t="array" ref="U110">INDEX(GMWQ!$A$2:$NF$60,MATCH(1,(GMWQ!$NE$2:$NE$60=U$3)*(GMWQ!$ND$2:$ND$60=U$4)*(GMWQ!$NF$2:$NF$60=U$1),0),$E110-1966)</f>
        <v>1593</v>
      </c>
      <c r="V110" s="12" cm="1">
        <f t="array" ref="V110">INDEX(GMWQ!$A$2:$NF$60,MATCH(1,(GMWQ!$NE$2:$NE$60=V$3)*(GMWQ!$ND$2:$ND$60=V$4)*(GMWQ!$NF$2:$NF$60=V$1),0),$E110-1966)</f>
        <v>2079</v>
      </c>
      <c r="W110" s="12" cm="1">
        <f t="array" ref="W110">INDEX(GMWQ!$A$2:$NF$60,MATCH(1,(GMWQ!$NE$2:$NE$60=W$3)*(GMWQ!$ND$2:$ND$60=W$4)*(GMWQ!$NF$2:$NF$60=W$1),0),$E110-1966)</f>
        <v>2948</v>
      </c>
      <c r="X110" s="12" cm="1">
        <f t="array" ref="X110">INDEX(GMWQ!$A$2:$NF$60,MATCH(1,(GMWQ!$NE$2:$NE$60=X$3)*(GMWQ!$ND$2:$ND$60=X$4)*(GMWQ!$NF$2:$NF$60=X$1),0),$E110-1966)</f>
        <v>672</v>
      </c>
      <c r="Y110" s="12" cm="1">
        <f t="array" ref="Y110">INDEX(GMWQ!$A$2:$NF$60,MATCH(1,(GMWQ!$NE$2:$NE$60=Y$3)*(GMWQ!$ND$2:$ND$60=Y$4)*(GMWQ!$NF$2:$NF$60=Y$1),0),$E110-1966)</f>
        <v>818</v>
      </c>
      <c r="Z110" s="12" cm="1">
        <f t="array" ref="Z110">INDEX(GMWQ!$A$2:$NF$60,MATCH(1,(GMWQ!$NE$2:$NE$60=Z$3)*(GMWQ!$ND$2:$ND$60=Z$4)*(GMWQ!$NF$2:$NF$60=Z$1),0),$E110-1966)</f>
        <v>26955</v>
      </c>
      <c r="AA110" s="12" cm="1">
        <f t="array" ref="AA110">INDEX(GMWQ!$A$2:$NF$60,MATCH(1,(GMWQ!$NE$2:$NE$60=AA$3)*(GMWQ!$ND$2:$ND$60=AA$4)*(GMWQ!$NF$2:$NF$60=AA$1),0),$E110-1966)</f>
        <v>4820</v>
      </c>
    </row>
    <row r="111" spans="1:27" x14ac:dyDescent="0.25">
      <c r="A111" s="12">
        <v>1999</v>
      </c>
      <c r="B111" s="12">
        <f t="shared" si="9"/>
        <v>1999</v>
      </c>
      <c r="C111" s="12">
        <f t="shared" si="9"/>
        <v>1998</v>
      </c>
      <c r="D111" s="12">
        <f t="shared" si="9"/>
        <v>1998</v>
      </c>
      <c r="E111" s="12">
        <f t="shared" si="5"/>
        <v>2077</v>
      </c>
      <c r="F111" s="12" cm="1">
        <f t="array" ref="F111">INDEX(GMWQ!$A$2:$NF$60,MATCH(1,(GMWQ!$NE$2:$NE$60=F$3)*(GMWQ!$ND$2:$ND$60=F$4)*(GMWQ!$NF$2:$NF$60=F$1),0),$E111-1966)</f>
        <v>29237</v>
      </c>
      <c r="G111" s="12" cm="1">
        <f t="array" ref="G111">INDEX(GMWQ!$A$2:$NF$60,MATCH(1,(GMWQ!$NE$2:$NE$60=G$3)*(GMWQ!$ND$2:$ND$60=G$4)*(GMWQ!$NF$2:$NF$60=G$1),0),$E111-1966)</f>
        <v>436</v>
      </c>
      <c r="H111" s="12" cm="1">
        <f t="array" ref="H111">INDEX(GMWQ!$A$2:$NF$60,MATCH(1,(GMWQ!$NE$2:$NE$60=H$3)*(GMWQ!$ND$2:$ND$60=H$4)*(GMWQ!$NF$2:$NF$60=H$1),0),$E111-1966)</f>
        <v>77</v>
      </c>
      <c r="I111" s="12" cm="1">
        <f t="array" ref="I111">INDEX(GMWQ!$A$2:$NF$60,MATCH(1,(GMWQ!$NE$2:$NE$60=I$3)*(GMWQ!$ND$2:$ND$60=I$4)*(GMWQ!$NF$2:$NF$60=I$1),0),$E111-1966)</f>
        <v>4171</v>
      </c>
      <c r="J111" s="12" cm="1">
        <f t="array" ref="J111">INDEX(GMWQ!$A$2:$NF$60,MATCH(1,(GMWQ!$NE$2:$NE$60=J$3)*(GMWQ!$ND$2:$ND$60=J$4)*(GMWQ!$NF$2:$NF$60=J$1),0),$E111-1966)</f>
        <v>102</v>
      </c>
      <c r="K111" s="12" cm="1">
        <f t="array" ref="K111">INDEX(GMWQ!$A$2:$NF$60,MATCH(1,(GMWQ!$NE$2:$NE$60=K$3)*(GMWQ!$ND$2:$ND$60=K$4)*(GMWQ!$NF$2:$NF$60=K$1),0),$E111-1966)</f>
        <v>164</v>
      </c>
      <c r="L111" s="12" cm="1">
        <f t="array" ref="L111">INDEX(GMWQ!$A$2:$NF$60,MATCH(1,(GMWQ!$NE$2:$NE$60=L$3)*(GMWQ!$ND$2:$ND$60=L$4)*(GMWQ!$NF$2:$NF$60=L$1),0),$E111-1966)</f>
        <v>1884</v>
      </c>
      <c r="M111" s="12" cm="1">
        <f t="array" ref="M111">INDEX(GMWQ!$A$2:$NF$60,MATCH(1,(GMWQ!$NE$2:$NE$60=M$3)*(GMWQ!$ND$2:$ND$60=M$4)*(GMWQ!$NF$2:$NF$60=M$1),0),$E111-1966)</f>
        <v>4871</v>
      </c>
      <c r="N111" s="12" cm="1">
        <f t="array" ref="N111">INDEX(GMWQ!$A$2:$NF$60,MATCH(1,(GMWQ!$NE$2:$NE$60=N$3)*(GMWQ!$ND$2:$ND$60=N$4)*(GMWQ!$NF$2:$NF$60=N$1),0),$E111-1966)</f>
        <v>1346</v>
      </c>
      <c r="O111" s="12" cm="1">
        <f t="array" ref="O111">INDEX(GMWQ!$A$2:$NF$60,MATCH(1,(GMWQ!$NE$2:$NE$60=O$3)*(GMWQ!$ND$2:$ND$60=O$4)*(GMWQ!$NF$2:$NF$60=O$1),0),$E111-1966)</f>
        <v>1789</v>
      </c>
      <c r="P111" s="12" cm="1">
        <f t="array" ref="P111">INDEX(GMWQ!$A$2:$NF$60,MATCH(1,(GMWQ!$NE$2:$NE$60=P$3)*(GMWQ!$ND$2:$ND$60=P$4)*(GMWQ!$NF$2:$NF$60=P$1),0),$E111-1966)</f>
        <v>1027</v>
      </c>
      <c r="Q111" s="12" cm="1">
        <f t="array" ref="Q111">INDEX(GMWQ!$A$2:$NF$60,MATCH(1,(GMWQ!$NE$2:$NE$60=Q$3)*(GMWQ!$ND$2:$ND$60=Q$4)*(GMWQ!$NF$2:$NF$60=Q$1),0),$E111-1966)</f>
        <v>1121</v>
      </c>
      <c r="R111" s="12" cm="1">
        <f t="array" ref="R111">INDEX(GMWQ!$A$2:$NF$60,MATCH(1,(GMWQ!$NE$2:$NE$60=R$3)*(GMWQ!$ND$2:$ND$60=R$4)*(GMWQ!$NF$2:$NF$60=R$1),0),$E111-1966)</f>
        <v>282</v>
      </c>
      <c r="S111" s="12" cm="1">
        <f t="array" ref="S111">INDEX(GMWQ!$A$2:$NF$60,MATCH(1,(GMWQ!$NE$2:$NE$60=S$3)*(GMWQ!$ND$2:$ND$60=S$4)*(GMWQ!$NF$2:$NF$60=S$1),0),$E111-1966)</f>
        <v>1724</v>
      </c>
      <c r="T111" s="12" cm="1">
        <f t="array" ref="T111">INDEX(GMWQ!$A$2:$NF$60,MATCH(1,(GMWQ!$NE$2:$NE$60=T$3)*(GMWQ!$ND$2:$ND$60=T$4)*(GMWQ!$NF$2:$NF$60=T$1),0),$E111-1966)</f>
        <v>2034</v>
      </c>
      <c r="U111" s="12" cm="1">
        <f t="array" ref="U111">INDEX(GMWQ!$A$2:$NF$60,MATCH(1,(GMWQ!$NE$2:$NE$60=U$3)*(GMWQ!$ND$2:$ND$60=U$4)*(GMWQ!$NF$2:$NF$60=U$1),0),$E111-1966)</f>
        <v>1627</v>
      </c>
      <c r="V111" s="12" cm="1">
        <f t="array" ref="V111">INDEX(GMWQ!$A$2:$NF$60,MATCH(1,(GMWQ!$NE$2:$NE$60=V$3)*(GMWQ!$ND$2:$ND$60=V$4)*(GMWQ!$NF$2:$NF$60=V$1),0),$E111-1966)</f>
        <v>2106</v>
      </c>
      <c r="W111" s="12" cm="1">
        <f t="array" ref="W111">INDEX(GMWQ!$A$2:$NF$60,MATCH(1,(GMWQ!$NE$2:$NE$60=W$3)*(GMWQ!$ND$2:$ND$60=W$4)*(GMWQ!$NF$2:$NF$60=W$1),0),$E111-1966)</f>
        <v>2968</v>
      </c>
      <c r="X111" s="12" cm="1">
        <f t="array" ref="X111">INDEX(GMWQ!$A$2:$NF$60,MATCH(1,(GMWQ!$NE$2:$NE$60=X$3)*(GMWQ!$ND$2:$ND$60=X$4)*(GMWQ!$NF$2:$NF$60=X$1),0),$E111-1966)</f>
        <v>690</v>
      </c>
      <c r="Y111" s="12" cm="1">
        <f t="array" ref="Y111">INDEX(GMWQ!$A$2:$NF$60,MATCH(1,(GMWQ!$NE$2:$NE$60=Y$3)*(GMWQ!$ND$2:$ND$60=Y$4)*(GMWQ!$NF$2:$NF$60=Y$1),0),$E111-1966)</f>
        <v>817</v>
      </c>
      <c r="Z111" s="12" cm="1">
        <f t="array" ref="Z111">INDEX(GMWQ!$A$2:$NF$60,MATCH(1,(GMWQ!$NE$2:$NE$60=Z$3)*(GMWQ!$ND$2:$ND$60=Z$4)*(GMWQ!$NF$2:$NF$60=Z$1),0),$E111-1966)</f>
        <v>27036</v>
      </c>
      <c r="AA111" s="12" cm="1">
        <f t="array" ref="AA111">INDEX(GMWQ!$A$2:$NF$60,MATCH(1,(GMWQ!$NE$2:$NE$60=AA$3)*(GMWQ!$ND$2:$ND$60=AA$4)*(GMWQ!$NF$2:$NF$60=AA$1),0),$E111-1966)</f>
        <v>5046</v>
      </c>
    </row>
    <row r="112" spans="1:27" x14ac:dyDescent="0.25">
      <c r="B112" s="12">
        <f t="shared" si="9"/>
        <v>1999</v>
      </c>
      <c r="C112" s="12">
        <f t="shared" si="9"/>
        <v>1999</v>
      </c>
      <c r="E112" s="12">
        <f t="shared" si="5"/>
        <v>2078</v>
      </c>
      <c r="F112" s="12" cm="1">
        <f t="array" ref="F112">INDEX(GMWQ!$A$2:$NF$60,MATCH(1,(GMWQ!$NE$2:$NE$60=F$3)*(GMWQ!$ND$2:$ND$60=F$4)*(GMWQ!$NF$2:$NF$60=F$1),0),$E112-1966)</f>
        <v>29327</v>
      </c>
      <c r="G112" s="12" cm="1">
        <f t="array" ref="G112">INDEX(GMWQ!$A$2:$NF$60,MATCH(1,(GMWQ!$NE$2:$NE$60=G$3)*(GMWQ!$ND$2:$ND$60=G$4)*(GMWQ!$NF$2:$NF$60=G$1),0),$E112-1966)</f>
        <v>424</v>
      </c>
      <c r="H112" s="12" cm="1">
        <f t="array" ref="H112">INDEX(GMWQ!$A$2:$NF$60,MATCH(1,(GMWQ!$NE$2:$NE$60=H$3)*(GMWQ!$ND$2:$ND$60=H$4)*(GMWQ!$NF$2:$NF$60=H$1),0),$E112-1966)</f>
        <v>76</v>
      </c>
      <c r="I112" s="12" cm="1">
        <f t="array" ref="I112">INDEX(GMWQ!$A$2:$NF$60,MATCH(1,(GMWQ!$NE$2:$NE$60=I$3)*(GMWQ!$ND$2:$ND$60=I$4)*(GMWQ!$NF$2:$NF$60=I$1),0),$E112-1966)</f>
        <v>4128</v>
      </c>
      <c r="J112" s="12" cm="1">
        <f t="array" ref="J112">INDEX(GMWQ!$A$2:$NF$60,MATCH(1,(GMWQ!$NE$2:$NE$60=J$3)*(GMWQ!$ND$2:$ND$60=J$4)*(GMWQ!$NF$2:$NF$60=J$1),0),$E112-1966)</f>
        <v>102</v>
      </c>
      <c r="K112" s="12" cm="1">
        <f t="array" ref="K112">INDEX(GMWQ!$A$2:$NF$60,MATCH(1,(GMWQ!$NE$2:$NE$60=K$3)*(GMWQ!$ND$2:$ND$60=K$4)*(GMWQ!$NF$2:$NF$60=K$1),0),$E112-1966)</f>
        <v>165</v>
      </c>
      <c r="L112" s="12" cm="1">
        <f t="array" ref="L112">INDEX(GMWQ!$A$2:$NF$60,MATCH(1,(GMWQ!$NE$2:$NE$60=L$3)*(GMWQ!$ND$2:$ND$60=L$4)*(GMWQ!$NF$2:$NF$60=L$1),0),$E112-1966)</f>
        <v>1909</v>
      </c>
      <c r="M112" s="12" cm="1">
        <f t="array" ref="M112">INDEX(GMWQ!$A$2:$NF$60,MATCH(1,(GMWQ!$NE$2:$NE$60=M$3)*(GMWQ!$ND$2:$ND$60=M$4)*(GMWQ!$NF$2:$NF$60=M$1),0),$E112-1966)</f>
        <v>4872</v>
      </c>
      <c r="N112" s="12" cm="1">
        <f t="array" ref="N112">INDEX(GMWQ!$A$2:$NF$60,MATCH(1,(GMWQ!$NE$2:$NE$60=N$3)*(GMWQ!$ND$2:$ND$60=N$4)*(GMWQ!$NF$2:$NF$60=N$1),0),$E112-1966)</f>
        <v>1346</v>
      </c>
      <c r="O112" s="12" cm="1">
        <f t="array" ref="O112">INDEX(GMWQ!$A$2:$NF$60,MATCH(1,(GMWQ!$NE$2:$NE$60=O$3)*(GMWQ!$ND$2:$ND$60=O$4)*(GMWQ!$NF$2:$NF$60=O$1),0),$E112-1966)</f>
        <v>1800</v>
      </c>
      <c r="P112" s="12" cm="1">
        <f t="array" ref="P112">INDEX(GMWQ!$A$2:$NF$60,MATCH(1,(GMWQ!$NE$2:$NE$60=P$3)*(GMWQ!$ND$2:$ND$60=P$4)*(GMWQ!$NF$2:$NF$60=P$1),0),$E112-1966)</f>
        <v>1065</v>
      </c>
      <c r="Q112" s="12" cm="1">
        <f t="array" ref="Q112">INDEX(GMWQ!$A$2:$NF$60,MATCH(1,(GMWQ!$NE$2:$NE$60=Q$3)*(GMWQ!$ND$2:$ND$60=Q$4)*(GMWQ!$NF$2:$NF$60=Q$1),0),$E112-1966)</f>
        <v>1141</v>
      </c>
      <c r="R112" s="12" cm="1">
        <f t="array" ref="R112">INDEX(GMWQ!$A$2:$NF$60,MATCH(1,(GMWQ!$NE$2:$NE$60=R$3)*(GMWQ!$ND$2:$ND$60=R$4)*(GMWQ!$NF$2:$NF$60=R$1),0),$E112-1966)</f>
        <v>291</v>
      </c>
      <c r="S112" s="12" cm="1">
        <f t="array" ref="S112">INDEX(GMWQ!$A$2:$NF$60,MATCH(1,(GMWQ!$NE$2:$NE$60=S$3)*(GMWQ!$ND$2:$ND$60=S$4)*(GMWQ!$NF$2:$NF$60=S$1),0),$E112-1966)</f>
        <v>1743</v>
      </c>
      <c r="T112" s="12" cm="1">
        <f t="array" ref="T112">INDEX(GMWQ!$A$2:$NF$60,MATCH(1,(GMWQ!$NE$2:$NE$60=T$3)*(GMWQ!$ND$2:$ND$60=T$4)*(GMWQ!$NF$2:$NF$60=T$1),0),$E112-1966)</f>
        <v>2036</v>
      </c>
      <c r="U112" s="12" cm="1">
        <f t="array" ref="U112">INDEX(GMWQ!$A$2:$NF$60,MATCH(1,(GMWQ!$NE$2:$NE$60=U$3)*(GMWQ!$ND$2:$ND$60=U$4)*(GMWQ!$NF$2:$NF$60=U$1),0),$E112-1966)</f>
        <v>1632</v>
      </c>
      <c r="V112" s="12" cm="1">
        <f t="array" ref="V112">INDEX(GMWQ!$A$2:$NF$60,MATCH(1,(GMWQ!$NE$2:$NE$60=V$3)*(GMWQ!$ND$2:$ND$60=V$4)*(GMWQ!$NF$2:$NF$60=V$1),0),$E112-1966)</f>
        <v>2121</v>
      </c>
      <c r="W112" s="12" cm="1">
        <f t="array" ref="W112">INDEX(GMWQ!$A$2:$NF$60,MATCH(1,(GMWQ!$NE$2:$NE$60=W$3)*(GMWQ!$ND$2:$ND$60=W$4)*(GMWQ!$NF$2:$NF$60=W$1),0),$E112-1966)</f>
        <v>2933</v>
      </c>
      <c r="X112" s="12" cm="1">
        <f t="array" ref="X112">INDEX(GMWQ!$A$2:$NF$60,MATCH(1,(GMWQ!$NE$2:$NE$60=X$3)*(GMWQ!$ND$2:$ND$60=X$4)*(GMWQ!$NF$2:$NF$60=X$1),0),$E112-1966)</f>
        <v>712</v>
      </c>
      <c r="Y112" s="12" cm="1">
        <f t="array" ref="Y112">INDEX(GMWQ!$A$2:$NF$60,MATCH(1,(GMWQ!$NE$2:$NE$60=Y$3)*(GMWQ!$ND$2:$ND$60=Y$4)*(GMWQ!$NF$2:$NF$60=Y$1),0),$E112-1966)</f>
        <v>832</v>
      </c>
      <c r="Z112" s="12" cm="1">
        <f t="array" ref="Z112">INDEX(GMWQ!$A$2:$NF$60,MATCH(1,(GMWQ!$NE$2:$NE$60=Z$3)*(GMWQ!$ND$2:$ND$60=Z$4)*(GMWQ!$NF$2:$NF$60=Z$1),0),$E112-1966)</f>
        <v>27095</v>
      </c>
      <c r="AA112" s="12" cm="1">
        <f t="array" ref="AA112">INDEX(GMWQ!$A$2:$NF$60,MATCH(1,(GMWQ!$NE$2:$NE$60=AA$3)*(GMWQ!$ND$2:$ND$60=AA$4)*(GMWQ!$NF$2:$NF$60=AA$1),0),$E112-1966)</f>
        <v>5058</v>
      </c>
    </row>
    <row r="113" spans="1:27" x14ac:dyDescent="0.25">
      <c r="B113" s="12">
        <f t="shared" si="9"/>
        <v>1999</v>
      </c>
      <c r="C113" s="12">
        <f t="shared" si="9"/>
        <v>1999</v>
      </c>
      <c r="E113" s="12">
        <f t="shared" ref="E113:E176" si="10">+E112+1</f>
        <v>2079</v>
      </c>
      <c r="F113" s="12" cm="1">
        <f t="array" ref="F113">INDEX(GMWQ!$A$2:$NF$60,MATCH(1,(GMWQ!$NE$2:$NE$60=F$3)*(GMWQ!$ND$2:$ND$60=F$4)*(GMWQ!$NF$2:$NF$60=F$1),0),$E113-1966)</f>
        <v>29584</v>
      </c>
      <c r="G113" s="12" cm="1">
        <f t="array" ref="G113">INDEX(GMWQ!$A$2:$NF$60,MATCH(1,(GMWQ!$NE$2:$NE$60=G$3)*(GMWQ!$ND$2:$ND$60=G$4)*(GMWQ!$NF$2:$NF$60=G$1),0),$E113-1966)</f>
        <v>420</v>
      </c>
      <c r="H113" s="12" cm="1">
        <f t="array" ref="H113">INDEX(GMWQ!$A$2:$NF$60,MATCH(1,(GMWQ!$NE$2:$NE$60=H$3)*(GMWQ!$ND$2:$ND$60=H$4)*(GMWQ!$NF$2:$NF$60=H$1),0),$E113-1966)</f>
        <v>76</v>
      </c>
      <c r="I113" s="12" cm="1">
        <f t="array" ref="I113">INDEX(GMWQ!$A$2:$NF$60,MATCH(1,(GMWQ!$NE$2:$NE$60=I$3)*(GMWQ!$ND$2:$ND$60=I$4)*(GMWQ!$NF$2:$NF$60=I$1),0),$E113-1966)</f>
        <v>4101</v>
      </c>
      <c r="J113" s="12" cm="1">
        <f t="array" ref="J113">INDEX(GMWQ!$A$2:$NF$60,MATCH(1,(GMWQ!$NE$2:$NE$60=J$3)*(GMWQ!$ND$2:$ND$60=J$4)*(GMWQ!$NF$2:$NF$60=J$1),0),$E113-1966)</f>
        <v>99</v>
      </c>
      <c r="K113" s="12" cm="1">
        <f t="array" ref="K113">INDEX(GMWQ!$A$2:$NF$60,MATCH(1,(GMWQ!$NE$2:$NE$60=K$3)*(GMWQ!$ND$2:$ND$60=K$4)*(GMWQ!$NF$2:$NF$60=K$1),0),$E113-1966)</f>
        <v>163</v>
      </c>
      <c r="L113" s="12" cm="1">
        <f t="array" ref="L113">INDEX(GMWQ!$A$2:$NF$60,MATCH(1,(GMWQ!$NE$2:$NE$60=L$3)*(GMWQ!$ND$2:$ND$60=L$4)*(GMWQ!$NF$2:$NF$60=L$1),0),$E113-1966)</f>
        <v>1920</v>
      </c>
      <c r="M113" s="12" cm="1">
        <f t="array" ref="M113">INDEX(GMWQ!$A$2:$NF$60,MATCH(1,(GMWQ!$NE$2:$NE$60=M$3)*(GMWQ!$ND$2:$ND$60=M$4)*(GMWQ!$NF$2:$NF$60=M$1),0),$E113-1966)</f>
        <v>4893</v>
      </c>
      <c r="N113" s="12" cm="1">
        <f t="array" ref="N113">INDEX(GMWQ!$A$2:$NF$60,MATCH(1,(GMWQ!$NE$2:$NE$60=N$3)*(GMWQ!$ND$2:$ND$60=N$4)*(GMWQ!$NF$2:$NF$60=N$1),0),$E113-1966)</f>
        <v>1364</v>
      </c>
      <c r="O113" s="12" cm="1">
        <f t="array" ref="O113">INDEX(GMWQ!$A$2:$NF$60,MATCH(1,(GMWQ!$NE$2:$NE$60=O$3)*(GMWQ!$ND$2:$ND$60=O$4)*(GMWQ!$NF$2:$NF$60=O$1),0),$E113-1966)</f>
        <v>1817</v>
      </c>
      <c r="P113" s="12" cm="1">
        <f t="array" ref="P113">INDEX(GMWQ!$A$2:$NF$60,MATCH(1,(GMWQ!$NE$2:$NE$60=P$3)*(GMWQ!$ND$2:$ND$60=P$4)*(GMWQ!$NF$2:$NF$60=P$1),0),$E113-1966)</f>
        <v>1079</v>
      </c>
      <c r="Q113" s="12" cm="1">
        <f t="array" ref="Q113">INDEX(GMWQ!$A$2:$NF$60,MATCH(1,(GMWQ!$NE$2:$NE$60=Q$3)*(GMWQ!$ND$2:$ND$60=Q$4)*(GMWQ!$NF$2:$NF$60=Q$1),0),$E113-1966)</f>
        <v>1153</v>
      </c>
      <c r="R113" s="12" cm="1">
        <f t="array" ref="R113">INDEX(GMWQ!$A$2:$NF$60,MATCH(1,(GMWQ!$NE$2:$NE$60=R$3)*(GMWQ!$ND$2:$ND$60=R$4)*(GMWQ!$NF$2:$NF$60=R$1),0),$E113-1966)</f>
        <v>292</v>
      </c>
      <c r="S113" s="12" cm="1">
        <f t="array" ref="S113">INDEX(GMWQ!$A$2:$NF$60,MATCH(1,(GMWQ!$NE$2:$NE$60=S$3)*(GMWQ!$ND$2:$ND$60=S$4)*(GMWQ!$NF$2:$NF$60=S$1),0),$E113-1966)</f>
        <v>1780</v>
      </c>
      <c r="T113" s="12" cm="1">
        <f t="array" ref="T113">INDEX(GMWQ!$A$2:$NF$60,MATCH(1,(GMWQ!$NE$2:$NE$60=T$3)*(GMWQ!$ND$2:$ND$60=T$4)*(GMWQ!$NF$2:$NF$60=T$1),0),$E113-1966)</f>
        <v>2074</v>
      </c>
      <c r="U113" s="12" cm="1">
        <f t="array" ref="U113">INDEX(GMWQ!$A$2:$NF$60,MATCH(1,(GMWQ!$NE$2:$NE$60=U$3)*(GMWQ!$ND$2:$ND$60=U$4)*(GMWQ!$NF$2:$NF$60=U$1),0),$E113-1966)</f>
        <v>1635</v>
      </c>
      <c r="V113" s="12" cm="1">
        <f t="array" ref="V113">INDEX(GMWQ!$A$2:$NF$60,MATCH(1,(GMWQ!$NE$2:$NE$60=V$3)*(GMWQ!$ND$2:$ND$60=V$4)*(GMWQ!$NF$2:$NF$60=V$1),0),$E113-1966)</f>
        <v>2150</v>
      </c>
      <c r="W113" s="12" cm="1">
        <f t="array" ref="W113">INDEX(GMWQ!$A$2:$NF$60,MATCH(1,(GMWQ!$NE$2:$NE$60=W$3)*(GMWQ!$ND$2:$ND$60=W$4)*(GMWQ!$NF$2:$NF$60=W$1),0),$E113-1966)</f>
        <v>2977</v>
      </c>
      <c r="X113" s="12" cm="1">
        <f t="array" ref="X113">INDEX(GMWQ!$A$2:$NF$60,MATCH(1,(GMWQ!$NE$2:$NE$60=X$3)*(GMWQ!$ND$2:$ND$60=X$4)*(GMWQ!$NF$2:$NF$60=X$1),0),$E113-1966)</f>
        <v>732</v>
      </c>
      <c r="Y113" s="12" cm="1">
        <f t="array" ref="Y113">INDEX(GMWQ!$A$2:$NF$60,MATCH(1,(GMWQ!$NE$2:$NE$60=Y$3)*(GMWQ!$ND$2:$ND$60=Y$4)*(GMWQ!$NF$2:$NF$60=Y$1),0),$E113-1966)</f>
        <v>860</v>
      </c>
      <c r="Z113" s="12" cm="1">
        <f t="array" ref="Z113">INDEX(GMWQ!$A$2:$NF$60,MATCH(1,(GMWQ!$NE$2:$NE$60=Z$3)*(GMWQ!$ND$2:$ND$60=Z$4)*(GMWQ!$NF$2:$NF$60=Z$1),0),$E113-1966)</f>
        <v>27218</v>
      </c>
      <c r="AA113" s="12" cm="1">
        <f t="array" ref="AA113">INDEX(GMWQ!$A$2:$NF$60,MATCH(1,(GMWQ!$NE$2:$NE$60=AA$3)*(GMWQ!$ND$2:$ND$60=AA$4)*(GMWQ!$NF$2:$NF$60=AA$1),0),$E113-1966)</f>
        <v>5076</v>
      </c>
    </row>
    <row r="114" spans="1:27" x14ac:dyDescent="0.25">
      <c r="B114" s="12">
        <f t="shared" si="9"/>
        <v>1999</v>
      </c>
      <c r="C114" s="12">
        <f t="shared" si="9"/>
        <v>1999</v>
      </c>
      <c r="E114" s="12">
        <f t="shared" si="10"/>
        <v>2080</v>
      </c>
      <c r="F114" s="12" cm="1">
        <f t="array" ref="F114">INDEX(GMWQ!$A$2:$NF$60,MATCH(1,(GMWQ!$NE$2:$NE$60=F$3)*(GMWQ!$ND$2:$ND$60=F$4)*(GMWQ!$NF$2:$NF$60=F$1),0),$E114-1966)</f>
        <v>29715</v>
      </c>
      <c r="G114" s="12" cm="1">
        <f t="array" ref="G114">INDEX(GMWQ!$A$2:$NF$60,MATCH(1,(GMWQ!$NE$2:$NE$60=G$3)*(GMWQ!$ND$2:$ND$60=G$4)*(GMWQ!$NF$2:$NF$60=G$1),0),$E114-1966)</f>
        <v>402</v>
      </c>
      <c r="H114" s="12" cm="1">
        <f t="array" ref="H114">INDEX(GMWQ!$A$2:$NF$60,MATCH(1,(GMWQ!$NE$2:$NE$60=H$3)*(GMWQ!$ND$2:$ND$60=H$4)*(GMWQ!$NF$2:$NF$60=H$1),0),$E114-1966)</f>
        <v>76</v>
      </c>
      <c r="I114" s="12" cm="1">
        <f t="array" ref="I114">INDEX(GMWQ!$A$2:$NF$60,MATCH(1,(GMWQ!$NE$2:$NE$60=I$3)*(GMWQ!$ND$2:$ND$60=I$4)*(GMWQ!$NF$2:$NF$60=I$1),0),$E114-1966)</f>
        <v>4082</v>
      </c>
      <c r="J114" s="12" cm="1">
        <f t="array" ref="J114">INDEX(GMWQ!$A$2:$NF$60,MATCH(1,(GMWQ!$NE$2:$NE$60=J$3)*(GMWQ!$ND$2:$ND$60=J$4)*(GMWQ!$NF$2:$NF$60=J$1),0),$E114-1966)</f>
        <v>96</v>
      </c>
      <c r="K114" s="12" cm="1">
        <f t="array" ref="K114">INDEX(GMWQ!$A$2:$NF$60,MATCH(1,(GMWQ!$NE$2:$NE$60=K$3)*(GMWQ!$ND$2:$ND$60=K$4)*(GMWQ!$NF$2:$NF$60=K$1),0),$E114-1966)</f>
        <v>154</v>
      </c>
      <c r="L114" s="12" cm="1">
        <f t="array" ref="L114">INDEX(GMWQ!$A$2:$NF$60,MATCH(1,(GMWQ!$NE$2:$NE$60=L$3)*(GMWQ!$ND$2:$ND$60=L$4)*(GMWQ!$NF$2:$NF$60=L$1),0),$E114-1966)</f>
        <v>1912</v>
      </c>
      <c r="M114" s="12" cm="1">
        <f t="array" ref="M114">INDEX(GMWQ!$A$2:$NF$60,MATCH(1,(GMWQ!$NE$2:$NE$60=M$3)*(GMWQ!$ND$2:$ND$60=M$4)*(GMWQ!$NF$2:$NF$60=M$1),0),$E114-1966)</f>
        <v>4891</v>
      </c>
      <c r="N114" s="12" cm="1">
        <f t="array" ref="N114">INDEX(GMWQ!$A$2:$NF$60,MATCH(1,(GMWQ!$NE$2:$NE$60=N$3)*(GMWQ!$ND$2:$ND$60=N$4)*(GMWQ!$NF$2:$NF$60=N$1),0),$E114-1966)</f>
        <v>1389</v>
      </c>
      <c r="O114" s="12" cm="1">
        <f t="array" ref="O114">INDEX(GMWQ!$A$2:$NF$60,MATCH(1,(GMWQ!$NE$2:$NE$60=O$3)*(GMWQ!$ND$2:$ND$60=O$4)*(GMWQ!$NF$2:$NF$60=O$1),0),$E114-1966)</f>
        <v>1826</v>
      </c>
      <c r="P114" s="12" cm="1">
        <f t="array" ref="P114">INDEX(GMWQ!$A$2:$NF$60,MATCH(1,(GMWQ!$NE$2:$NE$60=P$3)*(GMWQ!$ND$2:$ND$60=P$4)*(GMWQ!$NF$2:$NF$60=P$1),0),$E114-1966)</f>
        <v>1092</v>
      </c>
      <c r="Q114" s="12" cm="1">
        <f t="array" ref="Q114">INDEX(GMWQ!$A$2:$NF$60,MATCH(1,(GMWQ!$NE$2:$NE$60=Q$3)*(GMWQ!$ND$2:$ND$60=Q$4)*(GMWQ!$NF$2:$NF$60=Q$1),0),$E114-1966)</f>
        <v>1169</v>
      </c>
      <c r="R114" s="12" cm="1">
        <f t="array" ref="R114">INDEX(GMWQ!$A$2:$NF$60,MATCH(1,(GMWQ!$NE$2:$NE$60=R$3)*(GMWQ!$ND$2:$ND$60=R$4)*(GMWQ!$NF$2:$NF$60=R$1),0),$E114-1966)</f>
        <v>301</v>
      </c>
      <c r="S114" s="12" cm="1">
        <f t="array" ref="S114">INDEX(GMWQ!$A$2:$NF$60,MATCH(1,(GMWQ!$NE$2:$NE$60=S$3)*(GMWQ!$ND$2:$ND$60=S$4)*(GMWQ!$NF$2:$NF$60=S$1),0),$E114-1966)</f>
        <v>1791</v>
      </c>
      <c r="T114" s="12" cm="1">
        <f t="array" ref="T114">INDEX(GMWQ!$A$2:$NF$60,MATCH(1,(GMWQ!$NE$2:$NE$60=T$3)*(GMWQ!$ND$2:$ND$60=T$4)*(GMWQ!$NF$2:$NF$60=T$1),0),$E114-1966)</f>
        <v>2075</v>
      </c>
      <c r="U114" s="12" cm="1">
        <f t="array" ref="U114">INDEX(GMWQ!$A$2:$NF$60,MATCH(1,(GMWQ!$NE$2:$NE$60=U$3)*(GMWQ!$ND$2:$ND$60=U$4)*(GMWQ!$NF$2:$NF$60=U$1),0),$E114-1966)</f>
        <v>1646</v>
      </c>
      <c r="V114" s="12" cm="1">
        <f t="array" ref="V114">INDEX(GMWQ!$A$2:$NF$60,MATCH(1,(GMWQ!$NE$2:$NE$60=V$3)*(GMWQ!$ND$2:$ND$60=V$4)*(GMWQ!$NF$2:$NF$60=V$1),0),$E114-1966)</f>
        <v>2200</v>
      </c>
      <c r="W114" s="12" cm="1">
        <f t="array" ref="W114">INDEX(GMWQ!$A$2:$NF$60,MATCH(1,(GMWQ!$NE$2:$NE$60=W$3)*(GMWQ!$ND$2:$ND$60=W$4)*(GMWQ!$NF$2:$NF$60=W$1),0),$E114-1966)</f>
        <v>2985</v>
      </c>
      <c r="X114" s="12" cm="1">
        <f t="array" ref="X114">INDEX(GMWQ!$A$2:$NF$60,MATCH(1,(GMWQ!$NE$2:$NE$60=X$3)*(GMWQ!$ND$2:$ND$60=X$4)*(GMWQ!$NF$2:$NF$60=X$1),0),$E114-1966)</f>
        <v>739</v>
      </c>
      <c r="Y114" s="12" cm="1">
        <f t="array" ref="Y114">INDEX(GMWQ!$A$2:$NF$60,MATCH(1,(GMWQ!$NE$2:$NE$60=Y$3)*(GMWQ!$ND$2:$ND$60=Y$4)*(GMWQ!$NF$2:$NF$60=Y$1),0),$E114-1966)</f>
        <v>888</v>
      </c>
      <c r="Z114" s="12" cm="1">
        <f t="array" ref="Z114">INDEX(GMWQ!$A$2:$NF$60,MATCH(1,(GMWQ!$NE$2:$NE$60=Z$3)*(GMWQ!$ND$2:$ND$60=Z$4)*(GMWQ!$NF$2:$NF$60=Z$1),0),$E114-1966)</f>
        <v>27322</v>
      </c>
      <c r="AA114" s="12" cm="1">
        <f t="array" ref="AA114">INDEX(GMWQ!$A$2:$NF$60,MATCH(1,(GMWQ!$NE$2:$NE$60=AA$3)*(GMWQ!$ND$2:$ND$60=AA$4)*(GMWQ!$NF$2:$NF$60=AA$1),0),$E114-1966)</f>
        <v>5099</v>
      </c>
    </row>
    <row r="115" spans="1:27" x14ac:dyDescent="0.25">
      <c r="A115" s="12">
        <v>2000</v>
      </c>
      <c r="B115" s="12">
        <f t="shared" si="9"/>
        <v>2000</v>
      </c>
      <c r="C115" s="12">
        <f t="shared" si="9"/>
        <v>1999</v>
      </c>
      <c r="D115" s="12">
        <f t="shared" si="9"/>
        <v>1999</v>
      </c>
      <c r="E115" s="12">
        <f t="shared" si="10"/>
        <v>2081</v>
      </c>
      <c r="F115" s="12" cm="1">
        <f t="array" ref="F115">INDEX(GMWQ!$A$2:$NF$60,MATCH(1,(GMWQ!$NE$2:$NE$60=F$3)*(GMWQ!$ND$2:$ND$60=F$4)*(GMWQ!$NF$2:$NF$60=F$1),0),$E115-1966)</f>
        <v>29644</v>
      </c>
      <c r="G115" s="12" cm="1">
        <f t="array" ref="G115">INDEX(GMWQ!$A$2:$NF$60,MATCH(1,(GMWQ!$NE$2:$NE$60=G$3)*(GMWQ!$ND$2:$ND$60=G$4)*(GMWQ!$NF$2:$NF$60=G$1),0),$E115-1966)</f>
        <v>397</v>
      </c>
      <c r="H115" s="12" cm="1">
        <f t="array" ref="H115">INDEX(GMWQ!$A$2:$NF$60,MATCH(1,(GMWQ!$NE$2:$NE$60=H$3)*(GMWQ!$ND$2:$ND$60=H$4)*(GMWQ!$NF$2:$NF$60=H$1),0),$E115-1966)</f>
        <v>76</v>
      </c>
      <c r="I115" s="12" cm="1">
        <f t="array" ref="I115">INDEX(GMWQ!$A$2:$NF$60,MATCH(1,(GMWQ!$NE$2:$NE$60=I$3)*(GMWQ!$ND$2:$ND$60=I$4)*(GMWQ!$NF$2:$NF$60=I$1),0),$E115-1966)</f>
        <v>4049</v>
      </c>
      <c r="J115" s="12" cm="1">
        <f t="array" ref="J115">INDEX(GMWQ!$A$2:$NF$60,MATCH(1,(GMWQ!$NE$2:$NE$60=J$3)*(GMWQ!$ND$2:$ND$60=J$4)*(GMWQ!$NF$2:$NF$60=J$1),0),$E115-1966)</f>
        <v>96</v>
      </c>
      <c r="K115" s="12" cm="1">
        <f t="array" ref="K115">INDEX(GMWQ!$A$2:$NF$60,MATCH(1,(GMWQ!$NE$2:$NE$60=K$3)*(GMWQ!$ND$2:$ND$60=K$4)*(GMWQ!$NF$2:$NF$60=K$1),0),$E115-1966)</f>
        <v>157</v>
      </c>
      <c r="L115" s="12" cm="1">
        <f t="array" ref="L115">INDEX(GMWQ!$A$2:$NF$60,MATCH(1,(GMWQ!$NE$2:$NE$60=L$3)*(GMWQ!$ND$2:$ND$60=L$4)*(GMWQ!$NF$2:$NF$60=L$1),0),$E115-1966)</f>
        <v>1909</v>
      </c>
      <c r="M115" s="12" cm="1">
        <f t="array" ref="M115">INDEX(GMWQ!$A$2:$NF$60,MATCH(1,(GMWQ!$NE$2:$NE$60=M$3)*(GMWQ!$ND$2:$ND$60=M$4)*(GMWQ!$NF$2:$NF$60=M$1),0),$E115-1966)</f>
        <v>4877</v>
      </c>
      <c r="N115" s="12" cm="1">
        <f t="array" ref="N115">INDEX(GMWQ!$A$2:$NF$60,MATCH(1,(GMWQ!$NE$2:$NE$60=N$3)*(GMWQ!$ND$2:$ND$60=N$4)*(GMWQ!$NF$2:$NF$60=N$1),0),$E115-1966)</f>
        <v>1366</v>
      </c>
      <c r="O115" s="12" cm="1">
        <f t="array" ref="O115">INDEX(GMWQ!$A$2:$NF$60,MATCH(1,(GMWQ!$NE$2:$NE$60=O$3)*(GMWQ!$ND$2:$ND$60=O$4)*(GMWQ!$NF$2:$NF$60=O$1),0),$E115-1966)</f>
        <v>1823</v>
      </c>
      <c r="P115" s="12" cm="1">
        <f t="array" ref="P115">INDEX(GMWQ!$A$2:$NF$60,MATCH(1,(GMWQ!$NE$2:$NE$60=P$3)*(GMWQ!$ND$2:$ND$60=P$4)*(GMWQ!$NF$2:$NF$60=P$1),0),$E115-1966)</f>
        <v>1100</v>
      </c>
      <c r="Q115" s="12" cm="1">
        <f t="array" ref="Q115">INDEX(GMWQ!$A$2:$NF$60,MATCH(1,(GMWQ!$NE$2:$NE$60=Q$3)*(GMWQ!$ND$2:$ND$60=Q$4)*(GMWQ!$NF$2:$NF$60=Q$1),0),$E115-1966)</f>
        <v>1147</v>
      </c>
      <c r="R115" s="12" cm="1">
        <f t="array" ref="R115">INDEX(GMWQ!$A$2:$NF$60,MATCH(1,(GMWQ!$NE$2:$NE$60=R$3)*(GMWQ!$ND$2:$ND$60=R$4)*(GMWQ!$NF$2:$NF$60=R$1),0),$E115-1966)</f>
        <v>304</v>
      </c>
      <c r="S115" s="12" cm="1">
        <f t="array" ref="S115">INDEX(GMWQ!$A$2:$NF$60,MATCH(1,(GMWQ!$NE$2:$NE$60=S$3)*(GMWQ!$ND$2:$ND$60=S$4)*(GMWQ!$NF$2:$NF$60=S$1),0),$E115-1966)</f>
        <v>1793</v>
      </c>
      <c r="T115" s="12" cm="1">
        <f t="array" ref="T115">INDEX(GMWQ!$A$2:$NF$60,MATCH(1,(GMWQ!$NE$2:$NE$60=T$3)*(GMWQ!$ND$2:$ND$60=T$4)*(GMWQ!$NF$2:$NF$60=T$1),0),$E115-1966)</f>
        <v>2067</v>
      </c>
      <c r="U115" s="12" cm="1">
        <f t="array" ref="U115">INDEX(GMWQ!$A$2:$NF$60,MATCH(1,(GMWQ!$NE$2:$NE$60=U$3)*(GMWQ!$ND$2:$ND$60=U$4)*(GMWQ!$NF$2:$NF$60=U$1),0),$E115-1966)</f>
        <v>1647</v>
      </c>
      <c r="V115" s="12" cm="1">
        <f t="array" ref="V115">INDEX(GMWQ!$A$2:$NF$60,MATCH(1,(GMWQ!$NE$2:$NE$60=V$3)*(GMWQ!$ND$2:$ND$60=V$4)*(GMWQ!$NF$2:$NF$60=V$1),0),$E115-1966)</f>
        <v>2217</v>
      </c>
      <c r="W115" s="12" cm="1">
        <f t="array" ref="W115">INDEX(GMWQ!$A$2:$NF$60,MATCH(1,(GMWQ!$NE$2:$NE$60=W$3)*(GMWQ!$ND$2:$ND$60=W$4)*(GMWQ!$NF$2:$NF$60=W$1),0),$E115-1966)</f>
        <v>2982</v>
      </c>
      <c r="X115" s="12" cm="1">
        <f t="array" ref="X115">INDEX(GMWQ!$A$2:$NF$60,MATCH(1,(GMWQ!$NE$2:$NE$60=X$3)*(GMWQ!$ND$2:$ND$60=X$4)*(GMWQ!$NF$2:$NF$60=X$1),0),$E115-1966)</f>
        <v>744</v>
      </c>
      <c r="Y115" s="12" cm="1">
        <f t="array" ref="Y115">INDEX(GMWQ!$A$2:$NF$60,MATCH(1,(GMWQ!$NE$2:$NE$60=Y$3)*(GMWQ!$ND$2:$ND$60=Y$4)*(GMWQ!$NF$2:$NF$60=Y$1),0),$E115-1966)</f>
        <v>891</v>
      </c>
      <c r="Z115" s="12" cm="1">
        <f t="array" ref="Z115">INDEX(GMWQ!$A$2:$NF$60,MATCH(1,(GMWQ!$NE$2:$NE$60=Z$3)*(GMWQ!$ND$2:$ND$60=Z$4)*(GMWQ!$NF$2:$NF$60=Z$1),0),$E115-1966)</f>
        <v>27362</v>
      </c>
      <c r="AA115" s="12" cm="1">
        <f t="array" ref="AA115">INDEX(GMWQ!$A$2:$NF$60,MATCH(1,(GMWQ!$NE$2:$NE$60=AA$3)*(GMWQ!$ND$2:$ND$60=AA$4)*(GMWQ!$NF$2:$NF$60=AA$1),0),$E115-1966)</f>
        <v>5117</v>
      </c>
    </row>
    <row r="116" spans="1:27" x14ac:dyDescent="0.25">
      <c r="B116" s="12">
        <f t="shared" si="9"/>
        <v>2000</v>
      </c>
      <c r="C116" s="12">
        <f t="shared" si="9"/>
        <v>2000</v>
      </c>
      <c r="E116" s="12">
        <f t="shared" si="10"/>
        <v>2082</v>
      </c>
      <c r="F116" s="12" cm="1">
        <f t="array" ref="F116">INDEX(GMWQ!$A$2:$NF$60,MATCH(1,(GMWQ!$NE$2:$NE$60=F$3)*(GMWQ!$ND$2:$ND$60=F$4)*(GMWQ!$NF$2:$NF$60=F$1),0),$E116-1966)</f>
        <v>29775</v>
      </c>
      <c r="G116" s="12" cm="1">
        <f t="array" ref="G116">INDEX(GMWQ!$A$2:$NF$60,MATCH(1,(GMWQ!$NE$2:$NE$60=G$3)*(GMWQ!$ND$2:$ND$60=G$4)*(GMWQ!$NF$2:$NF$60=G$1),0),$E116-1966)</f>
        <v>399</v>
      </c>
      <c r="H116" s="12" cm="1">
        <f t="array" ref="H116">INDEX(GMWQ!$A$2:$NF$60,MATCH(1,(GMWQ!$NE$2:$NE$60=H$3)*(GMWQ!$ND$2:$ND$60=H$4)*(GMWQ!$NF$2:$NF$60=H$1),0),$E116-1966)</f>
        <v>78</v>
      </c>
      <c r="I116" s="12" cm="1">
        <f t="array" ref="I116">INDEX(GMWQ!$A$2:$NF$60,MATCH(1,(GMWQ!$NE$2:$NE$60=I$3)*(GMWQ!$ND$2:$ND$60=I$4)*(GMWQ!$NF$2:$NF$60=I$1),0),$E116-1966)</f>
        <v>4002</v>
      </c>
      <c r="J116" s="12" cm="1">
        <f t="array" ref="J116">INDEX(GMWQ!$A$2:$NF$60,MATCH(1,(GMWQ!$NE$2:$NE$60=J$3)*(GMWQ!$ND$2:$ND$60=J$4)*(GMWQ!$NF$2:$NF$60=J$1),0),$E116-1966)</f>
        <v>95</v>
      </c>
      <c r="K116" s="12" cm="1">
        <f t="array" ref="K116">INDEX(GMWQ!$A$2:$NF$60,MATCH(1,(GMWQ!$NE$2:$NE$60=K$3)*(GMWQ!$ND$2:$ND$60=K$4)*(GMWQ!$NF$2:$NF$60=K$1),0),$E116-1966)</f>
        <v>161</v>
      </c>
      <c r="L116" s="12" cm="1">
        <f t="array" ref="L116">INDEX(GMWQ!$A$2:$NF$60,MATCH(1,(GMWQ!$NE$2:$NE$60=L$3)*(GMWQ!$ND$2:$ND$60=L$4)*(GMWQ!$NF$2:$NF$60=L$1),0),$E116-1966)</f>
        <v>1959</v>
      </c>
      <c r="M116" s="12" cm="1">
        <f t="array" ref="M116">INDEX(GMWQ!$A$2:$NF$60,MATCH(1,(GMWQ!$NE$2:$NE$60=M$3)*(GMWQ!$ND$2:$ND$60=M$4)*(GMWQ!$NF$2:$NF$60=M$1),0),$E116-1966)</f>
        <v>4887</v>
      </c>
      <c r="N116" s="12" cm="1">
        <f t="array" ref="N116">INDEX(GMWQ!$A$2:$NF$60,MATCH(1,(GMWQ!$NE$2:$NE$60=N$3)*(GMWQ!$ND$2:$ND$60=N$4)*(GMWQ!$NF$2:$NF$60=N$1),0),$E116-1966)</f>
        <v>1359</v>
      </c>
      <c r="O116" s="12" cm="1">
        <f t="array" ref="O116">INDEX(GMWQ!$A$2:$NF$60,MATCH(1,(GMWQ!$NE$2:$NE$60=O$3)*(GMWQ!$ND$2:$ND$60=O$4)*(GMWQ!$NF$2:$NF$60=O$1),0),$E116-1966)</f>
        <v>1825</v>
      </c>
      <c r="P116" s="12" cm="1">
        <f t="array" ref="P116">INDEX(GMWQ!$A$2:$NF$60,MATCH(1,(GMWQ!$NE$2:$NE$60=P$3)*(GMWQ!$ND$2:$ND$60=P$4)*(GMWQ!$NF$2:$NF$60=P$1),0),$E116-1966)</f>
        <v>1132</v>
      </c>
      <c r="Q116" s="12" cm="1">
        <f t="array" ref="Q116">INDEX(GMWQ!$A$2:$NF$60,MATCH(1,(GMWQ!$NE$2:$NE$60=Q$3)*(GMWQ!$ND$2:$ND$60=Q$4)*(GMWQ!$NF$2:$NF$60=Q$1),0),$E116-1966)</f>
        <v>1144</v>
      </c>
      <c r="R116" s="12" cm="1">
        <f t="array" ref="R116">INDEX(GMWQ!$A$2:$NF$60,MATCH(1,(GMWQ!$NE$2:$NE$60=R$3)*(GMWQ!$ND$2:$ND$60=R$4)*(GMWQ!$NF$2:$NF$60=R$1),0),$E116-1966)</f>
        <v>309</v>
      </c>
      <c r="S116" s="12" cm="1">
        <f t="array" ref="S116">INDEX(GMWQ!$A$2:$NF$60,MATCH(1,(GMWQ!$NE$2:$NE$60=S$3)*(GMWQ!$ND$2:$ND$60=S$4)*(GMWQ!$NF$2:$NF$60=S$1),0),$E116-1966)</f>
        <v>1802</v>
      </c>
      <c r="T116" s="12" cm="1">
        <f t="array" ref="T116">INDEX(GMWQ!$A$2:$NF$60,MATCH(1,(GMWQ!$NE$2:$NE$60=T$3)*(GMWQ!$ND$2:$ND$60=T$4)*(GMWQ!$NF$2:$NF$60=T$1),0),$E116-1966)</f>
        <v>2085</v>
      </c>
      <c r="U116" s="12" cm="1">
        <f t="array" ref="U116">INDEX(GMWQ!$A$2:$NF$60,MATCH(1,(GMWQ!$NE$2:$NE$60=U$3)*(GMWQ!$ND$2:$ND$60=U$4)*(GMWQ!$NF$2:$NF$60=U$1),0),$E116-1966)</f>
        <v>1639</v>
      </c>
      <c r="V116" s="12" cm="1">
        <f t="array" ref="V116">INDEX(GMWQ!$A$2:$NF$60,MATCH(1,(GMWQ!$NE$2:$NE$60=V$3)*(GMWQ!$ND$2:$ND$60=V$4)*(GMWQ!$NF$2:$NF$60=V$1),0),$E116-1966)</f>
        <v>2226</v>
      </c>
      <c r="W116" s="12" cm="1">
        <f t="array" ref="W116">INDEX(GMWQ!$A$2:$NF$60,MATCH(1,(GMWQ!$NE$2:$NE$60=W$3)*(GMWQ!$ND$2:$ND$60=W$4)*(GMWQ!$NF$2:$NF$60=W$1),0),$E116-1966)</f>
        <v>3040</v>
      </c>
      <c r="X116" s="12" cm="1">
        <f t="array" ref="X116">INDEX(GMWQ!$A$2:$NF$60,MATCH(1,(GMWQ!$NE$2:$NE$60=X$3)*(GMWQ!$ND$2:$ND$60=X$4)*(GMWQ!$NF$2:$NF$60=X$1),0),$E116-1966)</f>
        <v>742</v>
      </c>
      <c r="Y116" s="12" cm="1">
        <f t="array" ref="Y116">INDEX(GMWQ!$A$2:$NF$60,MATCH(1,(GMWQ!$NE$2:$NE$60=Y$3)*(GMWQ!$ND$2:$ND$60=Y$4)*(GMWQ!$NF$2:$NF$60=Y$1),0),$E116-1966)</f>
        <v>891</v>
      </c>
      <c r="Z116" s="12" cm="1">
        <f t="array" ref="Z116">INDEX(GMWQ!$A$2:$NF$60,MATCH(1,(GMWQ!$NE$2:$NE$60=Z$3)*(GMWQ!$ND$2:$ND$60=Z$4)*(GMWQ!$NF$2:$NF$60=Z$1),0),$E116-1966)</f>
        <v>27468</v>
      </c>
      <c r="AA116" s="12" cm="1">
        <f t="array" ref="AA116">INDEX(GMWQ!$A$2:$NF$60,MATCH(1,(GMWQ!$NE$2:$NE$60=AA$3)*(GMWQ!$ND$2:$ND$60=AA$4)*(GMWQ!$NF$2:$NF$60=AA$1),0),$E116-1966)</f>
        <v>5130</v>
      </c>
    </row>
    <row r="117" spans="1:27" x14ac:dyDescent="0.25">
      <c r="B117" s="12">
        <f t="shared" si="9"/>
        <v>2000</v>
      </c>
      <c r="C117" s="12">
        <f t="shared" si="9"/>
        <v>2000</v>
      </c>
      <c r="E117" s="12">
        <f t="shared" si="10"/>
        <v>2083</v>
      </c>
      <c r="F117" s="12" cm="1">
        <f t="array" ref="F117">INDEX(GMWQ!$A$2:$NF$60,MATCH(1,(GMWQ!$NE$2:$NE$60=F$3)*(GMWQ!$ND$2:$ND$60=F$4)*(GMWQ!$NF$2:$NF$60=F$1),0),$E117-1966)</f>
        <v>29957</v>
      </c>
      <c r="G117" s="12" cm="1">
        <f t="array" ref="G117">INDEX(GMWQ!$A$2:$NF$60,MATCH(1,(GMWQ!$NE$2:$NE$60=G$3)*(GMWQ!$ND$2:$ND$60=G$4)*(GMWQ!$NF$2:$NF$60=G$1),0),$E117-1966)</f>
        <v>391</v>
      </c>
      <c r="H117" s="12" cm="1">
        <f t="array" ref="H117">INDEX(GMWQ!$A$2:$NF$60,MATCH(1,(GMWQ!$NE$2:$NE$60=H$3)*(GMWQ!$ND$2:$ND$60=H$4)*(GMWQ!$NF$2:$NF$60=H$1),0),$E117-1966)</f>
        <v>76</v>
      </c>
      <c r="I117" s="12" cm="1">
        <f t="array" ref="I117">INDEX(GMWQ!$A$2:$NF$60,MATCH(1,(GMWQ!$NE$2:$NE$60=I$3)*(GMWQ!$ND$2:$ND$60=I$4)*(GMWQ!$NF$2:$NF$60=I$1),0),$E117-1966)</f>
        <v>3960</v>
      </c>
      <c r="J117" s="12" cm="1">
        <f t="array" ref="J117">INDEX(GMWQ!$A$2:$NF$60,MATCH(1,(GMWQ!$NE$2:$NE$60=J$3)*(GMWQ!$ND$2:$ND$60=J$4)*(GMWQ!$NF$2:$NF$60=J$1),0),$E117-1966)</f>
        <v>95</v>
      </c>
      <c r="K117" s="12" cm="1">
        <f t="array" ref="K117">INDEX(GMWQ!$A$2:$NF$60,MATCH(1,(GMWQ!$NE$2:$NE$60=K$3)*(GMWQ!$ND$2:$ND$60=K$4)*(GMWQ!$NF$2:$NF$60=K$1),0),$E117-1966)</f>
        <v>164</v>
      </c>
      <c r="L117" s="12" cm="1">
        <f t="array" ref="L117">INDEX(GMWQ!$A$2:$NF$60,MATCH(1,(GMWQ!$NE$2:$NE$60=L$3)*(GMWQ!$ND$2:$ND$60=L$4)*(GMWQ!$NF$2:$NF$60=L$1),0),$E117-1966)</f>
        <v>1940</v>
      </c>
      <c r="M117" s="12" cm="1">
        <f t="array" ref="M117">INDEX(GMWQ!$A$2:$NF$60,MATCH(1,(GMWQ!$NE$2:$NE$60=M$3)*(GMWQ!$ND$2:$ND$60=M$4)*(GMWQ!$NF$2:$NF$60=M$1),0),$E117-1966)</f>
        <v>4926</v>
      </c>
      <c r="N117" s="12" cm="1">
        <f t="array" ref="N117">INDEX(GMWQ!$A$2:$NF$60,MATCH(1,(GMWQ!$NE$2:$NE$60=N$3)*(GMWQ!$ND$2:$ND$60=N$4)*(GMWQ!$NF$2:$NF$60=N$1),0),$E117-1966)</f>
        <v>1380</v>
      </c>
      <c r="O117" s="12" cm="1">
        <f t="array" ref="O117">INDEX(GMWQ!$A$2:$NF$60,MATCH(1,(GMWQ!$NE$2:$NE$60=O$3)*(GMWQ!$ND$2:$ND$60=O$4)*(GMWQ!$NF$2:$NF$60=O$1),0),$E117-1966)</f>
        <v>1820</v>
      </c>
      <c r="P117" s="12" cm="1">
        <f t="array" ref="P117">INDEX(GMWQ!$A$2:$NF$60,MATCH(1,(GMWQ!$NE$2:$NE$60=P$3)*(GMWQ!$ND$2:$ND$60=P$4)*(GMWQ!$NF$2:$NF$60=P$1),0),$E117-1966)</f>
        <v>1161</v>
      </c>
      <c r="Q117" s="12" cm="1">
        <f t="array" ref="Q117">INDEX(GMWQ!$A$2:$NF$60,MATCH(1,(GMWQ!$NE$2:$NE$60=Q$3)*(GMWQ!$ND$2:$ND$60=Q$4)*(GMWQ!$NF$2:$NF$60=Q$1),0),$E117-1966)</f>
        <v>1149</v>
      </c>
      <c r="R117" s="12" cm="1">
        <f t="array" ref="R117">INDEX(GMWQ!$A$2:$NF$60,MATCH(1,(GMWQ!$NE$2:$NE$60=R$3)*(GMWQ!$ND$2:$ND$60=R$4)*(GMWQ!$NF$2:$NF$60=R$1),0),$E117-1966)</f>
        <v>308</v>
      </c>
      <c r="S117" s="12" cm="1">
        <f t="array" ref="S117">INDEX(GMWQ!$A$2:$NF$60,MATCH(1,(GMWQ!$NE$2:$NE$60=S$3)*(GMWQ!$ND$2:$ND$60=S$4)*(GMWQ!$NF$2:$NF$60=S$1),0),$E117-1966)</f>
        <v>1827</v>
      </c>
      <c r="T117" s="12" cm="1">
        <f t="array" ref="T117">INDEX(GMWQ!$A$2:$NF$60,MATCH(1,(GMWQ!$NE$2:$NE$60=T$3)*(GMWQ!$ND$2:$ND$60=T$4)*(GMWQ!$NF$2:$NF$60=T$1),0),$E117-1966)</f>
        <v>2140</v>
      </c>
      <c r="U117" s="12" cm="1">
        <f t="array" ref="U117">INDEX(GMWQ!$A$2:$NF$60,MATCH(1,(GMWQ!$NE$2:$NE$60=U$3)*(GMWQ!$ND$2:$ND$60=U$4)*(GMWQ!$NF$2:$NF$60=U$1),0),$E117-1966)</f>
        <v>1637</v>
      </c>
      <c r="V117" s="12" cm="1">
        <f t="array" ref="V117">INDEX(GMWQ!$A$2:$NF$60,MATCH(1,(GMWQ!$NE$2:$NE$60=V$3)*(GMWQ!$ND$2:$ND$60=V$4)*(GMWQ!$NF$2:$NF$60=V$1),0),$E117-1966)</f>
        <v>2250</v>
      </c>
      <c r="W117" s="12" cm="1">
        <f t="array" ref="W117">INDEX(GMWQ!$A$2:$NF$60,MATCH(1,(GMWQ!$NE$2:$NE$60=W$3)*(GMWQ!$ND$2:$ND$60=W$4)*(GMWQ!$NF$2:$NF$60=W$1),0),$E117-1966)</f>
        <v>3105</v>
      </c>
      <c r="X117" s="12" cm="1">
        <f t="array" ref="X117">INDEX(GMWQ!$A$2:$NF$60,MATCH(1,(GMWQ!$NE$2:$NE$60=X$3)*(GMWQ!$ND$2:$ND$60=X$4)*(GMWQ!$NF$2:$NF$60=X$1),0),$E117-1966)</f>
        <v>737</v>
      </c>
      <c r="Y117" s="12" cm="1">
        <f t="array" ref="Y117">INDEX(GMWQ!$A$2:$NF$60,MATCH(1,(GMWQ!$NE$2:$NE$60=Y$3)*(GMWQ!$ND$2:$ND$60=Y$4)*(GMWQ!$NF$2:$NF$60=Y$1),0),$E117-1966)</f>
        <v>891</v>
      </c>
      <c r="Z117" s="12" cm="1">
        <f t="array" ref="Z117">INDEX(GMWQ!$A$2:$NF$60,MATCH(1,(GMWQ!$NE$2:$NE$60=Z$3)*(GMWQ!$ND$2:$ND$60=Z$4)*(GMWQ!$NF$2:$NF$60=Z$1),0),$E117-1966)</f>
        <v>27555</v>
      </c>
      <c r="AA117" s="12" cm="1">
        <f t="array" ref="AA117">INDEX(GMWQ!$A$2:$NF$60,MATCH(1,(GMWQ!$NE$2:$NE$60=AA$3)*(GMWQ!$ND$2:$ND$60=AA$4)*(GMWQ!$NF$2:$NF$60=AA$1),0),$E117-1966)</f>
        <v>5150</v>
      </c>
    </row>
    <row r="118" spans="1:27" x14ac:dyDescent="0.25">
      <c r="B118" s="12">
        <f t="shared" si="9"/>
        <v>2000</v>
      </c>
      <c r="C118" s="12">
        <f t="shared" si="9"/>
        <v>2000</v>
      </c>
      <c r="E118" s="12">
        <f t="shared" si="10"/>
        <v>2084</v>
      </c>
      <c r="F118" s="12" cm="1">
        <f t="array" ref="F118">INDEX(GMWQ!$A$2:$NF$60,MATCH(1,(GMWQ!$NE$2:$NE$60=F$3)*(GMWQ!$ND$2:$ND$60=F$4)*(GMWQ!$NF$2:$NF$60=F$1),0),$E118-1966)</f>
        <v>30012</v>
      </c>
      <c r="G118" s="12" cm="1">
        <f t="array" ref="G118">INDEX(GMWQ!$A$2:$NF$60,MATCH(1,(GMWQ!$NE$2:$NE$60=G$3)*(GMWQ!$ND$2:$ND$60=G$4)*(GMWQ!$NF$2:$NF$60=G$1),0),$E118-1966)</f>
        <v>377</v>
      </c>
      <c r="H118" s="12" cm="1">
        <f t="array" ref="H118">INDEX(GMWQ!$A$2:$NF$60,MATCH(1,(GMWQ!$NE$2:$NE$60=H$3)*(GMWQ!$ND$2:$ND$60=H$4)*(GMWQ!$NF$2:$NF$60=H$1),0),$E118-1966)</f>
        <v>76</v>
      </c>
      <c r="I118" s="12" cm="1">
        <f t="array" ref="I118">INDEX(GMWQ!$A$2:$NF$60,MATCH(1,(GMWQ!$NE$2:$NE$60=I$3)*(GMWQ!$ND$2:$ND$60=I$4)*(GMWQ!$NF$2:$NF$60=I$1),0),$E118-1966)</f>
        <v>3904</v>
      </c>
      <c r="J118" s="12" cm="1">
        <f t="array" ref="J118">INDEX(GMWQ!$A$2:$NF$60,MATCH(1,(GMWQ!$NE$2:$NE$60=J$3)*(GMWQ!$ND$2:$ND$60=J$4)*(GMWQ!$NF$2:$NF$60=J$1),0),$E118-1966)</f>
        <v>99</v>
      </c>
      <c r="K118" s="12" cm="1">
        <f t="array" ref="K118">INDEX(GMWQ!$A$2:$NF$60,MATCH(1,(GMWQ!$NE$2:$NE$60=K$3)*(GMWQ!$ND$2:$ND$60=K$4)*(GMWQ!$NF$2:$NF$60=K$1),0),$E118-1966)</f>
        <v>165</v>
      </c>
      <c r="L118" s="12" cm="1">
        <f t="array" ref="L118">INDEX(GMWQ!$A$2:$NF$60,MATCH(1,(GMWQ!$NE$2:$NE$60=L$3)*(GMWQ!$ND$2:$ND$60=L$4)*(GMWQ!$NF$2:$NF$60=L$1),0),$E118-1966)</f>
        <v>1936</v>
      </c>
      <c r="M118" s="12" cm="1">
        <f t="array" ref="M118">INDEX(GMWQ!$A$2:$NF$60,MATCH(1,(GMWQ!$NE$2:$NE$60=M$3)*(GMWQ!$ND$2:$ND$60=M$4)*(GMWQ!$NF$2:$NF$60=M$1),0),$E118-1966)</f>
        <v>4948</v>
      </c>
      <c r="N118" s="12" cm="1">
        <f t="array" ref="N118">INDEX(GMWQ!$A$2:$NF$60,MATCH(1,(GMWQ!$NE$2:$NE$60=N$3)*(GMWQ!$ND$2:$ND$60=N$4)*(GMWQ!$NF$2:$NF$60=N$1),0),$E118-1966)</f>
        <v>1401</v>
      </c>
      <c r="O118" s="12" cm="1">
        <f t="array" ref="O118">INDEX(GMWQ!$A$2:$NF$60,MATCH(1,(GMWQ!$NE$2:$NE$60=O$3)*(GMWQ!$ND$2:$ND$60=O$4)*(GMWQ!$NF$2:$NF$60=O$1),0),$E118-1966)</f>
        <v>1821</v>
      </c>
      <c r="P118" s="12" cm="1">
        <f t="array" ref="P118">INDEX(GMWQ!$A$2:$NF$60,MATCH(1,(GMWQ!$NE$2:$NE$60=P$3)*(GMWQ!$ND$2:$ND$60=P$4)*(GMWQ!$NF$2:$NF$60=P$1),0),$E118-1966)</f>
        <v>1195</v>
      </c>
      <c r="Q118" s="12" cm="1">
        <f t="array" ref="Q118">INDEX(GMWQ!$A$2:$NF$60,MATCH(1,(GMWQ!$NE$2:$NE$60=Q$3)*(GMWQ!$ND$2:$ND$60=Q$4)*(GMWQ!$NF$2:$NF$60=Q$1),0),$E118-1966)</f>
        <v>1162</v>
      </c>
      <c r="R118" s="12" cm="1">
        <f t="array" ref="R118">INDEX(GMWQ!$A$2:$NF$60,MATCH(1,(GMWQ!$NE$2:$NE$60=R$3)*(GMWQ!$ND$2:$ND$60=R$4)*(GMWQ!$NF$2:$NF$60=R$1),0),$E118-1966)</f>
        <v>316</v>
      </c>
      <c r="S118" s="12" cm="1">
        <f t="array" ref="S118">INDEX(GMWQ!$A$2:$NF$60,MATCH(1,(GMWQ!$NE$2:$NE$60=S$3)*(GMWQ!$ND$2:$ND$60=S$4)*(GMWQ!$NF$2:$NF$60=S$1),0),$E118-1966)</f>
        <v>1847</v>
      </c>
      <c r="T118" s="12" cm="1">
        <f t="array" ref="T118">INDEX(GMWQ!$A$2:$NF$60,MATCH(1,(GMWQ!$NE$2:$NE$60=T$3)*(GMWQ!$ND$2:$ND$60=T$4)*(GMWQ!$NF$2:$NF$60=T$1),0),$E118-1966)</f>
        <v>2177</v>
      </c>
      <c r="U118" s="12" cm="1">
        <f t="array" ref="U118">INDEX(GMWQ!$A$2:$NF$60,MATCH(1,(GMWQ!$NE$2:$NE$60=U$3)*(GMWQ!$ND$2:$ND$60=U$4)*(GMWQ!$NF$2:$NF$60=U$1),0),$E118-1966)</f>
        <v>1641</v>
      </c>
      <c r="V118" s="12" cm="1">
        <f t="array" ref="V118">INDEX(GMWQ!$A$2:$NF$60,MATCH(1,(GMWQ!$NE$2:$NE$60=V$3)*(GMWQ!$ND$2:$ND$60=V$4)*(GMWQ!$NF$2:$NF$60=V$1),0),$E118-1966)</f>
        <v>2245</v>
      </c>
      <c r="W118" s="12" cm="1">
        <f t="array" ref="W118">INDEX(GMWQ!$A$2:$NF$60,MATCH(1,(GMWQ!$NE$2:$NE$60=W$3)*(GMWQ!$ND$2:$ND$60=W$4)*(GMWQ!$NF$2:$NF$60=W$1),0),$E118-1966)</f>
        <v>3071</v>
      </c>
      <c r="X118" s="12" cm="1">
        <f t="array" ref="X118">INDEX(GMWQ!$A$2:$NF$60,MATCH(1,(GMWQ!$NE$2:$NE$60=X$3)*(GMWQ!$ND$2:$ND$60=X$4)*(GMWQ!$NF$2:$NF$60=X$1),0),$E118-1966)</f>
        <v>745</v>
      </c>
      <c r="Y118" s="12" cm="1">
        <f t="array" ref="Y118">INDEX(GMWQ!$A$2:$NF$60,MATCH(1,(GMWQ!$NE$2:$NE$60=Y$3)*(GMWQ!$ND$2:$ND$60=Y$4)*(GMWQ!$NF$2:$NF$60=Y$1),0),$E118-1966)</f>
        <v>887</v>
      </c>
      <c r="Z118" s="12" cm="1">
        <f t="array" ref="Z118">INDEX(GMWQ!$A$2:$NF$60,MATCH(1,(GMWQ!$NE$2:$NE$60=Z$3)*(GMWQ!$ND$2:$ND$60=Z$4)*(GMWQ!$NF$2:$NF$60=Z$1),0),$E118-1966)</f>
        <v>27549</v>
      </c>
      <c r="AA118" s="12" cm="1">
        <f t="array" ref="AA118">INDEX(GMWQ!$A$2:$NF$60,MATCH(1,(GMWQ!$NE$2:$NE$60=AA$3)*(GMWQ!$ND$2:$ND$60=AA$4)*(GMWQ!$NF$2:$NF$60=AA$1),0),$E118-1966)</f>
        <v>5159</v>
      </c>
    </row>
    <row r="119" spans="1:27" x14ac:dyDescent="0.25">
      <c r="A119" s="12">
        <v>2001</v>
      </c>
      <c r="B119" s="12">
        <f t="shared" si="9"/>
        <v>2001</v>
      </c>
      <c r="C119" s="12">
        <f t="shared" si="9"/>
        <v>2000</v>
      </c>
      <c r="D119" s="12">
        <f t="shared" si="9"/>
        <v>2000</v>
      </c>
      <c r="E119" s="12">
        <f t="shared" si="10"/>
        <v>2085</v>
      </c>
      <c r="F119" s="12" cm="1">
        <f t="array" ref="F119">INDEX(GMWQ!$A$2:$NF$60,MATCH(1,(GMWQ!$NE$2:$NE$60=F$3)*(GMWQ!$ND$2:$ND$60=F$4)*(GMWQ!$NF$2:$NF$60=F$1),0),$E119-1966)</f>
        <v>30026</v>
      </c>
      <c r="G119" s="12" cm="1">
        <f t="array" ref="G119">INDEX(GMWQ!$A$2:$NF$60,MATCH(1,(GMWQ!$NE$2:$NE$60=G$3)*(GMWQ!$ND$2:$ND$60=G$4)*(GMWQ!$NF$2:$NF$60=G$1),0),$E119-1966)</f>
        <v>357</v>
      </c>
      <c r="H119" s="12" cm="1">
        <f t="array" ref="H119">INDEX(GMWQ!$A$2:$NF$60,MATCH(1,(GMWQ!$NE$2:$NE$60=H$3)*(GMWQ!$ND$2:$ND$60=H$4)*(GMWQ!$NF$2:$NF$60=H$1),0),$E119-1966)</f>
        <v>76</v>
      </c>
      <c r="I119" s="12" cm="1">
        <f t="array" ref="I119">INDEX(GMWQ!$A$2:$NF$60,MATCH(1,(GMWQ!$NE$2:$NE$60=I$3)*(GMWQ!$ND$2:$ND$60=I$4)*(GMWQ!$NF$2:$NF$60=I$1),0),$E119-1966)</f>
        <v>3879</v>
      </c>
      <c r="J119" s="12" cm="1">
        <f t="array" ref="J119">INDEX(GMWQ!$A$2:$NF$60,MATCH(1,(GMWQ!$NE$2:$NE$60=J$3)*(GMWQ!$ND$2:$ND$60=J$4)*(GMWQ!$NF$2:$NF$60=J$1),0),$E119-1966)</f>
        <v>100</v>
      </c>
      <c r="K119" s="12" cm="1">
        <f t="array" ref="K119">INDEX(GMWQ!$A$2:$NF$60,MATCH(1,(GMWQ!$NE$2:$NE$60=K$3)*(GMWQ!$ND$2:$ND$60=K$4)*(GMWQ!$NF$2:$NF$60=K$1),0),$E119-1966)</f>
        <v>169</v>
      </c>
      <c r="L119" s="12" cm="1">
        <f t="array" ref="L119">INDEX(GMWQ!$A$2:$NF$60,MATCH(1,(GMWQ!$NE$2:$NE$60=L$3)*(GMWQ!$ND$2:$ND$60=L$4)*(GMWQ!$NF$2:$NF$60=L$1),0),$E119-1966)</f>
        <v>1937</v>
      </c>
      <c r="M119" s="12" cm="1">
        <f t="array" ref="M119">INDEX(GMWQ!$A$2:$NF$60,MATCH(1,(GMWQ!$NE$2:$NE$60=M$3)*(GMWQ!$ND$2:$ND$60=M$4)*(GMWQ!$NF$2:$NF$60=M$1),0),$E119-1966)</f>
        <v>4990</v>
      </c>
      <c r="N119" s="12" cm="1">
        <f t="array" ref="N119">INDEX(GMWQ!$A$2:$NF$60,MATCH(1,(GMWQ!$NE$2:$NE$60=N$3)*(GMWQ!$ND$2:$ND$60=N$4)*(GMWQ!$NF$2:$NF$60=N$1),0),$E119-1966)</f>
        <v>1400</v>
      </c>
      <c r="O119" s="12" cm="1">
        <f t="array" ref="O119">INDEX(GMWQ!$A$2:$NF$60,MATCH(1,(GMWQ!$NE$2:$NE$60=O$3)*(GMWQ!$ND$2:$ND$60=O$4)*(GMWQ!$NF$2:$NF$60=O$1),0),$E119-1966)</f>
        <v>1824</v>
      </c>
      <c r="P119" s="12" cm="1">
        <f t="array" ref="P119">INDEX(GMWQ!$A$2:$NF$60,MATCH(1,(GMWQ!$NE$2:$NE$60=P$3)*(GMWQ!$ND$2:$ND$60=P$4)*(GMWQ!$NF$2:$NF$60=P$1),0),$E119-1966)</f>
        <v>1196</v>
      </c>
      <c r="Q119" s="12" cm="1">
        <f t="array" ref="Q119">INDEX(GMWQ!$A$2:$NF$60,MATCH(1,(GMWQ!$NE$2:$NE$60=Q$3)*(GMWQ!$ND$2:$ND$60=Q$4)*(GMWQ!$NF$2:$NF$60=Q$1),0),$E119-1966)</f>
        <v>1165</v>
      </c>
      <c r="R119" s="12" cm="1">
        <f t="array" ref="R119">INDEX(GMWQ!$A$2:$NF$60,MATCH(1,(GMWQ!$NE$2:$NE$60=R$3)*(GMWQ!$ND$2:$ND$60=R$4)*(GMWQ!$NF$2:$NF$60=R$1),0),$E119-1966)</f>
        <v>321</v>
      </c>
      <c r="S119" s="12" cm="1">
        <f t="array" ref="S119">INDEX(GMWQ!$A$2:$NF$60,MATCH(1,(GMWQ!$NE$2:$NE$60=S$3)*(GMWQ!$ND$2:$ND$60=S$4)*(GMWQ!$NF$2:$NF$60=S$1),0),$E119-1966)</f>
        <v>1856</v>
      </c>
      <c r="T119" s="12" cm="1">
        <f t="array" ref="T119">INDEX(GMWQ!$A$2:$NF$60,MATCH(1,(GMWQ!$NE$2:$NE$60=T$3)*(GMWQ!$ND$2:$ND$60=T$4)*(GMWQ!$NF$2:$NF$60=T$1),0),$E119-1966)</f>
        <v>2174</v>
      </c>
      <c r="U119" s="12" cm="1">
        <f t="array" ref="U119">INDEX(GMWQ!$A$2:$NF$60,MATCH(1,(GMWQ!$NE$2:$NE$60=U$3)*(GMWQ!$ND$2:$ND$60=U$4)*(GMWQ!$NF$2:$NF$60=U$1),0),$E119-1966)</f>
        <v>1646</v>
      </c>
      <c r="V119" s="12" cm="1">
        <f t="array" ref="V119">INDEX(GMWQ!$A$2:$NF$60,MATCH(1,(GMWQ!$NE$2:$NE$60=V$3)*(GMWQ!$ND$2:$ND$60=V$4)*(GMWQ!$NF$2:$NF$60=V$1),0),$E119-1966)</f>
        <v>2241</v>
      </c>
      <c r="W119" s="12" cm="1">
        <f t="array" ref="W119">INDEX(GMWQ!$A$2:$NF$60,MATCH(1,(GMWQ!$NE$2:$NE$60=W$3)*(GMWQ!$ND$2:$ND$60=W$4)*(GMWQ!$NF$2:$NF$60=W$1),0),$E119-1966)</f>
        <v>3074</v>
      </c>
      <c r="X119" s="12" cm="1">
        <f t="array" ref="X119">INDEX(GMWQ!$A$2:$NF$60,MATCH(1,(GMWQ!$NE$2:$NE$60=X$3)*(GMWQ!$ND$2:$ND$60=X$4)*(GMWQ!$NF$2:$NF$60=X$1),0),$E119-1966)</f>
        <v>750</v>
      </c>
      <c r="Y119" s="12" cm="1">
        <f t="array" ref="Y119">INDEX(GMWQ!$A$2:$NF$60,MATCH(1,(GMWQ!$NE$2:$NE$60=Y$3)*(GMWQ!$ND$2:$ND$60=Y$4)*(GMWQ!$NF$2:$NF$60=Y$1),0),$E119-1966)</f>
        <v>870</v>
      </c>
      <c r="Z119" s="12" cm="1">
        <f t="array" ref="Z119">INDEX(GMWQ!$A$2:$NF$60,MATCH(1,(GMWQ!$NE$2:$NE$60=Z$3)*(GMWQ!$ND$2:$ND$60=Z$4)*(GMWQ!$NF$2:$NF$60=Z$1),0),$E119-1966)</f>
        <v>27623</v>
      </c>
      <c r="AA119" s="12" cm="1">
        <f t="array" ref="AA119">INDEX(GMWQ!$A$2:$NF$60,MATCH(1,(GMWQ!$NE$2:$NE$60=AA$3)*(GMWQ!$ND$2:$ND$60=AA$4)*(GMWQ!$NF$2:$NF$60=AA$1),0),$E119-1966)</f>
        <v>5182</v>
      </c>
    </row>
    <row r="120" spans="1:27" x14ac:dyDescent="0.25">
      <c r="B120" s="12">
        <f t="shared" si="9"/>
        <v>2001</v>
      </c>
      <c r="C120" s="12">
        <f t="shared" si="9"/>
        <v>2001</v>
      </c>
      <c r="E120" s="12">
        <f t="shared" si="10"/>
        <v>2086</v>
      </c>
      <c r="F120" s="12" cm="1">
        <f t="array" ref="F120">INDEX(GMWQ!$A$2:$NF$60,MATCH(1,(GMWQ!$NE$2:$NE$60=F$3)*(GMWQ!$ND$2:$ND$60=F$4)*(GMWQ!$NF$2:$NF$60=F$1),0),$E120-1966)</f>
        <v>30136</v>
      </c>
      <c r="G120" s="12" cm="1">
        <f t="array" ref="G120">INDEX(GMWQ!$A$2:$NF$60,MATCH(1,(GMWQ!$NE$2:$NE$60=G$3)*(GMWQ!$ND$2:$ND$60=G$4)*(GMWQ!$NF$2:$NF$60=G$1),0),$E120-1966)</f>
        <v>362</v>
      </c>
      <c r="H120" s="12" cm="1">
        <f t="array" ref="H120">INDEX(GMWQ!$A$2:$NF$60,MATCH(1,(GMWQ!$NE$2:$NE$60=H$3)*(GMWQ!$ND$2:$ND$60=H$4)*(GMWQ!$NF$2:$NF$60=H$1),0),$E120-1966)</f>
        <v>75</v>
      </c>
      <c r="I120" s="12" cm="1">
        <f t="array" ref="I120">INDEX(GMWQ!$A$2:$NF$60,MATCH(1,(GMWQ!$NE$2:$NE$60=I$3)*(GMWQ!$ND$2:$ND$60=I$4)*(GMWQ!$NF$2:$NF$60=I$1),0),$E120-1966)</f>
        <v>3832</v>
      </c>
      <c r="J120" s="12" cm="1">
        <f t="array" ref="J120">INDEX(GMWQ!$A$2:$NF$60,MATCH(1,(GMWQ!$NE$2:$NE$60=J$3)*(GMWQ!$ND$2:$ND$60=J$4)*(GMWQ!$NF$2:$NF$60=J$1),0),$E120-1966)</f>
        <v>102</v>
      </c>
      <c r="K120" s="12" cm="1">
        <f t="array" ref="K120">INDEX(GMWQ!$A$2:$NF$60,MATCH(1,(GMWQ!$NE$2:$NE$60=K$3)*(GMWQ!$ND$2:$ND$60=K$4)*(GMWQ!$NF$2:$NF$60=K$1),0),$E120-1966)</f>
        <v>170</v>
      </c>
      <c r="L120" s="12" cm="1">
        <f t="array" ref="L120">INDEX(GMWQ!$A$2:$NF$60,MATCH(1,(GMWQ!$NE$2:$NE$60=L$3)*(GMWQ!$ND$2:$ND$60=L$4)*(GMWQ!$NF$2:$NF$60=L$1),0),$E120-1966)</f>
        <v>1974</v>
      </c>
      <c r="M120" s="12" cm="1">
        <f t="array" ref="M120">INDEX(GMWQ!$A$2:$NF$60,MATCH(1,(GMWQ!$NE$2:$NE$60=M$3)*(GMWQ!$ND$2:$ND$60=M$4)*(GMWQ!$NF$2:$NF$60=M$1),0),$E120-1966)</f>
        <v>4985</v>
      </c>
      <c r="N120" s="12" cm="1">
        <f t="array" ref="N120">INDEX(GMWQ!$A$2:$NF$60,MATCH(1,(GMWQ!$NE$2:$NE$60=N$3)*(GMWQ!$ND$2:$ND$60=N$4)*(GMWQ!$NF$2:$NF$60=N$1),0),$E120-1966)</f>
        <v>1412</v>
      </c>
      <c r="O120" s="12" cm="1">
        <f t="array" ref="O120">INDEX(GMWQ!$A$2:$NF$60,MATCH(1,(GMWQ!$NE$2:$NE$60=O$3)*(GMWQ!$ND$2:$ND$60=O$4)*(GMWQ!$NF$2:$NF$60=O$1),0),$E120-1966)</f>
        <v>1842</v>
      </c>
      <c r="P120" s="12" cm="1">
        <f t="array" ref="P120">INDEX(GMWQ!$A$2:$NF$60,MATCH(1,(GMWQ!$NE$2:$NE$60=P$3)*(GMWQ!$ND$2:$ND$60=P$4)*(GMWQ!$NF$2:$NF$60=P$1),0),$E120-1966)</f>
        <v>1207</v>
      </c>
      <c r="Q120" s="12" cm="1">
        <f t="array" ref="Q120">INDEX(GMWQ!$A$2:$NF$60,MATCH(1,(GMWQ!$NE$2:$NE$60=Q$3)*(GMWQ!$ND$2:$ND$60=Q$4)*(GMWQ!$NF$2:$NF$60=Q$1),0),$E120-1966)</f>
        <v>1176</v>
      </c>
      <c r="R120" s="12" cm="1">
        <f t="array" ref="R120">INDEX(GMWQ!$A$2:$NF$60,MATCH(1,(GMWQ!$NE$2:$NE$60=R$3)*(GMWQ!$ND$2:$ND$60=R$4)*(GMWQ!$NF$2:$NF$60=R$1),0),$E120-1966)</f>
        <v>323</v>
      </c>
      <c r="S120" s="12" cm="1">
        <f t="array" ref="S120">INDEX(GMWQ!$A$2:$NF$60,MATCH(1,(GMWQ!$NE$2:$NE$60=S$3)*(GMWQ!$ND$2:$ND$60=S$4)*(GMWQ!$NF$2:$NF$60=S$1),0),$E120-1966)</f>
        <v>1847</v>
      </c>
      <c r="T120" s="12" cm="1">
        <f t="array" ref="T120">INDEX(GMWQ!$A$2:$NF$60,MATCH(1,(GMWQ!$NE$2:$NE$60=T$3)*(GMWQ!$ND$2:$ND$60=T$4)*(GMWQ!$NF$2:$NF$60=T$1),0),$E120-1966)</f>
        <v>2196</v>
      </c>
      <c r="U120" s="12" cm="1">
        <f t="array" ref="U120">INDEX(GMWQ!$A$2:$NF$60,MATCH(1,(GMWQ!$NE$2:$NE$60=U$3)*(GMWQ!$ND$2:$ND$60=U$4)*(GMWQ!$NF$2:$NF$60=U$1),0),$E120-1966)</f>
        <v>1647</v>
      </c>
      <c r="V120" s="12" cm="1">
        <f t="array" ref="V120">INDEX(GMWQ!$A$2:$NF$60,MATCH(1,(GMWQ!$NE$2:$NE$60=V$3)*(GMWQ!$ND$2:$ND$60=V$4)*(GMWQ!$NF$2:$NF$60=V$1),0),$E120-1966)</f>
        <v>2234</v>
      </c>
      <c r="W120" s="12" cm="1">
        <f t="array" ref="W120">INDEX(GMWQ!$A$2:$NF$60,MATCH(1,(GMWQ!$NE$2:$NE$60=W$3)*(GMWQ!$ND$2:$ND$60=W$4)*(GMWQ!$NF$2:$NF$60=W$1),0),$E120-1966)</f>
        <v>3119</v>
      </c>
      <c r="X120" s="12" cm="1">
        <f t="array" ref="X120">INDEX(GMWQ!$A$2:$NF$60,MATCH(1,(GMWQ!$NE$2:$NE$60=X$3)*(GMWQ!$ND$2:$ND$60=X$4)*(GMWQ!$NF$2:$NF$60=X$1),0),$E120-1966)</f>
        <v>750</v>
      </c>
      <c r="Y120" s="12" cm="1">
        <f t="array" ref="Y120">INDEX(GMWQ!$A$2:$NF$60,MATCH(1,(GMWQ!$NE$2:$NE$60=Y$3)*(GMWQ!$ND$2:$ND$60=Y$4)*(GMWQ!$NF$2:$NF$60=Y$1),0),$E120-1966)</f>
        <v>883</v>
      </c>
      <c r="Z120" s="12" cm="1">
        <f t="array" ref="Z120">INDEX(GMWQ!$A$2:$NF$60,MATCH(1,(GMWQ!$NE$2:$NE$60=Z$3)*(GMWQ!$ND$2:$ND$60=Z$4)*(GMWQ!$NF$2:$NF$60=Z$1),0),$E120-1966)</f>
        <v>27707</v>
      </c>
      <c r="AA120" s="12" cm="1">
        <f t="array" ref="AA120">INDEX(GMWQ!$A$2:$NF$60,MATCH(1,(GMWQ!$NE$2:$NE$60=AA$3)*(GMWQ!$ND$2:$ND$60=AA$4)*(GMWQ!$NF$2:$NF$60=AA$1),0),$E120-1966)</f>
        <v>5208</v>
      </c>
    </row>
    <row r="121" spans="1:27" x14ac:dyDescent="0.25">
      <c r="B121" s="12">
        <f t="shared" si="9"/>
        <v>2001</v>
      </c>
      <c r="C121" s="12">
        <f t="shared" si="9"/>
        <v>2001</v>
      </c>
      <c r="E121" s="12">
        <f t="shared" si="10"/>
        <v>2087</v>
      </c>
      <c r="F121" s="12" cm="1">
        <f t="array" ref="F121">INDEX(GMWQ!$A$2:$NF$60,MATCH(1,(GMWQ!$NE$2:$NE$60=F$3)*(GMWQ!$ND$2:$ND$60=F$4)*(GMWQ!$NF$2:$NF$60=F$1),0),$E121-1966)</f>
        <v>30316</v>
      </c>
      <c r="G121" s="12" cm="1">
        <f t="array" ref="G121">INDEX(GMWQ!$A$2:$NF$60,MATCH(1,(GMWQ!$NE$2:$NE$60=G$3)*(GMWQ!$ND$2:$ND$60=G$4)*(GMWQ!$NF$2:$NF$60=G$1),0),$E121-1966)</f>
        <v>370</v>
      </c>
      <c r="H121" s="12" cm="1">
        <f t="array" ref="H121">INDEX(GMWQ!$A$2:$NF$60,MATCH(1,(GMWQ!$NE$2:$NE$60=H$3)*(GMWQ!$ND$2:$ND$60=H$4)*(GMWQ!$NF$2:$NF$60=H$1),0),$E121-1966)</f>
        <v>75</v>
      </c>
      <c r="I121" s="12" cm="1">
        <f t="array" ref="I121">INDEX(GMWQ!$A$2:$NF$60,MATCH(1,(GMWQ!$NE$2:$NE$60=I$3)*(GMWQ!$ND$2:$ND$60=I$4)*(GMWQ!$NF$2:$NF$60=I$1),0),$E121-1966)</f>
        <v>3775</v>
      </c>
      <c r="J121" s="12" cm="1">
        <f t="array" ref="J121">INDEX(GMWQ!$A$2:$NF$60,MATCH(1,(GMWQ!$NE$2:$NE$60=J$3)*(GMWQ!$ND$2:$ND$60=J$4)*(GMWQ!$NF$2:$NF$60=J$1),0),$E121-1966)</f>
        <v>102</v>
      </c>
      <c r="K121" s="12" cm="1">
        <f t="array" ref="K121">INDEX(GMWQ!$A$2:$NF$60,MATCH(1,(GMWQ!$NE$2:$NE$60=K$3)*(GMWQ!$ND$2:$ND$60=K$4)*(GMWQ!$NF$2:$NF$60=K$1),0),$E121-1966)</f>
        <v>174</v>
      </c>
      <c r="L121" s="12" cm="1">
        <f t="array" ref="L121">INDEX(GMWQ!$A$2:$NF$60,MATCH(1,(GMWQ!$NE$2:$NE$60=L$3)*(GMWQ!$ND$2:$ND$60=L$4)*(GMWQ!$NF$2:$NF$60=L$1),0),$E121-1966)</f>
        <v>2000</v>
      </c>
      <c r="M121" s="12" cm="1">
        <f t="array" ref="M121">INDEX(GMWQ!$A$2:$NF$60,MATCH(1,(GMWQ!$NE$2:$NE$60=M$3)*(GMWQ!$ND$2:$ND$60=M$4)*(GMWQ!$NF$2:$NF$60=M$1),0),$E121-1966)</f>
        <v>4978</v>
      </c>
      <c r="N121" s="12" cm="1">
        <f t="array" ref="N121">INDEX(GMWQ!$A$2:$NF$60,MATCH(1,(GMWQ!$NE$2:$NE$60=N$3)*(GMWQ!$ND$2:$ND$60=N$4)*(GMWQ!$NF$2:$NF$60=N$1),0),$E121-1966)</f>
        <v>1403</v>
      </c>
      <c r="O121" s="12" cm="1">
        <f t="array" ref="O121">INDEX(GMWQ!$A$2:$NF$60,MATCH(1,(GMWQ!$NE$2:$NE$60=O$3)*(GMWQ!$ND$2:$ND$60=O$4)*(GMWQ!$NF$2:$NF$60=O$1),0),$E121-1966)</f>
        <v>1865</v>
      </c>
      <c r="P121" s="12" cm="1">
        <f t="array" ref="P121">INDEX(GMWQ!$A$2:$NF$60,MATCH(1,(GMWQ!$NE$2:$NE$60=P$3)*(GMWQ!$ND$2:$ND$60=P$4)*(GMWQ!$NF$2:$NF$60=P$1),0),$E121-1966)</f>
        <v>1213</v>
      </c>
      <c r="Q121" s="12" cm="1">
        <f t="array" ref="Q121">INDEX(GMWQ!$A$2:$NF$60,MATCH(1,(GMWQ!$NE$2:$NE$60=Q$3)*(GMWQ!$ND$2:$ND$60=Q$4)*(GMWQ!$NF$2:$NF$60=Q$1),0),$E121-1966)</f>
        <v>1195</v>
      </c>
      <c r="R121" s="12" cm="1">
        <f t="array" ref="R121">INDEX(GMWQ!$A$2:$NF$60,MATCH(1,(GMWQ!$NE$2:$NE$60=R$3)*(GMWQ!$ND$2:$ND$60=R$4)*(GMWQ!$NF$2:$NF$60=R$1),0),$E121-1966)</f>
        <v>320</v>
      </c>
      <c r="S121" s="12" cm="1">
        <f t="array" ref="S121">INDEX(GMWQ!$A$2:$NF$60,MATCH(1,(GMWQ!$NE$2:$NE$60=S$3)*(GMWQ!$ND$2:$ND$60=S$4)*(GMWQ!$NF$2:$NF$60=S$1),0),$E121-1966)</f>
        <v>1855</v>
      </c>
      <c r="T121" s="12" cm="1">
        <f t="array" ref="T121">INDEX(GMWQ!$A$2:$NF$60,MATCH(1,(GMWQ!$NE$2:$NE$60=T$3)*(GMWQ!$ND$2:$ND$60=T$4)*(GMWQ!$NF$2:$NF$60=T$1),0),$E121-1966)</f>
        <v>2209</v>
      </c>
      <c r="U121" s="12" cm="1">
        <f t="array" ref="U121">INDEX(GMWQ!$A$2:$NF$60,MATCH(1,(GMWQ!$NE$2:$NE$60=U$3)*(GMWQ!$ND$2:$ND$60=U$4)*(GMWQ!$NF$2:$NF$60=U$1),0),$E121-1966)</f>
        <v>1647</v>
      </c>
      <c r="V121" s="12" cm="1">
        <f t="array" ref="V121">INDEX(GMWQ!$A$2:$NF$60,MATCH(1,(GMWQ!$NE$2:$NE$60=V$3)*(GMWQ!$ND$2:$ND$60=V$4)*(GMWQ!$NF$2:$NF$60=V$1),0),$E121-1966)</f>
        <v>2224</v>
      </c>
      <c r="W121" s="12" cm="1">
        <f t="array" ref="W121">INDEX(GMWQ!$A$2:$NF$60,MATCH(1,(GMWQ!$NE$2:$NE$60=W$3)*(GMWQ!$ND$2:$ND$60=W$4)*(GMWQ!$NF$2:$NF$60=W$1),0),$E121-1966)</f>
        <v>3167</v>
      </c>
      <c r="X121" s="12" cm="1">
        <f t="array" ref="X121">INDEX(GMWQ!$A$2:$NF$60,MATCH(1,(GMWQ!$NE$2:$NE$60=X$3)*(GMWQ!$ND$2:$ND$60=X$4)*(GMWQ!$NF$2:$NF$60=X$1),0),$E121-1966)</f>
        <v>773</v>
      </c>
      <c r="Y121" s="12" cm="1">
        <f t="array" ref="Y121">INDEX(GMWQ!$A$2:$NF$60,MATCH(1,(GMWQ!$NE$2:$NE$60=Y$3)*(GMWQ!$ND$2:$ND$60=Y$4)*(GMWQ!$NF$2:$NF$60=Y$1),0),$E121-1966)</f>
        <v>970</v>
      </c>
      <c r="Z121" s="12" cm="1">
        <f t="array" ref="Z121">INDEX(GMWQ!$A$2:$NF$60,MATCH(1,(GMWQ!$NE$2:$NE$60=Z$3)*(GMWQ!$ND$2:$ND$60=Z$4)*(GMWQ!$NF$2:$NF$60=Z$1),0),$E121-1966)</f>
        <v>27715</v>
      </c>
      <c r="AA121" s="12" cm="1">
        <f t="array" ref="AA121">INDEX(GMWQ!$A$2:$NF$60,MATCH(1,(GMWQ!$NE$2:$NE$60=AA$3)*(GMWQ!$ND$2:$ND$60=AA$4)*(GMWQ!$NF$2:$NF$60=AA$1),0),$E121-1966)</f>
        <v>5232</v>
      </c>
    </row>
    <row r="122" spans="1:27" x14ac:dyDescent="0.25">
      <c r="B122" s="12">
        <f t="shared" si="9"/>
        <v>2001</v>
      </c>
      <c r="C122" s="12">
        <f t="shared" si="9"/>
        <v>2001</v>
      </c>
      <c r="E122" s="12">
        <f t="shared" si="10"/>
        <v>2088</v>
      </c>
      <c r="F122" s="12" cm="1">
        <f t="array" ref="F122">INDEX(GMWQ!$A$2:$NF$60,MATCH(1,(GMWQ!$NE$2:$NE$60=F$3)*(GMWQ!$ND$2:$ND$60=F$4)*(GMWQ!$NF$2:$NF$60=F$1),0),$E122-1966)</f>
        <v>30322</v>
      </c>
      <c r="G122" s="12" cm="1">
        <f t="array" ref="G122">INDEX(GMWQ!$A$2:$NF$60,MATCH(1,(GMWQ!$NE$2:$NE$60=G$3)*(GMWQ!$ND$2:$ND$60=G$4)*(GMWQ!$NF$2:$NF$60=G$1),0),$E122-1966)</f>
        <v>362</v>
      </c>
      <c r="H122" s="12" cm="1">
        <f t="array" ref="H122">INDEX(GMWQ!$A$2:$NF$60,MATCH(1,(GMWQ!$NE$2:$NE$60=H$3)*(GMWQ!$ND$2:$ND$60=H$4)*(GMWQ!$NF$2:$NF$60=H$1),0),$E122-1966)</f>
        <v>74</v>
      </c>
      <c r="I122" s="12" cm="1">
        <f t="array" ref="I122">INDEX(GMWQ!$A$2:$NF$60,MATCH(1,(GMWQ!$NE$2:$NE$60=I$3)*(GMWQ!$ND$2:$ND$60=I$4)*(GMWQ!$NF$2:$NF$60=I$1),0),$E122-1966)</f>
        <v>3726</v>
      </c>
      <c r="J122" s="12" cm="1">
        <f t="array" ref="J122">INDEX(GMWQ!$A$2:$NF$60,MATCH(1,(GMWQ!$NE$2:$NE$60=J$3)*(GMWQ!$ND$2:$ND$60=J$4)*(GMWQ!$NF$2:$NF$60=J$1),0),$E122-1966)</f>
        <v>102</v>
      </c>
      <c r="K122" s="12" cm="1">
        <f t="array" ref="K122">INDEX(GMWQ!$A$2:$NF$60,MATCH(1,(GMWQ!$NE$2:$NE$60=K$3)*(GMWQ!$ND$2:$ND$60=K$4)*(GMWQ!$NF$2:$NF$60=K$1),0),$E122-1966)</f>
        <v>178</v>
      </c>
      <c r="L122" s="12" cm="1">
        <f t="array" ref="L122">INDEX(GMWQ!$A$2:$NF$60,MATCH(1,(GMWQ!$NE$2:$NE$60=L$3)*(GMWQ!$ND$2:$ND$60=L$4)*(GMWQ!$NF$2:$NF$60=L$1),0),$E122-1966)</f>
        <v>2023</v>
      </c>
      <c r="M122" s="12" cm="1">
        <f t="array" ref="M122">INDEX(GMWQ!$A$2:$NF$60,MATCH(1,(GMWQ!$NE$2:$NE$60=M$3)*(GMWQ!$ND$2:$ND$60=M$4)*(GMWQ!$NF$2:$NF$60=M$1),0),$E122-1966)</f>
        <v>4984</v>
      </c>
      <c r="N122" s="12" cm="1">
        <f t="array" ref="N122">INDEX(GMWQ!$A$2:$NF$60,MATCH(1,(GMWQ!$NE$2:$NE$60=N$3)*(GMWQ!$ND$2:$ND$60=N$4)*(GMWQ!$NF$2:$NF$60=N$1),0),$E122-1966)</f>
        <v>1414</v>
      </c>
      <c r="O122" s="12" cm="1">
        <f t="array" ref="O122">INDEX(GMWQ!$A$2:$NF$60,MATCH(1,(GMWQ!$NE$2:$NE$60=O$3)*(GMWQ!$ND$2:$ND$60=O$4)*(GMWQ!$NF$2:$NF$60=O$1),0),$E122-1966)</f>
        <v>1862</v>
      </c>
      <c r="P122" s="12" cm="1">
        <f t="array" ref="P122">INDEX(GMWQ!$A$2:$NF$60,MATCH(1,(GMWQ!$NE$2:$NE$60=P$3)*(GMWQ!$ND$2:$ND$60=P$4)*(GMWQ!$NF$2:$NF$60=P$1),0),$E122-1966)</f>
        <v>1212</v>
      </c>
      <c r="Q122" s="12" cm="1">
        <f t="array" ref="Q122">INDEX(GMWQ!$A$2:$NF$60,MATCH(1,(GMWQ!$NE$2:$NE$60=Q$3)*(GMWQ!$ND$2:$ND$60=Q$4)*(GMWQ!$NF$2:$NF$60=Q$1),0),$E122-1966)</f>
        <v>1193</v>
      </c>
      <c r="R122" s="12" cm="1">
        <f t="array" ref="R122">INDEX(GMWQ!$A$2:$NF$60,MATCH(1,(GMWQ!$NE$2:$NE$60=R$3)*(GMWQ!$ND$2:$ND$60=R$4)*(GMWQ!$NF$2:$NF$60=R$1),0),$E122-1966)</f>
        <v>324</v>
      </c>
      <c r="S122" s="12" cm="1">
        <f t="array" ref="S122">INDEX(GMWQ!$A$2:$NF$60,MATCH(1,(GMWQ!$NE$2:$NE$60=S$3)*(GMWQ!$ND$2:$ND$60=S$4)*(GMWQ!$NF$2:$NF$60=S$1),0),$E122-1966)</f>
        <v>1866</v>
      </c>
      <c r="T122" s="12" cm="1">
        <f t="array" ref="T122">INDEX(GMWQ!$A$2:$NF$60,MATCH(1,(GMWQ!$NE$2:$NE$60=T$3)*(GMWQ!$ND$2:$ND$60=T$4)*(GMWQ!$NF$2:$NF$60=T$1),0),$E122-1966)</f>
        <v>2193</v>
      </c>
      <c r="U122" s="12" cm="1">
        <f t="array" ref="U122">INDEX(GMWQ!$A$2:$NF$60,MATCH(1,(GMWQ!$NE$2:$NE$60=U$3)*(GMWQ!$ND$2:$ND$60=U$4)*(GMWQ!$NF$2:$NF$60=U$1),0),$E122-1966)</f>
        <v>1663</v>
      </c>
      <c r="V122" s="12" cm="1">
        <f t="array" ref="V122">INDEX(GMWQ!$A$2:$NF$60,MATCH(1,(GMWQ!$NE$2:$NE$60=V$3)*(GMWQ!$ND$2:$ND$60=V$4)*(GMWQ!$NF$2:$NF$60=V$1),0),$E122-1966)</f>
        <v>2238</v>
      </c>
      <c r="W122" s="12" cm="1">
        <f t="array" ref="W122">INDEX(GMWQ!$A$2:$NF$60,MATCH(1,(GMWQ!$NE$2:$NE$60=W$3)*(GMWQ!$ND$2:$ND$60=W$4)*(GMWQ!$NF$2:$NF$60=W$1),0),$E122-1966)</f>
        <v>3173</v>
      </c>
      <c r="X122" s="12" cm="1">
        <f t="array" ref="X122">INDEX(GMWQ!$A$2:$NF$60,MATCH(1,(GMWQ!$NE$2:$NE$60=X$3)*(GMWQ!$ND$2:$ND$60=X$4)*(GMWQ!$NF$2:$NF$60=X$1),0),$E122-1966)</f>
        <v>776</v>
      </c>
      <c r="Y122" s="12" cm="1">
        <f t="array" ref="Y122">INDEX(GMWQ!$A$2:$NF$60,MATCH(1,(GMWQ!$NE$2:$NE$60=Y$3)*(GMWQ!$ND$2:$ND$60=Y$4)*(GMWQ!$NF$2:$NF$60=Y$1),0),$E122-1966)</f>
        <v>959</v>
      </c>
      <c r="Z122" s="12" cm="1">
        <f t="array" ref="Z122">INDEX(GMWQ!$A$2:$NF$60,MATCH(1,(GMWQ!$NE$2:$NE$60=Z$3)*(GMWQ!$ND$2:$ND$60=Z$4)*(GMWQ!$NF$2:$NF$60=Z$1),0),$E122-1966)</f>
        <v>27803</v>
      </c>
      <c r="AA122" s="12" cm="1">
        <f t="array" ref="AA122">INDEX(GMWQ!$A$2:$NF$60,MATCH(1,(GMWQ!$NE$2:$NE$60=AA$3)*(GMWQ!$ND$2:$ND$60=AA$4)*(GMWQ!$NF$2:$NF$60=AA$1),0),$E122-1966)</f>
        <v>5255</v>
      </c>
    </row>
    <row r="123" spans="1:27" x14ac:dyDescent="0.25">
      <c r="A123" s="12">
        <v>2002</v>
      </c>
      <c r="B123" s="12">
        <f t="shared" si="9"/>
        <v>2002</v>
      </c>
      <c r="C123" s="12">
        <f t="shared" si="9"/>
        <v>2001</v>
      </c>
      <c r="D123" s="12">
        <f t="shared" si="9"/>
        <v>2001</v>
      </c>
      <c r="E123" s="12">
        <f t="shared" si="10"/>
        <v>2089</v>
      </c>
      <c r="F123" s="12" cm="1">
        <f t="array" ref="F123">INDEX(GMWQ!$A$2:$NF$60,MATCH(1,(GMWQ!$NE$2:$NE$60=F$3)*(GMWQ!$ND$2:$ND$60=F$4)*(GMWQ!$NF$2:$NF$60=F$1),0),$E123-1966)</f>
        <v>30313</v>
      </c>
      <c r="G123" s="12" cm="1">
        <f t="array" ref="G123">INDEX(GMWQ!$A$2:$NF$60,MATCH(1,(GMWQ!$NE$2:$NE$60=G$3)*(GMWQ!$ND$2:$ND$60=G$4)*(GMWQ!$NF$2:$NF$60=G$1),0),$E123-1966)</f>
        <v>369</v>
      </c>
      <c r="H123" s="12" cm="1">
        <f t="array" ref="H123">INDEX(GMWQ!$A$2:$NF$60,MATCH(1,(GMWQ!$NE$2:$NE$60=H$3)*(GMWQ!$ND$2:$ND$60=H$4)*(GMWQ!$NF$2:$NF$60=H$1),0),$E123-1966)</f>
        <v>74</v>
      </c>
      <c r="I123" s="12" cm="1">
        <f t="array" ref="I123">INDEX(GMWQ!$A$2:$NF$60,MATCH(1,(GMWQ!$NE$2:$NE$60=I$3)*(GMWQ!$ND$2:$ND$60=I$4)*(GMWQ!$NF$2:$NF$60=I$1),0),$E123-1966)</f>
        <v>3676</v>
      </c>
      <c r="J123" s="12" cm="1">
        <f t="array" ref="J123">INDEX(GMWQ!$A$2:$NF$60,MATCH(1,(GMWQ!$NE$2:$NE$60=J$3)*(GMWQ!$ND$2:$ND$60=J$4)*(GMWQ!$NF$2:$NF$60=J$1),0),$E123-1966)</f>
        <v>102</v>
      </c>
      <c r="K123" s="12" cm="1">
        <f t="array" ref="K123">INDEX(GMWQ!$A$2:$NF$60,MATCH(1,(GMWQ!$NE$2:$NE$60=K$3)*(GMWQ!$ND$2:$ND$60=K$4)*(GMWQ!$NF$2:$NF$60=K$1),0),$E123-1966)</f>
        <v>168</v>
      </c>
      <c r="L123" s="12" cm="1">
        <f t="array" ref="L123">INDEX(GMWQ!$A$2:$NF$60,MATCH(1,(GMWQ!$NE$2:$NE$60=L$3)*(GMWQ!$ND$2:$ND$60=L$4)*(GMWQ!$NF$2:$NF$60=L$1),0),$E123-1966)</f>
        <v>2003</v>
      </c>
      <c r="M123" s="12" cm="1">
        <f t="array" ref="M123">INDEX(GMWQ!$A$2:$NF$60,MATCH(1,(GMWQ!$NE$2:$NE$60=M$3)*(GMWQ!$ND$2:$ND$60=M$4)*(GMWQ!$NF$2:$NF$60=M$1),0),$E123-1966)</f>
        <v>5000</v>
      </c>
      <c r="N123" s="12" cm="1">
        <f t="array" ref="N123">INDEX(GMWQ!$A$2:$NF$60,MATCH(1,(GMWQ!$NE$2:$NE$60=N$3)*(GMWQ!$ND$2:$ND$60=N$4)*(GMWQ!$NF$2:$NF$60=N$1),0),$E123-1966)</f>
        <v>1404</v>
      </c>
      <c r="O123" s="12" cm="1">
        <f t="array" ref="O123">INDEX(GMWQ!$A$2:$NF$60,MATCH(1,(GMWQ!$NE$2:$NE$60=O$3)*(GMWQ!$ND$2:$ND$60=O$4)*(GMWQ!$NF$2:$NF$60=O$1),0),$E123-1966)</f>
        <v>1864</v>
      </c>
      <c r="P123" s="12" cm="1">
        <f t="array" ref="P123">INDEX(GMWQ!$A$2:$NF$60,MATCH(1,(GMWQ!$NE$2:$NE$60=P$3)*(GMWQ!$ND$2:$ND$60=P$4)*(GMWQ!$NF$2:$NF$60=P$1),0),$E123-1966)</f>
        <v>1214</v>
      </c>
      <c r="Q123" s="12" cm="1">
        <f t="array" ref="Q123">INDEX(GMWQ!$A$2:$NF$60,MATCH(1,(GMWQ!$NE$2:$NE$60=Q$3)*(GMWQ!$ND$2:$ND$60=Q$4)*(GMWQ!$NF$2:$NF$60=Q$1),0),$E123-1966)</f>
        <v>1203</v>
      </c>
      <c r="R123" s="12" cm="1">
        <f t="array" ref="R123">INDEX(GMWQ!$A$2:$NF$60,MATCH(1,(GMWQ!$NE$2:$NE$60=R$3)*(GMWQ!$ND$2:$ND$60=R$4)*(GMWQ!$NF$2:$NF$60=R$1),0),$E123-1966)</f>
        <v>329</v>
      </c>
      <c r="S123" s="12" cm="1">
        <f t="array" ref="S123">INDEX(GMWQ!$A$2:$NF$60,MATCH(1,(GMWQ!$NE$2:$NE$60=S$3)*(GMWQ!$ND$2:$ND$60=S$4)*(GMWQ!$NF$2:$NF$60=S$1),0),$E123-1966)</f>
        <v>1867</v>
      </c>
      <c r="T123" s="12" cm="1">
        <f t="array" ref="T123">INDEX(GMWQ!$A$2:$NF$60,MATCH(1,(GMWQ!$NE$2:$NE$60=T$3)*(GMWQ!$ND$2:$ND$60=T$4)*(GMWQ!$NF$2:$NF$60=T$1),0),$E123-1966)</f>
        <v>2211</v>
      </c>
      <c r="U123" s="12" cm="1">
        <f t="array" ref="U123">INDEX(GMWQ!$A$2:$NF$60,MATCH(1,(GMWQ!$NE$2:$NE$60=U$3)*(GMWQ!$ND$2:$ND$60=U$4)*(GMWQ!$NF$2:$NF$60=U$1),0),$E123-1966)</f>
        <v>1676</v>
      </c>
      <c r="V123" s="12" cm="1">
        <f t="array" ref="V123">INDEX(GMWQ!$A$2:$NF$60,MATCH(1,(GMWQ!$NE$2:$NE$60=V$3)*(GMWQ!$ND$2:$ND$60=V$4)*(GMWQ!$NF$2:$NF$60=V$1),0),$E123-1966)</f>
        <v>2259</v>
      </c>
      <c r="W123" s="12" cm="1">
        <f t="array" ref="W123">INDEX(GMWQ!$A$2:$NF$60,MATCH(1,(GMWQ!$NE$2:$NE$60=W$3)*(GMWQ!$ND$2:$ND$60=W$4)*(GMWQ!$NF$2:$NF$60=W$1),0),$E123-1966)</f>
        <v>3169</v>
      </c>
      <c r="X123" s="12" cm="1">
        <f t="array" ref="X123">INDEX(GMWQ!$A$2:$NF$60,MATCH(1,(GMWQ!$NE$2:$NE$60=X$3)*(GMWQ!$ND$2:$ND$60=X$4)*(GMWQ!$NF$2:$NF$60=X$1),0),$E123-1966)</f>
        <v>778</v>
      </c>
      <c r="Y123" s="12" cm="1">
        <f t="array" ref="Y123">INDEX(GMWQ!$A$2:$NF$60,MATCH(1,(GMWQ!$NE$2:$NE$60=Y$3)*(GMWQ!$ND$2:$ND$60=Y$4)*(GMWQ!$NF$2:$NF$60=Y$1),0),$E123-1966)</f>
        <v>945</v>
      </c>
      <c r="Z123" s="12" cm="1">
        <f t="array" ref="Z123">INDEX(GMWQ!$A$2:$NF$60,MATCH(1,(GMWQ!$NE$2:$NE$60=Z$3)*(GMWQ!$ND$2:$ND$60=Z$4)*(GMWQ!$NF$2:$NF$60=Z$1),0),$E123-1966)</f>
        <v>27797</v>
      </c>
      <c r="AA123" s="12" cm="1">
        <f t="array" ref="AA123">INDEX(GMWQ!$A$2:$NF$60,MATCH(1,(GMWQ!$NE$2:$NE$60=AA$3)*(GMWQ!$ND$2:$ND$60=AA$4)*(GMWQ!$NF$2:$NF$60=AA$1),0),$E123-1966)</f>
        <v>5293</v>
      </c>
    </row>
    <row r="124" spans="1:27" x14ac:dyDescent="0.25">
      <c r="B124" s="12">
        <f t="shared" ref="B124:D139" si="11">+B120+1</f>
        <v>2002</v>
      </c>
      <c r="C124" s="12">
        <f t="shared" si="11"/>
        <v>2002</v>
      </c>
      <c r="E124" s="12">
        <f t="shared" si="10"/>
        <v>2090</v>
      </c>
      <c r="F124" s="12" cm="1">
        <f t="array" ref="F124">INDEX(GMWQ!$A$2:$NF$60,MATCH(1,(GMWQ!$NE$2:$NE$60=F$3)*(GMWQ!$ND$2:$ND$60=F$4)*(GMWQ!$NF$2:$NF$60=F$1),0),$E124-1966)</f>
        <v>30419</v>
      </c>
      <c r="G124" s="12" cm="1">
        <f t="array" ref="G124">INDEX(GMWQ!$A$2:$NF$60,MATCH(1,(GMWQ!$NE$2:$NE$60=G$3)*(GMWQ!$ND$2:$ND$60=G$4)*(GMWQ!$NF$2:$NF$60=G$1),0),$E124-1966)</f>
        <v>364</v>
      </c>
      <c r="H124" s="12" cm="1">
        <f t="array" ref="H124">INDEX(GMWQ!$A$2:$NF$60,MATCH(1,(GMWQ!$NE$2:$NE$60=H$3)*(GMWQ!$ND$2:$ND$60=H$4)*(GMWQ!$NF$2:$NF$60=H$1),0),$E124-1966)</f>
        <v>70</v>
      </c>
      <c r="I124" s="12" cm="1">
        <f t="array" ref="I124">INDEX(GMWQ!$A$2:$NF$60,MATCH(1,(GMWQ!$NE$2:$NE$60=I$3)*(GMWQ!$ND$2:$ND$60=I$4)*(GMWQ!$NF$2:$NF$60=I$1),0),$E124-1966)</f>
        <v>3636</v>
      </c>
      <c r="J124" s="12" cm="1">
        <f t="array" ref="J124">INDEX(GMWQ!$A$2:$NF$60,MATCH(1,(GMWQ!$NE$2:$NE$60=J$3)*(GMWQ!$ND$2:$ND$60=J$4)*(GMWQ!$NF$2:$NF$60=J$1),0),$E124-1966)</f>
        <v>100</v>
      </c>
      <c r="K124" s="12" cm="1">
        <f t="array" ref="K124">INDEX(GMWQ!$A$2:$NF$60,MATCH(1,(GMWQ!$NE$2:$NE$60=K$3)*(GMWQ!$ND$2:$ND$60=K$4)*(GMWQ!$NF$2:$NF$60=K$1),0),$E124-1966)</f>
        <v>164</v>
      </c>
      <c r="L124" s="12" cm="1">
        <f t="array" ref="L124">INDEX(GMWQ!$A$2:$NF$60,MATCH(1,(GMWQ!$NE$2:$NE$60=L$3)*(GMWQ!$ND$2:$ND$60=L$4)*(GMWQ!$NF$2:$NF$60=L$1),0),$E124-1966)</f>
        <v>1997</v>
      </c>
      <c r="M124" s="12" cm="1">
        <f t="array" ref="M124">INDEX(GMWQ!$A$2:$NF$60,MATCH(1,(GMWQ!$NE$2:$NE$60=M$3)*(GMWQ!$ND$2:$ND$60=M$4)*(GMWQ!$NF$2:$NF$60=M$1),0),$E124-1966)</f>
        <v>5029</v>
      </c>
      <c r="N124" s="12" cm="1">
        <f t="array" ref="N124">INDEX(GMWQ!$A$2:$NF$60,MATCH(1,(GMWQ!$NE$2:$NE$60=N$3)*(GMWQ!$ND$2:$ND$60=N$4)*(GMWQ!$NF$2:$NF$60=N$1),0),$E124-1966)</f>
        <v>1409</v>
      </c>
      <c r="O124" s="12" cm="1">
        <f t="array" ref="O124">INDEX(GMWQ!$A$2:$NF$60,MATCH(1,(GMWQ!$NE$2:$NE$60=O$3)*(GMWQ!$ND$2:$ND$60=O$4)*(GMWQ!$NF$2:$NF$60=O$1),0),$E124-1966)</f>
        <v>1900</v>
      </c>
      <c r="P124" s="12" cm="1">
        <f t="array" ref="P124">INDEX(GMWQ!$A$2:$NF$60,MATCH(1,(GMWQ!$NE$2:$NE$60=P$3)*(GMWQ!$ND$2:$ND$60=P$4)*(GMWQ!$NF$2:$NF$60=P$1),0),$E124-1966)</f>
        <v>1207</v>
      </c>
      <c r="Q124" s="12" cm="1">
        <f t="array" ref="Q124">INDEX(GMWQ!$A$2:$NF$60,MATCH(1,(GMWQ!$NE$2:$NE$60=Q$3)*(GMWQ!$ND$2:$ND$60=Q$4)*(GMWQ!$NF$2:$NF$60=Q$1),0),$E124-1966)</f>
        <v>1193</v>
      </c>
      <c r="R124" s="12" cm="1">
        <f t="array" ref="R124">INDEX(GMWQ!$A$2:$NF$60,MATCH(1,(GMWQ!$NE$2:$NE$60=R$3)*(GMWQ!$ND$2:$ND$60=R$4)*(GMWQ!$NF$2:$NF$60=R$1),0),$E124-1966)</f>
        <v>332</v>
      </c>
      <c r="S124" s="12" cm="1">
        <f t="array" ref="S124">INDEX(GMWQ!$A$2:$NF$60,MATCH(1,(GMWQ!$NE$2:$NE$60=S$3)*(GMWQ!$ND$2:$ND$60=S$4)*(GMWQ!$NF$2:$NF$60=S$1),0),$E124-1966)</f>
        <v>1861</v>
      </c>
      <c r="T124" s="12" cm="1">
        <f t="array" ref="T124">INDEX(GMWQ!$A$2:$NF$60,MATCH(1,(GMWQ!$NE$2:$NE$60=T$3)*(GMWQ!$ND$2:$ND$60=T$4)*(GMWQ!$NF$2:$NF$60=T$1),0),$E124-1966)</f>
        <v>2213</v>
      </c>
      <c r="U124" s="12" cm="1">
        <f t="array" ref="U124">INDEX(GMWQ!$A$2:$NF$60,MATCH(1,(GMWQ!$NE$2:$NE$60=U$3)*(GMWQ!$ND$2:$ND$60=U$4)*(GMWQ!$NF$2:$NF$60=U$1),0),$E124-1966)</f>
        <v>1685</v>
      </c>
      <c r="V124" s="12" cm="1">
        <f t="array" ref="V124">INDEX(GMWQ!$A$2:$NF$60,MATCH(1,(GMWQ!$NE$2:$NE$60=V$3)*(GMWQ!$ND$2:$ND$60=V$4)*(GMWQ!$NF$2:$NF$60=V$1),0),$E124-1966)</f>
        <v>2290</v>
      </c>
      <c r="W124" s="12" cm="1">
        <f t="array" ref="W124">INDEX(GMWQ!$A$2:$NF$60,MATCH(1,(GMWQ!$NE$2:$NE$60=W$3)*(GMWQ!$ND$2:$ND$60=W$4)*(GMWQ!$NF$2:$NF$60=W$1),0),$E124-1966)</f>
        <v>3193</v>
      </c>
      <c r="X124" s="12" cm="1">
        <f t="array" ref="X124">INDEX(GMWQ!$A$2:$NF$60,MATCH(1,(GMWQ!$NE$2:$NE$60=X$3)*(GMWQ!$ND$2:$ND$60=X$4)*(GMWQ!$NF$2:$NF$60=X$1),0),$E124-1966)</f>
        <v>792</v>
      </c>
      <c r="Y124" s="12" cm="1">
        <f t="array" ref="Y124">INDEX(GMWQ!$A$2:$NF$60,MATCH(1,(GMWQ!$NE$2:$NE$60=Y$3)*(GMWQ!$ND$2:$ND$60=Y$4)*(GMWQ!$NF$2:$NF$60=Y$1),0),$E124-1966)</f>
        <v>984</v>
      </c>
      <c r="Z124" s="12" cm="1">
        <f t="array" ref="Z124">INDEX(GMWQ!$A$2:$NF$60,MATCH(1,(GMWQ!$NE$2:$NE$60=Z$3)*(GMWQ!$ND$2:$ND$60=Z$4)*(GMWQ!$NF$2:$NF$60=Z$1),0),$E124-1966)</f>
        <v>27933</v>
      </c>
      <c r="AA124" s="12" cm="1">
        <f t="array" ref="AA124">INDEX(GMWQ!$A$2:$NF$60,MATCH(1,(GMWQ!$NE$2:$NE$60=AA$3)*(GMWQ!$ND$2:$ND$60=AA$4)*(GMWQ!$NF$2:$NF$60=AA$1),0),$E124-1966)</f>
        <v>5315</v>
      </c>
    </row>
    <row r="125" spans="1:27" x14ac:dyDescent="0.25">
      <c r="B125" s="12">
        <f t="shared" si="11"/>
        <v>2002</v>
      </c>
      <c r="C125" s="12">
        <f t="shared" si="11"/>
        <v>2002</v>
      </c>
      <c r="E125" s="12">
        <f t="shared" si="10"/>
        <v>2091</v>
      </c>
      <c r="F125" s="12" cm="1">
        <f t="array" ref="F125">INDEX(GMWQ!$A$2:$NF$60,MATCH(1,(GMWQ!$NE$2:$NE$60=F$3)*(GMWQ!$ND$2:$ND$60=F$4)*(GMWQ!$NF$2:$NF$60=F$1),0),$E125-1966)</f>
        <v>30507</v>
      </c>
      <c r="G125" s="12" cm="1">
        <f t="array" ref="G125">INDEX(GMWQ!$A$2:$NF$60,MATCH(1,(GMWQ!$NE$2:$NE$60=G$3)*(GMWQ!$ND$2:$ND$60=G$4)*(GMWQ!$NF$2:$NF$60=G$1),0),$E125-1966)</f>
        <v>352</v>
      </c>
      <c r="H125" s="12" cm="1">
        <f t="array" ref="H125">INDEX(GMWQ!$A$2:$NF$60,MATCH(1,(GMWQ!$NE$2:$NE$60=H$3)*(GMWQ!$ND$2:$ND$60=H$4)*(GMWQ!$NF$2:$NF$60=H$1),0),$E125-1966)</f>
        <v>67</v>
      </c>
      <c r="I125" s="12" cm="1">
        <f t="array" ref="I125">INDEX(GMWQ!$A$2:$NF$60,MATCH(1,(GMWQ!$NE$2:$NE$60=I$3)*(GMWQ!$ND$2:$ND$60=I$4)*(GMWQ!$NF$2:$NF$60=I$1),0),$E125-1966)</f>
        <v>3583</v>
      </c>
      <c r="J125" s="12" cm="1">
        <f t="array" ref="J125">INDEX(GMWQ!$A$2:$NF$60,MATCH(1,(GMWQ!$NE$2:$NE$60=J$3)*(GMWQ!$ND$2:$ND$60=J$4)*(GMWQ!$NF$2:$NF$60=J$1),0),$E125-1966)</f>
        <v>96</v>
      </c>
      <c r="K125" s="12" cm="1">
        <f t="array" ref="K125">INDEX(GMWQ!$A$2:$NF$60,MATCH(1,(GMWQ!$NE$2:$NE$60=K$3)*(GMWQ!$ND$2:$ND$60=K$4)*(GMWQ!$NF$2:$NF$60=K$1),0),$E125-1966)</f>
        <v>161</v>
      </c>
      <c r="L125" s="12" cm="1">
        <f t="array" ref="L125">INDEX(GMWQ!$A$2:$NF$60,MATCH(1,(GMWQ!$NE$2:$NE$60=L$3)*(GMWQ!$ND$2:$ND$60=L$4)*(GMWQ!$NF$2:$NF$60=L$1),0),$E125-1966)</f>
        <v>2014</v>
      </c>
      <c r="M125" s="12" cm="1">
        <f t="array" ref="M125">INDEX(GMWQ!$A$2:$NF$60,MATCH(1,(GMWQ!$NE$2:$NE$60=M$3)*(GMWQ!$ND$2:$ND$60=M$4)*(GMWQ!$NF$2:$NF$60=M$1),0),$E125-1966)</f>
        <v>5035</v>
      </c>
      <c r="N125" s="12" cm="1">
        <f t="array" ref="N125">INDEX(GMWQ!$A$2:$NF$60,MATCH(1,(GMWQ!$NE$2:$NE$60=N$3)*(GMWQ!$ND$2:$ND$60=N$4)*(GMWQ!$NF$2:$NF$60=N$1),0),$E125-1966)</f>
        <v>1422</v>
      </c>
      <c r="O125" s="12" cm="1">
        <f t="array" ref="O125">INDEX(GMWQ!$A$2:$NF$60,MATCH(1,(GMWQ!$NE$2:$NE$60=O$3)*(GMWQ!$ND$2:$ND$60=O$4)*(GMWQ!$NF$2:$NF$60=O$1),0),$E125-1966)</f>
        <v>1925</v>
      </c>
      <c r="P125" s="12" cm="1">
        <f t="array" ref="P125">INDEX(GMWQ!$A$2:$NF$60,MATCH(1,(GMWQ!$NE$2:$NE$60=P$3)*(GMWQ!$ND$2:$ND$60=P$4)*(GMWQ!$NF$2:$NF$60=P$1),0),$E125-1966)</f>
        <v>1211</v>
      </c>
      <c r="Q125" s="12" cm="1">
        <f t="array" ref="Q125">INDEX(GMWQ!$A$2:$NF$60,MATCH(1,(GMWQ!$NE$2:$NE$60=Q$3)*(GMWQ!$ND$2:$ND$60=Q$4)*(GMWQ!$NF$2:$NF$60=Q$1),0),$E125-1966)</f>
        <v>1189</v>
      </c>
      <c r="R125" s="12" cm="1">
        <f t="array" ref="R125">INDEX(GMWQ!$A$2:$NF$60,MATCH(1,(GMWQ!$NE$2:$NE$60=R$3)*(GMWQ!$ND$2:$ND$60=R$4)*(GMWQ!$NF$2:$NF$60=R$1),0),$E125-1966)</f>
        <v>335</v>
      </c>
      <c r="S125" s="12" cm="1">
        <f t="array" ref="S125">INDEX(GMWQ!$A$2:$NF$60,MATCH(1,(GMWQ!$NE$2:$NE$60=S$3)*(GMWQ!$ND$2:$ND$60=S$4)*(GMWQ!$NF$2:$NF$60=S$1),0),$E125-1966)</f>
        <v>1881</v>
      </c>
      <c r="T125" s="12" cm="1">
        <f t="array" ref="T125">INDEX(GMWQ!$A$2:$NF$60,MATCH(1,(GMWQ!$NE$2:$NE$60=T$3)*(GMWQ!$ND$2:$ND$60=T$4)*(GMWQ!$NF$2:$NF$60=T$1),0),$E125-1966)</f>
        <v>2203</v>
      </c>
      <c r="U125" s="12" cm="1">
        <f t="array" ref="U125">INDEX(GMWQ!$A$2:$NF$60,MATCH(1,(GMWQ!$NE$2:$NE$60=U$3)*(GMWQ!$ND$2:$ND$60=U$4)*(GMWQ!$NF$2:$NF$60=U$1),0),$E125-1966)</f>
        <v>1686</v>
      </c>
      <c r="V125" s="12" cm="1">
        <f t="array" ref="V125">INDEX(GMWQ!$A$2:$NF$60,MATCH(1,(GMWQ!$NE$2:$NE$60=V$3)*(GMWQ!$ND$2:$ND$60=V$4)*(GMWQ!$NF$2:$NF$60=V$1),0),$E125-1966)</f>
        <v>2322</v>
      </c>
      <c r="W125" s="12" cm="1">
        <f t="array" ref="W125">INDEX(GMWQ!$A$2:$NF$60,MATCH(1,(GMWQ!$NE$2:$NE$60=W$3)*(GMWQ!$ND$2:$ND$60=W$4)*(GMWQ!$NF$2:$NF$60=W$1),0),$E125-1966)</f>
        <v>3243</v>
      </c>
      <c r="X125" s="12" cm="1">
        <f t="array" ref="X125">INDEX(GMWQ!$A$2:$NF$60,MATCH(1,(GMWQ!$NE$2:$NE$60=X$3)*(GMWQ!$ND$2:$ND$60=X$4)*(GMWQ!$NF$2:$NF$60=X$1),0),$E125-1966)</f>
        <v>792</v>
      </c>
      <c r="Y125" s="12" cm="1">
        <f t="array" ref="Y125">INDEX(GMWQ!$A$2:$NF$60,MATCH(1,(GMWQ!$NE$2:$NE$60=Y$3)*(GMWQ!$ND$2:$ND$60=Y$4)*(GMWQ!$NF$2:$NF$60=Y$1),0),$E125-1966)</f>
        <v>990</v>
      </c>
      <c r="Z125" s="12" cm="1">
        <f t="array" ref="Z125">INDEX(GMWQ!$A$2:$NF$60,MATCH(1,(GMWQ!$NE$2:$NE$60=Z$3)*(GMWQ!$ND$2:$ND$60=Z$4)*(GMWQ!$NF$2:$NF$60=Z$1),0),$E125-1966)</f>
        <v>27935</v>
      </c>
      <c r="AA125" s="12" cm="1">
        <f t="array" ref="AA125">INDEX(GMWQ!$A$2:$NF$60,MATCH(1,(GMWQ!$NE$2:$NE$60=AA$3)*(GMWQ!$ND$2:$ND$60=AA$4)*(GMWQ!$NF$2:$NF$60=AA$1),0),$E125-1966)</f>
        <v>5345</v>
      </c>
    </row>
    <row r="126" spans="1:27" x14ac:dyDescent="0.25">
      <c r="B126" s="12">
        <f t="shared" si="11"/>
        <v>2002</v>
      </c>
      <c r="C126" s="12">
        <f t="shared" si="11"/>
        <v>2002</v>
      </c>
      <c r="E126" s="12">
        <f t="shared" si="10"/>
        <v>2092</v>
      </c>
      <c r="F126" s="12" cm="1">
        <f t="array" ref="F126">INDEX(GMWQ!$A$2:$NF$60,MATCH(1,(GMWQ!$NE$2:$NE$60=F$3)*(GMWQ!$ND$2:$ND$60=F$4)*(GMWQ!$NF$2:$NF$60=F$1),0),$E126-1966)</f>
        <v>30487</v>
      </c>
      <c r="G126" s="12" cm="1">
        <f t="array" ref="G126">INDEX(GMWQ!$A$2:$NF$60,MATCH(1,(GMWQ!$NE$2:$NE$60=G$3)*(GMWQ!$ND$2:$ND$60=G$4)*(GMWQ!$NF$2:$NF$60=G$1),0),$E126-1966)</f>
        <v>335</v>
      </c>
      <c r="H126" s="12" cm="1">
        <f t="array" ref="H126">INDEX(GMWQ!$A$2:$NF$60,MATCH(1,(GMWQ!$NE$2:$NE$60=H$3)*(GMWQ!$ND$2:$ND$60=H$4)*(GMWQ!$NF$2:$NF$60=H$1),0),$E126-1966)</f>
        <v>65</v>
      </c>
      <c r="I126" s="12" cm="1">
        <f t="array" ref="I126">INDEX(GMWQ!$A$2:$NF$60,MATCH(1,(GMWQ!$NE$2:$NE$60=I$3)*(GMWQ!$ND$2:$ND$60=I$4)*(GMWQ!$NF$2:$NF$60=I$1),0),$E126-1966)</f>
        <v>3536</v>
      </c>
      <c r="J126" s="12" cm="1">
        <f t="array" ref="J126">INDEX(GMWQ!$A$2:$NF$60,MATCH(1,(GMWQ!$NE$2:$NE$60=J$3)*(GMWQ!$ND$2:$ND$60=J$4)*(GMWQ!$NF$2:$NF$60=J$1),0),$E126-1966)</f>
        <v>94</v>
      </c>
      <c r="K126" s="12" cm="1">
        <f t="array" ref="K126">INDEX(GMWQ!$A$2:$NF$60,MATCH(1,(GMWQ!$NE$2:$NE$60=K$3)*(GMWQ!$ND$2:$ND$60=K$4)*(GMWQ!$NF$2:$NF$60=K$1),0),$E126-1966)</f>
        <v>159</v>
      </c>
      <c r="L126" s="12" cm="1">
        <f t="array" ref="L126">INDEX(GMWQ!$A$2:$NF$60,MATCH(1,(GMWQ!$NE$2:$NE$60=L$3)*(GMWQ!$ND$2:$ND$60=L$4)*(GMWQ!$NF$2:$NF$60=L$1),0),$E126-1966)</f>
        <v>2021</v>
      </c>
      <c r="M126" s="12" cm="1">
        <f t="array" ref="M126">INDEX(GMWQ!$A$2:$NF$60,MATCH(1,(GMWQ!$NE$2:$NE$60=M$3)*(GMWQ!$ND$2:$ND$60=M$4)*(GMWQ!$NF$2:$NF$60=M$1),0),$E126-1966)</f>
        <v>5039</v>
      </c>
      <c r="N126" s="12" cm="1">
        <f t="array" ref="N126">INDEX(GMWQ!$A$2:$NF$60,MATCH(1,(GMWQ!$NE$2:$NE$60=N$3)*(GMWQ!$ND$2:$ND$60=N$4)*(GMWQ!$NF$2:$NF$60=N$1),0),$E126-1966)</f>
        <v>1428</v>
      </c>
      <c r="O126" s="12" cm="1">
        <f t="array" ref="O126">INDEX(GMWQ!$A$2:$NF$60,MATCH(1,(GMWQ!$NE$2:$NE$60=O$3)*(GMWQ!$ND$2:$ND$60=O$4)*(GMWQ!$NF$2:$NF$60=O$1),0),$E126-1966)</f>
        <v>1925</v>
      </c>
      <c r="P126" s="12" cm="1">
        <f t="array" ref="P126">INDEX(GMWQ!$A$2:$NF$60,MATCH(1,(GMWQ!$NE$2:$NE$60=P$3)*(GMWQ!$ND$2:$ND$60=P$4)*(GMWQ!$NF$2:$NF$60=P$1),0),$E126-1966)</f>
        <v>1219</v>
      </c>
      <c r="Q126" s="12" cm="1">
        <f t="array" ref="Q126">INDEX(GMWQ!$A$2:$NF$60,MATCH(1,(GMWQ!$NE$2:$NE$60=Q$3)*(GMWQ!$ND$2:$ND$60=Q$4)*(GMWQ!$NF$2:$NF$60=Q$1),0),$E126-1966)</f>
        <v>1195</v>
      </c>
      <c r="R126" s="12" cm="1">
        <f t="array" ref="R126">INDEX(GMWQ!$A$2:$NF$60,MATCH(1,(GMWQ!$NE$2:$NE$60=R$3)*(GMWQ!$ND$2:$ND$60=R$4)*(GMWQ!$NF$2:$NF$60=R$1),0),$E126-1966)</f>
        <v>331</v>
      </c>
      <c r="S126" s="12" cm="1">
        <f t="array" ref="S126">INDEX(GMWQ!$A$2:$NF$60,MATCH(1,(GMWQ!$NE$2:$NE$60=S$3)*(GMWQ!$ND$2:$ND$60=S$4)*(GMWQ!$NF$2:$NF$60=S$1),0),$E126-1966)</f>
        <v>1894</v>
      </c>
      <c r="T126" s="12" cm="1">
        <f t="array" ref="T126">INDEX(GMWQ!$A$2:$NF$60,MATCH(1,(GMWQ!$NE$2:$NE$60=T$3)*(GMWQ!$ND$2:$ND$60=T$4)*(GMWQ!$NF$2:$NF$60=T$1),0),$E126-1966)</f>
        <v>2195</v>
      </c>
      <c r="U126" s="12" cm="1">
        <f t="array" ref="U126">INDEX(GMWQ!$A$2:$NF$60,MATCH(1,(GMWQ!$NE$2:$NE$60=U$3)*(GMWQ!$ND$2:$ND$60=U$4)*(GMWQ!$NF$2:$NF$60=U$1),0),$E126-1966)</f>
        <v>1712</v>
      </c>
      <c r="V126" s="12" cm="1">
        <f t="array" ref="V126">INDEX(GMWQ!$A$2:$NF$60,MATCH(1,(GMWQ!$NE$2:$NE$60=V$3)*(GMWQ!$ND$2:$ND$60=V$4)*(GMWQ!$NF$2:$NF$60=V$1),0),$E126-1966)</f>
        <v>2349</v>
      </c>
      <c r="W126" s="12" cm="1">
        <f t="array" ref="W126">INDEX(GMWQ!$A$2:$NF$60,MATCH(1,(GMWQ!$NE$2:$NE$60=W$3)*(GMWQ!$ND$2:$ND$60=W$4)*(GMWQ!$NF$2:$NF$60=W$1),0),$E126-1966)</f>
        <v>3236</v>
      </c>
      <c r="X126" s="12" cm="1">
        <f t="array" ref="X126">INDEX(GMWQ!$A$2:$NF$60,MATCH(1,(GMWQ!$NE$2:$NE$60=X$3)*(GMWQ!$ND$2:$ND$60=X$4)*(GMWQ!$NF$2:$NF$60=X$1),0),$E126-1966)</f>
        <v>780</v>
      </c>
      <c r="Y126" s="12" cm="1">
        <f t="array" ref="Y126">INDEX(GMWQ!$A$2:$NF$60,MATCH(1,(GMWQ!$NE$2:$NE$60=Y$3)*(GMWQ!$ND$2:$ND$60=Y$4)*(GMWQ!$NF$2:$NF$60=Y$1),0),$E126-1966)</f>
        <v>975</v>
      </c>
      <c r="Z126" s="12" cm="1">
        <f t="array" ref="Z126">INDEX(GMWQ!$A$2:$NF$60,MATCH(1,(GMWQ!$NE$2:$NE$60=Z$3)*(GMWQ!$ND$2:$ND$60=Z$4)*(GMWQ!$NF$2:$NF$60=Z$1),0),$E126-1966)</f>
        <v>28110</v>
      </c>
      <c r="AA126" s="12" cm="1">
        <f t="array" ref="AA126">INDEX(GMWQ!$A$2:$NF$60,MATCH(1,(GMWQ!$NE$2:$NE$60=AA$3)*(GMWQ!$ND$2:$ND$60=AA$4)*(GMWQ!$NF$2:$NF$60=AA$1),0),$E126-1966)</f>
        <v>5383</v>
      </c>
    </row>
    <row r="127" spans="1:27" x14ac:dyDescent="0.25">
      <c r="A127" s="12">
        <v>2003</v>
      </c>
      <c r="B127" s="12">
        <f t="shared" si="11"/>
        <v>2003</v>
      </c>
      <c r="C127" s="12">
        <f t="shared" si="11"/>
        <v>2002</v>
      </c>
      <c r="D127" s="12">
        <f t="shared" si="11"/>
        <v>2002</v>
      </c>
      <c r="E127" s="12">
        <f t="shared" si="10"/>
        <v>2093</v>
      </c>
      <c r="F127" s="12" cm="1">
        <f t="array" ref="F127">INDEX(GMWQ!$A$2:$NF$60,MATCH(1,(GMWQ!$NE$2:$NE$60=F$3)*(GMWQ!$ND$2:$ND$60=F$4)*(GMWQ!$NF$2:$NF$60=F$1),0),$E127-1966)</f>
        <v>30533</v>
      </c>
      <c r="G127" s="12" cm="1">
        <f t="array" ref="G127">INDEX(GMWQ!$A$2:$NF$60,MATCH(1,(GMWQ!$NE$2:$NE$60=G$3)*(GMWQ!$ND$2:$ND$60=G$4)*(GMWQ!$NF$2:$NF$60=G$1),0),$E127-1966)</f>
        <v>337</v>
      </c>
      <c r="H127" s="12" cm="1">
        <f t="array" ref="H127">INDEX(GMWQ!$A$2:$NF$60,MATCH(1,(GMWQ!$NE$2:$NE$60=H$3)*(GMWQ!$ND$2:$ND$60=H$4)*(GMWQ!$NF$2:$NF$60=H$1),0),$E127-1966)</f>
        <v>63</v>
      </c>
      <c r="I127" s="12" cm="1">
        <f t="array" ref="I127">INDEX(GMWQ!$A$2:$NF$60,MATCH(1,(GMWQ!$NE$2:$NE$60=I$3)*(GMWQ!$ND$2:$ND$60=I$4)*(GMWQ!$NF$2:$NF$60=I$1),0),$E127-1966)</f>
        <v>3496</v>
      </c>
      <c r="J127" s="12" cm="1">
        <f t="array" ref="J127">INDEX(GMWQ!$A$2:$NF$60,MATCH(1,(GMWQ!$NE$2:$NE$60=J$3)*(GMWQ!$ND$2:$ND$60=J$4)*(GMWQ!$NF$2:$NF$60=J$1),0),$E127-1966)</f>
        <v>92</v>
      </c>
      <c r="K127" s="12" cm="1">
        <f t="array" ref="K127">INDEX(GMWQ!$A$2:$NF$60,MATCH(1,(GMWQ!$NE$2:$NE$60=K$3)*(GMWQ!$ND$2:$ND$60=K$4)*(GMWQ!$NF$2:$NF$60=K$1),0),$E127-1966)</f>
        <v>155</v>
      </c>
      <c r="L127" s="12" cm="1">
        <f t="array" ref="L127">INDEX(GMWQ!$A$2:$NF$60,MATCH(1,(GMWQ!$NE$2:$NE$60=L$3)*(GMWQ!$ND$2:$ND$60=L$4)*(GMWQ!$NF$2:$NF$60=L$1),0),$E127-1966)</f>
        <v>2030</v>
      </c>
      <c r="M127" s="12" cm="1">
        <f t="array" ref="M127">INDEX(GMWQ!$A$2:$NF$60,MATCH(1,(GMWQ!$NE$2:$NE$60=M$3)*(GMWQ!$ND$2:$ND$60=M$4)*(GMWQ!$NF$2:$NF$60=M$1),0),$E127-1966)</f>
        <v>4980</v>
      </c>
      <c r="N127" s="12" cm="1">
        <f t="array" ref="N127">INDEX(GMWQ!$A$2:$NF$60,MATCH(1,(GMWQ!$NE$2:$NE$60=N$3)*(GMWQ!$ND$2:$ND$60=N$4)*(GMWQ!$NF$2:$NF$60=N$1),0),$E127-1966)</f>
        <v>1428</v>
      </c>
      <c r="O127" s="12" cm="1">
        <f t="array" ref="O127">INDEX(GMWQ!$A$2:$NF$60,MATCH(1,(GMWQ!$NE$2:$NE$60=O$3)*(GMWQ!$ND$2:$ND$60=O$4)*(GMWQ!$NF$2:$NF$60=O$1),0),$E127-1966)</f>
        <v>1941</v>
      </c>
      <c r="P127" s="12" cm="1">
        <f t="array" ref="P127">INDEX(GMWQ!$A$2:$NF$60,MATCH(1,(GMWQ!$NE$2:$NE$60=P$3)*(GMWQ!$ND$2:$ND$60=P$4)*(GMWQ!$NF$2:$NF$60=P$1),0),$E127-1966)</f>
        <v>1229</v>
      </c>
      <c r="Q127" s="12" cm="1">
        <f t="array" ref="Q127">INDEX(GMWQ!$A$2:$NF$60,MATCH(1,(GMWQ!$NE$2:$NE$60=Q$3)*(GMWQ!$ND$2:$ND$60=Q$4)*(GMWQ!$NF$2:$NF$60=Q$1),0),$E127-1966)</f>
        <v>1191</v>
      </c>
      <c r="R127" s="12" cm="1">
        <f t="array" ref="R127">INDEX(GMWQ!$A$2:$NF$60,MATCH(1,(GMWQ!$NE$2:$NE$60=R$3)*(GMWQ!$ND$2:$ND$60=R$4)*(GMWQ!$NF$2:$NF$60=R$1),0),$E127-1966)</f>
        <v>339</v>
      </c>
      <c r="S127" s="12" cm="1">
        <f t="array" ref="S127">INDEX(GMWQ!$A$2:$NF$60,MATCH(1,(GMWQ!$NE$2:$NE$60=S$3)*(GMWQ!$ND$2:$ND$60=S$4)*(GMWQ!$NF$2:$NF$60=S$1),0),$E127-1966)</f>
        <v>1902</v>
      </c>
      <c r="T127" s="12" cm="1">
        <f t="array" ref="T127">INDEX(GMWQ!$A$2:$NF$60,MATCH(1,(GMWQ!$NE$2:$NE$60=T$3)*(GMWQ!$ND$2:$ND$60=T$4)*(GMWQ!$NF$2:$NF$60=T$1),0),$E127-1966)</f>
        <v>2204</v>
      </c>
      <c r="U127" s="12" cm="1">
        <f t="array" ref="U127">INDEX(GMWQ!$A$2:$NF$60,MATCH(1,(GMWQ!$NE$2:$NE$60=U$3)*(GMWQ!$ND$2:$ND$60=U$4)*(GMWQ!$NF$2:$NF$60=U$1),0),$E127-1966)</f>
        <v>1736</v>
      </c>
      <c r="V127" s="12" cm="1">
        <f t="array" ref="V127">INDEX(GMWQ!$A$2:$NF$60,MATCH(1,(GMWQ!$NE$2:$NE$60=V$3)*(GMWQ!$ND$2:$ND$60=V$4)*(GMWQ!$NF$2:$NF$60=V$1),0),$E127-1966)</f>
        <v>2371</v>
      </c>
      <c r="W127" s="12" cm="1">
        <f t="array" ref="W127">INDEX(GMWQ!$A$2:$NF$60,MATCH(1,(GMWQ!$NE$2:$NE$60=W$3)*(GMWQ!$ND$2:$ND$60=W$4)*(GMWQ!$NF$2:$NF$60=W$1),0),$E127-1966)</f>
        <v>3256</v>
      </c>
      <c r="X127" s="12" cm="1">
        <f t="array" ref="X127">INDEX(GMWQ!$A$2:$NF$60,MATCH(1,(GMWQ!$NE$2:$NE$60=X$3)*(GMWQ!$ND$2:$ND$60=X$4)*(GMWQ!$NF$2:$NF$60=X$1),0),$E127-1966)</f>
        <v>789</v>
      </c>
      <c r="Y127" s="12" cm="1">
        <f t="array" ref="Y127">INDEX(GMWQ!$A$2:$NF$60,MATCH(1,(GMWQ!$NE$2:$NE$60=Y$3)*(GMWQ!$ND$2:$ND$60=Y$4)*(GMWQ!$NF$2:$NF$60=Y$1),0),$E127-1966)</f>
        <v>993</v>
      </c>
      <c r="Z127" s="12" cm="1">
        <f t="array" ref="Z127">INDEX(GMWQ!$A$2:$NF$60,MATCH(1,(GMWQ!$NE$2:$NE$60=Z$3)*(GMWQ!$ND$2:$ND$60=Z$4)*(GMWQ!$NF$2:$NF$60=Z$1),0),$E127-1966)</f>
        <v>28099</v>
      </c>
      <c r="AA127" s="12" cm="1">
        <f t="array" ref="AA127">INDEX(GMWQ!$A$2:$NF$60,MATCH(1,(GMWQ!$NE$2:$NE$60=AA$3)*(GMWQ!$ND$2:$ND$60=AA$4)*(GMWQ!$NF$2:$NF$60=AA$1),0),$E127-1966)</f>
        <v>5422</v>
      </c>
    </row>
    <row r="128" spans="1:27" x14ac:dyDescent="0.25">
      <c r="B128" s="12">
        <f t="shared" si="11"/>
        <v>2003</v>
      </c>
      <c r="C128" s="12">
        <f t="shared" si="11"/>
        <v>2003</v>
      </c>
      <c r="E128" s="12">
        <f t="shared" si="10"/>
        <v>2094</v>
      </c>
      <c r="F128" s="12" cm="1">
        <f t="array" ref="F128">INDEX(GMWQ!$A$2:$NF$60,MATCH(1,(GMWQ!$NE$2:$NE$60=F$3)*(GMWQ!$ND$2:$ND$60=F$4)*(GMWQ!$NF$2:$NF$60=F$1),0),$E128-1966)</f>
        <v>30706</v>
      </c>
      <c r="G128" s="12" cm="1">
        <f t="array" ref="G128">INDEX(GMWQ!$A$2:$NF$60,MATCH(1,(GMWQ!$NE$2:$NE$60=G$3)*(GMWQ!$ND$2:$ND$60=G$4)*(GMWQ!$NF$2:$NF$60=G$1),0),$E128-1966)</f>
        <v>348</v>
      </c>
      <c r="H128" s="12" cm="1">
        <f t="array" ref="H128">INDEX(GMWQ!$A$2:$NF$60,MATCH(1,(GMWQ!$NE$2:$NE$60=H$3)*(GMWQ!$ND$2:$ND$60=H$4)*(GMWQ!$NF$2:$NF$60=H$1),0),$E128-1966)</f>
        <v>61</v>
      </c>
      <c r="I128" s="12" cm="1">
        <f t="array" ref="I128">INDEX(GMWQ!$A$2:$NF$60,MATCH(1,(GMWQ!$NE$2:$NE$60=I$3)*(GMWQ!$ND$2:$ND$60=I$4)*(GMWQ!$NF$2:$NF$60=I$1),0),$E128-1966)</f>
        <v>3438</v>
      </c>
      <c r="J128" s="12" cm="1">
        <f t="array" ref="J128">INDEX(GMWQ!$A$2:$NF$60,MATCH(1,(GMWQ!$NE$2:$NE$60=J$3)*(GMWQ!$ND$2:$ND$60=J$4)*(GMWQ!$NF$2:$NF$60=J$1),0),$E128-1966)</f>
        <v>93</v>
      </c>
      <c r="K128" s="12" cm="1">
        <f t="array" ref="K128">INDEX(GMWQ!$A$2:$NF$60,MATCH(1,(GMWQ!$NE$2:$NE$60=K$3)*(GMWQ!$ND$2:$ND$60=K$4)*(GMWQ!$NF$2:$NF$60=K$1),0),$E128-1966)</f>
        <v>155</v>
      </c>
      <c r="L128" s="12" cm="1">
        <f t="array" ref="L128">INDEX(GMWQ!$A$2:$NF$60,MATCH(1,(GMWQ!$NE$2:$NE$60=L$3)*(GMWQ!$ND$2:$ND$60=L$4)*(GMWQ!$NF$2:$NF$60=L$1),0),$E128-1966)</f>
        <v>2057</v>
      </c>
      <c r="M128" s="12" cm="1">
        <f t="array" ref="M128">INDEX(GMWQ!$A$2:$NF$60,MATCH(1,(GMWQ!$NE$2:$NE$60=M$3)*(GMWQ!$ND$2:$ND$60=M$4)*(GMWQ!$NF$2:$NF$60=M$1),0),$E128-1966)</f>
        <v>5011</v>
      </c>
      <c r="N128" s="12" cm="1">
        <f t="array" ref="N128">INDEX(GMWQ!$A$2:$NF$60,MATCH(1,(GMWQ!$NE$2:$NE$60=N$3)*(GMWQ!$ND$2:$ND$60=N$4)*(GMWQ!$NF$2:$NF$60=N$1),0),$E128-1966)</f>
        <v>1436</v>
      </c>
      <c r="O128" s="12" cm="1">
        <f t="array" ref="O128">INDEX(GMWQ!$A$2:$NF$60,MATCH(1,(GMWQ!$NE$2:$NE$60=O$3)*(GMWQ!$ND$2:$ND$60=O$4)*(GMWQ!$NF$2:$NF$60=O$1),0),$E128-1966)</f>
        <v>1950</v>
      </c>
      <c r="P128" s="12" cm="1">
        <f t="array" ref="P128">INDEX(GMWQ!$A$2:$NF$60,MATCH(1,(GMWQ!$NE$2:$NE$60=P$3)*(GMWQ!$ND$2:$ND$60=P$4)*(GMWQ!$NF$2:$NF$60=P$1),0),$E128-1966)</f>
        <v>1241</v>
      </c>
      <c r="Q128" s="12" cm="1">
        <f t="array" ref="Q128">INDEX(GMWQ!$A$2:$NF$60,MATCH(1,(GMWQ!$NE$2:$NE$60=Q$3)*(GMWQ!$ND$2:$ND$60=Q$4)*(GMWQ!$NF$2:$NF$60=Q$1),0),$E128-1966)</f>
        <v>1194</v>
      </c>
      <c r="R128" s="12" cm="1">
        <f t="array" ref="R128">INDEX(GMWQ!$A$2:$NF$60,MATCH(1,(GMWQ!$NE$2:$NE$60=R$3)*(GMWQ!$ND$2:$ND$60=R$4)*(GMWQ!$NF$2:$NF$60=R$1),0),$E128-1966)</f>
        <v>336</v>
      </c>
      <c r="S128" s="12" cm="1">
        <f t="array" ref="S128">INDEX(GMWQ!$A$2:$NF$60,MATCH(1,(GMWQ!$NE$2:$NE$60=S$3)*(GMWQ!$ND$2:$ND$60=S$4)*(GMWQ!$NF$2:$NF$60=S$1),0),$E128-1966)</f>
        <v>1944</v>
      </c>
      <c r="T128" s="12" cm="1">
        <f t="array" ref="T128">INDEX(GMWQ!$A$2:$NF$60,MATCH(1,(GMWQ!$NE$2:$NE$60=T$3)*(GMWQ!$ND$2:$ND$60=T$4)*(GMWQ!$NF$2:$NF$60=T$1),0),$E128-1966)</f>
        <v>2209</v>
      </c>
      <c r="U128" s="12" cm="1">
        <f t="array" ref="U128">INDEX(GMWQ!$A$2:$NF$60,MATCH(1,(GMWQ!$NE$2:$NE$60=U$3)*(GMWQ!$ND$2:$ND$60=U$4)*(GMWQ!$NF$2:$NF$60=U$1),0),$E128-1966)</f>
        <v>1748</v>
      </c>
      <c r="V128" s="12" cm="1">
        <f t="array" ref="V128">INDEX(GMWQ!$A$2:$NF$60,MATCH(1,(GMWQ!$NE$2:$NE$60=V$3)*(GMWQ!$ND$2:$ND$60=V$4)*(GMWQ!$NF$2:$NF$60=V$1),0),$E128-1966)</f>
        <v>2395</v>
      </c>
      <c r="W128" s="12" cm="1">
        <f t="array" ref="W128">INDEX(GMWQ!$A$2:$NF$60,MATCH(1,(GMWQ!$NE$2:$NE$60=W$3)*(GMWQ!$ND$2:$ND$60=W$4)*(GMWQ!$NF$2:$NF$60=W$1),0),$E128-1966)</f>
        <v>3293</v>
      </c>
      <c r="X128" s="12" cm="1">
        <f t="array" ref="X128">INDEX(GMWQ!$A$2:$NF$60,MATCH(1,(GMWQ!$NE$2:$NE$60=X$3)*(GMWQ!$ND$2:$ND$60=X$4)*(GMWQ!$NF$2:$NF$60=X$1),0),$E128-1966)</f>
        <v>792</v>
      </c>
      <c r="Y128" s="12" cm="1">
        <f t="array" ref="Y128">INDEX(GMWQ!$A$2:$NF$60,MATCH(1,(GMWQ!$NE$2:$NE$60=Y$3)*(GMWQ!$ND$2:$ND$60=Y$4)*(GMWQ!$NF$2:$NF$60=Y$1),0),$E128-1966)</f>
        <v>1008</v>
      </c>
      <c r="Z128" s="12" cm="1">
        <f t="array" ref="Z128">INDEX(GMWQ!$A$2:$NF$60,MATCH(1,(GMWQ!$NE$2:$NE$60=Z$3)*(GMWQ!$ND$2:$ND$60=Z$4)*(GMWQ!$NF$2:$NF$60=Z$1),0),$E128-1966)</f>
        <v>28226</v>
      </c>
      <c r="AA128" s="12" cm="1">
        <f t="array" ref="AA128">INDEX(GMWQ!$A$2:$NF$60,MATCH(1,(GMWQ!$NE$2:$NE$60=AA$3)*(GMWQ!$ND$2:$ND$60=AA$4)*(GMWQ!$NF$2:$NF$60=AA$1),0),$E128-1966)</f>
        <v>5468</v>
      </c>
    </row>
    <row r="129" spans="1:27" x14ac:dyDescent="0.25">
      <c r="B129" s="12">
        <f t="shared" si="11"/>
        <v>2003</v>
      </c>
      <c r="C129" s="12">
        <f t="shared" si="11"/>
        <v>2003</v>
      </c>
      <c r="E129" s="12">
        <f t="shared" si="10"/>
        <v>2095</v>
      </c>
      <c r="F129" s="12" cm="1">
        <f t="array" ref="F129">INDEX(GMWQ!$A$2:$NF$60,MATCH(1,(GMWQ!$NE$2:$NE$60=F$3)*(GMWQ!$ND$2:$ND$60=F$4)*(GMWQ!$NF$2:$NF$60=F$1),0),$E129-1966)</f>
        <v>30878</v>
      </c>
      <c r="G129" s="12" cm="1">
        <f t="array" ref="G129">INDEX(GMWQ!$A$2:$NF$60,MATCH(1,(GMWQ!$NE$2:$NE$60=G$3)*(GMWQ!$ND$2:$ND$60=G$4)*(GMWQ!$NF$2:$NF$60=G$1),0),$E129-1966)</f>
        <v>369</v>
      </c>
      <c r="H129" s="12" cm="1">
        <f t="array" ref="H129">INDEX(GMWQ!$A$2:$NF$60,MATCH(1,(GMWQ!$NE$2:$NE$60=H$3)*(GMWQ!$ND$2:$ND$60=H$4)*(GMWQ!$NF$2:$NF$60=H$1),0),$E129-1966)</f>
        <v>61</v>
      </c>
      <c r="I129" s="12" cm="1">
        <f t="array" ref="I129">INDEX(GMWQ!$A$2:$NF$60,MATCH(1,(GMWQ!$NE$2:$NE$60=I$3)*(GMWQ!$ND$2:$ND$60=I$4)*(GMWQ!$NF$2:$NF$60=I$1),0),$E129-1966)</f>
        <v>3404</v>
      </c>
      <c r="J129" s="12" cm="1">
        <f t="array" ref="J129">INDEX(GMWQ!$A$2:$NF$60,MATCH(1,(GMWQ!$NE$2:$NE$60=J$3)*(GMWQ!$ND$2:$ND$60=J$4)*(GMWQ!$NF$2:$NF$60=J$1),0),$E129-1966)</f>
        <v>92</v>
      </c>
      <c r="K129" s="12" cm="1">
        <f t="array" ref="K129">INDEX(GMWQ!$A$2:$NF$60,MATCH(1,(GMWQ!$NE$2:$NE$60=K$3)*(GMWQ!$ND$2:$ND$60=K$4)*(GMWQ!$NF$2:$NF$60=K$1),0),$E129-1966)</f>
        <v>159</v>
      </c>
      <c r="L129" s="12" cm="1">
        <f t="array" ref="L129">INDEX(GMWQ!$A$2:$NF$60,MATCH(1,(GMWQ!$NE$2:$NE$60=L$3)*(GMWQ!$ND$2:$ND$60=L$4)*(GMWQ!$NF$2:$NF$60=L$1),0),$E129-1966)</f>
        <v>2091</v>
      </c>
      <c r="M129" s="12" cm="1">
        <f t="array" ref="M129">INDEX(GMWQ!$A$2:$NF$60,MATCH(1,(GMWQ!$NE$2:$NE$60=M$3)*(GMWQ!$ND$2:$ND$60=M$4)*(GMWQ!$NF$2:$NF$60=M$1),0),$E129-1966)</f>
        <v>5033</v>
      </c>
      <c r="N129" s="12" cm="1">
        <f t="array" ref="N129">INDEX(GMWQ!$A$2:$NF$60,MATCH(1,(GMWQ!$NE$2:$NE$60=N$3)*(GMWQ!$ND$2:$ND$60=N$4)*(GMWQ!$NF$2:$NF$60=N$1),0),$E129-1966)</f>
        <v>1430</v>
      </c>
      <c r="O129" s="12" cm="1">
        <f t="array" ref="O129">INDEX(GMWQ!$A$2:$NF$60,MATCH(1,(GMWQ!$NE$2:$NE$60=O$3)*(GMWQ!$ND$2:$ND$60=O$4)*(GMWQ!$NF$2:$NF$60=O$1),0),$E129-1966)</f>
        <v>1969</v>
      </c>
      <c r="P129" s="12" cm="1">
        <f t="array" ref="P129">INDEX(GMWQ!$A$2:$NF$60,MATCH(1,(GMWQ!$NE$2:$NE$60=P$3)*(GMWQ!$ND$2:$ND$60=P$4)*(GMWQ!$NF$2:$NF$60=P$1),0),$E129-1966)</f>
        <v>1227</v>
      </c>
      <c r="Q129" s="12" cm="1">
        <f t="array" ref="Q129">INDEX(GMWQ!$A$2:$NF$60,MATCH(1,(GMWQ!$NE$2:$NE$60=Q$3)*(GMWQ!$ND$2:$ND$60=Q$4)*(GMWQ!$NF$2:$NF$60=Q$1),0),$E129-1966)</f>
        <v>1194</v>
      </c>
      <c r="R129" s="12" cm="1">
        <f t="array" ref="R129">INDEX(GMWQ!$A$2:$NF$60,MATCH(1,(GMWQ!$NE$2:$NE$60=R$3)*(GMWQ!$ND$2:$ND$60=R$4)*(GMWQ!$NF$2:$NF$60=R$1),0),$E129-1966)</f>
        <v>344</v>
      </c>
      <c r="S129" s="12" cm="1">
        <f t="array" ref="S129">INDEX(GMWQ!$A$2:$NF$60,MATCH(1,(GMWQ!$NE$2:$NE$60=S$3)*(GMWQ!$ND$2:$ND$60=S$4)*(GMWQ!$NF$2:$NF$60=S$1),0),$E129-1966)</f>
        <v>1982</v>
      </c>
      <c r="T129" s="12" cm="1">
        <f t="array" ref="T129">INDEX(GMWQ!$A$2:$NF$60,MATCH(1,(GMWQ!$NE$2:$NE$60=T$3)*(GMWQ!$ND$2:$ND$60=T$4)*(GMWQ!$NF$2:$NF$60=T$1),0),$E129-1966)</f>
        <v>2216</v>
      </c>
      <c r="U129" s="12" cm="1">
        <f t="array" ref="U129">INDEX(GMWQ!$A$2:$NF$60,MATCH(1,(GMWQ!$NE$2:$NE$60=U$3)*(GMWQ!$ND$2:$ND$60=U$4)*(GMWQ!$NF$2:$NF$60=U$1),0),$E129-1966)</f>
        <v>1746</v>
      </c>
      <c r="V129" s="12" cm="1">
        <f t="array" ref="V129">INDEX(GMWQ!$A$2:$NF$60,MATCH(1,(GMWQ!$NE$2:$NE$60=V$3)*(GMWQ!$ND$2:$ND$60=V$4)*(GMWQ!$NF$2:$NF$60=V$1),0),$E129-1966)</f>
        <v>2408</v>
      </c>
      <c r="W129" s="12" cm="1">
        <f t="array" ref="W129">INDEX(GMWQ!$A$2:$NF$60,MATCH(1,(GMWQ!$NE$2:$NE$60=W$3)*(GMWQ!$ND$2:$ND$60=W$4)*(GMWQ!$NF$2:$NF$60=W$1),0),$E129-1966)</f>
        <v>3335</v>
      </c>
      <c r="X129" s="12" cm="1">
        <f t="array" ref="X129">INDEX(GMWQ!$A$2:$NF$60,MATCH(1,(GMWQ!$NE$2:$NE$60=X$3)*(GMWQ!$ND$2:$ND$60=X$4)*(GMWQ!$NF$2:$NF$60=X$1),0),$E129-1966)</f>
        <v>811</v>
      </c>
      <c r="Y129" s="12" cm="1">
        <f t="array" ref="Y129">INDEX(GMWQ!$A$2:$NF$60,MATCH(1,(GMWQ!$NE$2:$NE$60=Y$3)*(GMWQ!$ND$2:$ND$60=Y$4)*(GMWQ!$NF$2:$NF$60=Y$1),0),$E129-1966)</f>
        <v>1008</v>
      </c>
      <c r="Z129" s="12" cm="1">
        <f t="array" ref="Z129">INDEX(GMWQ!$A$2:$NF$60,MATCH(1,(GMWQ!$NE$2:$NE$60=Z$3)*(GMWQ!$ND$2:$ND$60=Z$4)*(GMWQ!$NF$2:$NF$60=Z$1),0),$E129-1966)</f>
        <v>28256</v>
      </c>
      <c r="AA129" s="12" cm="1">
        <f t="array" ref="AA129">INDEX(GMWQ!$A$2:$NF$60,MATCH(1,(GMWQ!$NE$2:$NE$60=AA$3)*(GMWQ!$ND$2:$ND$60=AA$4)*(GMWQ!$NF$2:$NF$60=AA$1),0),$E129-1966)</f>
        <v>5502</v>
      </c>
    </row>
    <row r="130" spans="1:27" x14ac:dyDescent="0.25">
      <c r="B130" s="12">
        <f t="shared" si="11"/>
        <v>2003</v>
      </c>
      <c r="C130" s="12">
        <f t="shared" si="11"/>
        <v>2003</v>
      </c>
      <c r="E130" s="12">
        <f t="shared" si="10"/>
        <v>2096</v>
      </c>
      <c r="F130" s="12" cm="1">
        <f t="array" ref="F130">INDEX(GMWQ!$A$2:$NF$60,MATCH(1,(GMWQ!$NE$2:$NE$60=F$3)*(GMWQ!$ND$2:$ND$60=F$4)*(GMWQ!$NF$2:$NF$60=F$1),0),$E130-1966)</f>
        <v>30898</v>
      </c>
      <c r="G130" s="12" cm="1">
        <f t="array" ref="G130">INDEX(GMWQ!$A$2:$NF$60,MATCH(1,(GMWQ!$NE$2:$NE$60=G$3)*(GMWQ!$ND$2:$ND$60=G$4)*(GMWQ!$NF$2:$NF$60=G$1),0),$E130-1966)</f>
        <v>371</v>
      </c>
      <c r="H130" s="12" cm="1">
        <f t="array" ref="H130">INDEX(GMWQ!$A$2:$NF$60,MATCH(1,(GMWQ!$NE$2:$NE$60=H$3)*(GMWQ!$ND$2:$ND$60=H$4)*(GMWQ!$NF$2:$NF$60=H$1),0),$E130-1966)</f>
        <v>61</v>
      </c>
      <c r="I130" s="12" cm="1">
        <f t="array" ref="I130">INDEX(GMWQ!$A$2:$NF$60,MATCH(1,(GMWQ!$NE$2:$NE$60=I$3)*(GMWQ!$ND$2:$ND$60=I$4)*(GMWQ!$NF$2:$NF$60=I$1),0),$E130-1966)</f>
        <v>3355</v>
      </c>
      <c r="J130" s="12" cm="1">
        <f t="array" ref="J130">INDEX(GMWQ!$A$2:$NF$60,MATCH(1,(GMWQ!$NE$2:$NE$60=J$3)*(GMWQ!$ND$2:$ND$60=J$4)*(GMWQ!$NF$2:$NF$60=J$1),0),$E130-1966)</f>
        <v>90</v>
      </c>
      <c r="K130" s="12" cm="1">
        <f t="array" ref="K130">INDEX(GMWQ!$A$2:$NF$60,MATCH(1,(GMWQ!$NE$2:$NE$60=K$3)*(GMWQ!$ND$2:$ND$60=K$4)*(GMWQ!$NF$2:$NF$60=K$1),0),$E130-1966)</f>
        <v>156</v>
      </c>
      <c r="L130" s="12" cm="1">
        <f t="array" ref="L130">INDEX(GMWQ!$A$2:$NF$60,MATCH(1,(GMWQ!$NE$2:$NE$60=L$3)*(GMWQ!$ND$2:$ND$60=L$4)*(GMWQ!$NF$2:$NF$60=L$1),0),$E130-1966)</f>
        <v>2095</v>
      </c>
      <c r="M130" s="12" cm="1">
        <f t="array" ref="M130">INDEX(GMWQ!$A$2:$NF$60,MATCH(1,(GMWQ!$NE$2:$NE$60=M$3)*(GMWQ!$ND$2:$ND$60=M$4)*(GMWQ!$NF$2:$NF$60=M$1),0),$E130-1966)</f>
        <v>5043</v>
      </c>
      <c r="N130" s="12" cm="1">
        <f t="array" ref="N130">INDEX(GMWQ!$A$2:$NF$60,MATCH(1,(GMWQ!$NE$2:$NE$60=N$3)*(GMWQ!$ND$2:$ND$60=N$4)*(GMWQ!$NF$2:$NF$60=N$1),0),$E130-1966)</f>
        <v>1428</v>
      </c>
      <c r="O130" s="12" cm="1">
        <f t="array" ref="O130">INDEX(GMWQ!$A$2:$NF$60,MATCH(1,(GMWQ!$NE$2:$NE$60=O$3)*(GMWQ!$ND$2:$ND$60=O$4)*(GMWQ!$NF$2:$NF$60=O$1),0),$E130-1966)</f>
        <v>1967</v>
      </c>
      <c r="P130" s="12" cm="1">
        <f t="array" ref="P130">INDEX(GMWQ!$A$2:$NF$60,MATCH(1,(GMWQ!$NE$2:$NE$60=P$3)*(GMWQ!$ND$2:$ND$60=P$4)*(GMWQ!$NF$2:$NF$60=P$1),0),$E130-1966)</f>
        <v>1207</v>
      </c>
      <c r="Q130" s="12" cm="1">
        <f t="array" ref="Q130">INDEX(GMWQ!$A$2:$NF$60,MATCH(1,(GMWQ!$NE$2:$NE$60=Q$3)*(GMWQ!$ND$2:$ND$60=Q$4)*(GMWQ!$NF$2:$NF$60=Q$1),0),$E130-1966)</f>
        <v>1180</v>
      </c>
      <c r="R130" s="12" cm="1">
        <f t="array" ref="R130">INDEX(GMWQ!$A$2:$NF$60,MATCH(1,(GMWQ!$NE$2:$NE$60=R$3)*(GMWQ!$ND$2:$ND$60=R$4)*(GMWQ!$NF$2:$NF$60=R$1),0),$E130-1966)</f>
        <v>346</v>
      </c>
      <c r="S130" s="12" cm="1">
        <f t="array" ref="S130">INDEX(GMWQ!$A$2:$NF$60,MATCH(1,(GMWQ!$NE$2:$NE$60=S$3)*(GMWQ!$ND$2:$ND$60=S$4)*(GMWQ!$NF$2:$NF$60=S$1),0),$E130-1966)</f>
        <v>2009</v>
      </c>
      <c r="T130" s="12" cm="1">
        <f t="array" ref="T130">INDEX(GMWQ!$A$2:$NF$60,MATCH(1,(GMWQ!$NE$2:$NE$60=T$3)*(GMWQ!$ND$2:$ND$60=T$4)*(GMWQ!$NF$2:$NF$60=T$1),0),$E130-1966)</f>
        <v>2224</v>
      </c>
      <c r="U130" s="12" cm="1">
        <f t="array" ref="U130">INDEX(GMWQ!$A$2:$NF$60,MATCH(1,(GMWQ!$NE$2:$NE$60=U$3)*(GMWQ!$ND$2:$ND$60=U$4)*(GMWQ!$NF$2:$NF$60=U$1),0),$E130-1966)</f>
        <v>1757</v>
      </c>
      <c r="V130" s="12" cm="1">
        <f t="array" ref="V130">INDEX(GMWQ!$A$2:$NF$60,MATCH(1,(GMWQ!$NE$2:$NE$60=V$3)*(GMWQ!$ND$2:$ND$60=V$4)*(GMWQ!$NF$2:$NF$60=V$1),0),$E130-1966)</f>
        <v>2453</v>
      </c>
      <c r="W130" s="12" cm="1">
        <f t="array" ref="W130">INDEX(GMWQ!$A$2:$NF$60,MATCH(1,(GMWQ!$NE$2:$NE$60=W$3)*(GMWQ!$ND$2:$ND$60=W$4)*(GMWQ!$NF$2:$NF$60=W$1),0),$E130-1966)</f>
        <v>3345</v>
      </c>
      <c r="X130" s="12" cm="1">
        <f t="array" ref="X130">INDEX(GMWQ!$A$2:$NF$60,MATCH(1,(GMWQ!$NE$2:$NE$60=X$3)*(GMWQ!$ND$2:$ND$60=X$4)*(GMWQ!$NF$2:$NF$60=X$1),0),$E130-1966)</f>
        <v>820</v>
      </c>
      <c r="Y130" s="12" cm="1">
        <f t="array" ref="Y130">INDEX(GMWQ!$A$2:$NF$60,MATCH(1,(GMWQ!$NE$2:$NE$60=Y$3)*(GMWQ!$ND$2:$ND$60=Y$4)*(GMWQ!$NF$2:$NF$60=Y$1),0),$E130-1966)</f>
        <v>991</v>
      </c>
      <c r="Z130" s="12" cm="1">
        <f t="array" ref="Z130">INDEX(GMWQ!$A$2:$NF$60,MATCH(1,(GMWQ!$NE$2:$NE$60=Z$3)*(GMWQ!$ND$2:$ND$60=Z$4)*(GMWQ!$NF$2:$NF$60=Z$1),0),$E130-1966)</f>
        <v>28304</v>
      </c>
      <c r="AA130" s="12" cm="1">
        <f t="array" ref="AA130">INDEX(GMWQ!$A$2:$NF$60,MATCH(1,(GMWQ!$NE$2:$NE$60=AA$3)*(GMWQ!$ND$2:$ND$60=AA$4)*(GMWQ!$NF$2:$NF$60=AA$1),0),$E130-1966)</f>
        <v>5549</v>
      </c>
    </row>
    <row r="131" spans="1:27" x14ac:dyDescent="0.25">
      <c r="A131" s="12">
        <v>2004</v>
      </c>
      <c r="B131" s="12">
        <f t="shared" si="11"/>
        <v>2004</v>
      </c>
      <c r="C131" s="12">
        <f t="shared" si="11"/>
        <v>2003</v>
      </c>
      <c r="D131" s="12">
        <f t="shared" si="11"/>
        <v>2003</v>
      </c>
      <c r="E131" s="12">
        <f t="shared" si="10"/>
        <v>2097</v>
      </c>
      <c r="F131" s="12" cm="1">
        <f t="array" ref="F131">INDEX(GMWQ!$A$2:$NF$60,MATCH(1,(GMWQ!$NE$2:$NE$60=F$3)*(GMWQ!$ND$2:$ND$60=F$4)*(GMWQ!$NF$2:$NF$60=F$1),0),$E131-1966)</f>
        <v>30976</v>
      </c>
      <c r="G131" s="12" cm="1">
        <f t="array" ref="G131">INDEX(GMWQ!$A$2:$NF$60,MATCH(1,(GMWQ!$NE$2:$NE$60=G$3)*(GMWQ!$ND$2:$ND$60=G$4)*(GMWQ!$NF$2:$NF$60=G$1),0),$E131-1966)</f>
        <v>357</v>
      </c>
      <c r="H131" s="12" cm="1">
        <f t="array" ref="H131">INDEX(GMWQ!$A$2:$NF$60,MATCH(1,(GMWQ!$NE$2:$NE$60=H$3)*(GMWQ!$ND$2:$ND$60=H$4)*(GMWQ!$NF$2:$NF$60=H$1),0),$E131-1966)</f>
        <v>58</v>
      </c>
      <c r="I131" s="12" cm="1">
        <f t="array" ref="I131">INDEX(GMWQ!$A$2:$NF$60,MATCH(1,(GMWQ!$NE$2:$NE$60=I$3)*(GMWQ!$ND$2:$ND$60=I$4)*(GMWQ!$NF$2:$NF$60=I$1),0),$E131-1966)</f>
        <v>3314</v>
      </c>
      <c r="J131" s="12" cm="1">
        <f t="array" ref="J131">INDEX(GMWQ!$A$2:$NF$60,MATCH(1,(GMWQ!$NE$2:$NE$60=J$3)*(GMWQ!$ND$2:$ND$60=J$4)*(GMWQ!$NF$2:$NF$60=J$1),0),$E131-1966)</f>
        <v>88</v>
      </c>
      <c r="K131" s="12" cm="1">
        <f t="array" ref="K131">INDEX(GMWQ!$A$2:$NF$60,MATCH(1,(GMWQ!$NE$2:$NE$60=K$3)*(GMWQ!$ND$2:$ND$60=K$4)*(GMWQ!$NF$2:$NF$60=K$1),0),$E131-1966)</f>
        <v>155</v>
      </c>
      <c r="L131" s="12" cm="1">
        <f t="array" ref="L131">INDEX(GMWQ!$A$2:$NF$60,MATCH(1,(GMWQ!$NE$2:$NE$60=L$3)*(GMWQ!$ND$2:$ND$60=L$4)*(GMWQ!$NF$2:$NF$60=L$1),0),$E131-1966)</f>
        <v>2111</v>
      </c>
      <c r="M131" s="12" cm="1">
        <f t="array" ref="M131">INDEX(GMWQ!$A$2:$NF$60,MATCH(1,(GMWQ!$NE$2:$NE$60=M$3)*(GMWQ!$ND$2:$ND$60=M$4)*(GMWQ!$NF$2:$NF$60=M$1),0),$E131-1966)</f>
        <v>5034</v>
      </c>
      <c r="N131" s="12" cm="1">
        <f t="array" ref="N131">INDEX(GMWQ!$A$2:$NF$60,MATCH(1,(GMWQ!$NE$2:$NE$60=N$3)*(GMWQ!$ND$2:$ND$60=N$4)*(GMWQ!$NF$2:$NF$60=N$1),0),$E131-1966)</f>
        <v>1420</v>
      </c>
      <c r="O131" s="12" cm="1">
        <f t="array" ref="O131">INDEX(GMWQ!$A$2:$NF$60,MATCH(1,(GMWQ!$NE$2:$NE$60=O$3)*(GMWQ!$ND$2:$ND$60=O$4)*(GMWQ!$NF$2:$NF$60=O$1),0),$E131-1966)</f>
        <v>2009</v>
      </c>
      <c r="P131" s="12" cm="1">
        <f t="array" ref="P131">INDEX(GMWQ!$A$2:$NF$60,MATCH(1,(GMWQ!$NE$2:$NE$60=P$3)*(GMWQ!$ND$2:$ND$60=P$4)*(GMWQ!$NF$2:$NF$60=P$1),0),$E131-1966)</f>
        <v>1203</v>
      </c>
      <c r="Q131" s="12" cm="1">
        <f t="array" ref="Q131">INDEX(GMWQ!$A$2:$NF$60,MATCH(1,(GMWQ!$NE$2:$NE$60=Q$3)*(GMWQ!$ND$2:$ND$60=Q$4)*(GMWQ!$NF$2:$NF$60=Q$1),0),$E131-1966)</f>
        <v>1174</v>
      </c>
      <c r="R131" s="12" cm="1">
        <f t="array" ref="R131">INDEX(GMWQ!$A$2:$NF$60,MATCH(1,(GMWQ!$NE$2:$NE$60=R$3)*(GMWQ!$ND$2:$ND$60=R$4)*(GMWQ!$NF$2:$NF$60=R$1),0),$E131-1966)</f>
        <v>356</v>
      </c>
      <c r="S131" s="12" cm="1">
        <f t="array" ref="S131">INDEX(GMWQ!$A$2:$NF$60,MATCH(1,(GMWQ!$NE$2:$NE$60=S$3)*(GMWQ!$ND$2:$ND$60=S$4)*(GMWQ!$NF$2:$NF$60=S$1),0),$E131-1966)</f>
        <v>2003</v>
      </c>
      <c r="T131" s="12" cm="1">
        <f t="array" ref="T131">INDEX(GMWQ!$A$2:$NF$60,MATCH(1,(GMWQ!$NE$2:$NE$60=T$3)*(GMWQ!$ND$2:$ND$60=T$4)*(GMWQ!$NF$2:$NF$60=T$1),0),$E131-1966)</f>
        <v>2252</v>
      </c>
      <c r="U131" s="12" cm="1">
        <f t="array" ref="U131">INDEX(GMWQ!$A$2:$NF$60,MATCH(1,(GMWQ!$NE$2:$NE$60=U$3)*(GMWQ!$ND$2:$ND$60=U$4)*(GMWQ!$NF$2:$NF$60=U$1),0),$E131-1966)</f>
        <v>1769</v>
      </c>
      <c r="V131" s="12" cm="1">
        <f t="array" ref="V131">INDEX(GMWQ!$A$2:$NF$60,MATCH(1,(GMWQ!$NE$2:$NE$60=V$3)*(GMWQ!$ND$2:$ND$60=V$4)*(GMWQ!$NF$2:$NF$60=V$1),0),$E131-1966)</f>
        <v>2474</v>
      </c>
      <c r="W131" s="12" cm="1">
        <f t="array" ref="W131">INDEX(GMWQ!$A$2:$NF$60,MATCH(1,(GMWQ!$NE$2:$NE$60=W$3)*(GMWQ!$ND$2:$ND$60=W$4)*(GMWQ!$NF$2:$NF$60=W$1),0),$E131-1966)</f>
        <v>3373</v>
      </c>
      <c r="X131" s="12" cm="1">
        <f t="array" ref="X131">INDEX(GMWQ!$A$2:$NF$60,MATCH(1,(GMWQ!$NE$2:$NE$60=X$3)*(GMWQ!$ND$2:$ND$60=X$4)*(GMWQ!$NF$2:$NF$60=X$1),0),$E131-1966)</f>
        <v>817</v>
      </c>
      <c r="Y131" s="12" cm="1">
        <f t="array" ref="Y131">INDEX(GMWQ!$A$2:$NF$60,MATCH(1,(GMWQ!$NE$2:$NE$60=Y$3)*(GMWQ!$ND$2:$ND$60=Y$4)*(GMWQ!$NF$2:$NF$60=Y$1),0),$E131-1966)</f>
        <v>1011</v>
      </c>
      <c r="Z131" s="12" cm="1">
        <f t="array" ref="Z131">INDEX(GMWQ!$A$2:$NF$60,MATCH(1,(GMWQ!$NE$2:$NE$60=Z$3)*(GMWQ!$ND$2:$ND$60=Z$4)*(GMWQ!$NF$2:$NF$60=Z$1),0),$E131-1966)</f>
        <v>28459</v>
      </c>
      <c r="AA131" s="12" cm="1">
        <f t="array" ref="AA131">INDEX(GMWQ!$A$2:$NF$60,MATCH(1,(GMWQ!$NE$2:$NE$60=AA$3)*(GMWQ!$ND$2:$ND$60=AA$4)*(GMWQ!$NF$2:$NF$60=AA$1),0),$E131-1966)</f>
        <v>5584</v>
      </c>
    </row>
    <row r="132" spans="1:27" x14ac:dyDescent="0.25">
      <c r="B132" s="12">
        <f t="shared" si="11"/>
        <v>2004</v>
      </c>
      <c r="C132" s="12">
        <f t="shared" si="11"/>
        <v>2004</v>
      </c>
      <c r="E132" s="12">
        <f t="shared" si="10"/>
        <v>2098</v>
      </c>
      <c r="F132" s="12" cm="1">
        <f t="array" ref="F132">INDEX(GMWQ!$A$2:$NF$60,MATCH(1,(GMWQ!$NE$2:$NE$60=F$3)*(GMWQ!$ND$2:$ND$60=F$4)*(GMWQ!$NF$2:$NF$60=F$1),0),$E132-1966)</f>
        <v>31030</v>
      </c>
      <c r="G132" s="12" cm="1">
        <f t="array" ref="G132">INDEX(GMWQ!$A$2:$NF$60,MATCH(1,(GMWQ!$NE$2:$NE$60=G$3)*(GMWQ!$ND$2:$ND$60=G$4)*(GMWQ!$NF$2:$NF$60=G$1),0),$E132-1966)</f>
        <v>358</v>
      </c>
      <c r="H132" s="12" cm="1">
        <f t="array" ref="H132">INDEX(GMWQ!$A$2:$NF$60,MATCH(1,(GMWQ!$NE$2:$NE$60=H$3)*(GMWQ!$ND$2:$ND$60=H$4)*(GMWQ!$NF$2:$NF$60=H$1),0),$E132-1966)</f>
        <v>58</v>
      </c>
      <c r="I132" s="12" cm="1">
        <f t="array" ref="I132">INDEX(GMWQ!$A$2:$NF$60,MATCH(1,(GMWQ!$NE$2:$NE$60=I$3)*(GMWQ!$ND$2:$ND$60=I$4)*(GMWQ!$NF$2:$NF$60=I$1),0),$E132-1966)</f>
        <v>3290</v>
      </c>
      <c r="J132" s="12" cm="1">
        <f t="array" ref="J132">INDEX(GMWQ!$A$2:$NF$60,MATCH(1,(GMWQ!$NE$2:$NE$60=J$3)*(GMWQ!$ND$2:$ND$60=J$4)*(GMWQ!$NF$2:$NF$60=J$1),0),$E132-1966)</f>
        <v>83</v>
      </c>
      <c r="K132" s="12" cm="1">
        <f t="array" ref="K132">INDEX(GMWQ!$A$2:$NF$60,MATCH(1,(GMWQ!$NE$2:$NE$60=K$3)*(GMWQ!$ND$2:$ND$60=K$4)*(GMWQ!$NF$2:$NF$60=K$1),0),$E132-1966)</f>
        <v>155</v>
      </c>
      <c r="L132" s="12" cm="1">
        <f t="array" ref="L132">INDEX(GMWQ!$A$2:$NF$60,MATCH(1,(GMWQ!$NE$2:$NE$60=L$3)*(GMWQ!$ND$2:$ND$60=L$4)*(GMWQ!$NF$2:$NF$60=L$1),0),$E132-1966)</f>
        <v>2121</v>
      </c>
      <c r="M132" s="12" cm="1">
        <f t="array" ref="M132">INDEX(GMWQ!$A$2:$NF$60,MATCH(1,(GMWQ!$NE$2:$NE$60=M$3)*(GMWQ!$ND$2:$ND$60=M$4)*(GMWQ!$NF$2:$NF$60=M$1),0),$E132-1966)</f>
        <v>5029</v>
      </c>
      <c r="N132" s="12" cm="1">
        <f t="array" ref="N132">INDEX(GMWQ!$A$2:$NF$60,MATCH(1,(GMWQ!$NE$2:$NE$60=N$3)*(GMWQ!$ND$2:$ND$60=N$4)*(GMWQ!$NF$2:$NF$60=N$1),0),$E132-1966)</f>
        <v>1427</v>
      </c>
      <c r="O132" s="12" cm="1">
        <f t="array" ref="O132">INDEX(GMWQ!$A$2:$NF$60,MATCH(1,(GMWQ!$NE$2:$NE$60=O$3)*(GMWQ!$ND$2:$ND$60=O$4)*(GMWQ!$NF$2:$NF$60=O$1),0),$E132-1966)</f>
        <v>2002</v>
      </c>
      <c r="P132" s="12" cm="1">
        <f t="array" ref="P132">INDEX(GMWQ!$A$2:$NF$60,MATCH(1,(GMWQ!$NE$2:$NE$60=P$3)*(GMWQ!$ND$2:$ND$60=P$4)*(GMWQ!$NF$2:$NF$60=P$1),0),$E132-1966)</f>
        <v>1186</v>
      </c>
      <c r="Q132" s="12" cm="1">
        <f t="array" ref="Q132">INDEX(GMWQ!$A$2:$NF$60,MATCH(1,(GMWQ!$NE$2:$NE$60=Q$3)*(GMWQ!$ND$2:$ND$60=Q$4)*(GMWQ!$NF$2:$NF$60=Q$1),0),$E132-1966)</f>
        <v>1177</v>
      </c>
      <c r="R132" s="12" cm="1">
        <f t="array" ref="R132">INDEX(GMWQ!$A$2:$NF$60,MATCH(1,(GMWQ!$NE$2:$NE$60=R$3)*(GMWQ!$ND$2:$ND$60=R$4)*(GMWQ!$NF$2:$NF$60=R$1),0),$E132-1966)</f>
        <v>359</v>
      </c>
      <c r="S132" s="12" cm="1">
        <f t="array" ref="S132">INDEX(GMWQ!$A$2:$NF$60,MATCH(1,(GMWQ!$NE$2:$NE$60=S$3)*(GMWQ!$ND$2:$ND$60=S$4)*(GMWQ!$NF$2:$NF$60=S$1),0),$E132-1966)</f>
        <v>2016</v>
      </c>
      <c r="T132" s="12" cm="1">
        <f t="array" ref="T132">INDEX(GMWQ!$A$2:$NF$60,MATCH(1,(GMWQ!$NE$2:$NE$60=T$3)*(GMWQ!$ND$2:$ND$60=T$4)*(GMWQ!$NF$2:$NF$60=T$1),0),$E132-1966)</f>
        <v>2294</v>
      </c>
      <c r="U132" s="12" cm="1">
        <f t="array" ref="U132">INDEX(GMWQ!$A$2:$NF$60,MATCH(1,(GMWQ!$NE$2:$NE$60=U$3)*(GMWQ!$ND$2:$ND$60=U$4)*(GMWQ!$NF$2:$NF$60=U$1),0),$E132-1966)</f>
        <v>1766</v>
      </c>
      <c r="V132" s="12" cm="1">
        <f t="array" ref="V132">INDEX(GMWQ!$A$2:$NF$60,MATCH(1,(GMWQ!$NE$2:$NE$60=V$3)*(GMWQ!$ND$2:$ND$60=V$4)*(GMWQ!$NF$2:$NF$60=V$1),0),$E132-1966)</f>
        <v>2485</v>
      </c>
      <c r="W132" s="12" cm="1">
        <f t="array" ref="W132">INDEX(GMWQ!$A$2:$NF$60,MATCH(1,(GMWQ!$NE$2:$NE$60=W$3)*(GMWQ!$ND$2:$ND$60=W$4)*(GMWQ!$NF$2:$NF$60=W$1),0),$E132-1966)</f>
        <v>3398</v>
      </c>
      <c r="X132" s="12" cm="1">
        <f t="array" ref="X132">INDEX(GMWQ!$A$2:$NF$60,MATCH(1,(GMWQ!$NE$2:$NE$60=X$3)*(GMWQ!$ND$2:$ND$60=X$4)*(GMWQ!$NF$2:$NF$60=X$1),0),$E132-1966)</f>
        <v>823</v>
      </c>
      <c r="Y132" s="12" cm="1">
        <f t="array" ref="Y132">INDEX(GMWQ!$A$2:$NF$60,MATCH(1,(GMWQ!$NE$2:$NE$60=Y$3)*(GMWQ!$ND$2:$ND$60=Y$4)*(GMWQ!$NF$2:$NF$60=Y$1),0),$E132-1966)</f>
        <v>1003</v>
      </c>
      <c r="Z132" s="12" cm="1">
        <f t="array" ref="Z132">INDEX(GMWQ!$A$2:$NF$60,MATCH(1,(GMWQ!$NE$2:$NE$60=Z$3)*(GMWQ!$ND$2:$ND$60=Z$4)*(GMWQ!$NF$2:$NF$60=Z$1),0),$E132-1966)</f>
        <v>28470</v>
      </c>
      <c r="AA132" s="12" cm="1">
        <f t="array" ref="AA132">INDEX(GMWQ!$A$2:$NF$60,MATCH(1,(GMWQ!$NE$2:$NE$60=AA$3)*(GMWQ!$ND$2:$ND$60=AA$4)*(GMWQ!$NF$2:$NF$60=AA$1),0),$E132-1966)</f>
        <v>5611</v>
      </c>
    </row>
    <row r="133" spans="1:27" x14ac:dyDescent="0.25">
      <c r="B133" s="12">
        <f t="shared" si="11"/>
        <v>2004</v>
      </c>
      <c r="C133" s="12">
        <f t="shared" si="11"/>
        <v>2004</v>
      </c>
      <c r="E133" s="12">
        <f t="shared" si="10"/>
        <v>2099</v>
      </c>
      <c r="F133" s="12" cm="1">
        <f t="array" ref="F133">INDEX(GMWQ!$A$2:$NF$60,MATCH(1,(GMWQ!$NE$2:$NE$60=F$3)*(GMWQ!$ND$2:$ND$60=F$4)*(GMWQ!$NF$2:$NF$60=F$1),0),$E133-1966)</f>
        <v>31065</v>
      </c>
      <c r="G133" s="12" cm="1">
        <f t="array" ref="G133">INDEX(GMWQ!$A$2:$NF$60,MATCH(1,(GMWQ!$NE$2:$NE$60=G$3)*(GMWQ!$ND$2:$ND$60=G$4)*(GMWQ!$NF$2:$NF$60=G$1),0),$E133-1966)</f>
        <v>372</v>
      </c>
      <c r="H133" s="12" cm="1">
        <f t="array" ref="H133">INDEX(GMWQ!$A$2:$NF$60,MATCH(1,(GMWQ!$NE$2:$NE$60=H$3)*(GMWQ!$ND$2:$ND$60=H$4)*(GMWQ!$NF$2:$NF$60=H$1),0),$E133-1966)</f>
        <v>61</v>
      </c>
      <c r="I133" s="12" cm="1">
        <f t="array" ref="I133">INDEX(GMWQ!$A$2:$NF$60,MATCH(1,(GMWQ!$NE$2:$NE$60=I$3)*(GMWQ!$ND$2:$ND$60=I$4)*(GMWQ!$NF$2:$NF$60=I$1),0),$E133-1966)</f>
        <v>3238</v>
      </c>
      <c r="J133" s="12" cm="1">
        <f t="array" ref="J133">INDEX(GMWQ!$A$2:$NF$60,MATCH(1,(GMWQ!$NE$2:$NE$60=J$3)*(GMWQ!$ND$2:$ND$60=J$4)*(GMWQ!$NF$2:$NF$60=J$1),0),$E133-1966)</f>
        <v>80</v>
      </c>
      <c r="K133" s="12" cm="1">
        <f t="array" ref="K133">INDEX(GMWQ!$A$2:$NF$60,MATCH(1,(GMWQ!$NE$2:$NE$60=K$3)*(GMWQ!$ND$2:$ND$60=K$4)*(GMWQ!$NF$2:$NF$60=K$1),0),$E133-1966)</f>
        <v>155</v>
      </c>
      <c r="L133" s="12" cm="1">
        <f t="array" ref="L133">INDEX(GMWQ!$A$2:$NF$60,MATCH(1,(GMWQ!$NE$2:$NE$60=L$3)*(GMWQ!$ND$2:$ND$60=L$4)*(GMWQ!$NF$2:$NF$60=L$1),0),$E133-1966)</f>
        <v>2128</v>
      </c>
      <c r="M133" s="12" cm="1">
        <f t="array" ref="M133">INDEX(GMWQ!$A$2:$NF$60,MATCH(1,(GMWQ!$NE$2:$NE$60=M$3)*(GMWQ!$ND$2:$ND$60=M$4)*(GMWQ!$NF$2:$NF$60=M$1),0),$E133-1966)</f>
        <v>5027</v>
      </c>
      <c r="N133" s="12" cm="1">
        <f t="array" ref="N133">INDEX(GMWQ!$A$2:$NF$60,MATCH(1,(GMWQ!$NE$2:$NE$60=N$3)*(GMWQ!$ND$2:$ND$60=N$4)*(GMWQ!$NF$2:$NF$60=N$1),0),$E133-1966)</f>
        <v>1435</v>
      </c>
      <c r="O133" s="12" cm="1">
        <f t="array" ref="O133">INDEX(GMWQ!$A$2:$NF$60,MATCH(1,(GMWQ!$NE$2:$NE$60=O$3)*(GMWQ!$ND$2:$ND$60=O$4)*(GMWQ!$NF$2:$NF$60=O$1),0),$E133-1966)</f>
        <v>2008</v>
      </c>
      <c r="P133" s="12" cm="1">
        <f t="array" ref="P133">INDEX(GMWQ!$A$2:$NF$60,MATCH(1,(GMWQ!$NE$2:$NE$60=P$3)*(GMWQ!$ND$2:$ND$60=P$4)*(GMWQ!$NF$2:$NF$60=P$1),0),$E133-1966)</f>
        <v>1174</v>
      </c>
      <c r="Q133" s="12" cm="1">
        <f t="array" ref="Q133">INDEX(GMWQ!$A$2:$NF$60,MATCH(1,(GMWQ!$NE$2:$NE$60=Q$3)*(GMWQ!$ND$2:$ND$60=Q$4)*(GMWQ!$NF$2:$NF$60=Q$1),0),$E133-1966)</f>
        <v>1170</v>
      </c>
      <c r="R133" s="12" cm="1">
        <f t="array" ref="R133">INDEX(GMWQ!$A$2:$NF$60,MATCH(1,(GMWQ!$NE$2:$NE$60=R$3)*(GMWQ!$ND$2:$ND$60=R$4)*(GMWQ!$NF$2:$NF$60=R$1),0),$E133-1966)</f>
        <v>361</v>
      </c>
      <c r="S133" s="12" cm="1">
        <f t="array" ref="S133">INDEX(GMWQ!$A$2:$NF$60,MATCH(1,(GMWQ!$NE$2:$NE$60=S$3)*(GMWQ!$ND$2:$ND$60=S$4)*(GMWQ!$NF$2:$NF$60=S$1),0),$E133-1966)</f>
        <v>2032</v>
      </c>
      <c r="T133" s="12" cm="1">
        <f t="array" ref="T133">INDEX(GMWQ!$A$2:$NF$60,MATCH(1,(GMWQ!$NE$2:$NE$60=T$3)*(GMWQ!$ND$2:$ND$60=T$4)*(GMWQ!$NF$2:$NF$60=T$1),0),$E133-1966)</f>
        <v>2320</v>
      </c>
      <c r="U133" s="12" cm="1">
        <f t="array" ref="U133">INDEX(GMWQ!$A$2:$NF$60,MATCH(1,(GMWQ!$NE$2:$NE$60=U$3)*(GMWQ!$ND$2:$ND$60=U$4)*(GMWQ!$NF$2:$NF$60=U$1),0),$E133-1966)</f>
        <v>1778</v>
      </c>
      <c r="V133" s="12" cm="1">
        <f t="array" ref="V133">INDEX(GMWQ!$A$2:$NF$60,MATCH(1,(GMWQ!$NE$2:$NE$60=V$3)*(GMWQ!$ND$2:$ND$60=V$4)*(GMWQ!$NF$2:$NF$60=V$1),0),$E133-1966)</f>
        <v>2482</v>
      </c>
      <c r="W133" s="12" cm="1">
        <f t="array" ref="W133">INDEX(GMWQ!$A$2:$NF$60,MATCH(1,(GMWQ!$NE$2:$NE$60=W$3)*(GMWQ!$ND$2:$ND$60=W$4)*(GMWQ!$NF$2:$NF$60=W$1),0),$E133-1966)</f>
        <v>3448</v>
      </c>
      <c r="X133" s="12" cm="1">
        <f t="array" ref="X133">INDEX(GMWQ!$A$2:$NF$60,MATCH(1,(GMWQ!$NE$2:$NE$60=X$3)*(GMWQ!$ND$2:$ND$60=X$4)*(GMWQ!$NF$2:$NF$60=X$1),0),$E133-1966)</f>
        <v>808</v>
      </c>
      <c r="Y133" s="12" cm="1">
        <f t="array" ref="Y133">INDEX(GMWQ!$A$2:$NF$60,MATCH(1,(GMWQ!$NE$2:$NE$60=Y$3)*(GMWQ!$ND$2:$ND$60=Y$4)*(GMWQ!$NF$2:$NF$60=Y$1),0),$E133-1966)</f>
        <v>985</v>
      </c>
      <c r="Z133" s="12" cm="1">
        <f t="array" ref="Z133">INDEX(GMWQ!$A$2:$NF$60,MATCH(1,(GMWQ!$NE$2:$NE$60=Z$3)*(GMWQ!$ND$2:$ND$60=Z$4)*(GMWQ!$NF$2:$NF$60=Z$1),0),$E133-1966)</f>
        <v>28518</v>
      </c>
      <c r="AA133" s="12" cm="1">
        <f t="array" ref="AA133">INDEX(GMWQ!$A$2:$NF$60,MATCH(1,(GMWQ!$NE$2:$NE$60=AA$3)*(GMWQ!$ND$2:$ND$60=AA$4)*(GMWQ!$NF$2:$NF$60=AA$1),0),$E133-1966)</f>
        <v>5645</v>
      </c>
    </row>
    <row r="134" spans="1:27" x14ac:dyDescent="0.25">
      <c r="B134" s="12">
        <f t="shared" si="11"/>
        <v>2004</v>
      </c>
      <c r="C134" s="12">
        <f t="shared" si="11"/>
        <v>2004</v>
      </c>
      <c r="E134" s="12">
        <f t="shared" si="10"/>
        <v>2100</v>
      </c>
      <c r="F134" s="12" cm="1">
        <f t="array" ref="F134">INDEX(GMWQ!$A$2:$NF$60,MATCH(1,(GMWQ!$NE$2:$NE$60=F$3)*(GMWQ!$ND$2:$ND$60=F$4)*(GMWQ!$NF$2:$NF$60=F$1),0),$E134-1966)</f>
        <v>31215</v>
      </c>
      <c r="G134" s="12" cm="1">
        <f t="array" ref="G134">INDEX(GMWQ!$A$2:$NF$60,MATCH(1,(GMWQ!$NE$2:$NE$60=G$3)*(GMWQ!$ND$2:$ND$60=G$4)*(GMWQ!$NF$2:$NF$60=G$1),0),$E134-1966)</f>
        <v>373</v>
      </c>
      <c r="H134" s="12" cm="1">
        <f t="array" ref="H134">INDEX(GMWQ!$A$2:$NF$60,MATCH(1,(GMWQ!$NE$2:$NE$60=H$3)*(GMWQ!$ND$2:$ND$60=H$4)*(GMWQ!$NF$2:$NF$60=H$1),0),$E134-1966)</f>
        <v>59</v>
      </c>
      <c r="I134" s="12" cm="1">
        <f t="array" ref="I134">INDEX(GMWQ!$A$2:$NF$60,MATCH(1,(GMWQ!$NE$2:$NE$60=I$3)*(GMWQ!$ND$2:$ND$60=I$4)*(GMWQ!$NF$2:$NF$60=I$1),0),$E134-1966)</f>
        <v>3207</v>
      </c>
      <c r="J134" s="12" cm="1">
        <f t="array" ref="J134">INDEX(GMWQ!$A$2:$NF$60,MATCH(1,(GMWQ!$NE$2:$NE$60=J$3)*(GMWQ!$ND$2:$ND$60=J$4)*(GMWQ!$NF$2:$NF$60=J$1),0),$E134-1966)</f>
        <v>77</v>
      </c>
      <c r="K134" s="12" cm="1">
        <f t="array" ref="K134">INDEX(GMWQ!$A$2:$NF$60,MATCH(1,(GMWQ!$NE$2:$NE$60=K$3)*(GMWQ!$ND$2:$ND$60=K$4)*(GMWQ!$NF$2:$NF$60=K$1),0),$E134-1966)</f>
        <v>158</v>
      </c>
      <c r="L134" s="12" cm="1">
        <f t="array" ref="L134">INDEX(GMWQ!$A$2:$NF$60,MATCH(1,(GMWQ!$NE$2:$NE$60=L$3)*(GMWQ!$ND$2:$ND$60=L$4)*(GMWQ!$NF$2:$NF$60=L$1),0),$E134-1966)</f>
        <v>2184</v>
      </c>
      <c r="M134" s="12" cm="1">
        <f t="array" ref="M134">INDEX(GMWQ!$A$2:$NF$60,MATCH(1,(GMWQ!$NE$2:$NE$60=M$3)*(GMWQ!$ND$2:$ND$60=M$4)*(GMWQ!$NF$2:$NF$60=M$1),0),$E134-1966)</f>
        <v>5065</v>
      </c>
      <c r="N134" s="12" cm="1">
        <f t="array" ref="N134">INDEX(GMWQ!$A$2:$NF$60,MATCH(1,(GMWQ!$NE$2:$NE$60=N$3)*(GMWQ!$ND$2:$ND$60=N$4)*(GMWQ!$NF$2:$NF$60=N$1),0),$E134-1966)</f>
        <v>1444</v>
      </c>
      <c r="O134" s="12" cm="1">
        <f t="array" ref="O134">INDEX(GMWQ!$A$2:$NF$60,MATCH(1,(GMWQ!$NE$2:$NE$60=O$3)*(GMWQ!$ND$2:$ND$60=O$4)*(GMWQ!$NF$2:$NF$60=O$1),0),$E134-1966)</f>
        <v>2021</v>
      </c>
      <c r="P134" s="12" cm="1">
        <f t="array" ref="P134">INDEX(GMWQ!$A$2:$NF$60,MATCH(1,(GMWQ!$NE$2:$NE$60=P$3)*(GMWQ!$ND$2:$ND$60=P$4)*(GMWQ!$NF$2:$NF$60=P$1),0),$E134-1966)</f>
        <v>1164</v>
      </c>
      <c r="Q134" s="12" cm="1">
        <f t="array" ref="Q134">INDEX(GMWQ!$A$2:$NF$60,MATCH(1,(GMWQ!$NE$2:$NE$60=Q$3)*(GMWQ!$ND$2:$ND$60=Q$4)*(GMWQ!$NF$2:$NF$60=Q$1),0),$E134-1966)</f>
        <v>1172</v>
      </c>
      <c r="R134" s="12" cm="1">
        <f t="array" ref="R134">INDEX(GMWQ!$A$2:$NF$60,MATCH(1,(GMWQ!$NE$2:$NE$60=R$3)*(GMWQ!$ND$2:$ND$60=R$4)*(GMWQ!$NF$2:$NF$60=R$1),0),$E134-1966)</f>
        <v>369</v>
      </c>
      <c r="S134" s="12" cm="1">
        <f t="array" ref="S134">INDEX(GMWQ!$A$2:$NF$60,MATCH(1,(GMWQ!$NE$2:$NE$60=S$3)*(GMWQ!$ND$2:$ND$60=S$4)*(GMWQ!$NF$2:$NF$60=S$1),0),$E134-1966)</f>
        <v>2036</v>
      </c>
      <c r="T134" s="12" cm="1">
        <f t="array" ref="T134">INDEX(GMWQ!$A$2:$NF$60,MATCH(1,(GMWQ!$NE$2:$NE$60=T$3)*(GMWQ!$ND$2:$ND$60=T$4)*(GMWQ!$NF$2:$NF$60=T$1),0),$E134-1966)</f>
        <v>2342</v>
      </c>
      <c r="U134" s="12" cm="1">
        <f t="array" ref="U134">INDEX(GMWQ!$A$2:$NF$60,MATCH(1,(GMWQ!$NE$2:$NE$60=U$3)*(GMWQ!$ND$2:$ND$60=U$4)*(GMWQ!$NF$2:$NF$60=U$1),0),$E134-1966)</f>
        <v>1779</v>
      </c>
      <c r="V134" s="12" cm="1">
        <f t="array" ref="V134">INDEX(GMWQ!$A$2:$NF$60,MATCH(1,(GMWQ!$NE$2:$NE$60=V$3)*(GMWQ!$ND$2:$ND$60=V$4)*(GMWQ!$NF$2:$NF$60=V$1),0),$E134-1966)</f>
        <v>2493</v>
      </c>
      <c r="W134" s="12" cm="1">
        <f t="array" ref="W134">INDEX(GMWQ!$A$2:$NF$60,MATCH(1,(GMWQ!$NE$2:$NE$60=W$3)*(GMWQ!$ND$2:$ND$60=W$4)*(GMWQ!$NF$2:$NF$60=W$1),0),$E134-1966)</f>
        <v>3471</v>
      </c>
      <c r="X134" s="12" cm="1">
        <f t="array" ref="X134">INDEX(GMWQ!$A$2:$NF$60,MATCH(1,(GMWQ!$NE$2:$NE$60=X$3)*(GMWQ!$ND$2:$ND$60=X$4)*(GMWQ!$NF$2:$NF$60=X$1),0),$E134-1966)</f>
        <v>816</v>
      </c>
      <c r="Y134" s="12" cm="1">
        <f t="array" ref="Y134">INDEX(GMWQ!$A$2:$NF$60,MATCH(1,(GMWQ!$NE$2:$NE$60=Y$3)*(GMWQ!$ND$2:$ND$60=Y$4)*(GMWQ!$NF$2:$NF$60=Y$1),0),$E134-1966)</f>
        <v>987</v>
      </c>
      <c r="Z134" s="12" cm="1">
        <f t="array" ref="Z134">INDEX(GMWQ!$A$2:$NF$60,MATCH(1,(GMWQ!$NE$2:$NE$60=Z$3)*(GMWQ!$ND$2:$ND$60=Z$4)*(GMWQ!$NF$2:$NF$60=Z$1),0),$E134-1966)</f>
        <v>28673</v>
      </c>
      <c r="AA134" s="12" cm="1">
        <f t="array" ref="AA134">INDEX(GMWQ!$A$2:$NF$60,MATCH(1,(GMWQ!$NE$2:$NE$60=AA$3)*(GMWQ!$ND$2:$ND$60=AA$4)*(GMWQ!$NF$2:$NF$60=AA$1),0),$E134-1966)</f>
        <v>5658</v>
      </c>
    </row>
    <row r="135" spans="1:27" x14ac:dyDescent="0.25">
      <c r="A135" s="12">
        <v>2005</v>
      </c>
      <c r="B135" s="12">
        <f t="shared" si="11"/>
        <v>2005</v>
      </c>
      <c r="C135" s="12">
        <f t="shared" si="11"/>
        <v>2004</v>
      </c>
      <c r="D135" s="12">
        <f t="shared" si="11"/>
        <v>2004</v>
      </c>
      <c r="E135" s="12">
        <f t="shared" si="10"/>
        <v>2101</v>
      </c>
      <c r="F135" s="12" cm="1">
        <f t="array" ref="F135">INDEX(GMWQ!$A$2:$NF$60,MATCH(1,(GMWQ!$NE$2:$NE$60=F$3)*(GMWQ!$ND$2:$ND$60=F$4)*(GMWQ!$NF$2:$NF$60=F$1),0),$E135-1966)</f>
        <v>31353</v>
      </c>
      <c r="G135" s="12" cm="1">
        <f t="array" ref="G135">INDEX(GMWQ!$A$2:$NF$60,MATCH(1,(GMWQ!$NE$2:$NE$60=G$3)*(GMWQ!$ND$2:$ND$60=G$4)*(GMWQ!$NF$2:$NF$60=G$1),0),$E135-1966)</f>
        <v>396</v>
      </c>
      <c r="H135" s="12" cm="1">
        <f t="array" ref="H135">INDEX(GMWQ!$A$2:$NF$60,MATCH(1,(GMWQ!$NE$2:$NE$60=H$3)*(GMWQ!$ND$2:$ND$60=H$4)*(GMWQ!$NF$2:$NF$60=H$1),0),$E135-1966)</f>
        <v>58</v>
      </c>
      <c r="I135" s="12" cm="1">
        <f t="array" ref="I135">INDEX(GMWQ!$A$2:$NF$60,MATCH(1,(GMWQ!$NE$2:$NE$60=I$3)*(GMWQ!$ND$2:$ND$60=I$4)*(GMWQ!$NF$2:$NF$60=I$1),0),$E135-1966)</f>
        <v>3174</v>
      </c>
      <c r="J135" s="12" cm="1">
        <f t="array" ref="J135">INDEX(GMWQ!$A$2:$NF$60,MATCH(1,(GMWQ!$NE$2:$NE$60=J$3)*(GMWQ!$ND$2:$ND$60=J$4)*(GMWQ!$NF$2:$NF$60=J$1),0),$E135-1966)</f>
        <v>75</v>
      </c>
      <c r="K135" s="12" cm="1">
        <f t="array" ref="K135">INDEX(GMWQ!$A$2:$NF$60,MATCH(1,(GMWQ!$NE$2:$NE$60=K$3)*(GMWQ!$ND$2:$ND$60=K$4)*(GMWQ!$NF$2:$NF$60=K$1),0),$E135-1966)</f>
        <v>160</v>
      </c>
      <c r="L135" s="12" cm="1">
        <f t="array" ref="L135">INDEX(GMWQ!$A$2:$NF$60,MATCH(1,(GMWQ!$NE$2:$NE$60=L$3)*(GMWQ!$ND$2:$ND$60=L$4)*(GMWQ!$NF$2:$NF$60=L$1),0),$E135-1966)</f>
        <v>2218</v>
      </c>
      <c r="M135" s="12" cm="1">
        <f t="array" ref="M135">INDEX(GMWQ!$A$2:$NF$60,MATCH(1,(GMWQ!$NE$2:$NE$60=M$3)*(GMWQ!$ND$2:$ND$60=M$4)*(GMWQ!$NF$2:$NF$60=M$1),0),$E135-1966)</f>
        <v>5053</v>
      </c>
      <c r="N135" s="12" cm="1">
        <f t="array" ref="N135">INDEX(GMWQ!$A$2:$NF$60,MATCH(1,(GMWQ!$NE$2:$NE$60=N$3)*(GMWQ!$ND$2:$ND$60=N$4)*(GMWQ!$NF$2:$NF$60=N$1),0),$E135-1966)</f>
        <v>1456</v>
      </c>
      <c r="O135" s="12" cm="1">
        <f t="array" ref="O135">INDEX(GMWQ!$A$2:$NF$60,MATCH(1,(GMWQ!$NE$2:$NE$60=O$3)*(GMWQ!$ND$2:$ND$60=O$4)*(GMWQ!$NF$2:$NF$60=O$1),0),$E135-1966)</f>
        <v>2023</v>
      </c>
      <c r="P135" s="12" cm="1">
        <f t="array" ref="P135">INDEX(GMWQ!$A$2:$NF$60,MATCH(1,(GMWQ!$NE$2:$NE$60=P$3)*(GMWQ!$ND$2:$ND$60=P$4)*(GMWQ!$NF$2:$NF$60=P$1),0),$E135-1966)</f>
        <v>1185</v>
      </c>
      <c r="Q135" s="12" cm="1">
        <f t="array" ref="Q135">INDEX(GMWQ!$A$2:$NF$60,MATCH(1,(GMWQ!$NE$2:$NE$60=Q$3)*(GMWQ!$ND$2:$ND$60=Q$4)*(GMWQ!$NF$2:$NF$60=Q$1),0),$E135-1966)</f>
        <v>1178</v>
      </c>
      <c r="R135" s="12" cm="1">
        <f t="array" ref="R135">INDEX(GMWQ!$A$2:$NF$60,MATCH(1,(GMWQ!$NE$2:$NE$60=R$3)*(GMWQ!$ND$2:$ND$60=R$4)*(GMWQ!$NF$2:$NF$60=R$1),0),$E135-1966)</f>
        <v>372</v>
      </c>
      <c r="S135" s="12" cm="1">
        <f t="array" ref="S135">INDEX(GMWQ!$A$2:$NF$60,MATCH(1,(GMWQ!$NE$2:$NE$60=S$3)*(GMWQ!$ND$2:$ND$60=S$4)*(GMWQ!$NF$2:$NF$60=S$1),0),$E135-1966)</f>
        <v>2066</v>
      </c>
      <c r="T135" s="12" cm="1">
        <f t="array" ref="T135">INDEX(GMWQ!$A$2:$NF$60,MATCH(1,(GMWQ!$NE$2:$NE$60=T$3)*(GMWQ!$ND$2:$ND$60=T$4)*(GMWQ!$NF$2:$NF$60=T$1),0),$E135-1966)</f>
        <v>2355</v>
      </c>
      <c r="U135" s="12" cm="1">
        <f t="array" ref="U135">INDEX(GMWQ!$A$2:$NF$60,MATCH(1,(GMWQ!$NE$2:$NE$60=U$3)*(GMWQ!$ND$2:$ND$60=U$4)*(GMWQ!$NF$2:$NF$60=U$1),0),$E135-1966)</f>
        <v>1787</v>
      </c>
      <c r="V135" s="12" cm="1">
        <f t="array" ref="V135">INDEX(GMWQ!$A$2:$NF$60,MATCH(1,(GMWQ!$NE$2:$NE$60=V$3)*(GMWQ!$ND$2:$ND$60=V$4)*(GMWQ!$NF$2:$NF$60=V$1),0),$E135-1966)</f>
        <v>2503</v>
      </c>
      <c r="W135" s="12" cm="1">
        <f t="array" ref="W135">INDEX(GMWQ!$A$2:$NF$60,MATCH(1,(GMWQ!$NE$2:$NE$60=W$3)*(GMWQ!$ND$2:$ND$60=W$4)*(GMWQ!$NF$2:$NF$60=W$1),0),$E135-1966)</f>
        <v>3499</v>
      </c>
      <c r="X135" s="12" cm="1">
        <f t="array" ref="X135">INDEX(GMWQ!$A$2:$NF$60,MATCH(1,(GMWQ!$NE$2:$NE$60=X$3)*(GMWQ!$ND$2:$ND$60=X$4)*(GMWQ!$NF$2:$NF$60=X$1),0),$E135-1966)</f>
        <v>821</v>
      </c>
      <c r="Y135" s="12" cm="1">
        <f t="array" ref="Y135">INDEX(GMWQ!$A$2:$NF$60,MATCH(1,(GMWQ!$NE$2:$NE$60=Y$3)*(GMWQ!$ND$2:$ND$60=Y$4)*(GMWQ!$NF$2:$NF$60=Y$1),0),$E135-1966)</f>
        <v>974</v>
      </c>
      <c r="Z135" s="12" cm="1">
        <f t="array" ref="Z135">INDEX(GMWQ!$A$2:$NF$60,MATCH(1,(GMWQ!$NE$2:$NE$60=Z$3)*(GMWQ!$ND$2:$ND$60=Z$4)*(GMWQ!$NF$2:$NF$60=Z$1),0),$E135-1966)</f>
        <v>28789</v>
      </c>
      <c r="AA135" s="12" cm="1">
        <f t="array" ref="AA135">INDEX(GMWQ!$A$2:$NF$60,MATCH(1,(GMWQ!$NE$2:$NE$60=AA$3)*(GMWQ!$ND$2:$ND$60=AA$4)*(GMWQ!$NF$2:$NF$60=AA$1),0),$E135-1966)</f>
        <v>5675</v>
      </c>
    </row>
    <row r="136" spans="1:27" x14ac:dyDescent="0.25">
      <c r="B136" s="12">
        <f t="shared" si="11"/>
        <v>2005</v>
      </c>
      <c r="C136" s="12">
        <f t="shared" si="11"/>
        <v>2005</v>
      </c>
      <c r="E136" s="12">
        <f t="shared" si="10"/>
        <v>2102</v>
      </c>
      <c r="F136" s="12" cm="1">
        <f t="array" ref="F136">INDEX(GMWQ!$A$2:$NF$60,MATCH(1,(GMWQ!$NE$2:$NE$60=F$3)*(GMWQ!$ND$2:$ND$60=F$4)*(GMWQ!$NF$2:$NF$60=F$1),0),$E136-1966)</f>
        <v>31401</v>
      </c>
      <c r="G136" s="12" cm="1">
        <f t="array" ref="G136">INDEX(GMWQ!$A$2:$NF$60,MATCH(1,(GMWQ!$NE$2:$NE$60=G$3)*(GMWQ!$ND$2:$ND$60=G$4)*(GMWQ!$NF$2:$NF$60=G$1),0),$E136-1966)</f>
        <v>389</v>
      </c>
      <c r="H136" s="12" cm="1">
        <f t="array" ref="H136">INDEX(GMWQ!$A$2:$NF$60,MATCH(1,(GMWQ!$NE$2:$NE$60=H$3)*(GMWQ!$ND$2:$ND$60=H$4)*(GMWQ!$NF$2:$NF$60=H$1),0),$E136-1966)</f>
        <v>58</v>
      </c>
      <c r="I136" s="12" cm="1">
        <f t="array" ref="I136">INDEX(GMWQ!$A$2:$NF$60,MATCH(1,(GMWQ!$NE$2:$NE$60=I$3)*(GMWQ!$ND$2:$ND$60=I$4)*(GMWQ!$NF$2:$NF$60=I$1),0),$E136-1966)</f>
        <v>3120</v>
      </c>
      <c r="J136" s="12" cm="1">
        <f t="array" ref="J136">INDEX(GMWQ!$A$2:$NF$60,MATCH(1,(GMWQ!$NE$2:$NE$60=J$3)*(GMWQ!$ND$2:$ND$60=J$4)*(GMWQ!$NF$2:$NF$60=J$1),0),$E136-1966)</f>
        <v>73</v>
      </c>
      <c r="K136" s="12" cm="1">
        <f t="array" ref="K136">INDEX(GMWQ!$A$2:$NF$60,MATCH(1,(GMWQ!$NE$2:$NE$60=K$3)*(GMWQ!$ND$2:$ND$60=K$4)*(GMWQ!$NF$2:$NF$60=K$1),0),$E136-1966)</f>
        <v>158</v>
      </c>
      <c r="L136" s="12" cm="1">
        <f t="array" ref="L136">INDEX(GMWQ!$A$2:$NF$60,MATCH(1,(GMWQ!$NE$2:$NE$60=L$3)*(GMWQ!$ND$2:$ND$60=L$4)*(GMWQ!$NF$2:$NF$60=L$1),0),$E136-1966)</f>
        <v>2198</v>
      </c>
      <c r="M136" s="12" cm="1">
        <f t="array" ref="M136">INDEX(GMWQ!$A$2:$NF$60,MATCH(1,(GMWQ!$NE$2:$NE$60=M$3)*(GMWQ!$ND$2:$ND$60=M$4)*(GMWQ!$NF$2:$NF$60=M$1),0),$E136-1966)</f>
        <v>5044</v>
      </c>
      <c r="N136" s="12" cm="1">
        <f t="array" ref="N136">INDEX(GMWQ!$A$2:$NF$60,MATCH(1,(GMWQ!$NE$2:$NE$60=N$3)*(GMWQ!$ND$2:$ND$60=N$4)*(GMWQ!$NF$2:$NF$60=N$1),0),$E136-1966)</f>
        <v>1471</v>
      </c>
      <c r="O136" s="12" cm="1">
        <f t="array" ref="O136">INDEX(GMWQ!$A$2:$NF$60,MATCH(1,(GMWQ!$NE$2:$NE$60=O$3)*(GMWQ!$ND$2:$ND$60=O$4)*(GMWQ!$NF$2:$NF$60=O$1),0),$E136-1966)</f>
        <v>2005</v>
      </c>
      <c r="P136" s="12" cm="1">
        <f t="array" ref="P136">INDEX(GMWQ!$A$2:$NF$60,MATCH(1,(GMWQ!$NE$2:$NE$60=P$3)*(GMWQ!$ND$2:$ND$60=P$4)*(GMWQ!$NF$2:$NF$60=P$1),0),$E136-1966)</f>
        <v>1188</v>
      </c>
      <c r="Q136" s="12" cm="1">
        <f t="array" ref="Q136">INDEX(GMWQ!$A$2:$NF$60,MATCH(1,(GMWQ!$NE$2:$NE$60=Q$3)*(GMWQ!$ND$2:$ND$60=Q$4)*(GMWQ!$NF$2:$NF$60=Q$1),0),$E136-1966)</f>
        <v>1166</v>
      </c>
      <c r="R136" s="12" cm="1">
        <f t="array" ref="R136">INDEX(GMWQ!$A$2:$NF$60,MATCH(1,(GMWQ!$NE$2:$NE$60=R$3)*(GMWQ!$ND$2:$ND$60=R$4)*(GMWQ!$NF$2:$NF$60=R$1),0),$E136-1966)</f>
        <v>389</v>
      </c>
      <c r="S136" s="12" cm="1">
        <f t="array" ref="S136">INDEX(GMWQ!$A$2:$NF$60,MATCH(1,(GMWQ!$NE$2:$NE$60=S$3)*(GMWQ!$ND$2:$ND$60=S$4)*(GMWQ!$NF$2:$NF$60=S$1),0),$E136-1966)</f>
        <v>2105</v>
      </c>
      <c r="T136" s="12" cm="1">
        <f t="array" ref="T136">INDEX(GMWQ!$A$2:$NF$60,MATCH(1,(GMWQ!$NE$2:$NE$60=T$3)*(GMWQ!$ND$2:$ND$60=T$4)*(GMWQ!$NF$2:$NF$60=T$1),0),$E136-1966)</f>
        <v>2376</v>
      </c>
      <c r="U136" s="12" cm="1">
        <f t="array" ref="U136">INDEX(GMWQ!$A$2:$NF$60,MATCH(1,(GMWQ!$NE$2:$NE$60=U$3)*(GMWQ!$ND$2:$ND$60=U$4)*(GMWQ!$NF$2:$NF$60=U$1),0),$E136-1966)</f>
        <v>1786</v>
      </c>
      <c r="V136" s="12" cm="1">
        <f t="array" ref="V136">INDEX(GMWQ!$A$2:$NF$60,MATCH(1,(GMWQ!$NE$2:$NE$60=V$3)*(GMWQ!$ND$2:$ND$60=V$4)*(GMWQ!$NF$2:$NF$60=V$1),0),$E136-1966)</f>
        <v>2517</v>
      </c>
      <c r="W136" s="12" cm="1">
        <f t="array" ref="W136">INDEX(GMWQ!$A$2:$NF$60,MATCH(1,(GMWQ!$NE$2:$NE$60=W$3)*(GMWQ!$ND$2:$ND$60=W$4)*(GMWQ!$NF$2:$NF$60=W$1),0),$E136-1966)</f>
        <v>3528</v>
      </c>
      <c r="X136" s="12" cm="1">
        <f t="array" ref="X136">INDEX(GMWQ!$A$2:$NF$60,MATCH(1,(GMWQ!$NE$2:$NE$60=X$3)*(GMWQ!$ND$2:$ND$60=X$4)*(GMWQ!$NF$2:$NF$60=X$1),0),$E136-1966)</f>
        <v>849</v>
      </c>
      <c r="Y136" s="12" cm="1">
        <f t="array" ref="Y136">INDEX(GMWQ!$A$2:$NF$60,MATCH(1,(GMWQ!$NE$2:$NE$60=Y$3)*(GMWQ!$ND$2:$ND$60=Y$4)*(GMWQ!$NF$2:$NF$60=Y$1),0),$E136-1966)</f>
        <v>981</v>
      </c>
      <c r="Z136" s="12" cm="1">
        <f t="array" ref="Z136">INDEX(GMWQ!$A$2:$NF$60,MATCH(1,(GMWQ!$NE$2:$NE$60=Z$3)*(GMWQ!$ND$2:$ND$60=Z$4)*(GMWQ!$NF$2:$NF$60=Z$1),0),$E136-1966)</f>
        <v>28802</v>
      </c>
      <c r="AA136" s="12" cm="1">
        <f t="array" ref="AA136">INDEX(GMWQ!$A$2:$NF$60,MATCH(1,(GMWQ!$NE$2:$NE$60=AA$3)*(GMWQ!$ND$2:$ND$60=AA$4)*(GMWQ!$NF$2:$NF$60=AA$1),0),$E136-1966)</f>
        <v>5702</v>
      </c>
    </row>
    <row r="137" spans="1:27" x14ac:dyDescent="0.25">
      <c r="B137" s="12">
        <f t="shared" si="11"/>
        <v>2005</v>
      </c>
      <c r="C137" s="12">
        <f t="shared" si="11"/>
        <v>2005</v>
      </c>
      <c r="E137" s="12">
        <f t="shared" si="10"/>
        <v>2103</v>
      </c>
      <c r="F137" s="12" cm="1">
        <f t="array" ref="F137">INDEX(GMWQ!$A$2:$NF$60,MATCH(1,(GMWQ!$NE$2:$NE$60=F$3)*(GMWQ!$ND$2:$ND$60=F$4)*(GMWQ!$NF$2:$NF$60=F$1),0),$E137-1966)</f>
        <v>31543</v>
      </c>
      <c r="G137" s="12" cm="1">
        <f t="array" ref="G137">INDEX(GMWQ!$A$2:$NF$60,MATCH(1,(GMWQ!$NE$2:$NE$60=G$3)*(GMWQ!$ND$2:$ND$60=G$4)*(GMWQ!$NF$2:$NF$60=G$1),0),$E137-1966)</f>
        <v>384</v>
      </c>
      <c r="H137" s="12" cm="1">
        <f t="array" ref="H137">INDEX(GMWQ!$A$2:$NF$60,MATCH(1,(GMWQ!$NE$2:$NE$60=H$3)*(GMWQ!$ND$2:$ND$60=H$4)*(GMWQ!$NF$2:$NF$60=H$1),0),$E137-1966)</f>
        <v>60</v>
      </c>
      <c r="I137" s="12" cm="1">
        <f t="array" ref="I137">INDEX(GMWQ!$A$2:$NF$60,MATCH(1,(GMWQ!$NE$2:$NE$60=I$3)*(GMWQ!$ND$2:$ND$60=I$4)*(GMWQ!$NF$2:$NF$60=I$1),0),$E137-1966)</f>
        <v>3099</v>
      </c>
      <c r="J137" s="12" cm="1">
        <f t="array" ref="J137">INDEX(GMWQ!$A$2:$NF$60,MATCH(1,(GMWQ!$NE$2:$NE$60=J$3)*(GMWQ!$ND$2:$ND$60=J$4)*(GMWQ!$NF$2:$NF$60=J$1),0),$E137-1966)</f>
        <v>75</v>
      </c>
      <c r="K137" s="12" cm="1">
        <f t="array" ref="K137">INDEX(GMWQ!$A$2:$NF$60,MATCH(1,(GMWQ!$NE$2:$NE$60=K$3)*(GMWQ!$ND$2:$ND$60=K$4)*(GMWQ!$NF$2:$NF$60=K$1),0),$E137-1966)</f>
        <v>158</v>
      </c>
      <c r="L137" s="12" cm="1">
        <f t="array" ref="L137">INDEX(GMWQ!$A$2:$NF$60,MATCH(1,(GMWQ!$NE$2:$NE$60=L$3)*(GMWQ!$ND$2:$ND$60=L$4)*(GMWQ!$NF$2:$NF$60=L$1),0),$E137-1966)</f>
        <v>2236</v>
      </c>
      <c r="M137" s="12" cm="1">
        <f t="array" ref="M137">INDEX(GMWQ!$A$2:$NF$60,MATCH(1,(GMWQ!$NE$2:$NE$60=M$3)*(GMWQ!$ND$2:$ND$60=M$4)*(GMWQ!$NF$2:$NF$60=M$1),0),$E137-1966)</f>
        <v>5053</v>
      </c>
      <c r="N137" s="12" cm="1">
        <f t="array" ref="N137">INDEX(GMWQ!$A$2:$NF$60,MATCH(1,(GMWQ!$NE$2:$NE$60=N$3)*(GMWQ!$ND$2:$ND$60=N$4)*(GMWQ!$NF$2:$NF$60=N$1),0),$E137-1966)</f>
        <v>1479</v>
      </c>
      <c r="O137" s="12" cm="1">
        <f t="array" ref="O137">INDEX(GMWQ!$A$2:$NF$60,MATCH(1,(GMWQ!$NE$2:$NE$60=O$3)*(GMWQ!$ND$2:$ND$60=O$4)*(GMWQ!$NF$2:$NF$60=O$1),0),$E137-1966)</f>
        <v>2012</v>
      </c>
      <c r="P137" s="12" cm="1">
        <f t="array" ref="P137">INDEX(GMWQ!$A$2:$NF$60,MATCH(1,(GMWQ!$NE$2:$NE$60=P$3)*(GMWQ!$ND$2:$ND$60=P$4)*(GMWQ!$NF$2:$NF$60=P$1),0),$E137-1966)</f>
        <v>1186</v>
      </c>
      <c r="Q137" s="12" cm="1">
        <f t="array" ref="Q137">INDEX(GMWQ!$A$2:$NF$60,MATCH(1,(GMWQ!$NE$2:$NE$60=Q$3)*(GMWQ!$ND$2:$ND$60=Q$4)*(GMWQ!$NF$2:$NF$60=Q$1),0),$E137-1966)</f>
        <v>1162</v>
      </c>
      <c r="R137" s="12" cm="1">
        <f t="array" ref="R137">INDEX(GMWQ!$A$2:$NF$60,MATCH(1,(GMWQ!$NE$2:$NE$60=R$3)*(GMWQ!$ND$2:$ND$60=R$4)*(GMWQ!$NF$2:$NF$60=R$1),0),$E137-1966)</f>
        <v>392</v>
      </c>
      <c r="S137" s="12" cm="1">
        <f t="array" ref="S137">INDEX(GMWQ!$A$2:$NF$60,MATCH(1,(GMWQ!$NE$2:$NE$60=S$3)*(GMWQ!$ND$2:$ND$60=S$4)*(GMWQ!$NF$2:$NF$60=S$1),0),$E137-1966)</f>
        <v>2143</v>
      </c>
      <c r="T137" s="12" cm="1">
        <f t="array" ref="T137">INDEX(GMWQ!$A$2:$NF$60,MATCH(1,(GMWQ!$NE$2:$NE$60=T$3)*(GMWQ!$ND$2:$ND$60=T$4)*(GMWQ!$NF$2:$NF$60=T$1),0),$E137-1966)</f>
        <v>2399</v>
      </c>
      <c r="U137" s="12" cm="1">
        <f t="array" ref="U137">INDEX(GMWQ!$A$2:$NF$60,MATCH(1,(GMWQ!$NE$2:$NE$60=U$3)*(GMWQ!$ND$2:$ND$60=U$4)*(GMWQ!$NF$2:$NF$60=U$1),0),$E137-1966)</f>
        <v>1778</v>
      </c>
      <c r="V137" s="12" cm="1">
        <f t="array" ref="V137">INDEX(GMWQ!$A$2:$NF$60,MATCH(1,(GMWQ!$NE$2:$NE$60=V$3)*(GMWQ!$ND$2:$ND$60=V$4)*(GMWQ!$NF$2:$NF$60=V$1),0),$E137-1966)</f>
        <v>2547</v>
      </c>
      <c r="W137" s="12" cm="1">
        <f t="array" ref="W137">INDEX(GMWQ!$A$2:$NF$60,MATCH(1,(GMWQ!$NE$2:$NE$60=W$3)*(GMWQ!$ND$2:$ND$60=W$4)*(GMWQ!$NF$2:$NF$60=W$1),0),$E137-1966)</f>
        <v>3549</v>
      </c>
      <c r="X137" s="12" cm="1">
        <f t="array" ref="X137">INDEX(GMWQ!$A$2:$NF$60,MATCH(1,(GMWQ!$NE$2:$NE$60=X$3)*(GMWQ!$ND$2:$ND$60=X$4)*(GMWQ!$NF$2:$NF$60=X$1),0),$E137-1966)</f>
        <v>849</v>
      </c>
      <c r="Y137" s="12" cm="1">
        <f t="array" ref="Y137">INDEX(GMWQ!$A$2:$NF$60,MATCH(1,(GMWQ!$NE$2:$NE$60=Y$3)*(GMWQ!$ND$2:$ND$60=Y$4)*(GMWQ!$NF$2:$NF$60=Y$1),0),$E137-1966)</f>
        <v>982</v>
      </c>
      <c r="Z137" s="12" cm="1">
        <f t="array" ref="Z137">INDEX(GMWQ!$A$2:$NF$60,MATCH(1,(GMWQ!$NE$2:$NE$60=Z$3)*(GMWQ!$ND$2:$ND$60=Z$4)*(GMWQ!$NF$2:$NF$60=Z$1),0),$E137-1966)</f>
        <v>28928</v>
      </c>
      <c r="AA137" s="12" cm="1">
        <f t="array" ref="AA137">INDEX(GMWQ!$A$2:$NF$60,MATCH(1,(GMWQ!$NE$2:$NE$60=AA$3)*(GMWQ!$ND$2:$ND$60=AA$4)*(GMWQ!$NF$2:$NF$60=AA$1),0),$E137-1966)</f>
        <v>5704</v>
      </c>
    </row>
    <row r="138" spans="1:27" x14ac:dyDescent="0.25">
      <c r="B138" s="12">
        <f t="shared" si="11"/>
        <v>2005</v>
      </c>
      <c r="C138" s="12">
        <f t="shared" si="11"/>
        <v>2005</v>
      </c>
      <c r="E138" s="12">
        <f t="shared" si="10"/>
        <v>2104</v>
      </c>
      <c r="F138" s="12" cm="1">
        <f t="array" ref="F138">INDEX(GMWQ!$A$2:$NF$60,MATCH(1,(GMWQ!$NE$2:$NE$60=F$3)*(GMWQ!$ND$2:$ND$60=F$4)*(GMWQ!$NF$2:$NF$60=F$1),0),$E138-1966)</f>
        <v>31633</v>
      </c>
      <c r="G138" s="12" cm="1">
        <f t="array" ref="G138">INDEX(GMWQ!$A$2:$NF$60,MATCH(1,(GMWQ!$NE$2:$NE$60=G$3)*(GMWQ!$ND$2:$ND$60=G$4)*(GMWQ!$NF$2:$NF$60=G$1),0),$E138-1966)</f>
        <v>386</v>
      </c>
      <c r="H138" s="12" cm="1">
        <f t="array" ref="H138">INDEX(GMWQ!$A$2:$NF$60,MATCH(1,(GMWQ!$NE$2:$NE$60=H$3)*(GMWQ!$ND$2:$ND$60=H$4)*(GMWQ!$NF$2:$NF$60=H$1),0),$E138-1966)</f>
        <v>61</v>
      </c>
      <c r="I138" s="12" cm="1">
        <f t="array" ref="I138">INDEX(GMWQ!$A$2:$NF$60,MATCH(1,(GMWQ!$NE$2:$NE$60=I$3)*(GMWQ!$ND$2:$ND$60=I$4)*(GMWQ!$NF$2:$NF$60=I$1),0),$E138-1966)</f>
        <v>3085</v>
      </c>
      <c r="J138" s="12" cm="1">
        <f t="array" ref="J138">INDEX(GMWQ!$A$2:$NF$60,MATCH(1,(GMWQ!$NE$2:$NE$60=J$3)*(GMWQ!$ND$2:$ND$60=J$4)*(GMWQ!$NF$2:$NF$60=J$1),0),$E138-1966)</f>
        <v>73</v>
      </c>
      <c r="K138" s="12" cm="1">
        <f t="array" ref="K138">INDEX(GMWQ!$A$2:$NF$60,MATCH(1,(GMWQ!$NE$2:$NE$60=K$3)*(GMWQ!$ND$2:$ND$60=K$4)*(GMWQ!$NF$2:$NF$60=K$1),0),$E138-1966)</f>
        <v>155</v>
      </c>
      <c r="L138" s="12" cm="1">
        <f t="array" ref="L138">INDEX(GMWQ!$A$2:$NF$60,MATCH(1,(GMWQ!$NE$2:$NE$60=L$3)*(GMWQ!$ND$2:$ND$60=L$4)*(GMWQ!$NF$2:$NF$60=L$1),0),$E138-1966)</f>
        <v>2241</v>
      </c>
      <c r="M138" s="12" cm="1">
        <f t="array" ref="M138">INDEX(GMWQ!$A$2:$NF$60,MATCH(1,(GMWQ!$NE$2:$NE$60=M$3)*(GMWQ!$ND$2:$ND$60=M$4)*(GMWQ!$NF$2:$NF$60=M$1),0),$E138-1966)</f>
        <v>5024</v>
      </c>
      <c r="N138" s="12" cm="1">
        <f t="array" ref="N138">INDEX(GMWQ!$A$2:$NF$60,MATCH(1,(GMWQ!$NE$2:$NE$60=N$3)*(GMWQ!$ND$2:$ND$60=N$4)*(GMWQ!$NF$2:$NF$60=N$1),0),$E138-1966)</f>
        <v>1494</v>
      </c>
      <c r="O138" s="12" cm="1">
        <f t="array" ref="O138">INDEX(GMWQ!$A$2:$NF$60,MATCH(1,(GMWQ!$NE$2:$NE$60=O$3)*(GMWQ!$ND$2:$ND$60=O$4)*(GMWQ!$NF$2:$NF$60=O$1),0),$E138-1966)</f>
        <v>1994</v>
      </c>
      <c r="P138" s="12" cm="1">
        <f t="array" ref="P138">INDEX(GMWQ!$A$2:$NF$60,MATCH(1,(GMWQ!$NE$2:$NE$60=P$3)*(GMWQ!$ND$2:$ND$60=P$4)*(GMWQ!$NF$2:$NF$60=P$1),0),$E138-1966)</f>
        <v>1195</v>
      </c>
      <c r="Q138" s="12" cm="1">
        <f t="array" ref="Q138">INDEX(GMWQ!$A$2:$NF$60,MATCH(1,(GMWQ!$NE$2:$NE$60=Q$3)*(GMWQ!$ND$2:$ND$60=Q$4)*(GMWQ!$NF$2:$NF$60=Q$1),0),$E138-1966)</f>
        <v>1154</v>
      </c>
      <c r="R138" s="12" cm="1">
        <f t="array" ref="R138">INDEX(GMWQ!$A$2:$NF$60,MATCH(1,(GMWQ!$NE$2:$NE$60=R$3)*(GMWQ!$ND$2:$ND$60=R$4)*(GMWQ!$NF$2:$NF$60=R$1),0),$E138-1966)</f>
        <v>400</v>
      </c>
      <c r="S138" s="12" cm="1">
        <f t="array" ref="S138">INDEX(GMWQ!$A$2:$NF$60,MATCH(1,(GMWQ!$NE$2:$NE$60=S$3)*(GMWQ!$ND$2:$ND$60=S$4)*(GMWQ!$NF$2:$NF$60=S$1),0),$E138-1966)</f>
        <v>2185</v>
      </c>
      <c r="T138" s="12" cm="1">
        <f t="array" ref="T138">INDEX(GMWQ!$A$2:$NF$60,MATCH(1,(GMWQ!$NE$2:$NE$60=T$3)*(GMWQ!$ND$2:$ND$60=T$4)*(GMWQ!$NF$2:$NF$60=T$1),0),$E138-1966)</f>
        <v>2428</v>
      </c>
      <c r="U138" s="12" cm="1">
        <f t="array" ref="U138">INDEX(GMWQ!$A$2:$NF$60,MATCH(1,(GMWQ!$NE$2:$NE$60=U$3)*(GMWQ!$ND$2:$ND$60=U$4)*(GMWQ!$NF$2:$NF$60=U$1),0),$E138-1966)</f>
        <v>1781</v>
      </c>
      <c r="V138" s="12" cm="1">
        <f t="array" ref="V138">INDEX(GMWQ!$A$2:$NF$60,MATCH(1,(GMWQ!$NE$2:$NE$60=V$3)*(GMWQ!$ND$2:$ND$60=V$4)*(GMWQ!$NF$2:$NF$60=V$1),0),$E138-1966)</f>
        <v>2570</v>
      </c>
      <c r="W138" s="12" cm="1">
        <f t="array" ref="W138">INDEX(GMWQ!$A$2:$NF$60,MATCH(1,(GMWQ!$NE$2:$NE$60=W$3)*(GMWQ!$ND$2:$ND$60=W$4)*(GMWQ!$NF$2:$NF$60=W$1),0),$E138-1966)</f>
        <v>3569</v>
      </c>
      <c r="X138" s="12" cm="1">
        <f t="array" ref="X138">INDEX(GMWQ!$A$2:$NF$60,MATCH(1,(GMWQ!$NE$2:$NE$60=X$3)*(GMWQ!$ND$2:$ND$60=X$4)*(GMWQ!$NF$2:$NF$60=X$1),0),$E138-1966)</f>
        <v>858</v>
      </c>
      <c r="Y138" s="12" cm="1">
        <f t="array" ref="Y138">INDEX(GMWQ!$A$2:$NF$60,MATCH(1,(GMWQ!$NE$2:$NE$60=Y$3)*(GMWQ!$ND$2:$ND$60=Y$4)*(GMWQ!$NF$2:$NF$60=Y$1),0),$E138-1966)</f>
        <v>981</v>
      </c>
      <c r="Z138" s="12" cm="1">
        <f t="array" ref="Z138">INDEX(GMWQ!$A$2:$NF$60,MATCH(1,(GMWQ!$NE$2:$NE$60=Z$3)*(GMWQ!$ND$2:$ND$60=Z$4)*(GMWQ!$NF$2:$NF$60=Z$1),0),$E138-1966)</f>
        <v>28880</v>
      </c>
      <c r="AA138" s="12" cm="1">
        <f t="array" ref="AA138">INDEX(GMWQ!$A$2:$NF$60,MATCH(1,(GMWQ!$NE$2:$NE$60=AA$3)*(GMWQ!$ND$2:$ND$60=AA$4)*(GMWQ!$NF$2:$NF$60=AA$1),0),$E138-1966)</f>
        <v>5706</v>
      </c>
    </row>
    <row r="139" spans="1:27" x14ac:dyDescent="0.25">
      <c r="A139" s="12">
        <v>2006</v>
      </c>
      <c r="B139" s="12">
        <f t="shared" si="11"/>
        <v>2006</v>
      </c>
      <c r="C139" s="12">
        <f t="shared" si="11"/>
        <v>2005</v>
      </c>
      <c r="D139" s="12">
        <f t="shared" si="11"/>
        <v>2005</v>
      </c>
      <c r="E139" s="12">
        <f t="shared" si="10"/>
        <v>2105</v>
      </c>
      <c r="F139" s="12" cm="1">
        <f t="array" ref="F139">INDEX(GMWQ!$A$2:$NF$60,MATCH(1,(GMWQ!$NE$2:$NE$60=F$3)*(GMWQ!$ND$2:$ND$60=F$4)*(GMWQ!$NF$2:$NF$60=F$1),0),$E139-1966)</f>
        <v>31702</v>
      </c>
      <c r="G139" s="12" cm="1">
        <f t="array" ref="G139">INDEX(GMWQ!$A$2:$NF$60,MATCH(1,(GMWQ!$NE$2:$NE$60=G$3)*(GMWQ!$ND$2:$ND$60=G$4)*(GMWQ!$NF$2:$NF$60=G$1),0),$E139-1966)</f>
        <v>374</v>
      </c>
      <c r="H139" s="12" cm="1">
        <f t="array" ref="H139">INDEX(GMWQ!$A$2:$NF$60,MATCH(1,(GMWQ!$NE$2:$NE$60=H$3)*(GMWQ!$ND$2:$ND$60=H$4)*(GMWQ!$NF$2:$NF$60=H$1),0),$E139-1966)</f>
        <v>59</v>
      </c>
      <c r="I139" s="12" cm="1">
        <f t="array" ref="I139">INDEX(GMWQ!$A$2:$NF$60,MATCH(1,(GMWQ!$NE$2:$NE$60=I$3)*(GMWQ!$ND$2:$ND$60=I$4)*(GMWQ!$NF$2:$NF$60=I$1),0),$E139-1966)</f>
        <v>3042</v>
      </c>
      <c r="J139" s="12" cm="1">
        <f t="array" ref="J139">INDEX(GMWQ!$A$2:$NF$60,MATCH(1,(GMWQ!$NE$2:$NE$60=J$3)*(GMWQ!$ND$2:$ND$60=J$4)*(GMWQ!$NF$2:$NF$60=J$1),0),$E139-1966)</f>
        <v>73</v>
      </c>
      <c r="K139" s="12" cm="1">
        <f t="array" ref="K139">INDEX(GMWQ!$A$2:$NF$60,MATCH(1,(GMWQ!$NE$2:$NE$60=K$3)*(GMWQ!$ND$2:$ND$60=K$4)*(GMWQ!$NF$2:$NF$60=K$1),0),$E139-1966)</f>
        <v>159</v>
      </c>
      <c r="L139" s="12" cm="1">
        <f t="array" ref="L139">INDEX(GMWQ!$A$2:$NF$60,MATCH(1,(GMWQ!$NE$2:$NE$60=L$3)*(GMWQ!$ND$2:$ND$60=L$4)*(GMWQ!$NF$2:$NF$60=L$1),0),$E139-1966)</f>
        <v>2256</v>
      </c>
      <c r="M139" s="12" cm="1">
        <f t="array" ref="M139">INDEX(GMWQ!$A$2:$NF$60,MATCH(1,(GMWQ!$NE$2:$NE$60=M$3)*(GMWQ!$ND$2:$ND$60=M$4)*(GMWQ!$NF$2:$NF$60=M$1),0),$E139-1966)</f>
        <v>5033</v>
      </c>
      <c r="N139" s="12" cm="1">
        <f t="array" ref="N139">INDEX(GMWQ!$A$2:$NF$60,MATCH(1,(GMWQ!$NE$2:$NE$60=N$3)*(GMWQ!$ND$2:$ND$60=N$4)*(GMWQ!$NF$2:$NF$60=N$1),0),$E139-1966)</f>
        <v>1507</v>
      </c>
      <c r="O139" s="12" cm="1">
        <f t="array" ref="O139">INDEX(GMWQ!$A$2:$NF$60,MATCH(1,(GMWQ!$NE$2:$NE$60=O$3)*(GMWQ!$ND$2:$ND$60=O$4)*(GMWQ!$NF$2:$NF$60=O$1),0),$E139-1966)</f>
        <v>2006</v>
      </c>
      <c r="P139" s="12" cm="1">
        <f t="array" ref="P139">INDEX(GMWQ!$A$2:$NF$60,MATCH(1,(GMWQ!$NE$2:$NE$60=P$3)*(GMWQ!$ND$2:$ND$60=P$4)*(GMWQ!$NF$2:$NF$60=P$1),0),$E139-1966)</f>
        <v>1218</v>
      </c>
      <c r="Q139" s="12" cm="1">
        <f t="array" ref="Q139">INDEX(GMWQ!$A$2:$NF$60,MATCH(1,(GMWQ!$NE$2:$NE$60=Q$3)*(GMWQ!$ND$2:$ND$60=Q$4)*(GMWQ!$NF$2:$NF$60=Q$1),0),$E139-1966)</f>
        <v>1159</v>
      </c>
      <c r="R139" s="12" cm="1">
        <f t="array" ref="R139">INDEX(GMWQ!$A$2:$NF$60,MATCH(1,(GMWQ!$NE$2:$NE$60=R$3)*(GMWQ!$ND$2:$ND$60=R$4)*(GMWQ!$NF$2:$NF$60=R$1),0),$E139-1966)</f>
        <v>412</v>
      </c>
      <c r="S139" s="12" cm="1">
        <f t="array" ref="S139">INDEX(GMWQ!$A$2:$NF$60,MATCH(1,(GMWQ!$NE$2:$NE$60=S$3)*(GMWQ!$ND$2:$ND$60=S$4)*(GMWQ!$NF$2:$NF$60=S$1),0),$E139-1966)</f>
        <v>2191</v>
      </c>
      <c r="T139" s="12" cm="1">
        <f t="array" ref="T139">INDEX(GMWQ!$A$2:$NF$60,MATCH(1,(GMWQ!$NE$2:$NE$60=T$3)*(GMWQ!$ND$2:$ND$60=T$4)*(GMWQ!$NF$2:$NF$60=T$1),0),$E139-1966)</f>
        <v>2423</v>
      </c>
      <c r="U139" s="12" cm="1">
        <f t="array" ref="U139">INDEX(GMWQ!$A$2:$NF$60,MATCH(1,(GMWQ!$NE$2:$NE$60=U$3)*(GMWQ!$ND$2:$ND$60=U$4)*(GMWQ!$NF$2:$NF$60=U$1),0),$E139-1966)</f>
        <v>1783</v>
      </c>
      <c r="V139" s="12" cm="1">
        <f t="array" ref="V139">INDEX(GMWQ!$A$2:$NF$60,MATCH(1,(GMWQ!$NE$2:$NE$60=V$3)*(GMWQ!$ND$2:$ND$60=V$4)*(GMWQ!$NF$2:$NF$60=V$1),0),$E139-1966)</f>
        <v>2586</v>
      </c>
      <c r="W139" s="12" cm="1">
        <f t="array" ref="W139">INDEX(GMWQ!$A$2:$NF$60,MATCH(1,(GMWQ!$NE$2:$NE$60=W$3)*(GMWQ!$ND$2:$ND$60=W$4)*(GMWQ!$NF$2:$NF$60=W$1),0),$E139-1966)</f>
        <v>3591</v>
      </c>
      <c r="X139" s="12" cm="1">
        <f t="array" ref="X139">INDEX(GMWQ!$A$2:$NF$60,MATCH(1,(GMWQ!$NE$2:$NE$60=X$3)*(GMWQ!$ND$2:$ND$60=X$4)*(GMWQ!$NF$2:$NF$60=X$1),0),$E139-1966)</f>
        <v>859</v>
      </c>
      <c r="Y139" s="12" cm="1">
        <f t="array" ref="Y139">INDEX(GMWQ!$A$2:$NF$60,MATCH(1,(GMWQ!$NE$2:$NE$60=Y$3)*(GMWQ!$ND$2:$ND$60=Y$4)*(GMWQ!$NF$2:$NF$60=Y$1),0),$E139-1966)</f>
        <v>973</v>
      </c>
      <c r="Z139" s="12" cm="1">
        <f t="array" ref="Z139">INDEX(GMWQ!$A$2:$NF$60,MATCH(1,(GMWQ!$NE$2:$NE$60=Z$3)*(GMWQ!$ND$2:$ND$60=Z$4)*(GMWQ!$NF$2:$NF$60=Z$1),0),$E139-1966)</f>
        <v>29048</v>
      </c>
      <c r="AA139" s="12" cm="1">
        <f t="array" ref="AA139">INDEX(GMWQ!$A$2:$NF$60,MATCH(1,(GMWQ!$NE$2:$NE$60=AA$3)*(GMWQ!$ND$2:$ND$60=AA$4)*(GMWQ!$NF$2:$NF$60=AA$1),0),$E139-1966)</f>
        <v>5698</v>
      </c>
    </row>
    <row r="140" spans="1:27" x14ac:dyDescent="0.25">
      <c r="B140" s="12">
        <f t="shared" ref="B140:D155" si="12">+B136+1</f>
        <v>2006</v>
      </c>
      <c r="C140" s="12">
        <f t="shared" si="12"/>
        <v>2006</v>
      </c>
      <c r="E140" s="12">
        <f t="shared" si="10"/>
        <v>2106</v>
      </c>
      <c r="F140" s="12" cm="1">
        <f t="array" ref="F140">INDEX(GMWQ!$A$2:$NF$60,MATCH(1,(GMWQ!$NE$2:$NE$60=F$3)*(GMWQ!$ND$2:$ND$60=F$4)*(GMWQ!$NF$2:$NF$60=F$1),0),$E140-1966)</f>
        <v>31807</v>
      </c>
      <c r="G140" s="12" cm="1">
        <f t="array" ref="G140">INDEX(GMWQ!$A$2:$NF$60,MATCH(1,(GMWQ!$NE$2:$NE$60=G$3)*(GMWQ!$ND$2:$ND$60=G$4)*(GMWQ!$NF$2:$NF$60=G$1),0),$E140-1966)</f>
        <v>381</v>
      </c>
      <c r="H140" s="12" cm="1">
        <f t="array" ref="H140">INDEX(GMWQ!$A$2:$NF$60,MATCH(1,(GMWQ!$NE$2:$NE$60=H$3)*(GMWQ!$ND$2:$ND$60=H$4)*(GMWQ!$NF$2:$NF$60=H$1),0),$E140-1966)</f>
        <v>63</v>
      </c>
      <c r="I140" s="12" cm="1">
        <f t="array" ref="I140">INDEX(GMWQ!$A$2:$NF$60,MATCH(1,(GMWQ!$NE$2:$NE$60=I$3)*(GMWQ!$ND$2:$ND$60=I$4)*(GMWQ!$NF$2:$NF$60=I$1),0),$E140-1966)</f>
        <v>3025</v>
      </c>
      <c r="J140" s="12" cm="1">
        <f t="array" ref="J140">INDEX(GMWQ!$A$2:$NF$60,MATCH(1,(GMWQ!$NE$2:$NE$60=J$3)*(GMWQ!$ND$2:$ND$60=J$4)*(GMWQ!$NF$2:$NF$60=J$1),0),$E140-1966)</f>
        <v>77</v>
      </c>
      <c r="K140" s="12" cm="1">
        <f t="array" ref="K140">INDEX(GMWQ!$A$2:$NF$60,MATCH(1,(GMWQ!$NE$2:$NE$60=K$3)*(GMWQ!$ND$2:$ND$60=K$4)*(GMWQ!$NF$2:$NF$60=K$1),0),$E140-1966)</f>
        <v>162</v>
      </c>
      <c r="L140" s="12" cm="1">
        <f t="array" ref="L140">INDEX(GMWQ!$A$2:$NF$60,MATCH(1,(GMWQ!$NE$2:$NE$60=L$3)*(GMWQ!$ND$2:$ND$60=L$4)*(GMWQ!$NF$2:$NF$60=L$1),0),$E140-1966)</f>
        <v>2269</v>
      </c>
      <c r="M140" s="12" cm="1">
        <f t="array" ref="M140">INDEX(GMWQ!$A$2:$NF$60,MATCH(1,(GMWQ!$NE$2:$NE$60=M$3)*(GMWQ!$ND$2:$ND$60=M$4)*(GMWQ!$NF$2:$NF$60=M$1),0),$E140-1966)</f>
        <v>5014</v>
      </c>
      <c r="N140" s="12" cm="1">
        <f t="array" ref="N140">INDEX(GMWQ!$A$2:$NF$60,MATCH(1,(GMWQ!$NE$2:$NE$60=N$3)*(GMWQ!$ND$2:$ND$60=N$4)*(GMWQ!$NF$2:$NF$60=N$1),0),$E140-1966)</f>
        <v>1503</v>
      </c>
      <c r="O140" s="12" cm="1">
        <f t="array" ref="O140">INDEX(GMWQ!$A$2:$NF$60,MATCH(1,(GMWQ!$NE$2:$NE$60=O$3)*(GMWQ!$ND$2:$ND$60=O$4)*(GMWQ!$NF$2:$NF$60=O$1),0),$E140-1966)</f>
        <v>2011</v>
      </c>
      <c r="P140" s="12" cm="1">
        <f t="array" ref="P140">INDEX(GMWQ!$A$2:$NF$60,MATCH(1,(GMWQ!$NE$2:$NE$60=P$3)*(GMWQ!$ND$2:$ND$60=P$4)*(GMWQ!$NF$2:$NF$60=P$1),0),$E140-1966)</f>
        <v>1228</v>
      </c>
      <c r="Q140" s="12" cm="1">
        <f t="array" ref="Q140">INDEX(GMWQ!$A$2:$NF$60,MATCH(1,(GMWQ!$NE$2:$NE$60=Q$3)*(GMWQ!$ND$2:$ND$60=Q$4)*(GMWQ!$NF$2:$NF$60=Q$1),0),$E140-1966)</f>
        <v>1160</v>
      </c>
      <c r="R140" s="12" cm="1">
        <f t="array" ref="R140">INDEX(GMWQ!$A$2:$NF$60,MATCH(1,(GMWQ!$NE$2:$NE$60=R$3)*(GMWQ!$ND$2:$ND$60=R$4)*(GMWQ!$NF$2:$NF$60=R$1),0),$E140-1966)</f>
        <v>416</v>
      </c>
      <c r="S140" s="12" cm="1">
        <f t="array" ref="S140">INDEX(GMWQ!$A$2:$NF$60,MATCH(1,(GMWQ!$NE$2:$NE$60=S$3)*(GMWQ!$ND$2:$ND$60=S$4)*(GMWQ!$NF$2:$NF$60=S$1),0),$E140-1966)</f>
        <v>2196</v>
      </c>
      <c r="T140" s="12" cm="1">
        <f t="array" ref="T140">INDEX(GMWQ!$A$2:$NF$60,MATCH(1,(GMWQ!$NE$2:$NE$60=T$3)*(GMWQ!$ND$2:$ND$60=T$4)*(GMWQ!$NF$2:$NF$60=T$1),0),$E140-1966)</f>
        <v>2448</v>
      </c>
      <c r="U140" s="12" cm="1">
        <f t="array" ref="U140">INDEX(GMWQ!$A$2:$NF$60,MATCH(1,(GMWQ!$NE$2:$NE$60=U$3)*(GMWQ!$ND$2:$ND$60=U$4)*(GMWQ!$NF$2:$NF$60=U$1),0),$E140-1966)</f>
        <v>1780</v>
      </c>
      <c r="V140" s="12" cm="1">
        <f t="array" ref="V140">INDEX(GMWQ!$A$2:$NF$60,MATCH(1,(GMWQ!$NE$2:$NE$60=V$3)*(GMWQ!$ND$2:$ND$60=V$4)*(GMWQ!$NF$2:$NF$60=V$1),0),$E140-1966)</f>
        <v>2592</v>
      </c>
      <c r="W140" s="12" cm="1">
        <f t="array" ref="W140">INDEX(GMWQ!$A$2:$NF$60,MATCH(1,(GMWQ!$NE$2:$NE$60=W$3)*(GMWQ!$ND$2:$ND$60=W$4)*(GMWQ!$NF$2:$NF$60=W$1),0),$E140-1966)</f>
        <v>3614</v>
      </c>
      <c r="X140" s="12" cm="1">
        <f t="array" ref="X140">INDEX(GMWQ!$A$2:$NF$60,MATCH(1,(GMWQ!$NE$2:$NE$60=X$3)*(GMWQ!$ND$2:$ND$60=X$4)*(GMWQ!$NF$2:$NF$60=X$1),0),$E140-1966)</f>
        <v>881</v>
      </c>
      <c r="Y140" s="12" cm="1">
        <f t="array" ref="Y140">INDEX(GMWQ!$A$2:$NF$60,MATCH(1,(GMWQ!$NE$2:$NE$60=Y$3)*(GMWQ!$ND$2:$ND$60=Y$4)*(GMWQ!$NF$2:$NF$60=Y$1),0),$E140-1966)</f>
        <v>988</v>
      </c>
      <c r="Z140" s="12" cm="1">
        <f t="array" ref="Z140">INDEX(GMWQ!$A$2:$NF$60,MATCH(1,(GMWQ!$NE$2:$NE$60=Z$3)*(GMWQ!$ND$2:$ND$60=Z$4)*(GMWQ!$NF$2:$NF$60=Z$1),0),$E140-1966)</f>
        <v>29106</v>
      </c>
      <c r="AA140" s="12" cm="1">
        <f t="array" ref="AA140">INDEX(GMWQ!$A$2:$NF$60,MATCH(1,(GMWQ!$NE$2:$NE$60=AA$3)*(GMWQ!$ND$2:$ND$60=AA$4)*(GMWQ!$NF$2:$NF$60=AA$1),0),$E140-1966)</f>
        <v>5694</v>
      </c>
    </row>
    <row r="141" spans="1:27" x14ac:dyDescent="0.25">
      <c r="B141" s="12">
        <f t="shared" si="12"/>
        <v>2006</v>
      </c>
      <c r="C141" s="12">
        <f t="shared" si="12"/>
        <v>2006</v>
      </c>
      <c r="E141" s="12">
        <f t="shared" si="10"/>
        <v>2107</v>
      </c>
      <c r="F141" s="12" cm="1">
        <f t="array" ref="F141">INDEX(GMWQ!$A$2:$NF$60,MATCH(1,(GMWQ!$NE$2:$NE$60=F$3)*(GMWQ!$ND$2:$ND$60=F$4)*(GMWQ!$NF$2:$NF$60=F$1),0),$E141-1966)</f>
        <v>31951</v>
      </c>
      <c r="G141" s="12" cm="1">
        <f t="array" ref="G141">INDEX(GMWQ!$A$2:$NF$60,MATCH(1,(GMWQ!$NE$2:$NE$60=G$3)*(GMWQ!$ND$2:$ND$60=G$4)*(GMWQ!$NF$2:$NF$60=G$1),0),$E141-1966)</f>
        <v>376</v>
      </c>
      <c r="H141" s="12" cm="1">
        <f t="array" ref="H141">INDEX(GMWQ!$A$2:$NF$60,MATCH(1,(GMWQ!$NE$2:$NE$60=H$3)*(GMWQ!$ND$2:$ND$60=H$4)*(GMWQ!$NF$2:$NF$60=H$1),0),$E141-1966)</f>
        <v>69</v>
      </c>
      <c r="I141" s="12" cm="1">
        <f t="array" ref="I141">INDEX(GMWQ!$A$2:$NF$60,MATCH(1,(GMWQ!$NE$2:$NE$60=I$3)*(GMWQ!$ND$2:$ND$60=I$4)*(GMWQ!$NF$2:$NF$60=I$1),0),$E141-1966)</f>
        <v>3018</v>
      </c>
      <c r="J141" s="12" cm="1">
        <f t="array" ref="J141">INDEX(GMWQ!$A$2:$NF$60,MATCH(1,(GMWQ!$NE$2:$NE$60=J$3)*(GMWQ!$ND$2:$ND$60=J$4)*(GMWQ!$NF$2:$NF$60=J$1),0),$E141-1966)</f>
        <v>79</v>
      </c>
      <c r="K141" s="12" cm="1">
        <f t="array" ref="K141">INDEX(GMWQ!$A$2:$NF$60,MATCH(1,(GMWQ!$NE$2:$NE$60=K$3)*(GMWQ!$ND$2:$ND$60=K$4)*(GMWQ!$NF$2:$NF$60=K$1),0),$E141-1966)</f>
        <v>162</v>
      </c>
      <c r="L141" s="12" cm="1">
        <f t="array" ref="L141">INDEX(GMWQ!$A$2:$NF$60,MATCH(1,(GMWQ!$NE$2:$NE$60=L$3)*(GMWQ!$ND$2:$ND$60=L$4)*(GMWQ!$NF$2:$NF$60=L$1),0),$E141-1966)</f>
        <v>2281</v>
      </c>
      <c r="M141" s="12" cm="1">
        <f t="array" ref="M141">INDEX(GMWQ!$A$2:$NF$60,MATCH(1,(GMWQ!$NE$2:$NE$60=M$3)*(GMWQ!$ND$2:$ND$60=M$4)*(GMWQ!$NF$2:$NF$60=M$1),0),$E141-1966)</f>
        <v>5034</v>
      </c>
      <c r="N141" s="12" cm="1">
        <f t="array" ref="N141">INDEX(GMWQ!$A$2:$NF$60,MATCH(1,(GMWQ!$NE$2:$NE$60=N$3)*(GMWQ!$ND$2:$ND$60=N$4)*(GMWQ!$NF$2:$NF$60=N$1),0),$E141-1966)</f>
        <v>1496</v>
      </c>
      <c r="O141" s="12" cm="1">
        <f t="array" ref="O141">INDEX(GMWQ!$A$2:$NF$60,MATCH(1,(GMWQ!$NE$2:$NE$60=O$3)*(GMWQ!$ND$2:$ND$60=O$4)*(GMWQ!$NF$2:$NF$60=O$1),0),$E141-1966)</f>
        <v>2015</v>
      </c>
      <c r="P141" s="12" cm="1">
        <f t="array" ref="P141">INDEX(GMWQ!$A$2:$NF$60,MATCH(1,(GMWQ!$NE$2:$NE$60=P$3)*(GMWQ!$ND$2:$ND$60=P$4)*(GMWQ!$NF$2:$NF$60=P$1),0),$E141-1966)</f>
        <v>1240</v>
      </c>
      <c r="Q141" s="12" cm="1">
        <f t="array" ref="Q141">INDEX(GMWQ!$A$2:$NF$60,MATCH(1,(GMWQ!$NE$2:$NE$60=Q$3)*(GMWQ!$ND$2:$ND$60=Q$4)*(GMWQ!$NF$2:$NF$60=Q$1),0),$E141-1966)</f>
        <v>1164</v>
      </c>
      <c r="R141" s="12" cm="1">
        <f t="array" ref="R141">INDEX(GMWQ!$A$2:$NF$60,MATCH(1,(GMWQ!$NE$2:$NE$60=R$3)*(GMWQ!$ND$2:$ND$60=R$4)*(GMWQ!$NF$2:$NF$60=R$1),0),$E141-1966)</f>
        <v>421</v>
      </c>
      <c r="S141" s="12" cm="1">
        <f t="array" ref="S141">INDEX(GMWQ!$A$2:$NF$60,MATCH(1,(GMWQ!$NE$2:$NE$60=S$3)*(GMWQ!$ND$2:$ND$60=S$4)*(GMWQ!$NF$2:$NF$60=S$1),0),$E141-1966)</f>
        <v>2228</v>
      </c>
      <c r="T141" s="12" cm="1">
        <f t="array" ref="T141">INDEX(GMWQ!$A$2:$NF$60,MATCH(1,(GMWQ!$NE$2:$NE$60=T$3)*(GMWQ!$ND$2:$ND$60=T$4)*(GMWQ!$NF$2:$NF$60=T$1),0),$E141-1966)</f>
        <v>2479</v>
      </c>
      <c r="U141" s="12" cm="1">
        <f t="array" ref="U141">INDEX(GMWQ!$A$2:$NF$60,MATCH(1,(GMWQ!$NE$2:$NE$60=U$3)*(GMWQ!$ND$2:$ND$60=U$4)*(GMWQ!$NF$2:$NF$60=U$1),0),$E141-1966)</f>
        <v>1780</v>
      </c>
      <c r="V141" s="12" cm="1">
        <f t="array" ref="V141">INDEX(GMWQ!$A$2:$NF$60,MATCH(1,(GMWQ!$NE$2:$NE$60=V$3)*(GMWQ!$ND$2:$ND$60=V$4)*(GMWQ!$NF$2:$NF$60=V$1),0),$E141-1966)</f>
        <v>2583</v>
      </c>
      <c r="W141" s="12" cm="1">
        <f t="array" ref="W141">INDEX(GMWQ!$A$2:$NF$60,MATCH(1,(GMWQ!$NE$2:$NE$60=W$3)*(GMWQ!$ND$2:$ND$60=W$4)*(GMWQ!$NF$2:$NF$60=W$1),0),$E141-1966)</f>
        <v>3626</v>
      </c>
      <c r="X141" s="12" cm="1">
        <f t="array" ref="X141">INDEX(GMWQ!$A$2:$NF$60,MATCH(1,(GMWQ!$NE$2:$NE$60=X$3)*(GMWQ!$ND$2:$ND$60=X$4)*(GMWQ!$NF$2:$NF$60=X$1),0),$E141-1966)</f>
        <v>898</v>
      </c>
      <c r="Y141" s="12" cm="1">
        <f t="array" ref="Y141">INDEX(GMWQ!$A$2:$NF$60,MATCH(1,(GMWQ!$NE$2:$NE$60=Y$3)*(GMWQ!$ND$2:$ND$60=Y$4)*(GMWQ!$NF$2:$NF$60=Y$1),0),$E141-1966)</f>
        <v>1004</v>
      </c>
      <c r="Z141" s="12" cm="1">
        <f t="array" ref="Z141">INDEX(GMWQ!$A$2:$NF$60,MATCH(1,(GMWQ!$NE$2:$NE$60=Z$3)*(GMWQ!$ND$2:$ND$60=Z$4)*(GMWQ!$NF$2:$NF$60=Z$1),0),$E141-1966)</f>
        <v>29183</v>
      </c>
      <c r="AA141" s="12" cm="1">
        <f t="array" ref="AA141">INDEX(GMWQ!$A$2:$NF$60,MATCH(1,(GMWQ!$NE$2:$NE$60=AA$3)*(GMWQ!$ND$2:$ND$60=AA$4)*(GMWQ!$NF$2:$NF$60=AA$1),0),$E141-1966)</f>
        <v>5678</v>
      </c>
    </row>
    <row r="142" spans="1:27" x14ac:dyDescent="0.25">
      <c r="B142" s="12">
        <f t="shared" si="12"/>
        <v>2006</v>
      </c>
      <c r="C142" s="12">
        <f t="shared" si="12"/>
        <v>2006</v>
      </c>
      <c r="E142" s="12">
        <f t="shared" si="10"/>
        <v>2108</v>
      </c>
      <c r="F142" s="12" cm="1">
        <f t="array" ref="F142">INDEX(GMWQ!$A$2:$NF$60,MATCH(1,(GMWQ!$NE$2:$NE$60=F$3)*(GMWQ!$ND$2:$ND$60=F$4)*(GMWQ!$NF$2:$NF$60=F$1),0),$E142-1966)</f>
        <v>32071</v>
      </c>
      <c r="G142" s="12" cm="1">
        <f t="array" ref="G142">INDEX(GMWQ!$A$2:$NF$60,MATCH(1,(GMWQ!$NE$2:$NE$60=G$3)*(GMWQ!$ND$2:$ND$60=G$4)*(GMWQ!$NF$2:$NF$60=G$1),0),$E142-1966)</f>
        <v>387</v>
      </c>
      <c r="H142" s="12" cm="1">
        <f t="array" ref="H142">INDEX(GMWQ!$A$2:$NF$60,MATCH(1,(GMWQ!$NE$2:$NE$60=H$3)*(GMWQ!$ND$2:$ND$60=H$4)*(GMWQ!$NF$2:$NF$60=H$1),0),$E142-1966)</f>
        <v>67</v>
      </c>
      <c r="I142" s="12" cm="1">
        <f t="array" ref="I142">INDEX(GMWQ!$A$2:$NF$60,MATCH(1,(GMWQ!$NE$2:$NE$60=I$3)*(GMWQ!$ND$2:$ND$60=I$4)*(GMWQ!$NF$2:$NF$60=I$1),0),$E142-1966)</f>
        <v>2999</v>
      </c>
      <c r="J142" s="12" cm="1">
        <f t="array" ref="J142">INDEX(GMWQ!$A$2:$NF$60,MATCH(1,(GMWQ!$NE$2:$NE$60=J$3)*(GMWQ!$ND$2:$ND$60=J$4)*(GMWQ!$NF$2:$NF$60=J$1),0),$E142-1966)</f>
        <v>83</v>
      </c>
      <c r="K142" s="12" cm="1">
        <f t="array" ref="K142">INDEX(GMWQ!$A$2:$NF$60,MATCH(1,(GMWQ!$NE$2:$NE$60=K$3)*(GMWQ!$ND$2:$ND$60=K$4)*(GMWQ!$NF$2:$NF$60=K$1),0),$E142-1966)</f>
        <v>161</v>
      </c>
      <c r="L142" s="12" cm="1">
        <f t="array" ref="L142">INDEX(GMWQ!$A$2:$NF$60,MATCH(1,(GMWQ!$NE$2:$NE$60=L$3)*(GMWQ!$ND$2:$ND$60=L$4)*(GMWQ!$NF$2:$NF$60=L$1),0),$E142-1966)</f>
        <v>2342</v>
      </c>
      <c r="M142" s="12" cm="1">
        <f t="array" ref="M142">INDEX(GMWQ!$A$2:$NF$60,MATCH(1,(GMWQ!$NE$2:$NE$60=M$3)*(GMWQ!$ND$2:$ND$60=M$4)*(GMWQ!$NF$2:$NF$60=M$1),0),$E142-1966)</f>
        <v>5033</v>
      </c>
      <c r="N142" s="12" cm="1">
        <f t="array" ref="N142">INDEX(GMWQ!$A$2:$NF$60,MATCH(1,(GMWQ!$NE$2:$NE$60=N$3)*(GMWQ!$ND$2:$ND$60=N$4)*(GMWQ!$NF$2:$NF$60=N$1),0),$E142-1966)</f>
        <v>1511</v>
      </c>
      <c r="O142" s="12" cm="1">
        <f t="array" ref="O142">INDEX(GMWQ!$A$2:$NF$60,MATCH(1,(GMWQ!$NE$2:$NE$60=O$3)*(GMWQ!$ND$2:$ND$60=O$4)*(GMWQ!$NF$2:$NF$60=O$1),0),$E142-1966)</f>
        <v>2012</v>
      </c>
      <c r="P142" s="12" cm="1">
        <f t="array" ref="P142">INDEX(GMWQ!$A$2:$NF$60,MATCH(1,(GMWQ!$NE$2:$NE$60=P$3)*(GMWQ!$ND$2:$ND$60=P$4)*(GMWQ!$NF$2:$NF$60=P$1),0),$E142-1966)</f>
        <v>1241</v>
      </c>
      <c r="Q142" s="12" cm="1">
        <f t="array" ref="Q142">INDEX(GMWQ!$A$2:$NF$60,MATCH(1,(GMWQ!$NE$2:$NE$60=Q$3)*(GMWQ!$ND$2:$ND$60=Q$4)*(GMWQ!$NF$2:$NF$60=Q$1),0),$E142-1966)</f>
        <v>1171</v>
      </c>
      <c r="R142" s="12" cm="1">
        <f t="array" ref="R142">INDEX(GMWQ!$A$2:$NF$60,MATCH(1,(GMWQ!$NE$2:$NE$60=R$3)*(GMWQ!$ND$2:$ND$60=R$4)*(GMWQ!$NF$2:$NF$60=R$1),0),$E142-1966)</f>
        <v>425</v>
      </c>
      <c r="S142" s="12" cm="1">
        <f t="array" ref="S142">INDEX(GMWQ!$A$2:$NF$60,MATCH(1,(GMWQ!$NE$2:$NE$60=S$3)*(GMWQ!$ND$2:$ND$60=S$4)*(GMWQ!$NF$2:$NF$60=S$1),0),$E142-1966)</f>
        <v>2256</v>
      </c>
      <c r="T142" s="12" cm="1">
        <f t="array" ref="T142">INDEX(GMWQ!$A$2:$NF$60,MATCH(1,(GMWQ!$NE$2:$NE$60=T$3)*(GMWQ!$ND$2:$ND$60=T$4)*(GMWQ!$NF$2:$NF$60=T$1),0),$E142-1966)</f>
        <v>2522</v>
      </c>
      <c r="U142" s="12" cm="1">
        <f t="array" ref="U142">INDEX(GMWQ!$A$2:$NF$60,MATCH(1,(GMWQ!$NE$2:$NE$60=U$3)*(GMWQ!$ND$2:$ND$60=U$4)*(GMWQ!$NF$2:$NF$60=U$1),0),$E142-1966)</f>
        <v>1780</v>
      </c>
      <c r="V142" s="12" cm="1">
        <f t="array" ref="V142">INDEX(GMWQ!$A$2:$NF$60,MATCH(1,(GMWQ!$NE$2:$NE$60=V$3)*(GMWQ!$ND$2:$ND$60=V$4)*(GMWQ!$NF$2:$NF$60=V$1),0),$E142-1966)</f>
        <v>2585</v>
      </c>
      <c r="W142" s="12" cm="1">
        <f t="array" ref="W142">INDEX(GMWQ!$A$2:$NF$60,MATCH(1,(GMWQ!$NE$2:$NE$60=W$3)*(GMWQ!$ND$2:$ND$60=W$4)*(GMWQ!$NF$2:$NF$60=W$1),0),$E142-1966)</f>
        <v>3625</v>
      </c>
      <c r="X142" s="12" cm="1">
        <f t="array" ref="X142">INDEX(GMWQ!$A$2:$NF$60,MATCH(1,(GMWQ!$NE$2:$NE$60=X$3)*(GMWQ!$ND$2:$ND$60=X$4)*(GMWQ!$NF$2:$NF$60=X$1),0),$E142-1966)</f>
        <v>873</v>
      </c>
      <c r="Y142" s="12" cm="1">
        <f t="array" ref="Y142">INDEX(GMWQ!$A$2:$NF$60,MATCH(1,(GMWQ!$NE$2:$NE$60=Y$3)*(GMWQ!$ND$2:$ND$60=Y$4)*(GMWQ!$NF$2:$NF$60=Y$1),0),$E142-1966)</f>
        <v>997</v>
      </c>
      <c r="Z142" s="12" cm="1">
        <f t="array" ref="Z142">INDEX(GMWQ!$A$2:$NF$60,MATCH(1,(GMWQ!$NE$2:$NE$60=Z$3)*(GMWQ!$ND$2:$ND$60=Z$4)*(GMWQ!$NF$2:$NF$60=Z$1),0),$E142-1966)</f>
        <v>29214</v>
      </c>
      <c r="AA142" s="12" cm="1">
        <f t="array" ref="AA142">INDEX(GMWQ!$A$2:$NF$60,MATCH(1,(GMWQ!$NE$2:$NE$60=AA$3)*(GMWQ!$ND$2:$ND$60=AA$4)*(GMWQ!$NF$2:$NF$60=AA$1),0),$E142-1966)</f>
        <v>5671</v>
      </c>
    </row>
    <row r="143" spans="1:27" x14ac:dyDescent="0.25">
      <c r="A143" s="12">
        <v>2007</v>
      </c>
      <c r="B143" s="12">
        <f t="shared" si="12"/>
        <v>2007</v>
      </c>
      <c r="C143" s="12">
        <f t="shared" si="12"/>
        <v>2006</v>
      </c>
      <c r="D143" s="12">
        <f t="shared" si="12"/>
        <v>2006</v>
      </c>
      <c r="E143" s="12">
        <f t="shared" si="10"/>
        <v>2109</v>
      </c>
      <c r="F143" s="12" cm="1">
        <f t="array" ref="F143">INDEX(GMWQ!$A$2:$NF$60,MATCH(1,(GMWQ!$NE$2:$NE$60=F$3)*(GMWQ!$ND$2:$ND$60=F$4)*(GMWQ!$NF$2:$NF$60=F$1),0),$E143-1966)</f>
        <v>31996</v>
      </c>
      <c r="G143" s="12" cm="1">
        <f t="array" ref="G143">INDEX(GMWQ!$A$2:$NF$60,MATCH(1,(GMWQ!$NE$2:$NE$60=G$3)*(GMWQ!$ND$2:$ND$60=G$4)*(GMWQ!$NF$2:$NF$60=G$1),0),$E143-1966)</f>
        <v>376</v>
      </c>
      <c r="H143" s="12" cm="1">
        <f t="array" ref="H143">INDEX(GMWQ!$A$2:$NF$60,MATCH(1,(GMWQ!$NE$2:$NE$60=H$3)*(GMWQ!$ND$2:$ND$60=H$4)*(GMWQ!$NF$2:$NF$60=H$1),0),$E143-1966)</f>
        <v>66</v>
      </c>
      <c r="I143" s="12" cm="1">
        <f t="array" ref="I143">INDEX(GMWQ!$A$2:$NF$60,MATCH(1,(GMWQ!$NE$2:$NE$60=I$3)*(GMWQ!$ND$2:$ND$60=I$4)*(GMWQ!$NF$2:$NF$60=I$1),0),$E143-1966)</f>
        <v>2988</v>
      </c>
      <c r="J143" s="12" cm="1">
        <f t="array" ref="J143">INDEX(GMWQ!$A$2:$NF$60,MATCH(1,(GMWQ!$NE$2:$NE$60=J$3)*(GMWQ!$ND$2:$ND$60=J$4)*(GMWQ!$NF$2:$NF$60=J$1),0),$E143-1966)</f>
        <v>85</v>
      </c>
      <c r="K143" s="12" cm="1">
        <f t="array" ref="K143">INDEX(GMWQ!$A$2:$NF$60,MATCH(1,(GMWQ!$NE$2:$NE$60=K$3)*(GMWQ!$ND$2:$ND$60=K$4)*(GMWQ!$NF$2:$NF$60=K$1),0),$E143-1966)</f>
        <v>160</v>
      </c>
      <c r="L143" s="12" cm="1">
        <f t="array" ref="L143">INDEX(GMWQ!$A$2:$NF$60,MATCH(1,(GMWQ!$NE$2:$NE$60=L$3)*(GMWQ!$ND$2:$ND$60=L$4)*(GMWQ!$NF$2:$NF$60=L$1),0),$E143-1966)</f>
        <v>2318</v>
      </c>
      <c r="M143" s="12" cm="1">
        <f t="array" ref="M143">INDEX(GMWQ!$A$2:$NF$60,MATCH(1,(GMWQ!$NE$2:$NE$60=M$3)*(GMWQ!$ND$2:$ND$60=M$4)*(GMWQ!$NF$2:$NF$60=M$1),0),$E143-1966)</f>
        <v>5033</v>
      </c>
      <c r="N143" s="12" cm="1">
        <f t="array" ref="N143">INDEX(GMWQ!$A$2:$NF$60,MATCH(1,(GMWQ!$NE$2:$NE$60=N$3)*(GMWQ!$ND$2:$ND$60=N$4)*(GMWQ!$NF$2:$NF$60=N$1),0),$E143-1966)</f>
        <v>1501</v>
      </c>
      <c r="O143" s="12" cm="1">
        <f t="array" ref="O143">INDEX(GMWQ!$A$2:$NF$60,MATCH(1,(GMWQ!$NE$2:$NE$60=O$3)*(GMWQ!$ND$2:$ND$60=O$4)*(GMWQ!$NF$2:$NF$60=O$1),0),$E143-1966)</f>
        <v>2005</v>
      </c>
      <c r="P143" s="12" cm="1">
        <f t="array" ref="P143">INDEX(GMWQ!$A$2:$NF$60,MATCH(1,(GMWQ!$NE$2:$NE$60=P$3)*(GMWQ!$ND$2:$ND$60=P$4)*(GMWQ!$NF$2:$NF$60=P$1),0),$E143-1966)</f>
        <v>1245</v>
      </c>
      <c r="Q143" s="12" cm="1">
        <f t="array" ref="Q143">INDEX(GMWQ!$A$2:$NF$60,MATCH(1,(GMWQ!$NE$2:$NE$60=Q$3)*(GMWQ!$ND$2:$ND$60=Q$4)*(GMWQ!$NF$2:$NF$60=Q$1),0),$E143-1966)</f>
        <v>1174</v>
      </c>
      <c r="R143" s="12" cm="1">
        <f t="array" ref="R143">INDEX(GMWQ!$A$2:$NF$60,MATCH(1,(GMWQ!$NE$2:$NE$60=R$3)*(GMWQ!$ND$2:$ND$60=R$4)*(GMWQ!$NF$2:$NF$60=R$1),0),$E143-1966)</f>
        <v>439</v>
      </c>
      <c r="S143" s="12" cm="1">
        <f t="array" ref="S143">INDEX(GMWQ!$A$2:$NF$60,MATCH(1,(GMWQ!$NE$2:$NE$60=S$3)*(GMWQ!$ND$2:$ND$60=S$4)*(GMWQ!$NF$2:$NF$60=S$1),0),$E143-1966)</f>
        <v>2256</v>
      </c>
      <c r="T143" s="12" cm="1">
        <f t="array" ref="T143">INDEX(GMWQ!$A$2:$NF$60,MATCH(1,(GMWQ!$NE$2:$NE$60=T$3)*(GMWQ!$ND$2:$ND$60=T$4)*(GMWQ!$NF$2:$NF$60=T$1),0),$E143-1966)</f>
        <v>2511</v>
      </c>
      <c r="U143" s="12" cm="1">
        <f t="array" ref="U143">INDEX(GMWQ!$A$2:$NF$60,MATCH(1,(GMWQ!$NE$2:$NE$60=U$3)*(GMWQ!$ND$2:$ND$60=U$4)*(GMWQ!$NF$2:$NF$60=U$1),0),$E143-1966)</f>
        <v>1777</v>
      </c>
      <c r="V143" s="12" cm="1">
        <f t="array" ref="V143">INDEX(GMWQ!$A$2:$NF$60,MATCH(1,(GMWQ!$NE$2:$NE$60=V$3)*(GMWQ!$ND$2:$ND$60=V$4)*(GMWQ!$NF$2:$NF$60=V$1),0),$E143-1966)</f>
        <v>2586</v>
      </c>
      <c r="W143" s="12" cm="1">
        <f t="array" ref="W143">INDEX(GMWQ!$A$2:$NF$60,MATCH(1,(GMWQ!$NE$2:$NE$60=W$3)*(GMWQ!$ND$2:$ND$60=W$4)*(GMWQ!$NF$2:$NF$60=W$1),0),$E143-1966)</f>
        <v>3630</v>
      </c>
      <c r="X143" s="12" cm="1">
        <f t="array" ref="X143">INDEX(GMWQ!$A$2:$NF$60,MATCH(1,(GMWQ!$NE$2:$NE$60=X$3)*(GMWQ!$ND$2:$ND$60=X$4)*(GMWQ!$NF$2:$NF$60=X$1),0),$E143-1966)</f>
        <v>857</v>
      </c>
      <c r="Y143" s="12" cm="1">
        <f t="array" ref="Y143">INDEX(GMWQ!$A$2:$NF$60,MATCH(1,(GMWQ!$NE$2:$NE$60=Y$3)*(GMWQ!$ND$2:$ND$60=Y$4)*(GMWQ!$NF$2:$NF$60=Y$1),0),$E143-1966)</f>
        <v>990</v>
      </c>
      <c r="Z143" s="12" cm="1">
        <f t="array" ref="Z143">INDEX(GMWQ!$A$2:$NF$60,MATCH(1,(GMWQ!$NE$2:$NE$60=Z$3)*(GMWQ!$ND$2:$ND$60=Z$4)*(GMWQ!$NF$2:$NF$60=Z$1),0),$E143-1966)</f>
        <v>29194</v>
      </c>
      <c r="AA143" s="12" cm="1">
        <f t="array" ref="AA143">INDEX(GMWQ!$A$2:$NF$60,MATCH(1,(GMWQ!$NE$2:$NE$60=AA$3)*(GMWQ!$ND$2:$ND$60=AA$4)*(GMWQ!$NF$2:$NF$60=AA$1),0),$E143-1966)</f>
        <v>5669</v>
      </c>
    </row>
    <row r="144" spans="1:27" x14ac:dyDescent="0.25">
      <c r="B144" s="12">
        <f t="shared" si="12"/>
        <v>2007</v>
      </c>
      <c r="C144" s="12">
        <f t="shared" si="12"/>
        <v>2007</v>
      </c>
      <c r="E144" s="12">
        <f t="shared" si="10"/>
        <v>2110</v>
      </c>
      <c r="F144" s="12" cm="1">
        <f t="array" ref="F144">INDEX(GMWQ!$A$2:$NF$60,MATCH(1,(GMWQ!$NE$2:$NE$60=F$3)*(GMWQ!$ND$2:$ND$60=F$4)*(GMWQ!$NF$2:$NF$60=F$1),0),$E144-1966)</f>
        <v>32084</v>
      </c>
      <c r="G144" s="12" cm="1">
        <f t="array" ref="G144">INDEX(GMWQ!$A$2:$NF$60,MATCH(1,(GMWQ!$NE$2:$NE$60=G$3)*(GMWQ!$ND$2:$ND$60=G$4)*(GMWQ!$NF$2:$NF$60=G$1),0),$E144-1966)</f>
        <v>376</v>
      </c>
      <c r="H144" s="12" cm="1">
        <f t="array" ref="H144">INDEX(GMWQ!$A$2:$NF$60,MATCH(1,(GMWQ!$NE$2:$NE$60=H$3)*(GMWQ!$ND$2:$ND$60=H$4)*(GMWQ!$NF$2:$NF$60=H$1),0),$E144-1966)</f>
        <v>69</v>
      </c>
      <c r="I144" s="12" cm="1">
        <f t="array" ref="I144">INDEX(GMWQ!$A$2:$NF$60,MATCH(1,(GMWQ!$NE$2:$NE$60=I$3)*(GMWQ!$ND$2:$ND$60=I$4)*(GMWQ!$NF$2:$NF$60=I$1),0),$E144-1966)</f>
        <v>2985</v>
      </c>
      <c r="J144" s="12" cm="1">
        <f t="array" ref="J144">INDEX(GMWQ!$A$2:$NF$60,MATCH(1,(GMWQ!$NE$2:$NE$60=J$3)*(GMWQ!$ND$2:$ND$60=J$4)*(GMWQ!$NF$2:$NF$60=J$1),0),$E144-1966)</f>
        <v>85</v>
      </c>
      <c r="K144" s="12" cm="1">
        <f t="array" ref="K144">INDEX(GMWQ!$A$2:$NF$60,MATCH(1,(GMWQ!$NE$2:$NE$60=K$3)*(GMWQ!$ND$2:$ND$60=K$4)*(GMWQ!$NF$2:$NF$60=K$1),0),$E144-1966)</f>
        <v>158</v>
      </c>
      <c r="L144" s="12" cm="1">
        <f t="array" ref="L144">INDEX(GMWQ!$A$2:$NF$60,MATCH(1,(GMWQ!$NE$2:$NE$60=L$3)*(GMWQ!$ND$2:$ND$60=L$4)*(GMWQ!$NF$2:$NF$60=L$1),0),$E144-1966)</f>
        <v>2325</v>
      </c>
      <c r="M144" s="12" cm="1">
        <f t="array" ref="M144">INDEX(GMWQ!$A$2:$NF$60,MATCH(1,(GMWQ!$NE$2:$NE$60=M$3)*(GMWQ!$ND$2:$ND$60=M$4)*(GMWQ!$NF$2:$NF$60=M$1),0),$E144-1966)</f>
        <v>5058</v>
      </c>
      <c r="N144" s="12" cm="1">
        <f t="array" ref="N144">INDEX(GMWQ!$A$2:$NF$60,MATCH(1,(GMWQ!$NE$2:$NE$60=N$3)*(GMWQ!$ND$2:$ND$60=N$4)*(GMWQ!$NF$2:$NF$60=N$1),0),$E144-1966)</f>
        <v>1510</v>
      </c>
      <c r="O144" s="12" cm="1">
        <f t="array" ref="O144">INDEX(GMWQ!$A$2:$NF$60,MATCH(1,(GMWQ!$NE$2:$NE$60=O$3)*(GMWQ!$ND$2:$ND$60=O$4)*(GMWQ!$NF$2:$NF$60=O$1),0),$E144-1966)</f>
        <v>1997</v>
      </c>
      <c r="P144" s="12" cm="1">
        <f t="array" ref="P144">INDEX(GMWQ!$A$2:$NF$60,MATCH(1,(GMWQ!$NE$2:$NE$60=P$3)*(GMWQ!$ND$2:$ND$60=P$4)*(GMWQ!$NF$2:$NF$60=P$1),0),$E144-1966)</f>
        <v>1250</v>
      </c>
      <c r="Q144" s="12" cm="1">
        <f t="array" ref="Q144">INDEX(GMWQ!$A$2:$NF$60,MATCH(1,(GMWQ!$NE$2:$NE$60=Q$3)*(GMWQ!$ND$2:$ND$60=Q$4)*(GMWQ!$NF$2:$NF$60=Q$1),0),$E144-1966)</f>
        <v>1180</v>
      </c>
      <c r="R144" s="12" cm="1">
        <f t="array" ref="R144">INDEX(GMWQ!$A$2:$NF$60,MATCH(1,(GMWQ!$NE$2:$NE$60=R$3)*(GMWQ!$ND$2:$ND$60=R$4)*(GMWQ!$NF$2:$NF$60=R$1),0),$E144-1966)</f>
        <v>445</v>
      </c>
      <c r="S144" s="12" cm="1">
        <f t="array" ref="S144">INDEX(GMWQ!$A$2:$NF$60,MATCH(1,(GMWQ!$NE$2:$NE$60=S$3)*(GMWQ!$ND$2:$ND$60=S$4)*(GMWQ!$NF$2:$NF$60=S$1),0),$E144-1966)</f>
        <v>2271</v>
      </c>
      <c r="T144" s="12" cm="1">
        <f t="array" ref="T144">INDEX(GMWQ!$A$2:$NF$60,MATCH(1,(GMWQ!$NE$2:$NE$60=T$3)*(GMWQ!$ND$2:$ND$60=T$4)*(GMWQ!$NF$2:$NF$60=T$1),0),$E144-1966)</f>
        <v>2548</v>
      </c>
      <c r="U144" s="12" cm="1">
        <f t="array" ref="U144">INDEX(GMWQ!$A$2:$NF$60,MATCH(1,(GMWQ!$NE$2:$NE$60=U$3)*(GMWQ!$ND$2:$ND$60=U$4)*(GMWQ!$NF$2:$NF$60=U$1),0),$E144-1966)</f>
        <v>1778</v>
      </c>
      <c r="V144" s="12" cm="1">
        <f t="array" ref="V144">INDEX(GMWQ!$A$2:$NF$60,MATCH(1,(GMWQ!$NE$2:$NE$60=V$3)*(GMWQ!$ND$2:$ND$60=V$4)*(GMWQ!$NF$2:$NF$60=V$1),0),$E144-1966)</f>
        <v>2600</v>
      </c>
      <c r="W144" s="12" cm="1">
        <f t="array" ref="W144">INDEX(GMWQ!$A$2:$NF$60,MATCH(1,(GMWQ!$NE$2:$NE$60=W$3)*(GMWQ!$ND$2:$ND$60=W$4)*(GMWQ!$NF$2:$NF$60=W$1),0),$E144-1966)</f>
        <v>3602</v>
      </c>
      <c r="X144" s="12" cm="1">
        <f t="array" ref="X144">INDEX(GMWQ!$A$2:$NF$60,MATCH(1,(GMWQ!$NE$2:$NE$60=X$3)*(GMWQ!$ND$2:$ND$60=X$4)*(GMWQ!$NF$2:$NF$60=X$1),0),$E144-1966)</f>
        <v>864</v>
      </c>
      <c r="Y144" s="12" cm="1">
        <f t="array" ref="Y144">INDEX(GMWQ!$A$2:$NF$60,MATCH(1,(GMWQ!$NE$2:$NE$60=Y$3)*(GMWQ!$ND$2:$ND$60=Y$4)*(GMWQ!$NF$2:$NF$60=Y$1),0),$E144-1966)</f>
        <v>982</v>
      </c>
      <c r="Z144" s="12" cm="1">
        <f t="array" ref="Z144">INDEX(GMWQ!$A$2:$NF$60,MATCH(1,(GMWQ!$NE$2:$NE$60=Z$3)*(GMWQ!$ND$2:$ND$60=Z$4)*(GMWQ!$NF$2:$NF$60=Z$1),0),$E144-1966)</f>
        <v>29322</v>
      </c>
      <c r="AA144" s="12" cm="1">
        <f t="array" ref="AA144">INDEX(GMWQ!$A$2:$NF$60,MATCH(1,(GMWQ!$NE$2:$NE$60=AA$3)*(GMWQ!$ND$2:$ND$60=AA$4)*(GMWQ!$NF$2:$NF$60=AA$1),0),$E144-1966)</f>
        <v>5666</v>
      </c>
    </row>
    <row r="145" spans="1:27" x14ac:dyDescent="0.25">
      <c r="B145" s="12">
        <f t="shared" si="12"/>
        <v>2007</v>
      </c>
      <c r="C145" s="12">
        <f t="shared" si="12"/>
        <v>2007</v>
      </c>
      <c r="E145" s="12">
        <f t="shared" si="10"/>
        <v>2111</v>
      </c>
      <c r="F145" s="12" cm="1">
        <f t="array" ref="F145">INDEX(GMWQ!$A$2:$NF$60,MATCH(1,(GMWQ!$NE$2:$NE$60=F$3)*(GMWQ!$ND$2:$ND$60=F$4)*(GMWQ!$NF$2:$NF$60=F$1),0),$E145-1966)</f>
        <v>32221</v>
      </c>
      <c r="G145" s="12" cm="1">
        <f t="array" ref="G145">INDEX(GMWQ!$A$2:$NF$60,MATCH(1,(GMWQ!$NE$2:$NE$60=G$3)*(GMWQ!$ND$2:$ND$60=G$4)*(GMWQ!$NF$2:$NF$60=G$1),0),$E145-1966)</f>
        <v>379</v>
      </c>
      <c r="H145" s="12" cm="1">
        <f t="array" ref="H145">INDEX(GMWQ!$A$2:$NF$60,MATCH(1,(GMWQ!$NE$2:$NE$60=H$3)*(GMWQ!$ND$2:$ND$60=H$4)*(GMWQ!$NF$2:$NF$60=H$1),0),$E145-1966)</f>
        <v>69</v>
      </c>
      <c r="I145" s="12" cm="1">
        <f t="array" ref="I145">INDEX(GMWQ!$A$2:$NF$60,MATCH(1,(GMWQ!$NE$2:$NE$60=I$3)*(GMWQ!$ND$2:$ND$60=I$4)*(GMWQ!$NF$2:$NF$60=I$1),0),$E145-1966)</f>
        <v>2973</v>
      </c>
      <c r="J145" s="12" cm="1">
        <f t="array" ref="J145">INDEX(GMWQ!$A$2:$NF$60,MATCH(1,(GMWQ!$NE$2:$NE$60=J$3)*(GMWQ!$ND$2:$ND$60=J$4)*(GMWQ!$NF$2:$NF$60=J$1),0),$E145-1966)</f>
        <v>88</v>
      </c>
      <c r="K145" s="12" cm="1">
        <f t="array" ref="K145">INDEX(GMWQ!$A$2:$NF$60,MATCH(1,(GMWQ!$NE$2:$NE$60=K$3)*(GMWQ!$ND$2:$ND$60=K$4)*(GMWQ!$NF$2:$NF$60=K$1),0),$E145-1966)</f>
        <v>157</v>
      </c>
      <c r="L145" s="12" cm="1">
        <f t="array" ref="L145">INDEX(GMWQ!$A$2:$NF$60,MATCH(1,(GMWQ!$NE$2:$NE$60=L$3)*(GMWQ!$ND$2:$ND$60=L$4)*(GMWQ!$NF$2:$NF$60=L$1),0),$E145-1966)</f>
        <v>2350</v>
      </c>
      <c r="M145" s="12" cm="1">
        <f t="array" ref="M145">INDEX(GMWQ!$A$2:$NF$60,MATCH(1,(GMWQ!$NE$2:$NE$60=M$3)*(GMWQ!$ND$2:$ND$60=M$4)*(GMWQ!$NF$2:$NF$60=M$1),0),$E145-1966)</f>
        <v>5053</v>
      </c>
      <c r="N145" s="12" cm="1">
        <f t="array" ref="N145">INDEX(GMWQ!$A$2:$NF$60,MATCH(1,(GMWQ!$NE$2:$NE$60=N$3)*(GMWQ!$ND$2:$ND$60=N$4)*(GMWQ!$NF$2:$NF$60=N$1),0),$E145-1966)</f>
        <v>1519</v>
      </c>
      <c r="O145" s="12" cm="1">
        <f t="array" ref="O145">INDEX(GMWQ!$A$2:$NF$60,MATCH(1,(GMWQ!$NE$2:$NE$60=O$3)*(GMWQ!$ND$2:$ND$60=O$4)*(GMWQ!$NF$2:$NF$60=O$1),0),$E145-1966)</f>
        <v>2026</v>
      </c>
      <c r="P145" s="12" cm="1">
        <f t="array" ref="P145">INDEX(GMWQ!$A$2:$NF$60,MATCH(1,(GMWQ!$NE$2:$NE$60=P$3)*(GMWQ!$ND$2:$ND$60=P$4)*(GMWQ!$NF$2:$NF$60=P$1),0),$E145-1966)</f>
        <v>1245</v>
      </c>
      <c r="Q145" s="12" cm="1">
        <f t="array" ref="Q145">INDEX(GMWQ!$A$2:$NF$60,MATCH(1,(GMWQ!$NE$2:$NE$60=Q$3)*(GMWQ!$ND$2:$ND$60=Q$4)*(GMWQ!$NF$2:$NF$60=Q$1),0),$E145-1966)</f>
        <v>1181</v>
      </c>
      <c r="R145" s="12" cm="1">
        <f t="array" ref="R145">INDEX(GMWQ!$A$2:$NF$60,MATCH(1,(GMWQ!$NE$2:$NE$60=R$3)*(GMWQ!$ND$2:$ND$60=R$4)*(GMWQ!$NF$2:$NF$60=R$1),0),$E145-1966)</f>
        <v>465</v>
      </c>
      <c r="S145" s="12" cm="1">
        <f t="array" ref="S145">INDEX(GMWQ!$A$2:$NF$60,MATCH(1,(GMWQ!$NE$2:$NE$60=S$3)*(GMWQ!$ND$2:$ND$60=S$4)*(GMWQ!$NF$2:$NF$60=S$1),0),$E145-1966)</f>
        <v>2307</v>
      </c>
      <c r="T145" s="12" cm="1">
        <f t="array" ref="T145">INDEX(GMWQ!$A$2:$NF$60,MATCH(1,(GMWQ!$NE$2:$NE$60=T$3)*(GMWQ!$ND$2:$ND$60=T$4)*(GMWQ!$NF$2:$NF$60=T$1),0),$E145-1966)</f>
        <v>2588</v>
      </c>
      <c r="U145" s="12" cm="1">
        <f t="array" ref="U145">INDEX(GMWQ!$A$2:$NF$60,MATCH(1,(GMWQ!$NE$2:$NE$60=U$3)*(GMWQ!$ND$2:$ND$60=U$4)*(GMWQ!$NF$2:$NF$60=U$1),0),$E145-1966)</f>
        <v>1771</v>
      </c>
      <c r="V145" s="12" cm="1">
        <f t="array" ref="V145">INDEX(GMWQ!$A$2:$NF$60,MATCH(1,(GMWQ!$NE$2:$NE$60=V$3)*(GMWQ!$ND$2:$ND$60=V$4)*(GMWQ!$NF$2:$NF$60=V$1),0),$E145-1966)</f>
        <v>2585</v>
      </c>
      <c r="W145" s="12" cm="1">
        <f t="array" ref="W145">INDEX(GMWQ!$A$2:$NF$60,MATCH(1,(GMWQ!$NE$2:$NE$60=W$3)*(GMWQ!$ND$2:$ND$60=W$4)*(GMWQ!$NF$2:$NF$60=W$1),0),$E145-1966)</f>
        <v>3616</v>
      </c>
      <c r="X145" s="12" cm="1">
        <f t="array" ref="X145">INDEX(GMWQ!$A$2:$NF$60,MATCH(1,(GMWQ!$NE$2:$NE$60=X$3)*(GMWQ!$ND$2:$ND$60=X$4)*(GMWQ!$NF$2:$NF$60=X$1),0),$E145-1966)</f>
        <v>870</v>
      </c>
      <c r="Y145" s="12" cm="1">
        <f t="array" ref="Y145">INDEX(GMWQ!$A$2:$NF$60,MATCH(1,(GMWQ!$NE$2:$NE$60=Y$3)*(GMWQ!$ND$2:$ND$60=Y$4)*(GMWQ!$NF$2:$NF$60=Y$1),0),$E145-1966)</f>
        <v>978</v>
      </c>
      <c r="Z145" s="12" cm="1">
        <f t="array" ref="Z145">INDEX(GMWQ!$A$2:$NF$60,MATCH(1,(GMWQ!$NE$2:$NE$60=Z$3)*(GMWQ!$ND$2:$ND$60=Z$4)*(GMWQ!$NF$2:$NF$60=Z$1),0),$E145-1966)</f>
        <v>29420</v>
      </c>
      <c r="AA145" s="12" cm="1">
        <f t="array" ref="AA145">INDEX(GMWQ!$A$2:$NF$60,MATCH(1,(GMWQ!$NE$2:$NE$60=AA$3)*(GMWQ!$ND$2:$ND$60=AA$4)*(GMWQ!$NF$2:$NF$60=AA$1),0),$E145-1966)</f>
        <v>5656</v>
      </c>
    </row>
    <row r="146" spans="1:27" x14ac:dyDescent="0.25">
      <c r="B146" s="12">
        <f t="shared" si="12"/>
        <v>2007</v>
      </c>
      <c r="C146" s="12">
        <f t="shared" si="12"/>
        <v>2007</v>
      </c>
      <c r="E146" s="12">
        <f t="shared" si="10"/>
        <v>2112</v>
      </c>
      <c r="F146" s="12" cm="1">
        <f t="array" ref="F146">INDEX(GMWQ!$A$2:$NF$60,MATCH(1,(GMWQ!$NE$2:$NE$60=F$3)*(GMWQ!$ND$2:$ND$60=F$4)*(GMWQ!$NF$2:$NF$60=F$1),0),$E146-1966)</f>
        <v>32259</v>
      </c>
      <c r="G146" s="12" cm="1">
        <f t="array" ref="G146">INDEX(GMWQ!$A$2:$NF$60,MATCH(1,(GMWQ!$NE$2:$NE$60=G$3)*(GMWQ!$ND$2:$ND$60=G$4)*(GMWQ!$NF$2:$NF$60=G$1),0),$E146-1966)</f>
        <v>376</v>
      </c>
      <c r="H146" s="12" cm="1">
        <f t="array" ref="H146">INDEX(GMWQ!$A$2:$NF$60,MATCH(1,(GMWQ!$NE$2:$NE$60=H$3)*(GMWQ!$ND$2:$ND$60=H$4)*(GMWQ!$NF$2:$NF$60=H$1),0),$E146-1966)</f>
        <v>67</v>
      </c>
      <c r="I146" s="12" cm="1">
        <f t="array" ref="I146">INDEX(GMWQ!$A$2:$NF$60,MATCH(1,(GMWQ!$NE$2:$NE$60=I$3)*(GMWQ!$ND$2:$ND$60=I$4)*(GMWQ!$NF$2:$NF$60=I$1),0),$E146-1966)</f>
        <v>2931</v>
      </c>
      <c r="J146" s="12" cm="1">
        <f t="array" ref="J146">INDEX(GMWQ!$A$2:$NF$60,MATCH(1,(GMWQ!$NE$2:$NE$60=J$3)*(GMWQ!$ND$2:$ND$60=J$4)*(GMWQ!$NF$2:$NF$60=J$1),0),$E146-1966)</f>
        <v>85</v>
      </c>
      <c r="K146" s="12" cm="1">
        <f t="array" ref="K146">INDEX(GMWQ!$A$2:$NF$60,MATCH(1,(GMWQ!$NE$2:$NE$60=K$3)*(GMWQ!$ND$2:$ND$60=K$4)*(GMWQ!$NF$2:$NF$60=K$1),0),$E146-1966)</f>
        <v>160</v>
      </c>
      <c r="L146" s="12" cm="1">
        <f t="array" ref="L146">INDEX(GMWQ!$A$2:$NF$60,MATCH(1,(GMWQ!$NE$2:$NE$60=L$3)*(GMWQ!$ND$2:$ND$60=L$4)*(GMWQ!$NF$2:$NF$60=L$1),0),$E146-1966)</f>
        <v>2329</v>
      </c>
      <c r="M146" s="12" cm="1">
        <f t="array" ref="M146">INDEX(GMWQ!$A$2:$NF$60,MATCH(1,(GMWQ!$NE$2:$NE$60=M$3)*(GMWQ!$ND$2:$ND$60=M$4)*(GMWQ!$NF$2:$NF$60=M$1),0),$E146-1966)</f>
        <v>5081</v>
      </c>
      <c r="N146" s="12" cm="1">
        <f t="array" ref="N146">INDEX(GMWQ!$A$2:$NF$60,MATCH(1,(GMWQ!$NE$2:$NE$60=N$3)*(GMWQ!$ND$2:$ND$60=N$4)*(GMWQ!$NF$2:$NF$60=N$1),0),$E146-1966)</f>
        <v>1528</v>
      </c>
      <c r="O146" s="12" cm="1">
        <f t="array" ref="O146">INDEX(GMWQ!$A$2:$NF$60,MATCH(1,(GMWQ!$NE$2:$NE$60=O$3)*(GMWQ!$ND$2:$ND$60=O$4)*(GMWQ!$NF$2:$NF$60=O$1),0),$E146-1966)</f>
        <v>2043</v>
      </c>
      <c r="P146" s="12" cm="1">
        <f t="array" ref="P146">INDEX(GMWQ!$A$2:$NF$60,MATCH(1,(GMWQ!$NE$2:$NE$60=P$3)*(GMWQ!$ND$2:$ND$60=P$4)*(GMWQ!$NF$2:$NF$60=P$1),0),$E146-1966)</f>
        <v>1235</v>
      </c>
      <c r="Q146" s="12" cm="1">
        <f t="array" ref="Q146">INDEX(GMWQ!$A$2:$NF$60,MATCH(1,(GMWQ!$NE$2:$NE$60=Q$3)*(GMWQ!$ND$2:$ND$60=Q$4)*(GMWQ!$NF$2:$NF$60=Q$1),0),$E146-1966)</f>
        <v>1185</v>
      </c>
      <c r="R146" s="12" cm="1">
        <f t="array" ref="R146">INDEX(GMWQ!$A$2:$NF$60,MATCH(1,(GMWQ!$NE$2:$NE$60=R$3)*(GMWQ!$ND$2:$ND$60=R$4)*(GMWQ!$NF$2:$NF$60=R$1),0),$E146-1966)</f>
        <v>470</v>
      </c>
      <c r="S146" s="12" cm="1">
        <f t="array" ref="S146">INDEX(GMWQ!$A$2:$NF$60,MATCH(1,(GMWQ!$NE$2:$NE$60=S$3)*(GMWQ!$ND$2:$ND$60=S$4)*(GMWQ!$NF$2:$NF$60=S$1),0),$E146-1966)</f>
        <v>2308</v>
      </c>
      <c r="T146" s="12" cm="1">
        <f t="array" ref="T146">INDEX(GMWQ!$A$2:$NF$60,MATCH(1,(GMWQ!$NE$2:$NE$60=T$3)*(GMWQ!$ND$2:$ND$60=T$4)*(GMWQ!$NF$2:$NF$60=T$1),0),$E146-1966)</f>
        <v>2607</v>
      </c>
      <c r="U146" s="12" cm="1">
        <f t="array" ref="U146">INDEX(GMWQ!$A$2:$NF$60,MATCH(1,(GMWQ!$NE$2:$NE$60=U$3)*(GMWQ!$ND$2:$ND$60=U$4)*(GMWQ!$NF$2:$NF$60=U$1),0),$E146-1966)</f>
        <v>1767</v>
      </c>
      <c r="V146" s="12" cm="1">
        <f t="array" ref="V146">INDEX(GMWQ!$A$2:$NF$60,MATCH(1,(GMWQ!$NE$2:$NE$60=V$3)*(GMWQ!$ND$2:$ND$60=V$4)*(GMWQ!$NF$2:$NF$60=V$1),0),$E146-1966)</f>
        <v>2595</v>
      </c>
      <c r="W146" s="12" cm="1">
        <f t="array" ref="W146">INDEX(GMWQ!$A$2:$NF$60,MATCH(1,(GMWQ!$NE$2:$NE$60=W$3)*(GMWQ!$ND$2:$ND$60=W$4)*(GMWQ!$NF$2:$NF$60=W$1),0),$E146-1966)</f>
        <v>3626</v>
      </c>
      <c r="X146" s="12" cm="1">
        <f t="array" ref="X146">INDEX(GMWQ!$A$2:$NF$60,MATCH(1,(GMWQ!$NE$2:$NE$60=X$3)*(GMWQ!$ND$2:$ND$60=X$4)*(GMWQ!$NF$2:$NF$60=X$1),0),$E146-1966)</f>
        <v>865</v>
      </c>
      <c r="Y146" s="12" cm="1">
        <f t="array" ref="Y146">INDEX(GMWQ!$A$2:$NF$60,MATCH(1,(GMWQ!$NE$2:$NE$60=Y$3)*(GMWQ!$ND$2:$ND$60=Y$4)*(GMWQ!$NF$2:$NF$60=Y$1),0),$E146-1966)</f>
        <v>998</v>
      </c>
      <c r="Z146" s="12" cm="1">
        <f t="array" ref="Z146">INDEX(GMWQ!$A$2:$NF$60,MATCH(1,(GMWQ!$NE$2:$NE$60=Z$3)*(GMWQ!$ND$2:$ND$60=Z$4)*(GMWQ!$NF$2:$NF$60=Z$1),0),$E146-1966)</f>
        <v>29576</v>
      </c>
      <c r="AA146" s="12" cm="1">
        <f t="array" ref="AA146">INDEX(GMWQ!$A$2:$NF$60,MATCH(1,(GMWQ!$NE$2:$NE$60=AA$3)*(GMWQ!$ND$2:$ND$60=AA$4)*(GMWQ!$NF$2:$NF$60=AA$1),0),$E146-1966)</f>
        <v>5641</v>
      </c>
    </row>
    <row r="147" spans="1:27" x14ac:dyDescent="0.25">
      <c r="A147" s="12">
        <v>2008</v>
      </c>
      <c r="B147" s="12">
        <f t="shared" si="12"/>
        <v>2008</v>
      </c>
      <c r="C147" s="12">
        <f t="shared" si="12"/>
        <v>2007</v>
      </c>
      <c r="D147" s="12">
        <f t="shared" si="12"/>
        <v>2007</v>
      </c>
      <c r="E147" s="12">
        <f t="shared" si="10"/>
        <v>2113</v>
      </c>
      <c r="F147" s="12" cm="1">
        <f t="array" ref="F147">INDEX(GMWQ!$A$2:$NF$60,MATCH(1,(GMWQ!$NE$2:$NE$60=F$3)*(GMWQ!$ND$2:$ND$60=F$4)*(GMWQ!$NF$2:$NF$60=F$1),0),$E147-1966)</f>
        <v>32277</v>
      </c>
      <c r="G147" s="12" cm="1">
        <f t="array" ref="G147">INDEX(GMWQ!$A$2:$NF$60,MATCH(1,(GMWQ!$NE$2:$NE$60=G$3)*(GMWQ!$ND$2:$ND$60=G$4)*(GMWQ!$NF$2:$NF$60=G$1),0),$E147-1966)</f>
        <v>387</v>
      </c>
      <c r="H147" s="12" cm="1">
        <f t="array" ref="H147">INDEX(GMWQ!$A$2:$NF$60,MATCH(1,(GMWQ!$NE$2:$NE$60=H$3)*(GMWQ!$ND$2:$ND$60=H$4)*(GMWQ!$NF$2:$NF$60=H$1),0),$E147-1966)</f>
        <v>68</v>
      </c>
      <c r="I147" s="12" cm="1">
        <f t="array" ref="I147">INDEX(GMWQ!$A$2:$NF$60,MATCH(1,(GMWQ!$NE$2:$NE$60=I$3)*(GMWQ!$ND$2:$ND$60=I$4)*(GMWQ!$NF$2:$NF$60=I$1),0),$E147-1966)</f>
        <v>2907</v>
      </c>
      <c r="J147" s="12" cm="1">
        <f t="array" ref="J147">INDEX(GMWQ!$A$2:$NF$60,MATCH(1,(GMWQ!$NE$2:$NE$60=J$3)*(GMWQ!$ND$2:$ND$60=J$4)*(GMWQ!$NF$2:$NF$60=J$1),0),$E147-1966)</f>
        <v>86</v>
      </c>
      <c r="K147" s="12" cm="1">
        <f t="array" ref="K147">INDEX(GMWQ!$A$2:$NF$60,MATCH(1,(GMWQ!$NE$2:$NE$60=K$3)*(GMWQ!$ND$2:$ND$60=K$4)*(GMWQ!$NF$2:$NF$60=K$1),0),$E147-1966)</f>
        <v>165</v>
      </c>
      <c r="L147" s="12" cm="1">
        <f t="array" ref="L147">INDEX(GMWQ!$A$2:$NF$60,MATCH(1,(GMWQ!$NE$2:$NE$60=L$3)*(GMWQ!$ND$2:$ND$60=L$4)*(GMWQ!$NF$2:$NF$60=L$1),0),$E147-1966)</f>
        <v>2306</v>
      </c>
      <c r="M147" s="12" cm="1">
        <f t="array" ref="M147">INDEX(GMWQ!$A$2:$NF$60,MATCH(1,(GMWQ!$NE$2:$NE$60=M$3)*(GMWQ!$ND$2:$ND$60=M$4)*(GMWQ!$NF$2:$NF$60=M$1),0),$E147-1966)</f>
        <v>5106</v>
      </c>
      <c r="N147" s="12" cm="1">
        <f t="array" ref="N147">INDEX(GMWQ!$A$2:$NF$60,MATCH(1,(GMWQ!$NE$2:$NE$60=N$3)*(GMWQ!$ND$2:$ND$60=N$4)*(GMWQ!$NF$2:$NF$60=N$1),0),$E147-1966)</f>
        <v>1514</v>
      </c>
      <c r="O147" s="12" cm="1">
        <f t="array" ref="O147">INDEX(GMWQ!$A$2:$NF$60,MATCH(1,(GMWQ!$NE$2:$NE$60=O$3)*(GMWQ!$ND$2:$ND$60=O$4)*(GMWQ!$NF$2:$NF$60=O$1),0),$E147-1966)</f>
        <v>2036</v>
      </c>
      <c r="P147" s="12" cm="1">
        <f t="array" ref="P147">INDEX(GMWQ!$A$2:$NF$60,MATCH(1,(GMWQ!$NE$2:$NE$60=P$3)*(GMWQ!$ND$2:$ND$60=P$4)*(GMWQ!$NF$2:$NF$60=P$1),0),$E147-1966)</f>
        <v>1223</v>
      </c>
      <c r="Q147" s="12" cm="1">
        <f t="array" ref="Q147">INDEX(GMWQ!$A$2:$NF$60,MATCH(1,(GMWQ!$NE$2:$NE$60=Q$3)*(GMWQ!$ND$2:$ND$60=Q$4)*(GMWQ!$NF$2:$NF$60=Q$1),0),$E147-1966)</f>
        <v>1201</v>
      </c>
      <c r="R147" s="12" cm="1">
        <f t="array" ref="R147">INDEX(GMWQ!$A$2:$NF$60,MATCH(1,(GMWQ!$NE$2:$NE$60=R$3)*(GMWQ!$ND$2:$ND$60=R$4)*(GMWQ!$NF$2:$NF$60=R$1),0),$E147-1966)</f>
        <v>470</v>
      </c>
      <c r="S147" s="12" cm="1">
        <f t="array" ref="S147">INDEX(GMWQ!$A$2:$NF$60,MATCH(1,(GMWQ!$NE$2:$NE$60=S$3)*(GMWQ!$ND$2:$ND$60=S$4)*(GMWQ!$NF$2:$NF$60=S$1),0),$E147-1966)</f>
        <v>2318</v>
      </c>
      <c r="T147" s="12" cm="1">
        <f t="array" ref="T147">INDEX(GMWQ!$A$2:$NF$60,MATCH(1,(GMWQ!$NE$2:$NE$60=T$3)*(GMWQ!$ND$2:$ND$60=T$4)*(GMWQ!$NF$2:$NF$60=T$1),0),$E147-1966)</f>
        <v>2618</v>
      </c>
      <c r="U147" s="12" cm="1">
        <f t="array" ref="U147">INDEX(GMWQ!$A$2:$NF$60,MATCH(1,(GMWQ!$NE$2:$NE$60=U$3)*(GMWQ!$ND$2:$ND$60=U$4)*(GMWQ!$NF$2:$NF$60=U$1),0),$E147-1966)</f>
        <v>1750</v>
      </c>
      <c r="V147" s="12" cm="1">
        <f t="array" ref="V147">INDEX(GMWQ!$A$2:$NF$60,MATCH(1,(GMWQ!$NE$2:$NE$60=V$3)*(GMWQ!$ND$2:$ND$60=V$4)*(GMWQ!$NF$2:$NF$60=V$1),0),$E147-1966)</f>
        <v>2601</v>
      </c>
      <c r="W147" s="12" cm="1">
        <f t="array" ref="W147">INDEX(GMWQ!$A$2:$NF$60,MATCH(1,(GMWQ!$NE$2:$NE$60=W$3)*(GMWQ!$ND$2:$ND$60=W$4)*(GMWQ!$NF$2:$NF$60=W$1),0),$E147-1966)</f>
        <v>3653</v>
      </c>
      <c r="X147" s="12" cm="1">
        <f t="array" ref="X147">INDEX(GMWQ!$A$2:$NF$60,MATCH(1,(GMWQ!$NE$2:$NE$60=X$3)*(GMWQ!$ND$2:$ND$60=X$4)*(GMWQ!$NF$2:$NF$60=X$1),0),$E147-1966)</f>
        <v>876</v>
      </c>
      <c r="Y147" s="12" cm="1">
        <f t="array" ref="Y147">INDEX(GMWQ!$A$2:$NF$60,MATCH(1,(GMWQ!$NE$2:$NE$60=Y$3)*(GMWQ!$ND$2:$ND$60=Y$4)*(GMWQ!$NF$2:$NF$60=Y$1),0),$E147-1966)</f>
        <v>992</v>
      </c>
      <c r="Z147" s="12" cm="1">
        <f t="array" ref="Z147">INDEX(GMWQ!$A$2:$NF$60,MATCH(1,(GMWQ!$NE$2:$NE$60=Z$3)*(GMWQ!$ND$2:$ND$60=Z$4)*(GMWQ!$NF$2:$NF$60=Z$1),0),$E147-1966)</f>
        <v>29684</v>
      </c>
      <c r="AA147" s="12" cm="1">
        <f t="array" ref="AA147">INDEX(GMWQ!$A$2:$NF$60,MATCH(1,(GMWQ!$NE$2:$NE$60=AA$3)*(GMWQ!$ND$2:$ND$60=AA$4)*(GMWQ!$NF$2:$NF$60=AA$1),0),$E147-1966)</f>
        <v>5629</v>
      </c>
    </row>
    <row r="148" spans="1:27" x14ac:dyDescent="0.25">
      <c r="B148" s="12">
        <f t="shared" si="12"/>
        <v>2008</v>
      </c>
      <c r="C148" s="12">
        <f t="shared" si="12"/>
        <v>2008</v>
      </c>
      <c r="E148" s="12">
        <f t="shared" si="10"/>
        <v>2114</v>
      </c>
      <c r="F148" s="12" cm="1">
        <f t="array" ref="F148">INDEX(GMWQ!$A$2:$NF$60,MATCH(1,(GMWQ!$NE$2:$NE$60=F$3)*(GMWQ!$ND$2:$ND$60=F$4)*(GMWQ!$NF$2:$NF$60=F$1),0),$E148-1966)</f>
        <v>32347</v>
      </c>
      <c r="G148" s="12" cm="1">
        <f t="array" ref="G148">INDEX(GMWQ!$A$2:$NF$60,MATCH(1,(GMWQ!$NE$2:$NE$60=G$3)*(GMWQ!$ND$2:$ND$60=G$4)*(GMWQ!$NF$2:$NF$60=G$1),0),$E148-1966)</f>
        <v>400</v>
      </c>
      <c r="H148" s="12" cm="1">
        <f t="array" ref="H148">INDEX(GMWQ!$A$2:$NF$60,MATCH(1,(GMWQ!$NE$2:$NE$60=H$3)*(GMWQ!$ND$2:$ND$60=H$4)*(GMWQ!$NF$2:$NF$60=H$1),0),$E148-1966)</f>
        <v>67</v>
      </c>
      <c r="I148" s="12" cm="1">
        <f t="array" ref="I148">INDEX(GMWQ!$A$2:$NF$60,MATCH(1,(GMWQ!$NE$2:$NE$60=I$3)*(GMWQ!$ND$2:$ND$60=I$4)*(GMWQ!$NF$2:$NF$60=I$1),0),$E148-1966)</f>
        <v>2884</v>
      </c>
      <c r="J148" s="12" cm="1">
        <f t="array" ref="J148">INDEX(GMWQ!$A$2:$NF$60,MATCH(1,(GMWQ!$NE$2:$NE$60=J$3)*(GMWQ!$ND$2:$ND$60=J$4)*(GMWQ!$NF$2:$NF$60=J$1),0),$E148-1966)</f>
        <v>86</v>
      </c>
      <c r="K148" s="12" cm="1">
        <f t="array" ref="K148">INDEX(GMWQ!$A$2:$NF$60,MATCH(1,(GMWQ!$NE$2:$NE$60=K$3)*(GMWQ!$ND$2:$ND$60=K$4)*(GMWQ!$NF$2:$NF$60=K$1),0),$E148-1966)</f>
        <v>170</v>
      </c>
      <c r="L148" s="12" cm="1">
        <f t="array" ref="L148">INDEX(GMWQ!$A$2:$NF$60,MATCH(1,(GMWQ!$NE$2:$NE$60=L$3)*(GMWQ!$ND$2:$ND$60=L$4)*(GMWQ!$NF$2:$NF$60=L$1),0),$E148-1966)</f>
        <v>2300</v>
      </c>
      <c r="M148" s="12" cm="1">
        <f t="array" ref="M148">INDEX(GMWQ!$A$2:$NF$60,MATCH(1,(GMWQ!$NE$2:$NE$60=M$3)*(GMWQ!$ND$2:$ND$60=M$4)*(GMWQ!$NF$2:$NF$60=M$1),0),$E148-1966)</f>
        <v>5094</v>
      </c>
      <c r="N148" s="12" cm="1">
        <f t="array" ref="N148">INDEX(GMWQ!$A$2:$NF$60,MATCH(1,(GMWQ!$NE$2:$NE$60=N$3)*(GMWQ!$ND$2:$ND$60=N$4)*(GMWQ!$NF$2:$NF$60=N$1),0),$E148-1966)</f>
        <v>1522</v>
      </c>
      <c r="O148" s="12" cm="1">
        <f t="array" ref="O148">INDEX(GMWQ!$A$2:$NF$60,MATCH(1,(GMWQ!$NE$2:$NE$60=O$3)*(GMWQ!$ND$2:$ND$60=O$4)*(GMWQ!$NF$2:$NF$60=O$1),0),$E148-1966)</f>
        <v>2042</v>
      </c>
      <c r="P148" s="12" cm="1">
        <f t="array" ref="P148">INDEX(GMWQ!$A$2:$NF$60,MATCH(1,(GMWQ!$NE$2:$NE$60=P$3)*(GMWQ!$ND$2:$ND$60=P$4)*(GMWQ!$NF$2:$NF$60=P$1),0),$E148-1966)</f>
        <v>1234</v>
      </c>
      <c r="Q148" s="12" cm="1">
        <f t="array" ref="Q148">INDEX(GMWQ!$A$2:$NF$60,MATCH(1,(GMWQ!$NE$2:$NE$60=Q$3)*(GMWQ!$ND$2:$ND$60=Q$4)*(GMWQ!$NF$2:$NF$60=Q$1),0),$E148-1966)</f>
        <v>1200</v>
      </c>
      <c r="R148" s="12" cm="1">
        <f t="array" ref="R148">INDEX(GMWQ!$A$2:$NF$60,MATCH(1,(GMWQ!$NE$2:$NE$60=R$3)*(GMWQ!$ND$2:$ND$60=R$4)*(GMWQ!$NF$2:$NF$60=R$1),0),$E148-1966)</f>
        <v>478</v>
      </c>
      <c r="S148" s="12" cm="1">
        <f t="array" ref="S148">INDEX(GMWQ!$A$2:$NF$60,MATCH(1,(GMWQ!$NE$2:$NE$60=S$3)*(GMWQ!$ND$2:$ND$60=S$4)*(GMWQ!$NF$2:$NF$60=S$1),0),$E148-1966)</f>
        <v>2333</v>
      </c>
      <c r="T148" s="12" cm="1">
        <f t="array" ref="T148">INDEX(GMWQ!$A$2:$NF$60,MATCH(1,(GMWQ!$NE$2:$NE$60=T$3)*(GMWQ!$ND$2:$ND$60=T$4)*(GMWQ!$NF$2:$NF$60=T$1),0),$E148-1966)</f>
        <v>2625</v>
      </c>
      <c r="U148" s="12" cm="1">
        <f t="array" ref="U148">INDEX(GMWQ!$A$2:$NF$60,MATCH(1,(GMWQ!$NE$2:$NE$60=U$3)*(GMWQ!$ND$2:$ND$60=U$4)*(GMWQ!$NF$2:$NF$60=U$1),0),$E148-1966)</f>
        <v>1743</v>
      </c>
      <c r="V148" s="12" cm="1">
        <f t="array" ref="V148">INDEX(GMWQ!$A$2:$NF$60,MATCH(1,(GMWQ!$NE$2:$NE$60=V$3)*(GMWQ!$ND$2:$ND$60=V$4)*(GMWQ!$NF$2:$NF$60=V$1),0),$E148-1966)</f>
        <v>2609</v>
      </c>
      <c r="W148" s="12" cm="1">
        <f t="array" ref="W148">INDEX(GMWQ!$A$2:$NF$60,MATCH(1,(GMWQ!$NE$2:$NE$60=W$3)*(GMWQ!$ND$2:$ND$60=W$4)*(GMWQ!$NF$2:$NF$60=W$1),0),$E148-1966)</f>
        <v>3691</v>
      </c>
      <c r="X148" s="12" cm="1">
        <f t="array" ref="X148">INDEX(GMWQ!$A$2:$NF$60,MATCH(1,(GMWQ!$NE$2:$NE$60=X$3)*(GMWQ!$ND$2:$ND$60=X$4)*(GMWQ!$NF$2:$NF$60=X$1),0),$E148-1966)</f>
        <v>896</v>
      </c>
      <c r="Y148" s="12" cm="1">
        <f t="array" ref="Y148">INDEX(GMWQ!$A$2:$NF$60,MATCH(1,(GMWQ!$NE$2:$NE$60=Y$3)*(GMWQ!$ND$2:$ND$60=Y$4)*(GMWQ!$NF$2:$NF$60=Y$1),0),$E148-1966)</f>
        <v>972</v>
      </c>
      <c r="Z148" s="12" cm="1">
        <f t="array" ref="Z148">INDEX(GMWQ!$A$2:$NF$60,MATCH(1,(GMWQ!$NE$2:$NE$60=Z$3)*(GMWQ!$ND$2:$ND$60=Z$4)*(GMWQ!$NF$2:$NF$60=Z$1),0),$E148-1966)</f>
        <v>29722</v>
      </c>
      <c r="AA148" s="12" cm="1">
        <f t="array" ref="AA148">INDEX(GMWQ!$A$2:$NF$60,MATCH(1,(GMWQ!$NE$2:$NE$60=AA$3)*(GMWQ!$ND$2:$ND$60=AA$4)*(GMWQ!$NF$2:$NF$60=AA$1),0),$E148-1966)</f>
        <v>5651</v>
      </c>
    </row>
    <row r="149" spans="1:27" x14ac:dyDescent="0.25">
      <c r="B149" s="12">
        <f t="shared" si="12"/>
        <v>2008</v>
      </c>
      <c r="C149" s="12">
        <f t="shared" si="12"/>
        <v>2008</v>
      </c>
      <c r="E149" s="12">
        <f t="shared" si="10"/>
        <v>2115</v>
      </c>
      <c r="F149" s="12" cm="1">
        <f t="array" ref="F149">INDEX(GMWQ!$A$2:$NF$60,MATCH(1,(GMWQ!$NE$2:$NE$60=F$3)*(GMWQ!$ND$2:$ND$60=F$4)*(GMWQ!$NF$2:$NF$60=F$1),0),$E149-1966)</f>
        <v>32317</v>
      </c>
      <c r="G149" s="12" cm="1">
        <f t="array" ref="G149">INDEX(GMWQ!$A$2:$NF$60,MATCH(1,(GMWQ!$NE$2:$NE$60=G$3)*(GMWQ!$ND$2:$ND$60=G$4)*(GMWQ!$NF$2:$NF$60=G$1),0),$E149-1966)</f>
        <v>390</v>
      </c>
      <c r="H149" s="12" cm="1">
        <f t="array" ref="H149">INDEX(GMWQ!$A$2:$NF$60,MATCH(1,(GMWQ!$NE$2:$NE$60=H$3)*(GMWQ!$ND$2:$ND$60=H$4)*(GMWQ!$NF$2:$NF$60=H$1),0),$E149-1966)</f>
        <v>65</v>
      </c>
      <c r="I149" s="12" cm="1">
        <f t="array" ref="I149">INDEX(GMWQ!$A$2:$NF$60,MATCH(1,(GMWQ!$NE$2:$NE$60=I$3)*(GMWQ!$ND$2:$ND$60=I$4)*(GMWQ!$NF$2:$NF$60=I$1),0),$E149-1966)</f>
        <v>2848</v>
      </c>
      <c r="J149" s="12" cm="1">
        <f t="array" ref="J149">INDEX(GMWQ!$A$2:$NF$60,MATCH(1,(GMWQ!$NE$2:$NE$60=J$3)*(GMWQ!$ND$2:$ND$60=J$4)*(GMWQ!$NF$2:$NF$60=J$1),0),$E149-1966)</f>
        <v>86</v>
      </c>
      <c r="K149" s="12" cm="1">
        <f t="array" ref="K149">INDEX(GMWQ!$A$2:$NF$60,MATCH(1,(GMWQ!$NE$2:$NE$60=K$3)*(GMWQ!$ND$2:$ND$60=K$4)*(GMWQ!$NF$2:$NF$60=K$1),0),$E149-1966)</f>
        <v>174</v>
      </c>
      <c r="L149" s="12" cm="1">
        <f t="array" ref="L149">INDEX(GMWQ!$A$2:$NF$60,MATCH(1,(GMWQ!$NE$2:$NE$60=L$3)*(GMWQ!$ND$2:$ND$60=L$4)*(GMWQ!$NF$2:$NF$60=L$1),0),$E149-1966)</f>
        <v>2373</v>
      </c>
      <c r="M149" s="12" cm="1">
        <f t="array" ref="M149">INDEX(GMWQ!$A$2:$NF$60,MATCH(1,(GMWQ!$NE$2:$NE$60=M$3)*(GMWQ!$ND$2:$ND$60=M$4)*(GMWQ!$NF$2:$NF$60=M$1),0),$E149-1966)</f>
        <v>5060</v>
      </c>
      <c r="N149" s="12" cm="1">
        <f t="array" ref="N149">INDEX(GMWQ!$A$2:$NF$60,MATCH(1,(GMWQ!$NE$2:$NE$60=N$3)*(GMWQ!$ND$2:$ND$60=N$4)*(GMWQ!$NF$2:$NF$60=N$1),0),$E149-1966)</f>
        <v>1521</v>
      </c>
      <c r="O149" s="12" cm="1">
        <f t="array" ref="O149">INDEX(GMWQ!$A$2:$NF$60,MATCH(1,(GMWQ!$NE$2:$NE$60=O$3)*(GMWQ!$ND$2:$ND$60=O$4)*(GMWQ!$NF$2:$NF$60=O$1),0),$E149-1966)</f>
        <v>2039</v>
      </c>
      <c r="P149" s="12" cm="1">
        <f t="array" ref="P149">INDEX(GMWQ!$A$2:$NF$60,MATCH(1,(GMWQ!$NE$2:$NE$60=P$3)*(GMWQ!$ND$2:$ND$60=P$4)*(GMWQ!$NF$2:$NF$60=P$1),0),$E149-1966)</f>
        <v>1239</v>
      </c>
      <c r="Q149" s="12" cm="1">
        <f t="array" ref="Q149">INDEX(GMWQ!$A$2:$NF$60,MATCH(1,(GMWQ!$NE$2:$NE$60=Q$3)*(GMWQ!$ND$2:$ND$60=Q$4)*(GMWQ!$NF$2:$NF$60=Q$1),0),$E149-1966)</f>
        <v>1206</v>
      </c>
      <c r="R149" s="12" cm="1">
        <f t="array" ref="R149">INDEX(GMWQ!$A$2:$NF$60,MATCH(1,(GMWQ!$NE$2:$NE$60=R$3)*(GMWQ!$ND$2:$ND$60=R$4)*(GMWQ!$NF$2:$NF$60=R$1),0),$E149-1966)</f>
        <v>483</v>
      </c>
      <c r="S149" s="12" cm="1">
        <f t="array" ref="S149">INDEX(GMWQ!$A$2:$NF$60,MATCH(1,(GMWQ!$NE$2:$NE$60=S$3)*(GMWQ!$ND$2:$ND$60=S$4)*(GMWQ!$NF$2:$NF$60=S$1),0),$E149-1966)</f>
        <v>2327</v>
      </c>
      <c r="T149" s="12" cm="1">
        <f t="array" ref="T149">INDEX(GMWQ!$A$2:$NF$60,MATCH(1,(GMWQ!$NE$2:$NE$60=T$3)*(GMWQ!$ND$2:$ND$60=T$4)*(GMWQ!$NF$2:$NF$60=T$1),0),$E149-1966)</f>
        <v>2587</v>
      </c>
      <c r="U149" s="12" cm="1">
        <f t="array" ref="U149">INDEX(GMWQ!$A$2:$NF$60,MATCH(1,(GMWQ!$NE$2:$NE$60=U$3)*(GMWQ!$ND$2:$ND$60=U$4)*(GMWQ!$NF$2:$NF$60=U$1),0),$E149-1966)</f>
        <v>1717</v>
      </c>
      <c r="V149" s="12" cm="1">
        <f t="array" ref="V149">INDEX(GMWQ!$A$2:$NF$60,MATCH(1,(GMWQ!$NE$2:$NE$60=V$3)*(GMWQ!$ND$2:$ND$60=V$4)*(GMWQ!$NF$2:$NF$60=V$1),0),$E149-1966)</f>
        <v>2616</v>
      </c>
      <c r="W149" s="12" cm="1">
        <f t="array" ref="W149">INDEX(GMWQ!$A$2:$NF$60,MATCH(1,(GMWQ!$NE$2:$NE$60=W$3)*(GMWQ!$ND$2:$ND$60=W$4)*(GMWQ!$NF$2:$NF$60=W$1),0),$E149-1966)</f>
        <v>3731</v>
      </c>
      <c r="X149" s="12" cm="1">
        <f t="array" ref="X149">INDEX(GMWQ!$A$2:$NF$60,MATCH(1,(GMWQ!$NE$2:$NE$60=X$3)*(GMWQ!$ND$2:$ND$60=X$4)*(GMWQ!$NF$2:$NF$60=X$1),0),$E149-1966)</f>
        <v>887</v>
      </c>
      <c r="Y149" s="12" cm="1">
        <f t="array" ref="Y149">INDEX(GMWQ!$A$2:$NF$60,MATCH(1,(GMWQ!$NE$2:$NE$60=Y$3)*(GMWQ!$ND$2:$ND$60=Y$4)*(GMWQ!$NF$2:$NF$60=Y$1),0),$E149-1966)</f>
        <v>968</v>
      </c>
      <c r="Z149" s="12" cm="1">
        <f t="array" ref="Z149">INDEX(GMWQ!$A$2:$NF$60,MATCH(1,(GMWQ!$NE$2:$NE$60=Z$3)*(GMWQ!$ND$2:$ND$60=Z$4)*(GMWQ!$NF$2:$NF$60=Z$1),0),$E149-1966)</f>
        <v>29580</v>
      </c>
      <c r="AA149" s="12" cm="1">
        <f t="array" ref="AA149">INDEX(GMWQ!$A$2:$NF$60,MATCH(1,(GMWQ!$NE$2:$NE$60=AA$3)*(GMWQ!$ND$2:$ND$60=AA$4)*(GMWQ!$NF$2:$NF$60=AA$1),0),$E149-1966)</f>
        <v>5681</v>
      </c>
    </row>
    <row r="150" spans="1:27" x14ac:dyDescent="0.25">
      <c r="B150" s="12">
        <f t="shared" si="12"/>
        <v>2008</v>
      </c>
      <c r="C150" s="12">
        <f t="shared" si="12"/>
        <v>2008</v>
      </c>
      <c r="E150" s="12">
        <f t="shared" si="10"/>
        <v>2116</v>
      </c>
      <c r="F150" s="12" cm="1">
        <f t="array" ref="F150">INDEX(GMWQ!$A$2:$NF$60,MATCH(1,(GMWQ!$NE$2:$NE$60=F$3)*(GMWQ!$ND$2:$ND$60=F$4)*(GMWQ!$NF$2:$NF$60=F$1),0),$E150-1966)</f>
        <v>32130</v>
      </c>
      <c r="G150" s="12" cm="1">
        <f t="array" ref="G150">INDEX(GMWQ!$A$2:$NF$60,MATCH(1,(GMWQ!$NE$2:$NE$60=G$3)*(GMWQ!$ND$2:$ND$60=G$4)*(GMWQ!$NF$2:$NF$60=G$1),0),$E150-1966)</f>
        <v>388</v>
      </c>
      <c r="H150" s="12" cm="1">
        <f t="array" ref="H150">INDEX(GMWQ!$A$2:$NF$60,MATCH(1,(GMWQ!$NE$2:$NE$60=H$3)*(GMWQ!$ND$2:$ND$60=H$4)*(GMWQ!$NF$2:$NF$60=H$1),0),$E150-1966)</f>
        <v>59</v>
      </c>
      <c r="I150" s="12" cm="1">
        <f t="array" ref="I150">INDEX(GMWQ!$A$2:$NF$60,MATCH(1,(GMWQ!$NE$2:$NE$60=I$3)*(GMWQ!$ND$2:$ND$60=I$4)*(GMWQ!$NF$2:$NF$60=I$1),0),$E150-1966)</f>
        <v>2694</v>
      </c>
      <c r="J150" s="12" cm="1">
        <f t="array" ref="J150">INDEX(GMWQ!$A$2:$NF$60,MATCH(1,(GMWQ!$NE$2:$NE$60=J$3)*(GMWQ!$ND$2:$ND$60=J$4)*(GMWQ!$NF$2:$NF$60=J$1),0),$E150-1966)</f>
        <v>92</v>
      </c>
      <c r="K150" s="12" cm="1">
        <f t="array" ref="K150">INDEX(GMWQ!$A$2:$NF$60,MATCH(1,(GMWQ!$NE$2:$NE$60=K$3)*(GMWQ!$ND$2:$ND$60=K$4)*(GMWQ!$NF$2:$NF$60=K$1),0),$E150-1966)</f>
        <v>177</v>
      </c>
      <c r="L150" s="12" cm="1">
        <f t="array" ref="L150">INDEX(GMWQ!$A$2:$NF$60,MATCH(1,(GMWQ!$NE$2:$NE$60=L$3)*(GMWQ!$ND$2:$ND$60=L$4)*(GMWQ!$NF$2:$NF$60=L$1),0),$E150-1966)</f>
        <v>2333</v>
      </c>
      <c r="M150" s="12" cm="1">
        <f t="array" ref="M150">INDEX(GMWQ!$A$2:$NF$60,MATCH(1,(GMWQ!$NE$2:$NE$60=M$3)*(GMWQ!$ND$2:$ND$60=M$4)*(GMWQ!$NF$2:$NF$60=M$1),0),$E150-1966)</f>
        <v>5021</v>
      </c>
      <c r="N150" s="12" cm="1">
        <f t="array" ref="N150">INDEX(GMWQ!$A$2:$NF$60,MATCH(1,(GMWQ!$NE$2:$NE$60=N$3)*(GMWQ!$ND$2:$ND$60=N$4)*(GMWQ!$NF$2:$NF$60=N$1),0),$E150-1966)</f>
        <v>1527</v>
      </c>
      <c r="O150" s="12" cm="1">
        <f t="array" ref="O150">INDEX(GMWQ!$A$2:$NF$60,MATCH(1,(GMWQ!$NE$2:$NE$60=O$3)*(GMWQ!$ND$2:$ND$60=O$4)*(GMWQ!$NF$2:$NF$60=O$1),0),$E150-1966)</f>
        <v>2027</v>
      </c>
      <c r="P150" s="12" cm="1">
        <f t="array" ref="P150">INDEX(GMWQ!$A$2:$NF$60,MATCH(1,(GMWQ!$NE$2:$NE$60=P$3)*(GMWQ!$ND$2:$ND$60=P$4)*(GMWQ!$NF$2:$NF$60=P$1),0),$E150-1966)</f>
        <v>1213</v>
      </c>
      <c r="Q150" s="12" cm="1">
        <f t="array" ref="Q150">INDEX(GMWQ!$A$2:$NF$60,MATCH(1,(GMWQ!$NE$2:$NE$60=Q$3)*(GMWQ!$ND$2:$ND$60=Q$4)*(GMWQ!$NF$2:$NF$60=Q$1),0),$E150-1966)</f>
        <v>1209</v>
      </c>
      <c r="R150" s="12" cm="1">
        <f t="array" ref="R150">INDEX(GMWQ!$A$2:$NF$60,MATCH(1,(GMWQ!$NE$2:$NE$60=R$3)*(GMWQ!$ND$2:$ND$60=R$4)*(GMWQ!$NF$2:$NF$60=R$1),0),$E150-1966)</f>
        <v>493</v>
      </c>
      <c r="S150" s="12" cm="1">
        <f t="array" ref="S150">INDEX(GMWQ!$A$2:$NF$60,MATCH(1,(GMWQ!$NE$2:$NE$60=S$3)*(GMWQ!$ND$2:$ND$60=S$4)*(GMWQ!$NF$2:$NF$60=S$1),0),$E150-1966)</f>
        <v>2374</v>
      </c>
      <c r="T150" s="12" cm="1">
        <f t="array" ref="T150">INDEX(GMWQ!$A$2:$NF$60,MATCH(1,(GMWQ!$NE$2:$NE$60=T$3)*(GMWQ!$ND$2:$ND$60=T$4)*(GMWQ!$NF$2:$NF$60=T$1),0),$E150-1966)</f>
        <v>2480</v>
      </c>
      <c r="U150" s="12" cm="1">
        <f t="array" ref="U150">INDEX(GMWQ!$A$2:$NF$60,MATCH(1,(GMWQ!$NE$2:$NE$60=U$3)*(GMWQ!$ND$2:$ND$60=U$4)*(GMWQ!$NF$2:$NF$60=U$1),0),$E150-1966)</f>
        <v>1746</v>
      </c>
      <c r="V150" s="12" cm="1">
        <f t="array" ref="V150">INDEX(GMWQ!$A$2:$NF$60,MATCH(1,(GMWQ!$NE$2:$NE$60=V$3)*(GMWQ!$ND$2:$ND$60=V$4)*(GMWQ!$NF$2:$NF$60=V$1),0),$E150-1966)</f>
        <v>2671</v>
      </c>
      <c r="W150" s="12" cm="1">
        <f t="array" ref="W150">INDEX(GMWQ!$A$2:$NF$60,MATCH(1,(GMWQ!$NE$2:$NE$60=W$3)*(GMWQ!$ND$2:$ND$60=W$4)*(GMWQ!$NF$2:$NF$60=W$1),0),$E150-1966)</f>
        <v>3761</v>
      </c>
      <c r="X150" s="12" cm="1">
        <f t="array" ref="X150">INDEX(GMWQ!$A$2:$NF$60,MATCH(1,(GMWQ!$NE$2:$NE$60=X$3)*(GMWQ!$ND$2:$ND$60=X$4)*(GMWQ!$NF$2:$NF$60=X$1),0),$E150-1966)</f>
        <v>894</v>
      </c>
      <c r="Y150" s="12" cm="1">
        <f t="array" ref="Y150">INDEX(GMWQ!$A$2:$NF$60,MATCH(1,(GMWQ!$NE$2:$NE$60=Y$3)*(GMWQ!$ND$2:$ND$60=Y$4)*(GMWQ!$NF$2:$NF$60=Y$1),0),$E150-1966)</f>
        <v>971</v>
      </c>
      <c r="Z150" s="12" cm="1">
        <f t="array" ref="Z150">INDEX(GMWQ!$A$2:$NF$60,MATCH(1,(GMWQ!$NE$2:$NE$60=Z$3)*(GMWQ!$ND$2:$ND$60=Z$4)*(GMWQ!$NF$2:$NF$60=Z$1),0),$E150-1966)</f>
        <v>29528</v>
      </c>
      <c r="AA150" s="12" cm="1">
        <f t="array" ref="AA150">INDEX(GMWQ!$A$2:$NF$60,MATCH(1,(GMWQ!$NE$2:$NE$60=AA$3)*(GMWQ!$ND$2:$ND$60=AA$4)*(GMWQ!$NF$2:$NF$60=AA$1),0),$E150-1966)</f>
        <v>5714</v>
      </c>
    </row>
    <row r="151" spans="1:27" x14ac:dyDescent="0.25">
      <c r="A151" s="12">
        <v>2009</v>
      </c>
      <c r="B151" s="12">
        <f t="shared" si="12"/>
        <v>2009</v>
      </c>
      <c r="C151" s="12">
        <f t="shared" si="12"/>
        <v>2008</v>
      </c>
      <c r="D151" s="12">
        <f t="shared" si="12"/>
        <v>2008</v>
      </c>
      <c r="E151" s="12">
        <f t="shared" si="10"/>
        <v>2117</v>
      </c>
      <c r="F151" s="12" cm="1">
        <f t="array" ref="F151">INDEX(GMWQ!$A$2:$NF$60,MATCH(1,(GMWQ!$NE$2:$NE$60=F$3)*(GMWQ!$ND$2:$ND$60=F$4)*(GMWQ!$NF$2:$NF$60=F$1),0),$E151-1966)</f>
        <v>31906</v>
      </c>
      <c r="G151" s="12" cm="1">
        <f t="array" ref="G151">INDEX(GMWQ!$A$2:$NF$60,MATCH(1,(GMWQ!$NE$2:$NE$60=G$3)*(GMWQ!$ND$2:$ND$60=G$4)*(GMWQ!$NF$2:$NF$60=G$1),0),$E151-1966)</f>
        <v>383</v>
      </c>
      <c r="H151" s="12" cm="1">
        <f t="array" ref="H151">INDEX(GMWQ!$A$2:$NF$60,MATCH(1,(GMWQ!$NE$2:$NE$60=H$3)*(GMWQ!$ND$2:$ND$60=H$4)*(GMWQ!$NF$2:$NF$60=H$1),0),$E151-1966)</f>
        <v>66</v>
      </c>
      <c r="I151" s="12" cm="1">
        <f t="array" ref="I151">INDEX(GMWQ!$A$2:$NF$60,MATCH(1,(GMWQ!$NE$2:$NE$60=I$3)*(GMWQ!$ND$2:$ND$60=I$4)*(GMWQ!$NF$2:$NF$60=I$1),0),$E151-1966)</f>
        <v>2689</v>
      </c>
      <c r="J151" s="12" cm="1">
        <f t="array" ref="J151">INDEX(GMWQ!$A$2:$NF$60,MATCH(1,(GMWQ!$NE$2:$NE$60=J$3)*(GMWQ!$ND$2:$ND$60=J$4)*(GMWQ!$NF$2:$NF$60=J$1),0),$E151-1966)</f>
        <v>103</v>
      </c>
      <c r="K151" s="12" cm="1">
        <f t="array" ref="K151">INDEX(GMWQ!$A$2:$NF$60,MATCH(1,(GMWQ!$NE$2:$NE$60=K$3)*(GMWQ!$ND$2:$ND$60=K$4)*(GMWQ!$NF$2:$NF$60=K$1),0),$E151-1966)</f>
        <v>178</v>
      </c>
      <c r="L151" s="12" cm="1">
        <f t="array" ref="L151">INDEX(GMWQ!$A$2:$NF$60,MATCH(1,(GMWQ!$NE$2:$NE$60=L$3)*(GMWQ!$ND$2:$ND$60=L$4)*(GMWQ!$NF$2:$NF$60=L$1),0),$E151-1966)</f>
        <v>2321</v>
      </c>
      <c r="M151" s="12" cm="1">
        <f t="array" ref="M151">INDEX(GMWQ!$A$2:$NF$60,MATCH(1,(GMWQ!$NE$2:$NE$60=M$3)*(GMWQ!$ND$2:$ND$60=M$4)*(GMWQ!$NF$2:$NF$60=M$1),0),$E151-1966)</f>
        <v>4933</v>
      </c>
      <c r="N151" s="12" cm="1">
        <f t="array" ref="N151">INDEX(GMWQ!$A$2:$NF$60,MATCH(1,(GMWQ!$NE$2:$NE$60=N$3)*(GMWQ!$ND$2:$ND$60=N$4)*(GMWQ!$NF$2:$NF$60=N$1),0),$E151-1966)</f>
        <v>1521</v>
      </c>
      <c r="O151" s="12" cm="1">
        <f t="array" ref="O151">INDEX(GMWQ!$A$2:$NF$60,MATCH(1,(GMWQ!$NE$2:$NE$60=O$3)*(GMWQ!$ND$2:$ND$60=O$4)*(GMWQ!$NF$2:$NF$60=O$1),0),$E151-1966)</f>
        <v>1998</v>
      </c>
      <c r="P151" s="12" cm="1">
        <f t="array" ref="P151">INDEX(GMWQ!$A$2:$NF$60,MATCH(1,(GMWQ!$NE$2:$NE$60=P$3)*(GMWQ!$ND$2:$ND$60=P$4)*(GMWQ!$NF$2:$NF$60=P$1),0),$E151-1966)</f>
        <v>1221</v>
      </c>
      <c r="Q151" s="12" cm="1">
        <f t="array" ref="Q151">INDEX(GMWQ!$A$2:$NF$60,MATCH(1,(GMWQ!$NE$2:$NE$60=Q$3)*(GMWQ!$ND$2:$ND$60=Q$4)*(GMWQ!$NF$2:$NF$60=Q$1),0),$E151-1966)</f>
        <v>1206</v>
      </c>
      <c r="R151" s="12" cm="1">
        <f t="array" ref="R151">INDEX(GMWQ!$A$2:$NF$60,MATCH(1,(GMWQ!$NE$2:$NE$60=R$3)*(GMWQ!$ND$2:$ND$60=R$4)*(GMWQ!$NF$2:$NF$60=R$1),0),$E151-1966)</f>
        <v>481</v>
      </c>
      <c r="S151" s="12" cm="1">
        <f t="array" ref="S151">INDEX(GMWQ!$A$2:$NF$60,MATCH(1,(GMWQ!$NE$2:$NE$60=S$3)*(GMWQ!$ND$2:$ND$60=S$4)*(GMWQ!$NF$2:$NF$60=S$1),0),$E151-1966)</f>
        <v>2392</v>
      </c>
      <c r="T151" s="12" cm="1">
        <f t="array" ref="T151">INDEX(GMWQ!$A$2:$NF$60,MATCH(1,(GMWQ!$NE$2:$NE$60=T$3)*(GMWQ!$ND$2:$ND$60=T$4)*(GMWQ!$NF$2:$NF$60=T$1),0),$E151-1966)</f>
        <v>2433</v>
      </c>
      <c r="U151" s="12" cm="1">
        <f t="array" ref="U151">INDEX(GMWQ!$A$2:$NF$60,MATCH(1,(GMWQ!$NE$2:$NE$60=U$3)*(GMWQ!$ND$2:$ND$60=U$4)*(GMWQ!$NF$2:$NF$60=U$1),0),$E151-1966)</f>
        <v>1746</v>
      </c>
      <c r="V151" s="12" cm="1">
        <f t="array" ref="V151">INDEX(GMWQ!$A$2:$NF$60,MATCH(1,(GMWQ!$NE$2:$NE$60=V$3)*(GMWQ!$ND$2:$ND$60=V$4)*(GMWQ!$NF$2:$NF$60=V$1),0),$E151-1966)</f>
        <v>2731</v>
      </c>
      <c r="W151" s="12" cm="1">
        <f t="array" ref="W151">INDEX(GMWQ!$A$2:$NF$60,MATCH(1,(GMWQ!$NE$2:$NE$60=W$3)*(GMWQ!$ND$2:$ND$60=W$4)*(GMWQ!$NF$2:$NF$60=W$1),0),$E151-1966)</f>
        <v>3756</v>
      </c>
      <c r="X151" s="12" cm="1">
        <f t="array" ref="X151">INDEX(GMWQ!$A$2:$NF$60,MATCH(1,(GMWQ!$NE$2:$NE$60=X$3)*(GMWQ!$ND$2:$ND$60=X$4)*(GMWQ!$NF$2:$NF$60=X$1),0),$E151-1966)</f>
        <v>838</v>
      </c>
      <c r="Y151" s="12" cm="1">
        <f t="array" ref="Y151">INDEX(GMWQ!$A$2:$NF$60,MATCH(1,(GMWQ!$NE$2:$NE$60=Y$3)*(GMWQ!$ND$2:$ND$60=Y$4)*(GMWQ!$NF$2:$NF$60=Y$1),0),$E151-1966)</f>
        <v>908</v>
      </c>
      <c r="Z151" s="12" cm="1">
        <f t="array" ref="Z151">INDEX(GMWQ!$A$2:$NF$60,MATCH(1,(GMWQ!$NE$2:$NE$60=Z$3)*(GMWQ!$ND$2:$ND$60=Z$4)*(GMWQ!$NF$2:$NF$60=Z$1),0),$E151-1966)</f>
        <v>29366</v>
      </c>
      <c r="AA151" s="12" cm="1">
        <f t="array" ref="AA151">INDEX(GMWQ!$A$2:$NF$60,MATCH(1,(GMWQ!$NE$2:$NE$60=AA$3)*(GMWQ!$ND$2:$ND$60=AA$4)*(GMWQ!$NF$2:$NF$60=AA$1),0),$E151-1966)</f>
        <v>5722</v>
      </c>
    </row>
    <row r="152" spans="1:27" x14ac:dyDescent="0.25">
      <c r="B152" s="12">
        <f t="shared" si="12"/>
        <v>2009</v>
      </c>
      <c r="C152" s="12">
        <f t="shared" si="12"/>
        <v>2009</v>
      </c>
      <c r="E152" s="12">
        <f t="shared" si="10"/>
        <v>2118</v>
      </c>
      <c r="F152" s="12" cm="1">
        <f t="array" ref="F152">INDEX(GMWQ!$A$2:$NF$60,MATCH(1,(GMWQ!$NE$2:$NE$60=F$3)*(GMWQ!$ND$2:$ND$60=F$4)*(GMWQ!$NF$2:$NF$60=F$1),0),$E152-1966)</f>
        <v>31728</v>
      </c>
      <c r="G152" s="12" cm="1">
        <f t="array" ref="G152">INDEX(GMWQ!$A$2:$NF$60,MATCH(1,(GMWQ!$NE$2:$NE$60=G$3)*(GMWQ!$ND$2:$ND$60=G$4)*(GMWQ!$NF$2:$NF$60=G$1),0),$E152-1966)</f>
        <v>390</v>
      </c>
      <c r="H152" s="12" cm="1">
        <f t="array" ref="H152">INDEX(GMWQ!$A$2:$NF$60,MATCH(1,(GMWQ!$NE$2:$NE$60=H$3)*(GMWQ!$ND$2:$ND$60=H$4)*(GMWQ!$NF$2:$NF$60=H$1),0),$E152-1966)</f>
        <v>61</v>
      </c>
      <c r="I152" s="12" cm="1">
        <f t="array" ref="I152">INDEX(GMWQ!$A$2:$NF$60,MATCH(1,(GMWQ!$NE$2:$NE$60=I$3)*(GMWQ!$ND$2:$ND$60=I$4)*(GMWQ!$NF$2:$NF$60=I$1),0),$E152-1966)</f>
        <v>2657</v>
      </c>
      <c r="J152" s="12" cm="1">
        <f t="array" ref="J152">INDEX(GMWQ!$A$2:$NF$60,MATCH(1,(GMWQ!$NE$2:$NE$60=J$3)*(GMWQ!$ND$2:$ND$60=J$4)*(GMWQ!$NF$2:$NF$60=J$1),0),$E152-1966)</f>
        <v>108</v>
      </c>
      <c r="K152" s="12" cm="1">
        <f t="array" ref="K152">INDEX(GMWQ!$A$2:$NF$60,MATCH(1,(GMWQ!$NE$2:$NE$60=K$3)*(GMWQ!$ND$2:$ND$60=K$4)*(GMWQ!$NF$2:$NF$60=K$1),0),$E152-1966)</f>
        <v>166</v>
      </c>
      <c r="L152" s="12" cm="1">
        <f t="array" ref="L152">INDEX(GMWQ!$A$2:$NF$60,MATCH(1,(GMWQ!$NE$2:$NE$60=L$3)*(GMWQ!$ND$2:$ND$60=L$4)*(GMWQ!$NF$2:$NF$60=L$1),0),$E152-1966)</f>
        <v>2243</v>
      </c>
      <c r="M152" s="12" cm="1">
        <f t="array" ref="M152">INDEX(GMWQ!$A$2:$NF$60,MATCH(1,(GMWQ!$NE$2:$NE$60=M$3)*(GMWQ!$ND$2:$ND$60=M$4)*(GMWQ!$NF$2:$NF$60=M$1),0),$E152-1966)</f>
        <v>4927</v>
      </c>
      <c r="N152" s="12" cm="1">
        <f t="array" ref="N152">INDEX(GMWQ!$A$2:$NF$60,MATCH(1,(GMWQ!$NE$2:$NE$60=N$3)*(GMWQ!$ND$2:$ND$60=N$4)*(GMWQ!$NF$2:$NF$60=N$1),0),$E152-1966)</f>
        <v>1505</v>
      </c>
      <c r="O152" s="12" cm="1">
        <f t="array" ref="O152">INDEX(GMWQ!$A$2:$NF$60,MATCH(1,(GMWQ!$NE$2:$NE$60=O$3)*(GMWQ!$ND$2:$ND$60=O$4)*(GMWQ!$NF$2:$NF$60=O$1),0),$E152-1966)</f>
        <v>1989</v>
      </c>
      <c r="P152" s="12" cm="1">
        <f t="array" ref="P152">INDEX(GMWQ!$A$2:$NF$60,MATCH(1,(GMWQ!$NE$2:$NE$60=P$3)*(GMWQ!$ND$2:$ND$60=P$4)*(GMWQ!$NF$2:$NF$60=P$1),0),$E152-1966)</f>
        <v>1215</v>
      </c>
      <c r="Q152" s="12" cm="1">
        <f t="array" ref="Q152">INDEX(GMWQ!$A$2:$NF$60,MATCH(1,(GMWQ!$NE$2:$NE$60=Q$3)*(GMWQ!$ND$2:$ND$60=Q$4)*(GMWQ!$NF$2:$NF$60=Q$1),0),$E152-1966)</f>
        <v>1193</v>
      </c>
      <c r="R152" s="12" cm="1">
        <f t="array" ref="R152">INDEX(GMWQ!$A$2:$NF$60,MATCH(1,(GMWQ!$NE$2:$NE$60=R$3)*(GMWQ!$ND$2:$ND$60=R$4)*(GMWQ!$NF$2:$NF$60=R$1),0),$E152-1966)</f>
        <v>490</v>
      </c>
      <c r="S152" s="12" cm="1">
        <f t="array" ref="S152">INDEX(GMWQ!$A$2:$NF$60,MATCH(1,(GMWQ!$NE$2:$NE$60=S$3)*(GMWQ!$ND$2:$ND$60=S$4)*(GMWQ!$NF$2:$NF$60=S$1),0),$E152-1966)</f>
        <v>2367</v>
      </c>
      <c r="T152" s="12" cm="1">
        <f t="array" ref="T152">INDEX(GMWQ!$A$2:$NF$60,MATCH(1,(GMWQ!$NE$2:$NE$60=T$3)*(GMWQ!$ND$2:$ND$60=T$4)*(GMWQ!$NF$2:$NF$60=T$1),0),$E152-1966)</f>
        <v>2388</v>
      </c>
      <c r="U152" s="12" cm="1">
        <f t="array" ref="U152">INDEX(GMWQ!$A$2:$NF$60,MATCH(1,(GMWQ!$NE$2:$NE$60=U$3)*(GMWQ!$ND$2:$ND$60=U$4)*(GMWQ!$NF$2:$NF$60=U$1),0),$E152-1966)</f>
        <v>1757</v>
      </c>
      <c r="V152" s="12" cm="1">
        <f t="array" ref="V152">INDEX(GMWQ!$A$2:$NF$60,MATCH(1,(GMWQ!$NE$2:$NE$60=V$3)*(GMWQ!$ND$2:$ND$60=V$4)*(GMWQ!$NF$2:$NF$60=V$1),0),$E152-1966)</f>
        <v>2721</v>
      </c>
      <c r="W152" s="12" cm="1">
        <f t="array" ref="W152">INDEX(GMWQ!$A$2:$NF$60,MATCH(1,(GMWQ!$NE$2:$NE$60=W$3)*(GMWQ!$ND$2:$ND$60=W$4)*(GMWQ!$NF$2:$NF$60=W$1),0),$E152-1966)</f>
        <v>3796</v>
      </c>
      <c r="X152" s="12" cm="1">
        <f t="array" ref="X152">INDEX(GMWQ!$A$2:$NF$60,MATCH(1,(GMWQ!$NE$2:$NE$60=X$3)*(GMWQ!$ND$2:$ND$60=X$4)*(GMWQ!$NF$2:$NF$60=X$1),0),$E152-1966)</f>
        <v>843</v>
      </c>
      <c r="Y152" s="12" cm="1">
        <f t="array" ref="Y152">INDEX(GMWQ!$A$2:$NF$60,MATCH(1,(GMWQ!$NE$2:$NE$60=Y$3)*(GMWQ!$ND$2:$ND$60=Y$4)*(GMWQ!$NF$2:$NF$60=Y$1),0),$E152-1966)</f>
        <v>911</v>
      </c>
      <c r="Z152" s="12" cm="1">
        <f t="array" ref="Z152">INDEX(GMWQ!$A$2:$NF$60,MATCH(1,(GMWQ!$NE$2:$NE$60=Z$3)*(GMWQ!$ND$2:$ND$60=Z$4)*(GMWQ!$NF$2:$NF$60=Z$1),0),$E152-1966)</f>
        <v>29087</v>
      </c>
      <c r="AA152" s="12" cm="1">
        <f t="array" ref="AA152">INDEX(GMWQ!$A$2:$NF$60,MATCH(1,(GMWQ!$NE$2:$NE$60=AA$3)*(GMWQ!$ND$2:$ND$60=AA$4)*(GMWQ!$NF$2:$NF$60=AA$1),0),$E152-1966)</f>
        <v>5737</v>
      </c>
    </row>
    <row r="153" spans="1:27" x14ac:dyDescent="0.25">
      <c r="B153" s="12">
        <f t="shared" si="12"/>
        <v>2009</v>
      </c>
      <c r="C153" s="12">
        <f t="shared" si="12"/>
        <v>2009</v>
      </c>
      <c r="E153" s="12">
        <f t="shared" si="10"/>
        <v>2119</v>
      </c>
      <c r="F153" s="12" cm="1">
        <f t="array" ref="F153">INDEX(GMWQ!$A$2:$NF$60,MATCH(1,(GMWQ!$NE$2:$NE$60=F$3)*(GMWQ!$ND$2:$ND$60=F$4)*(GMWQ!$NF$2:$NF$60=F$1),0),$E153-1966)</f>
        <v>31613</v>
      </c>
      <c r="G153" s="12" cm="1">
        <f t="array" ref="G153">INDEX(GMWQ!$A$2:$NF$60,MATCH(1,(GMWQ!$NE$2:$NE$60=G$3)*(GMWQ!$ND$2:$ND$60=G$4)*(GMWQ!$NF$2:$NF$60=G$1),0),$E153-1966)</f>
        <v>399</v>
      </c>
      <c r="H153" s="12" cm="1">
        <f t="array" ref="H153">INDEX(GMWQ!$A$2:$NF$60,MATCH(1,(GMWQ!$NE$2:$NE$60=H$3)*(GMWQ!$ND$2:$ND$60=H$4)*(GMWQ!$NF$2:$NF$60=H$1),0),$E153-1966)</f>
        <v>63</v>
      </c>
      <c r="I153" s="12" cm="1">
        <f t="array" ref="I153">INDEX(GMWQ!$A$2:$NF$60,MATCH(1,(GMWQ!$NE$2:$NE$60=I$3)*(GMWQ!$ND$2:$ND$60=I$4)*(GMWQ!$NF$2:$NF$60=I$1),0),$E153-1966)</f>
        <v>2639</v>
      </c>
      <c r="J153" s="12" cm="1">
        <f t="array" ref="J153">INDEX(GMWQ!$A$2:$NF$60,MATCH(1,(GMWQ!$NE$2:$NE$60=J$3)*(GMWQ!$ND$2:$ND$60=J$4)*(GMWQ!$NF$2:$NF$60=J$1),0),$E153-1966)</f>
        <v>118</v>
      </c>
      <c r="K153" s="12" cm="1">
        <f t="array" ref="K153">INDEX(GMWQ!$A$2:$NF$60,MATCH(1,(GMWQ!$NE$2:$NE$60=K$3)*(GMWQ!$ND$2:$ND$60=K$4)*(GMWQ!$NF$2:$NF$60=K$1),0),$E153-1966)</f>
        <v>168</v>
      </c>
      <c r="L153" s="12" cm="1">
        <f t="array" ref="L153">INDEX(GMWQ!$A$2:$NF$60,MATCH(1,(GMWQ!$NE$2:$NE$60=L$3)*(GMWQ!$ND$2:$ND$60=L$4)*(GMWQ!$NF$2:$NF$60=L$1),0),$E153-1966)</f>
        <v>2185</v>
      </c>
      <c r="M153" s="12" cm="1">
        <f t="array" ref="M153">INDEX(GMWQ!$A$2:$NF$60,MATCH(1,(GMWQ!$NE$2:$NE$60=M$3)*(GMWQ!$ND$2:$ND$60=M$4)*(GMWQ!$NF$2:$NF$60=M$1),0),$E153-1966)</f>
        <v>4874</v>
      </c>
      <c r="N153" s="12" cm="1">
        <f t="array" ref="N153">INDEX(GMWQ!$A$2:$NF$60,MATCH(1,(GMWQ!$NE$2:$NE$60=N$3)*(GMWQ!$ND$2:$ND$60=N$4)*(GMWQ!$NF$2:$NF$60=N$1),0),$E153-1966)</f>
        <v>1509</v>
      </c>
      <c r="O153" s="12" cm="1">
        <f t="array" ref="O153">INDEX(GMWQ!$A$2:$NF$60,MATCH(1,(GMWQ!$NE$2:$NE$60=O$3)*(GMWQ!$ND$2:$ND$60=O$4)*(GMWQ!$NF$2:$NF$60=O$1),0),$E153-1966)</f>
        <v>1965</v>
      </c>
      <c r="P153" s="12" cm="1">
        <f t="array" ref="P153">INDEX(GMWQ!$A$2:$NF$60,MATCH(1,(GMWQ!$NE$2:$NE$60=P$3)*(GMWQ!$ND$2:$ND$60=P$4)*(GMWQ!$NF$2:$NF$60=P$1),0),$E153-1966)</f>
        <v>1186</v>
      </c>
      <c r="Q153" s="12" cm="1">
        <f t="array" ref="Q153">INDEX(GMWQ!$A$2:$NF$60,MATCH(1,(GMWQ!$NE$2:$NE$60=Q$3)*(GMWQ!$ND$2:$ND$60=Q$4)*(GMWQ!$NF$2:$NF$60=Q$1),0),$E153-1966)</f>
        <v>1149</v>
      </c>
      <c r="R153" s="12" cm="1">
        <f t="array" ref="R153">INDEX(GMWQ!$A$2:$NF$60,MATCH(1,(GMWQ!$NE$2:$NE$60=R$3)*(GMWQ!$ND$2:$ND$60=R$4)*(GMWQ!$NF$2:$NF$60=R$1),0),$E153-1966)</f>
        <v>496</v>
      </c>
      <c r="S153" s="12" cm="1">
        <f t="array" ref="S153">INDEX(GMWQ!$A$2:$NF$60,MATCH(1,(GMWQ!$NE$2:$NE$60=S$3)*(GMWQ!$ND$2:$ND$60=S$4)*(GMWQ!$NF$2:$NF$60=S$1),0),$E153-1966)</f>
        <v>2405</v>
      </c>
      <c r="T153" s="12" cm="1">
        <f t="array" ref="T153">INDEX(GMWQ!$A$2:$NF$60,MATCH(1,(GMWQ!$NE$2:$NE$60=T$3)*(GMWQ!$ND$2:$ND$60=T$4)*(GMWQ!$NF$2:$NF$60=T$1),0),$E153-1966)</f>
        <v>2346</v>
      </c>
      <c r="U153" s="12" cm="1">
        <f t="array" ref="U153">INDEX(GMWQ!$A$2:$NF$60,MATCH(1,(GMWQ!$NE$2:$NE$60=U$3)*(GMWQ!$ND$2:$ND$60=U$4)*(GMWQ!$NF$2:$NF$60=U$1),0),$E153-1966)</f>
        <v>1764</v>
      </c>
      <c r="V153" s="12" cm="1">
        <f t="array" ref="V153">INDEX(GMWQ!$A$2:$NF$60,MATCH(1,(GMWQ!$NE$2:$NE$60=V$3)*(GMWQ!$ND$2:$ND$60=V$4)*(GMWQ!$NF$2:$NF$60=V$1),0),$E153-1966)</f>
        <v>2729</v>
      </c>
      <c r="W153" s="12" cm="1">
        <f t="array" ref="W153">INDEX(GMWQ!$A$2:$NF$60,MATCH(1,(GMWQ!$NE$2:$NE$60=W$3)*(GMWQ!$ND$2:$ND$60=W$4)*(GMWQ!$NF$2:$NF$60=W$1),0),$E153-1966)</f>
        <v>3860</v>
      </c>
      <c r="X153" s="12" cm="1">
        <f t="array" ref="X153">INDEX(GMWQ!$A$2:$NF$60,MATCH(1,(GMWQ!$NE$2:$NE$60=X$3)*(GMWQ!$ND$2:$ND$60=X$4)*(GMWQ!$NF$2:$NF$60=X$1),0),$E153-1966)</f>
        <v>842</v>
      </c>
      <c r="Y153" s="12" cm="1">
        <f t="array" ref="Y153">INDEX(GMWQ!$A$2:$NF$60,MATCH(1,(GMWQ!$NE$2:$NE$60=Y$3)*(GMWQ!$ND$2:$ND$60=Y$4)*(GMWQ!$NF$2:$NF$60=Y$1),0),$E153-1966)</f>
        <v>915</v>
      </c>
      <c r="Z153" s="12" cm="1">
        <f t="array" ref="Z153">INDEX(GMWQ!$A$2:$NF$60,MATCH(1,(GMWQ!$NE$2:$NE$60=Z$3)*(GMWQ!$ND$2:$ND$60=Z$4)*(GMWQ!$NF$2:$NF$60=Z$1),0),$E153-1966)</f>
        <v>29069</v>
      </c>
      <c r="AA153" s="12" cm="1">
        <f t="array" ref="AA153">INDEX(GMWQ!$A$2:$NF$60,MATCH(1,(GMWQ!$NE$2:$NE$60=AA$3)*(GMWQ!$ND$2:$ND$60=AA$4)*(GMWQ!$NF$2:$NF$60=AA$1),0),$E153-1966)</f>
        <v>5770</v>
      </c>
    </row>
    <row r="154" spans="1:27" x14ac:dyDescent="0.25">
      <c r="B154" s="12">
        <f t="shared" si="12"/>
        <v>2009</v>
      </c>
      <c r="C154" s="12">
        <f t="shared" si="12"/>
        <v>2009</v>
      </c>
      <c r="E154" s="12">
        <f t="shared" si="10"/>
        <v>2120</v>
      </c>
      <c r="F154" s="12" cm="1">
        <f t="array" ref="F154">INDEX(GMWQ!$A$2:$NF$60,MATCH(1,(GMWQ!$NE$2:$NE$60=F$3)*(GMWQ!$ND$2:$ND$60=F$4)*(GMWQ!$NF$2:$NF$60=F$1),0),$E154-1966)</f>
        <v>31478</v>
      </c>
      <c r="G154" s="12" cm="1">
        <f t="array" ref="G154">INDEX(GMWQ!$A$2:$NF$60,MATCH(1,(GMWQ!$NE$2:$NE$60=G$3)*(GMWQ!$ND$2:$ND$60=G$4)*(GMWQ!$NF$2:$NF$60=G$1),0),$E154-1966)</f>
        <v>381</v>
      </c>
      <c r="H154" s="12" cm="1">
        <f t="array" ref="H154">INDEX(GMWQ!$A$2:$NF$60,MATCH(1,(GMWQ!$NE$2:$NE$60=H$3)*(GMWQ!$ND$2:$ND$60=H$4)*(GMWQ!$NF$2:$NF$60=H$1),0),$E154-1966)</f>
        <v>62</v>
      </c>
      <c r="I154" s="12" cm="1">
        <f t="array" ref="I154">INDEX(GMWQ!$A$2:$NF$60,MATCH(1,(GMWQ!$NE$2:$NE$60=I$3)*(GMWQ!$ND$2:$ND$60=I$4)*(GMWQ!$NF$2:$NF$60=I$1),0),$E154-1966)</f>
        <v>2621</v>
      </c>
      <c r="J154" s="12" cm="1">
        <f t="array" ref="J154">INDEX(GMWQ!$A$2:$NF$60,MATCH(1,(GMWQ!$NE$2:$NE$60=J$3)*(GMWQ!$ND$2:$ND$60=J$4)*(GMWQ!$NF$2:$NF$60=J$1),0),$E154-1966)</f>
        <v>114</v>
      </c>
      <c r="K154" s="12" cm="1">
        <f t="array" ref="K154">INDEX(GMWQ!$A$2:$NF$60,MATCH(1,(GMWQ!$NE$2:$NE$60=K$3)*(GMWQ!$ND$2:$ND$60=K$4)*(GMWQ!$NF$2:$NF$60=K$1),0),$E154-1966)</f>
        <v>169</v>
      </c>
      <c r="L154" s="12" cm="1">
        <f t="array" ref="L154">INDEX(GMWQ!$A$2:$NF$60,MATCH(1,(GMWQ!$NE$2:$NE$60=L$3)*(GMWQ!$ND$2:$ND$60=L$4)*(GMWQ!$NF$2:$NF$60=L$1),0),$E154-1966)</f>
        <v>2158</v>
      </c>
      <c r="M154" s="12" cm="1">
        <f t="array" ref="M154">INDEX(GMWQ!$A$2:$NF$60,MATCH(1,(GMWQ!$NE$2:$NE$60=M$3)*(GMWQ!$ND$2:$ND$60=M$4)*(GMWQ!$NF$2:$NF$60=M$1),0),$E154-1966)</f>
        <v>4823</v>
      </c>
      <c r="N154" s="12" cm="1">
        <f t="array" ref="N154">INDEX(GMWQ!$A$2:$NF$60,MATCH(1,(GMWQ!$NE$2:$NE$60=N$3)*(GMWQ!$ND$2:$ND$60=N$4)*(GMWQ!$NF$2:$NF$60=N$1),0),$E154-1966)</f>
        <v>1486</v>
      </c>
      <c r="O154" s="12" cm="1">
        <f t="array" ref="O154">INDEX(GMWQ!$A$2:$NF$60,MATCH(1,(GMWQ!$NE$2:$NE$60=O$3)*(GMWQ!$ND$2:$ND$60=O$4)*(GMWQ!$NF$2:$NF$60=O$1),0),$E154-1966)</f>
        <v>1960</v>
      </c>
      <c r="P154" s="12" cm="1">
        <f t="array" ref="P154">INDEX(GMWQ!$A$2:$NF$60,MATCH(1,(GMWQ!$NE$2:$NE$60=P$3)*(GMWQ!$ND$2:$ND$60=P$4)*(GMWQ!$NF$2:$NF$60=P$1),0),$E154-1966)</f>
        <v>1193</v>
      </c>
      <c r="Q154" s="12" cm="1">
        <f t="array" ref="Q154">INDEX(GMWQ!$A$2:$NF$60,MATCH(1,(GMWQ!$NE$2:$NE$60=Q$3)*(GMWQ!$ND$2:$ND$60=Q$4)*(GMWQ!$NF$2:$NF$60=Q$1),0),$E154-1966)</f>
        <v>1128</v>
      </c>
      <c r="R154" s="12" cm="1">
        <f t="array" ref="R154">INDEX(GMWQ!$A$2:$NF$60,MATCH(1,(GMWQ!$NE$2:$NE$60=R$3)*(GMWQ!$ND$2:$ND$60=R$4)*(GMWQ!$NF$2:$NF$60=R$1),0),$E154-1966)</f>
        <v>480</v>
      </c>
      <c r="S154" s="12" cm="1">
        <f t="array" ref="S154">INDEX(GMWQ!$A$2:$NF$60,MATCH(1,(GMWQ!$NE$2:$NE$60=S$3)*(GMWQ!$ND$2:$ND$60=S$4)*(GMWQ!$NF$2:$NF$60=S$1),0),$E154-1966)</f>
        <v>2409</v>
      </c>
      <c r="T154" s="12" cm="1">
        <f t="array" ref="T154">INDEX(GMWQ!$A$2:$NF$60,MATCH(1,(GMWQ!$NE$2:$NE$60=T$3)*(GMWQ!$ND$2:$ND$60=T$4)*(GMWQ!$NF$2:$NF$60=T$1),0),$E154-1966)</f>
        <v>2370</v>
      </c>
      <c r="U154" s="12" cm="1">
        <f t="array" ref="U154">INDEX(GMWQ!$A$2:$NF$60,MATCH(1,(GMWQ!$NE$2:$NE$60=U$3)*(GMWQ!$ND$2:$ND$60=U$4)*(GMWQ!$NF$2:$NF$60=U$1),0),$E154-1966)</f>
        <v>1765</v>
      </c>
      <c r="V154" s="12" cm="1">
        <f t="array" ref="V154">INDEX(GMWQ!$A$2:$NF$60,MATCH(1,(GMWQ!$NE$2:$NE$60=V$3)*(GMWQ!$ND$2:$ND$60=V$4)*(GMWQ!$NF$2:$NF$60=V$1),0),$E154-1966)</f>
        <v>2745</v>
      </c>
      <c r="W154" s="12" cm="1">
        <f t="array" ref="W154">INDEX(GMWQ!$A$2:$NF$60,MATCH(1,(GMWQ!$NE$2:$NE$60=W$3)*(GMWQ!$ND$2:$ND$60=W$4)*(GMWQ!$NF$2:$NF$60=W$1),0),$E154-1966)</f>
        <v>3867</v>
      </c>
      <c r="X154" s="12" cm="1">
        <f t="array" ref="X154">INDEX(GMWQ!$A$2:$NF$60,MATCH(1,(GMWQ!$NE$2:$NE$60=X$3)*(GMWQ!$ND$2:$ND$60=X$4)*(GMWQ!$NF$2:$NF$60=X$1),0),$E154-1966)</f>
        <v>818</v>
      </c>
      <c r="Y154" s="12" cm="1">
        <f t="array" ref="Y154">INDEX(GMWQ!$A$2:$NF$60,MATCH(1,(GMWQ!$NE$2:$NE$60=Y$3)*(GMWQ!$ND$2:$ND$60=Y$4)*(GMWQ!$NF$2:$NF$60=Y$1),0),$E154-1966)</f>
        <v>928</v>
      </c>
      <c r="Z154" s="12" cm="1">
        <f t="array" ref="Z154">INDEX(GMWQ!$A$2:$NF$60,MATCH(1,(GMWQ!$NE$2:$NE$60=Z$3)*(GMWQ!$ND$2:$ND$60=Z$4)*(GMWQ!$NF$2:$NF$60=Z$1),0),$E154-1966)</f>
        <v>29102</v>
      </c>
      <c r="AA154" s="12" cm="1">
        <f t="array" ref="AA154">INDEX(GMWQ!$A$2:$NF$60,MATCH(1,(GMWQ!$NE$2:$NE$60=AA$3)*(GMWQ!$ND$2:$ND$60=AA$4)*(GMWQ!$NF$2:$NF$60=AA$1),0),$E154-1966)</f>
        <v>5776</v>
      </c>
    </row>
    <row r="155" spans="1:27" x14ac:dyDescent="0.25">
      <c r="A155" s="12">
        <v>2010</v>
      </c>
      <c r="B155" s="12">
        <f t="shared" si="12"/>
        <v>2010</v>
      </c>
      <c r="C155" s="12">
        <f t="shared" si="12"/>
        <v>2009</v>
      </c>
      <c r="D155" s="12">
        <f t="shared" si="12"/>
        <v>2009</v>
      </c>
      <c r="E155" s="12">
        <f t="shared" si="10"/>
        <v>2121</v>
      </c>
      <c r="F155" s="12" cm="1">
        <f t="array" ref="F155">INDEX(GMWQ!$A$2:$NF$60,MATCH(1,(GMWQ!$NE$2:$NE$60=F$3)*(GMWQ!$ND$2:$ND$60=F$4)*(GMWQ!$NF$2:$NF$60=F$1),0),$E155-1966)</f>
        <v>31476</v>
      </c>
      <c r="G155" s="12" cm="1">
        <f t="array" ref="G155">INDEX(GMWQ!$A$2:$NF$60,MATCH(1,(GMWQ!$NE$2:$NE$60=G$3)*(GMWQ!$ND$2:$ND$60=G$4)*(GMWQ!$NF$2:$NF$60=G$1),0),$E155-1966)</f>
        <v>398</v>
      </c>
      <c r="H155" s="12" cm="1">
        <f t="array" ref="H155">INDEX(GMWQ!$A$2:$NF$60,MATCH(1,(GMWQ!$NE$2:$NE$60=H$3)*(GMWQ!$ND$2:$ND$60=H$4)*(GMWQ!$NF$2:$NF$60=H$1),0),$E155-1966)</f>
        <v>61</v>
      </c>
      <c r="I155" s="12" cm="1">
        <f t="array" ref="I155">INDEX(GMWQ!$A$2:$NF$60,MATCH(1,(GMWQ!$NE$2:$NE$60=I$3)*(GMWQ!$ND$2:$ND$60=I$4)*(GMWQ!$NF$2:$NF$60=I$1),0),$E155-1966)</f>
        <v>2572</v>
      </c>
      <c r="J155" s="12" cm="1">
        <f t="array" ref="J155">INDEX(GMWQ!$A$2:$NF$60,MATCH(1,(GMWQ!$NE$2:$NE$60=J$3)*(GMWQ!$ND$2:$ND$60=J$4)*(GMWQ!$NF$2:$NF$60=J$1),0),$E155-1966)</f>
        <v>130</v>
      </c>
      <c r="K155" s="12" cm="1">
        <f t="array" ref="K155">INDEX(GMWQ!$A$2:$NF$60,MATCH(1,(GMWQ!$NE$2:$NE$60=K$3)*(GMWQ!$ND$2:$ND$60=K$4)*(GMWQ!$NF$2:$NF$60=K$1),0),$E155-1966)</f>
        <v>173</v>
      </c>
      <c r="L155" s="12" cm="1">
        <f t="array" ref="L155">INDEX(GMWQ!$A$2:$NF$60,MATCH(1,(GMWQ!$NE$2:$NE$60=L$3)*(GMWQ!$ND$2:$ND$60=L$4)*(GMWQ!$NF$2:$NF$60=L$1),0),$E155-1966)</f>
        <v>2065</v>
      </c>
      <c r="M155" s="12" cm="1">
        <f t="array" ref="M155">INDEX(GMWQ!$A$2:$NF$60,MATCH(1,(GMWQ!$NE$2:$NE$60=M$3)*(GMWQ!$ND$2:$ND$60=M$4)*(GMWQ!$NF$2:$NF$60=M$1),0),$E155-1966)</f>
        <v>4814</v>
      </c>
      <c r="N155" s="12" cm="1">
        <f t="array" ref="N155">INDEX(GMWQ!$A$2:$NF$60,MATCH(1,(GMWQ!$NE$2:$NE$60=N$3)*(GMWQ!$ND$2:$ND$60=N$4)*(GMWQ!$NF$2:$NF$60=N$1),0),$E155-1966)</f>
        <v>1460</v>
      </c>
      <c r="O155" s="12" cm="1">
        <f t="array" ref="O155">INDEX(GMWQ!$A$2:$NF$60,MATCH(1,(GMWQ!$NE$2:$NE$60=O$3)*(GMWQ!$ND$2:$ND$60=O$4)*(GMWQ!$NF$2:$NF$60=O$1),0),$E155-1966)</f>
        <v>1964</v>
      </c>
      <c r="P155" s="12" cm="1">
        <f t="array" ref="P155">INDEX(GMWQ!$A$2:$NF$60,MATCH(1,(GMWQ!$NE$2:$NE$60=P$3)*(GMWQ!$ND$2:$ND$60=P$4)*(GMWQ!$NF$2:$NF$60=P$1),0),$E155-1966)</f>
        <v>1168</v>
      </c>
      <c r="Q155" s="12" cm="1">
        <f t="array" ref="Q155">INDEX(GMWQ!$A$2:$NF$60,MATCH(1,(GMWQ!$NE$2:$NE$60=Q$3)*(GMWQ!$ND$2:$ND$60=Q$4)*(GMWQ!$NF$2:$NF$60=Q$1),0),$E155-1966)</f>
        <v>1107</v>
      </c>
      <c r="R155" s="12" cm="1">
        <f t="array" ref="R155">INDEX(GMWQ!$A$2:$NF$60,MATCH(1,(GMWQ!$NE$2:$NE$60=R$3)*(GMWQ!$ND$2:$ND$60=R$4)*(GMWQ!$NF$2:$NF$60=R$1),0),$E155-1966)</f>
        <v>480</v>
      </c>
      <c r="S155" s="12" cm="1">
        <f t="array" ref="S155">INDEX(GMWQ!$A$2:$NF$60,MATCH(1,(GMWQ!$NE$2:$NE$60=S$3)*(GMWQ!$ND$2:$ND$60=S$4)*(GMWQ!$NF$2:$NF$60=S$1),0),$E155-1966)</f>
        <v>2441</v>
      </c>
      <c r="T155" s="12" cm="1">
        <f t="array" ref="T155">INDEX(GMWQ!$A$2:$NF$60,MATCH(1,(GMWQ!$NE$2:$NE$60=T$3)*(GMWQ!$ND$2:$ND$60=T$4)*(GMWQ!$NF$2:$NF$60=T$1),0),$E155-1966)</f>
        <v>2446</v>
      </c>
      <c r="U155" s="12" cm="1">
        <f t="array" ref="U155">INDEX(GMWQ!$A$2:$NF$60,MATCH(1,(GMWQ!$NE$2:$NE$60=U$3)*(GMWQ!$ND$2:$ND$60=U$4)*(GMWQ!$NF$2:$NF$60=U$1),0),$E155-1966)</f>
        <v>1762</v>
      </c>
      <c r="V155" s="12" cm="1">
        <f t="array" ref="V155">INDEX(GMWQ!$A$2:$NF$60,MATCH(1,(GMWQ!$NE$2:$NE$60=V$3)*(GMWQ!$ND$2:$ND$60=V$4)*(GMWQ!$NF$2:$NF$60=V$1),0),$E155-1966)</f>
        <v>2753</v>
      </c>
      <c r="W155" s="12" cm="1">
        <f t="array" ref="W155">INDEX(GMWQ!$A$2:$NF$60,MATCH(1,(GMWQ!$NE$2:$NE$60=W$3)*(GMWQ!$ND$2:$ND$60=W$4)*(GMWQ!$NF$2:$NF$60=W$1),0),$E155-1966)</f>
        <v>3933</v>
      </c>
      <c r="X155" s="12" cm="1">
        <f t="array" ref="X155">INDEX(GMWQ!$A$2:$NF$60,MATCH(1,(GMWQ!$NE$2:$NE$60=X$3)*(GMWQ!$ND$2:$ND$60=X$4)*(GMWQ!$NF$2:$NF$60=X$1),0),$E155-1966)</f>
        <v>840</v>
      </c>
      <c r="Y155" s="12" cm="1">
        <f t="array" ref="Y155">INDEX(GMWQ!$A$2:$NF$60,MATCH(1,(GMWQ!$NE$2:$NE$60=Y$3)*(GMWQ!$ND$2:$ND$60=Y$4)*(GMWQ!$NF$2:$NF$60=Y$1),0),$E155-1966)</f>
        <v>912</v>
      </c>
      <c r="Z155" s="12" cm="1">
        <f t="array" ref="Z155">INDEX(GMWQ!$A$2:$NF$60,MATCH(1,(GMWQ!$NE$2:$NE$60=Z$3)*(GMWQ!$ND$2:$ND$60=Z$4)*(GMWQ!$NF$2:$NF$60=Z$1),0),$E155-1966)</f>
        <v>29013</v>
      </c>
      <c r="AA155" s="12" cm="1">
        <f t="array" ref="AA155">INDEX(GMWQ!$A$2:$NF$60,MATCH(1,(GMWQ!$NE$2:$NE$60=AA$3)*(GMWQ!$ND$2:$ND$60=AA$4)*(GMWQ!$NF$2:$NF$60=AA$1),0),$E155-1966)</f>
        <v>5766</v>
      </c>
    </row>
    <row r="156" spans="1:27" x14ac:dyDescent="0.25">
      <c r="B156" s="12">
        <f t="shared" ref="B156:D171" si="13">+B152+1</f>
        <v>2010</v>
      </c>
      <c r="C156" s="12">
        <f t="shared" si="13"/>
        <v>2010</v>
      </c>
      <c r="E156" s="12">
        <f t="shared" si="10"/>
        <v>2122</v>
      </c>
      <c r="F156" s="12" cm="1">
        <f t="array" ref="F156">INDEX(GMWQ!$A$2:$NF$60,MATCH(1,(GMWQ!$NE$2:$NE$60=F$3)*(GMWQ!$ND$2:$ND$60=F$4)*(GMWQ!$NF$2:$NF$60=F$1),0),$E156-1966)</f>
        <v>31558</v>
      </c>
      <c r="G156" s="12" cm="1">
        <f t="array" ref="G156">INDEX(GMWQ!$A$2:$NF$60,MATCH(1,(GMWQ!$NE$2:$NE$60=G$3)*(GMWQ!$ND$2:$ND$60=G$4)*(GMWQ!$NF$2:$NF$60=G$1),0),$E156-1966)</f>
        <v>419</v>
      </c>
      <c r="H156" s="12" cm="1">
        <f t="array" ref="H156">INDEX(GMWQ!$A$2:$NF$60,MATCH(1,(GMWQ!$NE$2:$NE$60=H$3)*(GMWQ!$ND$2:$ND$60=H$4)*(GMWQ!$NF$2:$NF$60=H$1),0),$E156-1966)</f>
        <v>61</v>
      </c>
      <c r="I156" s="12" cm="1">
        <f t="array" ref="I156">INDEX(GMWQ!$A$2:$NF$60,MATCH(1,(GMWQ!$NE$2:$NE$60=I$3)*(GMWQ!$ND$2:$ND$60=I$4)*(GMWQ!$NF$2:$NF$60=I$1),0),$E156-1966)</f>
        <v>2570</v>
      </c>
      <c r="J156" s="12" cm="1">
        <f t="array" ref="J156">INDEX(GMWQ!$A$2:$NF$60,MATCH(1,(GMWQ!$NE$2:$NE$60=J$3)*(GMWQ!$ND$2:$ND$60=J$4)*(GMWQ!$NF$2:$NF$60=J$1),0),$E156-1966)</f>
        <v>134</v>
      </c>
      <c r="K156" s="12" cm="1">
        <f t="array" ref="K156">INDEX(GMWQ!$A$2:$NF$60,MATCH(1,(GMWQ!$NE$2:$NE$60=K$3)*(GMWQ!$ND$2:$ND$60=K$4)*(GMWQ!$NF$2:$NF$60=K$1),0),$E156-1966)</f>
        <v>177</v>
      </c>
      <c r="L156" s="12" cm="1">
        <f t="array" ref="L156">INDEX(GMWQ!$A$2:$NF$60,MATCH(1,(GMWQ!$NE$2:$NE$60=L$3)*(GMWQ!$ND$2:$ND$60=L$4)*(GMWQ!$NF$2:$NF$60=L$1),0),$E156-1966)</f>
        <v>2107</v>
      </c>
      <c r="M156" s="12" cm="1">
        <f t="array" ref="M156">INDEX(GMWQ!$A$2:$NF$60,MATCH(1,(GMWQ!$NE$2:$NE$60=M$3)*(GMWQ!$ND$2:$ND$60=M$4)*(GMWQ!$NF$2:$NF$60=M$1),0),$E156-1966)</f>
        <v>4836</v>
      </c>
      <c r="N156" s="12" cm="1">
        <f t="array" ref="N156">INDEX(GMWQ!$A$2:$NF$60,MATCH(1,(GMWQ!$NE$2:$NE$60=N$3)*(GMWQ!$ND$2:$ND$60=N$4)*(GMWQ!$NF$2:$NF$60=N$1),0),$E156-1966)</f>
        <v>1463</v>
      </c>
      <c r="O156" s="12" cm="1">
        <f t="array" ref="O156">INDEX(GMWQ!$A$2:$NF$60,MATCH(1,(GMWQ!$NE$2:$NE$60=O$3)*(GMWQ!$ND$2:$ND$60=O$4)*(GMWQ!$NF$2:$NF$60=O$1),0),$E156-1966)</f>
        <v>1949</v>
      </c>
      <c r="P156" s="12" cm="1">
        <f t="array" ref="P156">INDEX(GMWQ!$A$2:$NF$60,MATCH(1,(GMWQ!$NE$2:$NE$60=P$3)*(GMWQ!$ND$2:$ND$60=P$4)*(GMWQ!$NF$2:$NF$60=P$1),0),$E156-1966)</f>
        <v>1172</v>
      </c>
      <c r="Q156" s="12" cm="1">
        <f t="array" ref="Q156">INDEX(GMWQ!$A$2:$NF$60,MATCH(1,(GMWQ!$NE$2:$NE$60=Q$3)*(GMWQ!$ND$2:$ND$60=Q$4)*(GMWQ!$NF$2:$NF$60=Q$1),0),$E156-1966)</f>
        <v>1125</v>
      </c>
      <c r="R156" s="12" cm="1">
        <f t="array" ref="R156">INDEX(GMWQ!$A$2:$NF$60,MATCH(1,(GMWQ!$NE$2:$NE$60=R$3)*(GMWQ!$ND$2:$ND$60=R$4)*(GMWQ!$NF$2:$NF$60=R$1),0),$E156-1966)</f>
        <v>486</v>
      </c>
      <c r="S156" s="12" cm="1">
        <f t="array" ref="S156">INDEX(GMWQ!$A$2:$NF$60,MATCH(1,(GMWQ!$NE$2:$NE$60=S$3)*(GMWQ!$ND$2:$ND$60=S$4)*(GMWQ!$NF$2:$NF$60=S$1),0),$E156-1966)</f>
        <v>2420</v>
      </c>
      <c r="T156" s="12" cm="1">
        <f t="array" ref="T156">INDEX(GMWQ!$A$2:$NF$60,MATCH(1,(GMWQ!$NE$2:$NE$60=T$3)*(GMWQ!$ND$2:$ND$60=T$4)*(GMWQ!$NF$2:$NF$60=T$1),0),$E156-1966)</f>
        <v>2426</v>
      </c>
      <c r="U156" s="12" cm="1">
        <f t="array" ref="U156">INDEX(GMWQ!$A$2:$NF$60,MATCH(1,(GMWQ!$NE$2:$NE$60=U$3)*(GMWQ!$ND$2:$ND$60=U$4)*(GMWQ!$NF$2:$NF$60=U$1),0),$E156-1966)</f>
        <v>1739</v>
      </c>
      <c r="V156" s="12" cm="1">
        <f t="array" ref="V156">INDEX(GMWQ!$A$2:$NF$60,MATCH(1,(GMWQ!$NE$2:$NE$60=V$3)*(GMWQ!$ND$2:$ND$60=V$4)*(GMWQ!$NF$2:$NF$60=V$1),0),$E156-1966)</f>
        <v>2772</v>
      </c>
      <c r="W156" s="12" cm="1">
        <f t="array" ref="W156">INDEX(GMWQ!$A$2:$NF$60,MATCH(1,(GMWQ!$NE$2:$NE$60=W$3)*(GMWQ!$ND$2:$ND$60=W$4)*(GMWQ!$NF$2:$NF$60=W$1),0),$E156-1966)</f>
        <v>3936</v>
      </c>
      <c r="X156" s="12" cm="1">
        <f t="array" ref="X156">INDEX(GMWQ!$A$2:$NF$60,MATCH(1,(GMWQ!$NE$2:$NE$60=X$3)*(GMWQ!$ND$2:$ND$60=X$4)*(GMWQ!$NF$2:$NF$60=X$1),0),$E156-1966)</f>
        <v>855</v>
      </c>
      <c r="Y156" s="12" cm="1">
        <f t="array" ref="Y156">INDEX(GMWQ!$A$2:$NF$60,MATCH(1,(GMWQ!$NE$2:$NE$60=Y$3)*(GMWQ!$ND$2:$ND$60=Y$4)*(GMWQ!$NF$2:$NF$60=Y$1),0),$E156-1966)</f>
        <v>910</v>
      </c>
      <c r="Z156" s="12" cm="1">
        <f t="array" ref="Z156">INDEX(GMWQ!$A$2:$NF$60,MATCH(1,(GMWQ!$NE$2:$NE$60=Z$3)*(GMWQ!$ND$2:$ND$60=Z$4)*(GMWQ!$NF$2:$NF$60=Z$1),0),$E156-1966)</f>
        <v>29192</v>
      </c>
      <c r="AA156" s="12" cm="1">
        <f t="array" ref="AA156">INDEX(GMWQ!$A$2:$NF$60,MATCH(1,(GMWQ!$NE$2:$NE$60=AA$3)*(GMWQ!$ND$2:$ND$60=AA$4)*(GMWQ!$NF$2:$NF$60=AA$1),0),$E156-1966)</f>
        <v>5755</v>
      </c>
    </row>
    <row r="157" spans="1:27" x14ac:dyDescent="0.25">
      <c r="B157" s="12">
        <f t="shared" si="13"/>
        <v>2010</v>
      </c>
      <c r="C157" s="12">
        <f t="shared" si="13"/>
        <v>2010</v>
      </c>
      <c r="E157" s="12">
        <f t="shared" si="10"/>
        <v>2123</v>
      </c>
      <c r="F157" s="12" cm="1">
        <f t="array" ref="F157">INDEX(GMWQ!$A$2:$NF$60,MATCH(1,(GMWQ!$NE$2:$NE$60=F$3)*(GMWQ!$ND$2:$ND$60=F$4)*(GMWQ!$NF$2:$NF$60=F$1),0),$E157-1966)</f>
        <v>31514</v>
      </c>
      <c r="G157" s="12" cm="1">
        <f t="array" ref="G157">INDEX(GMWQ!$A$2:$NF$60,MATCH(1,(GMWQ!$NE$2:$NE$60=G$3)*(GMWQ!$ND$2:$ND$60=G$4)*(GMWQ!$NF$2:$NF$60=G$1),0),$E157-1966)</f>
        <v>410</v>
      </c>
      <c r="H157" s="12" cm="1">
        <f t="array" ref="H157">INDEX(GMWQ!$A$2:$NF$60,MATCH(1,(GMWQ!$NE$2:$NE$60=H$3)*(GMWQ!$ND$2:$ND$60=H$4)*(GMWQ!$NF$2:$NF$60=H$1),0),$E157-1966)</f>
        <v>64</v>
      </c>
      <c r="I157" s="12" cm="1">
        <f t="array" ref="I157">INDEX(GMWQ!$A$2:$NF$60,MATCH(1,(GMWQ!$NE$2:$NE$60=I$3)*(GMWQ!$ND$2:$ND$60=I$4)*(GMWQ!$NF$2:$NF$60=I$1),0),$E157-1966)</f>
        <v>2565</v>
      </c>
      <c r="J157" s="12" cm="1">
        <f t="array" ref="J157">INDEX(GMWQ!$A$2:$NF$60,MATCH(1,(GMWQ!$NE$2:$NE$60=J$3)*(GMWQ!$ND$2:$ND$60=J$4)*(GMWQ!$NF$2:$NF$60=J$1),0),$E157-1966)</f>
        <v>122</v>
      </c>
      <c r="K157" s="12" cm="1">
        <f t="array" ref="K157">INDEX(GMWQ!$A$2:$NF$60,MATCH(1,(GMWQ!$NE$2:$NE$60=K$3)*(GMWQ!$ND$2:$ND$60=K$4)*(GMWQ!$NF$2:$NF$60=K$1),0),$E157-1966)</f>
        <v>180</v>
      </c>
      <c r="L157" s="12" cm="1">
        <f t="array" ref="L157">INDEX(GMWQ!$A$2:$NF$60,MATCH(1,(GMWQ!$NE$2:$NE$60=L$3)*(GMWQ!$ND$2:$ND$60=L$4)*(GMWQ!$NF$2:$NF$60=L$1),0),$E157-1966)</f>
        <v>2086</v>
      </c>
      <c r="M157" s="12" cm="1">
        <f t="array" ref="M157">INDEX(GMWQ!$A$2:$NF$60,MATCH(1,(GMWQ!$NE$2:$NE$60=M$3)*(GMWQ!$ND$2:$ND$60=M$4)*(GMWQ!$NF$2:$NF$60=M$1),0),$E157-1966)</f>
        <v>4846</v>
      </c>
      <c r="N157" s="12" cm="1">
        <f t="array" ref="N157">INDEX(GMWQ!$A$2:$NF$60,MATCH(1,(GMWQ!$NE$2:$NE$60=N$3)*(GMWQ!$ND$2:$ND$60=N$4)*(GMWQ!$NF$2:$NF$60=N$1),0),$E157-1966)</f>
        <v>1459</v>
      </c>
      <c r="O157" s="12" cm="1">
        <f t="array" ref="O157">INDEX(GMWQ!$A$2:$NF$60,MATCH(1,(GMWQ!$NE$2:$NE$60=O$3)*(GMWQ!$ND$2:$ND$60=O$4)*(GMWQ!$NF$2:$NF$60=O$1),0),$E157-1966)</f>
        <v>1952</v>
      </c>
      <c r="P157" s="12" cm="1">
        <f t="array" ref="P157">INDEX(GMWQ!$A$2:$NF$60,MATCH(1,(GMWQ!$NE$2:$NE$60=P$3)*(GMWQ!$ND$2:$ND$60=P$4)*(GMWQ!$NF$2:$NF$60=P$1),0),$E157-1966)</f>
        <v>1195</v>
      </c>
      <c r="Q157" s="12" cm="1">
        <f t="array" ref="Q157">INDEX(GMWQ!$A$2:$NF$60,MATCH(1,(GMWQ!$NE$2:$NE$60=Q$3)*(GMWQ!$ND$2:$ND$60=Q$4)*(GMWQ!$NF$2:$NF$60=Q$1),0),$E157-1966)</f>
        <v>1115</v>
      </c>
      <c r="R157" s="12" cm="1">
        <f t="array" ref="R157">INDEX(GMWQ!$A$2:$NF$60,MATCH(1,(GMWQ!$NE$2:$NE$60=R$3)*(GMWQ!$ND$2:$ND$60=R$4)*(GMWQ!$NF$2:$NF$60=R$1),0),$E157-1966)</f>
        <v>473</v>
      </c>
      <c r="S157" s="12" cm="1">
        <f t="array" ref="S157">INDEX(GMWQ!$A$2:$NF$60,MATCH(1,(GMWQ!$NE$2:$NE$60=S$3)*(GMWQ!$ND$2:$ND$60=S$4)*(GMWQ!$NF$2:$NF$60=S$1),0),$E157-1966)</f>
        <v>2393</v>
      </c>
      <c r="T157" s="12" cm="1">
        <f t="array" ref="T157">INDEX(GMWQ!$A$2:$NF$60,MATCH(1,(GMWQ!$NE$2:$NE$60=T$3)*(GMWQ!$ND$2:$ND$60=T$4)*(GMWQ!$NF$2:$NF$60=T$1),0),$E157-1966)</f>
        <v>2434</v>
      </c>
      <c r="U157" s="12" cm="1">
        <f t="array" ref="U157">INDEX(GMWQ!$A$2:$NF$60,MATCH(1,(GMWQ!$NE$2:$NE$60=U$3)*(GMWQ!$ND$2:$ND$60=U$4)*(GMWQ!$NF$2:$NF$60=U$1),0),$E157-1966)</f>
        <v>1725</v>
      </c>
      <c r="V157" s="12" cm="1">
        <f t="array" ref="V157">INDEX(GMWQ!$A$2:$NF$60,MATCH(1,(GMWQ!$NE$2:$NE$60=V$3)*(GMWQ!$ND$2:$ND$60=V$4)*(GMWQ!$NF$2:$NF$60=V$1),0),$E157-1966)</f>
        <v>2763</v>
      </c>
      <c r="W157" s="12" cm="1">
        <f t="array" ref="W157">INDEX(GMWQ!$A$2:$NF$60,MATCH(1,(GMWQ!$NE$2:$NE$60=W$3)*(GMWQ!$ND$2:$ND$60=W$4)*(GMWQ!$NF$2:$NF$60=W$1),0),$E157-1966)</f>
        <v>3951</v>
      </c>
      <c r="X157" s="12" cm="1">
        <f t="array" ref="X157">INDEX(GMWQ!$A$2:$NF$60,MATCH(1,(GMWQ!$NE$2:$NE$60=X$3)*(GMWQ!$ND$2:$ND$60=X$4)*(GMWQ!$NF$2:$NF$60=X$1),0),$E157-1966)</f>
        <v>880</v>
      </c>
      <c r="Y157" s="12" cm="1">
        <f t="array" ref="Y157">INDEX(GMWQ!$A$2:$NF$60,MATCH(1,(GMWQ!$NE$2:$NE$60=Y$3)*(GMWQ!$ND$2:$ND$60=Y$4)*(GMWQ!$NF$2:$NF$60=Y$1),0),$E157-1966)</f>
        <v>903</v>
      </c>
      <c r="Z157" s="12" cm="1">
        <f t="array" ref="Z157">INDEX(GMWQ!$A$2:$NF$60,MATCH(1,(GMWQ!$NE$2:$NE$60=Z$3)*(GMWQ!$ND$2:$ND$60=Z$4)*(GMWQ!$NF$2:$NF$60=Z$1),0),$E157-1966)</f>
        <v>29385</v>
      </c>
      <c r="AA157" s="12" cm="1">
        <f t="array" ref="AA157">INDEX(GMWQ!$A$2:$NF$60,MATCH(1,(GMWQ!$NE$2:$NE$60=AA$3)*(GMWQ!$ND$2:$ND$60=AA$4)*(GMWQ!$NF$2:$NF$60=AA$1),0),$E157-1966)</f>
        <v>5703</v>
      </c>
    </row>
    <row r="158" spans="1:27" x14ac:dyDescent="0.25">
      <c r="B158" s="12">
        <f t="shared" si="13"/>
        <v>2010</v>
      </c>
      <c r="C158" s="12">
        <f t="shared" si="13"/>
        <v>2010</v>
      </c>
      <c r="E158" s="12">
        <f t="shared" si="10"/>
        <v>2124</v>
      </c>
      <c r="F158" s="12" cm="1">
        <f t="array" ref="F158">INDEX(GMWQ!$A$2:$NF$60,MATCH(1,(GMWQ!$NE$2:$NE$60=F$3)*(GMWQ!$ND$2:$ND$60=F$4)*(GMWQ!$NF$2:$NF$60=F$1),0),$E158-1966)</f>
        <v>31567</v>
      </c>
      <c r="G158" s="12" cm="1">
        <f t="array" ref="G158">INDEX(GMWQ!$A$2:$NF$60,MATCH(1,(GMWQ!$NE$2:$NE$60=G$3)*(GMWQ!$ND$2:$ND$60=G$4)*(GMWQ!$NF$2:$NF$60=G$1),0),$E158-1966)</f>
        <v>439</v>
      </c>
      <c r="H158" s="12" cm="1">
        <f t="array" ref="H158">INDEX(GMWQ!$A$2:$NF$60,MATCH(1,(GMWQ!$NE$2:$NE$60=H$3)*(GMWQ!$ND$2:$ND$60=H$4)*(GMWQ!$NF$2:$NF$60=H$1),0),$E158-1966)</f>
        <v>65</v>
      </c>
      <c r="I158" s="12" cm="1">
        <f t="array" ref="I158">INDEX(GMWQ!$A$2:$NF$60,MATCH(1,(GMWQ!$NE$2:$NE$60=I$3)*(GMWQ!$ND$2:$ND$60=I$4)*(GMWQ!$NF$2:$NF$60=I$1),0),$E158-1966)</f>
        <v>2567</v>
      </c>
      <c r="J158" s="12" cm="1">
        <f t="array" ref="J158">INDEX(GMWQ!$A$2:$NF$60,MATCH(1,(GMWQ!$NE$2:$NE$60=J$3)*(GMWQ!$ND$2:$ND$60=J$4)*(GMWQ!$NF$2:$NF$60=J$1),0),$E158-1966)</f>
        <v>121</v>
      </c>
      <c r="K158" s="12" cm="1">
        <f t="array" ref="K158">INDEX(GMWQ!$A$2:$NF$60,MATCH(1,(GMWQ!$NE$2:$NE$60=K$3)*(GMWQ!$ND$2:$ND$60=K$4)*(GMWQ!$NF$2:$NF$60=K$1),0),$E158-1966)</f>
        <v>180</v>
      </c>
      <c r="L158" s="12" cm="1">
        <f t="array" ref="L158">INDEX(GMWQ!$A$2:$NF$60,MATCH(1,(GMWQ!$NE$2:$NE$60=L$3)*(GMWQ!$ND$2:$ND$60=L$4)*(GMWQ!$NF$2:$NF$60=L$1),0),$E158-1966)</f>
        <v>2055</v>
      </c>
      <c r="M158" s="12" cm="1">
        <f t="array" ref="M158">INDEX(GMWQ!$A$2:$NF$60,MATCH(1,(GMWQ!$NE$2:$NE$60=M$3)*(GMWQ!$ND$2:$ND$60=M$4)*(GMWQ!$NF$2:$NF$60=M$1),0),$E158-1966)</f>
        <v>4869</v>
      </c>
      <c r="N158" s="12" cm="1">
        <f t="array" ref="N158">INDEX(GMWQ!$A$2:$NF$60,MATCH(1,(GMWQ!$NE$2:$NE$60=N$3)*(GMWQ!$ND$2:$ND$60=N$4)*(GMWQ!$NF$2:$NF$60=N$1),0),$E158-1966)</f>
        <v>1460</v>
      </c>
      <c r="O158" s="12" cm="1">
        <f t="array" ref="O158">INDEX(GMWQ!$A$2:$NF$60,MATCH(1,(GMWQ!$NE$2:$NE$60=O$3)*(GMWQ!$ND$2:$ND$60=O$4)*(GMWQ!$NF$2:$NF$60=O$1),0),$E158-1966)</f>
        <v>1943</v>
      </c>
      <c r="P158" s="12" cm="1">
        <f t="array" ref="P158">INDEX(GMWQ!$A$2:$NF$60,MATCH(1,(GMWQ!$NE$2:$NE$60=P$3)*(GMWQ!$ND$2:$ND$60=P$4)*(GMWQ!$NF$2:$NF$60=P$1),0),$E158-1966)</f>
        <v>1193</v>
      </c>
      <c r="Q158" s="12" cm="1">
        <f t="array" ref="Q158">INDEX(GMWQ!$A$2:$NF$60,MATCH(1,(GMWQ!$NE$2:$NE$60=Q$3)*(GMWQ!$ND$2:$ND$60=Q$4)*(GMWQ!$NF$2:$NF$60=Q$1),0),$E158-1966)</f>
        <v>1116</v>
      </c>
      <c r="R158" s="12" cm="1">
        <f t="array" ref="R158">INDEX(GMWQ!$A$2:$NF$60,MATCH(1,(GMWQ!$NE$2:$NE$60=R$3)*(GMWQ!$ND$2:$ND$60=R$4)*(GMWQ!$NF$2:$NF$60=R$1),0),$E158-1966)</f>
        <v>450</v>
      </c>
      <c r="S158" s="12" cm="1">
        <f t="array" ref="S158">INDEX(GMWQ!$A$2:$NF$60,MATCH(1,(GMWQ!$NE$2:$NE$60=S$3)*(GMWQ!$ND$2:$ND$60=S$4)*(GMWQ!$NF$2:$NF$60=S$1),0),$E158-1966)</f>
        <v>2407</v>
      </c>
      <c r="T158" s="12" cm="1">
        <f t="array" ref="T158">INDEX(GMWQ!$A$2:$NF$60,MATCH(1,(GMWQ!$NE$2:$NE$60=T$3)*(GMWQ!$ND$2:$ND$60=T$4)*(GMWQ!$NF$2:$NF$60=T$1),0),$E158-1966)</f>
        <v>2461</v>
      </c>
      <c r="U158" s="12" cm="1">
        <f t="array" ref="U158">INDEX(GMWQ!$A$2:$NF$60,MATCH(1,(GMWQ!$NE$2:$NE$60=U$3)*(GMWQ!$ND$2:$ND$60=U$4)*(GMWQ!$NF$2:$NF$60=U$1),0),$E158-1966)</f>
        <v>1705</v>
      </c>
      <c r="V158" s="12" cm="1">
        <f t="array" ref="V158">INDEX(GMWQ!$A$2:$NF$60,MATCH(1,(GMWQ!$NE$2:$NE$60=V$3)*(GMWQ!$ND$2:$ND$60=V$4)*(GMWQ!$NF$2:$NF$60=V$1),0),$E158-1966)</f>
        <v>2737</v>
      </c>
      <c r="W158" s="12" cm="1">
        <f t="array" ref="W158">INDEX(GMWQ!$A$2:$NF$60,MATCH(1,(GMWQ!$NE$2:$NE$60=W$3)*(GMWQ!$ND$2:$ND$60=W$4)*(GMWQ!$NF$2:$NF$60=W$1),0),$E158-1966)</f>
        <v>4011</v>
      </c>
      <c r="X158" s="12" cm="1">
        <f t="array" ref="X158">INDEX(GMWQ!$A$2:$NF$60,MATCH(1,(GMWQ!$NE$2:$NE$60=X$3)*(GMWQ!$ND$2:$ND$60=X$4)*(GMWQ!$NF$2:$NF$60=X$1),0),$E158-1966)</f>
        <v>884</v>
      </c>
      <c r="Y158" s="12" cm="1">
        <f t="array" ref="Y158">INDEX(GMWQ!$A$2:$NF$60,MATCH(1,(GMWQ!$NE$2:$NE$60=Y$3)*(GMWQ!$ND$2:$ND$60=Y$4)*(GMWQ!$NF$2:$NF$60=Y$1),0),$E158-1966)</f>
        <v>905</v>
      </c>
      <c r="Z158" s="12" cm="1">
        <f t="array" ref="Z158">INDEX(GMWQ!$A$2:$NF$60,MATCH(1,(GMWQ!$NE$2:$NE$60=Z$3)*(GMWQ!$ND$2:$ND$60=Z$4)*(GMWQ!$NF$2:$NF$60=Z$1),0),$E158-1966)</f>
        <v>29324</v>
      </c>
      <c r="AA158" s="12" cm="1">
        <f t="array" ref="AA158">INDEX(GMWQ!$A$2:$NF$60,MATCH(1,(GMWQ!$NE$2:$NE$60=AA$3)*(GMWQ!$ND$2:$ND$60=AA$4)*(GMWQ!$NF$2:$NF$60=AA$1),0),$E158-1966)</f>
        <v>5672</v>
      </c>
    </row>
    <row r="159" spans="1:27" x14ac:dyDescent="0.25">
      <c r="A159" s="12">
        <v>2011</v>
      </c>
      <c r="B159" s="12">
        <f t="shared" si="13"/>
        <v>2011</v>
      </c>
      <c r="C159" s="12">
        <f t="shared" si="13"/>
        <v>2010</v>
      </c>
      <c r="D159" s="12">
        <f t="shared" si="13"/>
        <v>2010</v>
      </c>
      <c r="E159" s="12">
        <f t="shared" si="10"/>
        <v>2125</v>
      </c>
      <c r="F159" s="12" cm="1">
        <f t="array" ref="F159">INDEX(GMWQ!$A$2:$NF$60,MATCH(1,(GMWQ!$NE$2:$NE$60=F$3)*(GMWQ!$ND$2:$ND$60=F$4)*(GMWQ!$NF$2:$NF$60=F$1),0),$E159-1966)</f>
        <v>31634</v>
      </c>
      <c r="G159" s="12" cm="1">
        <f t="array" ref="G159">INDEX(GMWQ!$A$2:$NF$60,MATCH(1,(GMWQ!$NE$2:$NE$60=G$3)*(GMWQ!$ND$2:$ND$60=G$4)*(GMWQ!$NF$2:$NF$60=G$1),0),$E159-1966)</f>
        <v>403</v>
      </c>
      <c r="H159" s="12" cm="1">
        <f t="array" ref="H159">INDEX(GMWQ!$A$2:$NF$60,MATCH(1,(GMWQ!$NE$2:$NE$60=H$3)*(GMWQ!$ND$2:$ND$60=H$4)*(GMWQ!$NF$2:$NF$60=H$1),0),$E159-1966)</f>
        <v>62</v>
      </c>
      <c r="I159" s="12" cm="1">
        <f t="array" ref="I159">INDEX(GMWQ!$A$2:$NF$60,MATCH(1,(GMWQ!$NE$2:$NE$60=I$3)*(GMWQ!$ND$2:$ND$60=I$4)*(GMWQ!$NF$2:$NF$60=I$1),0),$E159-1966)</f>
        <v>2562</v>
      </c>
      <c r="J159" s="12" cm="1">
        <f t="array" ref="J159">INDEX(GMWQ!$A$2:$NF$60,MATCH(1,(GMWQ!$NE$2:$NE$60=J$3)*(GMWQ!$ND$2:$ND$60=J$4)*(GMWQ!$NF$2:$NF$60=J$1),0),$E159-1966)</f>
        <v>131</v>
      </c>
      <c r="K159" s="12" cm="1">
        <f t="array" ref="K159">INDEX(GMWQ!$A$2:$NF$60,MATCH(1,(GMWQ!$NE$2:$NE$60=K$3)*(GMWQ!$ND$2:$ND$60=K$4)*(GMWQ!$NF$2:$NF$60=K$1),0),$E159-1966)</f>
        <v>190</v>
      </c>
      <c r="L159" s="12" cm="1">
        <f t="array" ref="L159">INDEX(GMWQ!$A$2:$NF$60,MATCH(1,(GMWQ!$NE$2:$NE$60=L$3)*(GMWQ!$ND$2:$ND$60=L$4)*(GMWQ!$NF$2:$NF$60=L$1),0),$E159-1966)</f>
        <v>2061</v>
      </c>
      <c r="M159" s="12" cm="1">
        <f t="array" ref="M159">INDEX(GMWQ!$A$2:$NF$60,MATCH(1,(GMWQ!$NE$2:$NE$60=M$3)*(GMWQ!$ND$2:$ND$60=M$4)*(GMWQ!$NF$2:$NF$60=M$1),0),$E159-1966)</f>
        <v>4849</v>
      </c>
      <c r="N159" s="12" cm="1">
        <f t="array" ref="N159">INDEX(GMWQ!$A$2:$NF$60,MATCH(1,(GMWQ!$NE$2:$NE$60=N$3)*(GMWQ!$ND$2:$ND$60=N$4)*(GMWQ!$NF$2:$NF$60=N$1),0),$E159-1966)</f>
        <v>1500</v>
      </c>
      <c r="O159" s="12" cm="1">
        <f t="array" ref="O159">INDEX(GMWQ!$A$2:$NF$60,MATCH(1,(GMWQ!$NE$2:$NE$60=O$3)*(GMWQ!$ND$2:$ND$60=O$4)*(GMWQ!$NF$2:$NF$60=O$1),0),$E159-1966)</f>
        <v>1937</v>
      </c>
      <c r="P159" s="12" cm="1">
        <f t="array" ref="P159">INDEX(GMWQ!$A$2:$NF$60,MATCH(1,(GMWQ!$NE$2:$NE$60=P$3)*(GMWQ!$ND$2:$ND$60=P$4)*(GMWQ!$NF$2:$NF$60=P$1),0),$E159-1966)</f>
        <v>1225</v>
      </c>
      <c r="Q159" s="12" cm="1">
        <f t="array" ref="Q159">INDEX(GMWQ!$A$2:$NF$60,MATCH(1,(GMWQ!$NE$2:$NE$60=Q$3)*(GMWQ!$ND$2:$ND$60=Q$4)*(GMWQ!$NF$2:$NF$60=Q$1),0),$E159-1966)</f>
        <v>1129</v>
      </c>
      <c r="R159" s="12" cm="1">
        <f t="array" ref="R159">INDEX(GMWQ!$A$2:$NF$60,MATCH(1,(GMWQ!$NE$2:$NE$60=R$3)*(GMWQ!$ND$2:$ND$60=R$4)*(GMWQ!$NF$2:$NF$60=R$1),0),$E159-1966)</f>
        <v>465</v>
      </c>
      <c r="S159" s="12" cm="1">
        <f t="array" ref="S159">INDEX(GMWQ!$A$2:$NF$60,MATCH(1,(GMWQ!$NE$2:$NE$60=S$3)*(GMWQ!$ND$2:$ND$60=S$4)*(GMWQ!$NF$2:$NF$60=S$1),0),$E159-1966)</f>
        <v>2404</v>
      </c>
      <c r="T159" s="12" cm="1">
        <f t="array" ref="T159">INDEX(GMWQ!$A$2:$NF$60,MATCH(1,(GMWQ!$NE$2:$NE$60=T$3)*(GMWQ!$ND$2:$ND$60=T$4)*(GMWQ!$NF$2:$NF$60=T$1),0),$E159-1966)</f>
        <v>2462</v>
      </c>
      <c r="U159" s="12" cm="1">
        <f t="array" ref="U159">INDEX(GMWQ!$A$2:$NF$60,MATCH(1,(GMWQ!$NE$2:$NE$60=U$3)*(GMWQ!$ND$2:$ND$60=U$4)*(GMWQ!$NF$2:$NF$60=U$1),0),$E159-1966)</f>
        <v>1687</v>
      </c>
      <c r="V159" s="12" cm="1">
        <f t="array" ref="V159">INDEX(GMWQ!$A$2:$NF$60,MATCH(1,(GMWQ!$NE$2:$NE$60=V$3)*(GMWQ!$ND$2:$ND$60=V$4)*(GMWQ!$NF$2:$NF$60=V$1),0),$E159-1966)</f>
        <v>2767</v>
      </c>
      <c r="W159" s="12" cm="1">
        <f t="array" ref="W159">INDEX(GMWQ!$A$2:$NF$60,MATCH(1,(GMWQ!$NE$2:$NE$60=W$3)*(GMWQ!$ND$2:$ND$60=W$4)*(GMWQ!$NF$2:$NF$60=W$1),0),$E159-1966)</f>
        <v>4010</v>
      </c>
      <c r="X159" s="12" cm="1">
        <f t="array" ref="X159">INDEX(GMWQ!$A$2:$NF$60,MATCH(1,(GMWQ!$NE$2:$NE$60=X$3)*(GMWQ!$ND$2:$ND$60=X$4)*(GMWQ!$NF$2:$NF$60=X$1),0),$E159-1966)</f>
        <v>876</v>
      </c>
      <c r="Y159" s="12" cm="1">
        <f t="array" ref="Y159">INDEX(GMWQ!$A$2:$NF$60,MATCH(1,(GMWQ!$NE$2:$NE$60=Y$3)*(GMWQ!$ND$2:$ND$60=Y$4)*(GMWQ!$NF$2:$NF$60=Y$1),0),$E159-1966)</f>
        <v>915</v>
      </c>
      <c r="Z159" s="12" cm="1">
        <f t="array" ref="Z159">INDEX(GMWQ!$A$2:$NF$60,MATCH(1,(GMWQ!$NE$2:$NE$60=Z$3)*(GMWQ!$ND$2:$ND$60=Z$4)*(GMWQ!$NF$2:$NF$60=Z$1),0),$E159-1966)</f>
        <v>29441</v>
      </c>
      <c r="AA159" s="12" cm="1">
        <f t="array" ref="AA159">INDEX(GMWQ!$A$2:$NF$60,MATCH(1,(GMWQ!$NE$2:$NE$60=AA$3)*(GMWQ!$ND$2:$ND$60=AA$4)*(GMWQ!$NF$2:$NF$60=AA$1),0),$E159-1966)</f>
        <v>5648</v>
      </c>
    </row>
    <row r="160" spans="1:27" x14ac:dyDescent="0.25">
      <c r="B160" s="12">
        <f t="shared" si="13"/>
        <v>2011</v>
      </c>
      <c r="C160" s="12">
        <f t="shared" si="13"/>
        <v>2011</v>
      </c>
      <c r="E160" s="12">
        <f t="shared" si="10"/>
        <v>2126</v>
      </c>
      <c r="F160" s="12" cm="1">
        <f t="array" ref="F160">INDEX(GMWQ!$A$2:$NF$60,MATCH(1,(GMWQ!$NE$2:$NE$60=F$3)*(GMWQ!$ND$2:$ND$60=F$4)*(GMWQ!$NF$2:$NF$60=F$1),0),$E160-1966)</f>
        <v>31557</v>
      </c>
      <c r="G160" s="12" cm="1">
        <f t="array" ref="G160">INDEX(GMWQ!$A$2:$NF$60,MATCH(1,(GMWQ!$NE$2:$NE$60=G$3)*(GMWQ!$ND$2:$ND$60=G$4)*(GMWQ!$NF$2:$NF$60=G$1),0),$E160-1966)</f>
        <v>404</v>
      </c>
      <c r="H160" s="12" cm="1">
        <f t="array" ref="H160">INDEX(GMWQ!$A$2:$NF$60,MATCH(1,(GMWQ!$NE$2:$NE$60=H$3)*(GMWQ!$ND$2:$ND$60=H$4)*(GMWQ!$NF$2:$NF$60=H$1),0),$E160-1966)</f>
        <v>61</v>
      </c>
      <c r="I160" s="12" cm="1">
        <f t="array" ref="I160">INDEX(GMWQ!$A$2:$NF$60,MATCH(1,(GMWQ!$NE$2:$NE$60=I$3)*(GMWQ!$ND$2:$ND$60=I$4)*(GMWQ!$NF$2:$NF$60=I$1),0),$E160-1966)</f>
        <v>2564</v>
      </c>
      <c r="J160" s="12" cm="1">
        <f t="array" ref="J160">INDEX(GMWQ!$A$2:$NF$60,MATCH(1,(GMWQ!$NE$2:$NE$60=J$3)*(GMWQ!$ND$2:$ND$60=J$4)*(GMWQ!$NF$2:$NF$60=J$1),0),$E160-1966)</f>
        <v>121</v>
      </c>
      <c r="K160" s="12" cm="1">
        <f t="array" ref="K160">INDEX(GMWQ!$A$2:$NF$60,MATCH(1,(GMWQ!$NE$2:$NE$60=K$3)*(GMWQ!$ND$2:$ND$60=K$4)*(GMWQ!$NF$2:$NF$60=K$1),0),$E160-1966)</f>
        <v>190</v>
      </c>
      <c r="L160" s="12" cm="1">
        <f t="array" ref="L160">INDEX(GMWQ!$A$2:$NF$60,MATCH(1,(GMWQ!$NE$2:$NE$60=L$3)*(GMWQ!$ND$2:$ND$60=L$4)*(GMWQ!$NF$2:$NF$60=L$1),0),$E160-1966)</f>
        <v>2062</v>
      </c>
      <c r="M160" s="12" cm="1">
        <f t="array" ref="M160">INDEX(GMWQ!$A$2:$NF$60,MATCH(1,(GMWQ!$NE$2:$NE$60=M$3)*(GMWQ!$ND$2:$ND$60=M$4)*(GMWQ!$NF$2:$NF$60=M$1),0),$E160-1966)</f>
        <v>4807</v>
      </c>
      <c r="N160" s="12" cm="1">
        <f t="array" ref="N160">INDEX(GMWQ!$A$2:$NF$60,MATCH(1,(GMWQ!$NE$2:$NE$60=N$3)*(GMWQ!$ND$2:$ND$60=N$4)*(GMWQ!$NF$2:$NF$60=N$1),0),$E160-1966)</f>
        <v>1493</v>
      </c>
      <c r="O160" s="12" cm="1">
        <f t="array" ref="O160">INDEX(GMWQ!$A$2:$NF$60,MATCH(1,(GMWQ!$NE$2:$NE$60=O$3)*(GMWQ!$ND$2:$ND$60=O$4)*(GMWQ!$NF$2:$NF$60=O$1),0),$E160-1966)</f>
        <v>1989</v>
      </c>
      <c r="P160" s="12" cm="1">
        <f t="array" ref="P160">INDEX(GMWQ!$A$2:$NF$60,MATCH(1,(GMWQ!$NE$2:$NE$60=P$3)*(GMWQ!$ND$2:$ND$60=P$4)*(GMWQ!$NF$2:$NF$60=P$1),0),$E160-1966)</f>
        <v>1230</v>
      </c>
      <c r="Q160" s="12" cm="1">
        <f t="array" ref="Q160">INDEX(GMWQ!$A$2:$NF$60,MATCH(1,(GMWQ!$NE$2:$NE$60=Q$3)*(GMWQ!$ND$2:$ND$60=Q$4)*(GMWQ!$NF$2:$NF$60=Q$1),0),$E160-1966)</f>
        <v>1132</v>
      </c>
      <c r="R160" s="12" cm="1">
        <f t="array" ref="R160">INDEX(GMWQ!$A$2:$NF$60,MATCH(1,(GMWQ!$NE$2:$NE$60=R$3)*(GMWQ!$ND$2:$ND$60=R$4)*(GMWQ!$NF$2:$NF$60=R$1),0),$E160-1966)</f>
        <v>467</v>
      </c>
      <c r="S160" s="12" cm="1">
        <f t="array" ref="S160">INDEX(GMWQ!$A$2:$NF$60,MATCH(1,(GMWQ!$NE$2:$NE$60=S$3)*(GMWQ!$ND$2:$ND$60=S$4)*(GMWQ!$NF$2:$NF$60=S$1),0),$E160-1966)</f>
        <v>2429</v>
      </c>
      <c r="T160" s="12" cm="1">
        <f t="array" ref="T160">INDEX(GMWQ!$A$2:$NF$60,MATCH(1,(GMWQ!$NE$2:$NE$60=T$3)*(GMWQ!$ND$2:$ND$60=T$4)*(GMWQ!$NF$2:$NF$60=T$1),0),$E160-1966)</f>
        <v>2445</v>
      </c>
      <c r="U160" s="12" cm="1">
        <f t="array" ref="U160">INDEX(GMWQ!$A$2:$NF$60,MATCH(1,(GMWQ!$NE$2:$NE$60=U$3)*(GMWQ!$ND$2:$ND$60=U$4)*(GMWQ!$NF$2:$NF$60=U$1),0),$E160-1966)</f>
        <v>1636</v>
      </c>
      <c r="V160" s="12" cm="1">
        <f t="array" ref="V160">INDEX(GMWQ!$A$2:$NF$60,MATCH(1,(GMWQ!$NE$2:$NE$60=V$3)*(GMWQ!$ND$2:$ND$60=V$4)*(GMWQ!$NF$2:$NF$60=V$1),0),$E160-1966)</f>
        <v>2752</v>
      </c>
      <c r="W160" s="12" cm="1">
        <f t="array" ref="W160">INDEX(GMWQ!$A$2:$NF$60,MATCH(1,(GMWQ!$NE$2:$NE$60=W$3)*(GMWQ!$ND$2:$ND$60=W$4)*(GMWQ!$NF$2:$NF$60=W$1),0),$E160-1966)</f>
        <v>3992</v>
      </c>
      <c r="X160" s="12" cm="1">
        <f t="array" ref="X160">INDEX(GMWQ!$A$2:$NF$60,MATCH(1,(GMWQ!$NE$2:$NE$60=X$3)*(GMWQ!$ND$2:$ND$60=X$4)*(GMWQ!$NF$2:$NF$60=X$1),0),$E160-1966)</f>
        <v>872</v>
      </c>
      <c r="Y160" s="12" cm="1">
        <f t="array" ref="Y160">INDEX(GMWQ!$A$2:$NF$60,MATCH(1,(GMWQ!$NE$2:$NE$60=Y$3)*(GMWQ!$ND$2:$ND$60=Y$4)*(GMWQ!$NF$2:$NF$60=Y$1),0),$E160-1966)</f>
        <v>911</v>
      </c>
      <c r="Z160" s="12" cm="1">
        <f t="array" ref="Z160">INDEX(GMWQ!$A$2:$NF$60,MATCH(1,(GMWQ!$NE$2:$NE$60=Z$3)*(GMWQ!$ND$2:$ND$60=Z$4)*(GMWQ!$NF$2:$NF$60=Z$1),0),$E160-1966)</f>
        <v>29447</v>
      </c>
      <c r="AA160" s="12" cm="1">
        <f t="array" ref="AA160">INDEX(GMWQ!$A$2:$NF$60,MATCH(1,(GMWQ!$NE$2:$NE$60=AA$3)*(GMWQ!$ND$2:$ND$60=AA$4)*(GMWQ!$NF$2:$NF$60=AA$1),0),$E160-1966)</f>
        <v>5580</v>
      </c>
    </row>
    <row r="161" spans="1:27" x14ac:dyDescent="0.25">
      <c r="B161" s="12">
        <f t="shared" si="13"/>
        <v>2011</v>
      </c>
      <c r="C161" s="12">
        <f t="shared" si="13"/>
        <v>2011</v>
      </c>
      <c r="E161" s="12">
        <f t="shared" si="10"/>
        <v>2127</v>
      </c>
      <c r="F161" s="12" cm="1">
        <f t="array" ref="F161">INDEX(GMWQ!$A$2:$NF$60,MATCH(1,(GMWQ!$NE$2:$NE$60=F$3)*(GMWQ!$ND$2:$ND$60=F$4)*(GMWQ!$NF$2:$NF$60=F$1),0),$E161-1966)</f>
        <v>31785</v>
      </c>
      <c r="G161" s="12" cm="1">
        <f t="array" ref="G161">INDEX(GMWQ!$A$2:$NF$60,MATCH(1,(GMWQ!$NE$2:$NE$60=G$3)*(GMWQ!$ND$2:$ND$60=G$4)*(GMWQ!$NF$2:$NF$60=G$1),0),$E161-1966)</f>
        <v>434</v>
      </c>
      <c r="H161" s="12" cm="1">
        <f t="array" ref="H161">INDEX(GMWQ!$A$2:$NF$60,MATCH(1,(GMWQ!$NE$2:$NE$60=H$3)*(GMWQ!$ND$2:$ND$60=H$4)*(GMWQ!$NF$2:$NF$60=H$1),0),$E161-1966)</f>
        <v>64</v>
      </c>
      <c r="I161" s="12" cm="1">
        <f t="array" ref="I161">INDEX(GMWQ!$A$2:$NF$60,MATCH(1,(GMWQ!$NE$2:$NE$60=I$3)*(GMWQ!$ND$2:$ND$60=I$4)*(GMWQ!$NF$2:$NF$60=I$1),0),$E161-1966)</f>
        <v>2566</v>
      </c>
      <c r="J161" s="12" cm="1">
        <f t="array" ref="J161">INDEX(GMWQ!$A$2:$NF$60,MATCH(1,(GMWQ!$NE$2:$NE$60=J$3)*(GMWQ!$ND$2:$ND$60=J$4)*(GMWQ!$NF$2:$NF$60=J$1),0),$E161-1966)</f>
        <v>122</v>
      </c>
      <c r="K161" s="12" cm="1">
        <f t="array" ref="K161">INDEX(GMWQ!$A$2:$NF$60,MATCH(1,(GMWQ!$NE$2:$NE$60=K$3)*(GMWQ!$ND$2:$ND$60=K$4)*(GMWQ!$NF$2:$NF$60=K$1),0),$E161-1966)</f>
        <v>187</v>
      </c>
      <c r="L161" s="12" cm="1">
        <f t="array" ref="L161">INDEX(GMWQ!$A$2:$NF$60,MATCH(1,(GMWQ!$NE$2:$NE$60=L$3)*(GMWQ!$ND$2:$ND$60=L$4)*(GMWQ!$NF$2:$NF$60=L$1),0),$E161-1966)</f>
        <v>2087</v>
      </c>
      <c r="M161" s="12" cm="1">
        <f t="array" ref="M161">INDEX(GMWQ!$A$2:$NF$60,MATCH(1,(GMWQ!$NE$2:$NE$60=M$3)*(GMWQ!$ND$2:$ND$60=M$4)*(GMWQ!$NF$2:$NF$60=M$1),0),$E161-1966)</f>
        <v>4820</v>
      </c>
      <c r="N161" s="12" cm="1">
        <f t="array" ref="N161">INDEX(GMWQ!$A$2:$NF$60,MATCH(1,(GMWQ!$NE$2:$NE$60=N$3)*(GMWQ!$ND$2:$ND$60=N$4)*(GMWQ!$NF$2:$NF$60=N$1),0),$E161-1966)</f>
        <v>1488</v>
      </c>
      <c r="O161" s="12" cm="1">
        <f t="array" ref="O161">INDEX(GMWQ!$A$2:$NF$60,MATCH(1,(GMWQ!$NE$2:$NE$60=O$3)*(GMWQ!$ND$2:$ND$60=O$4)*(GMWQ!$NF$2:$NF$60=O$1),0),$E161-1966)</f>
        <v>2011</v>
      </c>
      <c r="P161" s="12" cm="1">
        <f t="array" ref="P161">INDEX(GMWQ!$A$2:$NF$60,MATCH(1,(GMWQ!$NE$2:$NE$60=P$3)*(GMWQ!$ND$2:$ND$60=P$4)*(GMWQ!$NF$2:$NF$60=P$1),0),$E161-1966)</f>
        <v>1233</v>
      </c>
      <c r="Q161" s="12" cm="1">
        <f t="array" ref="Q161">INDEX(GMWQ!$A$2:$NF$60,MATCH(1,(GMWQ!$NE$2:$NE$60=Q$3)*(GMWQ!$ND$2:$ND$60=Q$4)*(GMWQ!$NF$2:$NF$60=Q$1),0),$E161-1966)</f>
        <v>1127</v>
      </c>
      <c r="R161" s="12" cm="1">
        <f t="array" ref="R161">INDEX(GMWQ!$A$2:$NF$60,MATCH(1,(GMWQ!$NE$2:$NE$60=R$3)*(GMWQ!$ND$2:$ND$60=R$4)*(GMWQ!$NF$2:$NF$60=R$1),0),$E161-1966)</f>
        <v>480</v>
      </c>
      <c r="S161" s="12" cm="1">
        <f t="array" ref="S161">INDEX(GMWQ!$A$2:$NF$60,MATCH(1,(GMWQ!$NE$2:$NE$60=S$3)*(GMWQ!$ND$2:$ND$60=S$4)*(GMWQ!$NF$2:$NF$60=S$1),0),$E161-1966)</f>
        <v>2462</v>
      </c>
      <c r="T161" s="12" cm="1">
        <f t="array" ref="T161">INDEX(GMWQ!$A$2:$NF$60,MATCH(1,(GMWQ!$NE$2:$NE$60=T$3)*(GMWQ!$ND$2:$ND$60=T$4)*(GMWQ!$NF$2:$NF$60=T$1),0),$E161-1966)</f>
        <v>2516</v>
      </c>
      <c r="U161" s="12" cm="1">
        <f t="array" ref="U161">INDEX(GMWQ!$A$2:$NF$60,MATCH(1,(GMWQ!$NE$2:$NE$60=U$3)*(GMWQ!$ND$2:$ND$60=U$4)*(GMWQ!$NF$2:$NF$60=U$1),0),$E161-1966)</f>
        <v>1616</v>
      </c>
      <c r="V161" s="12" cm="1">
        <f t="array" ref="V161">INDEX(GMWQ!$A$2:$NF$60,MATCH(1,(GMWQ!$NE$2:$NE$60=V$3)*(GMWQ!$ND$2:$ND$60=V$4)*(GMWQ!$NF$2:$NF$60=V$1),0),$E161-1966)</f>
        <v>2759</v>
      </c>
      <c r="W161" s="12" cm="1">
        <f t="array" ref="W161">INDEX(GMWQ!$A$2:$NF$60,MATCH(1,(GMWQ!$NE$2:$NE$60=W$3)*(GMWQ!$ND$2:$ND$60=W$4)*(GMWQ!$NF$2:$NF$60=W$1),0),$E161-1966)</f>
        <v>3999</v>
      </c>
      <c r="X161" s="12" cm="1">
        <f t="array" ref="X161">INDEX(GMWQ!$A$2:$NF$60,MATCH(1,(GMWQ!$NE$2:$NE$60=X$3)*(GMWQ!$ND$2:$ND$60=X$4)*(GMWQ!$NF$2:$NF$60=X$1),0),$E161-1966)</f>
        <v>878</v>
      </c>
      <c r="Y161" s="12" cm="1">
        <f t="array" ref="Y161">INDEX(GMWQ!$A$2:$NF$60,MATCH(1,(GMWQ!$NE$2:$NE$60=Y$3)*(GMWQ!$ND$2:$ND$60=Y$4)*(GMWQ!$NF$2:$NF$60=Y$1),0),$E161-1966)</f>
        <v>933</v>
      </c>
      <c r="Z161" s="12" cm="1">
        <f t="array" ref="Z161">INDEX(GMWQ!$A$2:$NF$60,MATCH(1,(GMWQ!$NE$2:$NE$60=Z$3)*(GMWQ!$ND$2:$ND$60=Z$4)*(GMWQ!$NF$2:$NF$60=Z$1),0),$E161-1966)</f>
        <v>29284</v>
      </c>
      <c r="AA161" s="12" cm="1">
        <f t="array" ref="AA161">INDEX(GMWQ!$A$2:$NF$60,MATCH(1,(GMWQ!$NE$2:$NE$60=AA$3)*(GMWQ!$ND$2:$ND$60=AA$4)*(GMWQ!$NF$2:$NF$60=AA$1),0),$E161-1966)</f>
        <v>5548</v>
      </c>
    </row>
    <row r="162" spans="1:27" x14ac:dyDescent="0.25">
      <c r="B162" s="12">
        <f t="shared" si="13"/>
        <v>2011</v>
      </c>
      <c r="C162" s="12">
        <f t="shared" si="13"/>
        <v>2011</v>
      </c>
      <c r="E162" s="12">
        <f t="shared" si="10"/>
        <v>2128</v>
      </c>
      <c r="F162" s="12" cm="1">
        <f t="array" ref="F162">INDEX(GMWQ!$A$2:$NF$60,MATCH(1,(GMWQ!$NE$2:$NE$60=F$3)*(GMWQ!$ND$2:$ND$60=F$4)*(GMWQ!$NF$2:$NF$60=F$1),0),$E162-1966)</f>
        <v>31803</v>
      </c>
      <c r="G162" s="12" cm="1">
        <f t="array" ref="G162">INDEX(GMWQ!$A$2:$NF$60,MATCH(1,(GMWQ!$NE$2:$NE$60=G$3)*(GMWQ!$ND$2:$ND$60=G$4)*(GMWQ!$NF$2:$NF$60=G$1),0),$E162-1966)</f>
        <v>434</v>
      </c>
      <c r="H162" s="12" cm="1">
        <f t="array" ref="H162">INDEX(GMWQ!$A$2:$NF$60,MATCH(1,(GMWQ!$NE$2:$NE$60=H$3)*(GMWQ!$ND$2:$ND$60=H$4)*(GMWQ!$NF$2:$NF$60=H$1),0),$E162-1966)</f>
        <v>67</v>
      </c>
      <c r="I162" s="12" cm="1">
        <f t="array" ref="I162">INDEX(GMWQ!$A$2:$NF$60,MATCH(1,(GMWQ!$NE$2:$NE$60=I$3)*(GMWQ!$ND$2:$ND$60=I$4)*(GMWQ!$NF$2:$NF$60=I$1),0),$E162-1966)</f>
        <v>2539</v>
      </c>
      <c r="J162" s="12" cm="1">
        <f t="array" ref="J162">INDEX(GMWQ!$A$2:$NF$60,MATCH(1,(GMWQ!$NE$2:$NE$60=J$3)*(GMWQ!$ND$2:$ND$60=J$4)*(GMWQ!$NF$2:$NF$60=J$1),0),$E162-1966)</f>
        <v>121</v>
      </c>
      <c r="K162" s="12" cm="1">
        <f t="array" ref="K162">INDEX(GMWQ!$A$2:$NF$60,MATCH(1,(GMWQ!$NE$2:$NE$60=K$3)*(GMWQ!$ND$2:$ND$60=K$4)*(GMWQ!$NF$2:$NF$60=K$1),0),$E162-1966)</f>
        <v>188</v>
      </c>
      <c r="L162" s="12" cm="1">
        <f t="array" ref="L162">INDEX(GMWQ!$A$2:$NF$60,MATCH(1,(GMWQ!$NE$2:$NE$60=L$3)*(GMWQ!$ND$2:$ND$60=L$4)*(GMWQ!$NF$2:$NF$60=L$1),0),$E162-1966)</f>
        <v>2095</v>
      </c>
      <c r="M162" s="12" cm="1">
        <f t="array" ref="M162">INDEX(GMWQ!$A$2:$NF$60,MATCH(1,(GMWQ!$NE$2:$NE$60=M$3)*(GMWQ!$ND$2:$ND$60=M$4)*(GMWQ!$NF$2:$NF$60=M$1),0),$E162-1966)</f>
        <v>4835</v>
      </c>
      <c r="N162" s="12" cm="1">
        <f t="array" ref="N162">INDEX(GMWQ!$A$2:$NF$60,MATCH(1,(GMWQ!$NE$2:$NE$60=N$3)*(GMWQ!$ND$2:$ND$60=N$4)*(GMWQ!$NF$2:$NF$60=N$1),0),$E162-1966)</f>
        <v>1494</v>
      </c>
      <c r="O162" s="12" cm="1">
        <f t="array" ref="O162">INDEX(GMWQ!$A$2:$NF$60,MATCH(1,(GMWQ!$NE$2:$NE$60=O$3)*(GMWQ!$ND$2:$ND$60=O$4)*(GMWQ!$NF$2:$NF$60=O$1),0),$E162-1966)</f>
        <v>1995</v>
      </c>
      <c r="P162" s="12" cm="1">
        <f t="array" ref="P162">INDEX(GMWQ!$A$2:$NF$60,MATCH(1,(GMWQ!$NE$2:$NE$60=P$3)*(GMWQ!$ND$2:$ND$60=P$4)*(GMWQ!$NF$2:$NF$60=P$1),0),$E162-1966)</f>
        <v>1227</v>
      </c>
      <c r="Q162" s="12" cm="1">
        <f t="array" ref="Q162">INDEX(GMWQ!$A$2:$NF$60,MATCH(1,(GMWQ!$NE$2:$NE$60=Q$3)*(GMWQ!$ND$2:$ND$60=Q$4)*(GMWQ!$NF$2:$NF$60=Q$1),0),$E162-1966)</f>
        <v>1119</v>
      </c>
      <c r="R162" s="12" cm="1">
        <f t="array" ref="R162">INDEX(GMWQ!$A$2:$NF$60,MATCH(1,(GMWQ!$NE$2:$NE$60=R$3)*(GMWQ!$ND$2:$ND$60=R$4)*(GMWQ!$NF$2:$NF$60=R$1),0),$E162-1966)</f>
        <v>484</v>
      </c>
      <c r="S162" s="12" cm="1">
        <f t="array" ref="S162">INDEX(GMWQ!$A$2:$NF$60,MATCH(1,(GMWQ!$NE$2:$NE$60=S$3)*(GMWQ!$ND$2:$ND$60=S$4)*(GMWQ!$NF$2:$NF$60=S$1),0),$E162-1966)</f>
        <v>2481</v>
      </c>
      <c r="T162" s="12" cm="1">
        <f t="array" ref="T162">INDEX(GMWQ!$A$2:$NF$60,MATCH(1,(GMWQ!$NE$2:$NE$60=T$3)*(GMWQ!$ND$2:$ND$60=T$4)*(GMWQ!$NF$2:$NF$60=T$1),0),$E162-1966)</f>
        <v>2562</v>
      </c>
      <c r="U162" s="12" cm="1">
        <f t="array" ref="U162">INDEX(GMWQ!$A$2:$NF$60,MATCH(1,(GMWQ!$NE$2:$NE$60=U$3)*(GMWQ!$ND$2:$ND$60=U$4)*(GMWQ!$NF$2:$NF$60=U$1),0),$E162-1966)</f>
        <v>1597</v>
      </c>
      <c r="V162" s="12" cm="1">
        <f t="array" ref="V162">INDEX(GMWQ!$A$2:$NF$60,MATCH(1,(GMWQ!$NE$2:$NE$60=V$3)*(GMWQ!$ND$2:$ND$60=V$4)*(GMWQ!$NF$2:$NF$60=V$1),0),$E162-1966)</f>
        <v>2757</v>
      </c>
      <c r="W162" s="12" cm="1">
        <f t="array" ref="W162">INDEX(GMWQ!$A$2:$NF$60,MATCH(1,(GMWQ!$NE$2:$NE$60=W$3)*(GMWQ!$ND$2:$ND$60=W$4)*(GMWQ!$NF$2:$NF$60=W$1),0),$E162-1966)</f>
        <v>4003</v>
      </c>
      <c r="X162" s="12" cm="1">
        <f t="array" ref="X162">INDEX(GMWQ!$A$2:$NF$60,MATCH(1,(GMWQ!$NE$2:$NE$60=X$3)*(GMWQ!$ND$2:$ND$60=X$4)*(GMWQ!$NF$2:$NF$60=X$1),0),$E162-1966)</f>
        <v>880</v>
      </c>
      <c r="Y162" s="12" cm="1">
        <f t="array" ref="Y162">INDEX(GMWQ!$A$2:$NF$60,MATCH(1,(GMWQ!$NE$2:$NE$60=Y$3)*(GMWQ!$ND$2:$ND$60=Y$4)*(GMWQ!$NF$2:$NF$60=Y$1),0),$E162-1966)</f>
        <v>924</v>
      </c>
      <c r="Z162" s="12" cm="1">
        <f t="array" ref="Z162">INDEX(GMWQ!$A$2:$NF$60,MATCH(1,(GMWQ!$NE$2:$NE$60=Z$3)*(GMWQ!$ND$2:$ND$60=Z$4)*(GMWQ!$NF$2:$NF$60=Z$1),0),$E162-1966)</f>
        <v>29352</v>
      </c>
      <c r="AA162" s="12" cm="1">
        <f t="array" ref="AA162">INDEX(GMWQ!$A$2:$NF$60,MATCH(1,(GMWQ!$NE$2:$NE$60=AA$3)*(GMWQ!$ND$2:$ND$60=AA$4)*(GMWQ!$NF$2:$NF$60=AA$1),0),$E162-1966)</f>
        <v>5517</v>
      </c>
    </row>
    <row r="163" spans="1:27" x14ac:dyDescent="0.25">
      <c r="A163" s="12">
        <v>2012</v>
      </c>
      <c r="B163" s="12">
        <f t="shared" si="13"/>
        <v>2012</v>
      </c>
      <c r="C163" s="12">
        <f t="shared" si="13"/>
        <v>2011</v>
      </c>
      <c r="D163" s="12">
        <f t="shared" si="13"/>
        <v>2011</v>
      </c>
      <c r="E163" s="12">
        <f t="shared" si="10"/>
        <v>2129</v>
      </c>
      <c r="F163" s="12" cm="1">
        <f t="array" ref="F163">INDEX(GMWQ!$A$2:$NF$60,MATCH(1,(GMWQ!$NE$2:$NE$60=F$3)*(GMWQ!$ND$2:$ND$60=F$4)*(GMWQ!$NF$2:$NF$60=F$1),0),$E163-1966)</f>
        <v>32147</v>
      </c>
      <c r="G163" s="12" cm="1">
        <f t="array" ref="G163">INDEX(GMWQ!$A$2:$NF$60,MATCH(1,(GMWQ!$NE$2:$NE$60=G$3)*(GMWQ!$ND$2:$ND$60=G$4)*(GMWQ!$NF$2:$NF$60=G$1),0),$E163-1966)</f>
        <v>429</v>
      </c>
      <c r="H163" s="12" cm="1">
        <f t="array" ref="H163">INDEX(GMWQ!$A$2:$NF$60,MATCH(1,(GMWQ!$NE$2:$NE$60=H$3)*(GMWQ!$ND$2:$ND$60=H$4)*(GMWQ!$NF$2:$NF$60=H$1),0),$E163-1966)</f>
        <v>73</v>
      </c>
      <c r="I163" s="12" cm="1">
        <f t="array" ref="I163">INDEX(GMWQ!$A$2:$NF$60,MATCH(1,(GMWQ!$NE$2:$NE$60=I$3)*(GMWQ!$ND$2:$ND$60=I$4)*(GMWQ!$NF$2:$NF$60=I$1),0),$E163-1966)</f>
        <v>2580</v>
      </c>
      <c r="J163" s="12" cm="1">
        <f t="array" ref="J163">INDEX(GMWQ!$A$2:$NF$60,MATCH(1,(GMWQ!$NE$2:$NE$60=J$3)*(GMWQ!$ND$2:$ND$60=J$4)*(GMWQ!$NF$2:$NF$60=J$1),0),$E163-1966)</f>
        <v>122</v>
      </c>
      <c r="K163" s="12" cm="1">
        <f t="array" ref="K163">INDEX(GMWQ!$A$2:$NF$60,MATCH(1,(GMWQ!$NE$2:$NE$60=K$3)*(GMWQ!$ND$2:$ND$60=K$4)*(GMWQ!$NF$2:$NF$60=K$1),0),$E163-1966)</f>
        <v>191</v>
      </c>
      <c r="L163" s="12" cm="1">
        <f t="array" ref="L163">INDEX(GMWQ!$A$2:$NF$60,MATCH(1,(GMWQ!$NE$2:$NE$60=L$3)*(GMWQ!$ND$2:$ND$60=L$4)*(GMWQ!$NF$2:$NF$60=L$1),0),$E163-1966)</f>
        <v>2090</v>
      </c>
      <c r="M163" s="12" cm="1">
        <f t="array" ref="M163">INDEX(GMWQ!$A$2:$NF$60,MATCH(1,(GMWQ!$NE$2:$NE$60=M$3)*(GMWQ!$ND$2:$ND$60=M$4)*(GMWQ!$NF$2:$NF$60=M$1),0),$E163-1966)</f>
        <v>4924</v>
      </c>
      <c r="N163" s="12" cm="1">
        <f t="array" ref="N163">INDEX(GMWQ!$A$2:$NF$60,MATCH(1,(GMWQ!$NE$2:$NE$60=N$3)*(GMWQ!$ND$2:$ND$60=N$4)*(GMWQ!$NF$2:$NF$60=N$1),0),$E163-1966)</f>
        <v>1514</v>
      </c>
      <c r="O163" s="12" cm="1">
        <f t="array" ref="O163">INDEX(GMWQ!$A$2:$NF$60,MATCH(1,(GMWQ!$NE$2:$NE$60=O$3)*(GMWQ!$ND$2:$ND$60=O$4)*(GMWQ!$NF$2:$NF$60=O$1),0),$E163-1966)</f>
        <v>2041</v>
      </c>
      <c r="P163" s="12" cm="1">
        <f t="array" ref="P163">INDEX(GMWQ!$A$2:$NF$60,MATCH(1,(GMWQ!$NE$2:$NE$60=P$3)*(GMWQ!$ND$2:$ND$60=P$4)*(GMWQ!$NF$2:$NF$60=P$1),0),$E163-1966)</f>
        <v>1230</v>
      </c>
      <c r="Q163" s="12" cm="1">
        <f t="array" ref="Q163">INDEX(GMWQ!$A$2:$NF$60,MATCH(1,(GMWQ!$NE$2:$NE$60=Q$3)*(GMWQ!$ND$2:$ND$60=Q$4)*(GMWQ!$NF$2:$NF$60=Q$1),0),$E163-1966)</f>
        <v>1155</v>
      </c>
      <c r="R163" s="12" cm="1">
        <f t="array" ref="R163">INDEX(GMWQ!$A$2:$NF$60,MATCH(1,(GMWQ!$NE$2:$NE$60=R$3)*(GMWQ!$ND$2:$ND$60=R$4)*(GMWQ!$NF$2:$NF$60=R$1),0),$E163-1966)</f>
        <v>493</v>
      </c>
      <c r="S163" s="12" cm="1">
        <f t="array" ref="S163">INDEX(GMWQ!$A$2:$NF$60,MATCH(1,(GMWQ!$NE$2:$NE$60=S$3)*(GMWQ!$ND$2:$ND$60=S$4)*(GMWQ!$NF$2:$NF$60=S$1),0),$E163-1966)</f>
        <v>2490</v>
      </c>
      <c r="T163" s="12" cm="1">
        <f t="array" ref="T163">INDEX(GMWQ!$A$2:$NF$60,MATCH(1,(GMWQ!$NE$2:$NE$60=T$3)*(GMWQ!$ND$2:$ND$60=T$4)*(GMWQ!$NF$2:$NF$60=T$1),0),$E163-1966)</f>
        <v>2583</v>
      </c>
      <c r="U163" s="12" cm="1">
        <f t="array" ref="U163">INDEX(GMWQ!$A$2:$NF$60,MATCH(1,(GMWQ!$NE$2:$NE$60=U$3)*(GMWQ!$ND$2:$ND$60=U$4)*(GMWQ!$NF$2:$NF$60=U$1),0),$E163-1966)</f>
        <v>1579</v>
      </c>
      <c r="V163" s="12" cm="1">
        <f t="array" ref="V163">INDEX(GMWQ!$A$2:$NF$60,MATCH(1,(GMWQ!$NE$2:$NE$60=V$3)*(GMWQ!$ND$2:$ND$60=V$4)*(GMWQ!$NF$2:$NF$60=V$1),0),$E163-1966)</f>
        <v>2805</v>
      </c>
      <c r="W163" s="12" cm="1">
        <f t="array" ref="W163">INDEX(GMWQ!$A$2:$NF$60,MATCH(1,(GMWQ!$NE$2:$NE$60=W$3)*(GMWQ!$ND$2:$ND$60=W$4)*(GMWQ!$NF$2:$NF$60=W$1),0),$E163-1966)</f>
        <v>4040</v>
      </c>
      <c r="X163" s="12" cm="1">
        <f t="array" ref="X163">INDEX(GMWQ!$A$2:$NF$60,MATCH(1,(GMWQ!$NE$2:$NE$60=X$3)*(GMWQ!$ND$2:$ND$60=X$4)*(GMWQ!$NF$2:$NF$60=X$1),0),$E163-1966)</f>
        <v>902</v>
      </c>
      <c r="Y163" s="12" cm="1">
        <f t="array" ref="Y163">INDEX(GMWQ!$A$2:$NF$60,MATCH(1,(GMWQ!$NE$2:$NE$60=Y$3)*(GMWQ!$ND$2:$ND$60=Y$4)*(GMWQ!$NF$2:$NF$60=Y$1),0),$E163-1966)</f>
        <v>905</v>
      </c>
      <c r="Z163" s="12" cm="1">
        <f t="array" ref="Z163">INDEX(GMWQ!$A$2:$NF$60,MATCH(1,(GMWQ!$NE$2:$NE$60=Z$3)*(GMWQ!$ND$2:$ND$60=Z$4)*(GMWQ!$NF$2:$NF$60=Z$1),0),$E163-1966)</f>
        <v>29470</v>
      </c>
      <c r="AA163" s="12" cm="1">
        <f t="array" ref="AA163">INDEX(GMWQ!$A$2:$NF$60,MATCH(1,(GMWQ!$NE$2:$NE$60=AA$3)*(GMWQ!$ND$2:$ND$60=AA$4)*(GMWQ!$NF$2:$NF$60=AA$1),0),$E163-1966)</f>
        <v>5481</v>
      </c>
    </row>
    <row r="164" spans="1:27" x14ac:dyDescent="0.25">
      <c r="B164" s="12">
        <f t="shared" si="13"/>
        <v>2012</v>
      </c>
      <c r="C164" s="12">
        <f t="shared" si="13"/>
        <v>2012</v>
      </c>
      <c r="E164" s="12">
        <f t="shared" si="10"/>
        <v>2130</v>
      </c>
      <c r="F164" s="12" cm="1">
        <f t="array" ref="F164">INDEX(GMWQ!$A$2:$NF$60,MATCH(1,(GMWQ!$NE$2:$NE$60=F$3)*(GMWQ!$ND$2:$ND$60=F$4)*(GMWQ!$NF$2:$NF$60=F$1),0),$E164-1966)</f>
        <v>32093</v>
      </c>
      <c r="G164" s="12" cm="1">
        <f t="array" ref="G164">INDEX(GMWQ!$A$2:$NF$60,MATCH(1,(GMWQ!$NE$2:$NE$60=G$3)*(GMWQ!$ND$2:$ND$60=G$4)*(GMWQ!$NF$2:$NF$60=G$1),0),$E164-1966)</f>
        <v>426</v>
      </c>
      <c r="H164" s="12" cm="1">
        <f t="array" ref="H164">INDEX(GMWQ!$A$2:$NF$60,MATCH(1,(GMWQ!$NE$2:$NE$60=H$3)*(GMWQ!$ND$2:$ND$60=H$4)*(GMWQ!$NF$2:$NF$60=H$1),0),$E164-1966)</f>
        <v>77</v>
      </c>
      <c r="I164" s="12" cm="1">
        <f t="array" ref="I164">INDEX(GMWQ!$A$2:$NF$60,MATCH(1,(GMWQ!$NE$2:$NE$60=I$3)*(GMWQ!$ND$2:$ND$60=I$4)*(GMWQ!$NF$2:$NF$60=I$1),0),$E164-1966)</f>
        <v>2603</v>
      </c>
      <c r="J164" s="12" cm="1">
        <f t="array" ref="J164">INDEX(GMWQ!$A$2:$NF$60,MATCH(1,(GMWQ!$NE$2:$NE$60=J$3)*(GMWQ!$ND$2:$ND$60=J$4)*(GMWQ!$NF$2:$NF$60=J$1),0),$E164-1966)</f>
        <v>123</v>
      </c>
      <c r="K164" s="12" cm="1">
        <f t="array" ref="K164">INDEX(GMWQ!$A$2:$NF$60,MATCH(1,(GMWQ!$NE$2:$NE$60=K$3)*(GMWQ!$ND$2:$ND$60=K$4)*(GMWQ!$NF$2:$NF$60=K$1),0),$E164-1966)</f>
        <v>195</v>
      </c>
      <c r="L164" s="12" cm="1">
        <f t="array" ref="L164">INDEX(GMWQ!$A$2:$NF$60,MATCH(1,(GMWQ!$NE$2:$NE$60=L$3)*(GMWQ!$ND$2:$ND$60=L$4)*(GMWQ!$NF$2:$NF$60=L$1),0),$E164-1966)</f>
        <v>2072</v>
      </c>
      <c r="M164" s="12" cm="1">
        <f t="array" ref="M164">INDEX(GMWQ!$A$2:$NF$60,MATCH(1,(GMWQ!$NE$2:$NE$60=M$3)*(GMWQ!$ND$2:$ND$60=M$4)*(GMWQ!$NF$2:$NF$60=M$1),0),$E164-1966)</f>
        <v>4878</v>
      </c>
      <c r="N164" s="12" cm="1">
        <f t="array" ref="N164">INDEX(GMWQ!$A$2:$NF$60,MATCH(1,(GMWQ!$NE$2:$NE$60=N$3)*(GMWQ!$ND$2:$ND$60=N$4)*(GMWQ!$NF$2:$NF$60=N$1),0),$E164-1966)</f>
        <v>1511</v>
      </c>
      <c r="O164" s="12" cm="1">
        <f t="array" ref="O164">INDEX(GMWQ!$A$2:$NF$60,MATCH(1,(GMWQ!$NE$2:$NE$60=O$3)*(GMWQ!$ND$2:$ND$60=O$4)*(GMWQ!$NF$2:$NF$60=O$1),0),$E164-1966)</f>
        <v>2043</v>
      </c>
      <c r="P164" s="12" cm="1">
        <f t="array" ref="P164">INDEX(GMWQ!$A$2:$NF$60,MATCH(1,(GMWQ!$NE$2:$NE$60=P$3)*(GMWQ!$ND$2:$ND$60=P$4)*(GMWQ!$NF$2:$NF$60=P$1),0),$E164-1966)</f>
        <v>1226</v>
      </c>
      <c r="Q164" s="12" cm="1">
        <f t="array" ref="Q164">INDEX(GMWQ!$A$2:$NF$60,MATCH(1,(GMWQ!$NE$2:$NE$60=Q$3)*(GMWQ!$ND$2:$ND$60=Q$4)*(GMWQ!$NF$2:$NF$60=Q$1),0),$E164-1966)</f>
        <v>1145</v>
      </c>
      <c r="R164" s="12" cm="1">
        <f t="array" ref="R164">INDEX(GMWQ!$A$2:$NF$60,MATCH(1,(GMWQ!$NE$2:$NE$60=R$3)*(GMWQ!$ND$2:$ND$60=R$4)*(GMWQ!$NF$2:$NF$60=R$1),0),$E164-1966)</f>
        <v>495</v>
      </c>
      <c r="S164" s="12" cm="1">
        <f t="array" ref="S164">INDEX(GMWQ!$A$2:$NF$60,MATCH(1,(GMWQ!$NE$2:$NE$60=S$3)*(GMWQ!$ND$2:$ND$60=S$4)*(GMWQ!$NF$2:$NF$60=S$1),0),$E164-1966)</f>
        <v>2531</v>
      </c>
      <c r="T164" s="12" cm="1">
        <f t="array" ref="T164">INDEX(GMWQ!$A$2:$NF$60,MATCH(1,(GMWQ!$NE$2:$NE$60=T$3)*(GMWQ!$ND$2:$ND$60=T$4)*(GMWQ!$NF$2:$NF$60=T$1),0),$E164-1966)</f>
        <v>2636</v>
      </c>
      <c r="U164" s="12" cm="1">
        <f t="array" ref="U164">INDEX(GMWQ!$A$2:$NF$60,MATCH(1,(GMWQ!$NE$2:$NE$60=U$3)*(GMWQ!$ND$2:$ND$60=U$4)*(GMWQ!$NF$2:$NF$60=U$1),0),$E164-1966)</f>
        <v>1577</v>
      </c>
      <c r="V164" s="12" cm="1">
        <f t="array" ref="V164">INDEX(GMWQ!$A$2:$NF$60,MATCH(1,(GMWQ!$NE$2:$NE$60=V$3)*(GMWQ!$ND$2:$ND$60=V$4)*(GMWQ!$NF$2:$NF$60=V$1),0),$E164-1966)</f>
        <v>2771</v>
      </c>
      <c r="W164" s="12" cm="1">
        <f t="array" ref="W164">INDEX(GMWQ!$A$2:$NF$60,MATCH(1,(GMWQ!$NE$2:$NE$60=W$3)*(GMWQ!$ND$2:$ND$60=W$4)*(GMWQ!$NF$2:$NF$60=W$1),0),$E164-1966)</f>
        <v>3998</v>
      </c>
      <c r="X164" s="12" cm="1">
        <f t="array" ref="X164">INDEX(GMWQ!$A$2:$NF$60,MATCH(1,(GMWQ!$NE$2:$NE$60=X$3)*(GMWQ!$ND$2:$ND$60=X$4)*(GMWQ!$NF$2:$NF$60=X$1),0),$E164-1966)</f>
        <v>897</v>
      </c>
      <c r="Y164" s="12" cm="1">
        <f t="array" ref="Y164">INDEX(GMWQ!$A$2:$NF$60,MATCH(1,(GMWQ!$NE$2:$NE$60=Y$3)*(GMWQ!$ND$2:$ND$60=Y$4)*(GMWQ!$NF$2:$NF$60=Y$1),0),$E164-1966)</f>
        <v>887</v>
      </c>
      <c r="Z164" s="12" cm="1">
        <f t="array" ref="Z164">INDEX(GMWQ!$A$2:$NF$60,MATCH(1,(GMWQ!$NE$2:$NE$60=Z$3)*(GMWQ!$ND$2:$ND$60=Z$4)*(GMWQ!$NF$2:$NF$60=Z$1),0),$E164-1966)</f>
        <v>29689</v>
      </c>
      <c r="AA164" s="12" cm="1">
        <f t="array" ref="AA164">INDEX(GMWQ!$A$2:$NF$60,MATCH(1,(GMWQ!$NE$2:$NE$60=AA$3)*(GMWQ!$ND$2:$ND$60=AA$4)*(GMWQ!$NF$2:$NF$60=AA$1),0),$E164-1966)</f>
        <v>5445</v>
      </c>
    </row>
    <row r="165" spans="1:27" x14ac:dyDescent="0.25">
      <c r="B165" s="12">
        <f t="shared" si="13"/>
        <v>2012</v>
      </c>
      <c r="C165" s="12">
        <f t="shared" si="13"/>
        <v>2012</v>
      </c>
      <c r="E165" s="12">
        <f t="shared" si="10"/>
        <v>2131</v>
      </c>
      <c r="F165" s="12" cm="1">
        <f t="array" ref="F165">INDEX(GMWQ!$A$2:$NF$60,MATCH(1,(GMWQ!$NE$2:$NE$60=F$3)*(GMWQ!$ND$2:$ND$60=F$4)*(GMWQ!$NF$2:$NF$60=F$1),0),$E165-1966)</f>
        <v>32035</v>
      </c>
      <c r="G165" s="12" cm="1">
        <f t="array" ref="G165">INDEX(GMWQ!$A$2:$NF$60,MATCH(1,(GMWQ!$NE$2:$NE$60=G$3)*(GMWQ!$ND$2:$ND$60=G$4)*(GMWQ!$NF$2:$NF$60=G$1),0),$E165-1966)</f>
        <v>404</v>
      </c>
      <c r="H165" s="12" cm="1">
        <f t="array" ref="H165">INDEX(GMWQ!$A$2:$NF$60,MATCH(1,(GMWQ!$NE$2:$NE$60=H$3)*(GMWQ!$ND$2:$ND$60=H$4)*(GMWQ!$NF$2:$NF$60=H$1),0),$E165-1966)</f>
        <v>78</v>
      </c>
      <c r="I165" s="12" cm="1">
        <f t="array" ref="I165">INDEX(GMWQ!$A$2:$NF$60,MATCH(1,(GMWQ!$NE$2:$NE$60=I$3)*(GMWQ!$ND$2:$ND$60=I$4)*(GMWQ!$NF$2:$NF$60=I$1),0),$E165-1966)</f>
        <v>2587</v>
      </c>
      <c r="J165" s="12" cm="1">
        <f t="array" ref="J165">INDEX(GMWQ!$A$2:$NF$60,MATCH(1,(GMWQ!$NE$2:$NE$60=J$3)*(GMWQ!$ND$2:$ND$60=J$4)*(GMWQ!$NF$2:$NF$60=J$1),0),$E165-1966)</f>
        <v>126</v>
      </c>
      <c r="K165" s="12" cm="1">
        <f t="array" ref="K165">INDEX(GMWQ!$A$2:$NF$60,MATCH(1,(GMWQ!$NE$2:$NE$60=K$3)*(GMWQ!$ND$2:$ND$60=K$4)*(GMWQ!$NF$2:$NF$60=K$1),0),$E165-1966)</f>
        <v>194</v>
      </c>
      <c r="L165" s="12" cm="1">
        <f t="array" ref="L165">INDEX(GMWQ!$A$2:$NF$60,MATCH(1,(GMWQ!$NE$2:$NE$60=L$3)*(GMWQ!$ND$2:$ND$60=L$4)*(GMWQ!$NF$2:$NF$60=L$1),0),$E165-1966)</f>
        <v>2070</v>
      </c>
      <c r="M165" s="12" cm="1">
        <f t="array" ref="M165">INDEX(GMWQ!$A$2:$NF$60,MATCH(1,(GMWQ!$NE$2:$NE$60=M$3)*(GMWQ!$ND$2:$ND$60=M$4)*(GMWQ!$NF$2:$NF$60=M$1),0),$E165-1966)</f>
        <v>4836</v>
      </c>
      <c r="N165" s="12" cm="1">
        <f t="array" ref="N165">INDEX(GMWQ!$A$2:$NF$60,MATCH(1,(GMWQ!$NE$2:$NE$60=N$3)*(GMWQ!$ND$2:$ND$60=N$4)*(GMWQ!$NF$2:$NF$60=N$1),0),$E165-1966)</f>
        <v>1513</v>
      </c>
      <c r="O165" s="12" cm="1">
        <f t="array" ref="O165">INDEX(GMWQ!$A$2:$NF$60,MATCH(1,(GMWQ!$NE$2:$NE$60=O$3)*(GMWQ!$ND$2:$ND$60=O$4)*(GMWQ!$NF$2:$NF$60=O$1),0),$E165-1966)</f>
        <v>2041</v>
      </c>
      <c r="P165" s="12" cm="1">
        <f t="array" ref="P165">INDEX(GMWQ!$A$2:$NF$60,MATCH(1,(GMWQ!$NE$2:$NE$60=P$3)*(GMWQ!$ND$2:$ND$60=P$4)*(GMWQ!$NF$2:$NF$60=P$1),0),$E165-1966)</f>
        <v>1238</v>
      </c>
      <c r="Q165" s="12" cm="1">
        <f t="array" ref="Q165">INDEX(GMWQ!$A$2:$NF$60,MATCH(1,(GMWQ!$NE$2:$NE$60=Q$3)*(GMWQ!$ND$2:$ND$60=Q$4)*(GMWQ!$NF$2:$NF$60=Q$1),0),$E165-1966)</f>
        <v>1128</v>
      </c>
      <c r="R165" s="12" cm="1">
        <f t="array" ref="R165">INDEX(GMWQ!$A$2:$NF$60,MATCH(1,(GMWQ!$NE$2:$NE$60=R$3)*(GMWQ!$ND$2:$ND$60=R$4)*(GMWQ!$NF$2:$NF$60=R$1),0),$E165-1966)</f>
        <v>509</v>
      </c>
      <c r="S165" s="12" cm="1">
        <f t="array" ref="S165">INDEX(GMWQ!$A$2:$NF$60,MATCH(1,(GMWQ!$NE$2:$NE$60=S$3)*(GMWQ!$ND$2:$ND$60=S$4)*(GMWQ!$NF$2:$NF$60=S$1),0),$E165-1966)</f>
        <v>2500</v>
      </c>
      <c r="T165" s="12" cm="1">
        <f t="array" ref="T165">INDEX(GMWQ!$A$2:$NF$60,MATCH(1,(GMWQ!$NE$2:$NE$60=T$3)*(GMWQ!$ND$2:$ND$60=T$4)*(GMWQ!$NF$2:$NF$60=T$1),0),$E165-1966)</f>
        <v>2664</v>
      </c>
      <c r="U165" s="12" cm="1">
        <f t="array" ref="U165">INDEX(GMWQ!$A$2:$NF$60,MATCH(1,(GMWQ!$NE$2:$NE$60=U$3)*(GMWQ!$ND$2:$ND$60=U$4)*(GMWQ!$NF$2:$NF$60=U$1),0),$E165-1966)</f>
        <v>1564</v>
      </c>
      <c r="V165" s="12" cm="1">
        <f t="array" ref="V165">INDEX(GMWQ!$A$2:$NF$60,MATCH(1,(GMWQ!$NE$2:$NE$60=V$3)*(GMWQ!$ND$2:$ND$60=V$4)*(GMWQ!$NF$2:$NF$60=V$1),0),$E165-1966)</f>
        <v>2774</v>
      </c>
      <c r="W165" s="12" cm="1">
        <f t="array" ref="W165">INDEX(GMWQ!$A$2:$NF$60,MATCH(1,(GMWQ!$NE$2:$NE$60=W$3)*(GMWQ!$ND$2:$ND$60=W$4)*(GMWQ!$NF$2:$NF$60=W$1),0),$E165-1966)</f>
        <v>4018</v>
      </c>
      <c r="X165" s="12" cm="1">
        <f t="array" ref="X165">INDEX(GMWQ!$A$2:$NF$60,MATCH(1,(GMWQ!$NE$2:$NE$60=X$3)*(GMWQ!$ND$2:$ND$60=X$4)*(GMWQ!$NF$2:$NF$60=X$1),0),$E165-1966)</f>
        <v>915</v>
      </c>
      <c r="Y165" s="12" cm="1">
        <f t="array" ref="Y165">INDEX(GMWQ!$A$2:$NF$60,MATCH(1,(GMWQ!$NE$2:$NE$60=Y$3)*(GMWQ!$ND$2:$ND$60=Y$4)*(GMWQ!$NF$2:$NF$60=Y$1),0),$E165-1966)</f>
        <v>878</v>
      </c>
      <c r="Z165" s="12" cm="1">
        <f t="array" ref="Z165">INDEX(GMWQ!$A$2:$NF$60,MATCH(1,(GMWQ!$NE$2:$NE$60=Z$3)*(GMWQ!$ND$2:$ND$60=Z$4)*(GMWQ!$NF$2:$NF$60=Z$1),0),$E165-1966)</f>
        <v>29788</v>
      </c>
      <c r="AA165" s="12" cm="1">
        <f t="array" ref="AA165">INDEX(GMWQ!$A$2:$NF$60,MATCH(1,(GMWQ!$NE$2:$NE$60=AA$3)*(GMWQ!$ND$2:$ND$60=AA$4)*(GMWQ!$NF$2:$NF$60=AA$1),0),$E165-1966)</f>
        <v>5422</v>
      </c>
    </row>
    <row r="166" spans="1:27" x14ac:dyDescent="0.25">
      <c r="B166" s="12">
        <f t="shared" si="13"/>
        <v>2012</v>
      </c>
      <c r="C166" s="12">
        <f t="shared" si="13"/>
        <v>2012</v>
      </c>
      <c r="E166" s="12">
        <f t="shared" si="10"/>
        <v>2132</v>
      </c>
      <c r="F166" s="12" cm="1">
        <f t="array" ref="F166">INDEX(GMWQ!$A$2:$NF$60,MATCH(1,(GMWQ!$NE$2:$NE$60=F$3)*(GMWQ!$ND$2:$ND$60=F$4)*(GMWQ!$NF$2:$NF$60=F$1),0),$E166-1966)</f>
        <v>31990</v>
      </c>
      <c r="G166" s="12" cm="1">
        <f t="array" ref="G166">INDEX(GMWQ!$A$2:$NF$60,MATCH(1,(GMWQ!$NE$2:$NE$60=G$3)*(GMWQ!$ND$2:$ND$60=G$4)*(GMWQ!$NF$2:$NF$60=G$1),0),$E166-1966)</f>
        <v>380</v>
      </c>
      <c r="H166" s="12" cm="1">
        <f t="array" ref="H166">INDEX(GMWQ!$A$2:$NF$60,MATCH(1,(GMWQ!$NE$2:$NE$60=H$3)*(GMWQ!$ND$2:$ND$60=H$4)*(GMWQ!$NF$2:$NF$60=H$1),0),$E166-1966)</f>
        <v>73</v>
      </c>
      <c r="I166" s="12" cm="1">
        <f t="array" ref="I166">INDEX(GMWQ!$A$2:$NF$60,MATCH(1,(GMWQ!$NE$2:$NE$60=I$3)*(GMWQ!$ND$2:$ND$60=I$4)*(GMWQ!$NF$2:$NF$60=I$1),0),$E166-1966)</f>
        <v>2547</v>
      </c>
      <c r="J166" s="12" cm="1">
        <f t="array" ref="J166">INDEX(GMWQ!$A$2:$NF$60,MATCH(1,(GMWQ!$NE$2:$NE$60=J$3)*(GMWQ!$ND$2:$ND$60=J$4)*(GMWQ!$NF$2:$NF$60=J$1),0),$E166-1966)</f>
        <v>120</v>
      </c>
      <c r="K166" s="12" cm="1">
        <f t="array" ref="K166">INDEX(GMWQ!$A$2:$NF$60,MATCH(1,(GMWQ!$NE$2:$NE$60=K$3)*(GMWQ!$ND$2:$ND$60=K$4)*(GMWQ!$NF$2:$NF$60=K$1),0),$E166-1966)</f>
        <v>194</v>
      </c>
      <c r="L166" s="12" cm="1">
        <f t="array" ref="L166">INDEX(GMWQ!$A$2:$NF$60,MATCH(1,(GMWQ!$NE$2:$NE$60=L$3)*(GMWQ!$ND$2:$ND$60=L$4)*(GMWQ!$NF$2:$NF$60=L$1),0),$E166-1966)</f>
        <v>2053</v>
      </c>
      <c r="M166" s="12" cm="1">
        <f t="array" ref="M166">INDEX(GMWQ!$A$2:$NF$60,MATCH(1,(GMWQ!$NE$2:$NE$60=M$3)*(GMWQ!$ND$2:$ND$60=M$4)*(GMWQ!$NF$2:$NF$60=M$1),0),$E166-1966)</f>
        <v>4859</v>
      </c>
      <c r="N166" s="12" cm="1">
        <f t="array" ref="N166">INDEX(GMWQ!$A$2:$NF$60,MATCH(1,(GMWQ!$NE$2:$NE$60=N$3)*(GMWQ!$ND$2:$ND$60=N$4)*(GMWQ!$NF$2:$NF$60=N$1),0),$E166-1966)</f>
        <v>1517</v>
      </c>
      <c r="O166" s="12" cm="1">
        <f t="array" ref="O166">INDEX(GMWQ!$A$2:$NF$60,MATCH(1,(GMWQ!$NE$2:$NE$60=O$3)*(GMWQ!$ND$2:$ND$60=O$4)*(GMWQ!$NF$2:$NF$60=O$1),0),$E166-1966)</f>
        <v>2007</v>
      </c>
      <c r="P166" s="12" cm="1">
        <f t="array" ref="P166">INDEX(GMWQ!$A$2:$NF$60,MATCH(1,(GMWQ!$NE$2:$NE$60=P$3)*(GMWQ!$ND$2:$ND$60=P$4)*(GMWQ!$NF$2:$NF$60=P$1),0),$E166-1966)</f>
        <v>1264</v>
      </c>
      <c r="Q166" s="12" cm="1">
        <f t="array" ref="Q166">INDEX(GMWQ!$A$2:$NF$60,MATCH(1,(GMWQ!$NE$2:$NE$60=Q$3)*(GMWQ!$ND$2:$ND$60=Q$4)*(GMWQ!$NF$2:$NF$60=Q$1),0),$E166-1966)</f>
        <v>1144</v>
      </c>
      <c r="R166" s="12" cm="1">
        <f t="array" ref="R166">INDEX(GMWQ!$A$2:$NF$60,MATCH(1,(GMWQ!$NE$2:$NE$60=R$3)*(GMWQ!$ND$2:$ND$60=R$4)*(GMWQ!$NF$2:$NF$60=R$1),0),$E166-1966)</f>
        <v>505</v>
      </c>
      <c r="S166" s="12" cm="1">
        <f t="array" ref="S166">INDEX(GMWQ!$A$2:$NF$60,MATCH(1,(GMWQ!$NE$2:$NE$60=S$3)*(GMWQ!$ND$2:$ND$60=S$4)*(GMWQ!$NF$2:$NF$60=S$1),0),$E166-1966)</f>
        <v>2575</v>
      </c>
      <c r="T166" s="12" cm="1">
        <f t="array" ref="T166">INDEX(GMWQ!$A$2:$NF$60,MATCH(1,(GMWQ!$NE$2:$NE$60=T$3)*(GMWQ!$ND$2:$ND$60=T$4)*(GMWQ!$NF$2:$NF$60=T$1),0),$E166-1966)</f>
        <v>2565</v>
      </c>
      <c r="U166" s="12" cm="1">
        <f t="array" ref="U166">INDEX(GMWQ!$A$2:$NF$60,MATCH(1,(GMWQ!$NE$2:$NE$60=U$3)*(GMWQ!$ND$2:$ND$60=U$4)*(GMWQ!$NF$2:$NF$60=U$1),0),$E166-1966)</f>
        <v>1562</v>
      </c>
      <c r="V166" s="12" cm="1">
        <f t="array" ref="V166">INDEX(GMWQ!$A$2:$NF$60,MATCH(1,(GMWQ!$NE$2:$NE$60=V$3)*(GMWQ!$ND$2:$ND$60=V$4)*(GMWQ!$NF$2:$NF$60=V$1),0),$E166-1966)</f>
        <v>2765</v>
      </c>
      <c r="W166" s="12" cm="1">
        <f t="array" ref="W166">INDEX(GMWQ!$A$2:$NF$60,MATCH(1,(GMWQ!$NE$2:$NE$60=W$3)*(GMWQ!$ND$2:$ND$60=W$4)*(GMWQ!$NF$2:$NF$60=W$1),0),$E166-1966)</f>
        <v>4055</v>
      </c>
      <c r="X166" s="12" cm="1">
        <f t="array" ref="X166">INDEX(GMWQ!$A$2:$NF$60,MATCH(1,(GMWQ!$NE$2:$NE$60=X$3)*(GMWQ!$ND$2:$ND$60=X$4)*(GMWQ!$NF$2:$NF$60=X$1),0),$E166-1966)</f>
        <v>899</v>
      </c>
      <c r="Y166" s="12" cm="1">
        <f t="array" ref="Y166">INDEX(GMWQ!$A$2:$NF$60,MATCH(1,(GMWQ!$NE$2:$NE$60=Y$3)*(GMWQ!$ND$2:$ND$60=Y$4)*(GMWQ!$NF$2:$NF$60=Y$1),0),$E166-1966)</f>
        <v>906</v>
      </c>
      <c r="Z166" s="12" cm="1">
        <f t="array" ref="Z166">INDEX(GMWQ!$A$2:$NF$60,MATCH(1,(GMWQ!$NE$2:$NE$60=Z$3)*(GMWQ!$ND$2:$ND$60=Z$4)*(GMWQ!$NF$2:$NF$60=Z$1),0),$E166-1966)</f>
        <v>29945</v>
      </c>
      <c r="AA166" s="12" cm="1">
        <f t="array" ref="AA166">INDEX(GMWQ!$A$2:$NF$60,MATCH(1,(GMWQ!$NE$2:$NE$60=AA$3)*(GMWQ!$ND$2:$ND$60=AA$4)*(GMWQ!$NF$2:$NF$60=AA$1),0),$E166-1966)</f>
        <v>5411</v>
      </c>
    </row>
    <row r="167" spans="1:27" x14ac:dyDescent="0.25">
      <c r="A167" s="12">
        <v>2013</v>
      </c>
      <c r="B167" s="12">
        <f t="shared" si="13"/>
        <v>2013</v>
      </c>
      <c r="C167" s="12">
        <f t="shared" si="13"/>
        <v>2012</v>
      </c>
      <c r="D167" s="12">
        <f t="shared" si="13"/>
        <v>2012</v>
      </c>
      <c r="E167" s="12">
        <f t="shared" si="10"/>
        <v>2133</v>
      </c>
      <c r="F167" s="12" cm="1">
        <f t="array" ref="F167">INDEX(GMWQ!$A$2:$NF$60,MATCH(1,(GMWQ!$NE$2:$NE$60=F$3)*(GMWQ!$ND$2:$ND$60=F$4)*(GMWQ!$NF$2:$NF$60=F$1),0),$E167-1966)</f>
        <v>32173</v>
      </c>
      <c r="G167" s="12" cm="1">
        <f t="array" ref="G167">INDEX(GMWQ!$A$2:$NF$60,MATCH(1,(GMWQ!$NE$2:$NE$60=G$3)*(GMWQ!$ND$2:$ND$60=G$4)*(GMWQ!$NF$2:$NF$60=G$1),0),$E167-1966)</f>
        <v>373</v>
      </c>
      <c r="H167" s="12" cm="1">
        <f t="array" ref="H167">INDEX(GMWQ!$A$2:$NF$60,MATCH(1,(GMWQ!$NE$2:$NE$60=H$3)*(GMWQ!$ND$2:$ND$60=H$4)*(GMWQ!$NF$2:$NF$60=H$1),0),$E167-1966)</f>
        <v>71</v>
      </c>
      <c r="I167" s="12" cm="1">
        <f t="array" ref="I167">INDEX(GMWQ!$A$2:$NF$60,MATCH(1,(GMWQ!$NE$2:$NE$60=I$3)*(GMWQ!$ND$2:$ND$60=I$4)*(GMWQ!$NF$2:$NF$60=I$1),0),$E167-1966)</f>
        <v>2546</v>
      </c>
      <c r="J167" s="12" cm="1">
        <f t="array" ref="J167">INDEX(GMWQ!$A$2:$NF$60,MATCH(1,(GMWQ!$NE$2:$NE$60=J$3)*(GMWQ!$ND$2:$ND$60=J$4)*(GMWQ!$NF$2:$NF$60=J$1),0),$E167-1966)</f>
        <v>126</v>
      </c>
      <c r="K167" s="12" cm="1">
        <f t="array" ref="K167">INDEX(GMWQ!$A$2:$NF$60,MATCH(1,(GMWQ!$NE$2:$NE$60=K$3)*(GMWQ!$ND$2:$ND$60=K$4)*(GMWQ!$NF$2:$NF$60=K$1),0),$E167-1966)</f>
        <v>196</v>
      </c>
      <c r="L167" s="12" cm="1">
        <f t="array" ref="L167">INDEX(GMWQ!$A$2:$NF$60,MATCH(1,(GMWQ!$NE$2:$NE$60=L$3)*(GMWQ!$ND$2:$ND$60=L$4)*(GMWQ!$NF$2:$NF$60=L$1),0),$E167-1966)</f>
        <v>2049</v>
      </c>
      <c r="M167" s="12" cm="1">
        <f t="array" ref="M167">INDEX(GMWQ!$A$2:$NF$60,MATCH(1,(GMWQ!$NE$2:$NE$60=M$3)*(GMWQ!$ND$2:$ND$60=M$4)*(GMWQ!$NF$2:$NF$60=M$1),0),$E167-1966)</f>
        <v>4900</v>
      </c>
      <c r="N167" s="12" cm="1">
        <f t="array" ref="N167">INDEX(GMWQ!$A$2:$NF$60,MATCH(1,(GMWQ!$NE$2:$NE$60=N$3)*(GMWQ!$ND$2:$ND$60=N$4)*(GMWQ!$NF$2:$NF$60=N$1),0),$E167-1966)</f>
        <v>1501</v>
      </c>
      <c r="O167" s="12" cm="1">
        <f t="array" ref="O167">INDEX(GMWQ!$A$2:$NF$60,MATCH(1,(GMWQ!$NE$2:$NE$60=O$3)*(GMWQ!$ND$2:$ND$60=O$4)*(GMWQ!$NF$2:$NF$60=O$1),0),$E167-1966)</f>
        <v>1997</v>
      </c>
      <c r="P167" s="12" cm="1">
        <f t="array" ref="P167">INDEX(GMWQ!$A$2:$NF$60,MATCH(1,(GMWQ!$NE$2:$NE$60=P$3)*(GMWQ!$ND$2:$ND$60=P$4)*(GMWQ!$NF$2:$NF$60=P$1),0),$E167-1966)</f>
        <v>1268</v>
      </c>
      <c r="Q167" s="12" cm="1">
        <f t="array" ref="Q167">INDEX(GMWQ!$A$2:$NF$60,MATCH(1,(GMWQ!$NE$2:$NE$60=Q$3)*(GMWQ!$ND$2:$ND$60=Q$4)*(GMWQ!$NF$2:$NF$60=Q$1),0),$E167-1966)</f>
        <v>1139</v>
      </c>
      <c r="R167" s="12" cm="1">
        <f t="array" ref="R167">INDEX(GMWQ!$A$2:$NF$60,MATCH(1,(GMWQ!$NE$2:$NE$60=R$3)*(GMWQ!$ND$2:$ND$60=R$4)*(GMWQ!$NF$2:$NF$60=R$1),0),$E167-1966)</f>
        <v>510</v>
      </c>
      <c r="S167" s="12" cm="1">
        <f t="array" ref="S167">INDEX(GMWQ!$A$2:$NF$60,MATCH(1,(GMWQ!$NE$2:$NE$60=S$3)*(GMWQ!$ND$2:$ND$60=S$4)*(GMWQ!$NF$2:$NF$60=S$1),0),$E167-1966)</f>
        <v>2604</v>
      </c>
      <c r="T167" s="12" cm="1">
        <f t="array" ref="T167">INDEX(GMWQ!$A$2:$NF$60,MATCH(1,(GMWQ!$NE$2:$NE$60=T$3)*(GMWQ!$ND$2:$ND$60=T$4)*(GMWQ!$NF$2:$NF$60=T$1),0),$E167-1966)</f>
        <v>2602</v>
      </c>
      <c r="U167" s="12" cm="1">
        <f t="array" ref="U167">INDEX(GMWQ!$A$2:$NF$60,MATCH(1,(GMWQ!$NE$2:$NE$60=U$3)*(GMWQ!$ND$2:$ND$60=U$4)*(GMWQ!$NF$2:$NF$60=U$1),0),$E167-1966)</f>
        <v>1562</v>
      </c>
      <c r="V167" s="12" cm="1">
        <f t="array" ref="V167">INDEX(GMWQ!$A$2:$NF$60,MATCH(1,(GMWQ!$NE$2:$NE$60=V$3)*(GMWQ!$ND$2:$ND$60=V$4)*(GMWQ!$NF$2:$NF$60=V$1),0),$E167-1966)</f>
        <v>2787</v>
      </c>
      <c r="W167" s="12" cm="1">
        <f t="array" ref="W167">INDEX(GMWQ!$A$2:$NF$60,MATCH(1,(GMWQ!$NE$2:$NE$60=W$3)*(GMWQ!$ND$2:$ND$60=W$4)*(GMWQ!$NF$2:$NF$60=W$1),0),$E167-1966)</f>
        <v>4122</v>
      </c>
      <c r="X167" s="12" cm="1">
        <f t="array" ref="X167">INDEX(GMWQ!$A$2:$NF$60,MATCH(1,(GMWQ!$NE$2:$NE$60=X$3)*(GMWQ!$ND$2:$ND$60=X$4)*(GMWQ!$NF$2:$NF$60=X$1),0),$E167-1966)</f>
        <v>902</v>
      </c>
      <c r="Y167" s="12" cm="1">
        <f t="array" ref="Y167">INDEX(GMWQ!$A$2:$NF$60,MATCH(1,(GMWQ!$NE$2:$NE$60=Y$3)*(GMWQ!$ND$2:$ND$60=Y$4)*(GMWQ!$NF$2:$NF$60=Y$1),0),$E167-1966)</f>
        <v>920</v>
      </c>
      <c r="Z167" s="12" cm="1">
        <f t="array" ref="Z167">INDEX(GMWQ!$A$2:$NF$60,MATCH(1,(GMWQ!$NE$2:$NE$60=Z$3)*(GMWQ!$ND$2:$ND$60=Z$4)*(GMWQ!$NF$2:$NF$60=Z$1),0),$E167-1966)</f>
        <v>29884</v>
      </c>
      <c r="AA167" s="12" cm="1">
        <f t="array" ref="AA167">INDEX(GMWQ!$A$2:$NF$60,MATCH(1,(GMWQ!$NE$2:$NE$60=AA$3)*(GMWQ!$ND$2:$ND$60=AA$4)*(GMWQ!$NF$2:$NF$60=AA$1),0),$E167-1966)</f>
        <v>5398</v>
      </c>
    </row>
    <row r="168" spans="1:27" x14ac:dyDescent="0.25">
      <c r="B168" s="12">
        <f t="shared" si="13"/>
        <v>2013</v>
      </c>
      <c r="C168" s="12">
        <f t="shared" si="13"/>
        <v>2013</v>
      </c>
      <c r="E168" s="12">
        <f t="shared" si="10"/>
        <v>2134</v>
      </c>
      <c r="F168" s="12" cm="1">
        <f t="array" ref="F168">INDEX(GMWQ!$A$2:$NF$60,MATCH(1,(GMWQ!$NE$2:$NE$60=F$3)*(GMWQ!$ND$2:$ND$60=F$4)*(GMWQ!$NF$2:$NF$60=F$1),0),$E168-1966)</f>
        <v>32236</v>
      </c>
      <c r="G168" s="12" cm="1">
        <f t="array" ref="G168">INDEX(GMWQ!$A$2:$NF$60,MATCH(1,(GMWQ!$NE$2:$NE$60=G$3)*(GMWQ!$ND$2:$ND$60=G$4)*(GMWQ!$NF$2:$NF$60=G$1),0),$E168-1966)</f>
        <v>380</v>
      </c>
      <c r="H168" s="12" cm="1">
        <f t="array" ref="H168">INDEX(GMWQ!$A$2:$NF$60,MATCH(1,(GMWQ!$NE$2:$NE$60=H$3)*(GMWQ!$ND$2:$ND$60=H$4)*(GMWQ!$NF$2:$NF$60=H$1),0),$E168-1966)</f>
        <v>69</v>
      </c>
      <c r="I168" s="12" cm="1">
        <f t="array" ref="I168">INDEX(GMWQ!$A$2:$NF$60,MATCH(1,(GMWQ!$NE$2:$NE$60=I$3)*(GMWQ!$ND$2:$ND$60=I$4)*(GMWQ!$NF$2:$NF$60=I$1),0),$E168-1966)</f>
        <v>2560</v>
      </c>
      <c r="J168" s="12" cm="1">
        <f t="array" ref="J168">INDEX(GMWQ!$A$2:$NF$60,MATCH(1,(GMWQ!$NE$2:$NE$60=J$3)*(GMWQ!$ND$2:$ND$60=J$4)*(GMWQ!$NF$2:$NF$60=J$1),0),$E168-1966)</f>
        <v>122</v>
      </c>
      <c r="K168" s="12" cm="1">
        <f t="array" ref="K168">INDEX(GMWQ!$A$2:$NF$60,MATCH(1,(GMWQ!$NE$2:$NE$60=K$3)*(GMWQ!$ND$2:$ND$60=K$4)*(GMWQ!$NF$2:$NF$60=K$1),0),$E168-1966)</f>
        <v>189</v>
      </c>
      <c r="L168" s="12" cm="1">
        <f t="array" ref="L168">INDEX(GMWQ!$A$2:$NF$60,MATCH(1,(GMWQ!$NE$2:$NE$60=L$3)*(GMWQ!$ND$2:$ND$60=L$4)*(GMWQ!$NF$2:$NF$60=L$1),0),$E168-1966)</f>
        <v>2045</v>
      </c>
      <c r="M168" s="12" cm="1">
        <f t="array" ref="M168">INDEX(GMWQ!$A$2:$NF$60,MATCH(1,(GMWQ!$NE$2:$NE$60=M$3)*(GMWQ!$ND$2:$ND$60=M$4)*(GMWQ!$NF$2:$NF$60=M$1),0),$E168-1966)</f>
        <v>4850</v>
      </c>
      <c r="N168" s="12" cm="1">
        <f t="array" ref="N168">INDEX(GMWQ!$A$2:$NF$60,MATCH(1,(GMWQ!$NE$2:$NE$60=N$3)*(GMWQ!$ND$2:$ND$60=N$4)*(GMWQ!$NF$2:$NF$60=N$1),0),$E168-1966)</f>
        <v>1489</v>
      </c>
      <c r="O168" s="12" cm="1">
        <f t="array" ref="O168">INDEX(GMWQ!$A$2:$NF$60,MATCH(1,(GMWQ!$NE$2:$NE$60=O$3)*(GMWQ!$ND$2:$ND$60=O$4)*(GMWQ!$NF$2:$NF$60=O$1),0),$E168-1966)</f>
        <v>2089</v>
      </c>
      <c r="P168" s="12" cm="1">
        <f t="array" ref="P168">INDEX(GMWQ!$A$2:$NF$60,MATCH(1,(GMWQ!$NE$2:$NE$60=P$3)*(GMWQ!$ND$2:$ND$60=P$4)*(GMWQ!$NF$2:$NF$60=P$1),0),$E168-1966)</f>
        <v>1269</v>
      </c>
      <c r="Q168" s="12" cm="1">
        <f t="array" ref="Q168">INDEX(GMWQ!$A$2:$NF$60,MATCH(1,(GMWQ!$NE$2:$NE$60=Q$3)*(GMWQ!$ND$2:$ND$60=Q$4)*(GMWQ!$NF$2:$NF$60=Q$1),0),$E168-1966)</f>
        <v>1118</v>
      </c>
      <c r="R168" s="12" cm="1">
        <f t="array" ref="R168">INDEX(GMWQ!$A$2:$NF$60,MATCH(1,(GMWQ!$NE$2:$NE$60=R$3)*(GMWQ!$ND$2:$ND$60=R$4)*(GMWQ!$NF$2:$NF$60=R$1),0),$E168-1966)</f>
        <v>542</v>
      </c>
      <c r="S168" s="12" cm="1">
        <f t="array" ref="S168">INDEX(GMWQ!$A$2:$NF$60,MATCH(1,(GMWQ!$NE$2:$NE$60=S$3)*(GMWQ!$ND$2:$ND$60=S$4)*(GMWQ!$NF$2:$NF$60=S$1),0),$E168-1966)</f>
        <v>2630</v>
      </c>
      <c r="T168" s="12" cm="1">
        <f t="array" ref="T168">INDEX(GMWQ!$A$2:$NF$60,MATCH(1,(GMWQ!$NE$2:$NE$60=T$3)*(GMWQ!$ND$2:$ND$60=T$4)*(GMWQ!$NF$2:$NF$60=T$1),0),$E168-1966)</f>
        <v>2595</v>
      </c>
      <c r="U168" s="12" cm="1">
        <f t="array" ref="U168">INDEX(GMWQ!$A$2:$NF$60,MATCH(1,(GMWQ!$NE$2:$NE$60=U$3)*(GMWQ!$ND$2:$ND$60=U$4)*(GMWQ!$NF$2:$NF$60=U$1),0),$E168-1966)</f>
        <v>1560</v>
      </c>
      <c r="V168" s="12" cm="1">
        <f t="array" ref="V168">INDEX(GMWQ!$A$2:$NF$60,MATCH(1,(GMWQ!$NE$2:$NE$60=V$3)*(GMWQ!$ND$2:$ND$60=V$4)*(GMWQ!$NF$2:$NF$60=V$1),0),$E168-1966)</f>
        <v>2818</v>
      </c>
      <c r="W168" s="12" cm="1">
        <f t="array" ref="W168">INDEX(GMWQ!$A$2:$NF$60,MATCH(1,(GMWQ!$NE$2:$NE$60=W$3)*(GMWQ!$ND$2:$ND$60=W$4)*(GMWQ!$NF$2:$NF$60=W$1),0),$E168-1966)</f>
        <v>4099</v>
      </c>
      <c r="X168" s="12" cm="1">
        <f t="array" ref="X168">INDEX(GMWQ!$A$2:$NF$60,MATCH(1,(GMWQ!$NE$2:$NE$60=X$3)*(GMWQ!$ND$2:$ND$60=X$4)*(GMWQ!$NF$2:$NF$60=X$1),0),$E168-1966)</f>
        <v>909</v>
      </c>
      <c r="Y168" s="12" cm="1">
        <f t="array" ref="Y168">INDEX(GMWQ!$A$2:$NF$60,MATCH(1,(GMWQ!$NE$2:$NE$60=Y$3)*(GMWQ!$ND$2:$ND$60=Y$4)*(GMWQ!$NF$2:$NF$60=Y$1),0),$E168-1966)</f>
        <v>905</v>
      </c>
      <c r="Z168" s="12" cm="1">
        <f t="array" ref="Z168">INDEX(GMWQ!$A$2:$NF$60,MATCH(1,(GMWQ!$NE$2:$NE$60=Z$3)*(GMWQ!$ND$2:$ND$60=Z$4)*(GMWQ!$NF$2:$NF$60=Z$1),0),$E168-1966)</f>
        <v>29990</v>
      </c>
      <c r="AA168" s="12" cm="1">
        <f t="array" ref="AA168">INDEX(GMWQ!$A$2:$NF$60,MATCH(1,(GMWQ!$NE$2:$NE$60=AA$3)*(GMWQ!$ND$2:$ND$60=AA$4)*(GMWQ!$NF$2:$NF$60=AA$1),0),$E168-1966)</f>
        <v>5402</v>
      </c>
    </row>
    <row r="169" spans="1:27" x14ac:dyDescent="0.25">
      <c r="B169" s="12">
        <f t="shared" si="13"/>
        <v>2013</v>
      </c>
      <c r="C169" s="12">
        <f t="shared" si="13"/>
        <v>2013</v>
      </c>
      <c r="E169" s="12">
        <f t="shared" si="10"/>
        <v>2135</v>
      </c>
      <c r="F169" s="12" cm="1">
        <f t="array" ref="F169">INDEX(GMWQ!$A$2:$NF$60,MATCH(1,(GMWQ!$NE$2:$NE$60=F$3)*(GMWQ!$ND$2:$ND$60=F$4)*(GMWQ!$NF$2:$NF$60=F$1),0),$E169-1966)</f>
        <v>32464</v>
      </c>
      <c r="G169" s="12" cm="1">
        <f t="array" ref="G169">INDEX(GMWQ!$A$2:$NF$60,MATCH(1,(GMWQ!$NE$2:$NE$60=G$3)*(GMWQ!$ND$2:$ND$60=G$4)*(GMWQ!$NF$2:$NF$60=G$1),0),$E169-1966)</f>
        <v>374</v>
      </c>
      <c r="H169" s="12" cm="1">
        <f t="array" ref="H169">INDEX(GMWQ!$A$2:$NF$60,MATCH(1,(GMWQ!$NE$2:$NE$60=H$3)*(GMWQ!$ND$2:$ND$60=H$4)*(GMWQ!$NF$2:$NF$60=H$1),0),$E169-1966)</f>
        <v>68</v>
      </c>
      <c r="I169" s="12" cm="1">
        <f t="array" ref="I169">INDEX(GMWQ!$A$2:$NF$60,MATCH(1,(GMWQ!$NE$2:$NE$60=I$3)*(GMWQ!$ND$2:$ND$60=I$4)*(GMWQ!$NF$2:$NF$60=I$1),0),$E169-1966)</f>
        <v>2575</v>
      </c>
      <c r="J169" s="12" cm="1">
        <f t="array" ref="J169">INDEX(GMWQ!$A$2:$NF$60,MATCH(1,(GMWQ!$NE$2:$NE$60=J$3)*(GMWQ!$ND$2:$ND$60=J$4)*(GMWQ!$NF$2:$NF$60=J$1),0),$E169-1966)</f>
        <v>121</v>
      </c>
      <c r="K169" s="12" cm="1">
        <f t="array" ref="K169">INDEX(GMWQ!$A$2:$NF$60,MATCH(1,(GMWQ!$NE$2:$NE$60=K$3)*(GMWQ!$ND$2:$ND$60=K$4)*(GMWQ!$NF$2:$NF$60=K$1),0),$E169-1966)</f>
        <v>193</v>
      </c>
      <c r="L169" s="12" cm="1">
        <f t="array" ref="L169">INDEX(GMWQ!$A$2:$NF$60,MATCH(1,(GMWQ!$NE$2:$NE$60=L$3)*(GMWQ!$ND$2:$ND$60=L$4)*(GMWQ!$NF$2:$NF$60=L$1),0),$E169-1966)</f>
        <v>2073</v>
      </c>
      <c r="M169" s="12" cm="1">
        <f t="array" ref="M169">INDEX(GMWQ!$A$2:$NF$60,MATCH(1,(GMWQ!$NE$2:$NE$60=M$3)*(GMWQ!$ND$2:$ND$60=M$4)*(GMWQ!$NF$2:$NF$60=M$1),0),$E169-1966)</f>
        <v>4850</v>
      </c>
      <c r="N169" s="12" cm="1">
        <f t="array" ref="N169">INDEX(GMWQ!$A$2:$NF$60,MATCH(1,(GMWQ!$NE$2:$NE$60=N$3)*(GMWQ!$ND$2:$ND$60=N$4)*(GMWQ!$NF$2:$NF$60=N$1),0),$E169-1966)</f>
        <v>1506</v>
      </c>
      <c r="O169" s="12" cm="1">
        <f t="array" ref="O169">INDEX(GMWQ!$A$2:$NF$60,MATCH(1,(GMWQ!$NE$2:$NE$60=O$3)*(GMWQ!$ND$2:$ND$60=O$4)*(GMWQ!$NF$2:$NF$60=O$1),0),$E169-1966)</f>
        <v>2113</v>
      </c>
      <c r="P169" s="12" cm="1">
        <f t="array" ref="P169">INDEX(GMWQ!$A$2:$NF$60,MATCH(1,(GMWQ!$NE$2:$NE$60=P$3)*(GMWQ!$ND$2:$ND$60=P$4)*(GMWQ!$NF$2:$NF$60=P$1),0),$E169-1966)</f>
        <v>1276</v>
      </c>
      <c r="Q169" s="12" cm="1">
        <f t="array" ref="Q169">INDEX(GMWQ!$A$2:$NF$60,MATCH(1,(GMWQ!$NE$2:$NE$60=Q$3)*(GMWQ!$ND$2:$ND$60=Q$4)*(GMWQ!$NF$2:$NF$60=Q$1),0),$E169-1966)</f>
        <v>1107</v>
      </c>
      <c r="R169" s="12" cm="1">
        <f t="array" ref="R169">INDEX(GMWQ!$A$2:$NF$60,MATCH(1,(GMWQ!$NE$2:$NE$60=R$3)*(GMWQ!$ND$2:$ND$60=R$4)*(GMWQ!$NF$2:$NF$60=R$1),0),$E169-1966)</f>
        <v>546</v>
      </c>
      <c r="S169" s="12" cm="1">
        <f t="array" ref="S169">INDEX(GMWQ!$A$2:$NF$60,MATCH(1,(GMWQ!$NE$2:$NE$60=S$3)*(GMWQ!$ND$2:$ND$60=S$4)*(GMWQ!$NF$2:$NF$60=S$1),0),$E169-1966)</f>
        <v>2670</v>
      </c>
      <c r="T169" s="12" cm="1">
        <f t="array" ref="T169">INDEX(GMWQ!$A$2:$NF$60,MATCH(1,(GMWQ!$NE$2:$NE$60=T$3)*(GMWQ!$ND$2:$ND$60=T$4)*(GMWQ!$NF$2:$NF$60=T$1),0),$E169-1966)</f>
        <v>2615</v>
      </c>
      <c r="U169" s="12" cm="1">
        <f t="array" ref="U169">INDEX(GMWQ!$A$2:$NF$60,MATCH(1,(GMWQ!$NE$2:$NE$60=U$3)*(GMWQ!$ND$2:$ND$60=U$4)*(GMWQ!$NF$2:$NF$60=U$1),0),$E169-1966)</f>
        <v>1553</v>
      </c>
      <c r="V169" s="12" cm="1">
        <f t="array" ref="V169">INDEX(GMWQ!$A$2:$NF$60,MATCH(1,(GMWQ!$NE$2:$NE$60=V$3)*(GMWQ!$ND$2:$ND$60=V$4)*(GMWQ!$NF$2:$NF$60=V$1),0),$E169-1966)</f>
        <v>2846</v>
      </c>
      <c r="W169" s="12" cm="1">
        <f t="array" ref="W169">INDEX(GMWQ!$A$2:$NF$60,MATCH(1,(GMWQ!$NE$2:$NE$60=W$3)*(GMWQ!$ND$2:$ND$60=W$4)*(GMWQ!$NF$2:$NF$60=W$1),0),$E169-1966)</f>
        <v>4114</v>
      </c>
      <c r="X169" s="12" cm="1">
        <f t="array" ref="X169">INDEX(GMWQ!$A$2:$NF$60,MATCH(1,(GMWQ!$NE$2:$NE$60=X$3)*(GMWQ!$ND$2:$ND$60=X$4)*(GMWQ!$NF$2:$NF$60=X$1),0),$E169-1966)</f>
        <v>915</v>
      </c>
      <c r="Y169" s="12" cm="1">
        <f t="array" ref="Y169">INDEX(GMWQ!$A$2:$NF$60,MATCH(1,(GMWQ!$NE$2:$NE$60=Y$3)*(GMWQ!$ND$2:$ND$60=Y$4)*(GMWQ!$NF$2:$NF$60=Y$1),0),$E169-1966)</f>
        <v>951</v>
      </c>
      <c r="Z169" s="12" cm="1">
        <f t="array" ref="Z169">INDEX(GMWQ!$A$2:$NF$60,MATCH(1,(GMWQ!$NE$2:$NE$60=Z$3)*(GMWQ!$ND$2:$ND$60=Z$4)*(GMWQ!$NF$2:$NF$60=Z$1),0),$E169-1966)</f>
        <v>30163</v>
      </c>
      <c r="AA169" s="12" cm="1">
        <f t="array" ref="AA169">INDEX(GMWQ!$A$2:$NF$60,MATCH(1,(GMWQ!$NE$2:$NE$60=AA$3)*(GMWQ!$ND$2:$ND$60=AA$4)*(GMWQ!$NF$2:$NF$60=AA$1),0),$E169-1966)</f>
        <v>5416</v>
      </c>
    </row>
    <row r="170" spans="1:27" x14ac:dyDescent="0.25">
      <c r="B170" s="12">
        <f t="shared" si="13"/>
        <v>2013</v>
      </c>
      <c r="C170" s="12">
        <f t="shared" si="13"/>
        <v>2013</v>
      </c>
      <c r="E170" s="12">
        <f t="shared" si="10"/>
        <v>2136</v>
      </c>
      <c r="F170" s="12" cm="1">
        <f t="array" ref="F170">INDEX(GMWQ!$A$2:$NF$60,MATCH(1,(GMWQ!$NE$2:$NE$60=F$3)*(GMWQ!$ND$2:$ND$60=F$4)*(GMWQ!$NF$2:$NF$60=F$1),0),$E170-1966)</f>
        <v>32836</v>
      </c>
      <c r="G170" s="12" cm="1">
        <f t="array" ref="G170">INDEX(GMWQ!$A$2:$NF$60,MATCH(1,(GMWQ!$NE$2:$NE$60=G$3)*(GMWQ!$ND$2:$ND$60=G$4)*(GMWQ!$NF$2:$NF$60=G$1),0),$E170-1966)</f>
        <v>414</v>
      </c>
      <c r="H170" s="12" cm="1">
        <f t="array" ref="H170">INDEX(GMWQ!$A$2:$NF$60,MATCH(1,(GMWQ!$NE$2:$NE$60=H$3)*(GMWQ!$ND$2:$ND$60=H$4)*(GMWQ!$NF$2:$NF$60=H$1),0),$E170-1966)</f>
        <v>72</v>
      </c>
      <c r="I170" s="12" cm="1">
        <f t="array" ref="I170">INDEX(GMWQ!$A$2:$NF$60,MATCH(1,(GMWQ!$NE$2:$NE$60=I$3)*(GMWQ!$ND$2:$ND$60=I$4)*(GMWQ!$NF$2:$NF$60=I$1),0),$E170-1966)</f>
        <v>2576</v>
      </c>
      <c r="J170" s="12" cm="1">
        <f t="array" ref="J170">INDEX(GMWQ!$A$2:$NF$60,MATCH(1,(GMWQ!$NE$2:$NE$60=J$3)*(GMWQ!$ND$2:$ND$60=J$4)*(GMWQ!$NF$2:$NF$60=J$1),0),$E170-1966)</f>
        <v>122</v>
      </c>
      <c r="K170" s="12" cm="1">
        <f t="array" ref="K170">INDEX(GMWQ!$A$2:$NF$60,MATCH(1,(GMWQ!$NE$2:$NE$60=K$3)*(GMWQ!$ND$2:$ND$60=K$4)*(GMWQ!$NF$2:$NF$60=K$1),0),$E170-1966)</f>
        <v>198</v>
      </c>
      <c r="L170" s="12" cm="1">
        <f t="array" ref="L170">INDEX(GMWQ!$A$2:$NF$60,MATCH(1,(GMWQ!$NE$2:$NE$60=L$3)*(GMWQ!$ND$2:$ND$60=L$4)*(GMWQ!$NF$2:$NF$60=L$1),0),$E170-1966)</f>
        <v>2113</v>
      </c>
      <c r="M170" s="12" cm="1">
        <f t="array" ref="M170">INDEX(GMWQ!$A$2:$NF$60,MATCH(1,(GMWQ!$NE$2:$NE$60=M$3)*(GMWQ!$ND$2:$ND$60=M$4)*(GMWQ!$NF$2:$NF$60=M$1),0),$E170-1966)</f>
        <v>4901</v>
      </c>
      <c r="N170" s="12" cm="1">
        <f t="array" ref="N170">INDEX(GMWQ!$A$2:$NF$60,MATCH(1,(GMWQ!$NE$2:$NE$60=N$3)*(GMWQ!$ND$2:$ND$60=N$4)*(GMWQ!$NF$2:$NF$60=N$1),0),$E170-1966)</f>
        <v>1505</v>
      </c>
      <c r="O170" s="12" cm="1">
        <f t="array" ref="O170">INDEX(GMWQ!$A$2:$NF$60,MATCH(1,(GMWQ!$NE$2:$NE$60=O$3)*(GMWQ!$ND$2:$ND$60=O$4)*(GMWQ!$NF$2:$NF$60=O$1),0),$E170-1966)</f>
        <v>2135</v>
      </c>
      <c r="P170" s="12" cm="1">
        <f t="array" ref="P170">INDEX(GMWQ!$A$2:$NF$60,MATCH(1,(GMWQ!$NE$2:$NE$60=P$3)*(GMWQ!$ND$2:$ND$60=P$4)*(GMWQ!$NF$2:$NF$60=P$1),0),$E170-1966)</f>
        <v>1309</v>
      </c>
      <c r="Q170" s="12" cm="1">
        <f t="array" ref="Q170">INDEX(GMWQ!$A$2:$NF$60,MATCH(1,(GMWQ!$NE$2:$NE$60=Q$3)*(GMWQ!$ND$2:$ND$60=Q$4)*(GMWQ!$NF$2:$NF$60=Q$1),0),$E170-1966)</f>
        <v>1115</v>
      </c>
      <c r="R170" s="12" cm="1">
        <f t="array" ref="R170">INDEX(GMWQ!$A$2:$NF$60,MATCH(1,(GMWQ!$NE$2:$NE$60=R$3)*(GMWQ!$ND$2:$ND$60=R$4)*(GMWQ!$NF$2:$NF$60=R$1),0),$E170-1966)</f>
        <v>547</v>
      </c>
      <c r="S170" s="12" cm="1">
        <f t="array" ref="S170">INDEX(GMWQ!$A$2:$NF$60,MATCH(1,(GMWQ!$NE$2:$NE$60=S$3)*(GMWQ!$ND$2:$ND$60=S$4)*(GMWQ!$NF$2:$NF$60=S$1),0),$E170-1966)</f>
        <v>2733</v>
      </c>
      <c r="T170" s="12" cm="1">
        <f t="array" ref="T170">INDEX(GMWQ!$A$2:$NF$60,MATCH(1,(GMWQ!$NE$2:$NE$60=T$3)*(GMWQ!$ND$2:$ND$60=T$4)*(GMWQ!$NF$2:$NF$60=T$1),0),$E170-1966)</f>
        <v>2671</v>
      </c>
      <c r="U170" s="12" cm="1">
        <f t="array" ref="U170">INDEX(GMWQ!$A$2:$NF$60,MATCH(1,(GMWQ!$NE$2:$NE$60=U$3)*(GMWQ!$ND$2:$ND$60=U$4)*(GMWQ!$NF$2:$NF$60=U$1),0),$E170-1966)</f>
        <v>1540</v>
      </c>
      <c r="V170" s="12" cm="1">
        <f t="array" ref="V170">INDEX(GMWQ!$A$2:$NF$60,MATCH(1,(GMWQ!$NE$2:$NE$60=V$3)*(GMWQ!$ND$2:$ND$60=V$4)*(GMWQ!$NF$2:$NF$60=V$1),0),$E170-1966)</f>
        <v>2862</v>
      </c>
      <c r="W170" s="12" cm="1">
        <f t="array" ref="W170">INDEX(GMWQ!$A$2:$NF$60,MATCH(1,(GMWQ!$NE$2:$NE$60=W$3)*(GMWQ!$ND$2:$ND$60=W$4)*(GMWQ!$NF$2:$NF$60=W$1),0),$E170-1966)</f>
        <v>4133</v>
      </c>
      <c r="X170" s="12" cm="1">
        <f t="array" ref="X170">INDEX(GMWQ!$A$2:$NF$60,MATCH(1,(GMWQ!$NE$2:$NE$60=X$3)*(GMWQ!$ND$2:$ND$60=X$4)*(GMWQ!$NF$2:$NF$60=X$1),0),$E170-1966)</f>
        <v>919</v>
      </c>
      <c r="Y170" s="12" cm="1">
        <f t="array" ref="Y170">INDEX(GMWQ!$A$2:$NF$60,MATCH(1,(GMWQ!$NE$2:$NE$60=Y$3)*(GMWQ!$ND$2:$ND$60=Y$4)*(GMWQ!$NF$2:$NF$60=Y$1),0),$E170-1966)</f>
        <v>970</v>
      </c>
      <c r="Z170" s="12" cm="1">
        <f t="array" ref="Z170">INDEX(GMWQ!$A$2:$NF$60,MATCH(1,(GMWQ!$NE$2:$NE$60=Z$3)*(GMWQ!$ND$2:$ND$60=Z$4)*(GMWQ!$NF$2:$NF$60=Z$1),0),$E170-1966)</f>
        <v>30350</v>
      </c>
      <c r="AA170" s="12" cm="1">
        <f t="array" ref="AA170">INDEX(GMWQ!$A$2:$NF$60,MATCH(1,(GMWQ!$NE$2:$NE$60=AA$3)*(GMWQ!$ND$2:$ND$60=AA$4)*(GMWQ!$NF$2:$NF$60=AA$1),0),$E170-1966)</f>
        <v>5409</v>
      </c>
    </row>
    <row r="171" spans="1:27" x14ac:dyDescent="0.25">
      <c r="A171" s="12">
        <v>2014</v>
      </c>
      <c r="B171" s="12">
        <f t="shared" si="13"/>
        <v>2014</v>
      </c>
      <c r="C171" s="12">
        <f t="shared" si="13"/>
        <v>2013</v>
      </c>
      <c r="D171" s="12">
        <f t="shared" si="13"/>
        <v>2013</v>
      </c>
      <c r="E171" s="12">
        <f t="shared" si="10"/>
        <v>2137</v>
      </c>
      <c r="F171" s="12" cm="1">
        <f t="array" ref="F171">INDEX(GMWQ!$A$2:$NF$60,MATCH(1,(GMWQ!$NE$2:$NE$60=F$3)*(GMWQ!$ND$2:$ND$60=F$4)*(GMWQ!$NF$2:$NF$60=F$1),0),$E171-1966)</f>
        <v>33134</v>
      </c>
      <c r="G171" s="12" cm="1">
        <f t="array" ref="G171">INDEX(GMWQ!$A$2:$NF$60,MATCH(1,(GMWQ!$NE$2:$NE$60=G$3)*(GMWQ!$ND$2:$ND$60=G$4)*(GMWQ!$NF$2:$NF$60=G$1),0),$E171-1966)</f>
        <v>447</v>
      </c>
      <c r="H171" s="12" cm="1">
        <f t="array" ref="H171">INDEX(GMWQ!$A$2:$NF$60,MATCH(1,(GMWQ!$NE$2:$NE$60=H$3)*(GMWQ!$ND$2:$ND$60=H$4)*(GMWQ!$NF$2:$NF$60=H$1),0),$E171-1966)</f>
        <v>67</v>
      </c>
      <c r="I171" s="12" cm="1">
        <f t="array" ref="I171">INDEX(GMWQ!$A$2:$NF$60,MATCH(1,(GMWQ!$NE$2:$NE$60=I$3)*(GMWQ!$ND$2:$ND$60=I$4)*(GMWQ!$NF$2:$NF$60=I$1),0),$E171-1966)</f>
        <v>2580</v>
      </c>
      <c r="J171" s="12" cm="1">
        <f t="array" ref="J171">INDEX(GMWQ!$A$2:$NF$60,MATCH(1,(GMWQ!$NE$2:$NE$60=J$3)*(GMWQ!$ND$2:$ND$60=J$4)*(GMWQ!$NF$2:$NF$60=J$1),0),$E171-1966)</f>
        <v>120</v>
      </c>
      <c r="K171" s="12" cm="1">
        <f t="array" ref="K171">INDEX(GMWQ!$A$2:$NF$60,MATCH(1,(GMWQ!$NE$2:$NE$60=K$3)*(GMWQ!$ND$2:$ND$60=K$4)*(GMWQ!$NF$2:$NF$60=K$1),0),$E171-1966)</f>
        <v>196</v>
      </c>
      <c r="L171" s="12" cm="1">
        <f t="array" ref="L171">INDEX(GMWQ!$A$2:$NF$60,MATCH(1,(GMWQ!$NE$2:$NE$60=L$3)*(GMWQ!$ND$2:$ND$60=L$4)*(GMWQ!$NF$2:$NF$60=L$1),0),$E171-1966)</f>
        <v>2120</v>
      </c>
      <c r="M171" s="12" cm="1">
        <f t="array" ref="M171">INDEX(GMWQ!$A$2:$NF$60,MATCH(1,(GMWQ!$NE$2:$NE$60=M$3)*(GMWQ!$ND$2:$ND$60=M$4)*(GMWQ!$NF$2:$NF$60=M$1),0),$E171-1966)</f>
        <v>4878</v>
      </c>
      <c r="N171" s="12" cm="1">
        <f t="array" ref="N171">INDEX(GMWQ!$A$2:$NF$60,MATCH(1,(GMWQ!$NE$2:$NE$60=N$3)*(GMWQ!$ND$2:$ND$60=N$4)*(GMWQ!$NF$2:$NF$60=N$1),0),$E171-1966)</f>
        <v>1515</v>
      </c>
      <c r="O171" s="12" cm="1">
        <f t="array" ref="O171">INDEX(GMWQ!$A$2:$NF$60,MATCH(1,(GMWQ!$NE$2:$NE$60=O$3)*(GMWQ!$ND$2:$ND$60=O$4)*(GMWQ!$NF$2:$NF$60=O$1),0),$E171-1966)</f>
        <v>2148</v>
      </c>
      <c r="P171" s="12" cm="1">
        <f t="array" ref="P171">INDEX(GMWQ!$A$2:$NF$60,MATCH(1,(GMWQ!$NE$2:$NE$60=P$3)*(GMWQ!$ND$2:$ND$60=P$4)*(GMWQ!$NF$2:$NF$60=P$1),0),$E171-1966)</f>
        <v>1345</v>
      </c>
      <c r="Q171" s="12" cm="1">
        <f t="array" ref="Q171">INDEX(GMWQ!$A$2:$NF$60,MATCH(1,(GMWQ!$NE$2:$NE$60=Q$3)*(GMWQ!$ND$2:$ND$60=Q$4)*(GMWQ!$NF$2:$NF$60=Q$1),0),$E171-1966)</f>
        <v>1124</v>
      </c>
      <c r="R171" s="12" cm="1">
        <f t="array" ref="R171">INDEX(GMWQ!$A$2:$NF$60,MATCH(1,(GMWQ!$NE$2:$NE$60=R$3)*(GMWQ!$ND$2:$ND$60=R$4)*(GMWQ!$NF$2:$NF$60=R$1),0),$E171-1966)</f>
        <v>552</v>
      </c>
      <c r="S171" s="12" cm="1">
        <f t="array" ref="S171">INDEX(GMWQ!$A$2:$NF$60,MATCH(1,(GMWQ!$NE$2:$NE$60=S$3)*(GMWQ!$ND$2:$ND$60=S$4)*(GMWQ!$NF$2:$NF$60=S$1),0),$E171-1966)</f>
        <v>2783</v>
      </c>
      <c r="T171" s="12" cm="1">
        <f t="array" ref="T171">INDEX(GMWQ!$A$2:$NF$60,MATCH(1,(GMWQ!$NE$2:$NE$60=T$3)*(GMWQ!$ND$2:$ND$60=T$4)*(GMWQ!$NF$2:$NF$60=T$1),0),$E171-1966)</f>
        <v>2710</v>
      </c>
      <c r="U171" s="12" cm="1">
        <f t="array" ref="U171">INDEX(GMWQ!$A$2:$NF$60,MATCH(1,(GMWQ!$NE$2:$NE$60=U$3)*(GMWQ!$ND$2:$ND$60=U$4)*(GMWQ!$NF$2:$NF$60=U$1),0),$E171-1966)</f>
        <v>1540</v>
      </c>
      <c r="V171" s="12" cm="1">
        <f t="array" ref="V171">INDEX(GMWQ!$A$2:$NF$60,MATCH(1,(GMWQ!$NE$2:$NE$60=V$3)*(GMWQ!$ND$2:$ND$60=V$4)*(GMWQ!$NF$2:$NF$60=V$1),0),$E171-1966)</f>
        <v>2878</v>
      </c>
      <c r="W171" s="12" cm="1">
        <f t="array" ref="W171">INDEX(GMWQ!$A$2:$NF$60,MATCH(1,(GMWQ!$NE$2:$NE$60=W$3)*(GMWQ!$ND$2:$ND$60=W$4)*(GMWQ!$NF$2:$NF$60=W$1),0),$E171-1966)</f>
        <v>4197</v>
      </c>
      <c r="X171" s="12" cm="1">
        <f t="array" ref="X171">INDEX(GMWQ!$A$2:$NF$60,MATCH(1,(GMWQ!$NE$2:$NE$60=X$3)*(GMWQ!$ND$2:$ND$60=X$4)*(GMWQ!$NF$2:$NF$60=X$1),0),$E171-1966)</f>
        <v>944</v>
      </c>
      <c r="Y171" s="12" cm="1">
        <f t="array" ref="Y171">INDEX(GMWQ!$A$2:$NF$60,MATCH(1,(GMWQ!$NE$2:$NE$60=Y$3)*(GMWQ!$ND$2:$ND$60=Y$4)*(GMWQ!$NF$2:$NF$60=Y$1),0),$E171-1966)</f>
        <v>987</v>
      </c>
      <c r="Z171" s="12" cm="1">
        <f t="array" ref="Z171">INDEX(GMWQ!$A$2:$NF$60,MATCH(1,(GMWQ!$NE$2:$NE$60=Z$3)*(GMWQ!$ND$2:$ND$60=Z$4)*(GMWQ!$NF$2:$NF$60=Z$1),0),$E171-1966)</f>
        <v>30595</v>
      </c>
      <c r="AA171" s="12" cm="1">
        <f t="array" ref="AA171">INDEX(GMWQ!$A$2:$NF$60,MATCH(1,(GMWQ!$NE$2:$NE$60=AA$3)*(GMWQ!$ND$2:$ND$60=AA$4)*(GMWQ!$NF$2:$NF$60=AA$1),0),$E171-1966)</f>
        <v>5398</v>
      </c>
    </row>
    <row r="172" spans="1:27" x14ac:dyDescent="0.25">
      <c r="B172" s="12">
        <f t="shared" ref="B172:D187" si="14">+B168+1</f>
        <v>2014</v>
      </c>
      <c r="C172" s="12">
        <f t="shared" si="14"/>
        <v>2014</v>
      </c>
      <c r="E172" s="12">
        <f t="shared" si="10"/>
        <v>2138</v>
      </c>
      <c r="F172" s="12" cm="1">
        <f t="array" ref="F172">INDEX(GMWQ!$A$2:$NF$60,MATCH(1,(GMWQ!$NE$2:$NE$60=F$3)*(GMWQ!$ND$2:$ND$60=F$4)*(GMWQ!$NF$2:$NF$60=F$1),0),$E172-1966)</f>
        <v>33446</v>
      </c>
      <c r="G172" s="12" cm="1">
        <f t="array" ref="G172">INDEX(GMWQ!$A$2:$NF$60,MATCH(1,(GMWQ!$NE$2:$NE$60=G$3)*(GMWQ!$ND$2:$ND$60=G$4)*(GMWQ!$NF$2:$NF$60=G$1),0),$E172-1966)</f>
        <v>437</v>
      </c>
      <c r="H172" s="12" cm="1">
        <f t="array" ref="H172">INDEX(GMWQ!$A$2:$NF$60,MATCH(1,(GMWQ!$NE$2:$NE$60=H$3)*(GMWQ!$ND$2:$ND$60=H$4)*(GMWQ!$NF$2:$NF$60=H$1),0),$E172-1966)</f>
        <v>66</v>
      </c>
      <c r="I172" s="12" cm="1">
        <f t="array" ref="I172">INDEX(GMWQ!$A$2:$NF$60,MATCH(1,(GMWQ!$NE$2:$NE$60=I$3)*(GMWQ!$ND$2:$ND$60=I$4)*(GMWQ!$NF$2:$NF$60=I$1),0),$E172-1966)</f>
        <v>2621</v>
      </c>
      <c r="J172" s="12" cm="1">
        <f t="array" ref="J172">INDEX(GMWQ!$A$2:$NF$60,MATCH(1,(GMWQ!$NE$2:$NE$60=J$3)*(GMWQ!$ND$2:$ND$60=J$4)*(GMWQ!$NF$2:$NF$60=J$1),0),$E172-1966)</f>
        <v>115</v>
      </c>
      <c r="K172" s="12" cm="1">
        <f t="array" ref="K172">INDEX(GMWQ!$A$2:$NF$60,MATCH(1,(GMWQ!$NE$2:$NE$60=K$3)*(GMWQ!$ND$2:$ND$60=K$4)*(GMWQ!$NF$2:$NF$60=K$1),0),$E172-1966)</f>
        <v>197</v>
      </c>
      <c r="L172" s="12" cm="1">
        <f t="array" ref="L172">INDEX(GMWQ!$A$2:$NF$60,MATCH(1,(GMWQ!$NE$2:$NE$60=L$3)*(GMWQ!$ND$2:$ND$60=L$4)*(GMWQ!$NF$2:$NF$60=L$1),0),$E172-1966)</f>
        <v>2125</v>
      </c>
      <c r="M172" s="12" cm="1">
        <f t="array" ref="M172">INDEX(GMWQ!$A$2:$NF$60,MATCH(1,(GMWQ!$NE$2:$NE$60=M$3)*(GMWQ!$ND$2:$ND$60=M$4)*(GMWQ!$NF$2:$NF$60=M$1),0),$E172-1966)</f>
        <v>4936</v>
      </c>
      <c r="N172" s="12" cm="1">
        <f t="array" ref="N172">INDEX(GMWQ!$A$2:$NF$60,MATCH(1,(GMWQ!$NE$2:$NE$60=N$3)*(GMWQ!$ND$2:$ND$60=N$4)*(GMWQ!$NF$2:$NF$60=N$1),0),$E172-1966)</f>
        <v>1511</v>
      </c>
      <c r="O172" s="12" cm="1">
        <f t="array" ref="O172">INDEX(GMWQ!$A$2:$NF$60,MATCH(1,(GMWQ!$NE$2:$NE$60=O$3)*(GMWQ!$ND$2:$ND$60=O$4)*(GMWQ!$NF$2:$NF$60=O$1),0),$E172-1966)</f>
        <v>2193</v>
      </c>
      <c r="P172" s="12" cm="1">
        <f t="array" ref="P172">INDEX(GMWQ!$A$2:$NF$60,MATCH(1,(GMWQ!$NE$2:$NE$60=P$3)*(GMWQ!$ND$2:$ND$60=P$4)*(GMWQ!$NF$2:$NF$60=P$1),0),$E172-1966)</f>
        <v>1355</v>
      </c>
      <c r="Q172" s="12" cm="1">
        <f t="array" ref="Q172">INDEX(GMWQ!$A$2:$NF$60,MATCH(1,(GMWQ!$NE$2:$NE$60=Q$3)*(GMWQ!$ND$2:$ND$60=Q$4)*(GMWQ!$NF$2:$NF$60=Q$1),0),$E172-1966)</f>
        <v>1132</v>
      </c>
      <c r="R172" s="12" cm="1">
        <f t="array" ref="R172">INDEX(GMWQ!$A$2:$NF$60,MATCH(1,(GMWQ!$NE$2:$NE$60=R$3)*(GMWQ!$ND$2:$ND$60=R$4)*(GMWQ!$NF$2:$NF$60=R$1),0),$E172-1966)</f>
        <v>550</v>
      </c>
      <c r="S172" s="12" cm="1">
        <f t="array" ref="S172">INDEX(GMWQ!$A$2:$NF$60,MATCH(1,(GMWQ!$NE$2:$NE$60=S$3)*(GMWQ!$ND$2:$ND$60=S$4)*(GMWQ!$NF$2:$NF$60=S$1),0),$E172-1966)</f>
        <v>2826</v>
      </c>
      <c r="T172" s="12" cm="1">
        <f t="array" ref="T172">INDEX(GMWQ!$A$2:$NF$60,MATCH(1,(GMWQ!$NE$2:$NE$60=T$3)*(GMWQ!$ND$2:$ND$60=T$4)*(GMWQ!$NF$2:$NF$60=T$1),0),$E172-1966)</f>
        <v>2818</v>
      </c>
      <c r="U172" s="12" cm="1">
        <f t="array" ref="U172">INDEX(GMWQ!$A$2:$NF$60,MATCH(1,(GMWQ!$NE$2:$NE$60=U$3)*(GMWQ!$ND$2:$ND$60=U$4)*(GMWQ!$NF$2:$NF$60=U$1),0),$E172-1966)</f>
        <v>1540</v>
      </c>
      <c r="V172" s="12" cm="1">
        <f t="array" ref="V172">INDEX(GMWQ!$A$2:$NF$60,MATCH(1,(GMWQ!$NE$2:$NE$60=V$3)*(GMWQ!$ND$2:$ND$60=V$4)*(GMWQ!$NF$2:$NF$60=V$1),0),$E172-1966)</f>
        <v>2887</v>
      </c>
      <c r="W172" s="12" cm="1">
        <f t="array" ref="W172">INDEX(GMWQ!$A$2:$NF$60,MATCH(1,(GMWQ!$NE$2:$NE$60=W$3)*(GMWQ!$ND$2:$ND$60=W$4)*(GMWQ!$NF$2:$NF$60=W$1),0),$E172-1966)</f>
        <v>4203</v>
      </c>
      <c r="X172" s="12" cm="1">
        <f t="array" ref="X172">INDEX(GMWQ!$A$2:$NF$60,MATCH(1,(GMWQ!$NE$2:$NE$60=X$3)*(GMWQ!$ND$2:$ND$60=X$4)*(GMWQ!$NF$2:$NF$60=X$1),0),$E172-1966)</f>
        <v>946</v>
      </c>
      <c r="Y172" s="12" cm="1">
        <f t="array" ref="Y172">INDEX(GMWQ!$A$2:$NF$60,MATCH(1,(GMWQ!$NE$2:$NE$60=Y$3)*(GMWQ!$ND$2:$ND$60=Y$4)*(GMWQ!$NF$2:$NF$60=Y$1),0),$E172-1966)</f>
        <v>988</v>
      </c>
      <c r="Z172" s="12" cm="1">
        <f t="array" ref="Z172">INDEX(GMWQ!$A$2:$NF$60,MATCH(1,(GMWQ!$NE$2:$NE$60=Z$3)*(GMWQ!$ND$2:$ND$60=Z$4)*(GMWQ!$NF$2:$NF$60=Z$1),0),$E172-1966)</f>
        <v>30771</v>
      </c>
      <c r="AA172" s="12" cm="1">
        <f t="array" ref="AA172">INDEX(GMWQ!$A$2:$NF$60,MATCH(1,(GMWQ!$NE$2:$NE$60=AA$3)*(GMWQ!$ND$2:$ND$60=AA$4)*(GMWQ!$NF$2:$NF$60=AA$1),0),$E172-1966)</f>
        <v>5391</v>
      </c>
    </row>
    <row r="173" spans="1:27" x14ac:dyDescent="0.25">
      <c r="B173" s="12">
        <f t="shared" si="14"/>
        <v>2014</v>
      </c>
      <c r="C173" s="12">
        <f t="shared" si="14"/>
        <v>2014</v>
      </c>
      <c r="E173" s="12">
        <f t="shared" si="10"/>
        <v>2139</v>
      </c>
      <c r="F173" s="12" cm="1">
        <f t="array" ref="F173">INDEX(GMWQ!$A$2:$NF$60,MATCH(1,(GMWQ!$NE$2:$NE$60=F$3)*(GMWQ!$ND$2:$ND$60=F$4)*(GMWQ!$NF$2:$NF$60=F$1),0),$E173-1966)</f>
        <v>33575</v>
      </c>
      <c r="G173" s="12" cm="1">
        <f t="array" ref="G173">INDEX(GMWQ!$A$2:$NF$60,MATCH(1,(GMWQ!$NE$2:$NE$60=G$3)*(GMWQ!$ND$2:$ND$60=G$4)*(GMWQ!$NF$2:$NF$60=G$1),0),$E173-1966)</f>
        <v>444</v>
      </c>
      <c r="H173" s="12" cm="1">
        <f t="array" ref="H173">INDEX(GMWQ!$A$2:$NF$60,MATCH(1,(GMWQ!$NE$2:$NE$60=H$3)*(GMWQ!$ND$2:$ND$60=H$4)*(GMWQ!$NF$2:$NF$60=H$1),0),$E173-1966)</f>
        <v>68</v>
      </c>
      <c r="I173" s="12" cm="1">
        <f t="array" ref="I173">INDEX(GMWQ!$A$2:$NF$60,MATCH(1,(GMWQ!$NE$2:$NE$60=I$3)*(GMWQ!$ND$2:$ND$60=I$4)*(GMWQ!$NF$2:$NF$60=I$1),0),$E173-1966)</f>
        <v>2640</v>
      </c>
      <c r="J173" s="12" cm="1">
        <f t="array" ref="J173">INDEX(GMWQ!$A$2:$NF$60,MATCH(1,(GMWQ!$NE$2:$NE$60=J$3)*(GMWQ!$ND$2:$ND$60=J$4)*(GMWQ!$NF$2:$NF$60=J$1),0),$E173-1966)</f>
        <v>121</v>
      </c>
      <c r="K173" s="12" cm="1">
        <f t="array" ref="K173">INDEX(GMWQ!$A$2:$NF$60,MATCH(1,(GMWQ!$NE$2:$NE$60=K$3)*(GMWQ!$ND$2:$ND$60=K$4)*(GMWQ!$NF$2:$NF$60=K$1),0),$E173-1966)</f>
        <v>195</v>
      </c>
      <c r="L173" s="12" cm="1">
        <f t="array" ref="L173">INDEX(GMWQ!$A$2:$NF$60,MATCH(1,(GMWQ!$NE$2:$NE$60=L$3)*(GMWQ!$ND$2:$ND$60=L$4)*(GMWQ!$NF$2:$NF$60=L$1),0),$E173-1966)</f>
        <v>2134</v>
      </c>
      <c r="M173" s="12" cm="1">
        <f t="array" ref="M173">INDEX(GMWQ!$A$2:$NF$60,MATCH(1,(GMWQ!$NE$2:$NE$60=M$3)*(GMWQ!$ND$2:$ND$60=M$4)*(GMWQ!$NF$2:$NF$60=M$1),0),$E173-1966)</f>
        <v>4961</v>
      </c>
      <c r="N173" s="12" cm="1">
        <f t="array" ref="N173">INDEX(GMWQ!$A$2:$NF$60,MATCH(1,(GMWQ!$NE$2:$NE$60=N$3)*(GMWQ!$ND$2:$ND$60=N$4)*(GMWQ!$NF$2:$NF$60=N$1),0),$E173-1966)</f>
        <v>1534</v>
      </c>
      <c r="O173" s="12" cm="1">
        <f t="array" ref="O173">INDEX(GMWQ!$A$2:$NF$60,MATCH(1,(GMWQ!$NE$2:$NE$60=O$3)*(GMWQ!$ND$2:$ND$60=O$4)*(GMWQ!$NF$2:$NF$60=O$1),0),$E173-1966)</f>
        <v>2197</v>
      </c>
      <c r="P173" s="12" cm="1">
        <f t="array" ref="P173">INDEX(GMWQ!$A$2:$NF$60,MATCH(1,(GMWQ!$NE$2:$NE$60=P$3)*(GMWQ!$ND$2:$ND$60=P$4)*(GMWQ!$NF$2:$NF$60=P$1),0),$E173-1966)</f>
        <v>1361</v>
      </c>
      <c r="Q173" s="12" cm="1">
        <f t="array" ref="Q173">INDEX(GMWQ!$A$2:$NF$60,MATCH(1,(GMWQ!$NE$2:$NE$60=Q$3)*(GMWQ!$ND$2:$ND$60=Q$4)*(GMWQ!$NF$2:$NF$60=Q$1),0),$E173-1966)</f>
        <v>1128</v>
      </c>
      <c r="R173" s="12" cm="1">
        <f t="array" ref="R173">INDEX(GMWQ!$A$2:$NF$60,MATCH(1,(GMWQ!$NE$2:$NE$60=R$3)*(GMWQ!$ND$2:$ND$60=R$4)*(GMWQ!$NF$2:$NF$60=R$1),0),$E173-1966)</f>
        <v>539</v>
      </c>
      <c r="S173" s="12" cm="1">
        <f t="array" ref="S173">INDEX(GMWQ!$A$2:$NF$60,MATCH(1,(GMWQ!$NE$2:$NE$60=S$3)*(GMWQ!$ND$2:$ND$60=S$4)*(GMWQ!$NF$2:$NF$60=S$1),0),$E173-1966)</f>
        <v>2813</v>
      </c>
      <c r="T173" s="12" cm="1">
        <f t="array" ref="T173">INDEX(GMWQ!$A$2:$NF$60,MATCH(1,(GMWQ!$NE$2:$NE$60=T$3)*(GMWQ!$ND$2:$ND$60=T$4)*(GMWQ!$NF$2:$NF$60=T$1),0),$E173-1966)</f>
        <v>2842</v>
      </c>
      <c r="U173" s="12" cm="1">
        <f t="array" ref="U173">INDEX(GMWQ!$A$2:$NF$60,MATCH(1,(GMWQ!$NE$2:$NE$60=U$3)*(GMWQ!$ND$2:$ND$60=U$4)*(GMWQ!$NF$2:$NF$60=U$1),0),$E173-1966)</f>
        <v>1530</v>
      </c>
      <c r="V173" s="12" cm="1">
        <f t="array" ref="V173">INDEX(GMWQ!$A$2:$NF$60,MATCH(1,(GMWQ!$NE$2:$NE$60=V$3)*(GMWQ!$ND$2:$ND$60=V$4)*(GMWQ!$NF$2:$NF$60=V$1),0),$E173-1966)</f>
        <v>2884</v>
      </c>
      <c r="W173" s="12" cm="1">
        <f t="array" ref="W173">INDEX(GMWQ!$A$2:$NF$60,MATCH(1,(GMWQ!$NE$2:$NE$60=W$3)*(GMWQ!$ND$2:$ND$60=W$4)*(GMWQ!$NF$2:$NF$60=W$1),0),$E173-1966)</f>
        <v>4222</v>
      </c>
      <c r="X173" s="12" cm="1">
        <f t="array" ref="X173">INDEX(GMWQ!$A$2:$NF$60,MATCH(1,(GMWQ!$NE$2:$NE$60=X$3)*(GMWQ!$ND$2:$ND$60=X$4)*(GMWQ!$NF$2:$NF$60=X$1),0),$E173-1966)</f>
        <v>970</v>
      </c>
      <c r="Y173" s="12" cm="1">
        <f t="array" ref="Y173">INDEX(GMWQ!$A$2:$NF$60,MATCH(1,(GMWQ!$NE$2:$NE$60=Y$3)*(GMWQ!$ND$2:$ND$60=Y$4)*(GMWQ!$NF$2:$NF$60=Y$1),0),$E173-1966)</f>
        <v>992</v>
      </c>
      <c r="Z173" s="12" cm="1">
        <f t="array" ref="Z173">INDEX(GMWQ!$A$2:$NF$60,MATCH(1,(GMWQ!$NE$2:$NE$60=Z$3)*(GMWQ!$ND$2:$ND$60=Z$4)*(GMWQ!$NF$2:$NF$60=Z$1),0),$E173-1966)</f>
        <v>30899</v>
      </c>
      <c r="AA173" s="12" cm="1">
        <f t="array" ref="AA173">INDEX(GMWQ!$A$2:$NF$60,MATCH(1,(GMWQ!$NE$2:$NE$60=AA$3)*(GMWQ!$ND$2:$ND$60=AA$4)*(GMWQ!$NF$2:$NF$60=AA$1),0),$E173-1966)</f>
        <v>5378</v>
      </c>
    </row>
    <row r="174" spans="1:27" x14ac:dyDescent="0.25">
      <c r="B174" s="12">
        <f t="shared" si="14"/>
        <v>2014</v>
      </c>
      <c r="C174" s="12">
        <f t="shared" si="14"/>
        <v>2014</v>
      </c>
      <c r="E174" s="12">
        <f t="shared" si="10"/>
        <v>2140</v>
      </c>
      <c r="F174" s="12" cm="1">
        <f t="array" ref="F174">INDEX(GMWQ!$A$2:$NF$60,MATCH(1,(GMWQ!$NE$2:$NE$60=F$3)*(GMWQ!$ND$2:$ND$60=F$4)*(GMWQ!$NF$2:$NF$60=F$1),0),$E174-1966)</f>
        <v>33686</v>
      </c>
      <c r="G174" s="12" cm="1">
        <f t="array" ref="G174">INDEX(GMWQ!$A$2:$NF$60,MATCH(1,(GMWQ!$NE$2:$NE$60=G$3)*(GMWQ!$ND$2:$ND$60=G$4)*(GMWQ!$NF$2:$NF$60=G$1),0),$E174-1966)</f>
        <v>420</v>
      </c>
      <c r="H174" s="12" cm="1">
        <f t="array" ref="H174">INDEX(GMWQ!$A$2:$NF$60,MATCH(1,(GMWQ!$NE$2:$NE$60=H$3)*(GMWQ!$ND$2:$ND$60=H$4)*(GMWQ!$NF$2:$NF$60=H$1),0),$E174-1966)</f>
        <v>70</v>
      </c>
      <c r="I174" s="12" cm="1">
        <f t="array" ref="I174">INDEX(GMWQ!$A$2:$NF$60,MATCH(1,(GMWQ!$NE$2:$NE$60=I$3)*(GMWQ!$ND$2:$ND$60=I$4)*(GMWQ!$NF$2:$NF$60=I$1),0),$E174-1966)</f>
        <v>2631</v>
      </c>
      <c r="J174" s="12" cm="1">
        <f t="array" ref="J174">INDEX(GMWQ!$A$2:$NF$60,MATCH(1,(GMWQ!$NE$2:$NE$60=J$3)*(GMWQ!$ND$2:$ND$60=J$4)*(GMWQ!$NF$2:$NF$60=J$1),0),$E174-1966)</f>
        <v>125</v>
      </c>
      <c r="K174" s="12" cm="1">
        <f t="array" ref="K174">INDEX(GMWQ!$A$2:$NF$60,MATCH(1,(GMWQ!$NE$2:$NE$60=K$3)*(GMWQ!$ND$2:$ND$60=K$4)*(GMWQ!$NF$2:$NF$60=K$1),0),$E174-1966)</f>
        <v>194</v>
      </c>
      <c r="L174" s="12" cm="1">
        <f t="array" ref="L174">INDEX(GMWQ!$A$2:$NF$60,MATCH(1,(GMWQ!$NE$2:$NE$60=L$3)*(GMWQ!$ND$2:$ND$60=L$4)*(GMWQ!$NF$2:$NF$60=L$1),0),$E174-1966)</f>
        <v>2153</v>
      </c>
      <c r="M174" s="12" cm="1">
        <f t="array" ref="M174">INDEX(GMWQ!$A$2:$NF$60,MATCH(1,(GMWQ!$NE$2:$NE$60=M$3)*(GMWQ!$ND$2:$ND$60=M$4)*(GMWQ!$NF$2:$NF$60=M$1),0),$E174-1966)</f>
        <v>4979</v>
      </c>
      <c r="N174" s="12" cm="1">
        <f t="array" ref="N174">INDEX(GMWQ!$A$2:$NF$60,MATCH(1,(GMWQ!$NE$2:$NE$60=N$3)*(GMWQ!$ND$2:$ND$60=N$4)*(GMWQ!$NF$2:$NF$60=N$1),0),$E174-1966)</f>
        <v>1560</v>
      </c>
      <c r="O174" s="12" cm="1">
        <f t="array" ref="O174">INDEX(GMWQ!$A$2:$NF$60,MATCH(1,(GMWQ!$NE$2:$NE$60=O$3)*(GMWQ!$ND$2:$ND$60=O$4)*(GMWQ!$NF$2:$NF$60=O$1),0),$E174-1966)</f>
        <v>2204</v>
      </c>
      <c r="P174" s="12" cm="1">
        <f t="array" ref="P174">INDEX(GMWQ!$A$2:$NF$60,MATCH(1,(GMWQ!$NE$2:$NE$60=P$3)*(GMWQ!$ND$2:$ND$60=P$4)*(GMWQ!$NF$2:$NF$60=P$1),0),$E174-1966)</f>
        <v>1365</v>
      </c>
      <c r="Q174" s="12" cm="1">
        <f t="array" ref="Q174">INDEX(GMWQ!$A$2:$NF$60,MATCH(1,(GMWQ!$NE$2:$NE$60=Q$3)*(GMWQ!$ND$2:$ND$60=Q$4)*(GMWQ!$NF$2:$NF$60=Q$1),0),$E174-1966)</f>
        <v>1113</v>
      </c>
      <c r="R174" s="12" cm="1">
        <f t="array" ref="R174">INDEX(GMWQ!$A$2:$NF$60,MATCH(1,(GMWQ!$NE$2:$NE$60=R$3)*(GMWQ!$ND$2:$ND$60=R$4)*(GMWQ!$NF$2:$NF$60=R$1),0),$E174-1966)</f>
        <v>566</v>
      </c>
      <c r="S174" s="12" cm="1">
        <f t="array" ref="S174">INDEX(GMWQ!$A$2:$NF$60,MATCH(1,(GMWQ!$NE$2:$NE$60=S$3)*(GMWQ!$ND$2:$ND$60=S$4)*(GMWQ!$NF$2:$NF$60=S$1),0),$E174-1966)</f>
        <v>2840</v>
      </c>
      <c r="T174" s="12" cm="1">
        <f t="array" ref="T174">INDEX(GMWQ!$A$2:$NF$60,MATCH(1,(GMWQ!$NE$2:$NE$60=T$3)*(GMWQ!$ND$2:$ND$60=T$4)*(GMWQ!$NF$2:$NF$60=T$1),0),$E174-1966)</f>
        <v>2894</v>
      </c>
      <c r="U174" s="12" cm="1">
        <f t="array" ref="U174">INDEX(GMWQ!$A$2:$NF$60,MATCH(1,(GMWQ!$NE$2:$NE$60=U$3)*(GMWQ!$ND$2:$ND$60=U$4)*(GMWQ!$NF$2:$NF$60=U$1),0),$E174-1966)</f>
        <v>1519</v>
      </c>
      <c r="V174" s="12" cm="1">
        <f t="array" ref="V174">INDEX(GMWQ!$A$2:$NF$60,MATCH(1,(GMWQ!$NE$2:$NE$60=V$3)*(GMWQ!$ND$2:$ND$60=V$4)*(GMWQ!$NF$2:$NF$60=V$1),0),$E174-1966)</f>
        <v>2902</v>
      </c>
      <c r="W174" s="12" cm="1">
        <f t="array" ref="W174">INDEX(GMWQ!$A$2:$NF$60,MATCH(1,(GMWQ!$NE$2:$NE$60=W$3)*(GMWQ!$ND$2:$ND$60=W$4)*(GMWQ!$NF$2:$NF$60=W$1),0),$E174-1966)</f>
        <v>4223</v>
      </c>
      <c r="X174" s="12" cm="1">
        <f t="array" ref="X174">INDEX(GMWQ!$A$2:$NF$60,MATCH(1,(GMWQ!$NE$2:$NE$60=X$3)*(GMWQ!$ND$2:$ND$60=X$4)*(GMWQ!$NF$2:$NF$60=X$1),0),$E174-1966)</f>
        <v>943</v>
      </c>
      <c r="Y174" s="12" cm="1">
        <f t="array" ref="Y174">INDEX(GMWQ!$A$2:$NF$60,MATCH(1,(GMWQ!$NE$2:$NE$60=Y$3)*(GMWQ!$ND$2:$ND$60=Y$4)*(GMWQ!$NF$2:$NF$60=Y$1),0),$E174-1966)</f>
        <v>983</v>
      </c>
      <c r="Z174" s="12" cm="1">
        <f t="array" ref="Z174">INDEX(GMWQ!$A$2:$NF$60,MATCH(1,(GMWQ!$NE$2:$NE$60=Z$3)*(GMWQ!$ND$2:$ND$60=Z$4)*(GMWQ!$NF$2:$NF$60=Z$1),0),$E174-1966)</f>
        <v>31008</v>
      </c>
      <c r="AA174" s="12" cm="1">
        <f t="array" ref="AA174">INDEX(GMWQ!$A$2:$NF$60,MATCH(1,(GMWQ!$NE$2:$NE$60=AA$3)*(GMWQ!$ND$2:$ND$60=AA$4)*(GMWQ!$NF$2:$NF$60=AA$1),0),$E174-1966)</f>
        <v>5369</v>
      </c>
    </row>
    <row r="175" spans="1:27" x14ac:dyDescent="0.25">
      <c r="A175" s="12">
        <v>2015</v>
      </c>
      <c r="B175" s="12">
        <f t="shared" si="14"/>
        <v>2015</v>
      </c>
      <c r="C175" s="12">
        <f t="shared" si="14"/>
        <v>2014</v>
      </c>
      <c r="D175" s="12">
        <f t="shared" si="14"/>
        <v>2014</v>
      </c>
      <c r="E175" s="12">
        <f t="shared" si="10"/>
        <v>2141</v>
      </c>
      <c r="F175" s="12" cm="1">
        <f t="array" ref="F175">INDEX(GMWQ!$A$2:$NF$60,MATCH(1,(GMWQ!$NE$2:$NE$60=F$3)*(GMWQ!$ND$2:$ND$60=F$4)*(GMWQ!$NF$2:$NF$60=F$1),0),$E175-1966)</f>
        <v>33806</v>
      </c>
      <c r="G175" s="12" cm="1">
        <f t="array" ref="G175">INDEX(GMWQ!$A$2:$NF$60,MATCH(1,(GMWQ!$NE$2:$NE$60=G$3)*(GMWQ!$ND$2:$ND$60=G$4)*(GMWQ!$NF$2:$NF$60=G$1),0),$E175-1966)</f>
        <v>390</v>
      </c>
      <c r="H175" s="12" cm="1">
        <f t="array" ref="H175">INDEX(GMWQ!$A$2:$NF$60,MATCH(1,(GMWQ!$NE$2:$NE$60=H$3)*(GMWQ!$ND$2:$ND$60=H$4)*(GMWQ!$NF$2:$NF$60=H$1),0),$E175-1966)</f>
        <v>75</v>
      </c>
      <c r="I175" s="12" cm="1">
        <f t="array" ref="I175">INDEX(GMWQ!$A$2:$NF$60,MATCH(1,(GMWQ!$NE$2:$NE$60=I$3)*(GMWQ!$ND$2:$ND$60=I$4)*(GMWQ!$NF$2:$NF$60=I$1),0),$E175-1966)</f>
        <v>2650</v>
      </c>
      <c r="J175" s="12" cm="1">
        <f t="array" ref="J175">INDEX(GMWQ!$A$2:$NF$60,MATCH(1,(GMWQ!$NE$2:$NE$60=J$3)*(GMWQ!$ND$2:$ND$60=J$4)*(GMWQ!$NF$2:$NF$60=J$1),0),$E175-1966)</f>
        <v>132</v>
      </c>
      <c r="K175" s="12" cm="1">
        <f t="array" ref="K175">INDEX(GMWQ!$A$2:$NF$60,MATCH(1,(GMWQ!$NE$2:$NE$60=K$3)*(GMWQ!$ND$2:$ND$60=K$4)*(GMWQ!$NF$2:$NF$60=K$1),0),$E175-1966)</f>
        <v>195</v>
      </c>
      <c r="L175" s="12" cm="1">
        <f t="array" ref="L175">INDEX(GMWQ!$A$2:$NF$60,MATCH(1,(GMWQ!$NE$2:$NE$60=L$3)*(GMWQ!$ND$2:$ND$60=L$4)*(GMWQ!$NF$2:$NF$60=L$1),0),$E175-1966)</f>
        <v>2141</v>
      </c>
      <c r="M175" s="12" cm="1">
        <f t="array" ref="M175">INDEX(GMWQ!$A$2:$NF$60,MATCH(1,(GMWQ!$NE$2:$NE$60=M$3)*(GMWQ!$ND$2:$ND$60=M$4)*(GMWQ!$NF$2:$NF$60=M$1),0),$E175-1966)</f>
        <v>5032</v>
      </c>
      <c r="N175" s="12" cm="1">
        <f t="array" ref="N175">INDEX(GMWQ!$A$2:$NF$60,MATCH(1,(GMWQ!$NE$2:$NE$60=N$3)*(GMWQ!$ND$2:$ND$60=N$4)*(GMWQ!$NF$2:$NF$60=N$1),0),$E175-1966)</f>
        <v>1544</v>
      </c>
      <c r="O175" s="12" cm="1">
        <f t="array" ref="O175">INDEX(GMWQ!$A$2:$NF$60,MATCH(1,(GMWQ!$NE$2:$NE$60=O$3)*(GMWQ!$ND$2:$ND$60=O$4)*(GMWQ!$NF$2:$NF$60=O$1),0),$E175-1966)</f>
        <v>2209</v>
      </c>
      <c r="P175" s="12" cm="1">
        <f t="array" ref="P175">INDEX(GMWQ!$A$2:$NF$60,MATCH(1,(GMWQ!$NE$2:$NE$60=P$3)*(GMWQ!$ND$2:$ND$60=P$4)*(GMWQ!$NF$2:$NF$60=P$1),0),$E175-1966)</f>
        <v>1388</v>
      </c>
      <c r="Q175" s="12" cm="1">
        <f t="array" ref="Q175">INDEX(GMWQ!$A$2:$NF$60,MATCH(1,(GMWQ!$NE$2:$NE$60=Q$3)*(GMWQ!$ND$2:$ND$60=Q$4)*(GMWQ!$NF$2:$NF$60=Q$1),0),$E175-1966)</f>
        <v>1118</v>
      </c>
      <c r="R175" s="12" cm="1">
        <f t="array" ref="R175">INDEX(GMWQ!$A$2:$NF$60,MATCH(1,(GMWQ!$NE$2:$NE$60=R$3)*(GMWQ!$ND$2:$ND$60=R$4)*(GMWQ!$NF$2:$NF$60=R$1),0),$E175-1966)</f>
        <v>556</v>
      </c>
      <c r="S175" s="12" cm="1">
        <f t="array" ref="S175">INDEX(GMWQ!$A$2:$NF$60,MATCH(1,(GMWQ!$NE$2:$NE$60=S$3)*(GMWQ!$ND$2:$ND$60=S$4)*(GMWQ!$NF$2:$NF$60=S$1),0),$E175-1966)</f>
        <v>2891</v>
      </c>
      <c r="T175" s="12" cm="1">
        <f t="array" ref="T175">INDEX(GMWQ!$A$2:$NF$60,MATCH(1,(GMWQ!$NE$2:$NE$60=T$3)*(GMWQ!$ND$2:$ND$60=T$4)*(GMWQ!$NF$2:$NF$60=T$1),0),$E175-1966)</f>
        <v>2870</v>
      </c>
      <c r="U175" s="12" cm="1">
        <f t="array" ref="U175">INDEX(GMWQ!$A$2:$NF$60,MATCH(1,(GMWQ!$NE$2:$NE$60=U$3)*(GMWQ!$ND$2:$ND$60=U$4)*(GMWQ!$NF$2:$NF$60=U$1),0),$E175-1966)</f>
        <v>1503</v>
      </c>
      <c r="V175" s="12" cm="1">
        <f t="array" ref="V175">INDEX(GMWQ!$A$2:$NF$60,MATCH(1,(GMWQ!$NE$2:$NE$60=V$3)*(GMWQ!$ND$2:$ND$60=V$4)*(GMWQ!$NF$2:$NF$60=V$1),0),$E175-1966)</f>
        <v>2936</v>
      </c>
      <c r="W175" s="12" cm="1">
        <f t="array" ref="W175">INDEX(GMWQ!$A$2:$NF$60,MATCH(1,(GMWQ!$NE$2:$NE$60=W$3)*(GMWQ!$ND$2:$ND$60=W$4)*(GMWQ!$NF$2:$NF$60=W$1),0),$E175-1966)</f>
        <v>4223</v>
      </c>
      <c r="X175" s="12" cm="1">
        <f t="array" ref="X175">INDEX(GMWQ!$A$2:$NF$60,MATCH(1,(GMWQ!$NE$2:$NE$60=X$3)*(GMWQ!$ND$2:$ND$60=X$4)*(GMWQ!$NF$2:$NF$60=X$1),0),$E175-1966)</f>
        <v>955</v>
      </c>
      <c r="Y175" s="12" cm="1">
        <f t="array" ref="Y175">INDEX(GMWQ!$A$2:$NF$60,MATCH(1,(GMWQ!$NE$2:$NE$60=Y$3)*(GMWQ!$ND$2:$ND$60=Y$4)*(GMWQ!$NF$2:$NF$60=Y$1),0),$E175-1966)</f>
        <v>998</v>
      </c>
      <c r="Z175" s="12" cm="1">
        <f t="array" ref="Z175">INDEX(GMWQ!$A$2:$NF$60,MATCH(1,(GMWQ!$NE$2:$NE$60=Z$3)*(GMWQ!$ND$2:$ND$60=Z$4)*(GMWQ!$NF$2:$NF$60=Z$1),0),$E175-1966)</f>
        <v>31218</v>
      </c>
      <c r="AA175" s="12" cm="1">
        <f t="array" ref="AA175">INDEX(GMWQ!$A$2:$NF$60,MATCH(1,(GMWQ!$NE$2:$NE$60=AA$3)*(GMWQ!$ND$2:$ND$60=AA$4)*(GMWQ!$NF$2:$NF$60=AA$1),0),$E175-1966)</f>
        <v>5352</v>
      </c>
    </row>
    <row r="176" spans="1:27" x14ac:dyDescent="0.25">
      <c r="B176" s="12">
        <f t="shared" si="14"/>
        <v>2015</v>
      </c>
      <c r="C176" s="12">
        <f t="shared" si="14"/>
        <v>2015</v>
      </c>
      <c r="E176" s="12">
        <f t="shared" si="10"/>
        <v>2142</v>
      </c>
      <c r="F176" s="12" cm="1">
        <f t="array" ref="F176">INDEX(GMWQ!$A$2:$NF$60,MATCH(1,(GMWQ!$NE$2:$NE$60=F$3)*(GMWQ!$ND$2:$ND$60=F$4)*(GMWQ!$NF$2:$NF$60=F$1),0),$E176-1966)</f>
        <v>33892</v>
      </c>
      <c r="G176" s="12" cm="1">
        <f t="array" ref="G176">INDEX(GMWQ!$A$2:$NF$60,MATCH(1,(GMWQ!$NE$2:$NE$60=G$3)*(GMWQ!$ND$2:$ND$60=G$4)*(GMWQ!$NF$2:$NF$60=G$1),0),$E176-1966)</f>
        <v>388</v>
      </c>
      <c r="H176" s="12" cm="1">
        <f t="array" ref="H176">INDEX(GMWQ!$A$2:$NF$60,MATCH(1,(GMWQ!$NE$2:$NE$60=H$3)*(GMWQ!$ND$2:$ND$60=H$4)*(GMWQ!$NF$2:$NF$60=H$1),0),$E176-1966)</f>
        <v>74</v>
      </c>
      <c r="I176" s="12" cm="1">
        <f t="array" ref="I176">INDEX(GMWQ!$A$2:$NF$60,MATCH(1,(GMWQ!$NE$2:$NE$60=I$3)*(GMWQ!$ND$2:$ND$60=I$4)*(GMWQ!$NF$2:$NF$60=I$1),0),$E176-1966)</f>
        <v>2641</v>
      </c>
      <c r="J176" s="12" cm="1">
        <f t="array" ref="J176">INDEX(GMWQ!$A$2:$NF$60,MATCH(1,(GMWQ!$NE$2:$NE$60=J$3)*(GMWQ!$ND$2:$ND$60=J$4)*(GMWQ!$NF$2:$NF$60=J$1),0),$E176-1966)</f>
        <v>133</v>
      </c>
      <c r="K176" s="12" cm="1">
        <f t="array" ref="K176">INDEX(GMWQ!$A$2:$NF$60,MATCH(1,(GMWQ!$NE$2:$NE$60=K$3)*(GMWQ!$ND$2:$ND$60=K$4)*(GMWQ!$NF$2:$NF$60=K$1),0),$E176-1966)</f>
        <v>200</v>
      </c>
      <c r="L176" s="12" cm="1">
        <f t="array" ref="L176">INDEX(GMWQ!$A$2:$NF$60,MATCH(1,(GMWQ!$NE$2:$NE$60=L$3)*(GMWQ!$ND$2:$ND$60=L$4)*(GMWQ!$NF$2:$NF$60=L$1),0),$E176-1966)</f>
        <v>2121</v>
      </c>
      <c r="M176" s="12" cm="1">
        <f t="array" ref="M176">INDEX(GMWQ!$A$2:$NF$60,MATCH(1,(GMWQ!$NE$2:$NE$60=M$3)*(GMWQ!$ND$2:$ND$60=M$4)*(GMWQ!$NF$2:$NF$60=M$1),0),$E176-1966)</f>
        <v>5010</v>
      </c>
      <c r="N176" s="12" cm="1">
        <f t="array" ref="N176">INDEX(GMWQ!$A$2:$NF$60,MATCH(1,(GMWQ!$NE$2:$NE$60=N$3)*(GMWQ!$ND$2:$ND$60=N$4)*(GMWQ!$NF$2:$NF$60=N$1),0),$E176-1966)</f>
        <v>1611</v>
      </c>
      <c r="O176" s="12" cm="1">
        <f t="array" ref="O176">INDEX(GMWQ!$A$2:$NF$60,MATCH(1,(GMWQ!$NE$2:$NE$60=O$3)*(GMWQ!$ND$2:$ND$60=O$4)*(GMWQ!$NF$2:$NF$60=O$1),0),$E176-1966)</f>
        <v>2241</v>
      </c>
      <c r="P176" s="12" cm="1">
        <f t="array" ref="P176">INDEX(GMWQ!$A$2:$NF$60,MATCH(1,(GMWQ!$NE$2:$NE$60=P$3)*(GMWQ!$ND$2:$ND$60=P$4)*(GMWQ!$NF$2:$NF$60=P$1),0),$E176-1966)</f>
        <v>1384</v>
      </c>
      <c r="Q176" s="12" cm="1">
        <f t="array" ref="Q176">INDEX(GMWQ!$A$2:$NF$60,MATCH(1,(GMWQ!$NE$2:$NE$60=Q$3)*(GMWQ!$ND$2:$ND$60=Q$4)*(GMWQ!$NF$2:$NF$60=Q$1),0),$E176-1966)</f>
        <v>1112</v>
      </c>
      <c r="R176" s="12" cm="1">
        <f t="array" ref="R176">INDEX(GMWQ!$A$2:$NF$60,MATCH(1,(GMWQ!$NE$2:$NE$60=R$3)*(GMWQ!$ND$2:$ND$60=R$4)*(GMWQ!$NF$2:$NF$60=R$1),0),$E176-1966)</f>
        <v>569</v>
      </c>
      <c r="S176" s="12" cm="1">
        <f t="array" ref="S176">INDEX(GMWQ!$A$2:$NF$60,MATCH(1,(GMWQ!$NE$2:$NE$60=S$3)*(GMWQ!$ND$2:$ND$60=S$4)*(GMWQ!$NF$2:$NF$60=S$1),0),$E176-1966)</f>
        <v>2914</v>
      </c>
      <c r="T176" s="12" cm="1">
        <f t="array" ref="T176">INDEX(GMWQ!$A$2:$NF$60,MATCH(1,(GMWQ!$NE$2:$NE$60=T$3)*(GMWQ!$ND$2:$ND$60=T$4)*(GMWQ!$NF$2:$NF$60=T$1),0),$E176-1966)</f>
        <v>2851</v>
      </c>
      <c r="U176" s="12" cm="1">
        <f t="array" ref="U176">INDEX(GMWQ!$A$2:$NF$60,MATCH(1,(GMWQ!$NE$2:$NE$60=U$3)*(GMWQ!$ND$2:$ND$60=U$4)*(GMWQ!$NF$2:$NF$60=U$1),0),$E176-1966)</f>
        <v>1491</v>
      </c>
      <c r="V176" s="12" cm="1">
        <f t="array" ref="V176">INDEX(GMWQ!$A$2:$NF$60,MATCH(1,(GMWQ!$NE$2:$NE$60=V$3)*(GMWQ!$ND$2:$ND$60=V$4)*(GMWQ!$NF$2:$NF$60=V$1),0),$E176-1966)</f>
        <v>2952</v>
      </c>
      <c r="W176" s="12" cm="1">
        <f t="array" ref="W176">INDEX(GMWQ!$A$2:$NF$60,MATCH(1,(GMWQ!$NE$2:$NE$60=W$3)*(GMWQ!$ND$2:$ND$60=W$4)*(GMWQ!$NF$2:$NF$60=W$1),0),$E176-1966)</f>
        <v>4242</v>
      </c>
      <c r="X176" s="12" cm="1">
        <f t="array" ref="X176">INDEX(GMWQ!$A$2:$NF$60,MATCH(1,(GMWQ!$NE$2:$NE$60=X$3)*(GMWQ!$ND$2:$ND$60=X$4)*(GMWQ!$NF$2:$NF$60=X$1),0),$E176-1966)</f>
        <v>988</v>
      </c>
      <c r="Y176" s="12" cm="1">
        <f t="array" ref="Y176">INDEX(GMWQ!$A$2:$NF$60,MATCH(1,(GMWQ!$NE$2:$NE$60=Y$3)*(GMWQ!$ND$2:$ND$60=Y$4)*(GMWQ!$NF$2:$NF$60=Y$1),0),$E176-1966)</f>
        <v>969</v>
      </c>
      <c r="Z176" s="12" cm="1">
        <f t="array" ref="Z176">INDEX(GMWQ!$A$2:$NF$60,MATCH(1,(GMWQ!$NE$2:$NE$60=Z$3)*(GMWQ!$ND$2:$ND$60=Z$4)*(GMWQ!$NF$2:$NF$60=Z$1),0),$E176-1966)</f>
        <v>31170</v>
      </c>
      <c r="AA176" s="12" cm="1">
        <f t="array" ref="AA176">INDEX(GMWQ!$A$2:$NF$60,MATCH(1,(GMWQ!$NE$2:$NE$60=AA$3)*(GMWQ!$ND$2:$ND$60=AA$4)*(GMWQ!$NF$2:$NF$60=AA$1),0),$E176-1966)</f>
        <v>5334</v>
      </c>
    </row>
    <row r="177" spans="1:27" x14ac:dyDescent="0.25">
      <c r="B177" s="12">
        <f t="shared" si="14"/>
        <v>2015</v>
      </c>
      <c r="C177" s="12">
        <f t="shared" si="14"/>
        <v>2015</v>
      </c>
      <c r="E177" s="12">
        <f t="shared" ref="E177:E240" si="15">+E176+1</f>
        <v>2143</v>
      </c>
      <c r="F177" s="12" cm="1">
        <f t="array" ref="F177">INDEX(GMWQ!$A$2:$NF$60,MATCH(1,(GMWQ!$NE$2:$NE$60=F$3)*(GMWQ!$ND$2:$ND$60=F$4)*(GMWQ!$NF$2:$NF$60=F$1),0),$E177-1966)</f>
        <v>34083</v>
      </c>
      <c r="G177" s="12" cm="1">
        <f t="array" ref="G177">INDEX(GMWQ!$A$2:$NF$60,MATCH(1,(GMWQ!$NE$2:$NE$60=G$3)*(GMWQ!$ND$2:$ND$60=G$4)*(GMWQ!$NF$2:$NF$60=G$1),0),$E177-1966)</f>
        <v>428</v>
      </c>
      <c r="H177" s="12" cm="1">
        <f t="array" ref="H177">INDEX(GMWQ!$A$2:$NF$60,MATCH(1,(GMWQ!$NE$2:$NE$60=H$3)*(GMWQ!$ND$2:$ND$60=H$4)*(GMWQ!$NF$2:$NF$60=H$1),0),$E177-1966)</f>
        <v>67</v>
      </c>
      <c r="I177" s="12" cm="1">
        <f t="array" ref="I177">INDEX(GMWQ!$A$2:$NF$60,MATCH(1,(GMWQ!$NE$2:$NE$60=I$3)*(GMWQ!$ND$2:$ND$60=I$4)*(GMWQ!$NF$2:$NF$60=I$1),0),$E177-1966)</f>
        <v>2620</v>
      </c>
      <c r="J177" s="12" cm="1">
        <f t="array" ref="J177">INDEX(GMWQ!$A$2:$NF$60,MATCH(1,(GMWQ!$NE$2:$NE$60=J$3)*(GMWQ!$ND$2:$ND$60=J$4)*(GMWQ!$NF$2:$NF$60=J$1),0),$E177-1966)</f>
        <v>134</v>
      </c>
      <c r="K177" s="12" cm="1">
        <f t="array" ref="K177">INDEX(GMWQ!$A$2:$NF$60,MATCH(1,(GMWQ!$NE$2:$NE$60=K$3)*(GMWQ!$ND$2:$ND$60=K$4)*(GMWQ!$NF$2:$NF$60=K$1),0),$E177-1966)</f>
        <v>201</v>
      </c>
      <c r="L177" s="12" cm="1">
        <f t="array" ref="L177">INDEX(GMWQ!$A$2:$NF$60,MATCH(1,(GMWQ!$NE$2:$NE$60=L$3)*(GMWQ!$ND$2:$ND$60=L$4)*(GMWQ!$NF$2:$NF$60=L$1),0),$E177-1966)</f>
        <v>2183</v>
      </c>
      <c r="M177" s="12" cm="1">
        <f t="array" ref="M177">INDEX(GMWQ!$A$2:$NF$60,MATCH(1,(GMWQ!$NE$2:$NE$60=M$3)*(GMWQ!$ND$2:$ND$60=M$4)*(GMWQ!$NF$2:$NF$60=M$1),0),$E177-1966)</f>
        <v>5024</v>
      </c>
      <c r="N177" s="12" cm="1">
        <f t="array" ref="N177">INDEX(GMWQ!$A$2:$NF$60,MATCH(1,(GMWQ!$NE$2:$NE$60=N$3)*(GMWQ!$ND$2:$ND$60=N$4)*(GMWQ!$NF$2:$NF$60=N$1),0),$E177-1966)</f>
        <v>1615</v>
      </c>
      <c r="O177" s="12" cm="1">
        <f t="array" ref="O177">INDEX(GMWQ!$A$2:$NF$60,MATCH(1,(GMWQ!$NE$2:$NE$60=O$3)*(GMWQ!$ND$2:$ND$60=O$4)*(GMWQ!$NF$2:$NF$60=O$1),0),$E177-1966)</f>
        <v>2267</v>
      </c>
      <c r="P177" s="12" cm="1">
        <f t="array" ref="P177">INDEX(GMWQ!$A$2:$NF$60,MATCH(1,(GMWQ!$NE$2:$NE$60=P$3)*(GMWQ!$ND$2:$ND$60=P$4)*(GMWQ!$NF$2:$NF$60=P$1),0),$E177-1966)</f>
        <v>1381</v>
      </c>
      <c r="Q177" s="12" cm="1">
        <f t="array" ref="Q177">INDEX(GMWQ!$A$2:$NF$60,MATCH(1,(GMWQ!$NE$2:$NE$60=Q$3)*(GMWQ!$ND$2:$ND$60=Q$4)*(GMWQ!$NF$2:$NF$60=Q$1),0),$E177-1966)</f>
        <v>1109</v>
      </c>
      <c r="R177" s="12" cm="1">
        <f t="array" ref="R177">INDEX(GMWQ!$A$2:$NF$60,MATCH(1,(GMWQ!$NE$2:$NE$60=R$3)*(GMWQ!$ND$2:$ND$60=R$4)*(GMWQ!$NF$2:$NF$60=R$1),0),$E177-1966)</f>
        <v>564</v>
      </c>
      <c r="S177" s="12" cm="1">
        <f t="array" ref="S177">INDEX(GMWQ!$A$2:$NF$60,MATCH(1,(GMWQ!$NE$2:$NE$60=S$3)*(GMWQ!$ND$2:$ND$60=S$4)*(GMWQ!$NF$2:$NF$60=S$1),0),$E177-1966)</f>
        <v>2949</v>
      </c>
      <c r="T177" s="12" cm="1">
        <f t="array" ref="T177">INDEX(GMWQ!$A$2:$NF$60,MATCH(1,(GMWQ!$NE$2:$NE$60=T$3)*(GMWQ!$ND$2:$ND$60=T$4)*(GMWQ!$NF$2:$NF$60=T$1),0),$E177-1966)</f>
        <v>2919</v>
      </c>
      <c r="U177" s="12" cm="1">
        <f t="array" ref="U177">INDEX(GMWQ!$A$2:$NF$60,MATCH(1,(GMWQ!$NE$2:$NE$60=U$3)*(GMWQ!$ND$2:$ND$60=U$4)*(GMWQ!$NF$2:$NF$60=U$1),0),$E177-1966)</f>
        <v>1478</v>
      </c>
      <c r="V177" s="12" cm="1">
        <f t="array" ref="V177">INDEX(GMWQ!$A$2:$NF$60,MATCH(1,(GMWQ!$NE$2:$NE$60=V$3)*(GMWQ!$ND$2:$ND$60=V$4)*(GMWQ!$NF$2:$NF$60=V$1),0),$E177-1966)</f>
        <v>2957</v>
      </c>
      <c r="W177" s="12" cm="1">
        <f t="array" ref="W177">INDEX(GMWQ!$A$2:$NF$60,MATCH(1,(GMWQ!$NE$2:$NE$60=W$3)*(GMWQ!$ND$2:$ND$60=W$4)*(GMWQ!$NF$2:$NF$60=W$1),0),$E177-1966)</f>
        <v>4222</v>
      </c>
      <c r="X177" s="12" cm="1">
        <f t="array" ref="X177">INDEX(GMWQ!$A$2:$NF$60,MATCH(1,(GMWQ!$NE$2:$NE$60=X$3)*(GMWQ!$ND$2:$ND$60=X$4)*(GMWQ!$NF$2:$NF$60=X$1),0),$E177-1966)</f>
        <v>983</v>
      </c>
      <c r="Y177" s="12" cm="1">
        <f t="array" ref="Y177">INDEX(GMWQ!$A$2:$NF$60,MATCH(1,(GMWQ!$NE$2:$NE$60=Y$3)*(GMWQ!$ND$2:$ND$60=Y$4)*(GMWQ!$NF$2:$NF$60=Y$1),0),$E177-1966)</f>
        <v>981</v>
      </c>
      <c r="Z177" s="12" cm="1">
        <f t="array" ref="Z177">INDEX(GMWQ!$A$2:$NF$60,MATCH(1,(GMWQ!$NE$2:$NE$60=Z$3)*(GMWQ!$ND$2:$ND$60=Z$4)*(GMWQ!$NF$2:$NF$60=Z$1),0),$E177-1966)</f>
        <v>31393</v>
      </c>
      <c r="AA177" s="12" cm="1">
        <f t="array" ref="AA177">INDEX(GMWQ!$A$2:$NF$60,MATCH(1,(GMWQ!$NE$2:$NE$60=AA$3)*(GMWQ!$ND$2:$ND$60=AA$4)*(GMWQ!$NF$2:$NF$60=AA$1),0),$E177-1966)</f>
        <v>5321</v>
      </c>
    </row>
    <row r="178" spans="1:27" x14ac:dyDescent="0.25">
      <c r="B178" s="12">
        <f t="shared" si="14"/>
        <v>2015</v>
      </c>
      <c r="C178" s="12">
        <f t="shared" si="14"/>
        <v>2015</v>
      </c>
      <c r="E178" s="12">
        <f t="shared" si="15"/>
        <v>2144</v>
      </c>
      <c r="F178" s="12" cm="1">
        <f t="array" ref="F178">INDEX(GMWQ!$A$2:$NF$60,MATCH(1,(GMWQ!$NE$2:$NE$60=F$3)*(GMWQ!$ND$2:$ND$60=F$4)*(GMWQ!$NF$2:$NF$60=F$1),0),$E178-1966)</f>
        <v>34157</v>
      </c>
      <c r="G178" s="12" cm="1">
        <f t="array" ref="G178">INDEX(GMWQ!$A$2:$NF$60,MATCH(1,(GMWQ!$NE$2:$NE$60=G$3)*(GMWQ!$ND$2:$ND$60=G$4)*(GMWQ!$NF$2:$NF$60=G$1),0),$E178-1966)</f>
        <v>417</v>
      </c>
      <c r="H178" s="12" cm="1">
        <f t="array" ref="H178">INDEX(GMWQ!$A$2:$NF$60,MATCH(1,(GMWQ!$NE$2:$NE$60=H$3)*(GMWQ!$ND$2:$ND$60=H$4)*(GMWQ!$NF$2:$NF$60=H$1),0),$E178-1966)</f>
        <v>65</v>
      </c>
      <c r="I178" s="12" cm="1">
        <f t="array" ref="I178">INDEX(GMWQ!$A$2:$NF$60,MATCH(1,(GMWQ!$NE$2:$NE$60=I$3)*(GMWQ!$ND$2:$ND$60=I$4)*(GMWQ!$NF$2:$NF$60=I$1),0),$E178-1966)</f>
        <v>2626</v>
      </c>
      <c r="J178" s="12" cm="1">
        <f t="array" ref="J178">INDEX(GMWQ!$A$2:$NF$60,MATCH(1,(GMWQ!$NE$2:$NE$60=J$3)*(GMWQ!$ND$2:$ND$60=J$4)*(GMWQ!$NF$2:$NF$60=J$1),0),$E178-1966)</f>
        <v>140</v>
      </c>
      <c r="K178" s="12" cm="1">
        <f t="array" ref="K178">INDEX(GMWQ!$A$2:$NF$60,MATCH(1,(GMWQ!$NE$2:$NE$60=K$3)*(GMWQ!$ND$2:$ND$60=K$4)*(GMWQ!$NF$2:$NF$60=K$1),0),$E178-1966)</f>
        <v>194</v>
      </c>
      <c r="L178" s="12" cm="1">
        <f t="array" ref="L178">INDEX(GMWQ!$A$2:$NF$60,MATCH(1,(GMWQ!$NE$2:$NE$60=L$3)*(GMWQ!$ND$2:$ND$60=L$4)*(GMWQ!$NF$2:$NF$60=L$1),0),$E178-1966)</f>
        <v>2183</v>
      </c>
      <c r="M178" s="12" cm="1">
        <f t="array" ref="M178">INDEX(GMWQ!$A$2:$NF$60,MATCH(1,(GMWQ!$NE$2:$NE$60=M$3)*(GMWQ!$ND$2:$ND$60=M$4)*(GMWQ!$NF$2:$NF$60=M$1),0),$E178-1966)</f>
        <v>5020</v>
      </c>
      <c r="N178" s="12" cm="1">
        <f t="array" ref="N178">INDEX(GMWQ!$A$2:$NF$60,MATCH(1,(GMWQ!$NE$2:$NE$60=N$3)*(GMWQ!$ND$2:$ND$60=N$4)*(GMWQ!$NF$2:$NF$60=N$1),0),$E178-1966)</f>
        <v>1657</v>
      </c>
      <c r="O178" s="12" cm="1">
        <f t="array" ref="O178">INDEX(GMWQ!$A$2:$NF$60,MATCH(1,(GMWQ!$NE$2:$NE$60=O$3)*(GMWQ!$ND$2:$ND$60=O$4)*(GMWQ!$NF$2:$NF$60=O$1),0),$E178-1966)</f>
        <v>2281</v>
      </c>
      <c r="P178" s="12" cm="1">
        <f t="array" ref="P178">INDEX(GMWQ!$A$2:$NF$60,MATCH(1,(GMWQ!$NE$2:$NE$60=P$3)*(GMWQ!$ND$2:$ND$60=P$4)*(GMWQ!$NF$2:$NF$60=P$1),0),$E178-1966)</f>
        <v>1376</v>
      </c>
      <c r="Q178" s="12" cm="1">
        <f t="array" ref="Q178">INDEX(GMWQ!$A$2:$NF$60,MATCH(1,(GMWQ!$NE$2:$NE$60=Q$3)*(GMWQ!$ND$2:$ND$60=Q$4)*(GMWQ!$NF$2:$NF$60=Q$1),0),$E178-1966)</f>
        <v>1110</v>
      </c>
      <c r="R178" s="12" cm="1">
        <f t="array" ref="R178">INDEX(GMWQ!$A$2:$NF$60,MATCH(1,(GMWQ!$NE$2:$NE$60=R$3)*(GMWQ!$ND$2:$ND$60=R$4)*(GMWQ!$NF$2:$NF$60=R$1),0),$E178-1966)</f>
        <v>568</v>
      </c>
      <c r="S178" s="12" cm="1">
        <f t="array" ref="S178">INDEX(GMWQ!$A$2:$NF$60,MATCH(1,(GMWQ!$NE$2:$NE$60=S$3)*(GMWQ!$ND$2:$ND$60=S$4)*(GMWQ!$NF$2:$NF$60=S$1),0),$E178-1966)</f>
        <v>2967</v>
      </c>
      <c r="T178" s="12" cm="1">
        <f t="array" ref="T178">INDEX(GMWQ!$A$2:$NF$60,MATCH(1,(GMWQ!$NE$2:$NE$60=T$3)*(GMWQ!$ND$2:$ND$60=T$4)*(GMWQ!$NF$2:$NF$60=T$1),0),$E178-1966)</f>
        <v>2911</v>
      </c>
      <c r="U178" s="12" cm="1">
        <f t="array" ref="U178">INDEX(GMWQ!$A$2:$NF$60,MATCH(1,(GMWQ!$NE$2:$NE$60=U$3)*(GMWQ!$ND$2:$ND$60=U$4)*(GMWQ!$NF$2:$NF$60=U$1),0),$E178-1966)</f>
        <v>1478</v>
      </c>
      <c r="V178" s="12" cm="1">
        <f t="array" ref="V178">INDEX(GMWQ!$A$2:$NF$60,MATCH(1,(GMWQ!$NE$2:$NE$60=V$3)*(GMWQ!$ND$2:$ND$60=V$4)*(GMWQ!$NF$2:$NF$60=V$1),0),$E178-1966)</f>
        <v>2969</v>
      </c>
      <c r="W178" s="12" cm="1">
        <f t="array" ref="W178">INDEX(GMWQ!$A$2:$NF$60,MATCH(1,(GMWQ!$NE$2:$NE$60=W$3)*(GMWQ!$ND$2:$ND$60=W$4)*(GMWQ!$NF$2:$NF$60=W$1),0),$E178-1966)</f>
        <v>4232</v>
      </c>
      <c r="X178" s="12" cm="1">
        <f t="array" ref="X178">INDEX(GMWQ!$A$2:$NF$60,MATCH(1,(GMWQ!$NE$2:$NE$60=X$3)*(GMWQ!$ND$2:$ND$60=X$4)*(GMWQ!$NF$2:$NF$60=X$1),0),$E178-1966)</f>
        <v>981</v>
      </c>
      <c r="Y178" s="12" cm="1">
        <f t="array" ref="Y178">INDEX(GMWQ!$A$2:$NF$60,MATCH(1,(GMWQ!$NE$2:$NE$60=Y$3)*(GMWQ!$ND$2:$ND$60=Y$4)*(GMWQ!$NF$2:$NF$60=Y$1),0),$E178-1966)</f>
        <v>980</v>
      </c>
      <c r="Z178" s="12" cm="1">
        <f t="array" ref="Z178">INDEX(GMWQ!$A$2:$NF$60,MATCH(1,(GMWQ!$NE$2:$NE$60=Z$3)*(GMWQ!$ND$2:$ND$60=Z$4)*(GMWQ!$NF$2:$NF$60=Z$1),0),$E178-1966)</f>
        <v>31602</v>
      </c>
      <c r="AA178" s="12" cm="1">
        <f t="array" ref="AA178">INDEX(GMWQ!$A$2:$NF$60,MATCH(1,(GMWQ!$NE$2:$NE$60=AA$3)*(GMWQ!$ND$2:$ND$60=AA$4)*(GMWQ!$NF$2:$NF$60=AA$1),0),$E178-1966)</f>
        <v>5327</v>
      </c>
    </row>
    <row r="179" spans="1:27" x14ac:dyDescent="0.25">
      <c r="A179" s="12">
        <v>2016</v>
      </c>
      <c r="B179" s="12">
        <f t="shared" si="14"/>
        <v>2016</v>
      </c>
      <c r="C179" s="12">
        <f t="shared" si="14"/>
        <v>2015</v>
      </c>
      <c r="D179" s="12">
        <f t="shared" si="14"/>
        <v>2015</v>
      </c>
      <c r="E179" s="12">
        <f t="shared" si="15"/>
        <v>2145</v>
      </c>
      <c r="F179" s="12" cm="1">
        <f t="array" ref="F179">INDEX(GMWQ!$A$2:$NF$60,MATCH(1,(GMWQ!$NE$2:$NE$60=F$3)*(GMWQ!$ND$2:$ND$60=F$4)*(GMWQ!$NF$2:$NF$60=F$1),0),$E179-1966)</f>
        <v>34369</v>
      </c>
      <c r="G179" s="12" cm="1">
        <f t="array" ref="G179">INDEX(GMWQ!$A$2:$NF$60,MATCH(1,(GMWQ!$NE$2:$NE$60=G$3)*(GMWQ!$ND$2:$ND$60=G$4)*(GMWQ!$NF$2:$NF$60=G$1),0),$E179-1966)</f>
        <v>402</v>
      </c>
      <c r="H179" s="12" cm="1">
        <f t="array" ref="H179">INDEX(GMWQ!$A$2:$NF$60,MATCH(1,(GMWQ!$NE$2:$NE$60=H$3)*(GMWQ!$ND$2:$ND$60=H$4)*(GMWQ!$NF$2:$NF$60=H$1),0),$E179-1966)</f>
        <v>63</v>
      </c>
      <c r="I179" s="12" cm="1">
        <f t="array" ref="I179">INDEX(GMWQ!$A$2:$NF$60,MATCH(1,(GMWQ!$NE$2:$NE$60=I$3)*(GMWQ!$ND$2:$ND$60=I$4)*(GMWQ!$NF$2:$NF$60=I$1),0),$E179-1966)</f>
        <v>2636</v>
      </c>
      <c r="J179" s="12" cm="1">
        <f t="array" ref="J179">INDEX(GMWQ!$A$2:$NF$60,MATCH(1,(GMWQ!$NE$2:$NE$60=J$3)*(GMWQ!$ND$2:$ND$60=J$4)*(GMWQ!$NF$2:$NF$60=J$1),0),$E179-1966)</f>
        <v>146</v>
      </c>
      <c r="K179" s="12" cm="1">
        <f t="array" ref="K179">INDEX(GMWQ!$A$2:$NF$60,MATCH(1,(GMWQ!$NE$2:$NE$60=K$3)*(GMWQ!$ND$2:$ND$60=K$4)*(GMWQ!$NF$2:$NF$60=K$1),0),$E179-1966)</f>
        <v>201</v>
      </c>
      <c r="L179" s="12" cm="1">
        <f t="array" ref="L179">INDEX(GMWQ!$A$2:$NF$60,MATCH(1,(GMWQ!$NE$2:$NE$60=L$3)*(GMWQ!$ND$2:$ND$60=L$4)*(GMWQ!$NF$2:$NF$60=L$1),0),$E179-1966)</f>
        <v>2229</v>
      </c>
      <c r="M179" s="12" cm="1">
        <f t="array" ref="M179">INDEX(GMWQ!$A$2:$NF$60,MATCH(1,(GMWQ!$NE$2:$NE$60=M$3)*(GMWQ!$ND$2:$ND$60=M$4)*(GMWQ!$NF$2:$NF$60=M$1),0),$E179-1966)</f>
        <v>5019</v>
      </c>
      <c r="N179" s="12" cm="1">
        <f t="array" ref="N179">INDEX(GMWQ!$A$2:$NF$60,MATCH(1,(GMWQ!$NE$2:$NE$60=N$3)*(GMWQ!$ND$2:$ND$60=N$4)*(GMWQ!$NF$2:$NF$60=N$1),0),$E179-1966)</f>
        <v>1690</v>
      </c>
      <c r="O179" s="12" cm="1">
        <f t="array" ref="O179">INDEX(GMWQ!$A$2:$NF$60,MATCH(1,(GMWQ!$NE$2:$NE$60=O$3)*(GMWQ!$ND$2:$ND$60=O$4)*(GMWQ!$NF$2:$NF$60=O$1),0),$E179-1966)</f>
        <v>2278</v>
      </c>
      <c r="P179" s="12" cm="1">
        <f t="array" ref="P179">INDEX(GMWQ!$A$2:$NF$60,MATCH(1,(GMWQ!$NE$2:$NE$60=P$3)*(GMWQ!$ND$2:$ND$60=P$4)*(GMWQ!$NF$2:$NF$60=P$1),0),$E179-1966)</f>
        <v>1387</v>
      </c>
      <c r="Q179" s="12" cm="1">
        <f t="array" ref="Q179">INDEX(GMWQ!$A$2:$NF$60,MATCH(1,(GMWQ!$NE$2:$NE$60=Q$3)*(GMWQ!$ND$2:$ND$60=Q$4)*(GMWQ!$NF$2:$NF$60=Q$1),0),$E179-1966)</f>
        <v>1119</v>
      </c>
      <c r="R179" s="12" cm="1">
        <f t="array" ref="R179">INDEX(GMWQ!$A$2:$NF$60,MATCH(1,(GMWQ!$NE$2:$NE$60=R$3)*(GMWQ!$ND$2:$ND$60=R$4)*(GMWQ!$NF$2:$NF$60=R$1),0),$E179-1966)</f>
        <v>556</v>
      </c>
      <c r="S179" s="12" cm="1">
        <f t="array" ref="S179">INDEX(GMWQ!$A$2:$NF$60,MATCH(1,(GMWQ!$NE$2:$NE$60=S$3)*(GMWQ!$ND$2:$ND$60=S$4)*(GMWQ!$NF$2:$NF$60=S$1),0),$E179-1966)</f>
        <v>3008</v>
      </c>
      <c r="T179" s="12" cm="1">
        <f t="array" ref="T179">INDEX(GMWQ!$A$2:$NF$60,MATCH(1,(GMWQ!$NE$2:$NE$60=T$3)*(GMWQ!$ND$2:$ND$60=T$4)*(GMWQ!$NF$2:$NF$60=T$1),0),$E179-1966)</f>
        <v>2944</v>
      </c>
      <c r="U179" s="12" cm="1">
        <f t="array" ref="U179">INDEX(GMWQ!$A$2:$NF$60,MATCH(1,(GMWQ!$NE$2:$NE$60=U$3)*(GMWQ!$ND$2:$ND$60=U$4)*(GMWQ!$NF$2:$NF$60=U$1),0),$E179-1966)</f>
        <v>1484</v>
      </c>
      <c r="V179" s="12" cm="1">
        <f t="array" ref="V179">INDEX(GMWQ!$A$2:$NF$60,MATCH(1,(GMWQ!$NE$2:$NE$60=V$3)*(GMWQ!$ND$2:$ND$60=V$4)*(GMWQ!$NF$2:$NF$60=V$1),0),$E179-1966)</f>
        <v>2960</v>
      </c>
      <c r="W179" s="12" cm="1">
        <f t="array" ref="W179">INDEX(GMWQ!$A$2:$NF$60,MATCH(1,(GMWQ!$NE$2:$NE$60=W$3)*(GMWQ!$ND$2:$ND$60=W$4)*(GMWQ!$NF$2:$NF$60=W$1),0),$E179-1966)</f>
        <v>4284</v>
      </c>
      <c r="X179" s="12" cm="1">
        <f t="array" ref="X179">INDEX(GMWQ!$A$2:$NF$60,MATCH(1,(GMWQ!$NE$2:$NE$60=X$3)*(GMWQ!$ND$2:$ND$60=X$4)*(GMWQ!$NF$2:$NF$60=X$1),0),$E179-1966)</f>
        <v>964</v>
      </c>
      <c r="Y179" s="12" cm="1">
        <f t="array" ref="Y179">INDEX(GMWQ!$A$2:$NF$60,MATCH(1,(GMWQ!$NE$2:$NE$60=Y$3)*(GMWQ!$ND$2:$ND$60=Y$4)*(GMWQ!$NF$2:$NF$60=Y$1),0),$E179-1966)</f>
        <v>998</v>
      </c>
      <c r="Z179" s="12" cm="1">
        <f t="array" ref="Z179">INDEX(GMWQ!$A$2:$NF$60,MATCH(1,(GMWQ!$NE$2:$NE$60=Z$3)*(GMWQ!$ND$2:$ND$60=Z$4)*(GMWQ!$NF$2:$NF$60=Z$1),0),$E179-1966)</f>
        <v>31636</v>
      </c>
      <c r="AA179" s="12" cm="1">
        <f t="array" ref="AA179">INDEX(GMWQ!$A$2:$NF$60,MATCH(1,(GMWQ!$NE$2:$NE$60=AA$3)*(GMWQ!$ND$2:$ND$60=AA$4)*(GMWQ!$NF$2:$NF$60=AA$1),0),$E179-1966)</f>
        <v>5324</v>
      </c>
    </row>
    <row r="180" spans="1:27" x14ac:dyDescent="0.25">
      <c r="B180" s="12">
        <f t="shared" si="14"/>
        <v>2016</v>
      </c>
      <c r="C180" s="12">
        <f t="shared" si="14"/>
        <v>2016</v>
      </c>
      <c r="E180" s="12">
        <f t="shared" si="15"/>
        <v>2146</v>
      </c>
      <c r="F180" s="12" cm="1">
        <f t="array" ref="F180">INDEX(GMWQ!$A$2:$NF$60,MATCH(1,(GMWQ!$NE$2:$NE$60=F$3)*(GMWQ!$ND$2:$ND$60=F$4)*(GMWQ!$NF$2:$NF$60=F$1),0),$E180-1966)</f>
        <v>34562</v>
      </c>
      <c r="G180" s="12" cm="1">
        <f t="array" ref="G180">INDEX(GMWQ!$A$2:$NF$60,MATCH(1,(GMWQ!$NE$2:$NE$60=G$3)*(GMWQ!$ND$2:$ND$60=G$4)*(GMWQ!$NF$2:$NF$60=G$1),0),$E180-1966)</f>
        <v>385</v>
      </c>
      <c r="H180" s="12" cm="1">
        <f t="array" ref="H180">INDEX(GMWQ!$A$2:$NF$60,MATCH(1,(GMWQ!$NE$2:$NE$60=H$3)*(GMWQ!$ND$2:$ND$60=H$4)*(GMWQ!$NF$2:$NF$60=H$1),0),$E180-1966)</f>
        <v>62</v>
      </c>
      <c r="I180" s="12" cm="1">
        <f t="array" ref="I180">INDEX(GMWQ!$A$2:$NF$60,MATCH(1,(GMWQ!$NE$2:$NE$60=I$3)*(GMWQ!$ND$2:$ND$60=I$4)*(GMWQ!$NF$2:$NF$60=I$1),0),$E180-1966)</f>
        <v>2655</v>
      </c>
      <c r="J180" s="12" cm="1">
        <f t="array" ref="J180">INDEX(GMWQ!$A$2:$NF$60,MATCH(1,(GMWQ!$NE$2:$NE$60=J$3)*(GMWQ!$ND$2:$ND$60=J$4)*(GMWQ!$NF$2:$NF$60=J$1),0),$E180-1966)</f>
        <v>141</v>
      </c>
      <c r="K180" s="12" cm="1">
        <f t="array" ref="K180">INDEX(GMWQ!$A$2:$NF$60,MATCH(1,(GMWQ!$NE$2:$NE$60=K$3)*(GMWQ!$ND$2:$ND$60=K$4)*(GMWQ!$NF$2:$NF$60=K$1),0),$E180-1966)</f>
        <v>199</v>
      </c>
      <c r="L180" s="12" cm="1">
        <f t="array" ref="L180">INDEX(GMWQ!$A$2:$NF$60,MATCH(1,(GMWQ!$NE$2:$NE$60=L$3)*(GMWQ!$ND$2:$ND$60=L$4)*(GMWQ!$NF$2:$NF$60=L$1),0),$E180-1966)</f>
        <v>2239</v>
      </c>
      <c r="M180" s="12" cm="1">
        <f t="array" ref="M180">INDEX(GMWQ!$A$2:$NF$60,MATCH(1,(GMWQ!$NE$2:$NE$60=M$3)*(GMWQ!$ND$2:$ND$60=M$4)*(GMWQ!$NF$2:$NF$60=M$1),0),$E180-1966)</f>
        <v>5038</v>
      </c>
      <c r="N180" s="12" cm="1">
        <f t="array" ref="N180">INDEX(GMWQ!$A$2:$NF$60,MATCH(1,(GMWQ!$NE$2:$NE$60=N$3)*(GMWQ!$ND$2:$ND$60=N$4)*(GMWQ!$NF$2:$NF$60=N$1),0),$E180-1966)</f>
        <v>1716</v>
      </c>
      <c r="O180" s="12" cm="1">
        <f t="array" ref="O180">INDEX(GMWQ!$A$2:$NF$60,MATCH(1,(GMWQ!$NE$2:$NE$60=O$3)*(GMWQ!$ND$2:$ND$60=O$4)*(GMWQ!$NF$2:$NF$60=O$1),0),$E180-1966)</f>
        <v>2340</v>
      </c>
      <c r="P180" s="12" cm="1">
        <f t="array" ref="P180">INDEX(GMWQ!$A$2:$NF$60,MATCH(1,(GMWQ!$NE$2:$NE$60=P$3)*(GMWQ!$ND$2:$ND$60=P$4)*(GMWQ!$NF$2:$NF$60=P$1),0),$E180-1966)</f>
        <v>1423</v>
      </c>
      <c r="Q180" s="12" cm="1">
        <f t="array" ref="Q180">INDEX(GMWQ!$A$2:$NF$60,MATCH(1,(GMWQ!$NE$2:$NE$60=Q$3)*(GMWQ!$ND$2:$ND$60=Q$4)*(GMWQ!$NF$2:$NF$60=Q$1),0),$E180-1966)</f>
        <v>1120</v>
      </c>
      <c r="R180" s="12" cm="1">
        <f t="array" ref="R180">INDEX(GMWQ!$A$2:$NF$60,MATCH(1,(GMWQ!$NE$2:$NE$60=R$3)*(GMWQ!$ND$2:$ND$60=R$4)*(GMWQ!$NF$2:$NF$60=R$1),0),$E180-1966)</f>
        <v>581</v>
      </c>
      <c r="S180" s="12" cm="1">
        <f t="array" ref="S180">INDEX(GMWQ!$A$2:$NF$60,MATCH(1,(GMWQ!$NE$2:$NE$60=S$3)*(GMWQ!$ND$2:$ND$60=S$4)*(GMWQ!$NF$2:$NF$60=S$1),0),$E180-1966)</f>
        <v>3022</v>
      </c>
      <c r="T180" s="12" cm="1">
        <f t="array" ref="T180">INDEX(GMWQ!$A$2:$NF$60,MATCH(1,(GMWQ!$NE$2:$NE$60=T$3)*(GMWQ!$ND$2:$ND$60=T$4)*(GMWQ!$NF$2:$NF$60=T$1),0),$E180-1966)</f>
        <v>2955</v>
      </c>
      <c r="U180" s="12" cm="1">
        <f t="array" ref="U180">INDEX(GMWQ!$A$2:$NF$60,MATCH(1,(GMWQ!$NE$2:$NE$60=U$3)*(GMWQ!$ND$2:$ND$60=U$4)*(GMWQ!$NF$2:$NF$60=U$1),0),$E180-1966)</f>
        <v>1480</v>
      </c>
      <c r="V180" s="12" cm="1">
        <f t="array" ref="V180">INDEX(GMWQ!$A$2:$NF$60,MATCH(1,(GMWQ!$NE$2:$NE$60=V$3)*(GMWQ!$ND$2:$ND$60=V$4)*(GMWQ!$NF$2:$NF$60=V$1),0),$E180-1966)</f>
        <v>2960</v>
      </c>
      <c r="W180" s="12" cm="1">
        <f t="array" ref="W180">INDEX(GMWQ!$A$2:$NF$60,MATCH(1,(GMWQ!$NE$2:$NE$60=W$3)*(GMWQ!$ND$2:$ND$60=W$4)*(GMWQ!$NF$2:$NF$60=W$1),0),$E180-1966)</f>
        <v>4285</v>
      </c>
      <c r="X180" s="12" cm="1">
        <f t="array" ref="X180">INDEX(GMWQ!$A$2:$NF$60,MATCH(1,(GMWQ!$NE$2:$NE$60=X$3)*(GMWQ!$ND$2:$ND$60=X$4)*(GMWQ!$NF$2:$NF$60=X$1),0),$E180-1966)</f>
        <v>965</v>
      </c>
      <c r="Y180" s="12" cm="1">
        <f t="array" ref="Y180">INDEX(GMWQ!$A$2:$NF$60,MATCH(1,(GMWQ!$NE$2:$NE$60=Y$3)*(GMWQ!$ND$2:$ND$60=Y$4)*(GMWQ!$NF$2:$NF$60=Y$1),0),$E180-1966)</f>
        <v>996</v>
      </c>
      <c r="Z180" s="12" cm="1">
        <f t="array" ref="Z180">INDEX(GMWQ!$A$2:$NF$60,MATCH(1,(GMWQ!$NE$2:$NE$60=Z$3)*(GMWQ!$ND$2:$ND$60=Z$4)*(GMWQ!$NF$2:$NF$60=Z$1),0),$E180-1966)</f>
        <v>31813</v>
      </c>
      <c r="AA180" s="12" cm="1">
        <f t="array" ref="AA180">INDEX(GMWQ!$A$2:$NF$60,MATCH(1,(GMWQ!$NE$2:$NE$60=AA$3)*(GMWQ!$ND$2:$ND$60=AA$4)*(GMWQ!$NF$2:$NF$60=AA$1),0),$E180-1966)</f>
        <v>5314</v>
      </c>
    </row>
    <row r="181" spans="1:27" x14ac:dyDescent="0.25">
      <c r="B181" s="12">
        <f t="shared" si="14"/>
        <v>2016</v>
      </c>
      <c r="C181" s="12">
        <f t="shared" si="14"/>
        <v>2016</v>
      </c>
      <c r="E181" s="12">
        <f t="shared" si="15"/>
        <v>2147</v>
      </c>
      <c r="F181" s="12" cm="1">
        <f t="array" ref="F181">INDEX(GMWQ!$A$2:$NF$60,MATCH(1,(GMWQ!$NE$2:$NE$60=F$3)*(GMWQ!$ND$2:$ND$60=F$4)*(GMWQ!$NF$2:$NF$60=F$1),0),$E181-1966)</f>
        <v>34595</v>
      </c>
      <c r="G181" s="12" cm="1">
        <f t="array" ref="G181">INDEX(GMWQ!$A$2:$NF$60,MATCH(1,(GMWQ!$NE$2:$NE$60=G$3)*(GMWQ!$ND$2:$ND$60=G$4)*(GMWQ!$NF$2:$NF$60=G$1),0),$E181-1966)</f>
        <v>404</v>
      </c>
      <c r="H181" s="12" cm="1">
        <f t="array" ref="H181">INDEX(GMWQ!$A$2:$NF$60,MATCH(1,(GMWQ!$NE$2:$NE$60=H$3)*(GMWQ!$ND$2:$ND$60=H$4)*(GMWQ!$NF$2:$NF$60=H$1),0),$E181-1966)</f>
        <v>62</v>
      </c>
      <c r="I181" s="12" cm="1">
        <f t="array" ref="I181">INDEX(GMWQ!$A$2:$NF$60,MATCH(1,(GMWQ!$NE$2:$NE$60=I$3)*(GMWQ!$ND$2:$ND$60=I$4)*(GMWQ!$NF$2:$NF$60=I$1),0),$E181-1966)</f>
        <v>2626</v>
      </c>
      <c r="J181" s="12" cm="1">
        <f t="array" ref="J181">INDEX(GMWQ!$A$2:$NF$60,MATCH(1,(GMWQ!$NE$2:$NE$60=J$3)*(GMWQ!$ND$2:$ND$60=J$4)*(GMWQ!$NF$2:$NF$60=J$1),0),$E181-1966)</f>
        <v>137</v>
      </c>
      <c r="K181" s="12" cm="1">
        <f t="array" ref="K181">INDEX(GMWQ!$A$2:$NF$60,MATCH(1,(GMWQ!$NE$2:$NE$60=K$3)*(GMWQ!$ND$2:$ND$60=K$4)*(GMWQ!$NF$2:$NF$60=K$1),0),$E181-1966)</f>
        <v>207</v>
      </c>
      <c r="L181" s="12" cm="1">
        <f t="array" ref="L181">INDEX(GMWQ!$A$2:$NF$60,MATCH(1,(GMWQ!$NE$2:$NE$60=L$3)*(GMWQ!$ND$2:$ND$60=L$4)*(GMWQ!$NF$2:$NF$60=L$1),0),$E181-1966)</f>
        <v>2206</v>
      </c>
      <c r="M181" s="12" cm="1">
        <f t="array" ref="M181">INDEX(GMWQ!$A$2:$NF$60,MATCH(1,(GMWQ!$NE$2:$NE$60=M$3)*(GMWQ!$ND$2:$ND$60=M$4)*(GMWQ!$NF$2:$NF$60=M$1),0),$E181-1966)</f>
        <v>5001</v>
      </c>
      <c r="N181" s="12" cm="1">
        <f t="array" ref="N181">INDEX(GMWQ!$A$2:$NF$60,MATCH(1,(GMWQ!$NE$2:$NE$60=N$3)*(GMWQ!$ND$2:$ND$60=N$4)*(GMWQ!$NF$2:$NF$60=N$1),0),$E181-1966)</f>
        <v>1737</v>
      </c>
      <c r="O181" s="12" cm="1">
        <f t="array" ref="O181">INDEX(GMWQ!$A$2:$NF$60,MATCH(1,(GMWQ!$NE$2:$NE$60=O$3)*(GMWQ!$ND$2:$ND$60=O$4)*(GMWQ!$NF$2:$NF$60=O$1),0),$E181-1966)</f>
        <v>2374</v>
      </c>
      <c r="P181" s="12" cm="1">
        <f t="array" ref="P181">INDEX(GMWQ!$A$2:$NF$60,MATCH(1,(GMWQ!$NE$2:$NE$60=P$3)*(GMWQ!$ND$2:$ND$60=P$4)*(GMWQ!$NF$2:$NF$60=P$1),0),$E181-1966)</f>
        <v>1417</v>
      </c>
      <c r="Q181" s="12" cm="1">
        <f t="array" ref="Q181">INDEX(GMWQ!$A$2:$NF$60,MATCH(1,(GMWQ!$NE$2:$NE$60=Q$3)*(GMWQ!$ND$2:$ND$60=Q$4)*(GMWQ!$NF$2:$NF$60=Q$1),0),$E181-1966)</f>
        <v>1138</v>
      </c>
      <c r="R181" s="12" cm="1">
        <f t="array" ref="R181">INDEX(GMWQ!$A$2:$NF$60,MATCH(1,(GMWQ!$NE$2:$NE$60=R$3)*(GMWQ!$ND$2:$ND$60=R$4)*(GMWQ!$NF$2:$NF$60=R$1),0),$E181-1966)</f>
        <v>557</v>
      </c>
      <c r="S181" s="12" cm="1">
        <f t="array" ref="S181">INDEX(GMWQ!$A$2:$NF$60,MATCH(1,(GMWQ!$NE$2:$NE$60=S$3)*(GMWQ!$ND$2:$ND$60=S$4)*(GMWQ!$NF$2:$NF$60=S$1),0),$E181-1966)</f>
        <v>3053</v>
      </c>
      <c r="T181" s="12" cm="1">
        <f t="array" ref="T181">INDEX(GMWQ!$A$2:$NF$60,MATCH(1,(GMWQ!$NE$2:$NE$60=T$3)*(GMWQ!$ND$2:$ND$60=T$4)*(GMWQ!$NF$2:$NF$60=T$1),0),$E181-1966)</f>
        <v>2948</v>
      </c>
      <c r="U181" s="12" cm="1">
        <f t="array" ref="U181">INDEX(GMWQ!$A$2:$NF$60,MATCH(1,(GMWQ!$NE$2:$NE$60=U$3)*(GMWQ!$ND$2:$ND$60=U$4)*(GMWQ!$NF$2:$NF$60=U$1),0),$E181-1966)</f>
        <v>1475</v>
      </c>
      <c r="V181" s="12" cm="1">
        <f t="array" ref="V181">INDEX(GMWQ!$A$2:$NF$60,MATCH(1,(GMWQ!$NE$2:$NE$60=V$3)*(GMWQ!$ND$2:$ND$60=V$4)*(GMWQ!$NF$2:$NF$60=V$1),0),$E181-1966)</f>
        <v>2959</v>
      </c>
      <c r="W181" s="12" cm="1">
        <f t="array" ref="W181">INDEX(GMWQ!$A$2:$NF$60,MATCH(1,(GMWQ!$NE$2:$NE$60=W$3)*(GMWQ!$ND$2:$ND$60=W$4)*(GMWQ!$NF$2:$NF$60=W$1),0),$E181-1966)</f>
        <v>4273</v>
      </c>
      <c r="X181" s="12" cm="1">
        <f t="array" ref="X181">INDEX(GMWQ!$A$2:$NF$60,MATCH(1,(GMWQ!$NE$2:$NE$60=X$3)*(GMWQ!$ND$2:$ND$60=X$4)*(GMWQ!$NF$2:$NF$60=X$1),0),$E181-1966)</f>
        <v>1007</v>
      </c>
      <c r="Y181" s="12" cm="1">
        <f t="array" ref="Y181">INDEX(GMWQ!$A$2:$NF$60,MATCH(1,(GMWQ!$NE$2:$NE$60=Y$3)*(GMWQ!$ND$2:$ND$60=Y$4)*(GMWQ!$NF$2:$NF$60=Y$1),0),$E181-1966)</f>
        <v>1012</v>
      </c>
      <c r="Z181" s="12" cm="1">
        <f t="array" ref="Z181">INDEX(GMWQ!$A$2:$NF$60,MATCH(1,(GMWQ!$NE$2:$NE$60=Z$3)*(GMWQ!$ND$2:$ND$60=Z$4)*(GMWQ!$NF$2:$NF$60=Z$1),0),$E181-1966)</f>
        <v>31878</v>
      </c>
      <c r="AA181" s="12" cm="1">
        <f t="array" ref="AA181">INDEX(GMWQ!$A$2:$NF$60,MATCH(1,(GMWQ!$NE$2:$NE$60=AA$3)*(GMWQ!$ND$2:$ND$60=AA$4)*(GMWQ!$NF$2:$NF$60=AA$1),0),$E181-1966)</f>
        <v>5315</v>
      </c>
    </row>
    <row r="182" spans="1:27" x14ac:dyDescent="0.25">
      <c r="B182" s="12">
        <f t="shared" si="14"/>
        <v>2016</v>
      </c>
      <c r="C182" s="12">
        <f t="shared" si="14"/>
        <v>2016</v>
      </c>
      <c r="E182" s="12">
        <f t="shared" si="15"/>
        <v>2148</v>
      </c>
      <c r="F182" s="12" cm="1">
        <f t="array" ref="F182">INDEX(GMWQ!$A$2:$NF$60,MATCH(1,(GMWQ!$NE$2:$NE$60=F$3)*(GMWQ!$ND$2:$ND$60=F$4)*(GMWQ!$NF$2:$NF$60=F$1),0),$E182-1966)</f>
        <v>34669</v>
      </c>
      <c r="G182" s="12" cm="1">
        <f t="array" ref="G182">INDEX(GMWQ!$A$2:$NF$60,MATCH(1,(GMWQ!$NE$2:$NE$60=G$3)*(GMWQ!$ND$2:$ND$60=G$4)*(GMWQ!$NF$2:$NF$60=G$1),0),$E182-1966)</f>
        <v>413</v>
      </c>
      <c r="H182" s="12" cm="1">
        <f t="array" ref="H182">INDEX(GMWQ!$A$2:$NF$60,MATCH(1,(GMWQ!$NE$2:$NE$60=H$3)*(GMWQ!$ND$2:$ND$60=H$4)*(GMWQ!$NF$2:$NF$60=H$1),0),$E182-1966)</f>
        <v>61</v>
      </c>
      <c r="I182" s="12" cm="1">
        <f t="array" ref="I182">INDEX(GMWQ!$A$2:$NF$60,MATCH(1,(GMWQ!$NE$2:$NE$60=I$3)*(GMWQ!$ND$2:$ND$60=I$4)*(GMWQ!$NF$2:$NF$60=I$1),0),$E182-1966)</f>
        <v>2634</v>
      </c>
      <c r="J182" s="12" cm="1">
        <f t="array" ref="J182">INDEX(GMWQ!$A$2:$NF$60,MATCH(1,(GMWQ!$NE$2:$NE$60=J$3)*(GMWQ!$ND$2:$ND$60=J$4)*(GMWQ!$NF$2:$NF$60=J$1),0),$E182-1966)</f>
        <v>145</v>
      </c>
      <c r="K182" s="12" cm="1">
        <f t="array" ref="K182">INDEX(GMWQ!$A$2:$NF$60,MATCH(1,(GMWQ!$NE$2:$NE$60=K$3)*(GMWQ!$ND$2:$ND$60=K$4)*(GMWQ!$NF$2:$NF$60=K$1),0),$E182-1966)</f>
        <v>213</v>
      </c>
      <c r="L182" s="12" cm="1">
        <f t="array" ref="L182">INDEX(GMWQ!$A$2:$NF$60,MATCH(1,(GMWQ!$NE$2:$NE$60=L$3)*(GMWQ!$ND$2:$ND$60=L$4)*(GMWQ!$NF$2:$NF$60=L$1),0),$E182-1966)</f>
        <v>2250</v>
      </c>
      <c r="M182" s="12" cm="1">
        <f t="array" ref="M182">INDEX(GMWQ!$A$2:$NF$60,MATCH(1,(GMWQ!$NE$2:$NE$60=M$3)*(GMWQ!$ND$2:$ND$60=M$4)*(GMWQ!$NF$2:$NF$60=M$1),0),$E182-1966)</f>
        <v>4991</v>
      </c>
      <c r="N182" s="12" cm="1">
        <f t="array" ref="N182">INDEX(GMWQ!$A$2:$NF$60,MATCH(1,(GMWQ!$NE$2:$NE$60=N$3)*(GMWQ!$ND$2:$ND$60=N$4)*(GMWQ!$NF$2:$NF$60=N$1),0),$E182-1966)</f>
        <v>1724</v>
      </c>
      <c r="O182" s="12" cm="1">
        <f t="array" ref="O182">INDEX(GMWQ!$A$2:$NF$60,MATCH(1,(GMWQ!$NE$2:$NE$60=O$3)*(GMWQ!$ND$2:$ND$60=O$4)*(GMWQ!$NF$2:$NF$60=O$1),0),$E182-1966)</f>
        <v>2369</v>
      </c>
      <c r="P182" s="12" cm="1">
        <f t="array" ref="P182">INDEX(GMWQ!$A$2:$NF$60,MATCH(1,(GMWQ!$NE$2:$NE$60=P$3)*(GMWQ!$ND$2:$ND$60=P$4)*(GMWQ!$NF$2:$NF$60=P$1),0),$E182-1966)</f>
        <v>1433</v>
      </c>
      <c r="Q182" s="12" cm="1">
        <f t="array" ref="Q182">INDEX(GMWQ!$A$2:$NF$60,MATCH(1,(GMWQ!$NE$2:$NE$60=Q$3)*(GMWQ!$ND$2:$ND$60=Q$4)*(GMWQ!$NF$2:$NF$60=Q$1),0),$E182-1966)</f>
        <v>1121</v>
      </c>
      <c r="R182" s="12" cm="1">
        <f t="array" ref="R182">INDEX(GMWQ!$A$2:$NF$60,MATCH(1,(GMWQ!$NE$2:$NE$60=R$3)*(GMWQ!$ND$2:$ND$60=R$4)*(GMWQ!$NF$2:$NF$60=R$1),0),$E182-1966)</f>
        <v>553</v>
      </c>
      <c r="S182" s="12" cm="1">
        <f t="array" ref="S182">INDEX(GMWQ!$A$2:$NF$60,MATCH(1,(GMWQ!$NE$2:$NE$60=S$3)*(GMWQ!$ND$2:$ND$60=S$4)*(GMWQ!$NF$2:$NF$60=S$1),0),$E182-1966)</f>
        <v>3053</v>
      </c>
      <c r="T182" s="12" cm="1">
        <f t="array" ref="T182">INDEX(GMWQ!$A$2:$NF$60,MATCH(1,(GMWQ!$NE$2:$NE$60=T$3)*(GMWQ!$ND$2:$ND$60=T$4)*(GMWQ!$NF$2:$NF$60=T$1),0),$E182-1966)</f>
        <v>2977</v>
      </c>
      <c r="U182" s="12" cm="1">
        <f t="array" ref="U182">INDEX(GMWQ!$A$2:$NF$60,MATCH(1,(GMWQ!$NE$2:$NE$60=U$3)*(GMWQ!$ND$2:$ND$60=U$4)*(GMWQ!$NF$2:$NF$60=U$1),0),$E182-1966)</f>
        <v>1470</v>
      </c>
      <c r="V182" s="12" cm="1">
        <f t="array" ref="V182">INDEX(GMWQ!$A$2:$NF$60,MATCH(1,(GMWQ!$NE$2:$NE$60=V$3)*(GMWQ!$ND$2:$ND$60=V$4)*(GMWQ!$NF$2:$NF$60=V$1),0),$E182-1966)</f>
        <v>2969</v>
      </c>
      <c r="W182" s="12" cm="1">
        <f t="array" ref="W182">INDEX(GMWQ!$A$2:$NF$60,MATCH(1,(GMWQ!$NE$2:$NE$60=W$3)*(GMWQ!$ND$2:$ND$60=W$4)*(GMWQ!$NF$2:$NF$60=W$1),0),$E182-1966)</f>
        <v>4283</v>
      </c>
      <c r="X182" s="12" cm="1">
        <f t="array" ref="X182">INDEX(GMWQ!$A$2:$NF$60,MATCH(1,(GMWQ!$NE$2:$NE$60=X$3)*(GMWQ!$ND$2:$ND$60=X$4)*(GMWQ!$NF$2:$NF$60=X$1),0),$E182-1966)</f>
        <v>1024</v>
      </c>
      <c r="Y182" s="12" cm="1">
        <f t="array" ref="Y182">INDEX(GMWQ!$A$2:$NF$60,MATCH(1,(GMWQ!$NE$2:$NE$60=Y$3)*(GMWQ!$ND$2:$ND$60=Y$4)*(GMWQ!$NF$2:$NF$60=Y$1),0),$E182-1966)</f>
        <v>985</v>
      </c>
      <c r="Z182" s="12" cm="1">
        <f t="array" ref="Z182">INDEX(GMWQ!$A$2:$NF$60,MATCH(1,(GMWQ!$NE$2:$NE$60=Z$3)*(GMWQ!$ND$2:$ND$60=Z$4)*(GMWQ!$NF$2:$NF$60=Z$1),0),$E182-1966)</f>
        <v>31914</v>
      </c>
      <c r="AA182" s="12" cm="1">
        <f t="array" ref="AA182">INDEX(GMWQ!$A$2:$NF$60,MATCH(1,(GMWQ!$NE$2:$NE$60=AA$3)*(GMWQ!$ND$2:$ND$60=AA$4)*(GMWQ!$NF$2:$NF$60=AA$1),0),$E182-1966)</f>
        <v>5305</v>
      </c>
    </row>
    <row r="183" spans="1:27" x14ac:dyDescent="0.25">
      <c r="A183" s="12">
        <v>2017</v>
      </c>
      <c r="B183" s="12">
        <f t="shared" si="14"/>
        <v>2017</v>
      </c>
      <c r="C183" s="12">
        <f t="shared" si="14"/>
        <v>2016</v>
      </c>
      <c r="D183" s="12">
        <f t="shared" si="14"/>
        <v>2016</v>
      </c>
      <c r="E183" s="12">
        <f t="shared" si="15"/>
        <v>2149</v>
      </c>
      <c r="F183" s="12" cm="1">
        <f t="array" ref="F183">INDEX(GMWQ!$A$2:$NF$60,MATCH(1,(GMWQ!$NE$2:$NE$60=F$3)*(GMWQ!$ND$2:$ND$60=F$4)*(GMWQ!$NF$2:$NF$60=F$1),0),$E183-1966)</f>
        <v>34846</v>
      </c>
      <c r="G183" s="12" cm="1">
        <f t="array" ref="G183">INDEX(GMWQ!$A$2:$NF$60,MATCH(1,(GMWQ!$NE$2:$NE$60=G$3)*(GMWQ!$ND$2:$ND$60=G$4)*(GMWQ!$NF$2:$NF$60=G$1),0),$E183-1966)</f>
        <v>421</v>
      </c>
      <c r="H183" s="12" cm="1">
        <f t="array" ref="H183">INDEX(GMWQ!$A$2:$NF$60,MATCH(1,(GMWQ!$NE$2:$NE$60=H$3)*(GMWQ!$ND$2:$ND$60=H$4)*(GMWQ!$NF$2:$NF$60=H$1),0),$E183-1966)</f>
        <v>56</v>
      </c>
      <c r="I183" s="12" cm="1">
        <f t="array" ref="I183">INDEX(GMWQ!$A$2:$NF$60,MATCH(1,(GMWQ!$NE$2:$NE$60=I$3)*(GMWQ!$ND$2:$ND$60=I$4)*(GMWQ!$NF$2:$NF$60=I$1),0),$E183-1966)</f>
        <v>2649</v>
      </c>
      <c r="J183" s="12" cm="1">
        <f t="array" ref="J183">INDEX(GMWQ!$A$2:$NF$60,MATCH(1,(GMWQ!$NE$2:$NE$60=J$3)*(GMWQ!$ND$2:$ND$60=J$4)*(GMWQ!$NF$2:$NF$60=J$1),0),$E183-1966)</f>
        <v>144</v>
      </c>
      <c r="K183" s="12" cm="1">
        <f t="array" ref="K183">INDEX(GMWQ!$A$2:$NF$60,MATCH(1,(GMWQ!$NE$2:$NE$60=K$3)*(GMWQ!$ND$2:$ND$60=K$4)*(GMWQ!$NF$2:$NF$60=K$1),0),$E183-1966)</f>
        <v>216</v>
      </c>
      <c r="L183" s="12" cm="1">
        <f t="array" ref="L183">INDEX(GMWQ!$A$2:$NF$60,MATCH(1,(GMWQ!$NE$2:$NE$60=L$3)*(GMWQ!$ND$2:$ND$60=L$4)*(GMWQ!$NF$2:$NF$60=L$1),0),$E183-1966)</f>
        <v>2328</v>
      </c>
      <c r="M183" s="12" cm="1">
        <f t="array" ref="M183">INDEX(GMWQ!$A$2:$NF$60,MATCH(1,(GMWQ!$NE$2:$NE$60=M$3)*(GMWQ!$ND$2:$ND$60=M$4)*(GMWQ!$NF$2:$NF$60=M$1),0),$E183-1966)</f>
        <v>5004</v>
      </c>
      <c r="N183" s="12" cm="1">
        <f t="array" ref="N183">INDEX(GMWQ!$A$2:$NF$60,MATCH(1,(GMWQ!$NE$2:$NE$60=N$3)*(GMWQ!$ND$2:$ND$60=N$4)*(GMWQ!$NF$2:$NF$60=N$1),0),$E183-1966)</f>
        <v>1732</v>
      </c>
      <c r="O183" s="12" cm="1">
        <f t="array" ref="O183">INDEX(GMWQ!$A$2:$NF$60,MATCH(1,(GMWQ!$NE$2:$NE$60=O$3)*(GMWQ!$ND$2:$ND$60=O$4)*(GMWQ!$NF$2:$NF$60=O$1),0),$E183-1966)</f>
        <v>2373</v>
      </c>
      <c r="P183" s="12" cm="1">
        <f t="array" ref="P183">INDEX(GMWQ!$A$2:$NF$60,MATCH(1,(GMWQ!$NE$2:$NE$60=P$3)*(GMWQ!$ND$2:$ND$60=P$4)*(GMWQ!$NF$2:$NF$60=P$1),0),$E183-1966)</f>
        <v>1463</v>
      </c>
      <c r="Q183" s="12" cm="1">
        <f t="array" ref="Q183">INDEX(GMWQ!$A$2:$NF$60,MATCH(1,(GMWQ!$NE$2:$NE$60=Q$3)*(GMWQ!$ND$2:$ND$60=Q$4)*(GMWQ!$NF$2:$NF$60=Q$1),0),$E183-1966)</f>
        <v>1115</v>
      </c>
      <c r="R183" s="12" cm="1">
        <f t="array" ref="R183">INDEX(GMWQ!$A$2:$NF$60,MATCH(1,(GMWQ!$NE$2:$NE$60=R$3)*(GMWQ!$ND$2:$ND$60=R$4)*(GMWQ!$NF$2:$NF$60=R$1),0),$E183-1966)</f>
        <v>582</v>
      </c>
      <c r="S183" s="12" cm="1">
        <f t="array" ref="S183">INDEX(GMWQ!$A$2:$NF$60,MATCH(1,(GMWQ!$NE$2:$NE$60=S$3)*(GMWQ!$ND$2:$ND$60=S$4)*(GMWQ!$NF$2:$NF$60=S$1),0),$E183-1966)</f>
        <v>3037</v>
      </c>
      <c r="T183" s="12" cm="1">
        <f t="array" ref="T183">INDEX(GMWQ!$A$2:$NF$60,MATCH(1,(GMWQ!$NE$2:$NE$60=T$3)*(GMWQ!$ND$2:$ND$60=T$4)*(GMWQ!$NF$2:$NF$60=T$1),0),$E183-1966)</f>
        <v>2989</v>
      </c>
      <c r="U183" s="12" cm="1">
        <f t="array" ref="U183">INDEX(GMWQ!$A$2:$NF$60,MATCH(1,(GMWQ!$NE$2:$NE$60=U$3)*(GMWQ!$ND$2:$ND$60=U$4)*(GMWQ!$NF$2:$NF$60=U$1),0),$E183-1966)</f>
        <v>1466</v>
      </c>
      <c r="V183" s="12" cm="1">
        <f t="array" ref="V183">INDEX(GMWQ!$A$2:$NF$60,MATCH(1,(GMWQ!$NE$2:$NE$60=V$3)*(GMWQ!$ND$2:$ND$60=V$4)*(GMWQ!$NF$2:$NF$60=V$1),0),$E183-1966)</f>
        <v>2941</v>
      </c>
      <c r="W183" s="12" cm="1">
        <f t="array" ref="W183">INDEX(GMWQ!$A$2:$NF$60,MATCH(1,(GMWQ!$NE$2:$NE$60=W$3)*(GMWQ!$ND$2:$ND$60=W$4)*(GMWQ!$NF$2:$NF$60=W$1),0),$E183-1966)</f>
        <v>4334</v>
      </c>
      <c r="X183" s="12" cm="1">
        <f t="array" ref="X183">INDEX(GMWQ!$A$2:$NF$60,MATCH(1,(GMWQ!$NE$2:$NE$60=X$3)*(GMWQ!$ND$2:$ND$60=X$4)*(GMWQ!$NF$2:$NF$60=X$1),0),$E183-1966)</f>
        <v>1013</v>
      </c>
      <c r="Y183" s="12" cm="1">
        <f t="array" ref="Y183">INDEX(GMWQ!$A$2:$NF$60,MATCH(1,(GMWQ!$NE$2:$NE$60=Y$3)*(GMWQ!$ND$2:$ND$60=Y$4)*(GMWQ!$NF$2:$NF$60=Y$1),0),$E183-1966)</f>
        <v>980</v>
      </c>
      <c r="Z183" s="12" cm="1">
        <f t="array" ref="Z183">INDEX(GMWQ!$A$2:$NF$60,MATCH(1,(GMWQ!$NE$2:$NE$60=Z$3)*(GMWQ!$ND$2:$ND$60=Z$4)*(GMWQ!$NF$2:$NF$60=Z$1),0),$E183-1966)</f>
        <v>32017</v>
      </c>
      <c r="AA183" s="12" cm="1">
        <f t="array" ref="AA183">INDEX(GMWQ!$A$2:$NF$60,MATCH(1,(GMWQ!$NE$2:$NE$60=AA$3)*(GMWQ!$ND$2:$ND$60=AA$4)*(GMWQ!$NF$2:$NF$60=AA$1),0),$E183-1966)</f>
        <v>5311</v>
      </c>
    </row>
    <row r="184" spans="1:27" x14ac:dyDescent="0.25">
      <c r="B184" s="12">
        <f t="shared" si="14"/>
        <v>2017</v>
      </c>
      <c r="C184" s="12">
        <f t="shared" si="14"/>
        <v>2017</v>
      </c>
      <c r="E184" s="12">
        <f t="shared" si="15"/>
        <v>2150</v>
      </c>
      <c r="F184" s="12" cm="1">
        <f t="array" ref="F184">INDEX(GMWQ!$A$2:$NF$60,MATCH(1,(GMWQ!$NE$2:$NE$60=F$3)*(GMWQ!$ND$2:$ND$60=F$4)*(GMWQ!$NF$2:$NF$60=F$1),0),$E184-1966)</f>
        <v>34856</v>
      </c>
      <c r="G184" s="12" cm="1">
        <f t="array" ref="G184">INDEX(GMWQ!$A$2:$NF$60,MATCH(1,(GMWQ!$NE$2:$NE$60=G$3)*(GMWQ!$ND$2:$ND$60=G$4)*(GMWQ!$NF$2:$NF$60=G$1),0),$E184-1966)</f>
        <v>407</v>
      </c>
      <c r="H184" s="12" cm="1">
        <f t="array" ref="H184">INDEX(GMWQ!$A$2:$NF$60,MATCH(1,(GMWQ!$NE$2:$NE$60=H$3)*(GMWQ!$ND$2:$ND$60=H$4)*(GMWQ!$NF$2:$NF$60=H$1),0),$E184-1966)</f>
        <v>59</v>
      </c>
      <c r="I184" s="12" cm="1">
        <f t="array" ref="I184">INDEX(GMWQ!$A$2:$NF$60,MATCH(1,(GMWQ!$NE$2:$NE$60=I$3)*(GMWQ!$ND$2:$ND$60=I$4)*(GMWQ!$NF$2:$NF$60=I$1),0),$E184-1966)</f>
        <v>2680</v>
      </c>
      <c r="J184" s="12" cm="1">
        <f t="array" ref="J184">INDEX(GMWQ!$A$2:$NF$60,MATCH(1,(GMWQ!$NE$2:$NE$60=J$3)*(GMWQ!$ND$2:$ND$60=J$4)*(GMWQ!$NF$2:$NF$60=J$1),0),$E184-1966)</f>
        <v>147</v>
      </c>
      <c r="K184" s="12" cm="1">
        <f t="array" ref="K184">INDEX(GMWQ!$A$2:$NF$60,MATCH(1,(GMWQ!$NE$2:$NE$60=K$3)*(GMWQ!$ND$2:$ND$60=K$4)*(GMWQ!$NF$2:$NF$60=K$1),0),$E184-1966)</f>
        <v>218</v>
      </c>
      <c r="L184" s="12" cm="1">
        <f t="array" ref="L184">INDEX(GMWQ!$A$2:$NF$60,MATCH(1,(GMWQ!$NE$2:$NE$60=L$3)*(GMWQ!$ND$2:$ND$60=L$4)*(GMWQ!$NF$2:$NF$60=L$1),0),$E184-1966)</f>
        <v>2322</v>
      </c>
      <c r="M184" s="12" cm="1">
        <f t="array" ref="M184">INDEX(GMWQ!$A$2:$NF$60,MATCH(1,(GMWQ!$NE$2:$NE$60=M$3)*(GMWQ!$ND$2:$ND$60=M$4)*(GMWQ!$NF$2:$NF$60=M$1),0),$E184-1966)</f>
        <v>5019</v>
      </c>
      <c r="N184" s="12" cm="1">
        <f t="array" ref="N184">INDEX(GMWQ!$A$2:$NF$60,MATCH(1,(GMWQ!$NE$2:$NE$60=N$3)*(GMWQ!$ND$2:$ND$60=N$4)*(GMWQ!$NF$2:$NF$60=N$1),0),$E184-1966)</f>
        <v>1725</v>
      </c>
      <c r="O184" s="12" cm="1">
        <f t="array" ref="O184">INDEX(GMWQ!$A$2:$NF$60,MATCH(1,(GMWQ!$NE$2:$NE$60=O$3)*(GMWQ!$ND$2:$ND$60=O$4)*(GMWQ!$NF$2:$NF$60=O$1),0),$E184-1966)</f>
        <v>2402</v>
      </c>
      <c r="P184" s="12" cm="1">
        <f t="array" ref="P184">INDEX(GMWQ!$A$2:$NF$60,MATCH(1,(GMWQ!$NE$2:$NE$60=P$3)*(GMWQ!$ND$2:$ND$60=P$4)*(GMWQ!$NF$2:$NF$60=P$1),0),$E184-1966)</f>
        <v>1503</v>
      </c>
      <c r="Q184" s="12" cm="1">
        <f t="array" ref="Q184">INDEX(GMWQ!$A$2:$NF$60,MATCH(1,(GMWQ!$NE$2:$NE$60=Q$3)*(GMWQ!$ND$2:$ND$60=Q$4)*(GMWQ!$NF$2:$NF$60=Q$1),0),$E184-1966)</f>
        <v>1120</v>
      </c>
      <c r="R184" s="12" cm="1">
        <f t="array" ref="R184">INDEX(GMWQ!$A$2:$NF$60,MATCH(1,(GMWQ!$NE$2:$NE$60=R$3)*(GMWQ!$ND$2:$ND$60=R$4)*(GMWQ!$NF$2:$NF$60=R$1),0),$E184-1966)</f>
        <v>557</v>
      </c>
      <c r="S184" s="12" cm="1">
        <f t="array" ref="S184">INDEX(GMWQ!$A$2:$NF$60,MATCH(1,(GMWQ!$NE$2:$NE$60=S$3)*(GMWQ!$ND$2:$ND$60=S$4)*(GMWQ!$NF$2:$NF$60=S$1),0),$E184-1966)</f>
        <v>2990</v>
      </c>
      <c r="T184" s="12" cm="1">
        <f t="array" ref="T184">INDEX(GMWQ!$A$2:$NF$60,MATCH(1,(GMWQ!$NE$2:$NE$60=T$3)*(GMWQ!$ND$2:$ND$60=T$4)*(GMWQ!$NF$2:$NF$60=T$1),0),$E184-1966)</f>
        <v>2983</v>
      </c>
      <c r="U184" s="12" cm="1">
        <f t="array" ref="U184">INDEX(GMWQ!$A$2:$NF$60,MATCH(1,(GMWQ!$NE$2:$NE$60=U$3)*(GMWQ!$ND$2:$ND$60=U$4)*(GMWQ!$NF$2:$NF$60=U$1),0),$E184-1966)</f>
        <v>1487</v>
      </c>
      <c r="V184" s="12" cm="1">
        <f t="array" ref="V184">INDEX(GMWQ!$A$2:$NF$60,MATCH(1,(GMWQ!$NE$2:$NE$60=V$3)*(GMWQ!$ND$2:$ND$60=V$4)*(GMWQ!$NF$2:$NF$60=V$1),0),$E184-1966)</f>
        <v>2922</v>
      </c>
      <c r="W184" s="12" cm="1">
        <f t="array" ref="W184">INDEX(GMWQ!$A$2:$NF$60,MATCH(1,(GMWQ!$NE$2:$NE$60=W$3)*(GMWQ!$ND$2:$ND$60=W$4)*(GMWQ!$NF$2:$NF$60=W$1),0),$E184-1966)</f>
        <v>4360</v>
      </c>
      <c r="X184" s="12" cm="1">
        <f t="array" ref="X184">INDEX(GMWQ!$A$2:$NF$60,MATCH(1,(GMWQ!$NE$2:$NE$60=X$3)*(GMWQ!$ND$2:$ND$60=X$4)*(GMWQ!$NF$2:$NF$60=X$1),0),$E184-1966)</f>
        <v>989</v>
      </c>
      <c r="Y184" s="12" cm="1">
        <f t="array" ref="Y184">INDEX(GMWQ!$A$2:$NF$60,MATCH(1,(GMWQ!$NE$2:$NE$60=Y$3)*(GMWQ!$ND$2:$ND$60=Y$4)*(GMWQ!$NF$2:$NF$60=Y$1),0),$E184-1966)</f>
        <v>968</v>
      </c>
      <c r="Z184" s="12" cm="1">
        <f t="array" ref="Z184">INDEX(GMWQ!$A$2:$NF$60,MATCH(1,(GMWQ!$NE$2:$NE$60=Z$3)*(GMWQ!$ND$2:$ND$60=Z$4)*(GMWQ!$NF$2:$NF$60=Z$1),0),$E184-1966)</f>
        <v>32138</v>
      </c>
      <c r="AA184" s="12" cm="1">
        <f t="array" ref="AA184">INDEX(GMWQ!$A$2:$NF$60,MATCH(1,(GMWQ!$NE$2:$NE$60=AA$3)*(GMWQ!$ND$2:$ND$60=AA$4)*(GMWQ!$NF$2:$NF$60=AA$1),0),$E184-1966)</f>
        <v>5314</v>
      </c>
    </row>
    <row r="185" spans="1:27" x14ac:dyDescent="0.25">
      <c r="B185" s="12">
        <f t="shared" si="14"/>
        <v>2017</v>
      </c>
      <c r="C185" s="12">
        <f t="shared" si="14"/>
        <v>2017</v>
      </c>
      <c r="E185" s="12">
        <f t="shared" si="15"/>
        <v>2151</v>
      </c>
      <c r="F185" s="12" cm="1">
        <f t="array" ref="F185">INDEX(GMWQ!$A$2:$NF$60,MATCH(1,(GMWQ!$NE$2:$NE$60=F$3)*(GMWQ!$ND$2:$ND$60=F$4)*(GMWQ!$NF$2:$NF$60=F$1),0),$E185-1966)</f>
        <v>34960</v>
      </c>
      <c r="G185" s="12" cm="1">
        <f t="array" ref="G185">INDEX(GMWQ!$A$2:$NF$60,MATCH(1,(GMWQ!$NE$2:$NE$60=G$3)*(GMWQ!$ND$2:$ND$60=G$4)*(GMWQ!$NF$2:$NF$60=G$1),0),$E185-1966)</f>
        <v>416</v>
      </c>
      <c r="H185" s="12" cm="1">
        <f t="array" ref="H185">INDEX(GMWQ!$A$2:$NF$60,MATCH(1,(GMWQ!$NE$2:$NE$60=H$3)*(GMWQ!$ND$2:$ND$60=H$4)*(GMWQ!$NF$2:$NF$60=H$1),0),$E185-1966)</f>
        <v>57</v>
      </c>
      <c r="I185" s="12" cm="1">
        <f t="array" ref="I185">INDEX(GMWQ!$A$2:$NF$60,MATCH(1,(GMWQ!$NE$2:$NE$60=I$3)*(GMWQ!$ND$2:$ND$60=I$4)*(GMWQ!$NF$2:$NF$60=I$1),0),$E185-1966)</f>
        <v>2693</v>
      </c>
      <c r="J185" s="12" cm="1">
        <f t="array" ref="J185">INDEX(GMWQ!$A$2:$NF$60,MATCH(1,(GMWQ!$NE$2:$NE$60=J$3)*(GMWQ!$ND$2:$ND$60=J$4)*(GMWQ!$NF$2:$NF$60=J$1),0),$E185-1966)</f>
        <v>144</v>
      </c>
      <c r="K185" s="12" cm="1">
        <f t="array" ref="K185">INDEX(GMWQ!$A$2:$NF$60,MATCH(1,(GMWQ!$NE$2:$NE$60=K$3)*(GMWQ!$ND$2:$ND$60=K$4)*(GMWQ!$NF$2:$NF$60=K$1),0),$E185-1966)</f>
        <v>221</v>
      </c>
      <c r="L185" s="12" cm="1">
        <f t="array" ref="L185">INDEX(GMWQ!$A$2:$NF$60,MATCH(1,(GMWQ!$NE$2:$NE$60=L$3)*(GMWQ!$ND$2:$ND$60=L$4)*(GMWQ!$NF$2:$NF$60=L$1),0),$E185-1966)</f>
        <v>2349</v>
      </c>
      <c r="M185" s="12" cm="1">
        <f t="array" ref="M185">INDEX(GMWQ!$A$2:$NF$60,MATCH(1,(GMWQ!$NE$2:$NE$60=M$3)*(GMWQ!$ND$2:$ND$60=M$4)*(GMWQ!$NF$2:$NF$60=M$1),0),$E185-1966)</f>
        <v>4976</v>
      </c>
      <c r="N185" s="12" cm="1">
        <f t="array" ref="N185">INDEX(GMWQ!$A$2:$NF$60,MATCH(1,(GMWQ!$NE$2:$NE$60=N$3)*(GMWQ!$ND$2:$ND$60=N$4)*(GMWQ!$NF$2:$NF$60=N$1),0),$E185-1966)</f>
        <v>1697</v>
      </c>
      <c r="O185" s="12" cm="1">
        <f t="array" ref="O185">INDEX(GMWQ!$A$2:$NF$60,MATCH(1,(GMWQ!$NE$2:$NE$60=O$3)*(GMWQ!$ND$2:$ND$60=O$4)*(GMWQ!$NF$2:$NF$60=O$1),0),$E185-1966)</f>
        <v>2390</v>
      </c>
      <c r="P185" s="12" cm="1">
        <f t="array" ref="P185">INDEX(GMWQ!$A$2:$NF$60,MATCH(1,(GMWQ!$NE$2:$NE$60=P$3)*(GMWQ!$ND$2:$ND$60=P$4)*(GMWQ!$NF$2:$NF$60=P$1),0),$E185-1966)</f>
        <v>1487</v>
      </c>
      <c r="Q185" s="12" cm="1">
        <f t="array" ref="Q185">INDEX(GMWQ!$A$2:$NF$60,MATCH(1,(GMWQ!$NE$2:$NE$60=Q$3)*(GMWQ!$ND$2:$ND$60=Q$4)*(GMWQ!$NF$2:$NF$60=Q$1),0),$E185-1966)</f>
        <v>1106</v>
      </c>
      <c r="R185" s="12" cm="1">
        <f t="array" ref="R185">INDEX(GMWQ!$A$2:$NF$60,MATCH(1,(GMWQ!$NE$2:$NE$60=R$3)*(GMWQ!$ND$2:$ND$60=R$4)*(GMWQ!$NF$2:$NF$60=R$1),0),$E185-1966)</f>
        <v>573</v>
      </c>
      <c r="S185" s="12" cm="1">
        <f t="array" ref="S185">INDEX(GMWQ!$A$2:$NF$60,MATCH(1,(GMWQ!$NE$2:$NE$60=S$3)*(GMWQ!$ND$2:$ND$60=S$4)*(GMWQ!$NF$2:$NF$60=S$1),0),$E185-1966)</f>
        <v>3025</v>
      </c>
      <c r="T185" s="12" cm="1">
        <f t="array" ref="T185">INDEX(GMWQ!$A$2:$NF$60,MATCH(1,(GMWQ!$NE$2:$NE$60=T$3)*(GMWQ!$ND$2:$ND$60=T$4)*(GMWQ!$NF$2:$NF$60=T$1),0),$E185-1966)</f>
        <v>3063</v>
      </c>
      <c r="U185" s="12" cm="1">
        <f t="array" ref="U185">INDEX(GMWQ!$A$2:$NF$60,MATCH(1,(GMWQ!$NE$2:$NE$60=U$3)*(GMWQ!$ND$2:$ND$60=U$4)*(GMWQ!$NF$2:$NF$60=U$1),0),$E185-1966)</f>
        <v>1484</v>
      </c>
      <c r="V185" s="12" cm="1">
        <f t="array" ref="V185">INDEX(GMWQ!$A$2:$NF$60,MATCH(1,(GMWQ!$NE$2:$NE$60=V$3)*(GMWQ!$ND$2:$ND$60=V$4)*(GMWQ!$NF$2:$NF$60=V$1),0),$E185-1966)</f>
        <v>2928</v>
      </c>
      <c r="W185" s="12" cm="1">
        <f t="array" ref="W185">INDEX(GMWQ!$A$2:$NF$60,MATCH(1,(GMWQ!$NE$2:$NE$60=W$3)*(GMWQ!$ND$2:$ND$60=W$4)*(GMWQ!$NF$2:$NF$60=W$1),0),$E185-1966)</f>
        <v>4332</v>
      </c>
      <c r="X185" s="12" cm="1">
        <f t="array" ref="X185">INDEX(GMWQ!$A$2:$NF$60,MATCH(1,(GMWQ!$NE$2:$NE$60=X$3)*(GMWQ!$ND$2:$ND$60=X$4)*(GMWQ!$NF$2:$NF$60=X$1),0),$E185-1966)</f>
        <v>1041</v>
      </c>
      <c r="Y185" s="12" cm="1">
        <f t="array" ref="Y185">INDEX(GMWQ!$A$2:$NF$60,MATCH(1,(GMWQ!$NE$2:$NE$60=Y$3)*(GMWQ!$ND$2:$ND$60=Y$4)*(GMWQ!$NF$2:$NF$60=Y$1),0),$E185-1966)</f>
        <v>977</v>
      </c>
      <c r="Z185" s="12" cm="1">
        <f t="array" ref="Z185">INDEX(GMWQ!$A$2:$NF$60,MATCH(1,(GMWQ!$NE$2:$NE$60=Z$3)*(GMWQ!$ND$2:$ND$60=Z$4)*(GMWQ!$NF$2:$NF$60=Z$1),0),$E185-1966)</f>
        <v>32134</v>
      </c>
      <c r="AA185" s="12" cm="1">
        <f t="array" ref="AA185">INDEX(GMWQ!$A$2:$NF$60,MATCH(1,(GMWQ!$NE$2:$NE$60=AA$3)*(GMWQ!$ND$2:$ND$60=AA$4)*(GMWQ!$NF$2:$NF$60=AA$1),0),$E185-1966)</f>
        <v>5306</v>
      </c>
    </row>
    <row r="186" spans="1:27" x14ac:dyDescent="0.25">
      <c r="B186" s="12">
        <f t="shared" si="14"/>
        <v>2017</v>
      </c>
      <c r="C186" s="12">
        <f t="shared" si="14"/>
        <v>2017</v>
      </c>
      <c r="E186" s="12">
        <f t="shared" si="15"/>
        <v>2152</v>
      </c>
      <c r="F186" s="12" cm="1">
        <f t="array" ref="F186">INDEX(GMWQ!$A$2:$NF$60,MATCH(1,(GMWQ!$NE$2:$NE$60=F$3)*(GMWQ!$ND$2:$ND$60=F$4)*(GMWQ!$NF$2:$NF$60=F$1),0),$E186-1966)</f>
        <v>34874</v>
      </c>
      <c r="G186" s="12" cm="1">
        <f t="array" ref="G186">INDEX(GMWQ!$A$2:$NF$60,MATCH(1,(GMWQ!$NE$2:$NE$60=G$3)*(GMWQ!$ND$2:$ND$60=G$4)*(GMWQ!$NF$2:$NF$60=G$1),0),$E186-1966)</f>
        <v>419</v>
      </c>
      <c r="H186" s="12" cm="1">
        <f t="array" ref="H186">INDEX(GMWQ!$A$2:$NF$60,MATCH(1,(GMWQ!$NE$2:$NE$60=H$3)*(GMWQ!$ND$2:$ND$60=H$4)*(GMWQ!$NF$2:$NF$60=H$1),0),$E186-1966)</f>
        <v>59</v>
      </c>
      <c r="I186" s="12" cm="1">
        <f t="array" ref="I186">INDEX(GMWQ!$A$2:$NF$60,MATCH(1,(GMWQ!$NE$2:$NE$60=I$3)*(GMWQ!$ND$2:$ND$60=I$4)*(GMWQ!$NF$2:$NF$60=I$1),0),$E186-1966)</f>
        <v>2699</v>
      </c>
      <c r="J186" s="12" cm="1">
        <f t="array" ref="J186">INDEX(GMWQ!$A$2:$NF$60,MATCH(1,(GMWQ!$NE$2:$NE$60=J$3)*(GMWQ!$ND$2:$ND$60=J$4)*(GMWQ!$NF$2:$NF$60=J$1),0),$E186-1966)</f>
        <v>144</v>
      </c>
      <c r="K186" s="12" cm="1">
        <f t="array" ref="K186">INDEX(GMWQ!$A$2:$NF$60,MATCH(1,(GMWQ!$NE$2:$NE$60=K$3)*(GMWQ!$ND$2:$ND$60=K$4)*(GMWQ!$NF$2:$NF$60=K$1),0),$E186-1966)</f>
        <v>228</v>
      </c>
      <c r="L186" s="12" cm="1">
        <f t="array" ref="L186">INDEX(GMWQ!$A$2:$NF$60,MATCH(1,(GMWQ!$NE$2:$NE$60=L$3)*(GMWQ!$ND$2:$ND$60=L$4)*(GMWQ!$NF$2:$NF$60=L$1),0),$E186-1966)</f>
        <v>2330</v>
      </c>
      <c r="M186" s="12" cm="1">
        <f t="array" ref="M186">INDEX(GMWQ!$A$2:$NF$60,MATCH(1,(GMWQ!$NE$2:$NE$60=M$3)*(GMWQ!$ND$2:$ND$60=M$4)*(GMWQ!$NF$2:$NF$60=M$1),0),$E186-1966)</f>
        <v>4995</v>
      </c>
      <c r="N186" s="12" cm="1">
        <f t="array" ref="N186">INDEX(GMWQ!$A$2:$NF$60,MATCH(1,(GMWQ!$NE$2:$NE$60=N$3)*(GMWQ!$ND$2:$ND$60=N$4)*(GMWQ!$NF$2:$NF$60=N$1),0),$E186-1966)</f>
        <v>1697</v>
      </c>
      <c r="O186" s="12" cm="1">
        <f t="array" ref="O186">INDEX(GMWQ!$A$2:$NF$60,MATCH(1,(GMWQ!$NE$2:$NE$60=O$3)*(GMWQ!$ND$2:$ND$60=O$4)*(GMWQ!$NF$2:$NF$60=O$1),0),$E186-1966)</f>
        <v>2348</v>
      </c>
      <c r="P186" s="12" cm="1">
        <f t="array" ref="P186">INDEX(GMWQ!$A$2:$NF$60,MATCH(1,(GMWQ!$NE$2:$NE$60=P$3)*(GMWQ!$ND$2:$ND$60=P$4)*(GMWQ!$NF$2:$NF$60=P$1),0),$E186-1966)</f>
        <v>1468</v>
      </c>
      <c r="Q186" s="12" cm="1">
        <f t="array" ref="Q186">INDEX(GMWQ!$A$2:$NF$60,MATCH(1,(GMWQ!$NE$2:$NE$60=Q$3)*(GMWQ!$ND$2:$ND$60=Q$4)*(GMWQ!$NF$2:$NF$60=Q$1),0),$E186-1966)</f>
        <v>1114</v>
      </c>
      <c r="R186" s="12" cm="1">
        <f t="array" ref="R186">INDEX(GMWQ!$A$2:$NF$60,MATCH(1,(GMWQ!$NE$2:$NE$60=R$3)*(GMWQ!$ND$2:$ND$60=R$4)*(GMWQ!$NF$2:$NF$60=R$1),0),$E186-1966)</f>
        <v>589</v>
      </c>
      <c r="S186" s="12" cm="1">
        <f t="array" ref="S186">INDEX(GMWQ!$A$2:$NF$60,MATCH(1,(GMWQ!$NE$2:$NE$60=S$3)*(GMWQ!$ND$2:$ND$60=S$4)*(GMWQ!$NF$2:$NF$60=S$1),0),$E186-1966)</f>
        <v>3026</v>
      </c>
      <c r="T186" s="12" cm="1">
        <f t="array" ref="T186">INDEX(GMWQ!$A$2:$NF$60,MATCH(1,(GMWQ!$NE$2:$NE$60=T$3)*(GMWQ!$ND$2:$ND$60=T$4)*(GMWQ!$NF$2:$NF$60=T$1),0),$E186-1966)</f>
        <v>3015</v>
      </c>
      <c r="U186" s="12" cm="1">
        <f t="array" ref="U186">INDEX(GMWQ!$A$2:$NF$60,MATCH(1,(GMWQ!$NE$2:$NE$60=U$3)*(GMWQ!$ND$2:$ND$60=U$4)*(GMWQ!$NF$2:$NF$60=U$1),0),$E186-1966)</f>
        <v>1482</v>
      </c>
      <c r="V186" s="12" cm="1">
        <f t="array" ref="V186">INDEX(GMWQ!$A$2:$NF$60,MATCH(1,(GMWQ!$NE$2:$NE$60=V$3)*(GMWQ!$ND$2:$ND$60=V$4)*(GMWQ!$NF$2:$NF$60=V$1),0),$E186-1966)</f>
        <v>2915</v>
      </c>
      <c r="W186" s="12" cm="1">
        <f t="array" ref="W186">INDEX(GMWQ!$A$2:$NF$60,MATCH(1,(GMWQ!$NE$2:$NE$60=W$3)*(GMWQ!$ND$2:$ND$60=W$4)*(GMWQ!$NF$2:$NF$60=W$1),0),$E186-1966)</f>
        <v>4361</v>
      </c>
      <c r="X186" s="12" cm="1">
        <f t="array" ref="X186">INDEX(GMWQ!$A$2:$NF$60,MATCH(1,(GMWQ!$NE$2:$NE$60=X$3)*(GMWQ!$ND$2:$ND$60=X$4)*(GMWQ!$NF$2:$NF$60=X$1),0),$E186-1966)</f>
        <v>1018</v>
      </c>
      <c r="Y186" s="12" cm="1">
        <f t="array" ref="Y186">INDEX(GMWQ!$A$2:$NF$60,MATCH(1,(GMWQ!$NE$2:$NE$60=Y$3)*(GMWQ!$ND$2:$ND$60=Y$4)*(GMWQ!$NF$2:$NF$60=Y$1),0),$E186-1966)</f>
        <v>967</v>
      </c>
      <c r="Z186" s="12" cm="1">
        <f t="array" ref="Z186">INDEX(GMWQ!$A$2:$NF$60,MATCH(1,(GMWQ!$NE$2:$NE$60=Z$3)*(GMWQ!$ND$2:$ND$60=Z$4)*(GMWQ!$NF$2:$NF$60=Z$1),0),$E186-1966)</f>
        <v>32222</v>
      </c>
      <c r="AA186" s="12" cm="1">
        <f t="array" ref="AA186">INDEX(GMWQ!$A$2:$NF$60,MATCH(1,(GMWQ!$NE$2:$NE$60=AA$3)*(GMWQ!$ND$2:$ND$60=AA$4)*(GMWQ!$NF$2:$NF$60=AA$1),0),$E186-1966)</f>
        <v>5313</v>
      </c>
    </row>
    <row r="187" spans="1:27" x14ac:dyDescent="0.25">
      <c r="A187" s="12">
        <v>2018</v>
      </c>
      <c r="B187" s="12">
        <f t="shared" si="14"/>
        <v>2018</v>
      </c>
      <c r="C187" s="12">
        <f t="shared" si="14"/>
        <v>2017</v>
      </c>
      <c r="D187" s="12">
        <f t="shared" si="14"/>
        <v>2017</v>
      </c>
      <c r="E187" s="12">
        <f t="shared" si="15"/>
        <v>2153</v>
      </c>
      <c r="F187" s="12" cm="1">
        <f t="array" ref="F187">INDEX(GMWQ!$A$2:$NF$60,MATCH(1,(GMWQ!$NE$2:$NE$60=F$3)*(GMWQ!$ND$2:$ND$60=F$4)*(GMWQ!$NF$2:$NF$60=F$1),0),$E187-1966)</f>
        <v>34946</v>
      </c>
      <c r="G187" s="12" cm="1">
        <f t="array" ref="G187">INDEX(GMWQ!$A$2:$NF$60,MATCH(1,(GMWQ!$NE$2:$NE$60=G$3)*(GMWQ!$ND$2:$ND$60=G$4)*(GMWQ!$NF$2:$NF$60=G$1),0),$E187-1966)</f>
        <v>413</v>
      </c>
      <c r="H187" s="12" cm="1">
        <f t="array" ref="H187">INDEX(GMWQ!$A$2:$NF$60,MATCH(1,(GMWQ!$NE$2:$NE$60=H$3)*(GMWQ!$ND$2:$ND$60=H$4)*(GMWQ!$NF$2:$NF$60=H$1),0),$E187-1966)</f>
        <v>62</v>
      </c>
      <c r="I187" s="12" cm="1">
        <f t="array" ref="I187">INDEX(GMWQ!$A$2:$NF$60,MATCH(1,(GMWQ!$NE$2:$NE$60=I$3)*(GMWQ!$ND$2:$ND$60=I$4)*(GMWQ!$NF$2:$NF$60=I$1),0),$E187-1966)</f>
        <v>2696</v>
      </c>
      <c r="J187" s="12" cm="1">
        <f t="array" ref="J187">INDEX(GMWQ!$A$2:$NF$60,MATCH(1,(GMWQ!$NE$2:$NE$60=J$3)*(GMWQ!$ND$2:$ND$60=J$4)*(GMWQ!$NF$2:$NF$60=J$1),0),$E187-1966)</f>
        <v>147</v>
      </c>
      <c r="K187" s="12" cm="1">
        <f t="array" ref="K187">INDEX(GMWQ!$A$2:$NF$60,MATCH(1,(GMWQ!$NE$2:$NE$60=K$3)*(GMWQ!$ND$2:$ND$60=K$4)*(GMWQ!$NF$2:$NF$60=K$1),0),$E187-1966)</f>
        <v>226</v>
      </c>
      <c r="L187" s="12" cm="1">
        <f t="array" ref="L187">INDEX(GMWQ!$A$2:$NF$60,MATCH(1,(GMWQ!$NE$2:$NE$60=L$3)*(GMWQ!$ND$2:$ND$60=L$4)*(GMWQ!$NF$2:$NF$60=L$1),0),$E187-1966)</f>
        <v>2316</v>
      </c>
      <c r="M187" s="12" cm="1">
        <f t="array" ref="M187">INDEX(GMWQ!$A$2:$NF$60,MATCH(1,(GMWQ!$NE$2:$NE$60=M$3)*(GMWQ!$ND$2:$ND$60=M$4)*(GMWQ!$NF$2:$NF$60=M$1),0),$E187-1966)</f>
        <v>4999</v>
      </c>
      <c r="N187" s="12" cm="1">
        <f t="array" ref="N187">INDEX(GMWQ!$A$2:$NF$60,MATCH(1,(GMWQ!$NE$2:$NE$60=N$3)*(GMWQ!$ND$2:$ND$60=N$4)*(GMWQ!$NF$2:$NF$60=N$1),0),$E187-1966)</f>
        <v>1695</v>
      </c>
      <c r="O187" s="12" cm="1">
        <f t="array" ref="O187">INDEX(GMWQ!$A$2:$NF$60,MATCH(1,(GMWQ!$NE$2:$NE$60=O$3)*(GMWQ!$ND$2:$ND$60=O$4)*(GMWQ!$NF$2:$NF$60=O$1),0),$E187-1966)</f>
        <v>2397</v>
      </c>
      <c r="P187" s="12" cm="1">
        <f t="array" ref="P187">INDEX(GMWQ!$A$2:$NF$60,MATCH(1,(GMWQ!$NE$2:$NE$60=P$3)*(GMWQ!$ND$2:$ND$60=P$4)*(GMWQ!$NF$2:$NF$60=P$1),0),$E187-1966)</f>
        <v>1474</v>
      </c>
      <c r="Q187" s="12" cm="1">
        <f t="array" ref="Q187">INDEX(GMWQ!$A$2:$NF$60,MATCH(1,(GMWQ!$NE$2:$NE$60=Q$3)*(GMWQ!$ND$2:$ND$60=Q$4)*(GMWQ!$NF$2:$NF$60=Q$1),0),$E187-1966)</f>
        <v>1125</v>
      </c>
      <c r="R187" s="12" cm="1">
        <f t="array" ref="R187">INDEX(GMWQ!$A$2:$NF$60,MATCH(1,(GMWQ!$NE$2:$NE$60=R$3)*(GMWQ!$ND$2:$ND$60=R$4)*(GMWQ!$NF$2:$NF$60=R$1),0),$E187-1966)</f>
        <v>591</v>
      </c>
      <c r="S187" s="12" cm="1">
        <f t="array" ref="S187">INDEX(GMWQ!$A$2:$NF$60,MATCH(1,(GMWQ!$NE$2:$NE$60=S$3)*(GMWQ!$ND$2:$ND$60=S$4)*(GMWQ!$NF$2:$NF$60=S$1),0),$E187-1966)</f>
        <v>3026</v>
      </c>
      <c r="T187" s="12" cm="1">
        <f t="array" ref="T187">INDEX(GMWQ!$A$2:$NF$60,MATCH(1,(GMWQ!$NE$2:$NE$60=T$3)*(GMWQ!$ND$2:$ND$60=T$4)*(GMWQ!$NF$2:$NF$60=T$1),0),$E187-1966)</f>
        <v>2999</v>
      </c>
      <c r="U187" s="12" cm="1">
        <f t="array" ref="U187">INDEX(GMWQ!$A$2:$NF$60,MATCH(1,(GMWQ!$NE$2:$NE$60=U$3)*(GMWQ!$ND$2:$ND$60=U$4)*(GMWQ!$NF$2:$NF$60=U$1),0),$E187-1966)</f>
        <v>1485</v>
      </c>
      <c r="V187" s="12" cm="1">
        <f t="array" ref="V187">INDEX(GMWQ!$A$2:$NF$60,MATCH(1,(GMWQ!$NE$2:$NE$60=V$3)*(GMWQ!$ND$2:$ND$60=V$4)*(GMWQ!$NF$2:$NF$60=V$1),0),$E187-1966)</f>
        <v>2940</v>
      </c>
      <c r="W187" s="12" cm="1">
        <f t="array" ref="W187">INDEX(GMWQ!$A$2:$NF$60,MATCH(1,(GMWQ!$NE$2:$NE$60=W$3)*(GMWQ!$ND$2:$ND$60=W$4)*(GMWQ!$NF$2:$NF$60=W$1),0),$E187-1966)</f>
        <v>4353</v>
      </c>
      <c r="X187" s="12" cm="1">
        <f t="array" ref="X187">INDEX(GMWQ!$A$2:$NF$60,MATCH(1,(GMWQ!$NE$2:$NE$60=X$3)*(GMWQ!$ND$2:$ND$60=X$4)*(GMWQ!$NF$2:$NF$60=X$1),0),$E187-1966)</f>
        <v>1005</v>
      </c>
      <c r="Y187" s="12" cm="1">
        <f t="array" ref="Y187">INDEX(GMWQ!$A$2:$NF$60,MATCH(1,(GMWQ!$NE$2:$NE$60=Y$3)*(GMWQ!$ND$2:$ND$60=Y$4)*(GMWQ!$NF$2:$NF$60=Y$1),0),$E187-1966)</f>
        <v>1000</v>
      </c>
      <c r="Z187" s="12" cm="1">
        <f t="array" ref="Z187">INDEX(GMWQ!$A$2:$NF$60,MATCH(1,(GMWQ!$NE$2:$NE$60=Z$3)*(GMWQ!$ND$2:$ND$60=Z$4)*(GMWQ!$NF$2:$NF$60=Z$1),0),$E187-1966)</f>
        <v>32410</v>
      </c>
      <c r="AA187" s="12" cm="1">
        <f t="array" ref="AA187">INDEX(GMWQ!$A$2:$NF$60,MATCH(1,(GMWQ!$NE$2:$NE$60=AA$3)*(GMWQ!$ND$2:$ND$60=AA$4)*(GMWQ!$NF$2:$NF$60=AA$1),0),$E187-1966)</f>
        <v>5312</v>
      </c>
    </row>
    <row r="188" spans="1:27" x14ac:dyDescent="0.25">
      <c r="B188" s="12">
        <f t="shared" ref="B188:D203" si="16">+B184+1</f>
        <v>2018</v>
      </c>
      <c r="C188" s="12">
        <f t="shared" si="16"/>
        <v>2018</v>
      </c>
      <c r="E188" s="12">
        <f t="shared" si="15"/>
        <v>2154</v>
      </c>
      <c r="F188" s="12" cm="1">
        <f t="array" ref="F188">INDEX(GMWQ!$A$2:$NF$60,MATCH(1,(GMWQ!$NE$2:$NE$60=F$3)*(GMWQ!$ND$2:$ND$60=F$4)*(GMWQ!$NF$2:$NF$60=F$1),0),$E188-1966)</f>
        <v>34972</v>
      </c>
      <c r="G188" s="12" cm="1">
        <f t="array" ref="G188">INDEX(GMWQ!$A$2:$NF$60,MATCH(1,(GMWQ!$NE$2:$NE$60=G$3)*(GMWQ!$ND$2:$ND$60=G$4)*(GMWQ!$NF$2:$NF$60=G$1),0),$E188-1966)</f>
        <v>409</v>
      </c>
      <c r="H188" s="12" cm="1">
        <f t="array" ref="H188">INDEX(GMWQ!$A$2:$NF$60,MATCH(1,(GMWQ!$NE$2:$NE$60=H$3)*(GMWQ!$ND$2:$ND$60=H$4)*(GMWQ!$NF$2:$NF$60=H$1),0),$E188-1966)</f>
        <v>63</v>
      </c>
      <c r="I188" s="12" cm="1">
        <f t="array" ref="I188">INDEX(GMWQ!$A$2:$NF$60,MATCH(1,(GMWQ!$NE$2:$NE$60=I$3)*(GMWQ!$ND$2:$ND$60=I$4)*(GMWQ!$NF$2:$NF$60=I$1),0),$E188-1966)</f>
        <v>2715</v>
      </c>
      <c r="J188" s="12" cm="1">
        <f t="array" ref="J188">INDEX(GMWQ!$A$2:$NF$60,MATCH(1,(GMWQ!$NE$2:$NE$60=J$3)*(GMWQ!$ND$2:$ND$60=J$4)*(GMWQ!$NF$2:$NF$60=J$1),0),$E188-1966)</f>
        <v>150</v>
      </c>
      <c r="K188" s="12" cm="1">
        <f t="array" ref="K188">INDEX(GMWQ!$A$2:$NF$60,MATCH(1,(GMWQ!$NE$2:$NE$60=K$3)*(GMWQ!$ND$2:$ND$60=K$4)*(GMWQ!$NF$2:$NF$60=K$1),0),$E188-1966)</f>
        <v>227</v>
      </c>
      <c r="L188" s="12" cm="1">
        <f t="array" ref="L188">INDEX(GMWQ!$A$2:$NF$60,MATCH(1,(GMWQ!$NE$2:$NE$60=L$3)*(GMWQ!$ND$2:$ND$60=L$4)*(GMWQ!$NF$2:$NF$60=L$1),0),$E188-1966)</f>
        <v>2311</v>
      </c>
      <c r="M188" s="12" cm="1">
        <f t="array" ref="M188">INDEX(GMWQ!$A$2:$NF$60,MATCH(1,(GMWQ!$NE$2:$NE$60=M$3)*(GMWQ!$ND$2:$ND$60=M$4)*(GMWQ!$NF$2:$NF$60=M$1),0),$E188-1966)</f>
        <v>4992</v>
      </c>
      <c r="N188" s="12" cm="1">
        <f t="array" ref="N188">INDEX(GMWQ!$A$2:$NF$60,MATCH(1,(GMWQ!$NE$2:$NE$60=N$3)*(GMWQ!$ND$2:$ND$60=N$4)*(GMWQ!$NF$2:$NF$60=N$1),0),$E188-1966)</f>
        <v>1727</v>
      </c>
      <c r="O188" s="12" cm="1">
        <f t="array" ref="O188">INDEX(GMWQ!$A$2:$NF$60,MATCH(1,(GMWQ!$NE$2:$NE$60=O$3)*(GMWQ!$ND$2:$ND$60=O$4)*(GMWQ!$NF$2:$NF$60=O$1),0),$E188-1966)</f>
        <v>2435</v>
      </c>
      <c r="P188" s="12" cm="1">
        <f t="array" ref="P188">INDEX(GMWQ!$A$2:$NF$60,MATCH(1,(GMWQ!$NE$2:$NE$60=P$3)*(GMWQ!$ND$2:$ND$60=P$4)*(GMWQ!$NF$2:$NF$60=P$1),0),$E188-1966)</f>
        <v>1473</v>
      </c>
      <c r="Q188" s="12" cm="1">
        <f t="array" ref="Q188">INDEX(GMWQ!$A$2:$NF$60,MATCH(1,(GMWQ!$NE$2:$NE$60=Q$3)*(GMWQ!$ND$2:$ND$60=Q$4)*(GMWQ!$NF$2:$NF$60=Q$1),0),$E188-1966)</f>
        <v>1111</v>
      </c>
      <c r="R188" s="12" cm="1">
        <f t="array" ref="R188">INDEX(GMWQ!$A$2:$NF$60,MATCH(1,(GMWQ!$NE$2:$NE$60=R$3)*(GMWQ!$ND$2:$ND$60=R$4)*(GMWQ!$NF$2:$NF$60=R$1),0),$E188-1966)</f>
        <v>567</v>
      </c>
      <c r="S188" s="12" cm="1">
        <f t="array" ref="S188">INDEX(GMWQ!$A$2:$NF$60,MATCH(1,(GMWQ!$NE$2:$NE$60=S$3)*(GMWQ!$ND$2:$ND$60=S$4)*(GMWQ!$NF$2:$NF$60=S$1),0),$E188-1966)</f>
        <v>3029</v>
      </c>
      <c r="T188" s="12" cm="1">
        <f t="array" ref="T188">INDEX(GMWQ!$A$2:$NF$60,MATCH(1,(GMWQ!$NE$2:$NE$60=T$3)*(GMWQ!$ND$2:$ND$60=T$4)*(GMWQ!$NF$2:$NF$60=T$1),0),$E188-1966)</f>
        <v>3006</v>
      </c>
      <c r="U188" s="12" cm="1">
        <f t="array" ref="U188">INDEX(GMWQ!$A$2:$NF$60,MATCH(1,(GMWQ!$NE$2:$NE$60=U$3)*(GMWQ!$ND$2:$ND$60=U$4)*(GMWQ!$NF$2:$NF$60=U$1),0),$E188-1966)</f>
        <v>1492</v>
      </c>
      <c r="V188" s="12" cm="1">
        <f t="array" ref="V188">INDEX(GMWQ!$A$2:$NF$60,MATCH(1,(GMWQ!$NE$2:$NE$60=V$3)*(GMWQ!$ND$2:$ND$60=V$4)*(GMWQ!$NF$2:$NF$60=V$1),0),$E188-1966)</f>
        <v>2935</v>
      </c>
      <c r="W188" s="12" cm="1">
        <f t="array" ref="W188">INDEX(GMWQ!$A$2:$NF$60,MATCH(1,(GMWQ!$NE$2:$NE$60=W$3)*(GMWQ!$ND$2:$ND$60=W$4)*(GMWQ!$NF$2:$NF$60=W$1),0),$E188-1966)</f>
        <v>4332</v>
      </c>
      <c r="X188" s="12" cm="1">
        <f t="array" ref="X188">INDEX(GMWQ!$A$2:$NF$60,MATCH(1,(GMWQ!$NE$2:$NE$60=X$3)*(GMWQ!$ND$2:$ND$60=X$4)*(GMWQ!$NF$2:$NF$60=X$1),0),$E188-1966)</f>
        <v>1006</v>
      </c>
      <c r="Y188" s="12" cm="1">
        <f t="array" ref="Y188">INDEX(GMWQ!$A$2:$NF$60,MATCH(1,(GMWQ!$NE$2:$NE$60=Y$3)*(GMWQ!$ND$2:$ND$60=Y$4)*(GMWQ!$NF$2:$NF$60=Y$1),0),$E188-1966)</f>
        <v>992</v>
      </c>
      <c r="Z188" s="12" cm="1">
        <f t="array" ref="Z188">INDEX(GMWQ!$A$2:$NF$60,MATCH(1,(GMWQ!$NE$2:$NE$60=Z$3)*(GMWQ!$ND$2:$ND$60=Z$4)*(GMWQ!$NF$2:$NF$60=Z$1),0),$E188-1966)</f>
        <v>32451</v>
      </c>
      <c r="AA188" s="12" cm="1">
        <f t="array" ref="AA188">INDEX(GMWQ!$A$2:$NF$60,MATCH(1,(GMWQ!$NE$2:$NE$60=AA$3)*(GMWQ!$ND$2:$ND$60=AA$4)*(GMWQ!$NF$2:$NF$60=AA$1),0),$E188-1966)</f>
        <v>5325</v>
      </c>
    </row>
    <row r="189" spans="1:27" x14ac:dyDescent="0.25">
      <c r="B189" s="12">
        <f t="shared" si="16"/>
        <v>2018</v>
      </c>
      <c r="C189" s="12">
        <f t="shared" si="16"/>
        <v>2018</v>
      </c>
      <c r="E189" s="12">
        <f t="shared" si="15"/>
        <v>2155</v>
      </c>
      <c r="F189" s="12" cm="1">
        <f t="array" ref="F189">INDEX(GMWQ!$A$2:$NF$60,MATCH(1,(GMWQ!$NE$2:$NE$60=F$3)*(GMWQ!$ND$2:$ND$60=F$4)*(GMWQ!$NF$2:$NF$60=F$1),0),$E189-1966)</f>
        <v>35075</v>
      </c>
      <c r="G189" s="12" cm="1">
        <f t="array" ref="G189">INDEX(GMWQ!$A$2:$NF$60,MATCH(1,(GMWQ!$NE$2:$NE$60=G$3)*(GMWQ!$ND$2:$ND$60=G$4)*(GMWQ!$NF$2:$NF$60=G$1),0),$E189-1966)</f>
        <v>411</v>
      </c>
      <c r="H189" s="12" cm="1">
        <f t="array" ref="H189">INDEX(GMWQ!$A$2:$NF$60,MATCH(1,(GMWQ!$NE$2:$NE$60=H$3)*(GMWQ!$ND$2:$ND$60=H$4)*(GMWQ!$NF$2:$NF$60=H$1),0),$E189-1966)</f>
        <v>61</v>
      </c>
      <c r="I189" s="12" cm="1">
        <f t="array" ref="I189">INDEX(GMWQ!$A$2:$NF$60,MATCH(1,(GMWQ!$NE$2:$NE$60=I$3)*(GMWQ!$ND$2:$ND$60=I$4)*(GMWQ!$NF$2:$NF$60=I$1),0),$E189-1966)</f>
        <v>2700</v>
      </c>
      <c r="J189" s="12" cm="1">
        <f t="array" ref="J189">INDEX(GMWQ!$A$2:$NF$60,MATCH(1,(GMWQ!$NE$2:$NE$60=J$3)*(GMWQ!$ND$2:$ND$60=J$4)*(GMWQ!$NF$2:$NF$60=J$1),0),$E189-1966)</f>
        <v>154</v>
      </c>
      <c r="K189" s="12" cm="1">
        <f t="array" ref="K189">INDEX(GMWQ!$A$2:$NF$60,MATCH(1,(GMWQ!$NE$2:$NE$60=K$3)*(GMWQ!$ND$2:$ND$60=K$4)*(GMWQ!$NF$2:$NF$60=K$1),0),$E189-1966)</f>
        <v>227</v>
      </c>
      <c r="L189" s="12" cm="1">
        <f t="array" ref="L189">INDEX(GMWQ!$A$2:$NF$60,MATCH(1,(GMWQ!$NE$2:$NE$60=L$3)*(GMWQ!$ND$2:$ND$60=L$4)*(GMWQ!$NF$2:$NF$60=L$1),0),$E189-1966)</f>
        <v>2321</v>
      </c>
      <c r="M189" s="12" cm="1">
        <f t="array" ref="M189">INDEX(GMWQ!$A$2:$NF$60,MATCH(1,(GMWQ!$NE$2:$NE$60=M$3)*(GMWQ!$ND$2:$ND$60=M$4)*(GMWQ!$NF$2:$NF$60=M$1),0),$E189-1966)</f>
        <v>4994</v>
      </c>
      <c r="N189" s="12" cm="1">
        <f t="array" ref="N189">INDEX(GMWQ!$A$2:$NF$60,MATCH(1,(GMWQ!$NE$2:$NE$60=N$3)*(GMWQ!$ND$2:$ND$60=N$4)*(GMWQ!$NF$2:$NF$60=N$1),0),$E189-1966)</f>
        <v>1740</v>
      </c>
      <c r="O189" s="12" cm="1">
        <f t="array" ref="O189">INDEX(GMWQ!$A$2:$NF$60,MATCH(1,(GMWQ!$NE$2:$NE$60=O$3)*(GMWQ!$ND$2:$ND$60=O$4)*(GMWQ!$NF$2:$NF$60=O$1),0),$E189-1966)</f>
        <v>2421</v>
      </c>
      <c r="P189" s="12" cm="1">
        <f t="array" ref="P189">INDEX(GMWQ!$A$2:$NF$60,MATCH(1,(GMWQ!$NE$2:$NE$60=P$3)*(GMWQ!$ND$2:$ND$60=P$4)*(GMWQ!$NF$2:$NF$60=P$1),0),$E189-1966)</f>
        <v>1460</v>
      </c>
      <c r="Q189" s="12" cm="1">
        <f t="array" ref="Q189">INDEX(GMWQ!$A$2:$NF$60,MATCH(1,(GMWQ!$NE$2:$NE$60=Q$3)*(GMWQ!$ND$2:$ND$60=Q$4)*(GMWQ!$NF$2:$NF$60=Q$1),0),$E189-1966)</f>
        <v>1124</v>
      </c>
      <c r="R189" s="12" cm="1">
        <f t="array" ref="R189">INDEX(GMWQ!$A$2:$NF$60,MATCH(1,(GMWQ!$NE$2:$NE$60=R$3)*(GMWQ!$ND$2:$ND$60=R$4)*(GMWQ!$NF$2:$NF$60=R$1),0),$E189-1966)</f>
        <v>587</v>
      </c>
      <c r="S189" s="12" cm="1">
        <f t="array" ref="S189">INDEX(GMWQ!$A$2:$NF$60,MATCH(1,(GMWQ!$NE$2:$NE$60=S$3)*(GMWQ!$ND$2:$ND$60=S$4)*(GMWQ!$NF$2:$NF$60=S$1),0),$E189-1966)</f>
        <v>3083</v>
      </c>
      <c r="T189" s="12" cm="1">
        <f t="array" ref="T189">INDEX(GMWQ!$A$2:$NF$60,MATCH(1,(GMWQ!$NE$2:$NE$60=T$3)*(GMWQ!$ND$2:$ND$60=T$4)*(GMWQ!$NF$2:$NF$60=T$1),0),$E189-1966)</f>
        <v>3036</v>
      </c>
      <c r="U189" s="12" cm="1">
        <f t="array" ref="U189">INDEX(GMWQ!$A$2:$NF$60,MATCH(1,(GMWQ!$NE$2:$NE$60=U$3)*(GMWQ!$ND$2:$ND$60=U$4)*(GMWQ!$NF$2:$NF$60=U$1),0),$E189-1966)</f>
        <v>1495</v>
      </c>
      <c r="V189" s="12" cm="1">
        <f t="array" ref="V189">INDEX(GMWQ!$A$2:$NF$60,MATCH(1,(GMWQ!$NE$2:$NE$60=V$3)*(GMWQ!$ND$2:$ND$60=V$4)*(GMWQ!$NF$2:$NF$60=V$1),0),$E189-1966)</f>
        <v>2934</v>
      </c>
      <c r="W189" s="12" cm="1">
        <f t="array" ref="W189">INDEX(GMWQ!$A$2:$NF$60,MATCH(1,(GMWQ!$NE$2:$NE$60=W$3)*(GMWQ!$ND$2:$ND$60=W$4)*(GMWQ!$NF$2:$NF$60=W$1),0),$E189-1966)</f>
        <v>4352</v>
      </c>
      <c r="X189" s="12" cm="1">
        <f t="array" ref="X189">INDEX(GMWQ!$A$2:$NF$60,MATCH(1,(GMWQ!$NE$2:$NE$60=X$3)*(GMWQ!$ND$2:$ND$60=X$4)*(GMWQ!$NF$2:$NF$60=X$1),0),$E189-1966)</f>
        <v>1000</v>
      </c>
      <c r="Y189" s="12" cm="1">
        <f t="array" ref="Y189">INDEX(GMWQ!$A$2:$NF$60,MATCH(1,(GMWQ!$NE$2:$NE$60=Y$3)*(GMWQ!$ND$2:$ND$60=Y$4)*(GMWQ!$NF$2:$NF$60=Y$1),0),$E189-1966)</f>
        <v>974</v>
      </c>
      <c r="Z189" s="12" cm="1">
        <f t="array" ref="Z189">INDEX(GMWQ!$A$2:$NF$60,MATCH(1,(GMWQ!$NE$2:$NE$60=Z$3)*(GMWQ!$ND$2:$ND$60=Z$4)*(GMWQ!$NF$2:$NF$60=Z$1),0),$E189-1966)</f>
        <v>32497</v>
      </c>
      <c r="AA189" s="12" cm="1">
        <f t="array" ref="AA189">INDEX(GMWQ!$A$2:$NF$60,MATCH(1,(GMWQ!$NE$2:$NE$60=AA$3)*(GMWQ!$ND$2:$ND$60=AA$4)*(GMWQ!$NF$2:$NF$60=AA$1),0),$E189-1966)</f>
        <v>5333</v>
      </c>
    </row>
    <row r="190" spans="1:27" x14ac:dyDescent="0.25">
      <c r="B190" s="12">
        <f t="shared" si="16"/>
        <v>2018</v>
      </c>
      <c r="C190" s="12">
        <f t="shared" si="16"/>
        <v>2018</v>
      </c>
      <c r="E190" s="12">
        <f t="shared" si="15"/>
        <v>2156</v>
      </c>
      <c r="F190" s="12" cm="1">
        <f t="array" ref="F190">INDEX(GMWQ!$A$2:$NF$60,MATCH(1,(GMWQ!$NE$2:$NE$60=F$3)*(GMWQ!$ND$2:$ND$60=F$4)*(GMWQ!$NF$2:$NF$60=F$1),0),$E190-1966)</f>
        <v>35244</v>
      </c>
      <c r="G190" s="12" cm="1">
        <f t="array" ref="G190">INDEX(GMWQ!$A$2:$NF$60,MATCH(1,(GMWQ!$NE$2:$NE$60=G$3)*(GMWQ!$ND$2:$ND$60=G$4)*(GMWQ!$NF$2:$NF$60=G$1),0),$E190-1966)</f>
        <v>380</v>
      </c>
      <c r="H190" s="12" cm="1">
        <f t="array" ref="H190">INDEX(GMWQ!$A$2:$NF$60,MATCH(1,(GMWQ!$NE$2:$NE$60=H$3)*(GMWQ!$ND$2:$ND$60=H$4)*(GMWQ!$NF$2:$NF$60=H$1),0),$E190-1966)</f>
        <v>59</v>
      </c>
      <c r="I190" s="12" cm="1">
        <f t="array" ref="I190">INDEX(GMWQ!$A$2:$NF$60,MATCH(1,(GMWQ!$NE$2:$NE$60=I$3)*(GMWQ!$ND$2:$ND$60=I$4)*(GMWQ!$NF$2:$NF$60=I$1),0),$E190-1966)</f>
        <v>2683</v>
      </c>
      <c r="J190" s="12" cm="1">
        <f t="array" ref="J190">INDEX(GMWQ!$A$2:$NF$60,MATCH(1,(GMWQ!$NE$2:$NE$60=J$3)*(GMWQ!$ND$2:$ND$60=J$4)*(GMWQ!$NF$2:$NF$60=J$1),0),$E190-1966)</f>
        <v>148</v>
      </c>
      <c r="K190" s="12" cm="1">
        <f t="array" ref="K190">INDEX(GMWQ!$A$2:$NF$60,MATCH(1,(GMWQ!$NE$2:$NE$60=K$3)*(GMWQ!$ND$2:$ND$60=K$4)*(GMWQ!$NF$2:$NF$60=K$1),0),$E190-1966)</f>
        <v>224</v>
      </c>
      <c r="L190" s="12" cm="1">
        <f t="array" ref="L190">INDEX(GMWQ!$A$2:$NF$60,MATCH(1,(GMWQ!$NE$2:$NE$60=L$3)*(GMWQ!$ND$2:$ND$60=L$4)*(GMWQ!$NF$2:$NF$60=L$1),0),$E190-1966)</f>
        <v>2352</v>
      </c>
      <c r="M190" s="12" cm="1">
        <f t="array" ref="M190">INDEX(GMWQ!$A$2:$NF$60,MATCH(1,(GMWQ!$NE$2:$NE$60=M$3)*(GMWQ!$ND$2:$ND$60=M$4)*(GMWQ!$NF$2:$NF$60=M$1),0),$E190-1966)</f>
        <v>5008</v>
      </c>
      <c r="N190" s="12" cm="1">
        <f t="array" ref="N190">INDEX(GMWQ!$A$2:$NF$60,MATCH(1,(GMWQ!$NE$2:$NE$60=N$3)*(GMWQ!$ND$2:$ND$60=N$4)*(GMWQ!$NF$2:$NF$60=N$1),0),$E190-1966)</f>
        <v>1806</v>
      </c>
      <c r="O190" s="12" cm="1">
        <f t="array" ref="O190">INDEX(GMWQ!$A$2:$NF$60,MATCH(1,(GMWQ!$NE$2:$NE$60=O$3)*(GMWQ!$ND$2:$ND$60=O$4)*(GMWQ!$NF$2:$NF$60=O$1),0),$E190-1966)</f>
        <v>2454</v>
      </c>
      <c r="P190" s="12" cm="1">
        <f t="array" ref="P190">INDEX(GMWQ!$A$2:$NF$60,MATCH(1,(GMWQ!$NE$2:$NE$60=P$3)*(GMWQ!$ND$2:$ND$60=P$4)*(GMWQ!$NF$2:$NF$60=P$1),0),$E190-1966)</f>
        <v>1479</v>
      </c>
      <c r="Q190" s="12" cm="1">
        <f t="array" ref="Q190">INDEX(GMWQ!$A$2:$NF$60,MATCH(1,(GMWQ!$NE$2:$NE$60=Q$3)*(GMWQ!$ND$2:$ND$60=Q$4)*(GMWQ!$NF$2:$NF$60=Q$1),0),$E190-1966)</f>
        <v>1123</v>
      </c>
      <c r="R190" s="12" cm="1">
        <f t="array" ref="R190">INDEX(GMWQ!$A$2:$NF$60,MATCH(1,(GMWQ!$NE$2:$NE$60=R$3)*(GMWQ!$ND$2:$ND$60=R$4)*(GMWQ!$NF$2:$NF$60=R$1),0),$E190-1966)</f>
        <v>591</v>
      </c>
      <c r="S190" s="12" cm="1">
        <f t="array" ref="S190">INDEX(GMWQ!$A$2:$NF$60,MATCH(1,(GMWQ!$NE$2:$NE$60=S$3)*(GMWQ!$ND$2:$ND$60=S$4)*(GMWQ!$NF$2:$NF$60=S$1),0),$E190-1966)</f>
        <v>3126</v>
      </c>
      <c r="T190" s="12" cm="1">
        <f t="array" ref="T190">INDEX(GMWQ!$A$2:$NF$60,MATCH(1,(GMWQ!$NE$2:$NE$60=T$3)*(GMWQ!$ND$2:$ND$60=T$4)*(GMWQ!$NF$2:$NF$60=T$1),0),$E190-1966)</f>
        <v>3009</v>
      </c>
      <c r="U190" s="12" cm="1">
        <f t="array" ref="U190">INDEX(GMWQ!$A$2:$NF$60,MATCH(1,(GMWQ!$NE$2:$NE$60=U$3)*(GMWQ!$ND$2:$ND$60=U$4)*(GMWQ!$NF$2:$NF$60=U$1),0),$E190-1966)</f>
        <v>1505</v>
      </c>
      <c r="V190" s="12" cm="1">
        <f t="array" ref="V190">INDEX(GMWQ!$A$2:$NF$60,MATCH(1,(GMWQ!$NE$2:$NE$60=V$3)*(GMWQ!$ND$2:$ND$60=V$4)*(GMWQ!$NF$2:$NF$60=V$1),0),$E190-1966)</f>
        <v>2947</v>
      </c>
      <c r="W190" s="12" cm="1">
        <f t="array" ref="W190">INDEX(GMWQ!$A$2:$NF$60,MATCH(1,(GMWQ!$NE$2:$NE$60=W$3)*(GMWQ!$ND$2:$ND$60=W$4)*(GMWQ!$NF$2:$NF$60=W$1),0),$E190-1966)</f>
        <v>4348</v>
      </c>
      <c r="X190" s="12" cm="1">
        <f t="array" ref="X190">INDEX(GMWQ!$A$2:$NF$60,MATCH(1,(GMWQ!$NE$2:$NE$60=X$3)*(GMWQ!$ND$2:$ND$60=X$4)*(GMWQ!$NF$2:$NF$60=X$1),0),$E190-1966)</f>
        <v>1018</v>
      </c>
      <c r="Y190" s="12" cm="1">
        <f t="array" ref="Y190">INDEX(GMWQ!$A$2:$NF$60,MATCH(1,(GMWQ!$NE$2:$NE$60=Y$3)*(GMWQ!$ND$2:$ND$60=Y$4)*(GMWQ!$NF$2:$NF$60=Y$1),0),$E190-1966)</f>
        <v>983</v>
      </c>
      <c r="Z190" s="12" cm="1">
        <f t="array" ref="Z190">INDEX(GMWQ!$A$2:$NF$60,MATCH(1,(GMWQ!$NE$2:$NE$60=Z$3)*(GMWQ!$ND$2:$ND$60=Z$4)*(GMWQ!$NF$2:$NF$60=Z$1),0),$E190-1966)</f>
        <v>32669</v>
      </c>
      <c r="AA190" s="12" cm="1">
        <f t="array" ref="AA190">INDEX(GMWQ!$A$2:$NF$60,MATCH(1,(GMWQ!$NE$2:$NE$60=AA$3)*(GMWQ!$ND$2:$ND$60=AA$4)*(GMWQ!$NF$2:$NF$60=AA$1),0),$E190-1966)</f>
        <v>5351</v>
      </c>
    </row>
    <row r="191" spans="1:27" x14ac:dyDescent="0.25">
      <c r="A191" s="12">
        <v>2019</v>
      </c>
      <c r="B191" s="12">
        <f t="shared" si="16"/>
        <v>2019</v>
      </c>
      <c r="C191" s="12">
        <f t="shared" si="16"/>
        <v>2018</v>
      </c>
      <c r="D191" s="12">
        <f t="shared" si="16"/>
        <v>2018</v>
      </c>
      <c r="E191" s="12">
        <f t="shared" si="15"/>
        <v>2157</v>
      </c>
      <c r="F191" s="12" cm="1">
        <f t="array" ref="F191">INDEX(GMWQ!$A$2:$NF$60,MATCH(1,(GMWQ!$NE$2:$NE$60=F$3)*(GMWQ!$ND$2:$ND$60=F$4)*(GMWQ!$NF$2:$NF$60=F$1),0),$E191-1966)</f>
        <v>35438</v>
      </c>
      <c r="G191" s="12" cm="1">
        <f t="array" ref="G191">INDEX(GMWQ!$A$2:$NF$60,MATCH(1,(GMWQ!$NE$2:$NE$60=G$3)*(GMWQ!$ND$2:$ND$60=G$4)*(GMWQ!$NF$2:$NF$60=G$1),0),$E191-1966)</f>
        <v>387</v>
      </c>
      <c r="H191" s="12" cm="1">
        <f t="array" ref="H191">INDEX(GMWQ!$A$2:$NF$60,MATCH(1,(GMWQ!$NE$2:$NE$60=H$3)*(GMWQ!$ND$2:$ND$60=H$4)*(GMWQ!$NF$2:$NF$60=H$1),0),$E191-1966)</f>
        <v>62</v>
      </c>
      <c r="I191" s="12" cm="1">
        <f t="array" ref="I191">INDEX(GMWQ!$A$2:$NF$60,MATCH(1,(GMWQ!$NE$2:$NE$60=I$3)*(GMWQ!$ND$2:$ND$60=I$4)*(GMWQ!$NF$2:$NF$60=I$1),0),$E191-1966)</f>
        <v>2705</v>
      </c>
      <c r="J191" s="12" cm="1">
        <f t="array" ref="J191">INDEX(GMWQ!$A$2:$NF$60,MATCH(1,(GMWQ!$NE$2:$NE$60=J$3)*(GMWQ!$ND$2:$ND$60=J$4)*(GMWQ!$NF$2:$NF$60=J$1),0),$E191-1966)</f>
        <v>141</v>
      </c>
      <c r="K191" s="12" cm="1">
        <f t="array" ref="K191">INDEX(GMWQ!$A$2:$NF$60,MATCH(1,(GMWQ!$NE$2:$NE$60=K$3)*(GMWQ!$ND$2:$ND$60=K$4)*(GMWQ!$NF$2:$NF$60=K$1),0),$E191-1966)</f>
        <v>228</v>
      </c>
      <c r="L191" s="12" cm="1">
        <f t="array" ref="L191">INDEX(GMWQ!$A$2:$NF$60,MATCH(1,(GMWQ!$NE$2:$NE$60=L$3)*(GMWQ!$ND$2:$ND$60=L$4)*(GMWQ!$NF$2:$NF$60=L$1),0),$E191-1966)</f>
        <v>2361</v>
      </c>
      <c r="M191" s="12" cm="1">
        <f t="array" ref="M191">INDEX(GMWQ!$A$2:$NF$60,MATCH(1,(GMWQ!$NE$2:$NE$60=M$3)*(GMWQ!$ND$2:$ND$60=M$4)*(GMWQ!$NF$2:$NF$60=M$1),0),$E191-1966)</f>
        <v>5033</v>
      </c>
      <c r="N191" s="12" cm="1">
        <f t="array" ref="N191">INDEX(GMWQ!$A$2:$NF$60,MATCH(1,(GMWQ!$NE$2:$NE$60=N$3)*(GMWQ!$ND$2:$ND$60=N$4)*(GMWQ!$NF$2:$NF$60=N$1),0),$E191-1966)</f>
        <v>1781</v>
      </c>
      <c r="O191" s="12" cm="1">
        <f t="array" ref="O191">INDEX(GMWQ!$A$2:$NF$60,MATCH(1,(GMWQ!$NE$2:$NE$60=O$3)*(GMWQ!$ND$2:$ND$60=O$4)*(GMWQ!$NF$2:$NF$60=O$1),0),$E191-1966)</f>
        <v>2466</v>
      </c>
      <c r="P191" s="12" cm="1">
        <f t="array" ref="P191">INDEX(GMWQ!$A$2:$NF$60,MATCH(1,(GMWQ!$NE$2:$NE$60=P$3)*(GMWQ!$ND$2:$ND$60=P$4)*(GMWQ!$NF$2:$NF$60=P$1),0),$E191-1966)</f>
        <v>1489</v>
      </c>
      <c r="Q191" s="12" cm="1">
        <f t="array" ref="Q191">INDEX(GMWQ!$A$2:$NF$60,MATCH(1,(GMWQ!$NE$2:$NE$60=Q$3)*(GMWQ!$ND$2:$ND$60=Q$4)*(GMWQ!$NF$2:$NF$60=Q$1),0),$E191-1966)</f>
        <v>1132</v>
      </c>
      <c r="R191" s="12" cm="1">
        <f t="array" ref="R191">INDEX(GMWQ!$A$2:$NF$60,MATCH(1,(GMWQ!$NE$2:$NE$60=R$3)*(GMWQ!$ND$2:$ND$60=R$4)*(GMWQ!$NF$2:$NF$60=R$1),0),$E191-1966)</f>
        <v>579</v>
      </c>
      <c r="S191" s="12" cm="1">
        <f t="array" ref="S191">INDEX(GMWQ!$A$2:$NF$60,MATCH(1,(GMWQ!$NE$2:$NE$60=S$3)*(GMWQ!$ND$2:$ND$60=S$4)*(GMWQ!$NF$2:$NF$60=S$1),0),$E191-1966)</f>
        <v>3180</v>
      </c>
      <c r="T191" s="12" cm="1">
        <f t="array" ref="T191">INDEX(GMWQ!$A$2:$NF$60,MATCH(1,(GMWQ!$NE$2:$NE$60=T$3)*(GMWQ!$ND$2:$ND$60=T$4)*(GMWQ!$NF$2:$NF$60=T$1),0),$E191-1966)</f>
        <v>3015</v>
      </c>
      <c r="U191" s="12" cm="1">
        <f t="array" ref="U191">INDEX(GMWQ!$A$2:$NF$60,MATCH(1,(GMWQ!$NE$2:$NE$60=U$3)*(GMWQ!$ND$2:$ND$60=U$4)*(GMWQ!$NF$2:$NF$60=U$1),0),$E191-1966)</f>
        <v>1510</v>
      </c>
      <c r="V191" s="12" cm="1">
        <f t="array" ref="V191">INDEX(GMWQ!$A$2:$NF$60,MATCH(1,(GMWQ!$NE$2:$NE$60=V$3)*(GMWQ!$ND$2:$ND$60=V$4)*(GMWQ!$NF$2:$NF$60=V$1),0),$E191-1966)</f>
        <v>2954</v>
      </c>
      <c r="W191" s="12" cm="1">
        <f t="array" ref="W191">INDEX(GMWQ!$A$2:$NF$60,MATCH(1,(GMWQ!$NE$2:$NE$60=W$3)*(GMWQ!$ND$2:$ND$60=W$4)*(GMWQ!$NF$2:$NF$60=W$1),0),$E191-1966)</f>
        <v>4378</v>
      </c>
      <c r="X191" s="12" cm="1">
        <f t="array" ref="X191">INDEX(GMWQ!$A$2:$NF$60,MATCH(1,(GMWQ!$NE$2:$NE$60=X$3)*(GMWQ!$ND$2:$ND$60=X$4)*(GMWQ!$NF$2:$NF$60=X$1),0),$E191-1966)</f>
        <v>1031</v>
      </c>
      <c r="Y191" s="12" cm="1">
        <f t="array" ref="Y191">INDEX(GMWQ!$A$2:$NF$60,MATCH(1,(GMWQ!$NE$2:$NE$60=Y$3)*(GMWQ!$ND$2:$ND$60=Y$4)*(GMWQ!$NF$2:$NF$60=Y$1),0),$E191-1966)</f>
        <v>1008</v>
      </c>
      <c r="Z191" s="12" cm="1">
        <f t="array" ref="Z191">INDEX(GMWQ!$A$2:$NF$60,MATCH(1,(GMWQ!$NE$2:$NE$60=Z$3)*(GMWQ!$ND$2:$ND$60=Z$4)*(GMWQ!$NF$2:$NF$60=Z$1),0),$E191-1966)</f>
        <v>32776</v>
      </c>
      <c r="AA191" s="12" cm="1">
        <f t="array" ref="AA191">INDEX(GMWQ!$A$2:$NF$60,MATCH(1,(GMWQ!$NE$2:$NE$60=AA$3)*(GMWQ!$ND$2:$ND$60=AA$4)*(GMWQ!$NF$2:$NF$60=AA$1),0),$E191-1966)</f>
        <v>5366</v>
      </c>
    </row>
    <row r="192" spans="1:27" x14ac:dyDescent="0.25">
      <c r="B192" s="12">
        <f t="shared" si="16"/>
        <v>2019</v>
      </c>
      <c r="C192" s="12">
        <f t="shared" si="16"/>
        <v>2019</v>
      </c>
      <c r="E192" s="12">
        <f t="shared" si="15"/>
        <v>2158</v>
      </c>
      <c r="F192" s="12" cm="1">
        <f t="array" ref="F192">INDEX(GMWQ!$A$2:$NF$60,MATCH(1,(GMWQ!$NE$2:$NE$60=F$3)*(GMWQ!$ND$2:$ND$60=F$4)*(GMWQ!$NF$2:$NF$60=F$1),0),$E192-1966)</f>
        <v>35546</v>
      </c>
      <c r="G192" s="12" cm="1">
        <f t="array" ref="G192">INDEX(GMWQ!$A$2:$NF$60,MATCH(1,(GMWQ!$NE$2:$NE$60=G$3)*(GMWQ!$ND$2:$ND$60=G$4)*(GMWQ!$NF$2:$NF$60=G$1),0),$E192-1966)</f>
        <v>398</v>
      </c>
      <c r="H192" s="12" cm="1">
        <f t="array" ref="H192">INDEX(GMWQ!$A$2:$NF$60,MATCH(1,(GMWQ!$NE$2:$NE$60=H$3)*(GMWQ!$ND$2:$ND$60=H$4)*(GMWQ!$NF$2:$NF$60=H$1),0),$E192-1966)</f>
        <v>60</v>
      </c>
      <c r="I192" s="12" cm="1">
        <f t="array" ref="I192">INDEX(GMWQ!$A$2:$NF$60,MATCH(1,(GMWQ!$NE$2:$NE$60=I$3)*(GMWQ!$ND$2:$ND$60=I$4)*(GMWQ!$NF$2:$NF$60=I$1),0),$E192-1966)</f>
        <v>2689</v>
      </c>
      <c r="J192" s="12" cm="1">
        <f t="array" ref="J192">INDEX(GMWQ!$A$2:$NF$60,MATCH(1,(GMWQ!$NE$2:$NE$60=J$3)*(GMWQ!$ND$2:$ND$60=J$4)*(GMWQ!$NF$2:$NF$60=J$1),0),$E192-1966)</f>
        <v>141</v>
      </c>
      <c r="K192" s="12" cm="1">
        <f t="array" ref="K192">INDEX(GMWQ!$A$2:$NF$60,MATCH(1,(GMWQ!$NE$2:$NE$60=K$3)*(GMWQ!$ND$2:$ND$60=K$4)*(GMWQ!$NF$2:$NF$60=K$1),0),$E192-1966)</f>
        <v>223</v>
      </c>
      <c r="L192" s="12" cm="1">
        <f t="array" ref="L192">INDEX(GMWQ!$A$2:$NF$60,MATCH(1,(GMWQ!$NE$2:$NE$60=L$3)*(GMWQ!$ND$2:$ND$60=L$4)*(GMWQ!$NF$2:$NF$60=L$1),0),$E192-1966)</f>
        <v>2339</v>
      </c>
      <c r="M192" s="12" cm="1">
        <f t="array" ref="M192">INDEX(GMWQ!$A$2:$NF$60,MATCH(1,(GMWQ!$NE$2:$NE$60=M$3)*(GMWQ!$ND$2:$ND$60=M$4)*(GMWQ!$NF$2:$NF$60=M$1),0),$E192-1966)</f>
        <v>5017</v>
      </c>
      <c r="N192" s="12" cm="1">
        <f t="array" ref="N192">INDEX(GMWQ!$A$2:$NF$60,MATCH(1,(GMWQ!$NE$2:$NE$60=N$3)*(GMWQ!$ND$2:$ND$60=N$4)*(GMWQ!$NF$2:$NF$60=N$1),0),$E192-1966)</f>
        <v>1814</v>
      </c>
      <c r="O192" s="12" cm="1">
        <f t="array" ref="O192">INDEX(GMWQ!$A$2:$NF$60,MATCH(1,(GMWQ!$NE$2:$NE$60=O$3)*(GMWQ!$ND$2:$ND$60=O$4)*(GMWQ!$NF$2:$NF$60=O$1),0),$E192-1966)</f>
        <v>2512</v>
      </c>
      <c r="P192" s="12" cm="1">
        <f t="array" ref="P192">INDEX(GMWQ!$A$2:$NF$60,MATCH(1,(GMWQ!$NE$2:$NE$60=P$3)*(GMWQ!$ND$2:$ND$60=P$4)*(GMWQ!$NF$2:$NF$60=P$1),0),$E192-1966)</f>
        <v>1494</v>
      </c>
      <c r="Q192" s="12" cm="1">
        <f t="array" ref="Q192">INDEX(GMWQ!$A$2:$NF$60,MATCH(1,(GMWQ!$NE$2:$NE$60=Q$3)*(GMWQ!$ND$2:$ND$60=Q$4)*(GMWQ!$NF$2:$NF$60=Q$1),0),$E192-1966)</f>
        <v>1135</v>
      </c>
      <c r="R192" s="12" cm="1">
        <f t="array" ref="R192">INDEX(GMWQ!$A$2:$NF$60,MATCH(1,(GMWQ!$NE$2:$NE$60=R$3)*(GMWQ!$ND$2:$ND$60=R$4)*(GMWQ!$NF$2:$NF$60=R$1),0),$E192-1966)</f>
        <v>591</v>
      </c>
      <c r="S192" s="12" cm="1">
        <f t="array" ref="S192">INDEX(GMWQ!$A$2:$NF$60,MATCH(1,(GMWQ!$NE$2:$NE$60=S$3)*(GMWQ!$ND$2:$ND$60=S$4)*(GMWQ!$NF$2:$NF$60=S$1),0),$E192-1966)</f>
        <v>3216</v>
      </c>
      <c r="T192" s="12" cm="1">
        <f t="array" ref="T192">INDEX(GMWQ!$A$2:$NF$60,MATCH(1,(GMWQ!$NE$2:$NE$60=T$3)*(GMWQ!$ND$2:$ND$60=T$4)*(GMWQ!$NF$2:$NF$60=T$1),0),$E192-1966)</f>
        <v>3016</v>
      </c>
      <c r="U192" s="12" cm="1">
        <f t="array" ref="U192">INDEX(GMWQ!$A$2:$NF$60,MATCH(1,(GMWQ!$NE$2:$NE$60=U$3)*(GMWQ!$ND$2:$ND$60=U$4)*(GMWQ!$NF$2:$NF$60=U$1),0),$E192-1966)</f>
        <v>1511</v>
      </c>
      <c r="V192" s="12" cm="1">
        <f t="array" ref="V192">INDEX(GMWQ!$A$2:$NF$60,MATCH(1,(GMWQ!$NE$2:$NE$60=V$3)*(GMWQ!$ND$2:$ND$60=V$4)*(GMWQ!$NF$2:$NF$60=V$1),0),$E192-1966)</f>
        <v>2939</v>
      </c>
      <c r="W192" s="12" cm="1">
        <f t="array" ref="W192">INDEX(GMWQ!$A$2:$NF$60,MATCH(1,(GMWQ!$NE$2:$NE$60=W$3)*(GMWQ!$ND$2:$ND$60=W$4)*(GMWQ!$NF$2:$NF$60=W$1),0),$E192-1966)</f>
        <v>4414</v>
      </c>
      <c r="X192" s="12" cm="1">
        <f t="array" ref="X192">INDEX(GMWQ!$A$2:$NF$60,MATCH(1,(GMWQ!$NE$2:$NE$60=X$3)*(GMWQ!$ND$2:$ND$60=X$4)*(GMWQ!$NF$2:$NF$60=X$1),0),$E192-1966)</f>
        <v>1027</v>
      </c>
      <c r="Y192" s="12" cm="1">
        <f t="array" ref="Y192">INDEX(GMWQ!$A$2:$NF$60,MATCH(1,(GMWQ!$NE$2:$NE$60=Y$3)*(GMWQ!$ND$2:$ND$60=Y$4)*(GMWQ!$NF$2:$NF$60=Y$1),0),$E192-1966)</f>
        <v>1009</v>
      </c>
      <c r="Z192" s="12" cm="1">
        <f t="array" ref="Z192">INDEX(GMWQ!$A$2:$NF$60,MATCH(1,(GMWQ!$NE$2:$NE$60=Z$3)*(GMWQ!$ND$2:$ND$60=Z$4)*(GMWQ!$NF$2:$NF$60=Z$1),0),$E192-1966)</f>
        <v>32963</v>
      </c>
      <c r="AA192" s="12" cm="1">
        <f t="array" ref="AA192">INDEX(GMWQ!$A$2:$NF$60,MATCH(1,(GMWQ!$NE$2:$NE$60=AA$3)*(GMWQ!$ND$2:$ND$60=AA$4)*(GMWQ!$NF$2:$NF$60=AA$1),0),$E192-1966)</f>
        <v>5382</v>
      </c>
    </row>
    <row r="193" spans="1:27" x14ac:dyDescent="0.25">
      <c r="B193" s="12">
        <f t="shared" si="16"/>
        <v>2019</v>
      </c>
      <c r="C193" s="12">
        <f t="shared" si="16"/>
        <v>2019</v>
      </c>
      <c r="E193" s="12">
        <f t="shared" si="15"/>
        <v>2159</v>
      </c>
      <c r="F193" s="12" cm="1">
        <f t="array" ref="F193">INDEX(GMWQ!$A$2:$NF$60,MATCH(1,(GMWQ!$NE$2:$NE$60=F$3)*(GMWQ!$ND$2:$ND$60=F$4)*(GMWQ!$NF$2:$NF$60=F$1),0),$E193-1966)</f>
        <v>35615</v>
      </c>
      <c r="G193" s="12" cm="1">
        <f t="array" ref="G193">INDEX(GMWQ!$A$2:$NF$60,MATCH(1,(GMWQ!$NE$2:$NE$60=G$3)*(GMWQ!$ND$2:$ND$60=G$4)*(GMWQ!$NF$2:$NF$60=G$1),0),$E193-1966)</f>
        <v>403</v>
      </c>
      <c r="H193" s="12" cm="1">
        <f t="array" ref="H193">INDEX(GMWQ!$A$2:$NF$60,MATCH(1,(GMWQ!$NE$2:$NE$60=H$3)*(GMWQ!$ND$2:$ND$60=H$4)*(GMWQ!$NF$2:$NF$60=H$1),0),$E193-1966)</f>
        <v>61</v>
      </c>
      <c r="I193" s="12" cm="1">
        <f t="array" ref="I193">INDEX(GMWQ!$A$2:$NF$60,MATCH(1,(GMWQ!$NE$2:$NE$60=I$3)*(GMWQ!$ND$2:$ND$60=I$4)*(GMWQ!$NF$2:$NF$60=I$1),0),$E193-1966)</f>
        <v>2694</v>
      </c>
      <c r="J193" s="12" cm="1">
        <f t="array" ref="J193">INDEX(GMWQ!$A$2:$NF$60,MATCH(1,(GMWQ!$NE$2:$NE$60=J$3)*(GMWQ!$ND$2:$ND$60=J$4)*(GMWQ!$NF$2:$NF$60=J$1),0),$E193-1966)</f>
        <v>139</v>
      </c>
      <c r="K193" s="12" cm="1">
        <f t="array" ref="K193">INDEX(GMWQ!$A$2:$NF$60,MATCH(1,(GMWQ!$NE$2:$NE$60=K$3)*(GMWQ!$ND$2:$ND$60=K$4)*(GMWQ!$NF$2:$NF$60=K$1),0),$E193-1966)</f>
        <v>220</v>
      </c>
      <c r="L193" s="12" cm="1">
        <f t="array" ref="L193">INDEX(GMWQ!$A$2:$NF$60,MATCH(1,(GMWQ!$NE$2:$NE$60=L$3)*(GMWQ!$ND$2:$ND$60=L$4)*(GMWQ!$NF$2:$NF$60=L$1),0),$E193-1966)</f>
        <v>2308</v>
      </c>
      <c r="M193" s="12" cm="1">
        <f t="array" ref="M193">INDEX(GMWQ!$A$2:$NF$60,MATCH(1,(GMWQ!$NE$2:$NE$60=M$3)*(GMWQ!$ND$2:$ND$60=M$4)*(GMWQ!$NF$2:$NF$60=M$1),0),$E193-1966)</f>
        <v>5001</v>
      </c>
      <c r="N193" s="12" cm="1">
        <f t="array" ref="N193">INDEX(GMWQ!$A$2:$NF$60,MATCH(1,(GMWQ!$NE$2:$NE$60=N$3)*(GMWQ!$ND$2:$ND$60=N$4)*(GMWQ!$NF$2:$NF$60=N$1),0),$E193-1966)</f>
        <v>1803</v>
      </c>
      <c r="O193" s="12" cm="1">
        <f t="array" ref="O193">INDEX(GMWQ!$A$2:$NF$60,MATCH(1,(GMWQ!$NE$2:$NE$60=O$3)*(GMWQ!$ND$2:$ND$60=O$4)*(GMWQ!$NF$2:$NF$60=O$1),0),$E193-1966)</f>
        <v>2506</v>
      </c>
      <c r="P193" s="12" cm="1">
        <f t="array" ref="P193">INDEX(GMWQ!$A$2:$NF$60,MATCH(1,(GMWQ!$NE$2:$NE$60=P$3)*(GMWQ!$ND$2:$ND$60=P$4)*(GMWQ!$NF$2:$NF$60=P$1),0),$E193-1966)</f>
        <v>1505</v>
      </c>
      <c r="Q193" s="12" cm="1">
        <f t="array" ref="Q193">INDEX(GMWQ!$A$2:$NF$60,MATCH(1,(GMWQ!$NE$2:$NE$60=Q$3)*(GMWQ!$ND$2:$ND$60=Q$4)*(GMWQ!$NF$2:$NF$60=Q$1),0),$E193-1966)</f>
        <v>1143</v>
      </c>
      <c r="R193" s="12" cm="1">
        <f t="array" ref="R193">INDEX(GMWQ!$A$2:$NF$60,MATCH(1,(GMWQ!$NE$2:$NE$60=R$3)*(GMWQ!$ND$2:$ND$60=R$4)*(GMWQ!$NF$2:$NF$60=R$1),0),$E193-1966)</f>
        <v>612</v>
      </c>
      <c r="S193" s="12" cm="1">
        <f t="array" ref="S193">INDEX(GMWQ!$A$2:$NF$60,MATCH(1,(GMWQ!$NE$2:$NE$60=S$3)*(GMWQ!$ND$2:$ND$60=S$4)*(GMWQ!$NF$2:$NF$60=S$1),0),$E193-1966)</f>
        <v>3205</v>
      </c>
      <c r="T193" s="12" cm="1">
        <f t="array" ref="T193">INDEX(GMWQ!$A$2:$NF$60,MATCH(1,(GMWQ!$NE$2:$NE$60=T$3)*(GMWQ!$ND$2:$ND$60=T$4)*(GMWQ!$NF$2:$NF$60=T$1),0),$E193-1966)</f>
        <v>3054</v>
      </c>
      <c r="U193" s="12" cm="1">
        <f t="array" ref="U193">INDEX(GMWQ!$A$2:$NF$60,MATCH(1,(GMWQ!$NE$2:$NE$60=U$3)*(GMWQ!$ND$2:$ND$60=U$4)*(GMWQ!$NF$2:$NF$60=U$1),0),$E193-1966)</f>
        <v>1524</v>
      </c>
      <c r="V193" s="12" cm="1">
        <f t="array" ref="V193">INDEX(GMWQ!$A$2:$NF$60,MATCH(1,(GMWQ!$NE$2:$NE$60=V$3)*(GMWQ!$ND$2:$ND$60=V$4)*(GMWQ!$NF$2:$NF$60=V$1),0),$E193-1966)</f>
        <v>2948</v>
      </c>
      <c r="W193" s="12" cm="1">
        <f t="array" ref="W193">INDEX(GMWQ!$A$2:$NF$60,MATCH(1,(GMWQ!$NE$2:$NE$60=W$3)*(GMWQ!$ND$2:$ND$60=W$4)*(GMWQ!$NF$2:$NF$60=W$1),0),$E193-1966)</f>
        <v>4432</v>
      </c>
      <c r="X193" s="12" cm="1">
        <f t="array" ref="X193">INDEX(GMWQ!$A$2:$NF$60,MATCH(1,(GMWQ!$NE$2:$NE$60=X$3)*(GMWQ!$ND$2:$ND$60=X$4)*(GMWQ!$NF$2:$NF$60=X$1),0),$E193-1966)</f>
        <v>1039</v>
      </c>
      <c r="Y193" s="12" cm="1">
        <f t="array" ref="Y193">INDEX(GMWQ!$A$2:$NF$60,MATCH(1,(GMWQ!$NE$2:$NE$60=Y$3)*(GMWQ!$ND$2:$ND$60=Y$4)*(GMWQ!$NF$2:$NF$60=Y$1),0),$E193-1966)</f>
        <v>1019</v>
      </c>
      <c r="Z193" s="12" cm="1">
        <f t="array" ref="Z193">INDEX(GMWQ!$A$2:$NF$60,MATCH(1,(GMWQ!$NE$2:$NE$60=Z$3)*(GMWQ!$ND$2:$ND$60=Z$4)*(GMWQ!$NF$2:$NF$60=Z$1),0),$E193-1966)</f>
        <v>32896</v>
      </c>
      <c r="AA193" s="12" cm="1">
        <f t="array" ref="AA193">INDEX(GMWQ!$A$2:$NF$60,MATCH(1,(GMWQ!$NE$2:$NE$60=AA$3)*(GMWQ!$ND$2:$ND$60=AA$4)*(GMWQ!$NF$2:$NF$60=AA$1),0),$E193-1966)</f>
        <v>5405</v>
      </c>
    </row>
    <row r="194" spans="1:27" x14ac:dyDescent="0.25">
      <c r="B194" s="12">
        <f t="shared" si="16"/>
        <v>2019</v>
      </c>
      <c r="C194" s="12">
        <f t="shared" si="16"/>
        <v>2019</v>
      </c>
      <c r="E194" s="12">
        <f t="shared" si="15"/>
        <v>2160</v>
      </c>
      <c r="F194" s="12" cm="1">
        <f t="array" ref="F194">INDEX(GMWQ!$A$2:$NF$60,MATCH(1,(GMWQ!$NE$2:$NE$60=F$3)*(GMWQ!$ND$2:$ND$60=F$4)*(GMWQ!$NF$2:$NF$60=F$1),0),$E194-1966)</f>
        <v>35661</v>
      </c>
      <c r="G194" s="12" cm="1">
        <f t="array" ref="G194">INDEX(GMWQ!$A$2:$NF$60,MATCH(1,(GMWQ!$NE$2:$NE$60=G$3)*(GMWQ!$ND$2:$ND$60=G$4)*(GMWQ!$NF$2:$NF$60=G$1),0),$E194-1966)</f>
        <v>405</v>
      </c>
      <c r="H194" s="12" cm="1">
        <f t="array" ref="H194">INDEX(GMWQ!$A$2:$NF$60,MATCH(1,(GMWQ!$NE$2:$NE$60=H$3)*(GMWQ!$ND$2:$ND$60=H$4)*(GMWQ!$NF$2:$NF$60=H$1),0),$E194-1966)</f>
        <v>62</v>
      </c>
      <c r="I194" s="12" cm="1">
        <f t="array" ref="I194">INDEX(GMWQ!$A$2:$NF$60,MATCH(1,(GMWQ!$NE$2:$NE$60=I$3)*(GMWQ!$ND$2:$ND$60=I$4)*(GMWQ!$NF$2:$NF$60=I$1),0),$E194-1966)</f>
        <v>2675</v>
      </c>
      <c r="J194" s="12" cm="1">
        <f t="array" ref="J194">INDEX(GMWQ!$A$2:$NF$60,MATCH(1,(GMWQ!$NE$2:$NE$60=J$3)*(GMWQ!$ND$2:$ND$60=J$4)*(GMWQ!$NF$2:$NF$60=J$1),0),$E194-1966)</f>
        <v>146</v>
      </c>
      <c r="K194" s="12" cm="1">
        <f t="array" ref="K194">INDEX(GMWQ!$A$2:$NF$60,MATCH(1,(GMWQ!$NE$2:$NE$60=K$3)*(GMWQ!$ND$2:$ND$60=K$4)*(GMWQ!$NF$2:$NF$60=K$1),0),$E194-1966)</f>
        <v>219</v>
      </c>
      <c r="L194" s="12" cm="1">
        <f t="array" ref="L194">INDEX(GMWQ!$A$2:$NF$60,MATCH(1,(GMWQ!$NE$2:$NE$60=L$3)*(GMWQ!$ND$2:$ND$60=L$4)*(GMWQ!$NF$2:$NF$60=L$1),0),$E194-1966)</f>
        <v>2325</v>
      </c>
      <c r="M194" s="12" cm="1">
        <f t="array" ref="M194">INDEX(GMWQ!$A$2:$NF$60,MATCH(1,(GMWQ!$NE$2:$NE$60=M$3)*(GMWQ!$ND$2:$ND$60=M$4)*(GMWQ!$NF$2:$NF$60=M$1),0),$E194-1966)</f>
        <v>4971</v>
      </c>
      <c r="N194" s="12" cm="1">
        <f t="array" ref="N194">INDEX(GMWQ!$A$2:$NF$60,MATCH(1,(GMWQ!$NE$2:$NE$60=N$3)*(GMWQ!$ND$2:$ND$60=N$4)*(GMWQ!$NF$2:$NF$60=N$1),0),$E194-1966)</f>
        <v>1806</v>
      </c>
      <c r="O194" s="12" cm="1">
        <f t="array" ref="O194">INDEX(GMWQ!$A$2:$NF$60,MATCH(1,(GMWQ!$NE$2:$NE$60=O$3)*(GMWQ!$ND$2:$ND$60=O$4)*(GMWQ!$NF$2:$NF$60=O$1),0),$E194-1966)</f>
        <v>2512</v>
      </c>
      <c r="P194" s="12" cm="1">
        <f t="array" ref="P194">INDEX(GMWQ!$A$2:$NF$60,MATCH(1,(GMWQ!$NE$2:$NE$60=P$3)*(GMWQ!$ND$2:$ND$60=P$4)*(GMWQ!$NF$2:$NF$60=P$1),0),$E194-1966)</f>
        <v>1533</v>
      </c>
      <c r="Q194" s="12" cm="1">
        <f t="array" ref="Q194">INDEX(GMWQ!$A$2:$NF$60,MATCH(1,(GMWQ!$NE$2:$NE$60=Q$3)*(GMWQ!$ND$2:$ND$60=Q$4)*(GMWQ!$NF$2:$NF$60=Q$1),0),$E194-1966)</f>
        <v>1131</v>
      </c>
      <c r="R194" s="12" cm="1">
        <f t="array" ref="R194">INDEX(GMWQ!$A$2:$NF$60,MATCH(1,(GMWQ!$NE$2:$NE$60=R$3)*(GMWQ!$ND$2:$ND$60=R$4)*(GMWQ!$NF$2:$NF$60=R$1),0),$E194-1966)</f>
        <v>633</v>
      </c>
      <c r="S194" s="12" cm="1">
        <f t="array" ref="S194">INDEX(GMWQ!$A$2:$NF$60,MATCH(1,(GMWQ!$NE$2:$NE$60=S$3)*(GMWQ!$ND$2:$ND$60=S$4)*(GMWQ!$NF$2:$NF$60=S$1),0),$E194-1966)</f>
        <v>3179</v>
      </c>
      <c r="T194" s="12" cm="1">
        <f t="array" ref="T194">INDEX(GMWQ!$A$2:$NF$60,MATCH(1,(GMWQ!$NE$2:$NE$60=T$3)*(GMWQ!$ND$2:$ND$60=T$4)*(GMWQ!$NF$2:$NF$60=T$1),0),$E194-1966)</f>
        <v>3045</v>
      </c>
      <c r="U194" s="12" cm="1">
        <f t="array" ref="U194">INDEX(GMWQ!$A$2:$NF$60,MATCH(1,(GMWQ!$NE$2:$NE$60=U$3)*(GMWQ!$ND$2:$ND$60=U$4)*(GMWQ!$NF$2:$NF$60=U$1),0),$E194-1966)</f>
        <v>1534</v>
      </c>
      <c r="V194" s="12" cm="1">
        <f t="array" ref="V194">INDEX(GMWQ!$A$2:$NF$60,MATCH(1,(GMWQ!$NE$2:$NE$60=V$3)*(GMWQ!$ND$2:$ND$60=V$4)*(GMWQ!$NF$2:$NF$60=V$1),0),$E194-1966)</f>
        <v>2959</v>
      </c>
      <c r="W194" s="12" cm="1">
        <f t="array" ref="W194">INDEX(GMWQ!$A$2:$NF$60,MATCH(1,(GMWQ!$NE$2:$NE$60=W$3)*(GMWQ!$ND$2:$ND$60=W$4)*(GMWQ!$NF$2:$NF$60=W$1),0),$E194-1966)</f>
        <v>4441</v>
      </c>
      <c r="X194" s="12" cm="1">
        <f t="array" ref="X194">INDEX(GMWQ!$A$2:$NF$60,MATCH(1,(GMWQ!$NE$2:$NE$60=X$3)*(GMWQ!$ND$2:$ND$60=X$4)*(GMWQ!$NF$2:$NF$60=X$1),0),$E194-1966)</f>
        <v>1050</v>
      </c>
      <c r="Y194" s="12" cm="1">
        <f t="array" ref="Y194">INDEX(GMWQ!$A$2:$NF$60,MATCH(1,(GMWQ!$NE$2:$NE$60=Y$3)*(GMWQ!$ND$2:$ND$60=Y$4)*(GMWQ!$NF$2:$NF$60=Y$1),0),$E194-1966)</f>
        <v>1034</v>
      </c>
      <c r="Z194" s="12" cm="1">
        <f t="array" ref="Z194">INDEX(GMWQ!$A$2:$NF$60,MATCH(1,(GMWQ!$NE$2:$NE$60=Z$3)*(GMWQ!$ND$2:$ND$60=Z$4)*(GMWQ!$NF$2:$NF$60=Z$1),0),$E194-1966)</f>
        <v>33057</v>
      </c>
      <c r="AA194" s="12" cm="1">
        <f t="array" ref="AA194">INDEX(GMWQ!$A$2:$NF$60,MATCH(1,(GMWQ!$NE$2:$NE$60=AA$3)*(GMWQ!$ND$2:$ND$60=AA$4)*(GMWQ!$NF$2:$NF$60=AA$1),0),$E194-1966)</f>
        <v>5422</v>
      </c>
    </row>
    <row r="195" spans="1:27" x14ac:dyDescent="0.25">
      <c r="A195" s="12">
        <v>2020</v>
      </c>
      <c r="B195" s="12">
        <f t="shared" si="16"/>
        <v>2020</v>
      </c>
      <c r="C195" s="12">
        <f t="shared" si="16"/>
        <v>2019</v>
      </c>
      <c r="D195" s="12">
        <f t="shared" si="16"/>
        <v>2019</v>
      </c>
      <c r="E195" s="12">
        <f t="shared" si="15"/>
        <v>2161</v>
      </c>
      <c r="F195" s="12" cm="1">
        <f t="array" ref="F195">INDEX(GMWQ!$A$2:$NF$60,MATCH(1,(GMWQ!$NE$2:$NE$60=F$3)*(GMWQ!$ND$2:$ND$60=F$4)*(GMWQ!$NF$2:$NF$60=F$1),0),$E195-1966)</f>
        <v>35609</v>
      </c>
      <c r="G195" s="12" cm="1">
        <f t="array" ref="G195">INDEX(GMWQ!$A$2:$NF$60,MATCH(1,(GMWQ!$NE$2:$NE$60=G$3)*(GMWQ!$ND$2:$ND$60=G$4)*(GMWQ!$NF$2:$NF$60=G$1),0),$E195-1966)</f>
        <v>384</v>
      </c>
      <c r="H195" s="12" cm="1">
        <f t="array" ref="H195">INDEX(GMWQ!$A$2:$NF$60,MATCH(1,(GMWQ!$NE$2:$NE$60=H$3)*(GMWQ!$ND$2:$ND$60=H$4)*(GMWQ!$NF$2:$NF$60=H$1),0),$E195-1966)</f>
        <v>68</v>
      </c>
      <c r="I195" s="12" cm="1">
        <f t="array" ref="I195">INDEX(GMWQ!$A$2:$NF$60,MATCH(1,(GMWQ!$NE$2:$NE$60=I$3)*(GMWQ!$ND$2:$ND$60=I$4)*(GMWQ!$NF$2:$NF$60=I$1),0),$E195-1966)</f>
        <v>2676</v>
      </c>
      <c r="J195" s="12" cm="1">
        <f t="array" ref="J195">INDEX(GMWQ!$A$2:$NF$60,MATCH(1,(GMWQ!$NE$2:$NE$60=J$3)*(GMWQ!$ND$2:$ND$60=J$4)*(GMWQ!$NF$2:$NF$60=J$1),0),$E195-1966)</f>
        <v>147</v>
      </c>
      <c r="K195" s="12" cm="1">
        <f t="array" ref="K195">INDEX(GMWQ!$A$2:$NF$60,MATCH(1,(GMWQ!$NE$2:$NE$60=K$3)*(GMWQ!$ND$2:$ND$60=K$4)*(GMWQ!$NF$2:$NF$60=K$1),0),$E195-1966)</f>
        <v>219</v>
      </c>
      <c r="L195" s="12" cm="1">
        <f t="array" ref="L195">INDEX(GMWQ!$A$2:$NF$60,MATCH(1,(GMWQ!$NE$2:$NE$60=L$3)*(GMWQ!$ND$2:$ND$60=L$4)*(GMWQ!$NF$2:$NF$60=L$1),0),$E195-1966)</f>
        <v>2293</v>
      </c>
      <c r="M195" s="12" cm="1">
        <f t="array" ref="M195">INDEX(GMWQ!$A$2:$NF$60,MATCH(1,(GMWQ!$NE$2:$NE$60=M$3)*(GMWQ!$ND$2:$ND$60=M$4)*(GMWQ!$NF$2:$NF$60=M$1),0),$E195-1966)</f>
        <v>4938</v>
      </c>
      <c r="N195" s="12" cm="1">
        <f t="array" ref="N195">INDEX(GMWQ!$A$2:$NF$60,MATCH(1,(GMWQ!$NE$2:$NE$60=N$3)*(GMWQ!$ND$2:$ND$60=N$4)*(GMWQ!$NF$2:$NF$60=N$1),0),$E195-1966)</f>
        <v>1802</v>
      </c>
      <c r="O195" s="12" cm="1">
        <f t="array" ref="O195">INDEX(GMWQ!$A$2:$NF$60,MATCH(1,(GMWQ!$NE$2:$NE$60=O$3)*(GMWQ!$ND$2:$ND$60=O$4)*(GMWQ!$NF$2:$NF$60=O$1),0),$E195-1966)</f>
        <v>2519</v>
      </c>
      <c r="P195" s="12" cm="1">
        <f t="array" ref="P195">INDEX(GMWQ!$A$2:$NF$60,MATCH(1,(GMWQ!$NE$2:$NE$60=P$3)*(GMWQ!$ND$2:$ND$60=P$4)*(GMWQ!$NF$2:$NF$60=P$1),0),$E195-1966)</f>
        <v>1554</v>
      </c>
      <c r="Q195" s="12" cm="1">
        <f t="array" ref="Q195">INDEX(GMWQ!$A$2:$NF$60,MATCH(1,(GMWQ!$NE$2:$NE$60=Q$3)*(GMWQ!$ND$2:$ND$60=Q$4)*(GMWQ!$NF$2:$NF$60=Q$1),0),$E195-1966)</f>
        <v>1137</v>
      </c>
      <c r="R195" s="12" cm="1">
        <f t="array" ref="R195">INDEX(GMWQ!$A$2:$NF$60,MATCH(1,(GMWQ!$NE$2:$NE$60=R$3)*(GMWQ!$ND$2:$ND$60=R$4)*(GMWQ!$NF$2:$NF$60=R$1),0),$E195-1966)</f>
        <v>641</v>
      </c>
      <c r="S195" s="12" cm="1">
        <f t="array" ref="S195">INDEX(GMWQ!$A$2:$NF$60,MATCH(1,(GMWQ!$NE$2:$NE$60=S$3)*(GMWQ!$ND$2:$ND$60=S$4)*(GMWQ!$NF$2:$NF$60=S$1),0),$E195-1966)</f>
        <v>3220</v>
      </c>
      <c r="T195" s="12" cm="1">
        <f t="array" ref="T195">INDEX(GMWQ!$A$2:$NF$60,MATCH(1,(GMWQ!$NE$2:$NE$60=T$3)*(GMWQ!$ND$2:$ND$60=T$4)*(GMWQ!$NF$2:$NF$60=T$1),0),$E195-1966)</f>
        <v>3037</v>
      </c>
      <c r="U195" s="12" cm="1">
        <f t="array" ref="U195">INDEX(GMWQ!$A$2:$NF$60,MATCH(1,(GMWQ!$NE$2:$NE$60=U$3)*(GMWQ!$ND$2:$ND$60=U$4)*(GMWQ!$NF$2:$NF$60=U$1),0),$E195-1966)</f>
        <v>1546</v>
      </c>
      <c r="V195" s="12" cm="1">
        <f t="array" ref="V195">INDEX(GMWQ!$A$2:$NF$60,MATCH(1,(GMWQ!$NE$2:$NE$60=V$3)*(GMWQ!$ND$2:$ND$60=V$4)*(GMWQ!$NF$2:$NF$60=V$1),0),$E195-1966)</f>
        <v>2958</v>
      </c>
      <c r="W195" s="12" cm="1">
        <f t="array" ref="W195">INDEX(GMWQ!$A$2:$NF$60,MATCH(1,(GMWQ!$NE$2:$NE$60=W$3)*(GMWQ!$ND$2:$ND$60=W$4)*(GMWQ!$NF$2:$NF$60=W$1),0),$E195-1966)</f>
        <v>4450</v>
      </c>
      <c r="X195" s="12" cm="1">
        <f t="array" ref="X195">INDEX(GMWQ!$A$2:$NF$60,MATCH(1,(GMWQ!$NE$2:$NE$60=X$3)*(GMWQ!$ND$2:$ND$60=X$4)*(GMWQ!$NF$2:$NF$60=X$1),0),$E195-1966)</f>
        <v>1032</v>
      </c>
      <c r="Y195" s="12" cm="1">
        <f t="array" ref="Y195">INDEX(GMWQ!$A$2:$NF$60,MATCH(1,(GMWQ!$NE$2:$NE$60=Y$3)*(GMWQ!$ND$2:$ND$60=Y$4)*(GMWQ!$NF$2:$NF$60=Y$1),0),$E195-1966)</f>
        <v>989</v>
      </c>
      <c r="Z195" s="12" cm="1">
        <f t="array" ref="Z195">INDEX(GMWQ!$A$2:$NF$60,MATCH(1,(GMWQ!$NE$2:$NE$60=Z$3)*(GMWQ!$ND$2:$ND$60=Z$4)*(GMWQ!$NF$2:$NF$60=Z$1),0),$E195-1966)</f>
        <v>32976</v>
      </c>
      <c r="AA195" s="12" cm="1">
        <f t="array" ref="AA195">INDEX(GMWQ!$A$2:$NF$60,MATCH(1,(GMWQ!$NE$2:$NE$60=AA$3)*(GMWQ!$ND$2:$ND$60=AA$4)*(GMWQ!$NF$2:$NF$60=AA$1),0),$E195-1966)</f>
        <v>5446</v>
      </c>
    </row>
    <row r="196" spans="1:27" x14ac:dyDescent="0.25">
      <c r="B196" s="12">
        <f t="shared" si="16"/>
        <v>2020</v>
      </c>
      <c r="C196" s="12">
        <f t="shared" si="16"/>
        <v>2020</v>
      </c>
      <c r="E196" s="12">
        <f t="shared" si="15"/>
        <v>2162</v>
      </c>
      <c r="F196" s="12" cm="1">
        <f t="array" ref="F196">INDEX(GMWQ!$A$2:$NF$60,MATCH(1,(GMWQ!$NE$2:$NE$60=F$3)*(GMWQ!$ND$2:$ND$60=F$4)*(GMWQ!$NF$2:$NF$60=F$1),0),$E196-1966)</f>
        <v>35135</v>
      </c>
      <c r="G196" s="12" cm="1">
        <f t="array" ref="G196">INDEX(GMWQ!$A$2:$NF$60,MATCH(1,(GMWQ!$NE$2:$NE$60=G$3)*(GMWQ!$ND$2:$ND$60=G$4)*(GMWQ!$NF$2:$NF$60=G$1),0),$E196-1966)</f>
        <v>377</v>
      </c>
      <c r="H196" s="12" cm="1">
        <f t="array" ref="H196">INDEX(GMWQ!$A$2:$NF$60,MATCH(1,(GMWQ!$NE$2:$NE$60=H$3)*(GMWQ!$ND$2:$ND$60=H$4)*(GMWQ!$NF$2:$NF$60=H$1),0),$E196-1966)</f>
        <v>61</v>
      </c>
      <c r="I196" s="12" cm="1">
        <f t="array" ref="I196">INDEX(GMWQ!$A$2:$NF$60,MATCH(1,(GMWQ!$NE$2:$NE$60=I$3)*(GMWQ!$ND$2:$ND$60=I$4)*(GMWQ!$NF$2:$NF$60=I$1),0),$E196-1966)</f>
        <v>2618</v>
      </c>
      <c r="J196" s="12" cm="1">
        <f t="array" ref="J196">INDEX(GMWQ!$A$2:$NF$60,MATCH(1,(GMWQ!$NE$2:$NE$60=J$3)*(GMWQ!$ND$2:$ND$60=J$4)*(GMWQ!$NF$2:$NF$60=J$1),0),$E196-1966)</f>
        <v>146</v>
      </c>
      <c r="K196" s="12" cm="1">
        <f t="array" ref="K196">INDEX(GMWQ!$A$2:$NF$60,MATCH(1,(GMWQ!$NE$2:$NE$60=K$3)*(GMWQ!$ND$2:$ND$60=K$4)*(GMWQ!$NF$2:$NF$60=K$1),0),$E196-1966)</f>
        <v>218</v>
      </c>
      <c r="L196" s="12" cm="1">
        <f t="array" ref="L196">INDEX(GMWQ!$A$2:$NF$60,MATCH(1,(GMWQ!$NE$2:$NE$60=L$3)*(GMWQ!$ND$2:$ND$60=L$4)*(GMWQ!$NF$2:$NF$60=L$1),0),$E196-1966)</f>
        <v>2276</v>
      </c>
      <c r="M196" s="12" cm="1">
        <f t="array" ref="M196">INDEX(GMWQ!$A$2:$NF$60,MATCH(1,(GMWQ!$NE$2:$NE$60=M$3)*(GMWQ!$ND$2:$ND$60=M$4)*(GMWQ!$NF$2:$NF$60=M$1),0),$E196-1966)</f>
        <v>4976</v>
      </c>
      <c r="N196" s="12" cm="1">
        <f t="array" ref="N196">INDEX(GMWQ!$A$2:$NF$60,MATCH(1,(GMWQ!$NE$2:$NE$60=N$3)*(GMWQ!$ND$2:$ND$60=N$4)*(GMWQ!$NF$2:$NF$60=N$1),0),$E196-1966)</f>
        <v>1802</v>
      </c>
      <c r="O196" s="12" cm="1">
        <f t="array" ref="O196">INDEX(GMWQ!$A$2:$NF$60,MATCH(1,(GMWQ!$NE$2:$NE$60=O$3)*(GMWQ!$ND$2:$ND$60=O$4)*(GMWQ!$NF$2:$NF$60=O$1),0),$E196-1966)</f>
        <v>2347</v>
      </c>
      <c r="P196" s="12" cm="1">
        <f t="array" ref="P196">INDEX(GMWQ!$A$2:$NF$60,MATCH(1,(GMWQ!$NE$2:$NE$60=P$3)*(GMWQ!$ND$2:$ND$60=P$4)*(GMWQ!$NF$2:$NF$60=P$1),0),$E196-1966)</f>
        <v>1526</v>
      </c>
      <c r="Q196" s="12" cm="1">
        <f t="array" ref="Q196">INDEX(GMWQ!$A$2:$NF$60,MATCH(1,(GMWQ!$NE$2:$NE$60=Q$3)*(GMWQ!$ND$2:$ND$60=Q$4)*(GMWQ!$NF$2:$NF$60=Q$1),0),$E196-1966)</f>
        <v>1129</v>
      </c>
      <c r="R196" s="12" cm="1">
        <f t="array" ref="R196">INDEX(GMWQ!$A$2:$NF$60,MATCH(1,(GMWQ!$NE$2:$NE$60=R$3)*(GMWQ!$ND$2:$ND$60=R$4)*(GMWQ!$NF$2:$NF$60=R$1),0),$E196-1966)</f>
        <v>626</v>
      </c>
      <c r="S196" s="12" cm="1">
        <f t="array" ref="S196">INDEX(GMWQ!$A$2:$NF$60,MATCH(1,(GMWQ!$NE$2:$NE$60=S$3)*(GMWQ!$ND$2:$ND$60=S$4)*(GMWQ!$NF$2:$NF$60=S$1),0),$E196-1966)</f>
        <v>3127</v>
      </c>
      <c r="T196" s="12" cm="1">
        <f t="array" ref="T196">INDEX(GMWQ!$A$2:$NF$60,MATCH(1,(GMWQ!$NE$2:$NE$60=T$3)*(GMWQ!$ND$2:$ND$60=T$4)*(GMWQ!$NF$2:$NF$60=T$1),0),$E196-1966)</f>
        <v>2928</v>
      </c>
      <c r="U196" s="12" cm="1">
        <f t="array" ref="U196">INDEX(GMWQ!$A$2:$NF$60,MATCH(1,(GMWQ!$NE$2:$NE$60=U$3)*(GMWQ!$ND$2:$ND$60=U$4)*(GMWQ!$NF$2:$NF$60=U$1),0),$E196-1966)</f>
        <v>1561</v>
      </c>
      <c r="V196" s="12" cm="1">
        <f t="array" ref="V196">INDEX(GMWQ!$A$2:$NF$60,MATCH(1,(GMWQ!$NE$2:$NE$60=V$3)*(GMWQ!$ND$2:$ND$60=V$4)*(GMWQ!$NF$2:$NF$60=V$1),0),$E196-1966)</f>
        <v>2964</v>
      </c>
      <c r="W196" s="12" cm="1">
        <f t="array" ref="W196">INDEX(GMWQ!$A$2:$NF$60,MATCH(1,(GMWQ!$NE$2:$NE$60=W$3)*(GMWQ!$ND$2:$ND$60=W$4)*(GMWQ!$NF$2:$NF$60=W$1),0),$E196-1966)</f>
        <v>4490</v>
      </c>
      <c r="X196" s="12" cm="1">
        <f t="array" ref="X196">INDEX(GMWQ!$A$2:$NF$60,MATCH(1,(GMWQ!$NE$2:$NE$60=X$3)*(GMWQ!$ND$2:$ND$60=X$4)*(GMWQ!$NF$2:$NF$60=X$1),0),$E196-1966)</f>
        <v>985</v>
      </c>
      <c r="Y196" s="12" cm="1">
        <f t="array" ref="Y196">INDEX(GMWQ!$A$2:$NF$60,MATCH(1,(GMWQ!$NE$2:$NE$60=Y$3)*(GMWQ!$ND$2:$ND$60=Y$4)*(GMWQ!$NF$2:$NF$60=Y$1),0),$E196-1966)</f>
        <v>977</v>
      </c>
      <c r="Z196" s="12" cm="1">
        <f t="array" ref="Z196">INDEX(GMWQ!$A$2:$NF$60,MATCH(1,(GMWQ!$NE$2:$NE$60=Z$3)*(GMWQ!$ND$2:$ND$60=Z$4)*(GMWQ!$NF$2:$NF$60=Z$1),0),$E196-1966)</f>
        <v>32634</v>
      </c>
      <c r="AA196" s="12" cm="1">
        <f t="array" ref="AA196">INDEX(GMWQ!$A$2:$NF$60,MATCH(1,(GMWQ!$NE$2:$NE$60=AA$3)*(GMWQ!$ND$2:$ND$60=AA$4)*(GMWQ!$NF$2:$NF$60=AA$1),0),$E196-1966)</f>
        <v>5485</v>
      </c>
    </row>
    <row r="197" spans="1:27" x14ac:dyDescent="0.25">
      <c r="B197" s="12">
        <f t="shared" si="16"/>
        <v>2020</v>
      </c>
      <c r="C197" s="12">
        <f t="shared" si="16"/>
        <v>2020</v>
      </c>
      <c r="E197" s="12">
        <f t="shared" si="15"/>
        <v>2163</v>
      </c>
      <c r="F197" s="12" cm="1">
        <f t="array" ref="F197">INDEX(GMWQ!$A$2:$NF$60,MATCH(1,(GMWQ!$NE$2:$NE$60=F$3)*(GMWQ!$ND$2:$ND$60=F$4)*(GMWQ!$NF$2:$NF$60=F$1),0),$E197-1966)</f>
        <v>34594</v>
      </c>
      <c r="G197" s="12" cm="1">
        <f t="array" ref="G197">INDEX(GMWQ!$A$2:$NF$60,MATCH(1,(GMWQ!$NE$2:$NE$60=G$3)*(GMWQ!$ND$2:$ND$60=G$4)*(GMWQ!$NF$2:$NF$60=G$1),0),$E197-1966)</f>
        <v>417</v>
      </c>
      <c r="H197" s="12" cm="1">
        <f t="array" ref="H197">INDEX(GMWQ!$A$2:$NF$60,MATCH(1,(GMWQ!$NE$2:$NE$60=H$3)*(GMWQ!$ND$2:$ND$60=H$4)*(GMWQ!$NF$2:$NF$60=H$1),0),$E197-1966)</f>
        <v>54</v>
      </c>
      <c r="I197" s="12" cm="1">
        <f t="array" ref="I197">INDEX(GMWQ!$A$2:$NF$60,MATCH(1,(GMWQ!$NE$2:$NE$60=I$3)*(GMWQ!$ND$2:$ND$60=I$4)*(GMWQ!$NF$2:$NF$60=I$1),0),$E197-1966)</f>
        <v>2570</v>
      </c>
      <c r="J197" s="12" cm="1">
        <f t="array" ref="J197">INDEX(GMWQ!$A$2:$NF$60,MATCH(1,(GMWQ!$NE$2:$NE$60=J$3)*(GMWQ!$ND$2:$ND$60=J$4)*(GMWQ!$NF$2:$NF$60=J$1),0),$E197-1966)</f>
        <v>143</v>
      </c>
      <c r="K197" s="12" cm="1">
        <f t="array" ref="K197">INDEX(GMWQ!$A$2:$NF$60,MATCH(1,(GMWQ!$NE$2:$NE$60=K$3)*(GMWQ!$ND$2:$ND$60=K$4)*(GMWQ!$NF$2:$NF$60=K$1),0),$E197-1966)</f>
        <v>223</v>
      </c>
      <c r="L197" s="12" cm="1">
        <f t="array" ref="L197">INDEX(GMWQ!$A$2:$NF$60,MATCH(1,(GMWQ!$NE$2:$NE$60=L$3)*(GMWQ!$ND$2:$ND$60=L$4)*(GMWQ!$NF$2:$NF$60=L$1),0),$E197-1966)</f>
        <v>2143</v>
      </c>
      <c r="M197" s="12" cm="1">
        <f t="array" ref="M197">INDEX(GMWQ!$A$2:$NF$60,MATCH(1,(GMWQ!$NE$2:$NE$60=M$3)*(GMWQ!$ND$2:$ND$60=M$4)*(GMWQ!$NF$2:$NF$60=M$1),0),$E197-1966)</f>
        <v>4842</v>
      </c>
      <c r="N197" s="12" cm="1">
        <f t="array" ref="N197">INDEX(GMWQ!$A$2:$NF$60,MATCH(1,(GMWQ!$NE$2:$NE$60=N$3)*(GMWQ!$ND$2:$ND$60=N$4)*(GMWQ!$NF$2:$NF$60=N$1),0),$E197-1966)</f>
        <v>1785</v>
      </c>
      <c r="O197" s="12" cm="1">
        <f t="array" ref="O197">INDEX(GMWQ!$A$2:$NF$60,MATCH(1,(GMWQ!$NE$2:$NE$60=O$3)*(GMWQ!$ND$2:$ND$60=O$4)*(GMWQ!$NF$2:$NF$60=O$1),0),$E197-1966)</f>
        <v>2285</v>
      </c>
      <c r="P197" s="12" cm="1">
        <f t="array" ref="P197">INDEX(GMWQ!$A$2:$NF$60,MATCH(1,(GMWQ!$NE$2:$NE$60=P$3)*(GMWQ!$ND$2:$ND$60=P$4)*(GMWQ!$NF$2:$NF$60=P$1),0),$E197-1966)</f>
        <v>1517</v>
      </c>
      <c r="Q197" s="12" cm="1">
        <f t="array" ref="Q197">INDEX(GMWQ!$A$2:$NF$60,MATCH(1,(GMWQ!$NE$2:$NE$60=Q$3)*(GMWQ!$ND$2:$ND$60=Q$4)*(GMWQ!$NF$2:$NF$60=Q$1),0),$E197-1966)</f>
        <v>1115</v>
      </c>
      <c r="R197" s="12" cm="1">
        <f t="array" ref="R197">INDEX(GMWQ!$A$2:$NF$60,MATCH(1,(GMWQ!$NE$2:$NE$60=R$3)*(GMWQ!$ND$2:$ND$60=R$4)*(GMWQ!$NF$2:$NF$60=R$1),0),$E197-1966)</f>
        <v>614</v>
      </c>
      <c r="S197" s="12" cm="1">
        <f t="array" ref="S197">INDEX(GMWQ!$A$2:$NF$60,MATCH(1,(GMWQ!$NE$2:$NE$60=S$3)*(GMWQ!$ND$2:$ND$60=S$4)*(GMWQ!$NF$2:$NF$60=S$1),0),$E197-1966)</f>
        <v>3116</v>
      </c>
      <c r="T197" s="12" cm="1">
        <f t="array" ref="T197">INDEX(GMWQ!$A$2:$NF$60,MATCH(1,(GMWQ!$NE$2:$NE$60=T$3)*(GMWQ!$ND$2:$ND$60=T$4)*(GMWQ!$NF$2:$NF$60=T$1),0),$E197-1966)</f>
        <v>2927</v>
      </c>
      <c r="U197" s="12" cm="1">
        <f t="array" ref="U197">INDEX(GMWQ!$A$2:$NF$60,MATCH(1,(GMWQ!$NE$2:$NE$60=U$3)*(GMWQ!$ND$2:$ND$60=U$4)*(GMWQ!$NF$2:$NF$60=U$1),0),$E197-1966)</f>
        <v>1564</v>
      </c>
      <c r="V197" s="12" cm="1">
        <f t="array" ref="V197">INDEX(GMWQ!$A$2:$NF$60,MATCH(1,(GMWQ!$NE$2:$NE$60=V$3)*(GMWQ!$ND$2:$ND$60=V$4)*(GMWQ!$NF$2:$NF$60=V$1),0),$E197-1966)</f>
        <v>2952</v>
      </c>
      <c r="W197" s="12" cm="1">
        <f t="array" ref="W197">INDEX(GMWQ!$A$2:$NF$60,MATCH(1,(GMWQ!$NE$2:$NE$60=W$3)*(GMWQ!$ND$2:$ND$60=W$4)*(GMWQ!$NF$2:$NF$60=W$1),0),$E197-1966)</f>
        <v>4457</v>
      </c>
      <c r="X197" s="12" cm="1">
        <f t="array" ref="X197">INDEX(GMWQ!$A$2:$NF$60,MATCH(1,(GMWQ!$NE$2:$NE$60=X$3)*(GMWQ!$ND$2:$ND$60=X$4)*(GMWQ!$NF$2:$NF$60=X$1),0),$E197-1966)</f>
        <v>931</v>
      </c>
      <c r="Y197" s="12" cm="1">
        <f t="array" ref="Y197">INDEX(GMWQ!$A$2:$NF$60,MATCH(1,(GMWQ!$NE$2:$NE$60=Y$3)*(GMWQ!$ND$2:$ND$60=Y$4)*(GMWQ!$NF$2:$NF$60=Y$1),0),$E197-1966)</f>
        <v>939</v>
      </c>
      <c r="Z197" s="12" cm="1">
        <f t="array" ref="Z197">INDEX(GMWQ!$A$2:$NF$60,MATCH(1,(GMWQ!$NE$2:$NE$60=Z$3)*(GMWQ!$ND$2:$ND$60=Z$4)*(GMWQ!$NF$2:$NF$60=Z$1),0),$E197-1966)</f>
        <v>32357</v>
      </c>
      <c r="AA197" s="12" cm="1">
        <f t="array" ref="AA197">INDEX(GMWQ!$A$2:$NF$60,MATCH(1,(GMWQ!$NE$2:$NE$60=AA$3)*(GMWQ!$ND$2:$ND$60=AA$4)*(GMWQ!$NF$2:$NF$60=AA$1),0),$E197-1966)</f>
        <v>5492</v>
      </c>
    </row>
    <row r="198" spans="1:27" x14ac:dyDescent="0.25">
      <c r="B198" s="12">
        <f t="shared" si="16"/>
        <v>2020</v>
      </c>
      <c r="C198" s="12">
        <f t="shared" si="16"/>
        <v>2020</v>
      </c>
      <c r="E198" s="12">
        <f t="shared" si="15"/>
        <v>2164</v>
      </c>
      <c r="F198" s="12" cm="1">
        <f t="array" ref="F198">INDEX(GMWQ!$A$2:$NF$60,MATCH(1,(GMWQ!$NE$2:$NE$60=F$3)*(GMWQ!$ND$2:$ND$60=F$4)*(GMWQ!$NF$2:$NF$60=F$1),0),$E198-1966)</f>
        <v>34522</v>
      </c>
      <c r="G198" s="12" cm="1">
        <f t="array" ref="G198">INDEX(GMWQ!$A$2:$NF$60,MATCH(1,(GMWQ!$NE$2:$NE$60=G$3)*(GMWQ!$ND$2:$ND$60=G$4)*(GMWQ!$NF$2:$NF$60=G$1),0),$E198-1966)</f>
        <v>380</v>
      </c>
      <c r="H198" s="12" cm="1">
        <f t="array" ref="H198">INDEX(GMWQ!$A$2:$NF$60,MATCH(1,(GMWQ!$NE$2:$NE$60=H$3)*(GMWQ!$ND$2:$ND$60=H$4)*(GMWQ!$NF$2:$NF$60=H$1),0),$E198-1966)</f>
        <v>53</v>
      </c>
      <c r="I198" s="12" cm="1">
        <f t="array" ref="I198">INDEX(GMWQ!$A$2:$NF$60,MATCH(1,(GMWQ!$NE$2:$NE$60=I$3)*(GMWQ!$ND$2:$ND$60=I$4)*(GMWQ!$NF$2:$NF$60=I$1),0),$E198-1966)</f>
        <v>2556</v>
      </c>
      <c r="J198" s="12" cm="1">
        <f t="array" ref="J198">INDEX(GMWQ!$A$2:$NF$60,MATCH(1,(GMWQ!$NE$2:$NE$60=J$3)*(GMWQ!$ND$2:$ND$60=J$4)*(GMWQ!$NF$2:$NF$60=J$1),0),$E198-1966)</f>
        <v>146</v>
      </c>
      <c r="K198" s="12" cm="1">
        <f t="array" ref="K198">INDEX(GMWQ!$A$2:$NF$60,MATCH(1,(GMWQ!$NE$2:$NE$60=K$3)*(GMWQ!$ND$2:$ND$60=K$4)*(GMWQ!$NF$2:$NF$60=K$1),0),$E198-1966)</f>
        <v>223</v>
      </c>
      <c r="L198" s="12" cm="1">
        <f t="array" ref="L198">INDEX(GMWQ!$A$2:$NF$60,MATCH(1,(GMWQ!$NE$2:$NE$60=L$3)*(GMWQ!$ND$2:$ND$60=L$4)*(GMWQ!$NF$2:$NF$60=L$1),0),$E198-1966)</f>
        <v>2154</v>
      </c>
      <c r="M198" s="12" cm="1">
        <f t="array" ref="M198">INDEX(GMWQ!$A$2:$NF$60,MATCH(1,(GMWQ!$NE$2:$NE$60=M$3)*(GMWQ!$ND$2:$ND$60=M$4)*(GMWQ!$NF$2:$NF$60=M$1),0),$E198-1966)</f>
        <v>4831</v>
      </c>
      <c r="N198" s="12" cm="1">
        <f t="array" ref="N198">INDEX(GMWQ!$A$2:$NF$60,MATCH(1,(GMWQ!$NE$2:$NE$60=N$3)*(GMWQ!$ND$2:$ND$60=N$4)*(GMWQ!$NF$2:$NF$60=N$1),0),$E198-1966)</f>
        <v>1754</v>
      </c>
      <c r="O198" s="12" cm="1">
        <f t="array" ref="O198">INDEX(GMWQ!$A$2:$NF$60,MATCH(1,(GMWQ!$NE$2:$NE$60=O$3)*(GMWQ!$ND$2:$ND$60=O$4)*(GMWQ!$NF$2:$NF$60=O$1),0),$E198-1966)</f>
        <v>2195</v>
      </c>
      <c r="P198" s="12" cm="1">
        <f t="array" ref="P198">INDEX(GMWQ!$A$2:$NF$60,MATCH(1,(GMWQ!$NE$2:$NE$60=P$3)*(GMWQ!$ND$2:$ND$60=P$4)*(GMWQ!$NF$2:$NF$60=P$1),0),$E198-1966)</f>
        <v>1510</v>
      </c>
      <c r="Q198" s="12" cm="1">
        <f t="array" ref="Q198">INDEX(GMWQ!$A$2:$NF$60,MATCH(1,(GMWQ!$NE$2:$NE$60=Q$3)*(GMWQ!$ND$2:$ND$60=Q$4)*(GMWQ!$NF$2:$NF$60=Q$1),0),$E198-1966)</f>
        <v>1143</v>
      </c>
      <c r="R198" s="12" cm="1">
        <f t="array" ref="R198">INDEX(GMWQ!$A$2:$NF$60,MATCH(1,(GMWQ!$NE$2:$NE$60=R$3)*(GMWQ!$ND$2:$ND$60=R$4)*(GMWQ!$NF$2:$NF$60=R$1),0),$E198-1966)</f>
        <v>645</v>
      </c>
      <c r="S198" s="12" cm="1">
        <f t="array" ref="S198">INDEX(GMWQ!$A$2:$NF$60,MATCH(1,(GMWQ!$NE$2:$NE$60=S$3)*(GMWQ!$ND$2:$ND$60=S$4)*(GMWQ!$NF$2:$NF$60=S$1),0),$E198-1966)</f>
        <v>3140</v>
      </c>
      <c r="T198" s="12" cm="1">
        <f t="array" ref="T198">INDEX(GMWQ!$A$2:$NF$60,MATCH(1,(GMWQ!$NE$2:$NE$60=T$3)*(GMWQ!$ND$2:$ND$60=T$4)*(GMWQ!$NF$2:$NF$60=T$1),0),$E198-1966)</f>
        <v>2920</v>
      </c>
      <c r="U198" s="12" cm="1">
        <f t="array" ref="U198">INDEX(GMWQ!$A$2:$NF$60,MATCH(1,(GMWQ!$NE$2:$NE$60=U$3)*(GMWQ!$ND$2:$ND$60=U$4)*(GMWQ!$NF$2:$NF$60=U$1),0),$E198-1966)</f>
        <v>1587</v>
      </c>
      <c r="V198" s="12" cm="1">
        <f t="array" ref="V198">INDEX(GMWQ!$A$2:$NF$60,MATCH(1,(GMWQ!$NE$2:$NE$60=V$3)*(GMWQ!$ND$2:$ND$60=V$4)*(GMWQ!$NF$2:$NF$60=V$1),0),$E198-1966)</f>
        <v>2939</v>
      </c>
      <c r="W198" s="12" cm="1">
        <f t="array" ref="W198">INDEX(GMWQ!$A$2:$NF$60,MATCH(1,(GMWQ!$NE$2:$NE$60=W$3)*(GMWQ!$ND$2:$ND$60=W$4)*(GMWQ!$NF$2:$NF$60=W$1),0),$E198-1966)</f>
        <v>4502</v>
      </c>
      <c r="X198" s="12" cm="1">
        <f t="array" ref="X198">INDEX(GMWQ!$A$2:$NF$60,MATCH(1,(GMWQ!$NE$2:$NE$60=X$3)*(GMWQ!$ND$2:$ND$60=X$4)*(GMWQ!$NF$2:$NF$60=X$1),0),$E198-1966)</f>
        <v>917</v>
      </c>
      <c r="Y198" s="12" cm="1">
        <f t="array" ref="Y198">INDEX(GMWQ!$A$2:$NF$60,MATCH(1,(GMWQ!$NE$2:$NE$60=Y$3)*(GMWQ!$ND$2:$ND$60=Y$4)*(GMWQ!$NF$2:$NF$60=Y$1),0),$E198-1966)</f>
        <v>929</v>
      </c>
      <c r="Z198" s="12" cm="1">
        <f t="array" ref="Z198">INDEX(GMWQ!$A$2:$NF$60,MATCH(1,(GMWQ!$NE$2:$NE$60=Z$3)*(GMWQ!$ND$2:$ND$60=Z$4)*(GMWQ!$NF$2:$NF$60=Z$1),0),$E198-1966)</f>
        <v>32268</v>
      </c>
      <c r="AA198" s="12" cm="1">
        <f t="array" ref="AA198">INDEX(GMWQ!$A$2:$NF$60,MATCH(1,(GMWQ!$NE$2:$NE$60=AA$3)*(GMWQ!$ND$2:$ND$60=AA$4)*(GMWQ!$NF$2:$NF$60=AA$1),0),$E198-1966)</f>
        <v>5529</v>
      </c>
    </row>
    <row r="199" spans="1:27" x14ac:dyDescent="0.25">
      <c r="A199" s="12">
        <v>2021</v>
      </c>
      <c r="B199" s="12">
        <f t="shared" si="16"/>
        <v>2021</v>
      </c>
      <c r="C199" s="12">
        <f t="shared" si="16"/>
        <v>2020</v>
      </c>
      <c r="D199" s="12">
        <f t="shared" si="16"/>
        <v>2020</v>
      </c>
      <c r="E199" s="12">
        <f t="shared" si="15"/>
        <v>2165</v>
      </c>
      <c r="F199" s="12" cm="1">
        <f t="array" ref="F199">INDEX(GMWQ!$A$2:$NF$60,MATCH(1,(GMWQ!$NE$2:$NE$60=F$3)*(GMWQ!$ND$2:$ND$60=F$4)*(GMWQ!$NF$2:$NF$60=F$1),0),$E199-1966)</f>
        <v>34734</v>
      </c>
      <c r="G199" s="12" cm="1">
        <f t="array" ref="G199">INDEX(GMWQ!$A$2:$NF$60,MATCH(1,(GMWQ!$NE$2:$NE$60=G$3)*(GMWQ!$ND$2:$ND$60=G$4)*(GMWQ!$NF$2:$NF$60=G$1),0),$E199-1966)</f>
        <v>375</v>
      </c>
      <c r="H199" s="12" cm="1">
        <f t="array" ref="H199">INDEX(GMWQ!$A$2:$NF$60,MATCH(1,(GMWQ!$NE$2:$NE$60=H$3)*(GMWQ!$ND$2:$ND$60=H$4)*(GMWQ!$NF$2:$NF$60=H$1),0),$E199-1966)</f>
        <v>53</v>
      </c>
      <c r="I199" s="12" cm="1">
        <f t="array" ref="I199">INDEX(GMWQ!$A$2:$NF$60,MATCH(1,(GMWQ!$NE$2:$NE$60=I$3)*(GMWQ!$ND$2:$ND$60=I$4)*(GMWQ!$NF$2:$NF$60=I$1),0),$E199-1966)</f>
        <v>2537</v>
      </c>
      <c r="J199" s="12" cm="1">
        <f t="array" ref="J199">INDEX(GMWQ!$A$2:$NF$60,MATCH(1,(GMWQ!$NE$2:$NE$60=J$3)*(GMWQ!$ND$2:$ND$60=J$4)*(GMWQ!$NF$2:$NF$60=J$1),0),$E199-1966)</f>
        <v>145</v>
      </c>
      <c r="K199" s="12" cm="1">
        <f t="array" ref="K199">INDEX(GMWQ!$A$2:$NF$60,MATCH(1,(GMWQ!$NE$2:$NE$60=K$3)*(GMWQ!$ND$2:$ND$60=K$4)*(GMWQ!$NF$2:$NF$60=K$1),0),$E199-1966)</f>
        <v>218</v>
      </c>
      <c r="L199" s="12" cm="1">
        <f t="array" ref="L199">INDEX(GMWQ!$A$2:$NF$60,MATCH(1,(GMWQ!$NE$2:$NE$60=L$3)*(GMWQ!$ND$2:$ND$60=L$4)*(GMWQ!$NF$2:$NF$60=L$1),0),$E199-1966)</f>
        <v>2171</v>
      </c>
      <c r="M199" s="12" cm="1">
        <f t="array" ref="M199">INDEX(GMWQ!$A$2:$NF$60,MATCH(1,(GMWQ!$NE$2:$NE$60=M$3)*(GMWQ!$ND$2:$ND$60=M$4)*(GMWQ!$NF$2:$NF$60=M$1),0),$E199-1966)</f>
        <v>4809</v>
      </c>
      <c r="N199" s="12" cm="1">
        <f t="array" ref="N199">INDEX(GMWQ!$A$2:$NF$60,MATCH(1,(GMWQ!$NE$2:$NE$60=N$3)*(GMWQ!$ND$2:$ND$60=N$4)*(GMWQ!$NF$2:$NF$60=N$1),0),$E199-1966)</f>
        <v>1825</v>
      </c>
      <c r="O199" s="12" cm="1">
        <f t="array" ref="O199">INDEX(GMWQ!$A$2:$NF$60,MATCH(1,(GMWQ!$NE$2:$NE$60=O$3)*(GMWQ!$ND$2:$ND$60=O$4)*(GMWQ!$NF$2:$NF$60=O$1),0),$E199-1966)</f>
        <v>2235</v>
      </c>
      <c r="P199" s="12" cm="1">
        <f t="array" ref="P199">INDEX(GMWQ!$A$2:$NF$60,MATCH(1,(GMWQ!$NE$2:$NE$60=P$3)*(GMWQ!$ND$2:$ND$60=P$4)*(GMWQ!$NF$2:$NF$60=P$1),0),$E199-1966)</f>
        <v>1517</v>
      </c>
      <c r="Q199" s="12" cm="1">
        <f t="array" ref="Q199">INDEX(GMWQ!$A$2:$NF$60,MATCH(1,(GMWQ!$NE$2:$NE$60=Q$3)*(GMWQ!$ND$2:$ND$60=Q$4)*(GMWQ!$NF$2:$NF$60=Q$1),0),$E199-1966)</f>
        <v>1155</v>
      </c>
      <c r="R199" s="12" cm="1">
        <f t="array" ref="R199">INDEX(GMWQ!$A$2:$NF$60,MATCH(1,(GMWQ!$NE$2:$NE$60=R$3)*(GMWQ!$ND$2:$ND$60=R$4)*(GMWQ!$NF$2:$NF$60=R$1),0),$E199-1966)</f>
        <v>637</v>
      </c>
      <c r="S199" s="12" cm="1">
        <f t="array" ref="S199">INDEX(GMWQ!$A$2:$NF$60,MATCH(1,(GMWQ!$NE$2:$NE$60=S$3)*(GMWQ!$ND$2:$ND$60=S$4)*(GMWQ!$NF$2:$NF$60=S$1),0),$E199-1966)</f>
        <v>3159</v>
      </c>
      <c r="T199" s="12" cm="1">
        <f t="array" ref="T199">INDEX(GMWQ!$A$2:$NF$60,MATCH(1,(GMWQ!$NE$2:$NE$60=T$3)*(GMWQ!$ND$2:$ND$60=T$4)*(GMWQ!$NF$2:$NF$60=T$1),0),$E199-1966)</f>
        <v>2935</v>
      </c>
      <c r="U199" s="12" cm="1">
        <f t="array" ref="U199">INDEX(GMWQ!$A$2:$NF$60,MATCH(1,(GMWQ!$NE$2:$NE$60=U$3)*(GMWQ!$ND$2:$ND$60=U$4)*(GMWQ!$NF$2:$NF$60=U$1),0),$E199-1966)</f>
        <v>1611</v>
      </c>
      <c r="V199" s="12" cm="1">
        <f t="array" ref="V199">INDEX(GMWQ!$A$2:$NF$60,MATCH(1,(GMWQ!$NE$2:$NE$60=V$3)*(GMWQ!$ND$2:$ND$60=V$4)*(GMWQ!$NF$2:$NF$60=V$1),0),$E199-1966)</f>
        <v>2934</v>
      </c>
      <c r="W199" s="12" cm="1">
        <f t="array" ref="W199">INDEX(GMWQ!$A$2:$NF$60,MATCH(1,(GMWQ!$NE$2:$NE$60=W$3)*(GMWQ!$ND$2:$ND$60=W$4)*(GMWQ!$NF$2:$NF$60=W$1),0),$E199-1966)</f>
        <v>4568</v>
      </c>
      <c r="X199" s="12" cm="1">
        <f t="array" ref="X199">INDEX(GMWQ!$A$2:$NF$60,MATCH(1,(GMWQ!$NE$2:$NE$60=X$3)*(GMWQ!$ND$2:$ND$60=X$4)*(GMWQ!$NF$2:$NF$60=X$1),0),$E199-1966)</f>
        <v>894</v>
      </c>
      <c r="Y199" s="12" cm="1">
        <f t="array" ref="Y199">INDEX(GMWQ!$A$2:$NF$60,MATCH(1,(GMWQ!$NE$2:$NE$60=Y$3)*(GMWQ!$ND$2:$ND$60=Y$4)*(GMWQ!$NF$2:$NF$60=Y$1),0),$E199-1966)</f>
        <v>957</v>
      </c>
      <c r="Z199" s="12" cm="1">
        <f t="array" ref="Z199">INDEX(GMWQ!$A$2:$NF$60,MATCH(1,(GMWQ!$NE$2:$NE$60=Z$3)*(GMWQ!$ND$2:$ND$60=Z$4)*(GMWQ!$NF$2:$NF$60=Z$1),0),$E199-1966)</f>
        <v>32314</v>
      </c>
      <c r="AA199" s="12" cm="1">
        <f t="array" ref="AA199">INDEX(GMWQ!$A$2:$NF$60,MATCH(1,(GMWQ!$NE$2:$NE$60=AA$3)*(GMWQ!$ND$2:$ND$60=AA$4)*(GMWQ!$NF$2:$NF$60=AA$1),0),$E199-1966)</f>
        <v>5611</v>
      </c>
    </row>
    <row r="200" spans="1:27" x14ac:dyDescent="0.25">
      <c r="B200" s="12">
        <f t="shared" si="16"/>
        <v>2021</v>
      </c>
      <c r="C200" s="12">
        <f t="shared" si="16"/>
        <v>2021</v>
      </c>
      <c r="E200" s="12">
        <f t="shared" si="15"/>
        <v>2166</v>
      </c>
      <c r="F200" s="12" cm="1">
        <f t="array" ref="F200">INDEX(GMWQ!$A$2:$NF$60,MATCH(1,(GMWQ!$NE$2:$NE$60=F$3)*(GMWQ!$ND$2:$ND$60=F$4)*(GMWQ!$NF$2:$NF$60=F$1),0),$E200-1966)</f>
        <v>35072</v>
      </c>
      <c r="G200" s="12" cm="1">
        <f t="array" ref="G200">INDEX(GMWQ!$A$2:$NF$60,MATCH(1,(GMWQ!$NE$2:$NE$60=G$3)*(GMWQ!$ND$2:$ND$60=G$4)*(GMWQ!$NF$2:$NF$60=G$1),0),$E200-1966)</f>
        <v>374</v>
      </c>
      <c r="H200" s="12" cm="1">
        <f t="array" ref="H200">INDEX(GMWQ!$A$2:$NF$60,MATCH(1,(GMWQ!$NE$2:$NE$60=H$3)*(GMWQ!$ND$2:$ND$60=H$4)*(GMWQ!$NF$2:$NF$60=H$1),0),$E200-1966)</f>
        <v>54</v>
      </c>
      <c r="I200" s="12" cm="1">
        <f t="array" ref="I200">INDEX(GMWQ!$A$2:$NF$60,MATCH(1,(GMWQ!$NE$2:$NE$60=I$3)*(GMWQ!$ND$2:$ND$60=I$4)*(GMWQ!$NF$2:$NF$60=I$1),0),$E200-1966)</f>
        <v>2544</v>
      </c>
      <c r="J200" s="12" cm="1">
        <f t="array" ref="J200">INDEX(GMWQ!$A$2:$NF$60,MATCH(1,(GMWQ!$NE$2:$NE$60=J$3)*(GMWQ!$ND$2:$ND$60=J$4)*(GMWQ!$NF$2:$NF$60=J$1),0),$E200-1966)</f>
        <v>147</v>
      </c>
      <c r="K200" s="12" cm="1">
        <f t="array" ref="K200">INDEX(GMWQ!$A$2:$NF$60,MATCH(1,(GMWQ!$NE$2:$NE$60=K$3)*(GMWQ!$ND$2:$ND$60=K$4)*(GMWQ!$NF$2:$NF$60=K$1),0),$E200-1966)</f>
        <v>230</v>
      </c>
      <c r="L200" s="12" cm="1">
        <f t="array" ref="L200">INDEX(GMWQ!$A$2:$NF$60,MATCH(1,(GMWQ!$NE$2:$NE$60=L$3)*(GMWQ!$ND$2:$ND$60=L$4)*(GMWQ!$NF$2:$NF$60=L$1),0),$E200-1966)</f>
        <v>2241</v>
      </c>
      <c r="M200" s="12" cm="1">
        <f t="array" ref="M200">INDEX(GMWQ!$A$2:$NF$60,MATCH(1,(GMWQ!$NE$2:$NE$60=M$3)*(GMWQ!$ND$2:$ND$60=M$4)*(GMWQ!$NF$2:$NF$60=M$1),0),$E200-1966)</f>
        <v>4771</v>
      </c>
      <c r="N200" s="12" cm="1">
        <f t="array" ref="N200">INDEX(GMWQ!$A$2:$NF$60,MATCH(1,(GMWQ!$NE$2:$NE$60=N$3)*(GMWQ!$ND$2:$ND$60=N$4)*(GMWQ!$NF$2:$NF$60=N$1),0),$E200-1966)</f>
        <v>1811</v>
      </c>
      <c r="O200" s="12" cm="1">
        <f t="array" ref="O200">INDEX(GMWQ!$A$2:$NF$60,MATCH(1,(GMWQ!$NE$2:$NE$60=O$3)*(GMWQ!$ND$2:$ND$60=O$4)*(GMWQ!$NF$2:$NF$60=O$1),0),$E200-1966)</f>
        <v>2370</v>
      </c>
      <c r="P200" s="12" cm="1">
        <f t="array" ref="P200">INDEX(GMWQ!$A$2:$NF$60,MATCH(1,(GMWQ!$NE$2:$NE$60=P$3)*(GMWQ!$ND$2:$ND$60=P$4)*(GMWQ!$NF$2:$NF$60=P$1),0),$E200-1966)</f>
        <v>1495</v>
      </c>
      <c r="Q200" s="12" cm="1">
        <f t="array" ref="Q200">INDEX(GMWQ!$A$2:$NF$60,MATCH(1,(GMWQ!$NE$2:$NE$60=Q$3)*(GMWQ!$ND$2:$ND$60=Q$4)*(GMWQ!$NF$2:$NF$60=Q$1),0),$E200-1966)</f>
        <v>1162</v>
      </c>
      <c r="R200" s="12" cm="1">
        <f t="array" ref="R200">INDEX(GMWQ!$A$2:$NF$60,MATCH(1,(GMWQ!$NE$2:$NE$60=R$3)*(GMWQ!$ND$2:$ND$60=R$4)*(GMWQ!$NF$2:$NF$60=R$1),0),$E200-1966)</f>
        <v>633</v>
      </c>
      <c r="S200" s="12" cm="1">
        <f t="array" ref="S200">INDEX(GMWQ!$A$2:$NF$60,MATCH(1,(GMWQ!$NE$2:$NE$60=S$3)*(GMWQ!$ND$2:$ND$60=S$4)*(GMWQ!$NF$2:$NF$60=S$1),0),$E200-1966)</f>
        <v>3166</v>
      </c>
      <c r="T200" s="12" cm="1">
        <f t="array" ref="T200">INDEX(GMWQ!$A$2:$NF$60,MATCH(1,(GMWQ!$NE$2:$NE$60=T$3)*(GMWQ!$ND$2:$ND$60=T$4)*(GMWQ!$NF$2:$NF$60=T$1),0),$E200-1966)</f>
        <v>2996</v>
      </c>
      <c r="U200" s="12" cm="1">
        <f t="array" ref="U200">INDEX(GMWQ!$A$2:$NF$60,MATCH(1,(GMWQ!$NE$2:$NE$60=U$3)*(GMWQ!$ND$2:$ND$60=U$4)*(GMWQ!$NF$2:$NF$60=U$1),0),$E200-1966)</f>
        <v>1612</v>
      </c>
      <c r="V200" s="12" cm="1">
        <f t="array" ref="V200">INDEX(GMWQ!$A$2:$NF$60,MATCH(1,(GMWQ!$NE$2:$NE$60=V$3)*(GMWQ!$ND$2:$ND$60=V$4)*(GMWQ!$NF$2:$NF$60=V$1),0),$E200-1966)</f>
        <v>2942</v>
      </c>
      <c r="W200" s="12" cm="1">
        <f t="array" ref="W200">INDEX(GMWQ!$A$2:$NF$60,MATCH(1,(GMWQ!$NE$2:$NE$60=W$3)*(GMWQ!$ND$2:$ND$60=W$4)*(GMWQ!$NF$2:$NF$60=W$1),0),$E200-1966)</f>
        <v>4584</v>
      </c>
      <c r="X200" s="12" cm="1">
        <f t="array" ref="X200">INDEX(GMWQ!$A$2:$NF$60,MATCH(1,(GMWQ!$NE$2:$NE$60=X$3)*(GMWQ!$ND$2:$ND$60=X$4)*(GMWQ!$NF$2:$NF$60=X$1),0),$E200-1966)</f>
        <v>959</v>
      </c>
      <c r="Y200" s="12" cm="1">
        <f t="array" ref="Y200">INDEX(GMWQ!$A$2:$NF$60,MATCH(1,(GMWQ!$NE$2:$NE$60=Y$3)*(GMWQ!$ND$2:$ND$60=Y$4)*(GMWQ!$NF$2:$NF$60=Y$1),0),$E200-1966)</f>
        <v>981</v>
      </c>
      <c r="Z200" s="12" cm="1">
        <f t="array" ref="Z200">INDEX(GMWQ!$A$2:$NF$60,MATCH(1,(GMWQ!$NE$2:$NE$60=Z$3)*(GMWQ!$ND$2:$ND$60=Z$4)*(GMWQ!$NF$2:$NF$60=Z$1),0),$E200-1966)</f>
        <v>32450</v>
      </c>
      <c r="AA200" s="12" cm="1">
        <f t="array" ref="AA200">INDEX(GMWQ!$A$2:$NF$60,MATCH(1,(GMWQ!$NE$2:$NE$60=AA$3)*(GMWQ!$ND$2:$ND$60=AA$4)*(GMWQ!$NF$2:$NF$60=AA$1),0),$E200-1966)</f>
        <v>5615</v>
      </c>
    </row>
    <row r="201" spans="1:27" x14ac:dyDescent="0.25">
      <c r="B201" s="12">
        <f t="shared" si="16"/>
        <v>2021</v>
      </c>
      <c r="C201" s="12">
        <f t="shared" si="16"/>
        <v>2021</v>
      </c>
      <c r="E201" s="12">
        <f t="shared" si="15"/>
        <v>2167</v>
      </c>
      <c r="F201" s="12" cm="1">
        <f t="array" ref="F201">INDEX(GMWQ!$A$2:$NF$60,MATCH(1,(GMWQ!$NE$2:$NE$60=F$3)*(GMWQ!$ND$2:$ND$60=F$4)*(GMWQ!$NF$2:$NF$60=F$1),0),$E201-1966)</f>
        <v>35286</v>
      </c>
      <c r="G201" s="12" cm="1">
        <f t="array" ref="G201">INDEX(GMWQ!$A$2:$NF$60,MATCH(1,(GMWQ!$NE$2:$NE$60=G$3)*(GMWQ!$ND$2:$ND$60=G$4)*(GMWQ!$NF$2:$NF$60=G$1),0),$E201-1966)</f>
        <v>367</v>
      </c>
      <c r="H201" s="12" cm="1">
        <f t="array" ref="H201">INDEX(GMWQ!$A$2:$NF$60,MATCH(1,(GMWQ!$NE$2:$NE$60=H$3)*(GMWQ!$ND$2:$ND$60=H$4)*(GMWQ!$NF$2:$NF$60=H$1),0),$E201-1966)</f>
        <v>52</v>
      </c>
      <c r="I201" s="12" cm="1">
        <f t="array" ref="I201">INDEX(GMWQ!$A$2:$NF$60,MATCH(1,(GMWQ!$NE$2:$NE$60=I$3)*(GMWQ!$ND$2:$ND$60=I$4)*(GMWQ!$NF$2:$NF$60=I$1),0),$E201-1966)</f>
        <v>2537</v>
      </c>
      <c r="J201" s="12" cm="1">
        <f t="array" ref="J201">INDEX(GMWQ!$A$2:$NF$60,MATCH(1,(GMWQ!$NE$2:$NE$60=J$3)*(GMWQ!$ND$2:$ND$60=J$4)*(GMWQ!$NF$2:$NF$60=J$1),0),$E201-1966)</f>
        <v>146</v>
      </c>
      <c r="K201" s="12" cm="1">
        <f t="array" ref="K201">INDEX(GMWQ!$A$2:$NF$60,MATCH(1,(GMWQ!$NE$2:$NE$60=K$3)*(GMWQ!$ND$2:$ND$60=K$4)*(GMWQ!$NF$2:$NF$60=K$1),0),$E201-1966)</f>
        <v>235</v>
      </c>
      <c r="L201" s="12" cm="1">
        <f t="array" ref="L201">INDEX(GMWQ!$A$2:$NF$60,MATCH(1,(GMWQ!$NE$2:$NE$60=L$3)*(GMWQ!$ND$2:$ND$60=L$4)*(GMWQ!$NF$2:$NF$60=L$1),0),$E201-1966)</f>
        <v>2225</v>
      </c>
      <c r="M201" s="12" cm="1">
        <f t="array" ref="M201">INDEX(GMWQ!$A$2:$NF$60,MATCH(1,(GMWQ!$NE$2:$NE$60=M$3)*(GMWQ!$ND$2:$ND$60=M$4)*(GMWQ!$NF$2:$NF$60=M$1),0),$E201-1966)</f>
        <v>4823</v>
      </c>
      <c r="N201" s="12" cm="1">
        <f t="array" ref="N201">INDEX(GMWQ!$A$2:$NF$60,MATCH(1,(GMWQ!$NE$2:$NE$60=N$3)*(GMWQ!$ND$2:$ND$60=N$4)*(GMWQ!$NF$2:$NF$60=N$1),0),$E201-1966)</f>
        <v>1817</v>
      </c>
      <c r="O201" s="12" cm="1">
        <f t="array" ref="O201">INDEX(GMWQ!$A$2:$NF$60,MATCH(1,(GMWQ!$NE$2:$NE$60=O$3)*(GMWQ!$ND$2:$ND$60=O$4)*(GMWQ!$NF$2:$NF$60=O$1),0),$E201-1966)</f>
        <v>2464</v>
      </c>
      <c r="P201" s="12" cm="1">
        <f t="array" ref="P201">INDEX(GMWQ!$A$2:$NF$60,MATCH(1,(GMWQ!$NE$2:$NE$60=P$3)*(GMWQ!$ND$2:$ND$60=P$4)*(GMWQ!$NF$2:$NF$60=P$1),0),$E201-1966)</f>
        <v>1533</v>
      </c>
      <c r="Q201" s="12" cm="1">
        <f t="array" ref="Q201">INDEX(GMWQ!$A$2:$NF$60,MATCH(1,(GMWQ!$NE$2:$NE$60=Q$3)*(GMWQ!$ND$2:$ND$60=Q$4)*(GMWQ!$NF$2:$NF$60=Q$1),0),$E201-1966)</f>
        <v>1161</v>
      </c>
      <c r="R201" s="12" cm="1">
        <f t="array" ref="R201">INDEX(GMWQ!$A$2:$NF$60,MATCH(1,(GMWQ!$NE$2:$NE$60=R$3)*(GMWQ!$ND$2:$ND$60=R$4)*(GMWQ!$NF$2:$NF$60=R$1),0),$E201-1966)</f>
        <v>639</v>
      </c>
      <c r="S201" s="12" cm="1">
        <f t="array" ref="S201">INDEX(GMWQ!$A$2:$NF$60,MATCH(1,(GMWQ!$NE$2:$NE$60=S$3)*(GMWQ!$ND$2:$ND$60=S$4)*(GMWQ!$NF$2:$NF$60=S$1),0),$E201-1966)</f>
        <v>3185</v>
      </c>
      <c r="T201" s="12" cm="1">
        <f t="array" ref="T201">INDEX(GMWQ!$A$2:$NF$60,MATCH(1,(GMWQ!$NE$2:$NE$60=T$3)*(GMWQ!$ND$2:$ND$60=T$4)*(GMWQ!$NF$2:$NF$60=T$1),0),$E201-1966)</f>
        <v>2985</v>
      </c>
      <c r="U201" s="12" cm="1">
        <f t="array" ref="U201">INDEX(GMWQ!$A$2:$NF$60,MATCH(1,(GMWQ!$NE$2:$NE$60=U$3)*(GMWQ!$ND$2:$ND$60=U$4)*(GMWQ!$NF$2:$NF$60=U$1),0),$E201-1966)</f>
        <v>1612</v>
      </c>
      <c r="V201" s="12" cm="1">
        <f t="array" ref="V201">INDEX(GMWQ!$A$2:$NF$60,MATCH(1,(GMWQ!$NE$2:$NE$60=V$3)*(GMWQ!$ND$2:$ND$60=V$4)*(GMWQ!$NF$2:$NF$60=V$1),0),$E201-1966)</f>
        <v>2944</v>
      </c>
      <c r="W201" s="12" cm="1">
        <f t="array" ref="W201">INDEX(GMWQ!$A$2:$NF$60,MATCH(1,(GMWQ!$NE$2:$NE$60=W$3)*(GMWQ!$ND$2:$ND$60=W$4)*(GMWQ!$NF$2:$NF$60=W$1),0),$E201-1966)</f>
        <v>4599</v>
      </c>
      <c r="X201" s="12" cm="1">
        <f t="array" ref="X201">INDEX(GMWQ!$A$2:$NF$60,MATCH(1,(GMWQ!$NE$2:$NE$60=X$3)*(GMWQ!$ND$2:$ND$60=X$4)*(GMWQ!$NF$2:$NF$60=X$1),0),$E201-1966)</f>
        <v>978</v>
      </c>
      <c r="Y201" s="12" cm="1">
        <f t="array" ref="Y201">INDEX(GMWQ!$A$2:$NF$60,MATCH(1,(GMWQ!$NE$2:$NE$60=Y$3)*(GMWQ!$ND$2:$ND$60=Y$4)*(GMWQ!$NF$2:$NF$60=Y$1),0),$E201-1966)</f>
        <v>983</v>
      </c>
      <c r="Z201" s="12" cm="1">
        <f t="array" ref="Z201">INDEX(GMWQ!$A$2:$NF$60,MATCH(1,(GMWQ!$NE$2:$NE$60=Z$3)*(GMWQ!$ND$2:$ND$60=Z$4)*(GMWQ!$NF$2:$NF$60=Z$1),0),$E201-1966)</f>
        <v>32724</v>
      </c>
      <c r="AA201" s="12" cm="1">
        <f t="array" ref="AA201">INDEX(GMWQ!$A$2:$NF$60,MATCH(1,(GMWQ!$NE$2:$NE$60=AA$3)*(GMWQ!$ND$2:$ND$60=AA$4)*(GMWQ!$NF$2:$NF$60=AA$1),0),$E201-1966)</f>
        <v>5640</v>
      </c>
    </row>
    <row r="202" spans="1:27" x14ac:dyDescent="0.25">
      <c r="B202" s="12">
        <f t="shared" si="16"/>
        <v>2021</v>
      </c>
      <c r="C202" s="12">
        <f t="shared" si="16"/>
        <v>2021</v>
      </c>
      <c r="E202" s="12">
        <f t="shared" si="15"/>
        <v>2168</v>
      </c>
      <c r="F202" s="12" cm="1">
        <f t="array" ref="F202">INDEX(GMWQ!$A$2:$NF$60,MATCH(1,(GMWQ!$NE$2:$NE$60=F$3)*(GMWQ!$ND$2:$ND$60=F$4)*(GMWQ!$NF$2:$NF$60=F$1),0),$E202-1966)</f>
        <v>35328</v>
      </c>
      <c r="G202" s="12" cm="1">
        <f t="array" ref="G202">INDEX(GMWQ!$A$2:$NF$60,MATCH(1,(GMWQ!$NE$2:$NE$60=G$3)*(GMWQ!$ND$2:$ND$60=G$4)*(GMWQ!$NF$2:$NF$60=G$1),0),$E202-1966)</f>
        <v>348</v>
      </c>
      <c r="H202" s="12" cm="1">
        <f t="array" ref="H202">INDEX(GMWQ!$A$2:$NF$60,MATCH(1,(GMWQ!$NE$2:$NE$60=H$3)*(GMWQ!$ND$2:$ND$60=H$4)*(GMWQ!$NF$2:$NF$60=H$1),0),$E202-1966)</f>
        <v>51</v>
      </c>
      <c r="I202" s="12" cm="1">
        <f t="array" ref="I202">INDEX(GMWQ!$A$2:$NF$60,MATCH(1,(GMWQ!$NE$2:$NE$60=I$3)*(GMWQ!$ND$2:$ND$60=I$4)*(GMWQ!$NF$2:$NF$60=I$1),0),$E202-1966)</f>
        <v>2553</v>
      </c>
      <c r="J202" s="12" cm="1">
        <f t="array" ref="J202">INDEX(GMWQ!$A$2:$NF$60,MATCH(1,(GMWQ!$NE$2:$NE$60=J$3)*(GMWQ!$ND$2:$ND$60=J$4)*(GMWQ!$NF$2:$NF$60=J$1),0),$E202-1966)</f>
        <v>140</v>
      </c>
      <c r="K202" s="12" cm="1">
        <f t="array" ref="K202">INDEX(GMWQ!$A$2:$NF$60,MATCH(1,(GMWQ!$NE$2:$NE$60=K$3)*(GMWQ!$ND$2:$ND$60=K$4)*(GMWQ!$NF$2:$NF$60=K$1),0),$E202-1966)</f>
        <v>231</v>
      </c>
      <c r="L202" s="12" cm="1">
        <f t="array" ref="L202">INDEX(GMWQ!$A$2:$NF$60,MATCH(1,(GMWQ!$NE$2:$NE$60=L$3)*(GMWQ!$ND$2:$ND$60=L$4)*(GMWQ!$NF$2:$NF$60=L$1),0),$E202-1966)</f>
        <v>2223</v>
      </c>
      <c r="M202" s="12" cm="1">
        <f t="array" ref="M202">INDEX(GMWQ!$A$2:$NF$60,MATCH(1,(GMWQ!$NE$2:$NE$60=M$3)*(GMWQ!$ND$2:$ND$60=M$4)*(GMWQ!$NF$2:$NF$60=M$1),0),$E202-1966)</f>
        <v>4760</v>
      </c>
      <c r="N202" s="12" cm="1">
        <f t="array" ref="N202">INDEX(GMWQ!$A$2:$NF$60,MATCH(1,(GMWQ!$NE$2:$NE$60=N$3)*(GMWQ!$ND$2:$ND$60=N$4)*(GMWQ!$NF$2:$NF$60=N$1),0),$E202-1966)</f>
        <v>1824</v>
      </c>
      <c r="O202" s="12" cm="1">
        <f t="array" ref="O202">INDEX(GMWQ!$A$2:$NF$60,MATCH(1,(GMWQ!$NE$2:$NE$60=O$3)*(GMWQ!$ND$2:$ND$60=O$4)*(GMWQ!$NF$2:$NF$60=O$1),0),$E202-1966)</f>
        <v>2495</v>
      </c>
      <c r="P202" s="12" cm="1">
        <f t="array" ref="P202">INDEX(GMWQ!$A$2:$NF$60,MATCH(1,(GMWQ!$NE$2:$NE$60=P$3)*(GMWQ!$ND$2:$ND$60=P$4)*(GMWQ!$NF$2:$NF$60=P$1),0),$E202-1966)</f>
        <v>1564</v>
      </c>
      <c r="Q202" s="12" cm="1">
        <f t="array" ref="Q202">INDEX(GMWQ!$A$2:$NF$60,MATCH(1,(GMWQ!$NE$2:$NE$60=Q$3)*(GMWQ!$ND$2:$ND$60=Q$4)*(GMWQ!$NF$2:$NF$60=Q$1),0),$E202-1966)</f>
        <v>1143</v>
      </c>
      <c r="R202" s="12" cm="1">
        <f t="array" ref="R202">INDEX(GMWQ!$A$2:$NF$60,MATCH(1,(GMWQ!$NE$2:$NE$60=R$3)*(GMWQ!$ND$2:$ND$60=R$4)*(GMWQ!$NF$2:$NF$60=R$1),0),$E202-1966)</f>
        <v>618</v>
      </c>
      <c r="S202" s="12" cm="1">
        <f t="array" ref="S202">INDEX(GMWQ!$A$2:$NF$60,MATCH(1,(GMWQ!$NE$2:$NE$60=S$3)*(GMWQ!$ND$2:$ND$60=S$4)*(GMWQ!$NF$2:$NF$60=S$1),0),$E202-1966)</f>
        <v>3208</v>
      </c>
      <c r="T202" s="12" cm="1">
        <f t="array" ref="T202">INDEX(GMWQ!$A$2:$NF$60,MATCH(1,(GMWQ!$NE$2:$NE$60=T$3)*(GMWQ!$ND$2:$ND$60=T$4)*(GMWQ!$NF$2:$NF$60=T$1),0),$E202-1966)</f>
        <v>3027</v>
      </c>
      <c r="U202" s="12" cm="1">
        <f t="array" ref="U202">INDEX(GMWQ!$A$2:$NF$60,MATCH(1,(GMWQ!$NE$2:$NE$60=U$3)*(GMWQ!$ND$2:$ND$60=U$4)*(GMWQ!$NF$2:$NF$60=U$1),0),$E202-1966)</f>
        <v>1618</v>
      </c>
      <c r="V202" s="12" cm="1">
        <f t="array" ref="V202">INDEX(GMWQ!$A$2:$NF$60,MATCH(1,(GMWQ!$NE$2:$NE$60=V$3)*(GMWQ!$ND$2:$ND$60=V$4)*(GMWQ!$NF$2:$NF$60=V$1),0),$E202-1966)</f>
        <v>2977</v>
      </c>
      <c r="W202" s="12" cm="1">
        <f t="array" ref="W202">INDEX(GMWQ!$A$2:$NF$60,MATCH(1,(GMWQ!$NE$2:$NE$60=W$3)*(GMWQ!$ND$2:$ND$60=W$4)*(GMWQ!$NF$2:$NF$60=W$1),0),$E202-1966)</f>
        <v>4589</v>
      </c>
      <c r="X202" s="12" cm="1">
        <f t="array" ref="X202">INDEX(GMWQ!$A$2:$NF$60,MATCH(1,(GMWQ!$NE$2:$NE$60=X$3)*(GMWQ!$ND$2:$ND$60=X$4)*(GMWQ!$NF$2:$NF$60=X$1),0),$E202-1966)</f>
        <v>987</v>
      </c>
      <c r="Y202" s="12" cm="1">
        <f t="array" ref="Y202">INDEX(GMWQ!$A$2:$NF$60,MATCH(1,(GMWQ!$NE$2:$NE$60=Y$3)*(GMWQ!$ND$2:$ND$60=Y$4)*(GMWQ!$NF$2:$NF$60=Y$1),0),$E202-1966)</f>
        <v>972</v>
      </c>
      <c r="Z202" s="12" cm="1">
        <f t="array" ref="Z202">INDEX(GMWQ!$A$2:$NF$60,MATCH(1,(GMWQ!$NE$2:$NE$60=Z$3)*(GMWQ!$ND$2:$ND$60=Z$4)*(GMWQ!$NF$2:$NF$60=Z$1),0),$E202-1966)</f>
        <v>32732</v>
      </c>
      <c r="AA202" s="12" cm="1">
        <f t="array" ref="AA202">INDEX(GMWQ!$A$2:$NF$60,MATCH(1,(GMWQ!$NE$2:$NE$60=AA$3)*(GMWQ!$ND$2:$ND$60=AA$4)*(GMWQ!$NF$2:$NF$60=AA$1),0),$E202-1966)</f>
        <v>5662</v>
      </c>
    </row>
    <row r="203" spans="1:27" x14ac:dyDescent="0.25">
      <c r="A203" s="12">
        <v>2022</v>
      </c>
      <c r="B203" s="12">
        <f t="shared" si="16"/>
        <v>2022</v>
      </c>
      <c r="C203" s="12">
        <f t="shared" si="16"/>
        <v>2021</v>
      </c>
      <c r="D203" s="12">
        <f t="shared" si="16"/>
        <v>2021</v>
      </c>
      <c r="E203" s="12">
        <f t="shared" si="15"/>
        <v>2169</v>
      </c>
      <c r="F203" s="12" cm="1">
        <f t="array" ref="F203">INDEX(GMWQ!$A$2:$NF$60,MATCH(1,(GMWQ!$NE$2:$NE$60=F$3)*(GMWQ!$ND$2:$ND$60=F$4)*(GMWQ!$NF$2:$NF$60=F$1),0),$E203-1966)</f>
        <v>35712</v>
      </c>
      <c r="G203" s="12" cm="1">
        <f t="array" ref="G203">INDEX(GMWQ!$A$2:$NF$60,MATCH(1,(GMWQ!$NE$2:$NE$60=G$3)*(GMWQ!$ND$2:$ND$60=G$4)*(GMWQ!$NF$2:$NF$60=G$1),0),$E203-1966)</f>
        <v>345</v>
      </c>
      <c r="H203" s="12" cm="1">
        <f t="array" ref="H203">INDEX(GMWQ!$A$2:$NF$60,MATCH(1,(GMWQ!$NE$2:$NE$60=H$3)*(GMWQ!$ND$2:$ND$60=H$4)*(GMWQ!$NF$2:$NF$60=H$1),0),$E203-1966)</f>
        <v>51</v>
      </c>
      <c r="I203" s="12" cm="1">
        <f t="array" ref="I203">INDEX(GMWQ!$A$2:$NF$60,MATCH(1,(GMWQ!$NE$2:$NE$60=I$3)*(GMWQ!$ND$2:$ND$60=I$4)*(GMWQ!$NF$2:$NF$60=I$1),0),$E203-1966)</f>
        <v>2612</v>
      </c>
      <c r="J203" s="12" cm="1">
        <f t="array" ref="J203">INDEX(GMWQ!$A$2:$NF$60,MATCH(1,(GMWQ!$NE$2:$NE$60=J$3)*(GMWQ!$ND$2:$ND$60=J$4)*(GMWQ!$NF$2:$NF$60=J$1),0),$E203-1966)</f>
        <v>129</v>
      </c>
      <c r="K203" s="12" cm="1">
        <f t="array" ref="K203">INDEX(GMWQ!$A$2:$NF$60,MATCH(1,(GMWQ!$NE$2:$NE$60=K$3)*(GMWQ!$ND$2:$ND$60=K$4)*(GMWQ!$NF$2:$NF$60=K$1),0),$E203-1966)</f>
        <v>239</v>
      </c>
      <c r="L203" s="12" cm="1">
        <f t="array" ref="L203">INDEX(GMWQ!$A$2:$NF$60,MATCH(1,(GMWQ!$NE$2:$NE$60=L$3)*(GMWQ!$ND$2:$ND$60=L$4)*(GMWQ!$NF$2:$NF$60=L$1),0),$E203-1966)</f>
        <v>2255</v>
      </c>
      <c r="M203" s="12" cm="1">
        <f t="array" ref="M203">INDEX(GMWQ!$A$2:$NF$60,MATCH(1,(GMWQ!$NE$2:$NE$60=M$3)*(GMWQ!$ND$2:$ND$60=M$4)*(GMWQ!$NF$2:$NF$60=M$1),0),$E203-1966)</f>
        <v>4797</v>
      </c>
      <c r="N203" s="12" cm="1">
        <f t="array" ref="N203">INDEX(GMWQ!$A$2:$NF$60,MATCH(1,(GMWQ!$NE$2:$NE$60=N$3)*(GMWQ!$ND$2:$ND$60=N$4)*(GMWQ!$NF$2:$NF$60=N$1),0),$E203-1966)</f>
        <v>1823</v>
      </c>
      <c r="O203" s="12" cm="1">
        <f t="array" ref="O203">INDEX(GMWQ!$A$2:$NF$60,MATCH(1,(GMWQ!$NE$2:$NE$60=O$3)*(GMWQ!$ND$2:$ND$60=O$4)*(GMWQ!$NF$2:$NF$60=O$1),0),$E203-1966)</f>
        <v>2558</v>
      </c>
      <c r="P203" s="12" cm="1">
        <f t="array" ref="P203">INDEX(GMWQ!$A$2:$NF$60,MATCH(1,(GMWQ!$NE$2:$NE$60=P$3)*(GMWQ!$ND$2:$ND$60=P$4)*(GMWQ!$NF$2:$NF$60=P$1),0),$E203-1966)</f>
        <v>1577</v>
      </c>
      <c r="Q203" s="12" cm="1">
        <f t="array" ref="Q203">INDEX(GMWQ!$A$2:$NF$60,MATCH(1,(GMWQ!$NE$2:$NE$60=Q$3)*(GMWQ!$ND$2:$ND$60=Q$4)*(GMWQ!$NF$2:$NF$60=Q$1),0),$E203-1966)</f>
        <v>1114</v>
      </c>
      <c r="R203" s="12" cm="1">
        <f t="array" ref="R203">INDEX(GMWQ!$A$2:$NF$60,MATCH(1,(GMWQ!$NE$2:$NE$60=R$3)*(GMWQ!$ND$2:$ND$60=R$4)*(GMWQ!$NF$2:$NF$60=R$1),0),$E203-1966)</f>
        <v>629</v>
      </c>
      <c r="S203" s="12" cm="1">
        <f t="array" ref="S203">INDEX(GMWQ!$A$2:$NF$60,MATCH(1,(GMWQ!$NE$2:$NE$60=S$3)*(GMWQ!$ND$2:$ND$60=S$4)*(GMWQ!$NF$2:$NF$60=S$1),0),$E203-1966)</f>
        <v>3273</v>
      </c>
      <c r="T203" s="12" cm="1">
        <f t="array" ref="T203">INDEX(GMWQ!$A$2:$NF$60,MATCH(1,(GMWQ!$NE$2:$NE$60=T$3)*(GMWQ!$ND$2:$ND$60=T$4)*(GMWQ!$NF$2:$NF$60=T$1),0),$E203-1966)</f>
        <v>3071</v>
      </c>
      <c r="U203" s="12" cm="1">
        <f t="array" ref="U203">INDEX(GMWQ!$A$2:$NF$60,MATCH(1,(GMWQ!$NE$2:$NE$60=U$3)*(GMWQ!$ND$2:$ND$60=U$4)*(GMWQ!$NF$2:$NF$60=U$1),0),$E203-1966)</f>
        <v>1638</v>
      </c>
      <c r="V203" s="12" cm="1">
        <f t="array" ref="V203">INDEX(GMWQ!$A$2:$NF$60,MATCH(1,(GMWQ!$NE$2:$NE$60=V$3)*(GMWQ!$ND$2:$ND$60=V$4)*(GMWQ!$NF$2:$NF$60=V$1),0),$E203-1966)</f>
        <v>3023</v>
      </c>
      <c r="W203" s="12" cm="1">
        <f t="array" ref="W203">INDEX(GMWQ!$A$2:$NF$60,MATCH(1,(GMWQ!$NE$2:$NE$60=W$3)*(GMWQ!$ND$2:$ND$60=W$4)*(GMWQ!$NF$2:$NF$60=W$1),0),$E203-1966)</f>
        <v>4618</v>
      </c>
      <c r="X203" s="12" cm="1">
        <f t="array" ref="X203">INDEX(GMWQ!$A$2:$NF$60,MATCH(1,(GMWQ!$NE$2:$NE$60=X$3)*(GMWQ!$ND$2:$ND$60=X$4)*(GMWQ!$NF$2:$NF$60=X$1),0),$E203-1966)</f>
        <v>989</v>
      </c>
      <c r="Y203" s="12" cm="1">
        <f t="array" ref="Y203">INDEX(GMWQ!$A$2:$NF$60,MATCH(1,(GMWQ!$NE$2:$NE$60=Y$3)*(GMWQ!$ND$2:$ND$60=Y$4)*(GMWQ!$NF$2:$NF$60=Y$1),0),$E203-1966)</f>
        <v>970</v>
      </c>
      <c r="Z203" s="12" cm="1">
        <f t="array" ref="Z203">INDEX(GMWQ!$A$2:$NF$60,MATCH(1,(GMWQ!$NE$2:$NE$60=Z$3)*(GMWQ!$ND$2:$ND$60=Z$4)*(GMWQ!$NF$2:$NF$60=Z$1),0),$E203-1966)</f>
        <v>32790</v>
      </c>
      <c r="AA203" s="12" cm="1">
        <f t="array" ref="AA203">INDEX(GMWQ!$A$2:$NF$60,MATCH(1,(GMWQ!$NE$2:$NE$60=AA$3)*(GMWQ!$ND$2:$ND$60=AA$4)*(GMWQ!$NF$2:$NF$60=AA$1),0),$E203-1966)</f>
        <v>5680</v>
      </c>
    </row>
    <row r="204" spans="1:27" x14ac:dyDescent="0.25">
      <c r="B204" s="12">
        <f t="shared" ref="B204:D219" si="17">+B200+1</f>
        <v>2022</v>
      </c>
      <c r="C204" s="12">
        <f t="shared" si="17"/>
        <v>2022</v>
      </c>
      <c r="E204" s="12">
        <f t="shared" si="15"/>
        <v>2170</v>
      </c>
      <c r="F204" s="12" cm="1">
        <f t="array" ref="F204">INDEX(GMWQ!$A$2:$NF$60,MATCH(1,(GMWQ!$NE$2:$NE$60=F$3)*(GMWQ!$ND$2:$ND$60=F$4)*(GMWQ!$NF$2:$NF$60=F$1),0),$E204-1966)</f>
        <v>35920</v>
      </c>
      <c r="G204" s="12" cm="1">
        <f t="array" ref="G204">INDEX(GMWQ!$A$2:$NF$60,MATCH(1,(GMWQ!$NE$2:$NE$60=G$3)*(GMWQ!$ND$2:$ND$60=G$4)*(GMWQ!$NF$2:$NF$60=G$1),0),$E204-1966)</f>
        <v>368</v>
      </c>
      <c r="H204" s="12" cm="1">
        <f t="array" ref="H204">INDEX(GMWQ!$A$2:$NF$60,MATCH(1,(GMWQ!$NE$2:$NE$60=H$3)*(GMWQ!$ND$2:$ND$60=H$4)*(GMWQ!$NF$2:$NF$60=H$1),0),$E204-1966)</f>
        <v>51</v>
      </c>
      <c r="I204" s="12" cm="1">
        <f t="array" ref="I204">INDEX(GMWQ!$A$2:$NF$60,MATCH(1,(GMWQ!$NE$2:$NE$60=I$3)*(GMWQ!$ND$2:$ND$60=I$4)*(GMWQ!$NF$2:$NF$60=I$1),0),$E204-1966)</f>
        <v>2612</v>
      </c>
      <c r="J204" s="12" cm="1">
        <f t="array" ref="J204">INDEX(GMWQ!$A$2:$NF$60,MATCH(1,(GMWQ!$NE$2:$NE$60=J$3)*(GMWQ!$ND$2:$ND$60=J$4)*(GMWQ!$NF$2:$NF$60=J$1),0),$E204-1966)</f>
        <v>131</v>
      </c>
      <c r="K204" s="12" cm="1">
        <f t="array" ref="K204">INDEX(GMWQ!$A$2:$NF$60,MATCH(1,(GMWQ!$NE$2:$NE$60=K$3)*(GMWQ!$ND$2:$ND$60=K$4)*(GMWQ!$NF$2:$NF$60=K$1),0),$E204-1966)</f>
        <v>237</v>
      </c>
      <c r="L204" s="12" cm="1">
        <f t="array" ref="L204">INDEX(GMWQ!$A$2:$NF$60,MATCH(1,(GMWQ!$NE$2:$NE$60=L$3)*(GMWQ!$ND$2:$ND$60=L$4)*(GMWQ!$NF$2:$NF$60=L$1),0),$E204-1966)</f>
        <v>2251</v>
      </c>
      <c r="M204" s="12" cm="1">
        <f t="array" ref="M204">INDEX(GMWQ!$A$2:$NF$60,MATCH(1,(GMWQ!$NE$2:$NE$60=M$3)*(GMWQ!$ND$2:$ND$60=M$4)*(GMWQ!$NF$2:$NF$60=M$1),0),$E204-1966)</f>
        <v>4751</v>
      </c>
      <c r="N204" s="12" cm="1">
        <f t="array" ref="N204">INDEX(GMWQ!$A$2:$NF$60,MATCH(1,(GMWQ!$NE$2:$NE$60=N$3)*(GMWQ!$ND$2:$ND$60=N$4)*(GMWQ!$NF$2:$NF$60=N$1),0),$E204-1966)</f>
        <v>1843</v>
      </c>
      <c r="O204" s="12" cm="1">
        <f t="array" ref="O204">INDEX(GMWQ!$A$2:$NF$60,MATCH(1,(GMWQ!$NE$2:$NE$60=O$3)*(GMWQ!$ND$2:$ND$60=O$4)*(GMWQ!$NF$2:$NF$60=O$1),0),$E204-1966)</f>
        <v>2595</v>
      </c>
      <c r="P204" s="12" cm="1">
        <f t="array" ref="P204">INDEX(GMWQ!$A$2:$NF$60,MATCH(1,(GMWQ!$NE$2:$NE$60=P$3)*(GMWQ!$ND$2:$ND$60=P$4)*(GMWQ!$NF$2:$NF$60=P$1),0),$E204-1966)</f>
        <v>1608</v>
      </c>
      <c r="Q204" s="12" cm="1">
        <f t="array" ref="Q204">INDEX(GMWQ!$A$2:$NF$60,MATCH(1,(GMWQ!$NE$2:$NE$60=Q$3)*(GMWQ!$ND$2:$ND$60=Q$4)*(GMWQ!$NF$2:$NF$60=Q$1),0),$E204-1966)</f>
        <v>1094</v>
      </c>
      <c r="R204" s="12" cm="1">
        <f t="array" ref="R204">INDEX(GMWQ!$A$2:$NF$60,MATCH(1,(GMWQ!$NE$2:$NE$60=R$3)*(GMWQ!$ND$2:$ND$60=R$4)*(GMWQ!$NF$2:$NF$60=R$1),0),$E204-1966)</f>
        <v>652</v>
      </c>
      <c r="S204" s="12" cm="1">
        <f t="array" ref="S204">INDEX(GMWQ!$A$2:$NF$60,MATCH(1,(GMWQ!$NE$2:$NE$60=S$3)*(GMWQ!$ND$2:$ND$60=S$4)*(GMWQ!$NF$2:$NF$60=S$1),0),$E204-1966)</f>
        <v>3261</v>
      </c>
      <c r="T204" s="12" cm="1">
        <f t="array" ref="T204">INDEX(GMWQ!$A$2:$NF$60,MATCH(1,(GMWQ!$NE$2:$NE$60=T$3)*(GMWQ!$ND$2:$ND$60=T$4)*(GMWQ!$NF$2:$NF$60=T$1),0),$E204-1966)</f>
        <v>3136</v>
      </c>
      <c r="U204" s="12" cm="1">
        <f t="array" ref="U204">INDEX(GMWQ!$A$2:$NF$60,MATCH(1,(GMWQ!$NE$2:$NE$60=U$3)*(GMWQ!$ND$2:$ND$60=U$4)*(GMWQ!$NF$2:$NF$60=U$1),0),$E204-1966)</f>
        <v>1628</v>
      </c>
      <c r="V204" s="12" cm="1">
        <f t="array" ref="V204">INDEX(GMWQ!$A$2:$NF$60,MATCH(1,(GMWQ!$NE$2:$NE$60=V$3)*(GMWQ!$ND$2:$ND$60=V$4)*(GMWQ!$NF$2:$NF$60=V$1),0),$E204-1966)</f>
        <v>3057</v>
      </c>
      <c r="W204" s="12" cm="1">
        <f t="array" ref="W204">INDEX(GMWQ!$A$2:$NF$60,MATCH(1,(GMWQ!$NE$2:$NE$60=W$3)*(GMWQ!$ND$2:$ND$60=W$4)*(GMWQ!$NF$2:$NF$60=W$1),0),$E204-1966)</f>
        <v>4636</v>
      </c>
      <c r="X204" s="12" cm="1">
        <f t="array" ref="X204">INDEX(GMWQ!$A$2:$NF$60,MATCH(1,(GMWQ!$NE$2:$NE$60=X$3)*(GMWQ!$ND$2:$ND$60=X$4)*(GMWQ!$NF$2:$NF$60=X$1),0),$E204-1966)</f>
        <v>1019</v>
      </c>
      <c r="Y204" s="12" cm="1">
        <f t="array" ref="Y204">INDEX(GMWQ!$A$2:$NF$60,MATCH(1,(GMWQ!$NE$2:$NE$60=Y$3)*(GMWQ!$ND$2:$ND$60=Y$4)*(GMWQ!$NF$2:$NF$60=Y$1),0),$E204-1966)</f>
        <v>991</v>
      </c>
      <c r="Z204" s="12" cm="1">
        <f t="array" ref="Z204">INDEX(GMWQ!$A$2:$NF$60,MATCH(1,(GMWQ!$NE$2:$NE$60=Z$3)*(GMWQ!$ND$2:$ND$60=Z$4)*(GMWQ!$NF$2:$NF$60=Z$1),0),$E204-1966)</f>
        <v>33002</v>
      </c>
      <c r="AA204" s="12" cm="1">
        <f t="array" ref="AA204">INDEX(GMWQ!$A$2:$NF$60,MATCH(1,(GMWQ!$NE$2:$NE$60=AA$3)*(GMWQ!$ND$2:$ND$60=AA$4)*(GMWQ!$NF$2:$NF$60=AA$1),0),$E204-1966)</f>
        <v>5690</v>
      </c>
    </row>
    <row r="205" spans="1:27" x14ac:dyDescent="0.25">
      <c r="B205" s="12">
        <f t="shared" si="17"/>
        <v>2022</v>
      </c>
      <c r="C205" s="12">
        <f t="shared" si="17"/>
        <v>2022</v>
      </c>
      <c r="E205" s="12">
        <f t="shared" si="15"/>
        <v>2171</v>
      </c>
      <c r="F205" s="12" cm="1">
        <f t="array" ref="F205">INDEX(GMWQ!$A$2:$NF$60,MATCH(1,(GMWQ!$NE$2:$NE$60=F$3)*(GMWQ!$ND$2:$ND$60=F$4)*(GMWQ!$NF$2:$NF$60=F$1),0),$E205-1966)</f>
        <v>35985</v>
      </c>
      <c r="G205" s="12" cm="1">
        <f t="array" ref="G205">INDEX(GMWQ!$A$2:$NF$60,MATCH(1,(GMWQ!$NE$2:$NE$60=G$3)*(GMWQ!$ND$2:$ND$60=G$4)*(GMWQ!$NF$2:$NF$60=G$1),0),$E205-1966)</f>
        <v>362</v>
      </c>
      <c r="H205" s="12" cm="1">
        <f t="array" ref="H205">INDEX(GMWQ!$A$2:$NF$60,MATCH(1,(GMWQ!$NE$2:$NE$60=H$3)*(GMWQ!$ND$2:$ND$60=H$4)*(GMWQ!$NF$2:$NF$60=H$1),0),$E205-1966)</f>
        <v>52</v>
      </c>
      <c r="I205" s="12" cm="1">
        <f t="array" ref="I205">INDEX(GMWQ!$A$2:$NF$60,MATCH(1,(GMWQ!$NE$2:$NE$60=I$3)*(GMWQ!$ND$2:$ND$60=I$4)*(GMWQ!$NF$2:$NF$60=I$1),0),$E205-1966)</f>
        <v>2617</v>
      </c>
      <c r="J205" s="12" cm="1">
        <f t="array" ref="J205">INDEX(GMWQ!$A$2:$NF$60,MATCH(1,(GMWQ!$NE$2:$NE$60=J$3)*(GMWQ!$ND$2:$ND$60=J$4)*(GMWQ!$NF$2:$NF$60=J$1),0),$E205-1966)</f>
        <v>123</v>
      </c>
      <c r="K205" s="12" cm="1">
        <f t="array" ref="K205">INDEX(GMWQ!$A$2:$NF$60,MATCH(1,(GMWQ!$NE$2:$NE$60=K$3)*(GMWQ!$ND$2:$ND$60=K$4)*(GMWQ!$NF$2:$NF$60=K$1),0),$E205-1966)</f>
        <v>240</v>
      </c>
      <c r="L205" s="12" cm="1">
        <f t="array" ref="L205">INDEX(GMWQ!$A$2:$NF$60,MATCH(1,(GMWQ!$NE$2:$NE$60=L$3)*(GMWQ!$ND$2:$ND$60=L$4)*(GMWQ!$NF$2:$NF$60=L$1),0),$E205-1966)</f>
        <v>2201</v>
      </c>
      <c r="M205" s="12" cm="1">
        <f t="array" ref="M205">INDEX(GMWQ!$A$2:$NF$60,MATCH(1,(GMWQ!$NE$2:$NE$60=M$3)*(GMWQ!$ND$2:$ND$60=M$4)*(GMWQ!$NF$2:$NF$60=M$1),0),$E205-1966)</f>
        <v>4749</v>
      </c>
      <c r="N205" s="12" cm="1">
        <f t="array" ref="N205">INDEX(GMWQ!$A$2:$NF$60,MATCH(1,(GMWQ!$NE$2:$NE$60=N$3)*(GMWQ!$ND$2:$ND$60=N$4)*(GMWQ!$NF$2:$NF$60=N$1),0),$E205-1966)</f>
        <v>1877</v>
      </c>
      <c r="O205" s="12" cm="1">
        <f t="array" ref="O205">INDEX(GMWQ!$A$2:$NF$60,MATCH(1,(GMWQ!$NE$2:$NE$60=O$3)*(GMWQ!$ND$2:$ND$60=O$4)*(GMWQ!$NF$2:$NF$60=O$1),0),$E205-1966)</f>
        <v>2670</v>
      </c>
      <c r="P205" s="12" cm="1">
        <f t="array" ref="P205">INDEX(GMWQ!$A$2:$NF$60,MATCH(1,(GMWQ!$NE$2:$NE$60=P$3)*(GMWQ!$ND$2:$ND$60=P$4)*(GMWQ!$NF$2:$NF$60=P$1),0),$E205-1966)</f>
        <v>1624</v>
      </c>
      <c r="Q205" s="12" cm="1">
        <f t="array" ref="Q205">INDEX(GMWQ!$A$2:$NF$60,MATCH(1,(GMWQ!$NE$2:$NE$60=Q$3)*(GMWQ!$ND$2:$ND$60=Q$4)*(GMWQ!$NF$2:$NF$60=Q$1),0),$E205-1966)</f>
        <v>1087</v>
      </c>
      <c r="R205" s="12" cm="1">
        <f t="array" ref="R205">INDEX(GMWQ!$A$2:$NF$60,MATCH(1,(GMWQ!$NE$2:$NE$60=R$3)*(GMWQ!$ND$2:$ND$60=R$4)*(GMWQ!$NF$2:$NF$60=R$1),0),$E205-1966)</f>
        <v>662</v>
      </c>
      <c r="S205" s="12" cm="1">
        <f t="array" ref="S205">INDEX(GMWQ!$A$2:$NF$60,MATCH(1,(GMWQ!$NE$2:$NE$60=S$3)*(GMWQ!$ND$2:$ND$60=S$4)*(GMWQ!$NF$2:$NF$60=S$1),0),$E205-1966)</f>
        <v>3276</v>
      </c>
      <c r="T205" s="12" cm="1">
        <f t="array" ref="T205">INDEX(GMWQ!$A$2:$NF$60,MATCH(1,(GMWQ!$NE$2:$NE$60=T$3)*(GMWQ!$ND$2:$ND$60=T$4)*(GMWQ!$NF$2:$NF$60=T$1),0),$E205-1966)</f>
        <v>3128</v>
      </c>
      <c r="U205" s="12" cm="1">
        <f t="array" ref="U205">INDEX(GMWQ!$A$2:$NF$60,MATCH(1,(GMWQ!$NE$2:$NE$60=U$3)*(GMWQ!$ND$2:$ND$60=U$4)*(GMWQ!$NF$2:$NF$60=U$1),0),$E205-1966)</f>
        <v>1638</v>
      </c>
      <c r="V205" s="12" cm="1">
        <f t="array" ref="V205">INDEX(GMWQ!$A$2:$NF$60,MATCH(1,(GMWQ!$NE$2:$NE$60=V$3)*(GMWQ!$ND$2:$ND$60=V$4)*(GMWQ!$NF$2:$NF$60=V$1),0),$E205-1966)</f>
        <v>3009</v>
      </c>
      <c r="W205" s="12" cm="1">
        <f t="array" ref="W205">INDEX(GMWQ!$A$2:$NF$60,MATCH(1,(GMWQ!$NE$2:$NE$60=W$3)*(GMWQ!$ND$2:$ND$60=W$4)*(GMWQ!$NF$2:$NF$60=W$1),0),$E205-1966)</f>
        <v>4647</v>
      </c>
      <c r="X205" s="12" cm="1">
        <f t="array" ref="X205">INDEX(GMWQ!$A$2:$NF$60,MATCH(1,(GMWQ!$NE$2:$NE$60=X$3)*(GMWQ!$ND$2:$ND$60=X$4)*(GMWQ!$NF$2:$NF$60=X$1),0),$E205-1966)</f>
        <v>1023</v>
      </c>
      <c r="Y205" s="12" cm="1">
        <f t="array" ref="Y205">INDEX(GMWQ!$A$2:$NF$60,MATCH(1,(GMWQ!$NE$2:$NE$60=Y$3)*(GMWQ!$ND$2:$ND$60=Y$4)*(GMWQ!$NF$2:$NF$60=Y$1),0),$E205-1966)</f>
        <v>999</v>
      </c>
      <c r="Z205" s="12" cm="1">
        <f t="array" ref="Z205">INDEX(GMWQ!$A$2:$NF$60,MATCH(1,(GMWQ!$NE$2:$NE$60=Z$3)*(GMWQ!$ND$2:$ND$60=Z$4)*(GMWQ!$NF$2:$NF$60=Z$1),0),$E205-1966)</f>
        <v>32921</v>
      </c>
      <c r="AA205" s="12" cm="1">
        <f t="array" ref="AA205">INDEX(GMWQ!$A$2:$NF$60,MATCH(1,(GMWQ!$NE$2:$NE$60=AA$3)*(GMWQ!$ND$2:$ND$60=AA$4)*(GMWQ!$NF$2:$NF$60=AA$1),0),$E205-1966)</f>
        <v>5706</v>
      </c>
    </row>
    <row r="206" spans="1:27" x14ac:dyDescent="0.25">
      <c r="B206" s="12">
        <f t="shared" si="17"/>
        <v>2022</v>
      </c>
      <c r="C206" s="12">
        <f t="shared" si="17"/>
        <v>2022</v>
      </c>
      <c r="E206" s="12">
        <f t="shared" si="15"/>
        <v>2172</v>
      </c>
      <c r="F206" s="12" cm="1">
        <f t="array" ref="F206">INDEX(GMWQ!$A$2:$NF$60,MATCH(1,(GMWQ!$NE$2:$NE$60=F$3)*(GMWQ!$ND$2:$ND$60=F$4)*(GMWQ!$NF$2:$NF$60=F$1),0),$E206-1966)</f>
        <v>36181</v>
      </c>
      <c r="G206" s="12" cm="1">
        <f t="array" ref="G206">INDEX(GMWQ!$A$2:$NF$60,MATCH(1,(GMWQ!$NE$2:$NE$60=G$3)*(GMWQ!$ND$2:$ND$60=G$4)*(GMWQ!$NF$2:$NF$60=G$1),0),$E206-1966)</f>
        <v>350</v>
      </c>
      <c r="H206" s="12" cm="1">
        <f t="array" ref="H206">INDEX(GMWQ!$A$2:$NF$60,MATCH(1,(GMWQ!$NE$2:$NE$60=H$3)*(GMWQ!$ND$2:$ND$60=H$4)*(GMWQ!$NF$2:$NF$60=H$1),0),$E206-1966)</f>
        <v>53</v>
      </c>
      <c r="I206" s="12" cm="1">
        <f t="array" ref="I206">INDEX(GMWQ!$A$2:$NF$60,MATCH(1,(GMWQ!$NE$2:$NE$60=I$3)*(GMWQ!$ND$2:$ND$60=I$4)*(GMWQ!$NF$2:$NF$60=I$1),0),$E206-1966)</f>
        <v>2621</v>
      </c>
      <c r="J206" s="12" cm="1">
        <f t="array" ref="J206">INDEX(GMWQ!$A$2:$NF$60,MATCH(1,(GMWQ!$NE$2:$NE$60=J$3)*(GMWQ!$ND$2:$ND$60=J$4)*(GMWQ!$NF$2:$NF$60=J$1),0),$E206-1966)</f>
        <v>121</v>
      </c>
      <c r="K206" s="12" cm="1">
        <f t="array" ref="K206">INDEX(GMWQ!$A$2:$NF$60,MATCH(1,(GMWQ!$NE$2:$NE$60=K$3)*(GMWQ!$ND$2:$ND$60=K$4)*(GMWQ!$NF$2:$NF$60=K$1),0),$E206-1966)</f>
        <v>241</v>
      </c>
      <c r="L206" s="12" cm="1">
        <f t="array" ref="L206">INDEX(GMWQ!$A$2:$NF$60,MATCH(1,(GMWQ!$NE$2:$NE$60=L$3)*(GMWQ!$ND$2:$ND$60=L$4)*(GMWQ!$NF$2:$NF$60=L$1),0),$E206-1966)</f>
        <v>2225</v>
      </c>
      <c r="M206" s="12" cm="1">
        <f t="array" ref="M206">INDEX(GMWQ!$A$2:$NF$60,MATCH(1,(GMWQ!$NE$2:$NE$60=M$3)*(GMWQ!$ND$2:$ND$60=M$4)*(GMWQ!$NF$2:$NF$60=M$1),0),$E206-1966)</f>
        <v>4743</v>
      </c>
      <c r="N206" s="12" cm="1">
        <f t="array" ref="N206">INDEX(GMWQ!$A$2:$NF$60,MATCH(1,(GMWQ!$NE$2:$NE$60=N$3)*(GMWQ!$ND$2:$ND$60=N$4)*(GMWQ!$NF$2:$NF$60=N$1),0),$E206-1966)</f>
        <v>1890</v>
      </c>
      <c r="O206" s="12" cm="1">
        <f t="array" ref="O206">INDEX(GMWQ!$A$2:$NF$60,MATCH(1,(GMWQ!$NE$2:$NE$60=O$3)*(GMWQ!$ND$2:$ND$60=O$4)*(GMWQ!$NF$2:$NF$60=O$1),0),$E206-1966)</f>
        <v>2713</v>
      </c>
      <c r="P206" s="12" cm="1">
        <f t="array" ref="P206">INDEX(GMWQ!$A$2:$NF$60,MATCH(1,(GMWQ!$NE$2:$NE$60=P$3)*(GMWQ!$ND$2:$ND$60=P$4)*(GMWQ!$NF$2:$NF$60=P$1),0),$E206-1966)</f>
        <v>1624</v>
      </c>
      <c r="Q206" s="12" cm="1">
        <f t="array" ref="Q206">INDEX(GMWQ!$A$2:$NF$60,MATCH(1,(GMWQ!$NE$2:$NE$60=Q$3)*(GMWQ!$ND$2:$ND$60=Q$4)*(GMWQ!$NF$2:$NF$60=Q$1),0),$E206-1966)</f>
        <v>1119</v>
      </c>
      <c r="R206" s="12" cm="1">
        <f t="array" ref="R206">INDEX(GMWQ!$A$2:$NF$60,MATCH(1,(GMWQ!$NE$2:$NE$60=R$3)*(GMWQ!$ND$2:$ND$60=R$4)*(GMWQ!$NF$2:$NF$60=R$1),0),$E206-1966)</f>
        <v>682</v>
      </c>
      <c r="S206" s="12" cm="1">
        <f t="array" ref="S206">INDEX(GMWQ!$A$2:$NF$60,MATCH(1,(GMWQ!$NE$2:$NE$60=S$3)*(GMWQ!$ND$2:$ND$60=S$4)*(GMWQ!$NF$2:$NF$60=S$1),0),$E206-1966)</f>
        <v>3353</v>
      </c>
      <c r="T206" s="12" cm="1">
        <f t="array" ref="T206">INDEX(GMWQ!$A$2:$NF$60,MATCH(1,(GMWQ!$NE$2:$NE$60=T$3)*(GMWQ!$ND$2:$ND$60=T$4)*(GMWQ!$NF$2:$NF$60=T$1),0),$E206-1966)</f>
        <v>3099</v>
      </c>
      <c r="U206" s="12" cm="1">
        <f t="array" ref="U206">INDEX(GMWQ!$A$2:$NF$60,MATCH(1,(GMWQ!$NE$2:$NE$60=U$3)*(GMWQ!$ND$2:$ND$60=U$4)*(GMWQ!$NF$2:$NF$60=U$1),0),$E206-1966)</f>
        <v>1644</v>
      </c>
      <c r="V206" s="12" cm="1">
        <f t="array" ref="V206">INDEX(GMWQ!$A$2:$NF$60,MATCH(1,(GMWQ!$NE$2:$NE$60=V$3)*(GMWQ!$ND$2:$ND$60=V$4)*(GMWQ!$NF$2:$NF$60=V$1),0),$E206-1966)</f>
        <v>2993</v>
      </c>
      <c r="W206" s="12" cm="1">
        <f t="array" ref="W206">INDEX(GMWQ!$A$2:$NF$60,MATCH(1,(GMWQ!$NE$2:$NE$60=W$3)*(GMWQ!$ND$2:$ND$60=W$4)*(GMWQ!$NF$2:$NF$60=W$1),0),$E206-1966)</f>
        <v>4679</v>
      </c>
      <c r="X206" s="12" cm="1">
        <f t="array" ref="X206">INDEX(GMWQ!$A$2:$NF$60,MATCH(1,(GMWQ!$NE$2:$NE$60=X$3)*(GMWQ!$ND$2:$ND$60=X$4)*(GMWQ!$NF$2:$NF$60=X$1),0),$E206-1966)</f>
        <v>1029</v>
      </c>
      <c r="Y206" s="12" cm="1">
        <f t="array" ref="Y206">INDEX(GMWQ!$A$2:$NF$60,MATCH(1,(GMWQ!$NE$2:$NE$60=Y$3)*(GMWQ!$ND$2:$ND$60=Y$4)*(GMWQ!$NF$2:$NF$60=Y$1),0),$E206-1966)</f>
        <v>1002</v>
      </c>
      <c r="Z206" s="12" cm="1">
        <f t="array" ref="Z206">INDEX(GMWQ!$A$2:$NF$60,MATCH(1,(GMWQ!$NE$2:$NE$60=Z$3)*(GMWQ!$ND$2:$ND$60=Z$4)*(GMWQ!$NF$2:$NF$60=Z$1),0),$E206-1966)</f>
        <v>33116</v>
      </c>
      <c r="AA206" s="12" cm="1">
        <f t="array" ref="AA206">INDEX(GMWQ!$A$2:$NF$60,MATCH(1,(GMWQ!$NE$2:$NE$60=AA$3)*(GMWQ!$ND$2:$ND$60=AA$4)*(GMWQ!$NF$2:$NF$60=AA$1),0),$E206-1966)</f>
        <v>5736</v>
      </c>
    </row>
    <row r="207" spans="1:27" x14ac:dyDescent="0.25">
      <c r="A207" s="12">
        <v>2023</v>
      </c>
      <c r="B207" s="12">
        <f t="shared" si="17"/>
        <v>2023</v>
      </c>
      <c r="C207" s="12">
        <f t="shared" si="17"/>
        <v>2022</v>
      </c>
      <c r="D207" s="12">
        <f t="shared" si="17"/>
        <v>2022</v>
      </c>
      <c r="E207" s="12">
        <f t="shared" si="15"/>
        <v>2173</v>
      </c>
      <c r="F207" s="12" cm="1">
        <f t="array" ref="F207">INDEX(GMWQ!$A$2:$NF$60,MATCH(1,(GMWQ!$NE$2:$NE$60=F$3)*(GMWQ!$ND$2:$ND$60=F$4)*(GMWQ!$NF$2:$NF$60=F$1),0),$E207-1966)</f>
        <v>36537</v>
      </c>
      <c r="G207" s="12" cm="1">
        <f t="array" ref="G207">INDEX(GMWQ!$A$2:$NF$60,MATCH(1,(GMWQ!$NE$2:$NE$60=G$3)*(GMWQ!$ND$2:$ND$60=G$4)*(GMWQ!$NF$2:$NF$60=G$1),0),$E207-1966)</f>
        <v>367</v>
      </c>
      <c r="H207" s="12" cm="1">
        <f t="array" ref="H207">INDEX(GMWQ!$A$2:$NF$60,MATCH(1,(GMWQ!$NE$2:$NE$60=H$3)*(GMWQ!$ND$2:$ND$60=H$4)*(GMWQ!$NF$2:$NF$60=H$1),0),$E207-1966)</f>
        <v>57</v>
      </c>
      <c r="I207" s="12" cm="1">
        <f t="array" ref="I207">INDEX(GMWQ!$A$2:$NF$60,MATCH(1,(GMWQ!$NE$2:$NE$60=I$3)*(GMWQ!$ND$2:$ND$60=I$4)*(GMWQ!$NF$2:$NF$60=I$1),0),$E207-1966)</f>
        <v>2613</v>
      </c>
      <c r="J207" s="12" cm="1">
        <f t="array" ref="J207">INDEX(GMWQ!$A$2:$NF$60,MATCH(1,(GMWQ!$NE$2:$NE$60=J$3)*(GMWQ!$ND$2:$ND$60=J$4)*(GMWQ!$NF$2:$NF$60=J$1),0),$E207-1966)</f>
        <v>121</v>
      </c>
      <c r="K207" s="12" cm="1">
        <f t="array" ref="K207">INDEX(GMWQ!$A$2:$NF$60,MATCH(1,(GMWQ!$NE$2:$NE$60=K$3)*(GMWQ!$ND$2:$ND$60=K$4)*(GMWQ!$NF$2:$NF$60=K$1),0),$E207-1966)</f>
        <v>251</v>
      </c>
      <c r="L207" s="12" cm="1">
        <f t="array" ref="L207">INDEX(GMWQ!$A$2:$NF$60,MATCH(1,(GMWQ!$NE$2:$NE$60=L$3)*(GMWQ!$ND$2:$ND$60=L$4)*(GMWQ!$NF$2:$NF$60=L$1),0),$E207-1966)</f>
        <v>2258</v>
      </c>
      <c r="M207" s="12" cm="1">
        <f t="array" ref="M207">INDEX(GMWQ!$A$2:$NF$60,MATCH(1,(GMWQ!$NE$2:$NE$60=M$3)*(GMWQ!$ND$2:$ND$60=M$4)*(GMWQ!$NF$2:$NF$60=M$1),0),$E207-1966)</f>
        <v>4775</v>
      </c>
      <c r="N207" s="12" cm="1">
        <f t="array" ref="N207">INDEX(GMWQ!$A$2:$NF$60,MATCH(1,(GMWQ!$NE$2:$NE$60=N$3)*(GMWQ!$ND$2:$ND$60=N$4)*(GMWQ!$NF$2:$NF$60=N$1),0),$E207-1966)</f>
        <v>1896</v>
      </c>
      <c r="O207" s="12" cm="1">
        <f t="array" ref="O207">INDEX(GMWQ!$A$2:$NF$60,MATCH(1,(GMWQ!$NE$2:$NE$60=O$3)*(GMWQ!$ND$2:$ND$60=O$4)*(GMWQ!$NF$2:$NF$60=O$1),0),$E207-1966)</f>
        <v>2699</v>
      </c>
      <c r="P207" s="12" cm="1">
        <f t="array" ref="P207">INDEX(GMWQ!$A$2:$NF$60,MATCH(1,(GMWQ!$NE$2:$NE$60=P$3)*(GMWQ!$ND$2:$ND$60=P$4)*(GMWQ!$NF$2:$NF$60=P$1),0),$E207-1966)</f>
        <v>1656</v>
      </c>
      <c r="Q207" s="12" cm="1">
        <f t="array" ref="Q207">INDEX(GMWQ!$A$2:$NF$60,MATCH(1,(GMWQ!$NE$2:$NE$60=Q$3)*(GMWQ!$ND$2:$ND$60=Q$4)*(GMWQ!$NF$2:$NF$60=Q$1),0),$E207-1966)</f>
        <v>1140</v>
      </c>
      <c r="R207" s="12" cm="1">
        <f t="array" ref="R207">INDEX(GMWQ!$A$2:$NF$60,MATCH(1,(GMWQ!$NE$2:$NE$60=R$3)*(GMWQ!$ND$2:$ND$60=R$4)*(GMWQ!$NF$2:$NF$60=R$1),0),$E207-1966)</f>
        <v>704</v>
      </c>
      <c r="S207" s="12" cm="1">
        <f t="array" ref="S207">INDEX(GMWQ!$A$2:$NF$60,MATCH(1,(GMWQ!$NE$2:$NE$60=S$3)*(GMWQ!$ND$2:$ND$60=S$4)*(GMWQ!$NF$2:$NF$60=S$1),0),$E207-1966)</f>
        <v>3419</v>
      </c>
      <c r="T207" s="12" cm="1">
        <f t="array" ref="T207">INDEX(GMWQ!$A$2:$NF$60,MATCH(1,(GMWQ!$NE$2:$NE$60=T$3)*(GMWQ!$ND$2:$ND$60=T$4)*(GMWQ!$NF$2:$NF$60=T$1),0),$E207-1966)</f>
        <v>3102</v>
      </c>
      <c r="U207" s="12" cm="1">
        <f t="array" ref="U207">INDEX(GMWQ!$A$2:$NF$60,MATCH(1,(GMWQ!$NE$2:$NE$60=U$3)*(GMWQ!$ND$2:$ND$60=U$4)*(GMWQ!$NF$2:$NF$60=U$1),0),$E207-1966)</f>
        <v>1663</v>
      </c>
      <c r="V207" s="12" cm="1">
        <f t="array" ref="V207">INDEX(GMWQ!$A$2:$NF$60,MATCH(1,(GMWQ!$NE$2:$NE$60=V$3)*(GMWQ!$ND$2:$ND$60=V$4)*(GMWQ!$NF$2:$NF$60=V$1),0),$E207-1966)</f>
        <v>3019</v>
      </c>
      <c r="W207" s="12" cm="1">
        <f t="array" ref="W207">INDEX(GMWQ!$A$2:$NF$60,MATCH(1,(GMWQ!$NE$2:$NE$60=W$3)*(GMWQ!$ND$2:$ND$60=W$4)*(GMWQ!$NF$2:$NF$60=W$1),0),$E207-1966)</f>
        <v>4767</v>
      </c>
      <c r="X207" s="12" cm="1">
        <f t="array" ref="X207">INDEX(GMWQ!$A$2:$NF$60,MATCH(1,(GMWQ!$NE$2:$NE$60=X$3)*(GMWQ!$ND$2:$ND$60=X$4)*(GMWQ!$NF$2:$NF$60=X$1),0),$E207-1966)</f>
        <v>1035</v>
      </c>
      <c r="Y207" s="12" cm="1">
        <f t="array" ref="Y207">INDEX(GMWQ!$A$2:$NF$60,MATCH(1,(GMWQ!$NE$2:$NE$60=Y$3)*(GMWQ!$ND$2:$ND$60=Y$4)*(GMWQ!$NF$2:$NF$60=Y$1),0),$E207-1966)</f>
        <v>995</v>
      </c>
      <c r="Z207" s="12" cm="1">
        <f t="array" ref="Z207">INDEX(GMWQ!$A$2:$NF$60,MATCH(1,(GMWQ!$NE$2:$NE$60=Z$3)*(GMWQ!$ND$2:$ND$60=Z$4)*(GMWQ!$NF$2:$NF$60=Z$1),0),$E207-1966)</f>
        <v>33325</v>
      </c>
      <c r="AA207" s="12" cm="1">
        <f t="array" ref="AA207">INDEX(GMWQ!$A$2:$NF$60,MATCH(1,(GMWQ!$NE$2:$NE$60=AA$3)*(GMWQ!$ND$2:$ND$60=AA$4)*(GMWQ!$NF$2:$NF$60=AA$1),0),$E207-1966)</f>
        <v>5773</v>
      </c>
    </row>
    <row r="208" spans="1:27" x14ac:dyDescent="0.25">
      <c r="B208" s="12">
        <f t="shared" si="17"/>
        <v>2023</v>
      </c>
      <c r="C208" s="12">
        <f t="shared" si="17"/>
        <v>2023</v>
      </c>
      <c r="E208" s="12">
        <f t="shared" si="15"/>
        <v>2174</v>
      </c>
      <c r="F208" s="12" cm="1">
        <f t="array" ref="F208">INDEX(GMWQ!$A$2:$NF$60,MATCH(1,(GMWQ!$NE$2:$NE$60=F$3)*(GMWQ!$ND$2:$ND$60=F$4)*(GMWQ!$NF$2:$NF$60=F$1),0),$E208-1966)</f>
        <v>36330</v>
      </c>
      <c r="G208" s="12" cm="1">
        <f t="array" ref="G208">INDEX(GMWQ!$A$2:$NF$60,MATCH(1,(GMWQ!$NE$2:$NE$60=G$3)*(GMWQ!$ND$2:$ND$60=G$4)*(GMWQ!$NF$2:$NF$60=G$1),0),$E208-1966)</f>
        <v>338</v>
      </c>
      <c r="H208" s="12" cm="1">
        <f t="array" ref="H208">INDEX(GMWQ!$A$2:$NF$60,MATCH(1,(GMWQ!$NE$2:$NE$60=H$3)*(GMWQ!$ND$2:$ND$60=H$4)*(GMWQ!$NF$2:$NF$60=H$1),0),$E208-1966)</f>
        <v>52</v>
      </c>
      <c r="I208" s="12" cm="1">
        <f t="array" ref="I208">INDEX(GMWQ!$A$2:$NF$60,MATCH(1,(GMWQ!$NE$2:$NE$60=I$3)*(GMWQ!$ND$2:$ND$60=I$4)*(GMWQ!$NF$2:$NF$60=I$1),0),$E208-1966)</f>
        <v>2578</v>
      </c>
      <c r="J208" s="12" cm="1">
        <f t="array" ref="J208">INDEX(GMWQ!$A$2:$NF$60,MATCH(1,(GMWQ!$NE$2:$NE$60=J$3)*(GMWQ!$ND$2:$ND$60=J$4)*(GMWQ!$NF$2:$NF$60=J$1),0),$E208-1966)</f>
        <v>128</v>
      </c>
      <c r="K208" s="12" cm="1">
        <f t="array" ref="K208">INDEX(GMWQ!$A$2:$NF$60,MATCH(1,(GMWQ!$NE$2:$NE$60=K$3)*(GMWQ!$ND$2:$ND$60=K$4)*(GMWQ!$NF$2:$NF$60=K$1),0),$E208-1966)</f>
        <v>250</v>
      </c>
      <c r="L208" s="12" cm="1">
        <f t="array" ref="L208">INDEX(GMWQ!$A$2:$NF$60,MATCH(1,(GMWQ!$NE$2:$NE$60=L$3)*(GMWQ!$ND$2:$ND$60=L$4)*(GMWQ!$NF$2:$NF$60=L$1),0),$E208-1966)</f>
        <v>2259</v>
      </c>
      <c r="M208" s="12" cm="1">
        <f t="array" ref="M208">INDEX(GMWQ!$A$2:$NF$60,MATCH(1,(GMWQ!$NE$2:$NE$60=M$3)*(GMWQ!$ND$2:$ND$60=M$4)*(GMWQ!$NF$2:$NF$60=M$1),0),$E208-1966)</f>
        <v>4714</v>
      </c>
      <c r="N208" s="12" cm="1">
        <f t="array" ref="N208">INDEX(GMWQ!$A$2:$NF$60,MATCH(1,(GMWQ!$NE$2:$NE$60=N$3)*(GMWQ!$ND$2:$ND$60=N$4)*(GMWQ!$NF$2:$NF$60=N$1),0),$E208-1966)</f>
        <v>1847</v>
      </c>
      <c r="O208" s="12" cm="1">
        <f t="array" ref="O208">INDEX(GMWQ!$A$2:$NF$60,MATCH(1,(GMWQ!$NE$2:$NE$60=O$3)*(GMWQ!$ND$2:$ND$60=O$4)*(GMWQ!$NF$2:$NF$60=O$1),0),$E208-1966)</f>
        <v>2709</v>
      </c>
      <c r="P208" s="12" cm="1">
        <f t="array" ref="P208">INDEX(GMWQ!$A$2:$NF$60,MATCH(1,(GMWQ!$NE$2:$NE$60=P$3)*(GMWQ!$ND$2:$ND$60=P$4)*(GMWQ!$NF$2:$NF$60=P$1),0),$E208-1966)</f>
        <v>1644</v>
      </c>
      <c r="Q208" s="12" cm="1">
        <f t="array" ref="Q208">INDEX(GMWQ!$A$2:$NF$60,MATCH(1,(GMWQ!$NE$2:$NE$60=Q$3)*(GMWQ!$ND$2:$ND$60=Q$4)*(GMWQ!$NF$2:$NF$60=Q$1),0),$E208-1966)</f>
        <v>1139</v>
      </c>
      <c r="R208" s="12" cm="1">
        <f t="array" ref="R208">INDEX(GMWQ!$A$2:$NF$60,MATCH(1,(GMWQ!$NE$2:$NE$60=R$3)*(GMWQ!$ND$2:$ND$60=R$4)*(GMWQ!$NF$2:$NF$60=R$1),0),$E208-1966)</f>
        <v>687</v>
      </c>
      <c r="S208" s="12" cm="1">
        <f t="array" ref="S208">INDEX(GMWQ!$A$2:$NF$60,MATCH(1,(GMWQ!$NE$2:$NE$60=S$3)*(GMWQ!$ND$2:$ND$60=S$4)*(GMWQ!$NF$2:$NF$60=S$1),0),$E208-1966)</f>
        <v>3374</v>
      </c>
      <c r="T208" s="12" cm="1">
        <f t="array" ref="T208">INDEX(GMWQ!$A$2:$NF$60,MATCH(1,(GMWQ!$NE$2:$NE$60=T$3)*(GMWQ!$ND$2:$ND$60=T$4)*(GMWQ!$NF$2:$NF$60=T$1),0),$E208-1966)</f>
        <v>3120</v>
      </c>
      <c r="U208" s="12" cm="1">
        <f t="array" ref="U208">INDEX(GMWQ!$A$2:$NF$60,MATCH(1,(GMWQ!$NE$2:$NE$60=U$3)*(GMWQ!$ND$2:$ND$60=U$4)*(GMWQ!$NF$2:$NF$60=U$1),0),$E208-1966)</f>
        <v>1678</v>
      </c>
      <c r="V208" s="12" cm="1">
        <f t="array" ref="V208">INDEX(GMWQ!$A$2:$NF$60,MATCH(1,(GMWQ!$NE$2:$NE$60=V$3)*(GMWQ!$ND$2:$ND$60=V$4)*(GMWQ!$NF$2:$NF$60=V$1),0),$E208-1966)</f>
        <v>3030</v>
      </c>
      <c r="W208" s="12" cm="1">
        <f t="array" ref="W208">INDEX(GMWQ!$A$2:$NF$60,MATCH(1,(GMWQ!$NE$2:$NE$60=W$3)*(GMWQ!$ND$2:$ND$60=W$4)*(GMWQ!$NF$2:$NF$60=W$1),0),$E208-1966)</f>
        <v>4775</v>
      </c>
      <c r="X208" s="12" cm="1">
        <f t="array" ref="X208">INDEX(GMWQ!$A$2:$NF$60,MATCH(1,(GMWQ!$NE$2:$NE$60=X$3)*(GMWQ!$ND$2:$ND$60=X$4)*(GMWQ!$NF$2:$NF$60=X$1),0),$E208-1966)</f>
        <v>1050</v>
      </c>
      <c r="Y208" s="12" cm="1">
        <f t="array" ref="Y208">INDEX(GMWQ!$A$2:$NF$60,MATCH(1,(GMWQ!$NE$2:$NE$60=Y$3)*(GMWQ!$ND$2:$ND$60=Y$4)*(GMWQ!$NF$2:$NF$60=Y$1),0),$E208-1966)</f>
        <v>958</v>
      </c>
      <c r="Z208" s="12" cm="1">
        <f t="array" ref="Z208">INDEX(GMWQ!$A$2:$NF$60,MATCH(1,(GMWQ!$NE$2:$NE$60=Z$3)*(GMWQ!$ND$2:$ND$60=Z$4)*(GMWQ!$NF$2:$NF$60=Z$1),0),$E208-1966)</f>
        <v>33350</v>
      </c>
      <c r="AA208" s="12" cm="1">
        <f t="array" ref="AA208">INDEX(GMWQ!$A$2:$NF$60,MATCH(1,(GMWQ!$NE$2:$NE$60=AA$3)*(GMWQ!$ND$2:$ND$60=AA$4)*(GMWQ!$NF$2:$NF$60=AA$1),0),$E208-1966)</f>
        <v>5808</v>
      </c>
    </row>
    <row r="209" spans="1:27" x14ac:dyDescent="0.25">
      <c r="B209" s="12">
        <f t="shared" si="17"/>
        <v>2023</v>
      </c>
      <c r="C209" s="12">
        <f t="shared" si="17"/>
        <v>2023</v>
      </c>
      <c r="E209" s="12">
        <f t="shared" si="15"/>
        <v>2175</v>
      </c>
      <c r="F209" s="12" cm="1">
        <f t="array" ref="F209">INDEX(GMWQ!$A$2:$NF$60,MATCH(1,(GMWQ!$NE$2:$NE$60=F$3)*(GMWQ!$ND$2:$ND$60=F$4)*(GMWQ!$NF$2:$NF$60=F$1),0),$E209-1966)</f>
        <v>36415</v>
      </c>
      <c r="G209" s="12" cm="1">
        <f t="array" ref="G209">INDEX(GMWQ!$A$2:$NF$60,MATCH(1,(GMWQ!$NE$2:$NE$60=G$3)*(GMWQ!$ND$2:$ND$60=G$4)*(GMWQ!$NF$2:$NF$60=G$1),0),$E209-1966)</f>
        <v>376</v>
      </c>
      <c r="H209" s="12" cm="1">
        <f t="array" ref="H209">INDEX(GMWQ!$A$2:$NF$60,MATCH(1,(GMWQ!$NE$2:$NE$60=H$3)*(GMWQ!$ND$2:$ND$60=H$4)*(GMWQ!$NF$2:$NF$60=H$1),0),$E209-1966)</f>
        <v>51</v>
      </c>
      <c r="I209" s="12" cm="1">
        <f t="array" ref="I209">INDEX(GMWQ!$A$2:$NF$60,MATCH(1,(GMWQ!$NE$2:$NE$60=I$3)*(GMWQ!$ND$2:$ND$60=I$4)*(GMWQ!$NF$2:$NF$60=I$1),0),$E209-1966)</f>
        <v>2599</v>
      </c>
      <c r="J209" s="12" cm="1">
        <f t="array" ref="J209">INDEX(GMWQ!$A$2:$NF$60,MATCH(1,(GMWQ!$NE$2:$NE$60=J$3)*(GMWQ!$ND$2:$ND$60=J$4)*(GMWQ!$NF$2:$NF$60=J$1),0),$E209-1966)</f>
        <v>126</v>
      </c>
      <c r="K209" s="12" cm="1">
        <f t="array" ref="K209">INDEX(GMWQ!$A$2:$NF$60,MATCH(1,(GMWQ!$NE$2:$NE$60=K$3)*(GMWQ!$ND$2:$ND$60=K$4)*(GMWQ!$NF$2:$NF$60=K$1),0),$E209-1966)</f>
        <v>242</v>
      </c>
      <c r="L209" s="12" cm="1">
        <f t="array" ref="L209">INDEX(GMWQ!$A$2:$NF$60,MATCH(1,(GMWQ!$NE$2:$NE$60=L$3)*(GMWQ!$ND$2:$ND$60=L$4)*(GMWQ!$NF$2:$NF$60=L$1),0),$E209-1966)</f>
        <v>2248</v>
      </c>
      <c r="M209" s="12" cm="1">
        <f t="array" ref="M209">INDEX(GMWQ!$A$2:$NF$60,MATCH(1,(GMWQ!$NE$2:$NE$60=M$3)*(GMWQ!$ND$2:$ND$60=M$4)*(GMWQ!$NF$2:$NF$60=M$1),0),$E209-1966)</f>
        <v>4756</v>
      </c>
      <c r="N209" s="12" cm="1">
        <f t="array" ref="N209">INDEX(GMWQ!$A$2:$NF$60,MATCH(1,(GMWQ!$NE$2:$NE$60=N$3)*(GMWQ!$ND$2:$ND$60=N$4)*(GMWQ!$NF$2:$NF$60=N$1),0),$E209-1966)</f>
        <v>1848</v>
      </c>
      <c r="O209" s="12" cm="1">
        <f t="array" ref="O209">INDEX(GMWQ!$A$2:$NF$60,MATCH(1,(GMWQ!$NE$2:$NE$60=O$3)*(GMWQ!$ND$2:$ND$60=O$4)*(GMWQ!$NF$2:$NF$60=O$1),0),$E209-1966)</f>
        <v>2678</v>
      </c>
      <c r="P209" s="12" cm="1">
        <f t="array" ref="P209">INDEX(GMWQ!$A$2:$NF$60,MATCH(1,(GMWQ!$NE$2:$NE$60=P$3)*(GMWQ!$ND$2:$ND$60=P$4)*(GMWQ!$NF$2:$NF$60=P$1),0),$E209-1966)</f>
        <v>1590</v>
      </c>
      <c r="Q209" s="12" cm="1">
        <f t="array" ref="Q209">INDEX(GMWQ!$A$2:$NF$60,MATCH(1,(GMWQ!$NE$2:$NE$60=Q$3)*(GMWQ!$ND$2:$ND$60=Q$4)*(GMWQ!$NF$2:$NF$60=Q$1),0),$E209-1966)</f>
        <v>1131</v>
      </c>
      <c r="R209" s="12" cm="1">
        <f t="array" ref="R209">INDEX(GMWQ!$A$2:$NF$60,MATCH(1,(GMWQ!$NE$2:$NE$60=R$3)*(GMWQ!$ND$2:$ND$60=R$4)*(GMWQ!$NF$2:$NF$60=R$1),0),$E209-1966)</f>
        <v>696</v>
      </c>
      <c r="S209" s="12" cm="1">
        <f t="array" ref="S209">INDEX(GMWQ!$A$2:$NF$60,MATCH(1,(GMWQ!$NE$2:$NE$60=S$3)*(GMWQ!$ND$2:$ND$60=S$4)*(GMWQ!$NF$2:$NF$60=S$1),0),$E209-1966)</f>
        <v>3439</v>
      </c>
      <c r="T209" s="12" cm="1">
        <f t="array" ref="T209">INDEX(GMWQ!$A$2:$NF$60,MATCH(1,(GMWQ!$NE$2:$NE$60=T$3)*(GMWQ!$ND$2:$ND$60=T$4)*(GMWQ!$NF$2:$NF$60=T$1),0),$E209-1966)</f>
        <v>3065</v>
      </c>
      <c r="U209" s="12" cm="1">
        <f t="array" ref="U209">INDEX(GMWQ!$A$2:$NF$60,MATCH(1,(GMWQ!$NE$2:$NE$60=U$3)*(GMWQ!$ND$2:$ND$60=U$4)*(GMWQ!$NF$2:$NF$60=U$1),0),$E209-1966)</f>
        <v>1677</v>
      </c>
      <c r="V209" s="12" cm="1">
        <f t="array" ref="V209">INDEX(GMWQ!$A$2:$NF$60,MATCH(1,(GMWQ!$NE$2:$NE$60=V$3)*(GMWQ!$ND$2:$ND$60=V$4)*(GMWQ!$NF$2:$NF$60=V$1),0),$E209-1966)</f>
        <v>3023</v>
      </c>
      <c r="W209" s="12" cm="1">
        <f t="array" ref="W209">INDEX(GMWQ!$A$2:$NF$60,MATCH(1,(GMWQ!$NE$2:$NE$60=W$3)*(GMWQ!$ND$2:$ND$60=W$4)*(GMWQ!$NF$2:$NF$60=W$1),0),$E209-1966)</f>
        <v>4822</v>
      </c>
      <c r="X209" s="12" cm="1">
        <f t="array" ref="X209">INDEX(GMWQ!$A$2:$NF$60,MATCH(1,(GMWQ!$NE$2:$NE$60=X$3)*(GMWQ!$ND$2:$ND$60=X$4)*(GMWQ!$NF$2:$NF$60=X$1),0),$E209-1966)</f>
        <v>1077</v>
      </c>
      <c r="Y209" s="12" cm="1">
        <f t="array" ref="Y209">INDEX(GMWQ!$A$2:$NF$60,MATCH(1,(GMWQ!$NE$2:$NE$60=Y$3)*(GMWQ!$ND$2:$ND$60=Y$4)*(GMWQ!$NF$2:$NF$60=Y$1),0),$E209-1966)</f>
        <v>970</v>
      </c>
      <c r="Z209" s="12" cm="1">
        <f t="array" ref="Z209">INDEX(GMWQ!$A$2:$NF$60,MATCH(1,(GMWQ!$NE$2:$NE$60=Z$3)*(GMWQ!$ND$2:$ND$60=Z$4)*(GMWQ!$NF$2:$NF$60=Z$1),0),$E209-1966)</f>
        <v>33350</v>
      </c>
      <c r="AA209" s="12" cm="1">
        <f t="array" ref="AA209">INDEX(GMWQ!$A$2:$NF$60,MATCH(1,(GMWQ!$NE$2:$NE$60=AA$3)*(GMWQ!$ND$2:$ND$60=AA$4)*(GMWQ!$NF$2:$NF$60=AA$1),0),$E209-1966)</f>
        <v>5859</v>
      </c>
    </row>
    <row r="210" spans="1:27" x14ac:dyDescent="0.25">
      <c r="B210" s="12">
        <f t="shared" si="17"/>
        <v>2023</v>
      </c>
      <c r="C210" s="12">
        <f t="shared" si="17"/>
        <v>2023</v>
      </c>
      <c r="E210" s="12">
        <f t="shared" si="15"/>
        <v>2176</v>
      </c>
      <c r="F210" s="12" cm="1">
        <f t="array" ref="F210">INDEX(GMWQ!$A$2:$NF$60,MATCH(1,(GMWQ!$NE$2:$NE$60=F$3)*(GMWQ!$ND$2:$ND$60=F$4)*(GMWQ!$NF$2:$NF$60=F$1),0),$E210-1966)</f>
        <v>36503</v>
      </c>
      <c r="G210" s="12" cm="1">
        <f t="array" ref="G210">INDEX(GMWQ!$A$2:$NF$60,MATCH(1,(GMWQ!$NE$2:$NE$60=G$3)*(GMWQ!$ND$2:$ND$60=G$4)*(GMWQ!$NF$2:$NF$60=G$1),0),$E210-1966)</f>
        <v>402</v>
      </c>
      <c r="H210" s="12" cm="1">
        <f t="array" ref="H210">INDEX(GMWQ!$A$2:$NF$60,MATCH(1,(GMWQ!$NE$2:$NE$60=H$3)*(GMWQ!$ND$2:$ND$60=H$4)*(GMWQ!$NF$2:$NF$60=H$1),0),$E210-1966)</f>
        <v>51</v>
      </c>
      <c r="I210" s="12" cm="1">
        <f t="array" ref="I210">INDEX(GMWQ!$A$2:$NF$60,MATCH(1,(GMWQ!$NE$2:$NE$60=I$3)*(GMWQ!$ND$2:$ND$60=I$4)*(GMWQ!$NF$2:$NF$60=I$1),0),$E210-1966)</f>
        <v>2590</v>
      </c>
      <c r="J210" s="12" cm="1">
        <f t="array" ref="J210">INDEX(GMWQ!$A$2:$NF$60,MATCH(1,(GMWQ!$NE$2:$NE$60=J$3)*(GMWQ!$ND$2:$ND$60=J$4)*(GMWQ!$NF$2:$NF$60=J$1),0),$E210-1966)</f>
        <v>131</v>
      </c>
      <c r="K210" s="12" cm="1">
        <f t="array" ref="K210">INDEX(GMWQ!$A$2:$NF$60,MATCH(1,(GMWQ!$NE$2:$NE$60=K$3)*(GMWQ!$ND$2:$ND$60=K$4)*(GMWQ!$NF$2:$NF$60=K$1),0),$E210-1966)</f>
        <v>240</v>
      </c>
      <c r="L210" s="12" cm="1">
        <f t="array" ref="L210">INDEX(GMWQ!$A$2:$NF$60,MATCH(1,(GMWQ!$NE$2:$NE$60=L$3)*(GMWQ!$ND$2:$ND$60=L$4)*(GMWQ!$NF$2:$NF$60=L$1),0),$E210-1966)</f>
        <v>2213</v>
      </c>
      <c r="M210" s="12" cm="1">
        <f t="array" ref="M210">INDEX(GMWQ!$A$2:$NF$60,MATCH(1,(GMWQ!$NE$2:$NE$60=M$3)*(GMWQ!$ND$2:$ND$60=M$4)*(GMWQ!$NF$2:$NF$60=M$1),0),$E210-1966)</f>
        <v>4773</v>
      </c>
      <c r="N210" s="12" cm="1">
        <f t="array" ref="N210">INDEX(GMWQ!$A$2:$NF$60,MATCH(1,(GMWQ!$NE$2:$NE$60=N$3)*(GMWQ!$ND$2:$ND$60=N$4)*(GMWQ!$NF$2:$NF$60=N$1),0),$E210-1966)</f>
        <v>1895</v>
      </c>
      <c r="O210" s="12" cm="1">
        <f t="array" ref="O210">INDEX(GMWQ!$A$2:$NF$60,MATCH(1,(GMWQ!$NE$2:$NE$60=O$3)*(GMWQ!$ND$2:$ND$60=O$4)*(GMWQ!$NF$2:$NF$60=O$1),0),$E210-1966)</f>
        <v>2636</v>
      </c>
      <c r="P210" s="12" cm="1">
        <f t="array" ref="P210">INDEX(GMWQ!$A$2:$NF$60,MATCH(1,(GMWQ!$NE$2:$NE$60=P$3)*(GMWQ!$ND$2:$ND$60=P$4)*(GMWQ!$NF$2:$NF$60=P$1),0),$E210-1966)</f>
        <v>1629</v>
      </c>
      <c r="Q210" s="12" cm="1">
        <f t="array" ref="Q210">INDEX(GMWQ!$A$2:$NF$60,MATCH(1,(GMWQ!$NE$2:$NE$60=Q$3)*(GMWQ!$ND$2:$ND$60=Q$4)*(GMWQ!$NF$2:$NF$60=Q$1),0),$E210-1966)</f>
        <v>1165</v>
      </c>
      <c r="R210" s="12" cm="1">
        <f t="array" ref="R210">INDEX(GMWQ!$A$2:$NF$60,MATCH(1,(GMWQ!$NE$2:$NE$60=R$3)*(GMWQ!$ND$2:$ND$60=R$4)*(GMWQ!$NF$2:$NF$60=R$1),0),$E210-1966)</f>
        <v>692</v>
      </c>
      <c r="S210" s="12" cm="1">
        <f t="array" ref="S210">INDEX(GMWQ!$A$2:$NF$60,MATCH(1,(GMWQ!$NE$2:$NE$60=S$3)*(GMWQ!$ND$2:$ND$60=S$4)*(GMWQ!$NF$2:$NF$60=S$1),0),$E210-1966)</f>
        <v>3381</v>
      </c>
      <c r="T210" s="12" cm="1">
        <f t="array" ref="T210">INDEX(GMWQ!$A$2:$NF$60,MATCH(1,(GMWQ!$NE$2:$NE$60=T$3)*(GMWQ!$ND$2:$ND$60=T$4)*(GMWQ!$NF$2:$NF$60=T$1),0),$E210-1966)</f>
        <v>3037</v>
      </c>
      <c r="U210" s="12" cm="1">
        <f t="array" ref="U210">INDEX(GMWQ!$A$2:$NF$60,MATCH(1,(GMWQ!$NE$2:$NE$60=U$3)*(GMWQ!$ND$2:$ND$60=U$4)*(GMWQ!$NF$2:$NF$60=U$1),0),$E210-1966)</f>
        <v>1689</v>
      </c>
      <c r="V210" s="12" cm="1">
        <f t="array" ref="V210">INDEX(GMWQ!$A$2:$NF$60,MATCH(1,(GMWQ!$NE$2:$NE$60=V$3)*(GMWQ!$ND$2:$ND$60=V$4)*(GMWQ!$NF$2:$NF$60=V$1),0),$E210-1966)</f>
        <v>3069</v>
      </c>
      <c r="W210" s="12" cm="1">
        <f t="array" ref="W210">INDEX(GMWQ!$A$2:$NF$60,MATCH(1,(GMWQ!$NE$2:$NE$60=W$3)*(GMWQ!$ND$2:$ND$60=W$4)*(GMWQ!$NF$2:$NF$60=W$1),0),$E210-1966)</f>
        <v>4877</v>
      </c>
      <c r="X210" s="12" cm="1">
        <f t="array" ref="X210">INDEX(GMWQ!$A$2:$NF$60,MATCH(1,(GMWQ!$NE$2:$NE$60=X$3)*(GMWQ!$ND$2:$ND$60=X$4)*(GMWQ!$NF$2:$NF$60=X$1),0),$E210-1966)</f>
        <v>1087</v>
      </c>
      <c r="Y210" s="12" cm="1">
        <f t="array" ref="Y210">INDEX(GMWQ!$A$2:$NF$60,MATCH(1,(GMWQ!$NE$2:$NE$60=Y$3)*(GMWQ!$ND$2:$ND$60=Y$4)*(GMWQ!$NF$2:$NF$60=Y$1),0),$E210-1966)</f>
        <v>949</v>
      </c>
      <c r="Z210" s="12" cm="1">
        <f t="array" ref="Z210">INDEX(GMWQ!$A$2:$NF$60,MATCH(1,(GMWQ!$NE$2:$NE$60=Z$3)*(GMWQ!$ND$2:$ND$60=Z$4)*(GMWQ!$NF$2:$NF$60=Z$1),0),$E210-1966)</f>
        <v>33379</v>
      </c>
      <c r="AA210" s="12" cm="1">
        <f t="array" ref="AA210">INDEX(GMWQ!$A$2:$NF$60,MATCH(1,(GMWQ!$NE$2:$NE$60=AA$3)*(GMWQ!$ND$2:$ND$60=AA$4)*(GMWQ!$NF$2:$NF$60=AA$1),0),$E210-1966)</f>
        <v>5893</v>
      </c>
    </row>
    <row r="211" spans="1:27" x14ac:dyDescent="0.25">
      <c r="A211" s="12">
        <v>2024</v>
      </c>
      <c r="B211" s="12">
        <f t="shared" si="17"/>
        <v>2024</v>
      </c>
      <c r="C211" s="12">
        <f t="shared" si="17"/>
        <v>2023</v>
      </c>
      <c r="D211" s="12">
        <f t="shared" si="17"/>
        <v>2023</v>
      </c>
      <c r="E211" s="12">
        <f t="shared" si="15"/>
        <v>2177</v>
      </c>
      <c r="F211" s="12" cm="1">
        <f t="array" ref="F211">INDEX(GMWQ!$A$2:$NF$60,MATCH(1,(GMWQ!$NE$2:$NE$60=F$3)*(GMWQ!$ND$2:$ND$60=F$4)*(GMWQ!$NF$2:$NF$60=F$1),0),$E211-1966)</f>
        <v>36789</v>
      </c>
      <c r="G211" s="12" cm="1">
        <f t="array" ref="G211">INDEX(GMWQ!$A$2:$NF$60,MATCH(1,(GMWQ!$NE$2:$NE$60=G$3)*(GMWQ!$ND$2:$ND$60=G$4)*(GMWQ!$NF$2:$NF$60=G$1),0),$E211-1966)</f>
        <v>371</v>
      </c>
      <c r="H211" s="12" cm="1">
        <f t="array" ref="H211">INDEX(GMWQ!$A$2:$NF$60,MATCH(1,(GMWQ!$NE$2:$NE$60=H$3)*(GMWQ!$ND$2:$ND$60=H$4)*(GMWQ!$NF$2:$NF$60=H$1),0),$E211-1966)</f>
        <v>48</v>
      </c>
      <c r="I211" s="12" cm="1">
        <f t="array" ref="I211">INDEX(GMWQ!$A$2:$NF$60,MATCH(1,(GMWQ!$NE$2:$NE$60=I$3)*(GMWQ!$ND$2:$ND$60=I$4)*(GMWQ!$NF$2:$NF$60=I$1),0),$E211-1966)</f>
        <v>2580</v>
      </c>
      <c r="J211" s="12" cm="1">
        <f t="array" ref="J211">INDEX(GMWQ!$A$2:$NF$60,MATCH(1,(GMWQ!$NE$2:$NE$60=J$3)*(GMWQ!$ND$2:$ND$60=J$4)*(GMWQ!$NF$2:$NF$60=J$1),0),$E211-1966)</f>
        <v>131</v>
      </c>
      <c r="K211" s="12" cm="1">
        <f t="array" ref="K211">INDEX(GMWQ!$A$2:$NF$60,MATCH(1,(GMWQ!$NE$2:$NE$60=K$3)*(GMWQ!$ND$2:$ND$60=K$4)*(GMWQ!$NF$2:$NF$60=K$1),0),$E211-1966)</f>
        <v>246</v>
      </c>
      <c r="L211" s="12" cm="1">
        <f t="array" ref="L211">INDEX(GMWQ!$A$2:$NF$60,MATCH(1,(GMWQ!$NE$2:$NE$60=L$3)*(GMWQ!$ND$2:$ND$60=L$4)*(GMWQ!$NF$2:$NF$60=L$1),0),$E211-1966)</f>
        <v>2232</v>
      </c>
      <c r="M211" s="12" cm="1">
        <f t="array" ref="M211">INDEX(GMWQ!$A$2:$NF$60,MATCH(1,(GMWQ!$NE$2:$NE$60=M$3)*(GMWQ!$ND$2:$ND$60=M$4)*(GMWQ!$NF$2:$NF$60=M$1),0),$E211-1966)</f>
        <v>4754</v>
      </c>
      <c r="N211" s="12" cm="1">
        <f t="array" ref="N211">INDEX(GMWQ!$A$2:$NF$60,MATCH(1,(GMWQ!$NE$2:$NE$60=N$3)*(GMWQ!$ND$2:$ND$60=N$4)*(GMWQ!$NF$2:$NF$60=N$1),0),$E211-1966)</f>
        <v>1896</v>
      </c>
      <c r="O211" s="12" cm="1">
        <f t="array" ref="O211">INDEX(GMWQ!$A$2:$NF$60,MATCH(1,(GMWQ!$NE$2:$NE$60=O$3)*(GMWQ!$ND$2:$ND$60=O$4)*(GMWQ!$NF$2:$NF$60=O$1),0),$E211-1966)</f>
        <v>2663</v>
      </c>
      <c r="P211" s="12" cm="1">
        <f t="array" ref="P211">INDEX(GMWQ!$A$2:$NF$60,MATCH(1,(GMWQ!$NE$2:$NE$60=P$3)*(GMWQ!$ND$2:$ND$60=P$4)*(GMWQ!$NF$2:$NF$60=P$1),0),$E211-1966)</f>
        <v>1620</v>
      </c>
      <c r="Q211" s="12" cm="1">
        <f t="array" ref="Q211">INDEX(GMWQ!$A$2:$NF$60,MATCH(1,(GMWQ!$NE$2:$NE$60=Q$3)*(GMWQ!$ND$2:$ND$60=Q$4)*(GMWQ!$NF$2:$NF$60=Q$1),0),$E211-1966)</f>
        <v>1159</v>
      </c>
      <c r="R211" s="12" cm="1">
        <f t="array" ref="R211">INDEX(GMWQ!$A$2:$NF$60,MATCH(1,(GMWQ!$NE$2:$NE$60=R$3)*(GMWQ!$ND$2:$ND$60=R$4)*(GMWQ!$NF$2:$NF$60=R$1),0),$E211-1966)</f>
        <v>701</v>
      </c>
      <c r="S211" s="12" cm="1">
        <f t="array" ref="S211">INDEX(GMWQ!$A$2:$NF$60,MATCH(1,(GMWQ!$NE$2:$NE$60=S$3)*(GMWQ!$ND$2:$ND$60=S$4)*(GMWQ!$NF$2:$NF$60=S$1),0),$E211-1966)</f>
        <v>3469</v>
      </c>
      <c r="T211" s="12" cm="1">
        <f t="array" ref="T211">INDEX(GMWQ!$A$2:$NF$60,MATCH(1,(GMWQ!$NE$2:$NE$60=T$3)*(GMWQ!$ND$2:$ND$60=T$4)*(GMWQ!$NF$2:$NF$60=T$1),0),$E211-1966)</f>
        <v>3006</v>
      </c>
      <c r="U211" s="12" cm="1">
        <f t="array" ref="U211">INDEX(GMWQ!$A$2:$NF$60,MATCH(1,(GMWQ!$NE$2:$NE$60=U$3)*(GMWQ!$ND$2:$ND$60=U$4)*(GMWQ!$NF$2:$NF$60=U$1),0),$E211-1966)</f>
        <v>1704</v>
      </c>
      <c r="V211" s="12" cm="1">
        <f t="array" ref="V211">INDEX(GMWQ!$A$2:$NF$60,MATCH(1,(GMWQ!$NE$2:$NE$60=V$3)*(GMWQ!$ND$2:$ND$60=V$4)*(GMWQ!$NF$2:$NF$60=V$1),0),$E211-1966)</f>
        <v>3069</v>
      </c>
      <c r="W211" s="12" cm="1">
        <f t="array" ref="W211">INDEX(GMWQ!$A$2:$NF$60,MATCH(1,(GMWQ!$NE$2:$NE$60=W$3)*(GMWQ!$ND$2:$ND$60=W$4)*(GMWQ!$NF$2:$NF$60=W$1),0),$E211-1966)</f>
        <v>4981</v>
      </c>
      <c r="X211" s="12" cm="1">
        <f t="array" ref="X211">INDEX(GMWQ!$A$2:$NF$60,MATCH(1,(GMWQ!$NE$2:$NE$60=X$3)*(GMWQ!$ND$2:$ND$60=X$4)*(GMWQ!$NF$2:$NF$60=X$1),0),$E211-1966)</f>
        <v>1122</v>
      </c>
      <c r="Y211" s="12" cm="1">
        <f t="array" ref="Y211">INDEX(GMWQ!$A$2:$NF$60,MATCH(1,(GMWQ!$NE$2:$NE$60=Y$3)*(GMWQ!$ND$2:$ND$60=Y$4)*(GMWQ!$NF$2:$NF$60=Y$1),0),$E211-1966)</f>
        <v>1038</v>
      </c>
      <c r="Z211" s="12" cm="1">
        <f t="array" ref="Z211">INDEX(GMWQ!$A$2:$NF$60,MATCH(1,(GMWQ!$NE$2:$NE$60=Z$3)*(GMWQ!$ND$2:$ND$60=Z$4)*(GMWQ!$NF$2:$NF$60=Z$1),0),$E211-1966)</f>
        <v>33335</v>
      </c>
      <c r="AA211" s="12" cm="1">
        <f t="array" ref="AA211">INDEX(GMWQ!$A$2:$NF$60,MATCH(1,(GMWQ!$NE$2:$NE$60=AA$3)*(GMWQ!$ND$2:$ND$60=AA$4)*(GMWQ!$NF$2:$NF$60=AA$1),0),$E211-1966)</f>
        <v>5924</v>
      </c>
    </row>
    <row r="212" spans="1:27" x14ac:dyDescent="0.25">
      <c r="B212" s="12">
        <f t="shared" si="17"/>
        <v>2024</v>
      </c>
      <c r="C212" s="12">
        <f t="shared" si="17"/>
        <v>2024</v>
      </c>
      <c r="E212" s="12">
        <f t="shared" si="15"/>
        <v>2178</v>
      </c>
      <c r="F212" s="12" cm="1">
        <f t="array" ref="F212">INDEX(GMWQ!$A$2:$NF$60,MATCH(1,(GMWQ!$NE$2:$NE$60=F$3)*(GMWQ!$ND$2:$ND$60=F$4)*(GMWQ!$NF$2:$NF$60=F$1),0),$E212-1966)</f>
        <v>36710</v>
      </c>
      <c r="G212" s="12" cm="1">
        <f t="array" ref="G212">INDEX(GMWQ!$A$2:$NF$60,MATCH(1,(GMWQ!$NE$2:$NE$60=G$3)*(GMWQ!$ND$2:$ND$60=G$4)*(GMWQ!$NF$2:$NF$60=G$1),0),$E212-1966)</f>
        <v>350</v>
      </c>
      <c r="H212" s="12" cm="1">
        <f t="array" ref="H212">INDEX(GMWQ!$A$2:$NF$60,MATCH(1,(GMWQ!$NE$2:$NE$60=H$3)*(GMWQ!$ND$2:$ND$60=H$4)*(GMWQ!$NF$2:$NF$60=H$1),0),$E212-1966)</f>
        <v>50</v>
      </c>
      <c r="I212" s="12" cm="1">
        <f t="array" ref="I212">INDEX(GMWQ!$A$2:$NF$60,MATCH(1,(GMWQ!$NE$2:$NE$60=I$3)*(GMWQ!$ND$2:$ND$60=I$4)*(GMWQ!$NF$2:$NF$60=I$1),0),$E212-1966)</f>
        <v>2576</v>
      </c>
      <c r="J212" s="12" cm="1">
        <f t="array" ref="J212">INDEX(GMWQ!$A$2:$NF$60,MATCH(1,(GMWQ!$NE$2:$NE$60=J$3)*(GMWQ!$ND$2:$ND$60=J$4)*(GMWQ!$NF$2:$NF$60=J$1),0),$E212-1966)</f>
        <v>134</v>
      </c>
      <c r="K212" s="12" cm="1">
        <f t="array" ref="K212">INDEX(GMWQ!$A$2:$NF$60,MATCH(1,(GMWQ!$NE$2:$NE$60=K$3)*(GMWQ!$ND$2:$ND$60=K$4)*(GMWQ!$NF$2:$NF$60=K$1),0),$E212-1966)</f>
        <v>243</v>
      </c>
      <c r="L212" s="12" cm="1">
        <f t="array" ref="L212">INDEX(GMWQ!$A$2:$NF$60,MATCH(1,(GMWQ!$NE$2:$NE$60=L$3)*(GMWQ!$ND$2:$ND$60=L$4)*(GMWQ!$NF$2:$NF$60=L$1),0),$E212-1966)</f>
        <v>2155</v>
      </c>
      <c r="M212" s="12" cm="1">
        <f t="array" ref="M212">INDEX(GMWQ!$A$2:$NF$60,MATCH(1,(GMWQ!$NE$2:$NE$60=M$3)*(GMWQ!$ND$2:$ND$60=M$4)*(GMWQ!$NF$2:$NF$60=M$1),0),$E212-1966)</f>
        <v>4735</v>
      </c>
      <c r="N212" s="12" cm="1">
        <f t="array" ref="N212">INDEX(GMWQ!$A$2:$NF$60,MATCH(1,(GMWQ!$NE$2:$NE$60=N$3)*(GMWQ!$ND$2:$ND$60=N$4)*(GMWQ!$NF$2:$NF$60=N$1),0),$E212-1966)</f>
        <v>1878</v>
      </c>
      <c r="O212" s="12" cm="1">
        <f t="array" ref="O212">INDEX(GMWQ!$A$2:$NF$60,MATCH(1,(GMWQ!$NE$2:$NE$60=O$3)*(GMWQ!$ND$2:$ND$60=O$4)*(GMWQ!$NF$2:$NF$60=O$1),0),$E212-1966)</f>
        <v>2665</v>
      </c>
      <c r="P212" s="12" cm="1">
        <f t="array" ref="P212">INDEX(GMWQ!$A$2:$NF$60,MATCH(1,(GMWQ!$NE$2:$NE$60=P$3)*(GMWQ!$ND$2:$ND$60=P$4)*(GMWQ!$NF$2:$NF$60=P$1),0),$E212-1966)</f>
        <v>1608</v>
      </c>
      <c r="Q212" s="12" cm="1">
        <f t="array" ref="Q212">INDEX(GMWQ!$A$2:$NF$60,MATCH(1,(GMWQ!$NE$2:$NE$60=Q$3)*(GMWQ!$ND$2:$ND$60=Q$4)*(GMWQ!$NF$2:$NF$60=Q$1),0),$E212-1966)</f>
        <v>1173</v>
      </c>
      <c r="R212" s="12" cm="1">
        <f t="array" ref="R212">INDEX(GMWQ!$A$2:$NF$60,MATCH(1,(GMWQ!$NE$2:$NE$60=R$3)*(GMWQ!$ND$2:$ND$60=R$4)*(GMWQ!$NF$2:$NF$60=R$1),0),$E212-1966)</f>
        <v>713</v>
      </c>
      <c r="S212" s="12" cm="1">
        <f t="array" ref="S212">INDEX(GMWQ!$A$2:$NF$60,MATCH(1,(GMWQ!$NE$2:$NE$60=S$3)*(GMWQ!$ND$2:$ND$60=S$4)*(GMWQ!$NF$2:$NF$60=S$1),0),$E212-1966)</f>
        <v>3492</v>
      </c>
      <c r="T212" s="12" cm="1">
        <f t="array" ref="T212">INDEX(GMWQ!$A$2:$NF$60,MATCH(1,(GMWQ!$NE$2:$NE$60=T$3)*(GMWQ!$ND$2:$ND$60=T$4)*(GMWQ!$NF$2:$NF$60=T$1),0),$E212-1966)</f>
        <v>3002</v>
      </c>
      <c r="U212" s="12" cm="1">
        <f t="array" ref="U212">INDEX(GMWQ!$A$2:$NF$60,MATCH(1,(GMWQ!$NE$2:$NE$60=U$3)*(GMWQ!$ND$2:$ND$60=U$4)*(GMWQ!$NF$2:$NF$60=U$1),0),$E212-1966)</f>
        <v>1718</v>
      </c>
      <c r="V212" s="12" cm="1">
        <f t="array" ref="V212">INDEX(GMWQ!$A$2:$NF$60,MATCH(1,(GMWQ!$NE$2:$NE$60=V$3)*(GMWQ!$ND$2:$ND$60=V$4)*(GMWQ!$NF$2:$NF$60=V$1),0),$E212-1966)</f>
        <v>3056</v>
      </c>
      <c r="W212" s="12" cm="1">
        <f t="array" ref="W212">INDEX(GMWQ!$A$2:$NF$60,MATCH(1,(GMWQ!$NE$2:$NE$60=W$3)*(GMWQ!$ND$2:$ND$60=W$4)*(GMWQ!$NF$2:$NF$60=W$1),0),$E212-1966)</f>
        <v>5057</v>
      </c>
      <c r="X212" s="12" cm="1">
        <f t="array" ref="X212">INDEX(GMWQ!$A$2:$NF$60,MATCH(1,(GMWQ!$NE$2:$NE$60=X$3)*(GMWQ!$ND$2:$ND$60=X$4)*(GMWQ!$NF$2:$NF$60=X$1),0),$E212-1966)</f>
        <v>1117</v>
      </c>
      <c r="Y212" s="12" cm="1">
        <f t="array" ref="Y212">INDEX(GMWQ!$A$2:$NF$60,MATCH(1,(GMWQ!$NE$2:$NE$60=Y$3)*(GMWQ!$ND$2:$ND$60=Y$4)*(GMWQ!$NF$2:$NF$60=Y$1),0),$E212-1966)</f>
        <v>989</v>
      </c>
      <c r="Z212" s="12" cm="1">
        <f t="array" ref="Z212">INDEX(GMWQ!$A$2:$NF$60,MATCH(1,(GMWQ!$NE$2:$NE$60=Z$3)*(GMWQ!$ND$2:$ND$60=Z$4)*(GMWQ!$NF$2:$NF$60=Z$1),0),$E212-1966)</f>
        <v>33489</v>
      </c>
      <c r="AA212" s="12" cm="1">
        <f t="array" ref="AA212">INDEX(GMWQ!$A$2:$NF$60,MATCH(1,(GMWQ!$NE$2:$NE$60=AA$3)*(GMWQ!$ND$2:$ND$60=AA$4)*(GMWQ!$NF$2:$NF$60=AA$1),0),$E212-1966)</f>
        <v>5939</v>
      </c>
    </row>
    <row r="213" spans="1:27" x14ac:dyDescent="0.25">
      <c r="B213" s="12">
        <f t="shared" si="17"/>
        <v>2024</v>
      </c>
      <c r="C213" s="12">
        <f t="shared" si="17"/>
        <v>2024</v>
      </c>
      <c r="E213" s="12">
        <f t="shared" si="15"/>
        <v>2179</v>
      </c>
      <c r="F213" s="12" cm="1">
        <f t="array" ref="F213">INDEX(GMWQ!$A$2:$NF$60,MATCH(1,(GMWQ!$NE$2:$NE$60=F$3)*(GMWQ!$ND$2:$ND$60=F$4)*(GMWQ!$NF$2:$NF$60=F$1),0),$E213-1966)</f>
        <v>36766</v>
      </c>
      <c r="G213" s="12" cm="1">
        <f t="array" ref="G213">INDEX(GMWQ!$A$2:$NF$60,MATCH(1,(GMWQ!$NE$2:$NE$60=G$3)*(GMWQ!$ND$2:$ND$60=G$4)*(GMWQ!$NF$2:$NF$60=G$1),0),$E213-1966)</f>
        <v>360</v>
      </c>
      <c r="H213" s="12" cm="1">
        <f t="array" ref="H213">INDEX(GMWQ!$A$2:$NF$60,MATCH(1,(GMWQ!$NE$2:$NE$60=H$3)*(GMWQ!$ND$2:$ND$60=H$4)*(GMWQ!$NF$2:$NF$60=H$1),0),$E213-1966)</f>
        <v>47</v>
      </c>
      <c r="I213" s="12" cm="1">
        <f t="array" ref="I213">INDEX(GMWQ!$A$2:$NF$60,MATCH(1,(GMWQ!$NE$2:$NE$60=I$3)*(GMWQ!$ND$2:$ND$60=I$4)*(GMWQ!$NF$2:$NF$60=I$1),0),$E213-1966)</f>
        <v>2589</v>
      </c>
      <c r="J213" s="12" cm="1">
        <f t="array" ref="J213">INDEX(GMWQ!$A$2:$NF$60,MATCH(1,(GMWQ!$NE$2:$NE$60=J$3)*(GMWQ!$ND$2:$ND$60=J$4)*(GMWQ!$NF$2:$NF$60=J$1),0),$E213-1966)</f>
        <v>139</v>
      </c>
      <c r="K213" s="12" cm="1">
        <f t="array" ref="K213">INDEX(GMWQ!$A$2:$NF$60,MATCH(1,(GMWQ!$NE$2:$NE$60=K$3)*(GMWQ!$ND$2:$ND$60=K$4)*(GMWQ!$NF$2:$NF$60=K$1),0),$E213-1966)</f>
        <v>245</v>
      </c>
      <c r="L213" s="12" cm="1">
        <f t="array" ref="L213">INDEX(GMWQ!$A$2:$NF$60,MATCH(1,(GMWQ!$NE$2:$NE$60=L$3)*(GMWQ!$ND$2:$ND$60=L$4)*(GMWQ!$NF$2:$NF$60=L$1),0),$E213-1966)</f>
        <v>2220</v>
      </c>
      <c r="M213" s="12" cm="1">
        <f t="array" ref="M213">INDEX(GMWQ!$A$2:$NF$60,MATCH(1,(GMWQ!$NE$2:$NE$60=M$3)*(GMWQ!$ND$2:$ND$60=M$4)*(GMWQ!$NF$2:$NF$60=M$1),0),$E213-1966)</f>
        <v>4704</v>
      </c>
      <c r="N213" s="12" cm="1">
        <f t="array" ref="N213">INDEX(GMWQ!$A$2:$NF$60,MATCH(1,(GMWQ!$NE$2:$NE$60=N$3)*(GMWQ!$ND$2:$ND$60=N$4)*(GMWQ!$NF$2:$NF$60=N$1),0),$E213-1966)</f>
        <v>1879</v>
      </c>
      <c r="O213" s="12" cm="1">
        <f t="array" ref="O213">INDEX(GMWQ!$A$2:$NF$60,MATCH(1,(GMWQ!$NE$2:$NE$60=O$3)*(GMWQ!$ND$2:$ND$60=O$4)*(GMWQ!$NF$2:$NF$60=O$1),0),$E213-1966)</f>
        <v>2679</v>
      </c>
      <c r="P213" s="12" cm="1">
        <f t="array" ref="P213">INDEX(GMWQ!$A$2:$NF$60,MATCH(1,(GMWQ!$NE$2:$NE$60=P$3)*(GMWQ!$ND$2:$ND$60=P$4)*(GMWQ!$NF$2:$NF$60=P$1),0),$E213-1966)</f>
        <v>1636</v>
      </c>
      <c r="Q213" s="12" cm="1">
        <f t="array" ref="Q213">INDEX(GMWQ!$A$2:$NF$60,MATCH(1,(GMWQ!$NE$2:$NE$60=Q$3)*(GMWQ!$ND$2:$ND$60=Q$4)*(GMWQ!$NF$2:$NF$60=Q$1),0),$E213-1966)</f>
        <v>1181</v>
      </c>
      <c r="R213" s="12" cm="1">
        <f t="array" ref="R213">INDEX(GMWQ!$A$2:$NF$60,MATCH(1,(GMWQ!$NE$2:$NE$60=R$3)*(GMWQ!$ND$2:$ND$60=R$4)*(GMWQ!$NF$2:$NF$60=R$1),0),$E213-1966)</f>
        <v>684</v>
      </c>
      <c r="S213" s="12" cm="1">
        <f t="array" ref="S213">INDEX(GMWQ!$A$2:$NF$60,MATCH(1,(GMWQ!$NE$2:$NE$60=S$3)*(GMWQ!$ND$2:$ND$60=S$4)*(GMWQ!$NF$2:$NF$60=S$1),0),$E213-1966)</f>
        <v>3525</v>
      </c>
      <c r="T213" s="12" cm="1">
        <f t="array" ref="T213">INDEX(GMWQ!$A$2:$NF$60,MATCH(1,(GMWQ!$NE$2:$NE$60=T$3)*(GMWQ!$ND$2:$ND$60=T$4)*(GMWQ!$NF$2:$NF$60=T$1),0),$E213-1966)</f>
        <v>2975</v>
      </c>
      <c r="U213" s="12" cm="1">
        <f t="array" ref="U213">INDEX(GMWQ!$A$2:$NF$60,MATCH(1,(GMWQ!$NE$2:$NE$60=U$3)*(GMWQ!$ND$2:$ND$60=U$4)*(GMWQ!$NF$2:$NF$60=U$1),0),$E213-1966)</f>
        <v>1721</v>
      </c>
      <c r="V213" s="12" cm="1">
        <f t="array" ref="V213">INDEX(GMWQ!$A$2:$NF$60,MATCH(1,(GMWQ!$NE$2:$NE$60=V$3)*(GMWQ!$ND$2:$ND$60=V$4)*(GMWQ!$NF$2:$NF$60=V$1),0),$E213-1966)</f>
        <v>3060</v>
      </c>
      <c r="W213" s="12" cm="1">
        <f t="array" ref="W213">INDEX(GMWQ!$A$2:$NF$60,MATCH(1,(GMWQ!$NE$2:$NE$60=W$3)*(GMWQ!$ND$2:$ND$60=W$4)*(GMWQ!$NF$2:$NF$60=W$1),0),$E213-1966)</f>
        <v>5059</v>
      </c>
      <c r="X213" s="12" cm="1">
        <f t="array" ref="X213">INDEX(GMWQ!$A$2:$NF$60,MATCH(1,(GMWQ!$NE$2:$NE$60=X$3)*(GMWQ!$ND$2:$ND$60=X$4)*(GMWQ!$NF$2:$NF$60=X$1),0),$E213-1966)</f>
        <v>1103</v>
      </c>
      <c r="Y213" s="12" cm="1">
        <f t="array" ref="Y213">INDEX(GMWQ!$A$2:$NF$60,MATCH(1,(GMWQ!$NE$2:$NE$60=Y$3)*(GMWQ!$ND$2:$ND$60=Y$4)*(GMWQ!$NF$2:$NF$60=Y$1),0),$E213-1966)</f>
        <v>962</v>
      </c>
      <c r="Z213" s="12" cm="1">
        <f t="array" ref="Z213">INDEX(GMWQ!$A$2:$NF$60,MATCH(1,(GMWQ!$NE$2:$NE$60=Z$3)*(GMWQ!$ND$2:$ND$60=Z$4)*(GMWQ!$NF$2:$NF$60=Z$1),0),$E213-1966)</f>
        <v>33775</v>
      </c>
      <c r="AA213" s="12" cm="1">
        <f t="array" ref="AA213">INDEX(GMWQ!$A$2:$NF$60,MATCH(1,(GMWQ!$NE$2:$NE$60=AA$3)*(GMWQ!$ND$2:$ND$60=AA$4)*(GMWQ!$NF$2:$NF$60=AA$1),0),$E213-1966)</f>
        <v>5966</v>
      </c>
    </row>
    <row r="214" spans="1:27" x14ac:dyDescent="0.25">
      <c r="B214" s="12">
        <f t="shared" si="17"/>
        <v>2024</v>
      </c>
      <c r="C214" s="12">
        <f t="shared" si="17"/>
        <v>2024</v>
      </c>
      <c r="E214" s="12">
        <f t="shared" si="15"/>
        <v>2180</v>
      </c>
      <c r="F214" s="12" cm="1">
        <f t="array" ref="F214">INDEX(GMWQ!$A$2:$NF$60,MATCH(1,(GMWQ!$NE$2:$NE$60=F$3)*(GMWQ!$ND$2:$ND$60=F$4)*(GMWQ!$NF$2:$NF$60=F$1),0),$E214-1966)</f>
        <v>36906</v>
      </c>
      <c r="G214" s="12" cm="1">
        <f t="array" ref="G214">INDEX(GMWQ!$A$2:$NF$60,MATCH(1,(GMWQ!$NE$2:$NE$60=G$3)*(GMWQ!$ND$2:$ND$60=G$4)*(GMWQ!$NF$2:$NF$60=G$1),0),$E214-1966)</f>
        <v>360</v>
      </c>
      <c r="H214" s="12" cm="1">
        <f t="array" ref="H214">INDEX(GMWQ!$A$2:$NF$60,MATCH(1,(GMWQ!$NE$2:$NE$60=H$3)*(GMWQ!$ND$2:$ND$60=H$4)*(GMWQ!$NF$2:$NF$60=H$1),0),$E214-1966)</f>
        <v>48</v>
      </c>
      <c r="I214" s="12" cm="1">
        <f t="array" ref="I214">INDEX(GMWQ!$A$2:$NF$60,MATCH(1,(GMWQ!$NE$2:$NE$60=I$3)*(GMWQ!$ND$2:$ND$60=I$4)*(GMWQ!$NF$2:$NF$60=I$1),0),$E214-1966)</f>
        <v>2607</v>
      </c>
      <c r="J214" s="12" cm="1">
        <f t="array" ref="J214">INDEX(GMWQ!$A$2:$NF$60,MATCH(1,(GMWQ!$NE$2:$NE$60=J$3)*(GMWQ!$ND$2:$ND$60=J$4)*(GMWQ!$NF$2:$NF$60=J$1),0),$E214-1966)</f>
        <v>139</v>
      </c>
      <c r="K214" s="12" cm="1">
        <f t="array" ref="K214">INDEX(GMWQ!$A$2:$NF$60,MATCH(1,(GMWQ!$NE$2:$NE$60=K$3)*(GMWQ!$ND$2:$ND$60=K$4)*(GMWQ!$NF$2:$NF$60=K$1),0),$E214-1966)</f>
        <v>250</v>
      </c>
      <c r="L214" s="12" cm="1">
        <f t="array" ref="L214">INDEX(GMWQ!$A$2:$NF$60,MATCH(1,(GMWQ!$NE$2:$NE$60=L$3)*(GMWQ!$ND$2:$ND$60=L$4)*(GMWQ!$NF$2:$NF$60=L$1),0),$E214-1966)</f>
        <v>2229</v>
      </c>
      <c r="M214" s="12" cm="1">
        <f t="array" ref="M214">INDEX(GMWQ!$A$2:$NF$60,MATCH(1,(GMWQ!$NE$2:$NE$60=M$3)*(GMWQ!$ND$2:$ND$60=M$4)*(GMWQ!$NF$2:$NF$60=M$1),0),$E214-1966)</f>
        <v>4697</v>
      </c>
      <c r="N214" s="12" cm="1">
        <f t="array" ref="N214">INDEX(GMWQ!$A$2:$NF$60,MATCH(1,(GMWQ!$NE$2:$NE$60=N$3)*(GMWQ!$ND$2:$ND$60=N$4)*(GMWQ!$NF$2:$NF$60=N$1),0),$E214-1966)</f>
        <v>1900</v>
      </c>
      <c r="O214" s="12" cm="1">
        <f t="array" ref="O214">INDEX(GMWQ!$A$2:$NF$60,MATCH(1,(GMWQ!$NE$2:$NE$60=O$3)*(GMWQ!$ND$2:$ND$60=O$4)*(GMWQ!$NF$2:$NF$60=O$1),0),$E214-1966)</f>
        <v>2658</v>
      </c>
      <c r="P214" s="12" cm="1">
        <f t="array" ref="P214">INDEX(GMWQ!$A$2:$NF$60,MATCH(1,(GMWQ!$NE$2:$NE$60=P$3)*(GMWQ!$ND$2:$ND$60=P$4)*(GMWQ!$NF$2:$NF$60=P$1),0),$E214-1966)</f>
        <v>1648</v>
      </c>
      <c r="Q214" s="12" cm="1">
        <f t="array" ref="Q214">INDEX(GMWQ!$A$2:$NF$60,MATCH(1,(GMWQ!$NE$2:$NE$60=Q$3)*(GMWQ!$ND$2:$ND$60=Q$4)*(GMWQ!$NF$2:$NF$60=Q$1),0),$E214-1966)</f>
        <v>1208</v>
      </c>
      <c r="R214" s="12" cm="1">
        <f t="array" ref="R214">INDEX(GMWQ!$A$2:$NF$60,MATCH(1,(GMWQ!$NE$2:$NE$60=R$3)*(GMWQ!$ND$2:$ND$60=R$4)*(GMWQ!$NF$2:$NF$60=R$1),0),$E214-1966)</f>
        <v>711</v>
      </c>
      <c r="S214" s="12" cm="1">
        <f t="array" ref="S214">INDEX(GMWQ!$A$2:$NF$60,MATCH(1,(GMWQ!$NE$2:$NE$60=S$3)*(GMWQ!$ND$2:$ND$60=S$4)*(GMWQ!$NF$2:$NF$60=S$1),0),$E214-1966)</f>
        <v>3506</v>
      </c>
      <c r="T214" s="12" cm="1">
        <f t="array" ref="T214">INDEX(GMWQ!$A$2:$NF$60,MATCH(1,(GMWQ!$NE$2:$NE$60=T$3)*(GMWQ!$ND$2:$ND$60=T$4)*(GMWQ!$NF$2:$NF$60=T$1),0),$E214-1966)</f>
        <v>2980</v>
      </c>
      <c r="U214" s="12" cm="1">
        <f t="array" ref="U214">INDEX(GMWQ!$A$2:$NF$60,MATCH(1,(GMWQ!$NE$2:$NE$60=U$3)*(GMWQ!$ND$2:$ND$60=U$4)*(GMWQ!$NF$2:$NF$60=U$1),0),$E214-1966)</f>
        <v>1729</v>
      </c>
      <c r="V214" s="12" cm="1">
        <f t="array" ref="V214">INDEX(GMWQ!$A$2:$NF$60,MATCH(1,(GMWQ!$NE$2:$NE$60=V$3)*(GMWQ!$ND$2:$ND$60=V$4)*(GMWQ!$NF$2:$NF$60=V$1),0),$E214-1966)</f>
        <v>3042</v>
      </c>
      <c r="W214" s="12" cm="1">
        <f t="array" ref="W214">INDEX(GMWQ!$A$2:$NF$60,MATCH(1,(GMWQ!$NE$2:$NE$60=W$3)*(GMWQ!$ND$2:$ND$60=W$4)*(GMWQ!$NF$2:$NF$60=W$1),0),$E214-1966)</f>
        <v>5071</v>
      </c>
      <c r="X214" s="12" cm="1">
        <f t="array" ref="X214">INDEX(GMWQ!$A$2:$NF$60,MATCH(1,(GMWQ!$NE$2:$NE$60=X$3)*(GMWQ!$ND$2:$ND$60=X$4)*(GMWQ!$NF$2:$NF$60=X$1),0),$E214-1966)</f>
        <v>1124</v>
      </c>
      <c r="Y214" s="12" cm="1">
        <f t="array" ref="Y214">INDEX(GMWQ!$A$2:$NF$60,MATCH(1,(GMWQ!$NE$2:$NE$60=Y$3)*(GMWQ!$ND$2:$ND$60=Y$4)*(GMWQ!$NF$2:$NF$60=Y$1),0),$E214-1966)</f>
        <v>1001</v>
      </c>
      <c r="Z214" s="12" cm="1">
        <f t="array" ref="Z214">INDEX(GMWQ!$A$2:$NF$60,MATCH(1,(GMWQ!$NE$2:$NE$60=Z$3)*(GMWQ!$ND$2:$ND$60=Z$4)*(GMWQ!$NF$2:$NF$60=Z$1),0),$E214-1966)</f>
        <v>33863</v>
      </c>
      <c r="AA214" s="12" cm="1">
        <f t="array" ref="AA214">INDEX(GMWQ!$A$2:$NF$60,MATCH(1,(GMWQ!$NE$2:$NE$60=AA$3)*(GMWQ!$ND$2:$ND$60=AA$4)*(GMWQ!$NF$2:$NF$60=AA$1),0),$E214-1966)</f>
        <v>5987</v>
      </c>
    </row>
    <row r="215" spans="1:27" x14ac:dyDescent="0.25">
      <c r="A215" s="12">
        <v>2025</v>
      </c>
      <c r="B215" s="12">
        <f t="shared" si="17"/>
        <v>2025</v>
      </c>
      <c r="C215" s="12">
        <f t="shared" si="17"/>
        <v>2024</v>
      </c>
      <c r="D215" s="12">
        <f t="shared" si="17"/>
        <v>2024</v>
      </c>
      <c r="E215" s="12">
        <f t="shared" si="15"/>
        <v>2181</v>
      </c>
      <c r="F215" s="12" cm="1">
        <f t="array" ref="F215">INDEX(GMWQ!$A$2:$NF$60,MATCH(1,(GMWQ!$NE$2:$NE$60=F$3)*(GMWQ!$ND$2:$ND$60=F$4)*(GMWQ!$NF$2:$NF$60=F$1),0),$E215-1966)</f>
        <v>37094</v>
      </c>
      <c r="G215" s="12" cm="1">
        <f t="array" ref="G215">INDEX(GMWQ!$A$2:$NF$60,MATCH(1,(GMWQ!$NE$2:$NE$60=G$3)*(GMWQ!$ND$2:$ND$60=G$4)*(GMWQ!$NF$2:$NF$60=G$1),0),$E215-1966)</f>
        <v>350</v>
      </c>
      <c r="H215" s="12" cm="1">
        <f t="array" ref="H215">INDEX(GMWQ!$A$2:$NF$60,MATCH(1,(GMWQ!$NE$2:$NE$60=H$3)*(GMWQ!$ND$2:$ND$60=H$4)*(GMWQ!$NF$2:$NF$60=H$1),0),$E215-1966)</f>
        <v>51</v>
      </c>
      <c r="I215" s="12" cm="1">
        <f t="array" ref="I215">INDEX(GMWQ!$A$2:$NF$60,MATCH(1,(GMWQ!$NE$2:$NE$60=I$3)*(GMWQ!$ND$2:$ND$60=I$4)*(GMWQ!$NF$2:$NF$60=I$1),0),$E215-1966)</f>
        <v>2590</v>
      </c>
      <c r="J215" s="12" cm="1">
        <f t="array" ref="J215">INDEX(GMWQ!$A$2:$NF$60,MATCH(1,(GMWQ!$NE$2:$NE$60=J$3)*(GMWQ!$ND$2:$ND$60=J$4)*(GMWQ!$NF$2:$NF$60=J$1),0),$E215-1966)</f>
        <v>139</v>
      </c>
      <c r="K215" s="12" cm="1">
        <f t="array" ref="K215">INDEX(GMWQ!$A$2:$NF$60,MATCH(1,(GMWQ!$NE$2:$NE$60=K$3)*(GMWQ!$ND$2:$ND$60=K$4)*(GMWQ!$NF$2:$NF$60=K$1),0),$E215-1966)</f>
        <v>248</v>
      </c>
      <c r="L215" s="12" cm="1">
        <f t="array" ref="L215">INDEX(GMWQ!$A$2:$NF$60,MATCH(1,(GMWQ!$NE$2:$NE$60=L$3)*(GMWQ!$ND$2:$ND$60=L$4)*(GMWQ!$NF$2:$NF$60=L$1),0),$E215-1966)</f>
        <v>2249</v>
      </c>
      <c r="M215" s="12" cm="1">
        <f t="array" ref="M215">INDEX(GMWQ!$A$2:$NF$60,MATCH(1,(GMWQ!$NE$2:$NE$60=M$3)*(GMWQ!$ND$2:$ND$60=M$4)*(GMWQ!$NF$2:$NF$60=M$1),0),$E215-1966)</f>
        <v>4708</v>
      </c>
      <c r="N215" s="12" cm="1">
        <f t="array" ref="N215">INDEX(GMWQ!$A$2:$NF$60,MATCH(1,(GMWQ!$NE$2:$NE$60=N$3)*(GMWQ!$ND$2:$ND$60=N$4)*(GMWQ!$NF$2:$NF$60=N$1),0),$E215-1966)</f>
        <v>1887</v>
      </c>
      <c r="O215" s="12" cm="1">
        <f t="array" ref="O215">INDEX(GMWQ!$A$2:$NF$60,MATCH(1,(GMWQ!$NE$2:$NE$60=O$3)*(GMWQ!$ND$2:$ND$60=O$4)*(GMWQ!$NF$2:$NF$60=O$1),0),$E215-1966)</f>
        <v>2633</v>
      </c>
      <c r="P215" s="12" cm="1">
        <f t="array" ref="P215">INDEX(GMWQ!$A$2:$NF$60,MATCH(1,(GMWQ!$NE$2:$NE$60=P$3)*(GMWQ!$ND$2:$ND$60=P$4)*(GMWQ!$NF$2:$NF$60=P$1),0),$E215-1966)</f>
        <v>1626</v>
      </c>
      <c r="Q215" s="12" cm="1">
        <f t="array" ref="Q215">INDEX(GMWQ!$A$2:$NF$60,MATCH(1,(GMWQ!$NE$2:$NE$60=Q$3)*(GMWQ!$ND$2:$ND$60=Q$4)*(GMWQ!$NF$2:$NF$60=Q$1),0),$E215-1966)</f>
        <v>1168</v>
      </c>
      <c r="R215" s="12" cm="1">
        <f t="array" ref="R215">INDEX(GMWQ!$A$2:$NF$60,MATCH(1,(GMWQ!$NE$2:$NE$60=R$3)*(GMWQ!$ND$2:$ND$60=R$4)*(GMWQ!$NF$2:$NF$60=R$1),0),$E215-1966)</f>
        <v>733</v>
      </c>
      <c r="S215" s="12" cm="1">
        <f t="array" ref="S215">INDEX(GMWQ!$A$2:$NF$60,MATCH(1,(GMWQ!$NE$2:$NE$60=S$3)*(GMWQ!$ND$2:$ND$60=S$4)*(GMWQ!$NF$2:$NF$60=S$1),0),$E215-1966)</f>
        <v>3505</v>
      </c>
      <c r="T215" s="12" cm="1">
        <f t="array" ref="T215">INDEX(GMWQ!$A$2:$NF$60,MATCH(1,(GMWQ!$NE$2:$NE$60=T$3)*(GMWQ!$ND$2:$ND$60=T$4)*(GMWQ!$NF$2:$NF$60=T$1),0),$E215-1966)</f>
        <v>3023</v>
      </c>
      <c r="U215" s="12" cm="1">
        <f t="array" ref="U215">INDEX(GMWQ!$A$2:$NF$60,MATCH(1,(GMWQ!$NE$2:$NE$60=U$3)*(GMWQ!$ND$2:$ND$60=U$4)*(GMWQ!$NF$2:$NF$60=U$1),0),$E215-1966)</f>
        <v>1738</v>
      </c>
      <c r="V215" s="12" cm="1">
        <f t="array" ref="V215">INDEX(GMWQ!$A$2:$NF$60,MATCH(1,(GMWQ!$NE$2:$NE$60=V$3)*(GMWQ!$ND$2:$ND$60=V$4)*(GMWQ!$NF$2:$NF$60=V$1),0),$E215-1966)</f>
        <v>3103</v>
      </c>
      <c r="W215" s="12" cm="1">
        <f t="array" ref="W215">INDEX(GMWQ!$A$2:$NF$60,MATCH(1,(GMWQ!$NE$2:$NE$60=W$3)*(GMWQ!$ND$2:$ND$60=W$4)*(GMWQ!$NF$2:$NF$60=W$1),0),$E215-1966)</f>
        <v>5147</v>
      </c>
      <c r="X215" s="12" cm="1">
        <f t="array" ref="X215">INDEX(GMWQ!$A$2:$NF$60,MATCH(1,(GMWQ!$NE$2:$NE$60=X$3)*(GMWQ!$ND$2:$ND$60=X$4)*(GMWQ!$NF$2:$NF$60=X$1),0),$E215-1966)</f>
        <v>1150</v>
      </c>
      <c r="Y215" s="12" cm="1">
        <f t="array" ref="Y215">INDEX(GMWQ!$A$2:$NF$60,MATCH(1,(GMWQ!$NE$2:$NE$60=Y$3)*(GMWQ!$ND$2:$ND$60=Y$4)*(GMWQ!$NF$2:$NF$60=Y$1),0),$E215-1966)</f>
        <v>1045</v>
      </c>
      <c r="Z215" s="12" cm="1">
        <f t="array" ref="Z215">INDEX(GMWQ!$A$2:$NF$60,MATCH(1,(GMWQ!$NE$2:$NE$60=Z$3)*(GMWQ!$ND$2:$ND$60=Z$4)*(GMWQ!$NF$2:$NF$60=Z$1),0),$E215-1966)</f>
        <v>33975</v>
      </c>
      <c r="AA215" s="12" cm="1">
        <f t="array" ref="AA215">INDEX(GMWQ!$A$2:$NF$60,MATCH(1,(GMWQ!$NE$2:$NE$60=AA$3)*(GMWQ!$ND$2:$ND$60=AA$4)*(GMWQ!$NF$2:$NF$60=AA$1),0),$E215-1966)</f>
        <v>5997</v>
      </c>
    </row>
    <row r="216" spans="1:27" x14ac:dyDescent="0.25">
      <c r="B216" s="12">
        <f t="shared" si="17"/>
        <v>2025</v>
      </c>
      <c r="C216" s="12">
        <f t="shared" si="17"/>
        <v>2025</v>
      </c>
      <c r="E216" s="12">
        <f t="shared" si="15"/>
        <v>2182</v>
      </c>
      <c r="F216" s="12" cm="1">
        <f t="array" ref="F216">INDEX(GMWQ!$A$2:$NF$60,MATCH(1,(GMWQ!$NE$2:$NE$60=F$3)*(GMWQ!$ND$2:$ND$60=F$4)*(GMWQ!$NF$2:$NF$60=F$1),0),$E216-1966)</f>
        <v>37078.910000000003</v>
      </c>
      <c r="G216" s="12" cm="1">
        <f t="array" ref="G216">INDEX(GMWQ!$A$2:$NF$60,MATCH(1,(GMWQ!$NE$2:$NE$60=G$3)*(GMWQ!$ND$2:$ND$60=G$4)*(GMWQ!$NF$2:$NF$60=G$1),0),$E216-1966)</f>
        <v>358.74419999999998</v>
      </c>
      <c r="H216" s="12" cm="1">
        <f t="array" ref="H216">INDEX(GMWQ!$A$2:$NF$60,MATCH(1,(GMWQ!$NE$2:$NE$60=H$3)*(GMWQ!$ND$2:$ND$60=H$4)*(GMWQ!$NF$2:$NF$60=H$1),0),$E216-1966)</f>
        <v>48.449120000000001</v>
      </c>
      <c r="I216" s="12" cm="1">
        <f t="array" ref="I216">INDEX(GMWQ!$A$2:$NF$60,MATCH(1,(GMWQ!$NE$2:$NE$60=I$3)*(GMWQ!$ND$2:$ND$60=I$4)*(GMWQ!$NF$2:$NF$60=I$1),0),$E216-1966)</f>
        <v>2579.596</v>
      </c>
      <c r="J216" s="12" cm="1">
        <f t="array" ref="J216">INDEX(GMWQ!$A$2:$NF$60,MATCH(1,(GMWQ!$NE$2:$NE$60=J$3)*(GMWQ!$ND$2:$ND$60=J$4)*(GMWQ!$NF$2:$NF$60=J$1),0),$E216-1966)</f>
        <v>138.71969999999999</v>
      </c>
      <c r="K216" s="12" cm="1">
        <f t="array" ref="K216">INDEX(GMWQ!$A$2:$NF$60,MATCH(1,(GMWQ!$NE$2:$NE$60=K$3)*(GMWQ!$ND$2:$ND$60=K$4)*(GMWQ!$NF$2:$NF$60=K$1),0),$E216-1966)</f>
        <v>246.75579999999999</v>
      </c>
      <c r="L216" s="12" cm="1">
        <f t="array" ref="L216">INDEX(GMWQ!$A$2:$NF$60,MATCH(1,(GMWQ!$NE$2:$NE$60=L$3)*(GMWQ!$ND$2:$ND$60=L$4)*(GMWQ!$NF$2:$NF$60=L$1),0),$E216-1966)</f>
        <v>2244.4639999999999</v>
      </c>
      <c r="M216" s="12" cm="1">
        <f t="array" ref="M216">INDEX(GMWQ!$A$2:$NF$60,MATCH(1,(GMWQ!$NE$2:$NE$60=M$3)*(GMWQ!$ND$2:$ND$60=M$4)*(GMWQ!$NF$2:$NF$60=M$1),0),$E216-1966)</f>
        <v>4698.5050000000001</v>
      </c>
      <c r="N216" s="12" cm="1">
        <f t="array" ref="N216">INDEX(GMWQ!$A$2:$NF$60,MATCH(1,(GMWQ!$NE$2:$NE$60=N$3)*(GMWQ!$ND$2:$ND$60=N$4)*(GMWQ!$NF$2:$NF$60=N$1),0),$E216-1966)</f>
        <v>1902.0640000000001</v>
      </c>
      <c r="O216" s="12" cm="1">
        <f t="array" ref="O216">INDEX(GMWQ!$A$2:$NF$60,MATCH(1,(GMWQ!$NE$2:$NE$60=O$3)*(GMWQ!$ND$2:$ND$60=O$4)*(GMWQ!$NF$2:$NF$60=O$1),0),$E216-1966)</f>
        <v>2621.107</v>
      </c>
      <c r="P216" s="12" cm="1">
        <f t="array" ref="P216">INDEX(GMWQ!$A$2:$NF$60,MATCH(1,(GMWQ!$NE$2:$NE$60=P$3)*(GMWQ!$ND$2:$ND$60=P$4)*(GMWQ!$NF$2:$NF$60=P$1),0),$E216-1966)</f>
        <v>1634.1030000000001</v>
      </c>
      <c r="Q216" s="12" cm="1">
        <f t="array" ref="Q216">INDEX(GMWQ!$A$2:$NF$60,MATCH(1,(GMWQ!$NE$2:$NE$60=Q$3)*(GMWQ!$ND$2:$ND$60=Q$4)*(GMWQ!$NF$2:$NF$60=Q$1),0),$E216-1966)</f>
        <v>1179.6610000000001</v>
      </c>
      <c r="R216" s="12" cm="1">
        <f t="array" ref="R216">INDEX(GMWQ!$A$2:$NF$60,MATCH(1,(GMWQ!$NE$2:$NE$60=R$3)*(GMWQ!$ND$2:$ND$60=R$4)*(GMWQ!$NF$2:$NF$60=R$1),0),$E216-1966)</f>
        <v>714.6626</v>
      </c>
      <c r="S216" s="12" cm="1">
        <f t="array" ref="S216">INDEX(GMWQ!$A$2:$NF$60,MATCH(1,(GMWQ!$NE$2:$NE$60=S$3)*(GMWQ!$ND$2:$ND$60=S$4)*(GMWQ!$NF$2:$NF$60=S$1),0),$E216-1966)</f>
        <v>3522.4670000000001</v>
      </c>
      <c r="T216" s="12" cm="1">
        <f t="array" ref="T216">INDEX(GMWQ!$A$2:$NF$60,MATCH(1,(GMWQ!$NE$2:$NE$60=T$3)*(GMWQ!$ND$2:$ND$60=T$4)*(GMWQ!$NF$2:$NF$60=T$1),0),$E216-1966)</f>
        <v>3018.415</v>
      </c>
      <c r="U216" s="12" cm="1">
        <f t="array" ref="U216">INDEX(GMWQ!$A$2:$NF$60,MATCH(1,(GMWQ!$NE$2:$NE$60=U$3)*(GMWQ!$ND$2:$ND$60=U$4)*(GMWQ!$NF$2:$NF$60=U$1),0),$E216-1966)</f>
        <v>1742.316</v>
      </c>
      <c r="V216" s="12" cm="1">
        <f t="array" ref="V216">INDEX(GMWQ!$A$2:$NF$60,MATCH(1,(GMWQ!$NE$2:$NE$60=V$3)*(GMWQ!$ND$2:$ND$60=V$4)*(GMWQ!$NF$2:$NF$60=V$1),0),$E216-1966)</f>
        <v>3102.9479999999999</v>
      </c>
      <c r="W216" s="12" cm="1">
        <f t="array" ref="W216">INDEX(GMWQ!$A$2:$NF$60,MATCH(1,(GMWQ!$NE$2:$NE$60=W$3)*(GMWQ!$ND$2:$ND$60=W$4)*(GMWQ!$NF$2:$NF$60=W$1),0),$E216-1966)</f>
        <v>5161.3249999999998</v>
      </c>
      <c r="X216" s="12" cm="1">
        <f t="array" ref="X216">INDEX(GMWQ!$A$2:$NF$60,MATCH(1,(GMWQ!$NE$2:$NE$60=X$3)*(GMWQ!$ND$2:$ND$60=X$4)*(GMWQ!$NF$2:$NF$60=X$1),0),$E216-1966)</f>
        <v>1149.981</v>
      </c>
      <c r="Y216" s="12" cm="1">
        <f t="array" ref="Y216">INDEX(GMWQ!$A$2:$NF$60,MATCH(1,(GMWQ!$NE$2:$NE$60=Y$3)*(GMWQ!$ND$2:$ND$60=Y$4)*(GMWQ!$NF$2:$NF$60=Y$1),0),$E216-1966)</f>
        <v>1013.6319999999999</v>
      </c>
      <c r="Z216" s="12" cm="1">
        <f t="array" ref="Z216">INDEX(GMWQ!$A$2:$NF$60,MATCH(1,(GMWQ!$NE$2:$NE$60=Z$3)*(GMWQ!$ND$2:$ND$60=Z$4)*(GMWQ!$NF$2:$NF$60=Z$1),0),$E216-1966)</f>
        <v>33961.18</v>
      </c>
      <c r="AA216" s="12" cm="1">
        <f t="array" ref="AA216">INDEX(GMWQ!$A$2:$NF$60,MATCH(1,(GMWQ!$NE$2:$NE$60=AA$3)*(GMWQ!$ND$2:$ND$60=AA$4)*(GMWQ!$NF$2:$NF$60=AA$1),0),$E216-1966)</f>
        <v>6008.3959999999997</v>
      </c>
    </row>
    <row r="217" spans="1:27" x14ac:dyDescent="0.25">
      <c r="B217" s="12">
        <f t="shared" si="17"/>
        <v>2025</v>
      </c>
      <c r="C217" s="12">
        <f t="shared" si="17"/>
        <v>2025</v>
      </c>
      <c r="E217" s="12">
        <f t="shared" si="15"/>
        <v>2183</v>
      </c>
      <c r="F217" s="12" cm="1">
        <f t="array" ref="F217">INDEX(GMWQ!$A$2:$NF$60,MATCH(1,(GMWQ!$NE$2:$NE$60=F$3)*(GMWQ!$ND$2:$ND$60=F$4)*(GMWQ!$NF$2:$NF$60=F$1),0),$E217-1966)</f>
        <v>37056.18</v>
      </c>
      <c r="G217" s="12" cm="1">
        <f t="array" ref="G217">INDEX(GMWQ!$A$2:$NF$60,MATCH(1,(GMWQ!$NE$2:$NE$60=G$3)*(GMWQ!$ND$2:$ND$60=G$4)*(GMWQ!$NF$2:$NF$60=G$1),0),$E217-1966)</f>
        <v>359.101</v>
      </c>
      <c r="H217" s="12" cm="1">
        <f t="array" ref="H217">INDEX(GMWQ!$A$2:$NF$60,MATCH(1,(GMWQ!$NE$2:$NE$60=H$3)*(GMWQ!$ND$2:$ND$60=H$4)*(GMWQ!$NF$2:$NF$60=H$1),0),$E217-1966)</f>
        <v>48.158160000000002</v>
      </c>
      <c r="I217" s="12" cm="1">
        <f t="array" ref="I217">INDEX(GMWQ!$A$2:$NF$60,MATCH(1,(GMWQ!$NE$2:$NE$60=I$3)*(GMWQ!$ND$2:$ND$60=I$4)*(GMWQ!$NF$2:$NF$60=I$1),0),$E217-1966)</f>
        <v>2566.6849999999999</v>
      </c>
      <c r="J217" s="12" cm="1">
        <f t="array" ref="J217">INDEX(GMWQ!$A$2:$NF$60,MATCH(1,(GMWQ!$NE$2:$NE$60=J$3)*(GMWQ!$ND$2:$ND$60=J$4)*(GMWQ!$NF$2:$NF$60=J$1),0),$E217-1966)</f>
        <v>138.44149999999999</v>
      </c>
      <c r="K217" s="12" cm="1">
        <f t="array" ref="K217">INDEX(GMWQ!$A$2:$NF$60,MATCH(1,(GMWQ!$NE$2:$NE$60=K$3)*(GMWQ!$ND$2:$ND$60=K$4)*(GMWQ!$NF$2:$NF$60=K$1),0),$E217-1966)</f>
        <v>246.87790000000001</v>
      </c>
      <c r="L217" s="12" cm="1">
        <f t="array" ref="L217">INDEX(GMWQ!$A$2:$NF$60,MATCH(1,(GMWQ!$NE$2:$NE$60=L$3)*(GMWQ!$ND$2:$ND$60=L$4)*(GMWQ!$NF$2:$NF$60=L$1),0),$E217-1966)</f>
        <v>2235.4740000000002</v>
      </c>
      <c r="M217" s="12" cm="1">
        <f t="array" ref="M217">INDEX(GMWQ!$A$2:$NF$60,MATCH(1,(GMWQ!$NE$2:$NE$60=M$3)*(GMWQ!$ND$2:$ND$60=M$4)*(GMWQ!$NF$2:$NF$60=M$1),0),$E217-1966)</f>
        <v>4684.3850000000002</v>
      </c>
      <c r="N217" s="12" cm="1">
        <f t="array" ref="N217">INDEX(GMWQ!$A$2:$NF$60,MATCH(1,(GMWQ!$NE$2:$NE$60=N$3)*(GMWQ!$ND$2:$ND$60=N$4)*(GMWQ!$NF$2:$NF$60=N$1),0),$E217-1966)</f>
        <v>1906.81</v>
      </c>
      <c r="O217" s="12" cm="1">
        <f t="array" ref="O217">INDEX(GMWQ!$A$2:$NF$60,MATCH(1,(GMWQ!$NE$2:$NE$60=O$3)*(GMWQ!$ND$2:$ND$60=O$4)*(GMWQ!$NF$2:$NF$60=O$1),0),$E217-1966)</f>
        <v>2607.9879999999998</v>
      </c>
      <c r="P217" s="12" cm="1">
        <f t="array" ref="P217">INDEX(GMWQ!$A$2:$NF$60,MATCH(1,(GMWQ!$NE$2:$NE$60=P$3)*(GMWQ!$ND$2:$ND$60=P$4)*(GMWQ!$NF$2:$NF$60=P$1),0),$E217-1966)</f>
        <v>1634.9110000000001</v>
      </c>
      <c r="Q217" s="12" cm="1">
        <f t="array" ref="Q217">INDEX(GMWQ!$A$2:$NF$60,MATCH(1,(GMWQ!$NE$2:$NE$60=Q$3)*(GMWQ!$ND$2:$ND$60=Q$4)*(GMWQ!$NF$2:$NF$60=Q$1),0),$E217-1966)</f>
        <v>1179.9490000000001</v>
      </c>
      <c r="R217" s="12" cm="1">
        <f t="array" ref="R217">INDEX(GMWQ!$A$2:$NF$60,MATCH(1,(GMWQ!$NE$2:$NE$60=R$3)*(GMWQ!$ND$2:$ND$60=R$4)*(GMWQ!$NF$2:$NF$60=R$1),0),$E217-1966)</f>
        <v>713.22940000000006</v>
      </c>
      <c r="S217" s="12" cm="1">
        <f t="array" ref="S217">INDEX(GMWQ!$A$2:$NF$60,MATCH(1,(GMWQ!$NE$2:$NE$60=S$3)*(GMWQ!$ND$2:$ND$60=S$4)*(GMWQ!$NF$2:$NF$60=S$1),0),$E217-1966)</f>
        <v>3511.88</v>
      </c>
      <c r="T217" s="12" cm="1">
        <f t="array" ref="T217">INDEX(GMWQ!$A$2:$NF$60,MATCH(1,(GMWQ!$NE$2:$NE$60=T$3)*(GMWQ!$ND$2:$ND$60=T$4)*(GMWQ!$NF$2:$NF$60=T$1),0),$E217-1966)</f>
        <v>3015.38</v>
      </c>
      <c r="U217" s="12" cm="1">
        <f t="array" ref="U217">INDEX(GMWQ!$A$2:$NF$60,MATCH(1,(GMWQ!$NE$2:$NE$60=U$3)*(GMWQ!$ND$2:$ND$60=U$4)*(GMWQ!$NF$2:$NF$60=U$1),0),$E217-1966)</f>
        <v>1746.663</v>
      </c>
      <c r="V217" s="12" cm="1">
        <f t="array" ref="V217">INDEX(GMWQ!$A$2:$NF$60,MATCH(1,(GMWQ!$NE$2:$NE$60=V$3)*(GMWQ!$ND$2:$ND$60=V$4)*(GMWQ!$NF$2:$NF$60=V$1),0),$E217-1966)</f>
        <v>3111.31</v>
      </c>
      <c r="W217" s="12" cm="1">
        <f t="array" ref="W217">INDEX(GMWQ!$A$2:$NF$60,MATCH(1,(GMWQ!$NE$2:$NE$60=W$3)*(GMWQ!$ND$2:$ND$60=W$4)*(GMWQ!$NF$2:$NF$60=W$1),0),$E217-1966)</f>
        <v>5187.1059999999998</v>
      </c>
      <c r="X217" s="12" cm="1">
        <f t="array" ref="X217">INDEX(GMWQ!$A$2:$NF$60,MATCH(1,(GMWQ!$NE$2:$NE$60=X$3)*(GMWQ!$ND$2:$ND$60=X$4)*(GMWQ!$NF$2:$NF$60=X$1),0),$E217-1966)</f>
        <v>1152.2750000000001</v>
      </c>
      <c r="Y217" s="12" cm="1">
        <f t="array" ref="Y217">INDEX(GMWQ!$A$2:$NF$60,MATCH(1,(GMWQ!$NE$2:$NE$60=Y$3)*(GMWQ!$ND$2:$ND$60=Y$4)*(GMWQ!$NF$2:$NF$60=Y$1),0),$E217-1966)</f>
        <v>1008.559</v>
      </c>
      <c r="Z217" s="12" cm="1">
        <f t="array" ref="Z217">INDEX(GMWQ!$A$2:$NF$60,MATCH(1,(GMWQ!$NE$2:$NE$60=Z$3)*(GMWQ!$ND$2:$ND$60=Z$4)*(GMWQ!$NF$2:$NF$60=Z$1),0),$E217-1966)</f>
        <v>33940.36</v>
      </c>
      <c r="AA217" s="12" cm="1">
        <f t="array" ref="AA217">INDEX(GMWQ!$A$2:$NF$60,MATCH(1,(GMWQ!$NE$2:$NE$60=AA$3)*(GMWQ!$ND$2:$ND$60=AA$4)*(GMWQ!$NF$2:$NF$60=AA$1),0),$E217-1966)</f>
        <v>6032.0519999999997</v>
      </c>
    </row>
    <row r="218" spans="1:27" x14ac:dyDescent="0.25">
      <c r="B218" s="12">
        <f t="shared" si="17"/>
        <v>2025</v>
      </c>
      <c r="C218" s="12">
        <f t="shared" si="17"/>
        <v>2025</v>
      </c>
      <c r="E218" s="12">
        <f t="shared" si="15"/>
        <v>2184</v>
      </c>
      <c r="F218" s="12" cm="1">
        <f t="array" ref="F218">INDEX(GMWQ!$A$2:$NF$60,MATCH(1,(GMWQ!$NE$2:$NE$60=F$3)*(GMWQ!$ND$2:$ND$60=F$4)*(GMWQ!$NF$2:$NF$60=F$1),0),$E218-1966)</f>
        <v>37092.370000000003</v>
      </c>
      <c r="G218" s="12" cm="1">
        <f t="array" ref="G218">INDEX(GMWQ!$A$2:$NF$60,MATCH(1,(GMWQ!$NE$2:$NE$60=G$3)*(GMWQ!$ND$2:$ND$60=G$4)*(GMWQ!$NF$2:$NF$60=G$1),0),$E218-1966)</f>
        <v>359.46170000000001</v>
      </c>
      <c r="H218" s="12" cm="1">
        <f t="array" ref="H218">INDEX(GMWQ!$A$2:$NF$60,MATCH(1,(GMWQ!$NE$2:$NE$60=H$3)*(GMWQ!$ND$2:$ND$60=H$4)*(GMWQ!$NF$2:$NF$60=H$1),0),$E218-1966)</f>
        <v>47.869410000000002</v>
      </c>
      <c r="I218" s="12" cm="1">
        <f t="array" ref="I218">INDEX(GMWQ!$A$2:$NF$60,MATCH(1,(GMWQ!$NE$2:$NE$60=I$3)*(GMWQ!$ND$2:$ND$60=I$4)*(GMWQ!$NF$2:$NF$60=I$1),0),$E218-1966)</f>
        <v>2556.4290000000001</v>
      </c>
      <c r="J218" s="12" cm="1">
        <f t="array" ref="J218">INDEX(GMWQ!$A$2:$NF$60,MATCH(1,(GMWQ!$NE$2:$NE$60=J$3)*(GMWQ!$ND$2:$ND$60=J$4)*(GMWQ!$NF$2:$NF$60=J$1),0),$E218-1966)</f>
        <v>138.1653</v>
      </c>
      <c r="K218" s="12" cm="1">
        <f t="array" ref="K218">INDEX(GMWQ!$A$2:$NF$60,MATCH(1,(GMWQ!$NE$2:$NE$60=K$3)*(GMWQ!$ND$2:$ND$60=K$4)*(GMWQ!$NF$2:$NF$60=K$1),0),$E218-1966)</f>
        <v>247.0641</v>
      </c>
      <c r="L218" s="12" cm="1">
        <f t="array" ref="L218">INDEX(GMWQ!$A$2:$NF$60,MATCH(1,(GMWQ!$NE$2:$NE$60=L$3)*(GMWQ!$ND$2:$ND$60=L$4)*(GMWQ!$NF$2:$NF$60=L$1),0),$E218-1966)</f>
        <v>2236.1550000000002</v>
      </c>
      <c r="M218" s="12" cm="1">
        <f t="array" ref="M218">INDEX(GMWQ!$A$2:$NF$60,MATCH(1,(GMWQ!$NE$2:$NE$60=M$3)*(GMWQ!$ND$2:$ND$60=M$4)*(GMWQ!$NF$2:$NF$60=M$1),0),$E218-1966)</f>
        <v>4679.72</v>
      </c>
      <c r="N218" s="12" cm="1">
        <f t="array" ref="N218">INDEX(GMWQ!$A$2:$NF$60,MATCH(1,(GMWQ!$NE$2:$NE$60=N$3)*(GMWQ!$ND$2:$ND$60=N$4)*(GMWQ!$NF$2:$NF$60=N$1),0),$E218-1966)</f>
        <v>1911.585</v>
      </c>
      <c r="O218" s="12" cm="1">
        <f t="array" ref="O218">INDEX(GMWQ!$A$2:$NF$60,MATCH(1,(GMWQ!$NE$2:$NE$60=O$3)*(GMWQ!$ND$2:$ND$60=O$4)*(GMWQ!$NF$2:$NF$60=O$1),0),$E218-1966)</f>
        <v>2602.7829999999999</v>
      </c>
      <c r="P218" s="12" cm="1">
        <f t="array" ref="P218">INDEX(GMWQ!$A$2:$NF$60,MATCH(1,(GMWQ!$NE$2:$NE$60=P$3)*(GMWQ!$ND$2:$ND$60=P$4)*(GMWQ!$NF$2:$NF$60=P$1),0),$E218-1966)</f>
        <v>1638.1880000000001</v>
      </c>
      <c r="Q218" s="12" cm="1">
        <f t="array" ref="Q218">INDEX(GMWQ!$A$2:$NF$60,MATCH(1,(GMWQ!$NE$2:$NE$60=Q$3)*(GMWQ!$ND$2:$ND$60=Q$4)*(GMWQ!$NF$2:$NF$60=Q$1),0),$E218-1966)</f>
        <v>1181.4290000000001</v>
      </c>
      <c r="R218" s="12" cm="1">
        <f t="array" ref="R218">INDEX(GMWQ!$A$2:$NF$60,MATCH(1,(GMWQ!$NE$2:$NE$60=R$3)*(GMWQ!$ND$2:$ND$60=R$4)*(GMWQ!$NF$2:$NF$60=R$1),0),$E218-1966)</f>
        <v>714.08839999999998</v>
      </c>
      <c r="S218" s="12" cm="1">
        <f t="array" ref="S218">INDEX(GMWQ!$A$2:$NF$60,MATCH(1,(GMWQ!$NE$2:$NE$60=S$3)*(GMWQ!$ND$2:$ND$60=S$4)*(GMWQ!$NF$2:$NF$60=S$1),0),$E218-1966)</f>
        <v>3518.9189999999999</v>
      </c>
      <c r="T218" s="12" cm="1">
        <f t="array" ref="T218">INDEX(GMWQ!$A$2:$NF$60,MATCH(1,(GMWQ!$NE$2:$NE$60=T$3)*(GMWQ!$ND$2:$ND$60=T$4)*(GMWQ!$NF$2:$NF$60=T$1),0),$E218-1966)</f>
        <v>3022.1790000000001</v>
      </c>
      <c r="U218" s="12" cm="1">
        <f t="array" ref="U218">INDEX(GMWQ!$A$2:$NF$60,MATCH(1,(GMWQ!$NE$2:$NE$60=U$3)*(GMWQ!$ND$2:$ND$60=U$4)*(GMWQ!$NF$2:$NF$60=U$1),0),$E218-1966)</f>
        <v>1749.8140000000001</v>
      </c>
      <c r="V218" s="12" cm="1">
        <f t="array" ref="V218">INDEX(GMWQ!$A$2:$NF$60,MATCH(1,(GMWQ!$NE$2:$NE$60=V$3)*(GMWQ!$ND$2:$ND$60=V$4)*(GMWQ!$NF$2:$NF$60=V$1),0),$E218-1966)</f>
        <v>3116.924</v>
      </c>
      <c r="W218" s="12" cm="1">
        <f t="array" ref="W218">INDEX(GMWQ!$A$2:$NF$60,MATCH(1,(GMWQ!$NE$2:$NE$60=W$3)*(GMWQ!$ND$2:$ND$60=W$4)*(GMWQ!$NF$2:$NF$60=W$1),0),$E218-1966)</f>
        <v>5205.2830000000004</v>
      </c>
      <c r="X218" s="12" cm="1">
        <f t="array" ref="X218">INDEX(GMWQ!$A$2:$NF$60,MATCH(1,(GMWQ!$NE$2:$NE$60=X$3)*(GMWQ!$ND$2:$ND$60=X$4)*(GMWQ!$NF$2:$NF$60=X$1),0),$E218-1966)</f>
        <v>1155.7370000000001</v>
      </c>
      <c r="Y218" s="12" cm="1">
        <f t="array" ref="Y218">INDEX(GMWQ!$A$2:$NF$60,MATCH(1,(GMWQ!$NE$2:$NE$60=Y$3)*(GMWQ!$ND$2:$ND$60=Y$4)*(GMWQ!$NF$2:$NF$60=Y$1),0),$E218-1966)</f>
        <v>1009.572</v>
      </c>
      <c r="Z218" s="12" cm="1">
        <f t="array" ref="Z218">INDEX(GMWQ!$A$2:$NF$60,MATCH(1,(GMWQ!$NE$2:$NE$60=Z$3)*(GMWQ!$ND$2:$ND$60=Z$4)*(GMWQ!$NF$2:$NF$60=Z$1),0),$E218-1966)</f>
        <v>33973.5</v>
      </c>
      <c r="AA218" s="12" cm="1">
        <f t="array" ref="AA218">INDEX(GMWQ!$A$2:$NF$60,MATCH(1,(GMWQ!$NE$2:$NE$60=AA$3)*(GMWQ!$ND$2:$ND$60=AA$4)*(GMWQ!$NF$2:$NF$60=AA$1),0),$E218-1966)</f>
        <v>6048.5680000000002</v>
      </c>
    </row>
    <row r="219" spans="1:27" x14ac:dyDescent="0.25">
      <c r="A219" s="12">
        <v>2026</v>
      </c>
      <c r="B219" s="12">
        <f t="shared" si="17"/>
        <v>2026</v>
      </c>
      <c r="C219" s="12">
        <f t="shared" si="17"/>
        <v>2025</v>
      </c>
      <c r="D219" s="12">
        <f t="shared" si="17"/>
        <v>2025</v>
      </c>
      <c r="E219" s="12">
        <f t="shared" si="15"/>
        <v>2185</v>
      </c>
      <c r="F219" s="12" cm="1">
        <f t="array" ref="F219">INDEX(GMWQ!$A$2:$NF$60,MATCH(1,(GMWQ!$NE$2:$NE$60=F$3)*(GMWQ!$ND$2:$ND$60=F$4)*(GMWQ!$NF$2:$NF$60=F$1),0),$E219-1966)</f>
        <v>37156.5</v>
      </c>
      <c r="G219" s="12" cm="1">
        <f t="array" ref="G219">INDEX(GMWQ!$A$2:$NF$60,MATCH(1,(GMWQ!$NE$2:$NE$60=G$3)*(GMWQ!$ND$2:$ND$60=G$4)*(GMWQ!$NF$2:$NF$60=G$1),0),$E219-1966)</f>
        <v>359.81509999999997</v>
      </c>
      <c r="H219" s="12" cm="1">
        <f t="array" ref="H219">INDEX(GMWQ!$A$2:$NF$60,MATCH(1,(GMWQ!$NE$2:$NE$60=H$3)*(GMWQ!$ND$2:$ND$60=H$4)*(GMWQ!$NF$2:$NF$60=H$1),0),$E219-1966)</f>
        <v>47.581400000000002</v>
      </c>
      <c r="I219" s="12" cm="1">
        <f t="array" ref="I219">INDEX(GMWQ!$A$2:$NF$60,MATCH(1,(GMWQ!$NE$2:$NE$60=I$3)*(GMWQ!$ND$2:$ND$60=I$4)*(GMWQ!$NF$2:$NF$60=I$1),0),$E219-1966)</f>
        <v>2546.16</v>
      </c>
      <c r="J219" s="12" cm="1">
        <f t="array" ref="J219">INDEX(GMWQ!$A$2:$NF$60,MATCH(1,(GMWQ!$NE$2:$NE$60=J$3)*(GMWQ!$ND$2:$ND$60=J$4)*(GMWQ!$NF$2:$NF$60=J$1),0),$E219-1966)</f>
        <v>137.88659999999999</v>
      </c>
      <c r="K219" s="12" cm="1">
        <f t="array" ref="K219">INDEX(GMWQ!$A$2:$NF$60,MATCH(1,(GMWQ!$NE$2:$NE$60=K$3)*(GMWQ!$ND$2:$ND$60=K$4)*(GMWQ!$NF$2:$NF$60=K$1),0),$E219-1966)</f>
        <v>247.30709999999999</v>
      </c>
      <c r="L219" s="12" cm="1">
        <f t="array" ref="L219">INDEX(GMWQ!$A$2:$NF$60,MATCH(1,(GMWQ!$NE$2:$NE$60=L$3)*(GMWQ!$ND$2:$ND$60=L$4)*(GMWQ!$NF$2:$NF$60=L$1),0),$E219-1966)</f>
        <v>2243.944</v>
      </c>
      <c r="M219" s="12" cm="1">
        <f t="array" ref="M219">INDEX(GMWQ!$A$2:$NF$60,MATCH(1,(GMWQ!$NE$2:$NE$60=M$3)*(GMWQ!$ND$2:$ND$60=M$4)*(GMWQ!$NF$2:$NF$60=M$1),0),$E219-1966)</f>
        <v>4688.0649999999996</v>
      </c>
      <c r="N219" s="12" cm="1">
        <f t="array" ref="N219">INDEX(GMWQ!$A$2:$NF$60,MATCH(1,(GMWQ!$NE$2:$NE$60=N$3)*(GMWQ!$ND$2:$ND$60=N$4)*(GMWQ!$NF$2:$NF$60=N$1),0),$E219-1966)</f>
        <v>1917.288</v>
      </c>
      <c r="O219" s="12" cm="1">
        <f t="array" ref="O219">INDEX(GMWQ!$A$2:$NF$60,MATCH(1,(GMWQ!$NE$2:$NE$60=O$3)*(GMWQ!$ND$2:$ND$60=O$4)*(GMWQ!$NF$2:$NF$60=O$1),0),$E219-1966)</f>
        <v>2607.9450000000002</v>
      </c>
      <c r="P219" s="12" cm="1">
        <f t="array" ref="P219">INDEX(GMWQ!$A$2:$NF$60,MATCH(1,(GMWQ!$NE$2:$NE$60=P$3)*(GMWQ!$ND$2:$ND$60=P$4)*(GMWQ!$NF$2:$NF$60=P$1),0),$E219-1966)</f>
        <v>1643.894</v>
      </c>
      <c r="Q219" s="12" cm="1">
        <f t="array" ref="Q219">INDEX(GMWQ!$A$2:$NF$60,MATCH(1,(GMWQ!$NE$2:$NE$60=Q$3)*(GMWQ!$ND$2:$ND$60=Q$4)*(GMWQ!$NF$2:$NF$60=Q$1),0),$E219-1966)</f>
        <v>1182.9459999999999</v>
      </c>
      <c r="R219" s="12" cm="1">
        <f t="array" ref="R219">INDEX(GMWQ!$A$2:$NF$60,MATCH(1,(GMWQ!$NE$2:$NE$60=R$3)*(GMWQ!$ND$2:$ND$60=R$4)*(GMWQ!$NF$2:$NF$60=R$1),0),$E219-1966)</f>
        <v>715.00459999999998</v>
      </c>
      <c r="S219" s="12" cm="1">
        <f t="array" ref="S219">INDEX(GMWQ!$A$2:$NF$60,MATCH(1,(GMWQ!$NE$2:$NE$60=S$3)*(GMWQ!$ND$2:$ND$60=S$4)*(GMWQ!$NF$2:$NF$60=S$1),0),$E219-1966)</f>
        <v>3529.4169999999999</v>
      </c>
      <c r="T219" s="12" cm="1">
        <f t="array" ref="T219">INDEX(GMWQ!$A$2:$NF$60,MATCH(1,(GMWQ!$NE$2:$NE$60=T$3)*(GMWQ!$ND$2:$ND$60=T$4)*(GMWQ!$NF$2:$NF$60=T$1),0),$E219-1966)</f>
        <v>3031.95</v>
      </c>
      <c r="U219" s="12" cm="1">
        <f t="array" ref="U219">INDEX(GMWQ!$A$2:$NF$60,MATCH(1,(GMWQ!$NE$2:$NE$60=U$3)*(GMWQ!$ND$2:$ND$60=U$4)*(GMWQ!$NF$2:$NF$60=U$1),0),$E219-1966)</f>
        <v>1751.5350000000001</v>
      </c>
      <c r="V219" s="12" cm="1">
        <f t="array" ref="V219">INDEX(GMWQ!$A$2:$NF$60,MATCH(1,(GMWQ!$NE$2:$NE$60=V$3)*(GMWQ!$ND$2:$ND$60=V$4)*(GMWQ!$NF$2:$NF$60=V$1),0),$E219-1966)</f>
        <v>3119.989</v>
      </c>
      <c r="W219" s="12" cm="1">
        <f t="array" ref="W219">INDEX(GMWQ!$A$2:$NF$60,MATCH(1,(GMWQ!$NE$2:$NE$60=W$3)*(GMWQ!$ND$2:$ND$60=W$4)*(GMWQ!$NF$2:$NF$60=W$1),0),$E219-1966)</f>
        <v>5213.0039999999999</v>
      </c>
      <c r="X219" s="12" cm="1">
        <f t="array" ref="X219">INDEX(GMWQ!$A$2:$NF$60,MATCH(1,(GMWQ!$NE$2:$NE$60=X$3)*(GMWQ!$ND$2:$ND$60=X$4)*(GMWQ!$NF$2:$NF$60=X$1),0),$E219-1966)</f>
        <v>1159.184</v>
      </c>
      <c r="Y219" s="12" cm="1">
        <f t="array" ref="Y219">INDEX(GMWQ!$A$2:$NF$60,MATCH(1,(GMWQ!$NE$2:$NE$60=Y$3)*(GMWQ!$ND$2:$ND$60=Y$4)*(GMWQ!$NF$2:$NF$60=Y$1),0),$E219-1966)</f>
        <v>1012.5839999999999</v>
      </c>
      <c r="Z219" s="12" cm="1">
        <f t="array" ref="Z219">INDEX(GMWQ!$A$2:$NF$60,MATCH(1,(GMWQ!$NE$2:$NE$60=Z$3)*(GMWQ!$ND$2:$ND$60=Z$4)*(GMWQ!$NF$2:$NF$60=Z$1),0),$E219-1966)</f>
        <v>34030.410000000003</v>
      </c>
      <c r="AA219" s="12" cm="1">
        <f t="array" ref="AA219">INDEX(GMWQ!$A$2:$NF$60,MATCH(1,(GMWQ!$NE$2:$NE$60=AA$3)*(GMWQ!$ND$2:$ND$60=AA$4)*(GMWQ!$NF$2:$NF$60=AA$1),0),$E219-1966)</f>
        <v>6056.5230000000001</v>
      </c>
    </row>
    <row r="220" spans="1:27" x14ac:dyDescent="0.25">
      <c r="B220" s="12">
        <f t="shared" ref="B220:D235" si="18">+B216+1</f>
        <v>2026</v>
      </c>
      <c r="C220" s="12">
        <f t="shared" si="18"/>
        <v>2026</v>
      </c>
      <c r="E220" s="12">
        <f t="shared" si="15"/>
        <v>2186</v>
      </c>
      <c r="F220" s="12" cm="1">
        <f t="array" ref="F220">INDEX(GMWQ!$A$2:$NF$60,MATCH(1,(GMWQ!$NE$2:$NE$60=F$3)*(GMWQ!$ND$2:$ND$60=F$4)*(GMWQ!$NF$2:$NF$60=F$1),0),$E220-1966)</f>
        <v>37224.870000000003</v>
      </c>
      <c r="G220" s="12" cm="1">
        <f t="array" ref="G220">INDEX(GMWQ!$A$2:$NF$60,MATCH(1,(GMWQ!$NE$2:$NE$60=G$3)*(GMWQ!$ND$2:$ND$60=G$4)*(GMWQ!$NF$2:$NF$60=G$1),0),$E220-1966)</f>
        <v>360.18150000000003</v>
      </c>
      <c r="H220" s="12" cm="1">
        <f t="array" ref="H220">INDEX(GMWQ!$A$2:$NF$60,MATCH(1,(GMWQ!$NE$2:$NE$60=H$3)*(GMWQ!$ND$2:$ND$60=H$4)*(GMWQ!$NF$2:$NF$60=H$1),0),$E220-1966)</f>
        <v>47.296750000000003</v>
      </c>
      <c r="I220" s="12" cm="1">
        <f t="array" ref="I220">INDEX(GMWQ!$A$2:$NF$60,MATCH(1,(GMWQ!$NE$2:$NE$60=I$3)*(GMWQ!$ND$2:$ND$60=I$4)*(GMWQ!$NF$2:$NF$60=I$1),0),$E220-1966)</f>
        <v>2536.0210000000002</v>
      </c>
      <c r="J220" s="12" cm="1">
        <f t="array" ref="J220">INDEX(GMWQ!$A$2:$NF$60,MATCH(1,(GMWQ!$NE$2:$NE$60=J$3)*(GMWQ!$ND$2:$ND$60=J$4)*(GMWQ!$NF$2:$NF$60=J$1),0),$E220-1966)</f>
        <v>137.61330000000001</v>
      </c>
      <c r="K220" s="12" cm="1">
        <f t="array" ref="K220">INDEX(GMWQ!$A$2:$NF$60,MATCH(1,(GMWQ!$NE$2:$NE$60=K$3)*(GMWQ!$ND$2:$ND$60=K$4)*(GMWQ!$NF$2:$NF$60=K$1),0),$E220-1966)</f>
        <v>247.55879999999999</v>
      </c>
      <c r="L220" s="12" cm="1">
        <f t="array" ref="L220">INDEX(GMWQ!$A$2:$NF$60,MATCH(1,(GMWQ!$NE$2:$NE$60=L$3)*(GMWQ!$ND$2:$ND$60=L$4)*(GMWQ!$NF$2:$NF$60=L$1),0),$E220-1966)</f>
        <v>2253.5210000000002</v>
      </c>
      <c r="M220" s="12" cm="1">
        <f t="array" ref="M220">INDEX(GMWQ!$A$2:$NF$60,MATCH(1,(GMWQ!$NE$2:$NE$60=M$3)*(GMWQ!$ND$2:$ND$60=M$4)*(GMWQ!$NF$2:$NF$60=M$1),0),$E220-1966)</f>
        <v>4698.6980000000003</v>
      </c>
      <c r="N220" s="12" cm="1">
        <f t="array" ref="N220">INDEX(GMWQ!$A$2:$NF$60,MATCH(1,(GMWQ!$NE$2:$NE$60=N$3)*(GMWQ!$ND$2:$ND$60=N$4)*(GMWQ!$NF$2:$NF$60=N$1),0),$E220-1966)</f>
        <v>1924.0329999999999</v>
      </c>
      <c r="O220" s="12" cm="1">
        <f t="array" ref="O220">INDEX(GMWQ!$A$2:$NF$60,MATCH(1,(GMWQ!$NE$2:$NE$60=O$3)*(GMWQ!$ND$2:$ND$60=O$4)*(GMWQ!$NF$2:$NF$60=O$1),0),$E220-1966)</f>
        <v>2614.2510000000002</v>
      </c>
      <c r="P220" s="12" cm="1">
        <f t="array" ref="P220">INDEX(GMWQ!$A$2:$NF$60,MATCH(1,(GMWQ!$NE$2:$NE$60=P$3)*(GMWQ!$ND$2:$ND$60=P$4)*(GMWQ!$NF$2:$NF$60=P$1),0),$E220-1966)</f>
        <v>1650.0889999999999</v>
      </c>
      <c r="Q220" s="12" cm="1">
        <f t="array" ref="Q220">INDEX(GMWQ!$A$2:$NF$60,MATCH(1,(GMWQ!$NE$2:$NE$60=Q$3)*(GMWQ!$ND$2:$ND$60=Q$4)*(GMWQ!$NF$2:$NF$60=Q$1),0),$E220-1966)</f>
        <v>1184.741</v>
      </c>
      <c r="R220" s="12" cm="1">
        <f t="array" ref="R220">INDEX(GMWQ!$A$2:$NF$60,MATCH(1,(GMWQ!$NE$2:$NE$60=R$3)*(GMWQ!$ND$2:$ND$60=R$4)*(GMWQ!$NF$2:$NF$60=R$1),0),$E220-1966)</f>
        <v>715.94730000000004</v>
      </c>
      <c r="S220" s="12" cm="1">
        <f t="array" ref="S220">INDEX(GMWQ!$A$2:$NF$60,MATCH(1,(GMWQ!$NE$2:$NE$60=S$3)*(GMWQ!$ND$2:$ND$60=S$4)*(GMWQ!$NF$2:$NF$60=S$1),0),$E220-1966)</f>
        <v>3540.7759999999998</v>
      </c>
      <c r="T220" s="12" cm="1">
        <f t="array" ref="T220">INDEX(GMWQ!$A$2:$NF$60,MATCH(1,(GMWQ!$NE$2:$NE$60=T$3)*(GMWQ!$ND$2:$ND$60=T$4)*(GMWQ!$NF$2:$NF$60=T$1),0),$E220-1966)</f>
        <v>3042.3139999999999</v>
      </c>
      <c r="U220" s="12" cm="1">
        <f t="array" ref="U220">INDEX(GMWQ!$A$2:$NF$60,MATCH(1,(GMWQ!$NE$2:$NE$60=U$3)*(GMWQ!$ND$2:$ND$60=U$4)*(GMWQ!$NF$2:$NF$60=U$1),0),$E220-1966)</f>
        <v>1752.442</v>
      </c>
      <c r="V220" s="12" cm="1">
        <f t="array" ref="V220">INDEX(GMWQ!$A$2:$NF$60,MATCH(1,(GMWQ!$NE$2:$NE$60=V$3)*(GMWQ!$ND$2:$ND$60=V$4)*(GMWQ!$NF$2:$NF$60=V$1),0),$E220-1966)</f>
        <v>3122.5419999999999</v>
      </c>
      <c r="W220" s="12" cm="1">
        <f t="array" ref="W220">INDEX(GMWQ!$A$2:$NF$60,MATCH(1,(GMWQ!$NE$2:$NE$60=W$3)*(GMWQ!$ND$2:$ND$60=W$4)*(GMWQ!$NF$2:$NF$60=W$1),0),$E220-1966)</f>
        <v>5217.2700000000004</v>
      </c>
      <c r="X220" s="12" cm="1">
        <f t="array" ref="X220">INDEX(GMWQ!$A$2:$NF$60,MATCH(1,(GMWQ!$NE$2:$NE$60=X$3)*(GMWQ!$ND$2:$ND$60=X$4)*(GMWQ!$NF$2:$NF$60=X$1),0),$E220-1966)</f>
        <v>1162.683</v>
      </c>
      <c r="Y220" s="12" cm="1">
        <f t="array" ref="Y220">INDEX(GMWQ!$A$2:$NF$60,MATCH(1,(GMWQ!$NE$2:$NE$60=Y$3)*(GMWQ!$ND$2:$ND$60=Y$4)*(GMWQ!$NF$2:$NF$60=Y$1),0),$E220-1966)</f>
        <v>1015.893</v>
      </c>
      <c r="Z220" s="12" cm="1">
        <f t="array" ref="Z220">INDEX(GMWQ!$A$2:$NF$60,MATCH(1,(GMWQ!$NE$2:$NE$60=Z$3)*(GMWQ!$ND$2:$ND$60=Z$4)*(GMWQ!$NF$2:$NF$60=Z$1),0),$E220-1966)</f>
        <v>34088.449999999997</v>
      </c>
      <c r="AA220" s="12" cm="1">
        <f t="array" ref="AA220">INDEX(GMWQ!$A$2:$NF$60,MATCH(1,(GMWQ!$NE$2:$NE$60=AA$3)*(GMWQ!$ND$2:$ND$60=AA$4)*(GMWQ!$NF$2:$NF$60=AA$1),0),$E220-1966)</f>
        <v>6060.7380000000003</v>
      </c>
    </row>
    <row r="221" spans="1:27" x14ac:dyDescent="0.25">
      <c r="B221" s="12">
        <f t="shared" si="18"/>
        <v>2026</v>
      </c>
      <c r="C221" s="12">
        <f t="shared" si="18"/>
        <v>2026</v>
      </c>
      <c r="E221" s="12">
        <f t="shared" si="15"/>
        <v>2187</v>
      </c>
      <c r="F221" s="12" cm="1">
        <f t="array" ref="F221">INDEX(GMWQ!$A$2:$NF$60,MATCH(1,(GMWQ!$NE$2:$NE$60=F$3)*(GMWQ!$ND$2:$ND$60=F$4)*(GMWQ!$NF$2:$NF$60=F$1),0),$E221-1966)</f>
        <v>37301.79</v>
      </c>
      <c r="G221" s="12" cm="1">
        <f t="array" ref="G221">INDEX(GMWQ!$A$2:$NF$60,MATCH(1,(GMWQ!$NE$2:$NE$60=G$3)*(GMWQ!$ND$2:$ND$60=G$4)*(GMWQ!$NF$2:$NF$60=G$1),0),$E221-1966)</f>
        <v>360.54149999999998</v>
      </c>
      <c r="H221" s="12" cm="1">
        <f t="array" ref="H221">INDEX(GMWQ!$A$2:$NF$60,MATCH(1,(GMWQ!$NE$2:$NE$60=H$3)*(GMWQ!$ND$2:$ND$60=H$4)*(GMWQ!$NF$2:$NF$60=H$1),0),$E221-1966)</f>
        <v>47.012929999999997</v>
      </c>
      <c r="I221" s="12" cm="1">
        <f t="array" ref="I221">INDEX(GMWQ!$A$2:$NF$60,MATCH(1,(GMWQ!$NE$2:$NE$60=I$3)*(GMWQ!$ND$2:$ND$60=I$4)*(GMWQ!$NF$2:$NF$60=I$1),0),$E221-1966)</f>
        <v>2527.143</v>
      </c>
      <c r="J221" s="12" cm="1">
        <f t="array" ref="J221">INDEX(GMWQ!$A$2:$NF$60,MATCH(1,(GMWQ!$NE$2:$NE$60=J$3)*(GMWQ!$ND$2:$ND$60=J$4)*(GMWQ!$NF$2:$NF$60=J$1),0),$E221-1966)</f>
        <v>137.33799999999999</v>
      </c>
      <c r="K221" s="12" cm="1">
        <f t="array" ref="K221">INDEX(GMWQ!$A$2:$NF$60,MATCH(1,(GMWQ!$NE$2:$NE$60=K$3)*(GMWQ!$ND$2:$ND$60=K$4)*(GMWQ!$NF$2:$NF$60=K$1),0),$E221-1966)</f>
        <v>247.93010000000001</v>
      </c>
      <c r="L221" s="12" cm="1">
        <f t="array" ref="L221">INDEX(GMWQ!$A$2:$NF$60,MATCH(1,(GMWQ!$NE$2:$NE$60=L$3)*(GMWQ!$ND$2:$ND$60=L$4)*(GMWQ!$NF$2:$NF$60=L$1),0),$E221-1966)</f>
        <v>2263.8870000000002</v>
      </c>
      <c r="M221" s="12" cm="1">
        <f t="array" ref="M221">INDEX(GMWQ!$A$2:$NF$60,MATCH(1,(GMWQ!$NE$2:$NE$60=M$3)*(GMWQ!$ND$2:$ND$60=M$4)*(GMWQ!$NF$2:$NF$60=M$1),0),$E221-1966)</f>
        <v>4710.9139999999998</v>
      </c>
      <c r="N221" s="12" cm="1">
        <f t="array" ref="N221">INDEX(GMWQ!$A$2:$NF$60,MATCH(1,(GMWQ!$NE$2:$NE$60=N$3)*(GMWQ!$ND$2:$ND$60=N$4)*(GMWQ!$NF$2:$NF$60=N$1),0),$E221-1966)</f>
        <v>1930.7670000000001</v>
      </c>
      <c r="O221" s="12" cm="1">
        <f t="array" ref="O221">INDEX(GMWQ!$A$2:$NF$60,MATCH(1,(GMWQ!$NE$2:$NE$60=O$3)*(GMWQ!$ND$2:$ND$60=O$4)*(GMWQ!$NF$2:$NF$60=O$1),0),$E221-1966)</f>
        <v>2621.3090000000002</v>
      </c>
      <c r="P221" s="12" cm="1">
        <f t="array" ref="P221">INDEX(GMWQ!$A$2:$NF$60,MATCH(1,(GMWQ!$NE$2:$NE$60=P$3)*(GMWQ!$ND$2:$ND$60=P$4)*(GMWQ!$NF$2:$NF$60=P$1),0),$E221-1966)</f>
        <v>1656.6890000000001</v>
      </c>
      <c r="Q221" s="12" cm="1">
        <f t="array" ref="Q221">INDEX(GMWQ!$A$2:$NF$60,MATCH(1,(GMWQ!$NE$2:$NE$60=Q$3)*(GMWQ!$ND$2:$ND$60=Q$4)*(GMWQ!$NF$2:$NF$60=Q$1),0),$E221-1966)</f>
        <v>1186.5170000000001</v>
      </c>
      <c r="R221" s="12" cm="1">
        <f t="array" ref="R221">INDEX(GMWQ!$A$2:$NF$60,MATCH(1,(GMWQ!$NE$2:$NE$60=R$3)*(GMWQ!$ND$2:$ND$60=R$4)*(GMWQ!$NF$2:$NF$60=R$1),0),$E221-1966)</f>
        <v>716.87760000000003</v>
      </c>
      <c r="S221" s="12" cm="1">
        <f t="array" ref="S221">INDEX(GMWQ!$A$2:$NF$60,MATCH(1,(GMWQ!$NE$2:$NE$60=S$3)*(GMWQ!$ND$2:$ND$60=S$4)*(GMWQ!$NF$2:$NF$60=S$1),0),$E221-1966)</f>
        <v>3553.1669999999999</v>
      </c>
      <c r="T221" s="12" cm="1">
        <f t="array" ref="T221">INDEX(GMWQ!$A$2:$NF$60,MATCH(1,(GMWQ!$NE$2:$NE$60=T$3)*(GMWQ!$ND$2:$ND$60=T$4)*(GMWQ!$NF$2:$NF$60=T$1),0),$E221-1966)</f>
        <v>3053.2640000000001</v>
      </c>
      <c r="U221" s="12" cm="1">
        <f t="array" ref="U221">INDEX(GMWQ!$A$2:$NF$60,MATCH(1,(GMWQ!$NE$2:$NE$60=U$3)*(GMWQ!$ND$2:$ND$60=U$4)*(GMWQ!$NF$2:$NF$60=U$1),0),$E221-1966)</f>
        <v>1753.318</v>
      </c>
      <c r="V221" s="12" cm="1">
        <f t="array" ref="V221">INDEX(GMWQ!$A$2:$NF$60,MATCH(1,(GMWQ!$NE$2:$NE$60=V$3)*(GMWQ!$ND$2:$ND$60=V$4)*(GMWQ!$NF$2:$NF$60=V$1),0),$E221-1966)</f>
        <v>3125.6619999999998</v>
      </c>
      <c r="W221" s="12" cm="1">
        <f t="array" ref="W221">INDEX(GMWQ!$A$2:$NF$60,MATCH(1,(GMWQ!$NE$2:$NE$60=W$3)*(GMWQ!$ND$2:$ND$60=W$4)*(GMWQ!$NF$2:$NF$60=W$1),0),$E221-1966)</f>
        <v>5222.4840000000004</v>
      </c>
      <c r="X221" s="12" cm="1">
        <f t="array" ref="X221">INDEX(GMWQ!$A$2:$NF$60,MATCH(1,(GMWQ!$NE$2:$NE$60=X$3)*(GMWQ!$ND$2:$ND$60=X$4)*(GMWQ!$NF$2:$NF$60=X$1),0),$E221-1966)</f>
        <v>1166.52</v>
      </c>
      <c r="Y221" s="12" cm="1">
        <f t="array" ref="Y221">INDEX(GMWQ!$A$2:$NF$60,MATCH(1,(GMWQ!$NE$2:$NE$60=Y$3)*(GMWQ!$ND$2:$ND$60=Y$4)*(GMWQ!$NF$2:$NF$60=Y$1),0),$E221-1966)</f>
        <v>1019.448</v>
      </c>
      <c r="Z221" s="12" cm="1">
        <f t="array" ref="Z221">INDEX(GMWQ!$A$2:$NF$60,MATCH(1,(GMWQ!$NE$2:$NE$60=Z$3)*(GMWQ!$ND$2:$ND$60=Z$4)*(GMWQ!$NF$2:$NF$60=Z$1),0),$E221-1966)</f>
        <v>34151.56</v>
      </c>
      <c r="AA221" s="12" cm="1">
        <f t="array" ref="AA221">INDEX(GMWQ!$A$2:$NF$60,MATCH(1,(GMWQ!$NE$2:$NE$60=AA$3)*(GMWQ!$ND$2:$ND$60=AA$4)*(GMWQ!$NF$2:$NF$60=AA$1),0),$E221-1966)</f>
        <v>6066.0889999999999</v>
      </c>
    </row>
    <row r="222" spans="1:27" x14ac:dyDescent="0.25">
      <c r="B222" s="12">
        <f t="shared" si="18"/>
        <v>2026</v>
      </c>
      <c r="C222" s="12">
        <f t="shared" si="18"/>
        <v>2026</v>
      </c>
      <c r="E222" s="12">
        <f t="shared" si="15"/>
        <v>2188</v>
      </c>
      <c r="F222" s="12" cm="1">
        <f t="array" ref="F222">INDEX(GMWQ!$A$2:$NF$60,MATCH(1,(GMWQ!$NE$2:$NE$60=F$3)*(GMWQ!$ND$2:$ND$60=F$4)*(GMWQ!$NF$2:$NF$60=F$1),0),$E222-1966)</f>
        <v>37395.06</v>
      </c>
      <c r="G222" s="12" cm="1">
        <f t="array" ref="G222">INDEX(GMWQ!$A$2:$NF$60,MATCH(1,(GMWQ!$NE$2:$NE$60=G$3)*(GMWQ!$ND$2:$ND$60=G$4)*(GMWQ!$NF$2:$NF$60=G$1),0),$E222-1966)</f>
        <v>360.72199999999998</v>
      </c>
      <c r="H222" s="12" cm="1">
        <f t="array" ref="H222">INDEX(GMWQ!$A$2:$NF$60,MATCH(1,(GMWQ!$NE$2:$NE$60=H$3)*(GMWQ!$ND$2:$ND$60=H$4)*(GMWQ!$NF$2:$NF$60=H$1),0),$E222-1966)</f>
        <v>46.683869999999999</v>
      </c>
      <c r="I222" s="12" cm="1">
        <f t="array" ref="I222">INDEX(GMWQ!$A$2:$NF$60,MATCH(1,(GMWQ!$NE$2:$NE$60=I$3)*(GMWQ!$ND$2:$ND$60=I$4)*(GMWQ!$NF$2:$NF$60=I$1),0),$E222-1966)</f>
        <v>2518.3000000000002</v>
      </c>
      <c r="J222" s="12" cm="1">
        <f t="array" ref="J222">INDEX(GMWQ!$A$2:$NF$60,MATCH(1,(GMWQ!$NE$2:$NE$60=J$3)*(GMWQ!$ND$2:$ND$60=J$4)*(GMWQ!$NF$2:$NF$60=J$1),0),$E222-1966)</f>
        <v>137.0633</v>
      </c>
      <c r="K222" s="12" cm="1">
        <f t="array" ref="K222">INDEX(GMWQ!$A$2:$NF$60,MATCH(1,(GMWQ!$NE$2:$NE$60=K$3)*(GMWQ!$ND$2:$ND$60=K$4)*(GMWQ!$NF$2:$NF$60=K$1),0),$E222-1966)</f>
        <v>248.3022</v>
      </c>
      <c r="L222" s="12" cm="1">
        <f t="array" ref="L222">INDEX(GMWQ!$A$2:$NF$60,MATCH(1,(GMWQ!$NE$2:$NE$60=L$3)*(GMWQ!$ND$2:$ND$60=L$4)*(GMWQ!$NF$2:$NF$60=L$1),0),$E222-1966)</f>
        <v>2275.2080000000001</v>
      </c>
      <c r="M222" s="12" cm="1">
        <f t="array" ref="M222">INDEX(GMWQ!$A$2:$NF$60,MATCH(1,(GMWQ!$NE$2:$NE$60=M$3)*(GMWQ!$ND$2:$ND$60=M$4)*(GMWQ!$NF$2:$NF$60=M$1),0),$E222-1966)</f>
        <v>4726.4620000000004</v>
      </c>
      <c r="N222" s="12" cm="1">
        <f t="array" ref="N222">INDEX(GMWQ!$A$2:$NF$60,MATCH(1,(GMWQ!$NE$2:$NE$60=N$3)*(GMWQ!$ND$2:$ND$60=N$4)*(GMWQ!$NF$2:$NF$60=N$1),0),$E222-1966)</f>
        <v>1938.491</v>
      </c>
      <c r="O222" s="12" cm="1">
        <f t="array" ref="O222">INDEX(GMWQ!$A$2:$NF$60,MATCH(1,(GMWQ!$NE$2:$NE$60=O$3)*(GMWQ!$ND$2:$ND$60=O$4)*(GMWQ!$NF$2:$NF$60=O$1),0),$E222-1966)</f>
        <v>2630.4850000000001</v>
      </c>
      <c r="P222" s="12" cm="1">
        <f t="array" ref="P222">INDEX(GMWQ!$A$2:$NF$60,MATCH(1,(GMWQ!$NE$2:$NE$60=P$3)*(GMWQ!$ND$2:$ND$60=P$4)*(GMWQ!$NF$2:$NF$60=P$1),0),$E222-1966)</f>
        <v>1663.731</v>
      </c>
      <c r="Q222" s="12" cm="1">
        <f t="array" ref="Q222">INDEX(GMWQ!$A$2:$NF$60,MATCH(1,(GMWQ!$NE$2:$NE$60=Q$3)*(GMWQ!$ND$2:$ND$60=Q$4)*(GMWQ!$NF$2:$NF$60=Q$1),0),$E222-1966)</f>
        <v>1188.298</v>
      </c>
      <c r="R222" s="12" cm="1">
        <f t="array" ref="R222">INDEX(GMWQ!$A$2:$NF$60,MATCH(1,(GMWQ!$NE$2:$NE$60=R$3)*(GMWQ!$ND$2:$ND$60=R$4)*(GMWQ!$NF$2:$NF$60=R$1),0),$E222-1966)</f>
        <v>717.88170000000002</v>
      </c>
      <c r="S222" s="12" cm="1">
        <f t="array" ref="S222">INDEX(GMWQ!$A$2:$NF$60,MATCH(1,(GMWQ!$NE$2:$NE$60=S$3)*(GMWQ!$ND$2:$ND$60=S$4)*(GMWQ!$NF$2:$NF$60=S$1),0),$E222-1966)</f>
        <v>3565.9609999999998</v>
      </c>
      <c r="T222" s="12" cm="1">
        <f t="array" ref="T222">INDEX(GMWQ!$A$2:$NF$60,MATCH(1,(GMWQ!$NE$2:$NE$60=T$3)*(GMWQ!$ND$2:$ND$60=T$4)*(GMWQ!$NF$2:$NF$60=T$1),0),$E222-1966)</f>
        <v>3065.48</v>
      </c>
      <c r="U222" s="12" cm="1">
        <f t="array" ref="U222">INDEX(GMWQ!$A$2:$NF$60,MATCH(1,(GMWQ!$NE$2:$NE$60=U$3)*(GMWQ!$ND$2:$ND$60=U$4)*(GMWQ!$NF$2:$NF$60=U$1),0),$E222-1966)</f>
        <v>1754.1959999999999</v>
      </c>
      <c r="V222" s="12" cm="1">
        <f t="array" ref="V222">INDEX(GMWQ!$A$2:$NF$60,MATCH(1,(GMWQ!$NE$2:$NE$60=V$3)*(GMWQ!$ND$2:$ND$60=V$4)*(GMWQ!$NF$2:$NF$60=V$1),0),$E222-1966)</f>
        <v>3130.3530000000001</v>
      </c>
      <c r="W222" s="12" cm="1">
        <f t="array" ref="W222">INDEX(GMWQ!$A$2:$NF$60,MATCH(1,(GMWQ!$NE$2:$NE$60=W$3)*(GMWQ!$ND$2:$ND$60=W$4)*(GMWQ!$NF$2:$NF$60=W$1),0),$E222-1966)</f>
        <v>5232.933</v>
      </c>
      <c r="X222" s="12" cm="1">
        <f t="array" ref="X222">INDEX(GMWQ!$A$2:$NF$60,MATCH(1,(GMWQ!$NE$2:$NE$60=X$3)*(GMWQ!$ND$2:$ND$60=X$4)*(GMWQ!$NF$2:$NF$60=X$1),0),$E222-1966)</f>
        <v>1170.4870000000001</v>
      </c>
      <c r="Y222" s="12" cm="1">
        <f t="array" ref="Y222">INDEX(GMWQ!$A$2:$NF$60,MATCH(1,(GMWQ!$NE$2:$NE$60=Y$3)*(GMWQ!$ND$2:$ND$60=Y$4)*(GMWQ!$NF$2:$NF$60=Y$1),0),$E222-1966)</f>
        <v>1023.0170000000001</v>
      </c>
      <c r="Z222" s="12" cm="1">
        <f t="array" ref="Z222">INDEX(GMWQ!$A$2:$NF$60,MATCH(1,(GMWQ!$NE$2:$NE$60=Z$3)*(GMWQ!$ND$2:$ND$60=Z$4)*(GMWQ!$NF$2:$NF$60=Z$1),0),$E222-1966)</f>
        <v>34229.629999999997</v>
      </c>
      <c r="AA222" s="12" cm="1">
        <f t="array" ref="AA222">INDEX(GMWQ!$A$2:$NF$60,MATCH(1,(GMWQ!$NE$2:$NE$60=AA$3)*(GMWQ!$ND$2:$ND$60=AA$4)*(GMWQ!$NF$2:$NF$60=AA$1),0),$E222-1966)</f>
        <v>6075.7430000000004</v>
      </c>
    </row>
    <row r="223" spans="1:27" x14ac:dyDescent="0.25">
      <c r="A223" s="12">
        <v>2027</v>
      </c>
      <c r="B223" s="12">
        <f t="shared" si="18"/>
        <v>2027</v>
      </c>
      <c r="C223" s="12">
        <f t="shared" si="18"/>
        <v>2026</v>
      </c>
      <c r="D223" s="12">
        <f t="shared" si="18"/>
        <v>2026</v>
      </c>
      <c r="E223" s="12">
        <f t="shared" si="15"/>
        <v>2189</v>
      </c>
      <c r="F223" s="12" cm="1">
        <f t="array" ref="F223">INDEX(GMWQ!$A$2:$NF$60,MATCH(1,(GMWQ!$NE$2:$NE$60=F$3)*(GMWQ!$ND$2:$ND$60=F$4)*(GMWQ!$NF$2:$NF$60=F$1),0),$E223-1966)</f>
        <v>37496.32</v>
      </c>
      <c r="G223" s="12" cm="1">
        <f t="array" ref="G223">INDEX(GMWQ!$A$2:$NF$60,MATCH(1,(GMWQ!$NE$2:$NE$60=G$3)*(GMWQ!$ND$2:$ND$60=G$4)*(GMWQ!$NF$2:$NF$60=G$1),0),$E223-1966)</f>
        <v>360.89420000000001</v>
      </c>
      <c r="H223" s="12" cm="1">
        <f t="array" ref="H223">INDEX(GMWQ!$A$2:$NF$60,MATCH(1,(GMWQ!$NE$2:$NE$60=H$3)*(GMWQ!$ND$2:$ND$60=H$4)*(GMWQ!$NF$2:$NF$60=H$1),0),$E223-1966)</f>
        <v>46.356009999999998</v>
      </c>
      <c r="I223" s="12" cm="1">
        <f t="array" ref="I223">INDEX(GMWQ!$A$2:$NF$60,MATCH(1,(GMWQ!$NE$2:$NE$60=I$3)*(GMWQ!$ND$2:$ND$60=I$4)*(GMWQ!$NF$2:$NF$60=I$1),0),$E223-1966)</f>
        <v>2509.4279999999999</v>
      </c>
      <c r="J223" s="12" cm="1">
        <f t="array" ref="J223">INDEX(GMWQ!$A$2:$NF$60,MATCH(1,(GMWQ!$NE$2:$NE$60=J$3)*(GMWQ!$ND$2:$ND$60=J$4)*(GMWQ!$NF$2:$NF$60=J$1),0),$E223-1966)</f>
        <v>136.85470000000001</v>
      </c>
      <c r="K223" s="12" cm="1">
        <f t="array" ref="K223">INDEX(GMWQ!$A$2:$NF$60,MATCH(1,(GMWQ!$NE$2:$NE$60=K$3)*(GMWQ!$ND$2:$ND$60=K$4)*(GMWQ!$NF$2:$NF$60=K$1),0),$E223-1966)</f>
        <v>248.66890000000001</v>
      </c>
      <c r="L223" s="12" cm="1">
        <f t="array" ref="L223">INDEX(GMWQ!$A$2:$NF$60,MATCH(1,(GMWQ!$NE$2:$NE$60=L$3)*(GMWQ!$ND$2:$ND$60=L$4)*(GMWQ!$NF$2:$NF$60=L$1),0),$E223-1966)</f>
        <v>2286.9870000000001</v>
      </c>
      <c r="M223" s="12" cm="1">
        <f t="array" ref="M223">INDEX(GMWQ!$A$2:$NF$60,MATCH(1,(GMWQ!$NE$2:$NE$60=M$3)*(GMWQ!$ND$2:$ND$60=M$4)*(GMWQ!$NF$2:$NF$60=M$1),0),$E223-1966)</f>
        <v>4741.9520000000002</v>
      </c>
      <c r="N223" s="12" cm="1">
        <f t="array" ref="N223">INDEX(GMWQ!$A$2:$NF$60,MATCH(1,(GMWQ!$NE$2:$NE$60=N$3)*(GMWQ!$ND$2:$ND$60=N$4)*(GMWQ!$NF$2:$NF$60=N$1),0),$E223-1966)</f>
        <v>1946.6849999999999</v>
      </c>
      <c r="O223" s="12" cm="1">
        <f t="array" ref="O223">INDEX(GMWQ!$A$2:$NF$60,MATCH(1,(GMWQ!$NE$2:$NE$60=O$3)*(GMWQ!$ND$2:$ND$60=O$4)*(GMWQ!$NF$2:$NF$60=O$1),0),$E223-1966)</f>
        <v>2640.1579999999999</v>
      </c>
      <c r="P223" s="12" cm="1">
        <f t="array" ref="P223">INDEX(GMWQ!$A$2:$NF$60,MATCH(1,(GMWQ!$NE$2:$NE$60=P$3)*(GMWQ!$ND$2:$ND$60=P$4)*(GMWQ!$NF$2:$NF$60=P$1),0),$E223-1966)</f>
        <v>1671.18</v>
      </c>
      <c r="Q223" s="12" cm="1">
        <f t="array" ref="Q223">INDEX(GMWQ!$A$2:$NF$60,MATCH(1,(GMWQ!$NE$2:$NE$60=Q$3)*(GMWQ!$ND$2:$ND$60=Q$4)*(GMWQ!$NF$2:$NF$60=Q$1),0),$E223-1966)</f>
        <v>1190.6469999999999</v>
      </c>
      <c r="R223" s="12" cm="1">
        <f t="array" ref="R223">INDEX(GMWQ!$A$2:$NF$60,MATCH(1,(GMWQ!$NE$2:$NE$60=R$3)*(GMWQ!$ND$2:$ND$60=R$4)*(GMWQ!$NF$2:$NF$60=R$1),0),$E223-1966)</f>
        <v>719.01390000000004</v>
      </c>
      <c r="S223" s="12" cm="1">
        <f t="array" ref="S223">INDEX(GMWQ!$A$2:$NF$60,MATCH(1,(GMWQ!$NE$2:$NE$60=S$3)*(GMWQ!$ND$2:$ND$60=S$4)*(GMWQ!$NF$2:$NF$60=S$1),0),$E223-1966)</f>
        <v>3578.7179999999998</v>
      </c>
      <c r="T223" s="12" cm="1">
        <f t="array" ref="T223">INDEX(GMWQ!$A$2:$NF$60,MATCH(1,(GMWQ!$NE$2:$NE$60=T$3)*(GMWQ!$ND$2:$ND$60=T$4)*(GMWQ!$NF$2:$NF$60=T$1),0),$E223-1966)</f>
        <v>3077.672</v>
      </c>
      <c r="U223" s="12" cm="1">
        <f t="array" ref="U223">INDEX(GMWQ!$A$2:$NF$60,MATCH(1,(GMWQ!$NE$2:$NE$60=U$3)*(GMWQ!$ND$2:$ND$60=U$4)*(GMWQ!$NF$2:$NF$60=U$1),0),$E223-1966)</f>
        <v>1755.471</v>
      </c>
      <c r="V223" s="12" cm="1">
        <f t="array" ref="V223">INDEX(GMWQ!$A$2:$NF$60,MATCH(1,(GMWQ!$NE$2:$NE$60=V$3)*(GMWQ!$ND$2:$ND$60=V$4)*(GMWQ!$NF$2:$NF$60=V$1),0),$E223-1966)</f>
        <v>3136.5410000000002</v>
      </c>
      <c r="W223" s="12" cm="1">
        <f t="array" ref="W223">INDEX(GMWQ!$A$2:$NF$60,MATCH(1,(GMWQ!$NE$2:$NE$60=W$3)*(GMWQ!$ND$2:$ND$60=W$4)*(GMWQ!$NF$2:$NF$60=W$1),0),$E223-1966)</f>
        <v>5246.4189999999999</v>
      </c>
      <c r="X223" s="12" cm="1">
        <f t="array" ref="X223">INDEX(GMWQ!$A$2:$NF$60,MATCH(1,(GMWQ!$NE$2:$NE$60=X$3)*(GMWQ!$ND$2:$ND$60=X$4)*(GMWQ!$NF$2:$NF$60=X$1),0),$E223-1966)</f>
        <v>1174.8489999999999</v>
      </c>
      <c r="Y223" s="12" cm="1">
        <f t="array" ref="Y223">INDEX(GMWQ!$A$2:$NF$60,MATCH(1,(GMWQ!$NE$2:$NE$60=Y$3)*(GMWQ!$ND$2:$ND$60=Y$4)*(GMWQ!$NF$2:$NF$60=Y$1),0),$E223-1966)</f>
        <v>1026.83</v>
      </c>
      <c r="Z223" s="12" cm="1">
        <f t="array" ref="Z223">INDEX(GMWQ!$A$2:$NF$60,MATCH(1,(GMWQ!$NE$2:$NE$60=Z$3)*(GMWQ!$ND$2:$ND$60=Z$4)*(GMWQ!$NF$2:$NF$60=Z$1),0),$E223-1966)</f>
        <v>34315</v>
      </c>
      <c r="AA223" s="12" cm="1">
        <f t="array" ref="AA223">INDEX(GMWQ!$A$2:$NF$60,MATCH(1,(GMWQ!$NE$2:$NE$60=AA$3)*(GMWQ!$ND$2:$ND$60=AA$4)*(GMWQ!$NF$2:$NF$60=AA$1),0),$E223-1966)</f>
        <v>6088.3190000000004</v>
      </c>
    </row>
    <row r="224" spans="1:27" x14ac:dyDescent="0.25">
      <c r="B224" s="12">
        <f t="shared" si="18"/>
        <v>2027</v>
      </c>
      <c r="C224" s="12">
        <f t="shared" si="18"/>
        <v>2027</v>
      </c>
      <c r="E224" s="12">
        <f t="shared" si="15"/>
        <v>2190</v>
      </c>
      <c r="F224" s="12" cm="1">
        <f t="array" ref="F224">INDEX(GMWQ!$A$2:$NF$60,MATCH(1,(GMWQ!$NE$2:$NE$60=F$3)*(GMWQ!$ND$2:$ND$60=F$4)*(GMWQ!$NF$2:$NF$60=F$1),0),$E224-1966)</f>
        <v>37613.79</v>
      </c>
      <c r="G224" s="12" cm="1">
        <f t="array" ref="G224">INDEX(GMWQ!$A$2:$NF$60,MATCH(1,(GMWQ!$NE$2:$NE$60=G$3)*(GMWQ!$ND$2:$ND$60=G$4)*(GMWQ!$NF$2:$NF$60=G$1),0),$E224-1966)</f>
        <v>361.08049999999997</v>
      </c>
      <c r="H224" s="12" cm="1">
        <f t="array" ref="H224">INDEX(GMWQ!$A$2:$NF$60,MATCH(1,(GMWQ!$NE$2:$NE$60=H$3)*(GMWQ!$ND$2:$ND$60=H$4)*(GMWQ!$NF$2:$NF$60=H$1),0),$E224-1966)</f>
        <v>46.032260000000001</v>
      </c>
      <c r="I224" s="12" cm="1">
        <f t="array" ref="I224">INDEX(GMWQ!$A$2:$NF$60,MATCH(1,(GMWQ!$NE$2:$NE$60=I$3)*(GMWQ!$ND$2:$ND$60=I$4)*(GMWQ!$NF$2:$NF$60=I$1),0),$E224-1966)</f>
        <v>2500.6860000000001</v>
      </c>
      <c r="J224" s="12" cm="1">
        <f t="array" ref="J224">INDEX(GMWQ!$A$2:$NF$60,MATCH(1,(GMWQ!$NE$2:$NE$60=J$3)*(GMWQ!$ND$2:$ND$60=J$4)*(GMWQ!$NF$2:$NF$60=J$1),0),$E224-1966)</f>
        <v>136.6516</v>
      </c>
      <c r="K224" s="12" cm="1">
        <f t="array" ref="K224">INDEX(GMWQ!$A$2:$NF$60,MATCH(1,(GMWQ!$NE$2:$NE$60=K$3)*(GMWQ!$ND$2:$ND$60=K$4)*(GMWQ!$NF$2:$NF$60=K$1),0),$E224-1966)</f>
        <v>249.04599999999999</v>
      </c>
      <c r="L224" s="12" cm="1">
        <f t="array" ref="L224">INDEX(GMWQ!$A$2:$NF$60,MATCH(1,(GMWQ!$NE$2:$NE$60=L$3)*(GMWQ!$ND$2:$ND$60=L$4)*(GMWQ!$NF$2:$NF$60=L$1),0),$E224-1966)</f>
        <v>2299.6039999999998</v>
      </c>
      <c r="M224" s="12" cm="1">
        <f t="array" ref="M224">INDEX(GMWQ!$A$2:$NF$60,MATCH(1,(GMWQ!$NE$2:$NE$60=M$3)*(GMWQ!$ND$2:$ND$60=M$4)*(GMWQ!$NF$2:$NF$60=M$1),0),$E224-1966)</f>
        <v>4758.6270000000004</v>
      </c>
      <c r="N224" s="12" cm="1">
        <f t="array" ref="N224">INDEX(GMWQ!$A$2:$NF$60,MATCH(1,(GMWQ!$NE$2:$NE$60=N$3)*(GMWQ!$ND$2:$ND$60=N$4)*(GMWQ!$NF$2:$NF$60=N$1),0),$E224-1966)</f>
        <v>1954.991</v>
      </c>
      <c r="O224" s="12" cm="1">
        <f t="array" ref="O224">INDEX(GMWQ!$A$2:$NF$60,MATCH(1,(GMWQ!$NE$2:$NE$60=O$3)*(GMWQ!$ND$2:$ND$60=O$4)*(GMWQ!$NF$2:$NF$60=O$1),0),$E224-1966)</f>
        <v>2653.4029999999998</v>
      </c>
      <c r="P224" s="12" cm="1">
        <f t="array" ref="P224">INDEX(GMWQ!$A$2:$NF$60,MATCH(1,(GMWQ!$NE$2:$NE$60=P$3)*(GMWQ!$ND$2:$ND$60=P$4)*(GMWQ!$NF$2:$NF$60=P$1),0),$E224-1966)</f>
        <v>1679.146</v>
      </c>
      <c r="Q224" s="12" cm="1">
        <f t="array" ref="Q224">INDEX(GMWQ!$A$2:$NF$60,MATCH(1,(GMWQ!$NE$2:$NE$60=Q$3)*(GMWQ!$ND$2:$ND$60=Q$4)*(GMWQ!$NF$2:$NF$60=Q$1),0),$E224-1966)</f>
        <v>1193.2860000000001</v>
      </c>
      <c r="R224" s="12" cm="1">
        <f t="array" ref="R224">INDEX(GMWQ!$A$2:$NF$60,MATCH(1,(GMWQ!$NE$2:$NE$60=R$3)*(GMWQ!$ND$2:$ND$60=R$4)*(GMWQ!$NF$2:$NF$60=R$1),0),$E224-1966)</f>
        <v>720.46370000000002</v>
      </c>
      <c r="S224" s="12" cm="1">
        <f t="array" ref="S224">INDEX(GMWQ!$A$2:$NF$60,MATCH(1,(GMWQ!$NE$2:$NE$60=S$3)*(GMWQ!$ND$2:$ND$60=S$4)*(GMWQ!$NF$2:$NF$60=S$1),0),$E224-1966)</f>
        <v>3594.88</v>
      </c>
      <c r="T224" s="12" cm="1">
        <f t="array" ref="T224">INDEX(GMWQ!$A$2:$NF$60,MATCH(1,(GMWQ!$NE$2:$NE$60=T$3)*(GMWQ!$ND$2:$ND$60=T$4)*(GMWQ!$NF$2:$NF$60=T$1),0),$E224-1966)</f>
        <v>3091.2649999999999</v>
      </c>
      <c r="U224" s="12" cm="1">
        <f t="array" ref="U224">INDEX(GMWQ!$A$2:$NF$60,MATCH(1,(GMWQ!$NE$2:$NE$60=U$3)*(GMWQ!$ND$2:$ND$60=U$4)*(GMWQ!$NF$2:$NF$60=U$1),0),$E224-1966)</f>
        <v>1756.816</v>
      </c>
      <c r="V224" s="12" cm="1">
        <f t="array" ref="V224">INDEX(GMWQ!$A$2:$NF$60,MATCH(1,(GMWQ!$NE$2:$NE$60=V$3)*(GMWQ!$ND$2:$ND$60=V$4)*(GMWQ!$NF$2:$NF$60=V$1),0),$E224-1966)</f>
        <v>3143.4940000000001</v>
      </c>
      <c r="W224" s="12" cm="1">
        <f t="array" ref="W224">INDEX(GMWQ!$A$2:$NF$60,MATCH(1,(GMWQ!$NE$2:$NE$60=W$3)*(GMWQ!$ND$2:$ND$60=W$4)*(GMWQ!$NF$2:$NF$60=W$1),0),$E224-1966)</f>
        <v>5262.2439999999997</v>
      </c>
      <c r="X224" s="12" cm="1">
        <f t="array" ref="X224">INDEX(GMWQ!$A$2:$NF$60,MATCH(1,(GMWQ!$NE$2:$NE$60=X$3)*(GMWQ!$ND$2:$ND$60=X$4)*(GMWQ!$NF$2:$NF$60=X$1),0),$E224-1966)</f>
        <v>1179.8620000000001</v>
      </c>
      <c r="Y224" s="12" cm="1">
        <f t="array" ref="Y224">INDEX(GMWQ!$A$2:$NF$60,MATCH(1,(GMWQ!$NE$2:$NE$60=Y$3)*(GMWQ!$ND$2:$ND$60=Y$4)*(GMWQ!$NF$2:$NF$60=Y$1),0),$E224-1966)</f>
        <v>1031.211</v>
      </c>
      <c r="Z224" s="12" cm="1">
        <f t="array" ref="Z224">INDEX(GMWQ!$A$2:$NF$60,MATCH(1,(GMWQ!$NE$2:$NE$60=Z$3)*(GMWQ!$ND$2:$ND$60=Z$4)*(GMWQ!$NF$2:$NF$60=Z$1),0),$E224-1966)</f>
        <v>34415.18</v>
      </c>
      <c r="AA224" s="12" cm="1">
        <f t="array" ref="AA224">INDEX(GMWQ!$A$2:$NF$60,MATCH(1,(GMWQ!$NE$2:$NE$60=AA$3)*(GMWQ!$ND$2:$ND$60=AA$4)*(GMWQ!$NF$2:$NF$60=AA$1),0),$E224-1966)</f>
        <v>6103.1909999999998</v>
      </c>
    </row>
    <row r="225" spans="1:27" x14ac:dyDescent="0.25">
      <c r="B225" s="12">
        <f t="shared" si="18"/>
        <v>2027</v>
      </c>
      <c r="C225" s="12">
        <f t="shared" si="18"/>
        <v>2027</v>
      </c>
      <c r="E225" s="12">
        <f t="shared" si="15"/>
        <v>2191</v>
      </c>
      <c r="F225" s="12" cm="1">
        <f t="array" ref="F225">INDEX(GMWQ!$A$2:$NF$60,MATCH(1,(GMWQ!$NE$2:$NE$60=F$3)*(GMWQ!$ND$2:$ND$60=F$4)*(GMWQ!$NF$2:$NF$60=F$1),0),$E225-1966)</f>
        <v>37749.93</v>
      </c>
      <c r="G225" s="12" cm="1">
        <f t="array" ref="G225">INDEX(GMWQ!$A$2:$NF$60,MATCH(1,(GMWQ!$NE$2:$NE$60=G$3)*(GMWQ!$ND$2:$ND$60=G$4)*(GMWQ!$NF$2:$NF$60=G$1),0),$E225-1966)</f>
        <v>361.26150000000001</v>
      </c>
      <c r="H225" s="12" cm="1">
        <f t="array" ref="H225">INDEX(GMWQ!$A$2:$NF$60,MATCH(1,(GMWQ!$NE$2:$NE$60=H$3)*(GMWQ!$ND$2:$ND$60=H$4)*(GMWQ!$NF$2:$NF$60=H$1),0),$E225-1966)</f>
        <v>45.710090000000001</v>
      </c>
      <c r="I225" s="12" cm="1">
        <f t="array" ref="I225">INDEX(GMWQ!$A$2:$NF$60,MATCH(1,(GMWQ!$NE$2:$NE$60=I$3)*(GMWQ!$ND$2:$ND$60=I$4)*(GMWQ!$NF$2:$NF$60=I$1),0),$E225-1966)</f>
        <v>2493.1869999999999</v>
      </c>
      <c r="J225" s="12" cm="1">
        <f t="array" ref="J225">INDEX(GMWQ!$A$2:$NF$60,MATCH(1,(GMWQ!$NE$2:$NE$60=J$3)*(GMWQ!$ND$2:$ND$60=J$4)*(GMWQ!$NF$2:$NF$60=J$1),0),$E225-1966)</f>
        <v>136.44669999999999</v>
      </c>
      <c r="K225" s="12" cm="1">
        <f t="array" ref="K225">INDEX(GMWQ!$A$2:$NF$60,MATCH(1,(GMWQ!$NE$2:$NE$60=K$3)*(GMWQ!$ND$2:$ND$60=K$4)*(GMWQ!$NF$2:$NF$60=K$1),0),$E225-1966)</f>
        <v>249.42</v>
      </c>
      <c r="L225" s="12" cm="1">
        <f t="array" ref="L225">INDEX(GMWQ!$A$2:$NF$60,MATCH(1,(GMWQ!$NE$2:$NE$60=L$3)*(GMWQ!$ND$2:$ND$60=L$4)*(GMWQ!$NF$2:$NF$60=L$1),0),$E225-1966)</f>
        <v>2313.4050000000002</v>
      </c>
      <c r="M225" s="12" cm="1">
        <f t="array" ref="M225">INDEX(GMWQ!$A$2:$NF$60,MATCH(1,(GMWQ!$NE$2:$NE$60=M$3)*(GMWQ!$ND$2:$ND$60=M$4)*(GMWQ!$NF$2:$NF$60=M$1),0),$E225-1966)</f>
        <v>4782.4279999999999</v>
      </c>
      <c r="N225" s="12" cm="1">
        <f t="array" ref="N225">INDEX(GMWQ!$A$2:$NF$60,MATCH(1,(GMWQ!$NE$2:$NE$60=N$3)*(GMWQ!$ND$2:$ND$60=N$4)*(GMWQ!$NF$2:$NF$60=N$1),0),$E225-1966)</f>
        <v>1965.16</v>
      </c>
      <c r="O225" s="12" cm="1">
        <f t="array" ref="O225">INDEX(GMWQ!$A$2:$NF$60,MATCH(1,(GMWQ!$NE$2:$NE$60=O$3)*(GMWQ!$ND$2:$ND$60=O$4)*(GMWQ!$NF$2:$NF$60=O$1),0),$E225-1966)</f>
        <v>2668.6640000000002</v>
      </c>
      <c r="P225" s="12" cm="1">
        <f t="array" ref="P225">INDEX(GMWQ!$A$2:$NF$60,MATCH(1,(GMWQ!$NE$2:$NE$60=P$3)*(GMWQ!$ND$2:$ND$60=P$4)*(GMWQ!$NF$2:$NF$60=P$1),0),$E225-1966)</f>
        <v>1688.8030000000001</v>
      </c>
      <c r="Q225" s="12" cm="1">
        <f t="array" ref="Q225">INDEX(GMWQ!$A$2:$NF$60,MATCH(1,(GMWQ!$NE$2:$NE$60=Q$3)*(GMWQ!$ND$2:$ND$60=Q$4)*(GMWQ!$NF$2:$NF$60=Q$1),0),$E225-1966)</f>
        <v>1196.271</v>
      </c>
      <c r="R225" s="12" cm="1">
        <f t="array" ref="R225">INDEX(GMWQ!$A$2:$NF$60,MATCH(1,(GMWQ!$NE$2:$NE$60=R$3)*(GMWQ!$ND$2:$ND$60=R$4)*(GMWQ!$NF$2:$NF$60=R$1),0),$E225-1966)</f>
        <v>722.19399999999996</v>
      </c>
      <c r="S225" s="12" cm="1">
        <f t="array" ref="S225">INDEX(GMWQ!$A$2:$NF$60,MATCH(1,(GMWQ!$NE$2:$NE$60=S$3)*(GMWQ!$ND$2:$ND$60=S$4)*(GMWQ!$NF$2:$NF$60=S$1),0),$E225-1966)</f>
        <v>3613.5790000000002</v>
      </c>
      <c r="T225" s="12" cm="1">
        <f t="array" ref="T225">INDEX(GMWQ!$A$2:$NF$60,MATCH(1,(GMWQ!$NE$2:$NE$60=T$3)*(GMWQ!$ND$2:$ND$60=T$4)*(GMWQ!$NF$2:$NF$60=T$1),0),$E225-1966)</f>
        <v>3107.4989999999998</v>
      </c>
      <c r="U225" s="12" cm="1">
        <f t="array" ref="U225">INDEX(GMWQ!$A$2:$NF$60,MATCH(1,(GMWQ!$NE$2:$NE$60=U$3)*(GMWQ!$ND$2:$ND$60=U$4)*(GMWQ!$NF$2:$NF$60=U$1),0),$E225-1966)</f>
        <v>1757.873</v>
      </c>
      <c r="V225" s="12" cm="1">
        <f t="array" ref="V225">INDEX(GMWQ!$A$2:$NF$60,MATCH(1,(GMWQ!$NE$2:$NE$60=V$3)*(GMWQ!$ND$2:$ND$60=V$4)*(GMWQ!$NF$2:$NF$60=V$1),0),$E225-1966)</f>
        <v>3149.7849999999999</v>
      </c>
      <c r="W225" s="12" cm="1">
        <f t="array" ref="W225">INDEX(GMWQ!$A$2:$NF$60,MATCH(1,(GMWQ!$NE$2:$NE$60=W$3)*(GMWQ!$ND$2:$ND$60=W$4)*(GMWQ!$NF$2:$NF$60=W$1),0),$E225-1966)</f>
        <v>5275.4080000000004</v>
      </c>
      <c r="X225" s="12" cm="1">
        <f t="array" ref="X225">INDEX(GMWQ!$A$2:$NF$60,MATCH(1,(GMWQ!$NE$2:$NE$60=X$3)*(GMWQ!$ND$2:$ND$60=X$4)*(GMWQ!$NF$2:$NF$60=X$1),0),$E225-1966)</f>
        <v>1185.4680000000001</v>
      </c>
      <c r="Y225" s="12" cm="1">
        <f t="array" ref="Y225">INDEX(GMWQ!$A$2:$NF$60,MATCH(1,(GMWQ!$NE$2:$NE$60=Y$3)*(GMWQ!$ND$2:$ND$60=Y$4)*(GMWQ!$NF$2:$NF$60=Y$1),0),$E225-1966)</f>
        <v>1036.3689999999999</v>
      </c>
      <c r="Z225" s="12" cm="1">
        <f t="array" ref="Z225">INDEX(GMWQ!$A$2:$NF$60,MATCH(1,(GMWQ!$NE$2:$NE$60=Z$3)*(GMWQ!$ND$2:$ND$60=Z$4)*(GMWQ!$NF$2:$NF$60=Z$1),0),$E225-1966)</f>
        <v>34532.42</v>
      </c>
      <c r="AA225" s="12" cm="1">
        <f t="array" ref="AA225">INDEX(GMWQ!$A$2:$NF$60,MATCH(1,(GMWQ!$NE$2:$NE$60=AA$3)*(GMWQ!$ND$2:$ND$60=AA$4)*(GMWQ!$NF$2:$NF$60=AA$1),0),$E225-1966)</f>
        <v>6115.3950000000004</v>
      </c>
    </row>
    <row r="226" spans="1:27" x14ac:dyDescent="0.25">
      <c r="B226" s="12">
        <f t="shared" si="18"/>
        <v>2027</v>
      </c>
      <c r="C226" s="12">
        <f t="shared" si="18"/>
        <v>2027</v>
      </c>
      <c r="E226" s="12">
        <f t="shared" si="15"/>
        <v>2192</v>
      </c>
      <c r="F226" s="12" cm="1">
        <f t="array" ref="F226">INDEX(GMWQ!$A$2:$NF$60,MATCH(1,(GMWQ!$NE$2:$NE$60=F$3)*(GMWQ!$ND$2:$ND$60=F$4)*(GMWQ!$NF$2:$NF$60=F$1),0),$E226-1966)</f>
        <v>37902.21</v>
      </c>
      <c r="G226" s="12" cm="1">
        <f t="array" ref="G226">INDEX(GMWQ!$A$2:$NF$60,MATCH(1,(GMWQ!$NE$2:$NE$60=G$3)*(GMWQ!$ND$2:$ND$60=G$4)*(GMWQ!$NF$2:$NF$60=G$1),0),$E226-1966)</f>
        <v>361.44319999999999</v>
      </c>
      <c r="H226" s="12" cm="1">
        <f t="array" ref="H226">INDEX(GMWQ!$A$2:$NF$60,MATCH(1,(GMWQ!$NE$2:$NE$60=H$3)*(GMWQ!$ND$2:$ND$60=H$4)*(GMWQ!$NF$2:$NF$60=H$1),0),$E226-1966)</f>
        <v>45.390230000000003</v>
      </c>
      <c r="I226" s="12" cm="1">
        <f t="array" ref="I226">INDEX(GMWQ!$A$2:$NF$60,MATCH(1,(GMWQ!$NE$2:$NE$60=I$3)*(GMWQ!$ND$2:$ND$60=I$4)*(GMWQ!$NF$2:$NF$60=I$1),0),$E226-1966)</f>
        <v>2485.7139999999999</v>
      </c>
      <c r="J226" s="12" cm="1">
        <f t="array" ref="J226">INDEX(GMWQ!$A$2:$NF$60,MATCH(1,(GMWQ!$NE$2:$NE$60=J$3)*(GMWQ!$ND$2:$ND$60=J$4)*(GMWQ!$NF$2:$NF$60=J$1),0),$E226-1966)</f>
        <v>136.24250000000001</v>
      </c>
      <c r="K226" s="12" cm="1">
        <f t="array" ref="K226">INDEX(GMWQ!$A$2:$NF$60,MATCH(1,(GMWQ!$NE$2:$NE$60=K$3)*(GMWQ!$ND$2:$ND$60=K$4)*(GMWQ!$NF$2:$NF$60=K$1),0),$E226-1966)</f>
        <v>249.79470000000001</v>
      </c>
      <c r="L226" s="12" cm="1">
        <f t="array" ref="L226">INDEX(GMWQ!$A$2:$NF$60,MATCH(1,(GMWQ!$NE$2:$NE$60=L$3)*(GMWQ!$ND$2:$ND$60=L$4)*(GMWQ!$NF$2:$NF$60=L$1),0),$E226-1966)</f>
        <v>2328.4479999999999</v>
      </c>
      <c r="M226" s="12" cm="1">
        <f t="array" ref="M226">INDEX(GMWQ!$A$2:$NF$60,MATCH(1,(GMWQ!$NE$2:$NE$60=M$3)*(GMWQ!$ND$2:$ND$60=M$4)*(GMWQ!$NF$2:$NF$60=M$1),0),$E226-1966)</f>
        <v>4809.2219999999998</v>
      </c>
      <c r="N226" s="12" cm="1">
        <f t="array" ref="N226">INDEX(GMWQ!$A$2:$NF$60,MATCH(1,(GMWQ!$NE$2:$NE$60=N$3)*(GMWQ!$ND$2:$ND$60=N$4)*(GMWQ!$NF$2:$NF$60=N$1),0),$E226-1966)</f>
        <v>1976.4649999999999</v>
      </c>
      <c r="O226" s="12" cm="1">
        <f t="array" ref="O226">INDEX(GMWQ!$A$2:$NF$60,MATCH(1,(GMWQ!$NE$2:$NE$60=O$3)*(GMWQ!$ND$2:$ND$60=O$4)*(GMWQ!$NF$2:$NF$60=O$1),0),$E226-1966)</f>
        <v>2685.2170000000001</v>
      </c>
      <c r="P226" s="12" cm="1">
        <f t="array" ref="P226">INDEX(GMWQ!$A$2:$NF$60,MATCH(1,(GMWQ!$NE$2:$NE$60=P$3)*(GMWQ!$ND$2:$ND$60=P$4)*(GMWQ!$NF$2:$NF$60=P$1),0),$E226-1966)</f>
        <v>1699.616</v>
      </c>
      <c r="Q226" s="12" cm="1">
        <f t="array" ref="Q226">INDEX(GMWQ!$A$2:$NF$60,MATCH(1,(GMWQ!$NE$2:$NE$60=Q$3)*(GMWQ!$ND$2:$ND$60=Q$4)*(GMWQ!$NF$2:$NF$60=Q$1),0),$E226-1966)</f>
        <v>1199.5640000000001</v>
      </c>
      <c r="R226" s="12" cm="1">
        <f t="array" ref="R226">INDEX(GMWQ!$A$2:$NF$60,MATCH(1,(GMWQ!$NE$2:$NE$60=R$3)*(GMWQ!$ND$2:$ND$60=R$4)*(GMWQ!$NF$2:$NF$60=R$1),0),$E226-1966)</f>
        <v>724.00130000000001</v>
      </c>
      <c r="S226" s="12" cm="1">
        <f t="array" ref="S226">INDEX(GMWQ!$A$2:$NF$60,MATCH(1,(GMWQ!$NE$2:$NE$60=S$3)*(GMWQ!$ND$2:$ND$60=S$4)*(GMWQ!$NF$2:$NF$60=S$1),0),$E226-1966)</f>
        <v>3635.2710000000002</v>
      </c>
      <c r="T226" s="12" cm="1">
        <f t="array" ref="T226">INDEX(GMWQ!$A$2:$NF$60,MATCH(1,(GMWQ!$NE$2:$NE$60=T$3)*(GMWQ!$ND$2:$ND$60=T$4)*(GMWQ!$NF$2:$NF$60=T$1),0),$E226-1966)</f>
        <v>3126.1529999999998</v>
      </c>
      <c r="U226" s="12" cm="1">
        <f t="array" ref="U226">INDEX(GMWQ!$A$2:$NF$60,MATCH(1,(GMWQ!$NE$2:$NE$60=U$3)*(GMWQ!$ND$2:$ND$60=U$4)*(GMWQ!$NF$2:$NF$60=U$1),0),$E226-1966)</f>
        <v>1758.317</v>
      </c>
      <c r="V226" s="12" cm="1">
        <f t="array" ref="V226">INDEX(GMWQ!$A$2:$NF$60,MATCH(1,(GMWQ!$NE$2:$NE$60=V$3)*(GMWQ!$ND$2:$ND$60=V$4)*(GMWQ!$NF$2:$NF$60=V$1),0),$E226-1966)</f>
        <v>3156.0940000000001</v>
      </c>
      <c r="W226" s="12" cm="1">
        <f t="array" ref="W226">INDEX(GMWQ!$A$2:$NF$60,MATCH(1,(GMWQ!$NE$2:$NE$60=W$3)*(GMWQ!$ND$2:$ND$60=W$4)*(GMWQ!$NF$2:$NF$60=W$1),0),$E226-1966)</f>
        <v>5290.1930000000002</v>
      </c>
      <c r="X226" s="12" cm="1">
        <f t="array" ref="X226">INDEX(GMWQ!$A$2:$NF$60,MATCH(1,(GMWQ!$NE$2:$NE$60=X$3)*(GMWQ!$ND$2:$ND$60=X$4)*(GMWQ!$NF$2:$NF$60=X$1),0),$E226-1966)</f>
        <v>1191.991</v>
      </c>
      <c r="Y226" s="12" cm="1">
        <f t="array" ref="Y226">INDEX(GMWQ!$A$2:$NF$60,MATCH(1,(GMWQ!$NE$2:$NE$60=Y$3)*(GMWQ!$ND$2:$ND$60=Y$4)*(GMWQ!$NF$2:$NF$60=Y$1),0),$E226-1966)</f>
        <v>1042.0709999999999</v>
      </c>
      <c r="Z226" s="12" cm="1">
        <f t="array" ref="Z226">INDEX(GMWQ!$A$2:$NF$60,MATCH(1,(GMWQ!$NE$2:$NE$60=Z$3)*(GMWQ!$ND$2:$ND$60=Z$4)*(GMWQ!$NF$2:$NF$60=Z$1),0),$E226-1966)</f>
        <v>34664.400000000001</v>
      </c>
      <c r="AA226" s="12" cm="1">
        <f t="array" ref="AA226">INDEX(GMWQ!$A$2:$NF$60,MATCH(1,(GMWQ!$NE$2:$NE$60=AA$3)*(GMWQ!$ND$2:$ND$60=AA$4)*(GMWQ!$NF$2:$NF$60=AA$1),0),$E226-1966)</f>
        <v>6127.9930000000004</v>
      </c>
    </row>
    <row r="227" spans="1:27" x14ac:dyDescent="0.25">
      <c r="A227" s="12">
        <v>2028</v>
      </c>
      <c r="B227" s="12">
        <f t="shared" si="18"/>
        <v>2028</v>
      </c>
      <c r="C227" s="12">
        <f t="shared" si="18"/>
        <v>2027</v>
      </c>
      <c r="D227" s="12">
        <f t="shared" si="18"/>
        <v>2027</v>
      </c>
      <c r="E227" s="12">
        <f t="shared" si="15"/>
        <v>2193</v>
      </c>
      <c r="F227" s="12" cm="1">
        <f t="array" ref="F227">INDEX(GMWQ!$A$2:$NF$60,MATCH(1,(GMWQ!$NE$2:$NE$60=F$3)*(GMWQ!$ND$2:$ND$60=F$4)*(GMWQ!$NF$2:$NF$60=F$1),0),$E227-1966)</f>
        <v>38048.89</v>
      </c>
      <c r="G227" s="12" cm="1">
        <f t="array" ref="G227">INDEX(GMWQ!$A$2:$NF$60,MATCH(1,(GMWQ!$NE$2:$NE$60=G$3)*(GMWQ!$ND$2:$ND$60=G$4)*(GMWQ!$NF$2:$NF$60=G$1),0),$E227-1966)</f>
        <v>361.62380000000002</v>
      </c>
      <c r="H227" s="12" cm="1">
        <f t="array" ref="H227">INDEX(GMWQ!$A$2:$NF$60,MATCH(1,(GMWQ!$NE$2:$NE$60=H$3)*(GMWQ!$ND$2:$ND$60=H$4)*(GMWQ!$NF$2:$NF$60=H$1),0),$E227-1966)</f>
        <v>45.072479999999999</v>
      </c>
      <c r="I227" s="12" cm="1">
        <f t="array" ref="I227">INDEX(GMWQ!$A$2:$NF$60,MATCH(1,(GMWQ!$NE$2:$NE$60=I$3)*(GMWQ!$ND$2:$ND$60=I$4)*(GMWQ!$NF$2:$NF$60=I$1),0),$E227-1966)</f>
        <v>2478.2559999999999</v>
      </c>
      <c r="J227" s="12" cm="1">
        <f t="array" ref="J227">INDEX(GMWQ!$A$2:$NF$60,MATCH(1,(GMWQ!$NE$2:$NE$60=J$3)*(GMWQ!$ND$2:$ND$60=J$4)*(GMWQ!$NF$2:$NF$60=J$1),0),$E227-1966)</f>
        <v>136.03809999999999</v>
      </c>
      <c r="K227" s="12" cm="1">
        <f t="array" ref="K227">INDEX(GMWQ!$A$2:$NF$60,MATCH(1,(GMWQ!$NE$2:$NE$60=K$3)*(GMWQ!$ND$2:$ND$60=K$4)*(GMWQ!$NF$2:$NF$60=K$1),0),$E227-1966)</f>
        <v>250.16929999999999</v>
      </c>
      <c r="L227" s="12" cm="1">
        <f t="array" ref="L227">INDEX(GMWQ!$A$2:$NF$60,MATCH(1,(GMWQ!$NE$2:$NE$60=L$3)*(GMWQ!$ND$2:$ND$60=L$4)*(GMWQ!$NF$2:$NF$60=L$1),0),$E227-1966)</f>
        <v>2343.0010000000002</v>
      </c>
      <c r="M227" s="12" cm="1">
        <f t="array" ref="M227">INDEX(GMWQ!$A$2:$NF$60,MATCH(1,(GMWQ!$NE$2:$NE$60=M$3)*(GMWQ!$ND$2:$ND$60=M$4)*(GMWQ!$NF$2:$NF$60=M$1),0),$E227-1966)</f>
        <v>4834.4709999999995</v>
      </c>
      <c r="N227" s="12" cm="1">
        <f t="array" ref="N227">INDEX(GMWQ!$A$2:$NF$60,MATCH(1,(GMWQ!$NE$2:$NE$60=N$3)*(GMWQ!$ND$2:$ND$60=N$4)*(GMWQ!$NF$2:$NF$60=N$1),0),$E227-1966)</f>
        <v>1987.335</v>
      </c>
      <c r="O227" s="12" cm="1">
        <f t="array" ref="O227">INDEX(GMWQ!$A$2:$NF$60,MATCH(1,(GMWQ!$NE$2:$NE$60=O$3)*(GMWQ!$ND$2:$ND$60=O$4)*(GMWQ!$NF$2:$NF$60=O$1),0),$E227-1966)</f>
        <v>2701.328</v>
      </c>
      <c r="P227" s="12" cm="1">
        <f t="array" ref="P227">INDEX(GMWQ!$A$2:$NF$60,MATCH(1,(GMWQ!$NE$2:$NE$60=P$3)*(GMWQ!$ND$2:$ND$60=P$4)*(GMWQ!$NF$2:$NF$60=P$1),0),$E227-1966)</f>
        <v>1709.9839999999999</v>
      </c>
      <c r="Q227" s="12" cm="1">
        <f t="array" ref="Q227">INDEX(GMWQ!$A$2:$NF$60,MATCH(1,(GMWQ!$NE$2:$NE$60=Q$3)*(GMWQ!$ND$2:$ND$60=Q$4)*(GMWQ!$NF$2:$NF$60=Q$1),0),$E227-1966)</f>
        <v>1202.684</v>
      </c>
      <c r="R227" s="12" cm="1">
        <f t="array" ref="R227">INDEX(GMWQ!$A$2:$NF$60,MATCH(1,(GMWQ!$NE$2:$NE$60=R$3)*(GMWQ!$ND$2:$ND$60=R$4)*(GMWQ!$NF$2:$NF$60=R$1),0),$E227-1966)</f>
        <v>725.81129999999996</v>
      </c>
      <c r="S227" s="12" cm="1">
        <f t="array" ref="S227">INDEX(GMWQ!$A$2:$NF$60,MATCH(1,(GMWQ!$NE$2:$NE$60=S$3)*(GMWQ!$ND$2:$ND$60=S$4)*(GMWQ!$NF$2:$NF$60=S$1),0),$E227-1966)</f>
        <v>3656.355</v>
      </c>
      <c r="T227" s="12" cm="1">
        <f t="array" ref="T227">INDEX(GMWQ!$A$2:$NF$60,MATCH(1,(GMWQ!$NE$2:$NE$60=T$3)*(GMWQ!$ND$2:$ND$60=T$4)*(GMWQ!$NF$2:$NF$60=T$1),0),$E227-1966)</f>
        <v>3144.1280000000002</v>
      </c>
      <c r="U227" s="12" cm="1">
        <f t="array" ref="U227">INDEX(GMWQ!$A$2:$NF$60,MATCH(1,(GMWQ!$NE$2:$NE$60=U$3)*(GMWQ!$ND$2:$ND$60=U$4)*(GMWQ!$NF$2:$NF$60=U$1),0),$E227-1966)</f>
        <v>1758.7560000000001</v>
      </c>
      <c r="V227" s="12" cm="1">
        <f t="array" ref="V227">INDEX(GMWQ!$A$2:$NF$60,MATCH(1,(GMWQ!$NE$2:$NE$60=V$3)*(GMWQ!$ND$2:$ND$60=V$4)*(GMWQ!$NF$2:$NF$60=V$1),0),$E227-1966)</f>
        <v>3162.4059999999999</v>
      </c>
      <c r="W227" s="12" cm="1">
        <f t="array" ref="W227">INDEX(GMWQ!$A$2:$NF$60,MATCH(1,(GMWQ!$NE$2:$NE$60=W$3)*(GMWQ!$ND$2:$ND$60=W$4)*(GMWQ!$NF$2:$NF$60=W$1),0),$E227-1966)</f>
        <v>5305.0050000000001</v>
      </c>
      <c r="X227" s="12" cm="1">
        <f t="array" ref="X227">INDEX(GMWQ!$A$2:$NF$60,MATCH(1,(GMWQ!$NE$2:$NE$60=X$3)*(GMWQ!$ND$2:$ND$60=X$4)*(GMWQ!$NF$2:$NF$60=X$1),0),$E227-1966)</f>
        <v>1198.1890000000001</v>
      </c>
      <c r="Y227" s="12" cm="1">
        <f t="array" ref="Y227">INDEX(GMWQ!$A$2:$NF$60,MATCH(1,(GMWQ!$NE$2:$NE$60=Y$3)*(GMWQ!$ND$2:$ND$60=Y$4)*(GMWQ!$NF$2:$NF$60=Y$1),0),$E227-1966)</f>
        <v>1047.2819999999999</v>
      </c>
      <c r="Z227" s="12" cm="1">
        <f t="array" ref="Z227">INDEX(GMWQ!$A$2:$NF$60,MATCH(1,(GMWQ!$NE$2:$NE$60=Z$3)*(GMWQ!$ND$2:$ND$60=Z$4)*(GMWQ!$NF$2:$NF$60=Z$1),0),$E227-1966)</f>
        <v>34793.980000000003</v>
      </c>
      <c r="AA227" s="12" cm="1">
        <f t="array" ref="AA227">INDEX(GMWQ!$A$2:$NF$60,MATCH(1,(GMWQ!$NE$2:$NE$60=AA$3)*(GMWQ!$ND$2:$ND$60=AA$4)*(GMWQ!$NF$2:$NF$60=AA$1),0),$E227-1966)</f>
        <v>6140.9809999999998</v>
      </c>
    </row>
    <row r="228" spans="1:27" x14ac:dyDescent="0.25">
      <c r="B228" s="12">
        <f t="shared" si="18"/>
        <v>2028</v>
      </c>
      <c r="C228" s="12">
        <f t="shared" si="18"/>
        <v>2028</v>
      </c>
      <c r="E228" s="12">
        <f t="shared" si="15"/>
        <v>2194</v>
      </c>
      <c r="F228" s="12" cm="1">
        <f t="array" ref="F228">INDEX(GMWQ!$A$2:$NF$60,MATCH(1,(GMWQ!$NE$2:$NE$60=F$3)*(GMWQ!$ND$2:$ND$60=F$4)*(GMWQ!$NF$2:$NF$60=F$1),0),$E228-1966)</f>
        <v>38192.06</v>
      </c>
      <c r="G228" s="12" cm="1">
        <f t="array" ref="G228">INDEX(GMWQ!$A$2:$NF$60,MATCH(1,(GMWQ!$NE$2:$NE$60=G$3)*(GMWQ!$ND$2:$ND$60=G$4)*(GMWQ!$NF$2:$NF$60=G$1),0),$E228-1966)</f>
        <v>361.80380000000002</v>
      </c>
      <c r="H228" s="12" cm="1">
        <f t="array" ref="H228">INDEX(GMWQ!$A$2:$NF$60,MATCH(1,(GMWQ!$NE$2:$NE$60=H$3)*(GMWQ!$ND$2:$ND$60=H$4)*(GMWQ!$NF$2:$NF$60=H$1),0),$E228-1966)</f>
        <v>44.711790000000001</v>
      </c>
      <c r="I228" s="12" cm="1">
        <f t="array" ref="I228">INDEX(GMWQ!$A$2:$NF$60,MATCH(1,(GMWQ!$NE$2:$NE$60=I$3)*(GMWQ!$ND$2:$ND$60=I$4)*(GMWQ!$NF$2:$NF$60=I$1),0),$E228-1966)</f>
        <v>2470.8150000000001</v>
      </c>
      <c r="J228" s="12" cm="1">
        <f t="array" ref="J228">INDEX(GMWQ!$A$2:$NF$60,MATCH(1,(GMWQ!$NE$2:$NE$60=J$3)*(GMWQ!$ND$2:$ND$60=J$4)*(GMWQ!$NF$2:$NF$60=J$1),0),$E228-1966)</f>
        <v>135.83369999999999</v>
      </c>
      <c r="K228" s="12" cm="1">
        <f t="array" ref="K228">INDEX(GMWQ!$A$2:$NF$60,MATCH(1,(GMWQ!$NE$2:$NE$60=K$3)*(GMWQ!$ND$2:$ND$60=K$4)*(GMWQ!$NF$2:$NF$60=K$1),0),$E228-1966)</f>
        <v>250.54409999999999</v>
      </c>
      <c r="L228" s="12" cm="1">
        <f t="array" ref="L228">INDEX(GMWQ!$A$2:$NF$60,MATCH(1,(GMWQ!$NE$2:$NE$60=L$3)*(GMWQ!$ND$2:$ND$60=L$4)*(GMWQ!$NF$2:$NF$60=L$1),0),$E228-1966)</f>
        <v>2357.6390000000001</v>
      </c>
      <c r="M228" s="12" cm="1">
        <f t="array" ref="M228">INDEX(GMWQ!$A$2:$NF$60,MATCH(1,(GMWQ!$NE$2:$NE$60=M$3)*(GMWQ!$ND$2:$ND$60=M$4)*(GMWQ!$NF$2:$NF$60=M$1),0),$E228-1966)</f>
        <v>4859.8410000000003</v>
      </c>
      <c r="N228" s="12" cm="1">
        <f t="array" ref="N228">INDEX(GMWQ!$A$2:$NF$60,MATCH(1,(GMWQ!$NE$2:$NE$60=N$3)*(GMWQ!$ND$2:$ND$60=N$4)*(GMWQ!$NF$2:$NF$60=N$1),0),$E228-1966)</f>
        <v>1998.2619999999999</v>
      </c>
      <c r="O228" s="12" cm="1">
        <f t="array" ref="O228">INDEX(GMWQ!$A$2:$NF$60,MATCH(1,(GMWQ!$NE$2:$NE$60=O$3)*(GMWQ!$ND$2:$ND$60=O$4)*(GMWQ!$NF$2:$NF$60=O$1),0),$E228-1966)</f>
        <v>2716.1790000000001</v>
      </c>
      <c r="P228" s="12" cm="1">
        <f t="array" ref="P228">INDEX(GMWQ!$A$2:$NF$60,MATCH(1,(GMWQ!$NE$2:$NE$60=P$3)*(GMWQ!$ND$2:$ND$60=P$4)*(GMWQ!$NF$2:$NF$60=P$1),0),$E228-1966)</f>
        <v>1720.24</v>
      </c>
      <c r="Q228" s="12" cm="1">
        <f t="array" ref="Q228">INDEX(GMWQ!$A$2:$NF$60,MATCH(1,(GMWQ!$NE$2:$NE$60=Q$3)*(GMWQ!$ND$2:$ND$60=Q$4)*(GMWQ!$NF$2:$NF$60=Q$1),0),$E228-1966)</f>
        <v>1205.807</v>
      </c>
      <c r="R228" s="12" cm="1">
        <f t="array" ref="R228">INDEX(GMWQ!$A$2:$NF$60,MATCH(1,(GMWQ!$NE$2:$NE$60=R$3)*(GMWQ!$ND$2:$ND$60=R$4)*(GMWQ!$NF$2:$NF$60=R$1),0),$E228-1966)</f>
        <v>727.6241</v>
      </c>
      <c r="S228" s="12" cm="1">
        <f t="array" ref="S228">INDEX(GMWQ!$A$2:$NF$60,MATCH(1,(GMWQ!$NE$2:$NE$60=S$3)*(GMWQ!$ND$2:$ND$60=S$4)*(GMWQ!$NF$2:$NF$60=S$1),0),$E228-1966)</f>
        <v>3675.3609999999999</v>
      </c>
      <c r="T228" s="12" cm="1">
        <f t="array" ref="T228">INDEX(GMWQ!$A$2:$NF$60,MATCH(1,(GMWQ!$NE$2:$NE$60=T$3)*(GMWQ!$ND$2:$ND$60=T$4)*(GMWQ!$NF$2:$NF$60=T$1),0),$E228-1966)</f>
        <v>3161.4140000000002</v>
      </c>
      <c r="U228" s="12" cm="1">
        <f t="array" ref="U228">INDEX(GMWQ!$A$2:$NF$60,MATCH(1,(GMWQ!$NE$2:$NE$60=U$3)*(GMWQ!$ND$2:$ND$60=U$4)*(GMWQ!$NF$2:$NF$60=U$1),0),$E228-1966)</f>
        <v>1759.192</v>
      </c>
      <c r="V228" s="12" cm="1">
        <f t="array" ref="V228">INDEX(GMWQ!$A$2:$NF$60,MATCH(1,(GMWQ!$NE$2:$NE$60=V$3)*(GMWQ!$ND$2:$ND$60=V$4)*(GMWQ!$NF$2:$NF$60=V$1),0),$E228-1966)</f>
        <v>3168.7220000000002</v>
      </c>
      <c r="W228" s="12" cm="1">
        <f t="array" ref="W228">INDEX(GMWQ!$A$2:$NF$60,MATCH(1,(GMWQ!$NE$2:$NE$60=W$3)*(GMWQ!$ND$2:$ND$60=W$4)*(GMWQ!$NF$2:$NF$60=W$1),0),$E228-1966)</f>
        <v>5320.3779999999997</v>
      </c>
      <c r="X228" s="12" cm="1">
        <f t="array" ref="X228">INDEX(GMWQ!$A$2:$NF$60,MATCH(1,(GMWQ!$NE$2:$NE$60=X$3)*(GMWQ!$ND$2:$ND$60=X$4)*(GMWQ!$NF$2:$NF$60=X$1),0),$E228-1966)</f>
        <v>1204.1780000000001</v>
      </c>
      <c r="Y228" s="12" cm="1">
        <f t="array" ref="Y228">INDEX(GMWQ!$A$2:$NF$60,MATCH(1,(GMWQ!$NE$2:$NE$60=Y$3)*(GMWQ!$ND$2:$ND$60=Y$4)*(GMWQ!$NF$2:$NF$60=Y$1),0),$E228-1966)</f>
        <v>1052.5160000000001</v>
      </c>
      <c r="Z228" s="12" cm="1">
        <f t="array" ref="Z228">INDEX(GMWQ!$A$2:$NF$60,MATCH(1,(GMWQ!$NE$2:$NE$60=Z$3)*(GMWQ!$ND$2:$ND$60=Z$4)*(GMWQ!$NF$2:$NF$60=Z$1),0),$E228-1966)</f>
        <v>34920.33</v>
      </c>
      <c r="AA228" s="12" cm="1">
        <f t="array" ref="AA228">INDEX(GMWQ!$A$2:$NF$60,MATCH(1,(GMWQ!$NE$2:$NE$60=AA$3)*(GMWQ!$ND$2:$ND$60=AA$4)*(GMWQ!$NF$2:$NF$60=AA$1),0),$E228-1966)</f>
        <v>6154.277</v>
      </c>
    </row>
    <row r="229" spans="1:27" x14ac:dyDescent="0.25">
      <c r="B229" s="12">
        <f t="shared" si="18"/>
        <v>2028</v>
      </c>
      <c r="C229" s="12">
        <f t="shared" si="18"/>
        <v>2028</v>
      </c>
      <c r="E229" s="12">
        <f t="shared" si="15"/>
        <v>2195</v>
      </c>
      <c r="F229" s="12" cm="1">
        <f t="array" ref="F229">INDEX(GMWQ!$A$2:$NF$60,MATCH(1,(GMWQ!$NE$2:$NE$60=F$3)*(GMWQ!$ND$2:$ND$60=F$4)*(GMWQ!$NF$2:$NF$60=F$1),0),$E229-1966)</f>
        <v>38334.86</v>
      </c>
      <c r="G229" s="12" cm="1">
        <f t="array" ref="G229">INDEX(GMWQ!$A$2:$NF$60,MATCH(1,(GMWQ!$NE$2:$NE$60=G$3)*(GMWQ!$ND$2:$ND$60=G$4)*(GMWQ!$NF$2:$NF$60=G$1),0),$E229-1966)</f>
        <v>361.98649999999998</v>
      </c>
      <c r="H229" s="12" cm="1">
        <f t="array" ref="H229">INDEX(GMWQ!$A$2:$NF$60,MATCH(1,(GMWQ!$NE$2:$NE$60=H$3)*(GMWQ!$ND$2:$ND$60=H$4)*(GMWQ!$NF$2:$NF$60=H$1),0),$E229-1966)</f>
        <v>44.354300000000002</v>
      </c>
      <c r="I229" s="12" cm="1">
        <f t="array" ref="I229">INDEX(GMWQ!$A$2:$NF$60,MATCH(1,(GMWQ!$NE$2:$NE$60=I$3)*(GMWQ!$ND$2:$ND$60=I$4)*(GMWQ!$NF$2:$NF$60=I$1),0),$E229-1966)</f>
        <v>2463.415</v>
      </c>
      <c r="J229" s="12" cm="1">
        <f t="array" ref="J229">INDEX(GMWQ!$A$2:$NF$60,MATCH(1,(GMWQ!$NE$2:$NE$60=J$3)*(GMWQ!$ND$2:$ND$60=J$4)*(GMWQ!$NF$2:$NF$60=J$1),0),$E229-1966)</f>
        <v>135.63069999999999</v>
      </c>
      <c r="K229" s="12" cm="1">
        <f t="array" ref="K229">INDEX(GMWQ!$A$2:$NF$60,MATCH(1,(GMWQ!$NE$2:$NE$60=K$3)*(GMWQ!$ND$2:$ND$60=K$4)*(GMWQ!$NF$2:$NF$60=K$1),0),$E229-1966)</f>
        <v>250.9211</v>
      </c>
      <c r="L229" s="12" cm="1">
        <f t="array" ref="L229">INDEX(GMWQ!$A$2:$NF$60,MATCH(1,(GMWQ!$NE$2:$NE$60=L$3)*(GMWQ!$ND$2:$ND$60=L$4)*(GMWQ!$NF$2:$NF$60=L$1),0),$E229-1966)</f>
        <v>2372.3879999999999</v>
      </c>
      <c r="M229" s="12" cm="1">
        <f t="array" ref="M229">INDEX(GMWQ!$A$2:$NF$60,MATCH(1,(GMWQ!$NE$2:$NE$60=M$3)*(GMWQ!$ND$2:$ND$60=M$4)*(GMWQ!$NF$2:$NF$60=M$1),0),$E229-1966)</f>
        <v>4885.38</v>
      </c>
      <c r="N229" s="12" cm="1">
        <f t="array" ref="N229">INDEX(GMWQ!$A$2:$NF$60,MATCH(1,(GMWQ!$NE$2:$NE$60=N$3)*(GMWQ!$ND$2:$ND$60=N$4)*(GMWQ!$NF$2:$NF$60=N$1),0),$E229-1966)</f>
        <v>2009.2619999999999</v>
      </c>
      <c r="O229" s="12" cm="1">
        <f t="array" ref="O229">INDEX(GMWQ!$A$2:$NF$60,MATCH(1,(GMWQ!$NE$2:$NE$60=O$3)*(GMWQ!$ND$2:$ND$60=O$4)*(GMWQ!$NF$2:$NF$60=O$1),0),$E229-1966)</f>
        <v>2731.404</v>
      </c>
      <c r="P229" s="12" cm="1">
        <f t="array" ref="P229">INDEX(GMWQ!$A$2:$NF$60,MATCH(1,(GMWQ!$NE$2:$NE$60=P$3)*(GMWQ!$ND$2:$ND$60=P$4)*(GMWQ!$NF$2:$NF$60=P$1),0),$E229-1966)</f>
        <v>1730.57</v>
      </c>
      <c r="Q229" s="12" cm="1">
        <f t="array" ref="Q229">INDEX(GMWQ!$A$2:$NF$60,MATCH(1,(GMWQ!$NE$2:$NE$60=Q$3)*(GMWQ!$ND$2:$ND$60=Q$4)*(GMWQ!$NF$2:$NF$60=Q$1),0),$E229-1966)</f>
        <v>1208.9490000000001</v>
      </c>
      <c r="R229" s="12" cm="1">
        <f t="array" ref="R229">INDEX(GMWQ!$A$2:$NF$60,MATCH(1,(GMWQ!$NE$2:$NE$60=R$3)*(GMWQ!$ND$2:$ND$60=R$4)*(GMWQ!$NF$2:$NF$60=R$1),0),$E229-1966)</f>
        <v>729.447</v>
      </c>
      <c r="S229" s="12" cm="1">
        <f t="array" ref="S229">INDEX(GMWQ!$A$2:$NF$60,MATCH(1,(GMWQ!$NE$2:$NE$60=S$3)*(GMWQ!$ND$2:$ND$60=S$4)*(GMWQ!$NF$2:$NF$60=S$1),0),$E229-1966)</f>
        <v>3694.491</v>
      </c>
      <c r="T229" s="12" cm="1">
        <f t="array" ref="T229">INDEX(GMWQ!$A$2:$NF$60,MATCH(1,(GMWQ!$NE$2:$NE$60=T$3)*(GMWQ!$ND$2:$ND$60=T$4)*(GMWQ!$NF$2:$NF$60=T$1),0),$E229-1966)</f>
        <v>3178.8180000000002</v>
      </c>
      <c r="U229" s="12" cm="1">
        <f t="array" ref="U229">INDEX(GMWQ!$A$2:$NF$60,MATCH(1,(GMWQ!$NE$2:$NE$60=U$3)*(GMWQ!$ND$2:$ND$60=U$4)*(GMWQ!$NF$2:$NF$60=U$1),0),$E229-1966)</f>
        <v>1759.64</v>
      </c>
      <c r="V229" s="12" cm="1">
        <f t="array" ref="V229">INDEX(GMWQ!$A$2:$NF$60,MATCH(1,(GMWQ!$NE$2:$NE$60=V$3)*(GMWQ!$ND$2:$ND$60=V$4)*(GMWQ!$NF$2:$NF$60=V$1),0),$E229-1966)</f>
        <v>3174.4430000000002</v>
      </c>
      <c r="W229" s="12" cm="1">
        <f t="array" ref="W229">INDEX(GMWQ!$A$2:$NF$60,MATCH(1,(GMWQ!$NE$2:$NE$60=W$3)*(GMWQ!$ND$2:$ND$60=W$4)*(GMWQ!$NF$2:$NF$60=W$1),0),$E229-1966)</f>
        <v>5334.7709999999997</v>
      </c>
      <c r="X229" s="12" cm="1">
        <f t="array" ref="X229">INDEX(GMWQ!$A$2:$NF$60,MATCH(1,(GMWQ!$NE$2:$NE$60=X$3)*(GMWQ!$ND$2:$ND$60=X$4)*(GMWQ!$NF$2:$NF$60=X$1),0),$E229-1966)</f>
        <v>1210.2049999999999</v>
      </c>
      <c r="Y229" s="12" cm="1">
        <f t="array" ref="Y229">INDEX(GMWQ!$A$2:$NF$60,MATCH(1,(GMWQ!$NE$2:$NE$60=Y$3)*(GMWQ!$ND$2:$ND$60=Y$4)*(GMWQ!$NF$2:$NF$60=Y$1),0),$E229-1966)</f>
        <v>1057.7840000000001</v>
      </c>
      <c r="Z229" s="12" cm="1">
        <f t="array" ref="Z229">INDEX(GMWQ!$A$2:$NF$60,MATCH(1,(GMWQ!$NE$2:$NE$60=Z$3)*(GMWQ!$ND$2:$ND$60=Z$4)*(GMWQ!$NF$2:$NF$60=Z$1),0),$E229-1966)</f>
        <v>35046.32</v>
      </c>
      <c r="AA229" s="12" cm="1">
        <f t="array" ref="AA229">INDEX(GMWQ!$A$2:$NF$60,MATCH(1,(GMWQ!$NE$2:$NE$60=AA$3)*(GMWQ!$ND$2:$ND$60=AA$4)*(GMWQ!$NF$2:$NF$60=AA$1),0),$E229-1966)</f>
        <v>6166.8919999999998</v>
      </c>
    </row>
    <row r="230" spans="1:27" x14ac:dyDescent="0.25">
      <c r="B230" s="12">
        <f t="shared" si="18"/>
        <v>2028</v>
      </c>
      <c r="C230" s="12">
        <f t="shared" si="18"/>
        <v>2028</v>
      </c>
      <c r="E230" s="12">
        <f t="shared" si="15"/>
        <v>2196</v>
      </c>
      <c r="F230" s="12" cm="1">
        <f t="array" ref="F230">INDEX(GMWQ!$A$2:$NF$60,MATCH(1,(GMWQ!$NE$2:$NE$60=F$3)*(GMWQ!$ND$2:$ND$60=F$4)*(GMWQ!$NF$2:$NF$60=F$1),0),$E230-1966)</f>
        <v>38462.6</v>
      </c>
      <c r="G230" s="12" cm="1">
        <f t="array" ref="G230">INDEX(GMWQ!$A$2:$NF$60,MATCH(1,(GMWQ!$NE$2:$NE$60=G$3)*(GMWQ!$ND$2:$ND$60=G$4)*(GMWQ!$NF$2:$NF$60=G$1),0),$E230-1966)</f>
        <v>362.15949999999998</v>
      </c>
      <c r="H230" s="12" cm="1">
        <f t="array" ref="H230">INDEX(GMWQ!$A$2:$NF$60,MATCH(1,(GMWQ!$NE$2:$NE$60=H$3)*(GMWQ!$ND$2:$ND$60=H$4)*(GMWQ!$NF$2:$NF$60=H$1),0),$E230-1966)</f>
        <v>43.998489999999997</v>
      </c>
      <c r="I230" s="12" cm="1">
        <f t="array" ref="I230">INDEX(GMWQ!$A$2:$NF$60,MATCH(1,(GMWQ!$NE$2:$NE$60=I$3)*(GMWQ!$ND$2:$ND$60=I$4)*(GMWQ!$NF$2:$NF$60=I$1),0),$E230-1966)</f>
        <v>2455.9699999999998</v>
      </c>
      <c r="J230" s="12" cm="1">
        <f t="array" ref="J230">INDEX(GMWQ!$A$2:$NF$60,MATCH(1,(GMWQ!$NE$2:$NE$60=J$3)*(GMWQ!$ND$2:$ND$60=J$4)*(GMWQ!$NF$2:$NF$60=J$1),0),$E230-1966)</f>
        <v>135.42420000000001</v>
      </c>
      <c r="K230" s="12" cm="1">
        <f t="array" ref="K230">INDEX(GMWQ!$A$2:$NF$60,MATCH(1,(GMWQ!$NE$2:$NE$60=K$3)*(GMWQ!$ND$2:$ND$60=K$4)*(GMWQ!$NF$2:$NF$60=K$1),0),$E230-1966)</f>
        <v>251.292</v>
      </c>
      <c r="L230" s="12" cm="1">
        <f t="array" ref="L230">INDEX(GMWQ!$A$2:$NF$60,MATCH(1,(GMWQ!$NE$2:$NE$60=L$3)*(GMWQ!$ND$2:$ND$60=L$4)*(GMWQ!$NF$2:$NF$60=L$1),0),$E230-1966)</f>
        <v>2385.3829999999998</v>
      </c>
      <c r="M230" s="12" cm="1">
        <f t="array" ref="M230">INDEX(GMWQ!$A$2:$NF$60,MATCH(1,(GMWQ!$NE$2:$NE$60=M$3)*(GMWQ!$ND$2:$ND$60=M$4)*(GMWQ!$NF$2:$NF$60=M$1),0),$E230-1966)</f>
        <v>4906.7690000000002</v>
      </c>
      <c r="N230" s="12" cm="1">
        <f t="array" ref="N230">INDEX(GMWQ!$A$2:$NF$60,MATCH(1,(GMWQ!$NE$2:$NE$60=N$3)*(GMWQ!$ND$2:$ND$60=N$4)*(GMWQ!$NF$2:$NF$60=N$1),0),$E230-1966)</f>
        <v>2019.2639999999999</v>
      </c>
      <c r="O230" s="12" cm="1">
        <f t="array" ref="O230">INDEX(GMWQ!$A$2:$NF$60,MATCH(1,(GMWQ!$NE$2:$NE$60=O$3)*(GMWQ!$ND$2:$ND$60=O$4)*(GMWQ!$NF$2:$NF$60=O$1),0),$E230-1966)</f>
        <v>2745.0010000000002</v>
      </c>
      <c r="P230" s="12" cm="1">
        <f t="array" ref="P230">INDEX(GMWQ!$A$2:$NF$60,MATCH(1,(GMWQ!$NE$2:$NE$60=P$3)*(GMWQ!$ND$2:$ND$60=P$4)*(GMWQ!$NF$2:$NF$60=P$1),0),$E230-1966)</f>
        <v>1740.05</v>
      </c>
      <c r="Q230" s="12" cm="1">
        <f t="array" ref="Q230">INDEX(GMWQ!$A$2:$NF$60,MATCH(1,(GMWQ!$NE$2:$NE$60=Q$3)*(GMWQ!$ND$2:$ND$60=Q$4)*(GMWQ!$NF$2:$NF$60=Q$1),0),$E230-1966)</f>
        <v>1211.5830000000001</v>
      </c>
      <c r="R230" s="12" cm="1">
        <f t="array" ref="R230">INDEX(GMWQ!$A$2:$NF$60,MATCH(1,(GMWQ!$NE$2:$NE$60=R$3)*(GMWQ!$ND$2:$ND$60=R$4)*(GMWQ!$NF$2:$NF$60=R$1),0),$E230-1966)</f>
        <v>730.96259999999995</v>
      </c>
      <c r="S230" s="12" cm="1">
        <f t="array" ref="S230">INDEX(GMWQ!$A$2:$NF$60,MATCH(1,(GMWQ!$NE$2:$NE$60=S$3)*(GMWQ!$ND$2:$ND$60=S$4)*(GMWQ!$NF$2:$NF$60=S$1),0),$E230-1966)</f>
        <v>3711.7730000000001</v>
      </c>
      <c r="T230" s="12" cm="1">
        <f t="array" ref="T230">INDEX(GMWQ!$A$2:$NF$60,MATCH(1,(GMWQ!$NE$2:$NE$60=T$3)*(GMWQ!$ND$2:$ND$60=T$4)*(GMWQ!$NF$2:$NF$60=T$1),0),$E230-1966)</f>
        <v>3194.6419999999998</v>
      </c>
      <c r="U230" s="12" cm="1">
        <f t="array" ref="U230">INDEX(GMWQ!$A$2:$NF$60,MATCH(1,(GMWQ!$NE$2:$NE$60=U$3)*(GMWQ!$ND$2:$ND$60=U$4)*(GMWQ!$NF$2:$NF$60=U$1),0),$E230-1966)</f>
        <v>1760.0409999999999</v>
      </c>
      <c r="V230" s="12" cm="1">
        <f t="array" ref="V230">INDEX(GMWQ!$A$2:$NF$60,MATCH(1,(GMWQ!$NE$2:$NE$60=V$3)*(GMWQ!$ND$2:$ND$60=V$4)*(GMWQ!$NF$2:$NF$60=V$1),0),$E230-1966)</f>
        <v>3180.087</v>
      </c>
      <c r="W230" s="12" cm="1">
        <f t="array" ref="W230">INDEX(GMWQ!$A$2:$NF$60,MATCH(1,(GMWQ!$NE$2:$NE$60=W$3)*(GMWQ!$ND$2:$ND$60=W$4)*(GMWQ!$NF$2:$NF$60=W$1),0),$E230-1966)</f>
        <v>5349.0559999999996</v>
      </c>
      <c r="X230" s="12" cm="1">
        <f t="array" ref="X230">INDEX(GMWQ!$A$2:$NF$60,MATCH(1,(GMWQ!$NE$2:$NE$60=X$3)*(GMWQ!$ND$2:$ND$60=X$4)*(GMWQ!$NF$2:$NF$60=X$1),0),$E230-1966)</f>
        <v>1215.624</v>
      </c>
      <c r="Y230" s="12" cm="1">
        <f t="array" ref="Y230">INDEX(GMWQ!$A$2:$NF$60,MATCH(1,(GMWQ!$NE$2:$NE$60=Y$3)*(GMWQ!$ND$2:$ND$60=Y$4)*(GMWQ!$NF$2:$NF$60=Y$1),0),$E230-1966)</f>
        <v>1062.52</v>
      </c>
      <c r="Z230" s="12" cm="1">
        <f t="array" ref="Z230">INDEX(GMWQ!$A$2:$NF$60,MATCH(1,(GMWQ!$NE$2:$NE$60=Z$3)*(GMWQ!$ND$2:$ND$60=Z$4)*(GMWQ!$NF$2:$NF$60=Z$1),0),$E230-1966)</f>
        <v>35160.82</v>
      </c>
      <c r="AA230" s="12" cm="1">
        <f t="array" ref="AA230">INDEX(GMWQ!$A$2:$NF$60,MATCH(1,(GMWQ!$NE$2:$NE$60=AA$3)*(GMWQ!$ND$2:$ND$60=AA$4)*(GMWQ!$NF$2:$NF$60=AA$1),0),$E230-1966)</f>
        <v>6179.3869999999997</v>
      </c>
    </row>
    <row r="231" spans="1:27" x14ac:dyDescent="0.25">
      <c r="A231" s="12">
        <v>2029</v>
      </c>
      <c r="B231" s="12">
        <f t="shared" si="18"/>
        <v>2029</v>
      </c>
      <c r="C231" s="12">
        <f t="shared" si="18"/>
        <v>2028</v>
      </c>
      <c r="D231" s="12">
        <f t="shared" si="18"/>
        <v>2028</v>
      </c>
      <c r="E231" s="12">
        <f t="shared" si="15"/>
        <v>2197</v>
      </c>
      <c r="F231" s="12" cm="1">
        <f t="array" ref="F231">INDEX(GMWQ!$A$2:$NF$60,MATCH(1,(GMWQ!$NE$2:$NE$60=F$3)*(GMWQ!$ND$2:$ND$60=F$4)*(GMWQ!$NF$2:$NF$60=F$1),0),$E231-1966)</f>
        <v>38576.959999999999</v>
      </c>
      <c r="G231" s="12" cm="1">
        <f t="array" ref="G231">INDEX(GMWQ!$A$2:$NF$60,MATCH(1,(GMWQ!$NE$2:$NE$60=G$3)*(GMWQ!$ND$2:$ND$60=G$4)*(GMWQ!$NF$2:$NF$60=G$1),0),$E231-1966)</f>
        <v>362.34160000000003</v>
      </c>
      <c r="H231" s="12" cm="1">
        <f t="array" ref="H231">INDEX(GMWQ!$A$2:$NF$60,MATCH(1,(GMWQ!$NE$2:$NE$60=H$3)*(GMWQ!$ND$2:$ND$60=H$4)*(GMWQ!$NF$2:$NF$60=H$1),0),$E231-1966)</f>
        <v>43.646599999999999</v>
      </c>
      <c r="I231" s="12" cm="1">
        <f t="array" ref="I231">INDEX(GMWQ!$A$2:$NF$60,MATCH(1,(GMWQ!$NE$2:$NE$60=I$3)*(GMWQ!$ND$2:$ND$60=I$4)*(GMWQ!$NF$2:$NF$60=I$1),0),$E231-1966)</f>
        <v>2448.6089999999999</v>
      </c>
      <c r="J231" s="12" cm="1">
        <f t="array" ref="J231">INDEX(GMWQ!$A$2:$NF$60,MATCH(1,(GMWQ!$NE$2:$NE$60=J$3)*(GMWQ!$ND$2:$ND$60=J$4)*(GMWQ!$NF$2:$NF$60=J$1),0),$E231-1966)</f>
        <v>135.22139999999999</v>
      </c>
      <c r="K231" s="12" cm="1">
        <f t="array" ref="K231">INDEX(GMWQ!$A$2:$NF$60,MATCH(1,(GMWQ!$NE$2:$NE$60=K$3)*(GMWQ!$ND$2:$ND$60=K$4)*(GMWQ!$NF$2:$NF$60=K$1),0),$E231-1966)</f>
        <v>251.6696</v>
      </c>
      <c r="L231" s="12" cm="1">
        <f t="array" ref="L231">INDEX(GMWQ!$A$2:$NF$60,MATCH(1,(GMWQ!$NE$2:$NE$60=L$3)*(GMWQ!$ND$2:$ND$60=L$4)*(GMWQ!$NF$2:$NF$60=L$1),0),$E231-1966)</f>
        <v>2397.3159999999998</v>
      </c>
      <c r="M231" s="12" cm="1">
        <f t="array" ref="M231">INDEX(GMWQ!$A$2:$NF$60,MATCH(1,(GMWQ!$NE$2:$NE$60=M$3)*(GMWQ!$ND$2:$ND$60=M$4)*(GMWQ!$NF$2:$NF$60=M$1),0),$E231-1966)</f>
        <v>4923.9560000000001</v>
      </c>
      <c r="N231" s="12" cm="1">
        <f t="array" ref="N231">INDEX(GMWQ!$A$2:$NF$60,MATCH(1,(GMWQ!$NE$2:$NE$60=N$3)*(GMWQ!$ND$2:$ND$60=N$4)*(GMWQ!$NF$2:$NF$60=N$1),0),$E231-1966)</f>
        <v>2028.357</v>
      </c>
      <c r="O231" s="12" cm="1">
        <f t="array" ref="O231">INDEX(GMWQ!$A$2:$NF$60,MATCH(1,(GMWQ!$NE$2:$NE$60=O$3)*(GMWQ!$ND$2:$ND$60=O$4)*(GMWQ!$NF$2:$NF$60=O$1),0),$E231-1966)</f>
        <v>2755.9879999999998</v>
      </c>
      <c r="P231" s="12" cm="1">
        <f t="array" ref="P231">INDEX(GMWQ!$A$2:$NF$60,MATCH(1,(GMWQ!$NE$2:$NE$60=P$3)*(GMWQ!$ND$2:$ND$60=P$4)*(GMWQ!$NF$2:$NF$60=P$1),0),$E231-1966)</f>
        <v>1748.7550000000001</v>
      </c>
      <c r="Q231" s="12" cm="1">
        <f t="array" ref="Q231">INDEX(GMWQ!$A$2:$NF$60,MATCH(1,(GMWQ!$NE$2:$NE$60=Q$3)*(GMWQ!$ND$2:$ND$60=Q$4)*(GMWQ!$NF$2:$NF$60=Q$1),0),$E231-1966)</f>
        <v>1214.009</v>
      </c>
      <c r="R231" s="12" cm="1">
        <f t="array" ref="R231">INDEX(GMWQ!$A$2:$NF$60,MATCH(1,(GMWQ!$NE$2:$NE$60=R$3)*(GMWQ!$ND$2:$ND$60=R$4)*(GMWQ!$NF$2:$NF$60=R$1),0),$E231-1966)</f>
        <v>732.42679999999996</v>
      </c>
      <c r="S231" s="12" cm="1">
        <f t="array" ref="S231">INDEX(GMWQ!$A$2:$NF$60,MATCH(1,(GMWQ!$NE$2:$NE$60=S$3)*(GMWQ!$ND$2:$ND$60=S$4)*(GMWQ!$NF$2:$NF$60=S$1),0),$E231-1966)</f>
        <v>3727.5590000000002</v>
      </c>
      <c r="T231" s="12" cm="1">
        <f t="array" ref="T231">INDEX(GMWQ!$A$2:$NF$60,MATCH(1,(GMWQ!$NE$2:$NE$60=T$3)*(GMWQ!$ND$2:$ND$60=T$4)*(GMWQ!$NF$2:$NF$60=T$1),0),$E231-1966)</f>
        <v>3209.0259999999998</v>
      </c>
      <c r="U231" s="12" cm="1">
        <f t="array" ref="U231">INDEX(GMWQ!$A$2:$NF$60,MATCH(1,(GMWQ!$NE$2:$NE$60=U$3)*(GMWQ!$ND$2:$ND$60=U$4)*(GMWQ!$NF$2:$NF$60=U$1),0),$E231-1966)</f>
        <v>1760.4860000000001</v>
      </c>
      <c r="V231" s="12" cm="1">
        <f t="array" ref="V231">INDEX(GMWQ!$A$2:$NF$60,MATCH(1,(GMWQ!$NE$2:$NE$60=V$3)*(GMWQ!$ND$2:$ND$60=V$4)*(GMWQ!$NF$2:$NF$60=V$1),0),$E231-1966)</f>
        <v>3185.82</v>
      </c>
      <c r="W231" s="12" cm="1">
        <f t="array" ref="W231">INDEX(GMWQ!$A$2:$NF$60,MATCH(1,(GMWQ!$NE$2:$NE$60=W$3)*(GMWQ!$ND$2:$ND$60=W$4)*(GMWQ!$NF$2:$NF$60=W$1),0),$E231-1966)</f>
        <v>5363.5129999999999</v>
      </c>
      <c r="X231" s="12" cm="1">
        <f t="array" ref="X231">INDEX(GMWQ!$A$2:$NF$60,MATCH(1,(GMWQ!$NE$2:$NE$60=X$3)*(GMWQ!$ND$2:$ND$60=X$4)*(GMWQ!$NF$2:$NF$60=X$1),0),$E231-1966)</f>
        <v>1220.49</v>
      </c>
      <c r="Y231" s="12" cm="1">
        <f t="array" ref="Y231">INDEX(GMWQ!$A$2:$NF$60,MATCH(1,(GMWQ!$NE$2:$NE$60=Y$3)*(GMWQ!$ND$2:$ND$60=Y$4)*(GMWQ!$NF$2:$NF$60=Y$1),0),$E231-1966)</f>
        <v>1066.7739999999999</v>
      </c>
      <c r="Z231" s="12" cm="1">
        <f t="array" ref="Z231">INDEX(GMWQ!$A$2:$NF$60,MATCH(1,(GMWQ!$NE$2:$NE$60=Z$3)*(GMWQ!$ND$2:$ND$60=Z$4)*(GMWQ!$NF$2:$NF$60=Z$1),0),$E231-1966)</f>
        <v>35263.08</v>
      </c>
      <c r="AA231" s="12" cm="1">
        <f t="array" ref="AA231">INDEX(GMWQ!$A$2:$NF$60,MATCH(1,(GMWQ!$NE$2:$NE$60=AA$3)*(GMWQ!$ND$2:$ND$60=AA$4)*(GMWQ!$NF$2:$NF$60=AA$1),0),$E231-1966)</f>
        <v>6191.77</v>
      </c>
    </row>
    <row r="232" spans="1:27" x14ac:dyDescent="0.25">
      <c r="B232" s="12">
        <f t="shared" si="18"/>
        <v>2029</v>
      </c>
      <c r="C232" s="12">
        <f t="shared" si="18"/>
        <v>2029</v>
      </c>
      <c r="E232" s="12">
        <f t="shared" si="15"/>
        <v>2198</v>
      </c>
      <c r="F232" s="12" cm="1">
        <f t="array" ref="F232">INDEX(GMWQ!$A$2:$NF$60,MATCH(1,(GMWQ!$NE$2:$NE$60=F$3)*(GMWQ!$ND$2:$ND$60=F$4)*(GMWQ!$NF$2:$NF$60=F$1),0),$E232-1966)</f>
        <v>38682.33</v>
      </c>
      <c r="G232" s="12" cm="1">
        <f t="array" ref="G232">INDEX(GMWQ!$A$2:$NF$60,MATCH(1,(GMWQ!$NE$2:$NE$60=G$3)*(GMWQ!$ND$2:$ND$60=G$4)*(GMWQ!$NF$2:$NF$60=G$1),0),$E232-1966)</f>
        <v>362.52339999999998</v>
      </c>
      <c r="H232" s="12" cm="1">
        <f t="array" ref="H232">INDEX(GMWQ!$A$2:$NF$60,MATCH(1,(GMWQ!$NE$2:$NE$60=H$3)*(GMWQ!$ND$2:$ND$60=H$4)*(GMWQ!$NF$2:$NF$60=H$1),0),$E232-1966)</f>
        <v>43.297510000000003</v>
      </c>
      <c r="I232" s="12" cm="1">
        <f t="array" ref="I232">INDEX(GMWQ!$A$2:$NF$60,MATCH(1,(GMWQ!$NE$2:$NE$60=I$3)*(GMWQ!$ND$2:$ND$60=I$4)*(GMWQ!$NF$2:$NF$60=I$1),0),$E232-1966)</f>
        <v>2441.268</v>
      </c>
      <c r="J232" s="12" cm="1">
        <f t="array" ref="J232">INDEX(GMWQ!$A$2:$NF$60,MATCH(1,(GMWQ!$NE$2:$NE$60=J$3)*(GMWQ!$ND$2:$ND$60=J$4)*(GMWQ!$NF$2:$NF$60=J$1),0),$E232-1966)</f>
        <v>135.0188</v>
      </c>
      <c r="K232" s="12" cm="1">
        <f t="array" ref="K232">INDEX(GMWQ!$A$2:$NF$60,MATCH(1,(GMWQ!$NE$2:$NE$60=K$3)*(GMWQ!$ND$2:$ND$60=K$4)*(GMWQ!$NF$2:$NF$60=K$1),0),$E232-1966)</f>
        <v>252.04769999999999</v>
      </c>
      <c r="L232" s="12" cm="1">
        <f t="array" ref="L232">INDEX(GMWQ!$A$2:$NF$60,MATCH(1,(GMWQ!$NE$2:$NE$60=L$3)*(GMWQ!$ND$2:$ND$60=L$4)*(GMWQ!$NF$2:$NF$60=L$1),0),$E232-1966)</f>
        <v>2408.7089999999998</v>
      </c>
      <c r="M232" s="12" cm="1">
        <f t="array" ref="M232">INDEX(GMWQ!$A$2:$NF$60,MATCH(1,(GMWQ!$NE$2:$NE$60=M$3)*(GMWQ!$ND$2:$ND$60=M$4)*(GMWQ!$NF$2:$NF$60=M$1),0),$E232-1966)</f>
        <v>4939.9690000000001</v>
      </c>
      <c r="N232" s="12" cm="1">
        <f t="array" ref="N232">INDEX(GMWQ!$A$2:$NF$60,MATCH(1,(GMWQ!$NE$2:$NE$60=N$3)*(GMWQ!$ND$2:$ND$60=N$4)*(GMWQ!$NF$2:$NF$60=N$1),0),$E232-1966)</f>
        <v>2036.982</v>
      </c>
      <c r="O232" s="12" cm="1">
        <f t="array" ref="O232">INDEX(GMWQ!$A$2:$NF$60,MATCH(1,(GMWQ!$NE$2:$NE$60=O$3)*(GMWQ!$ND$2:$ND$60=O$4)*(GMWQ!$NF$2:$NF$60=O$1),0),$E232-1966)</f>
        <v>2765.3649999999998</v>
      </c>
      <c r="P232" s="12" cm="1">
        <f t="array" ref="P232">INDEX(GMWQ!$A$2:$NF$60,MATCH(1,(GMWQ!$NE$2:$NE$60=P$3)*(GMWQ!$ND$2:$ND$60=P$4)*(GMWQ!$NF$2:$NF$60=P$1),0),$E232-1966)</f>
        <v>1756.6289999999999</v>
      </c>
      <c r="Q232" s="12" cm="1">
        <f t="array" ref="Q232">INDEX(GMWQ!$A$2:$NF$60,MATCH(1,(GMWQ!$NE$2:$NE$60=Q$3)*(GMWQ!$ND$2:$ND$60=Q$4)*(GMWQ!$NF$2:$NF$60=Q$1),0),$E232-1966)</f>
        <v>1216.1959999999999</v>
      </c>
      <c r="R232" s="12" cm="1">
        <f t="array" ref="R232">INDEX(GMWQ!$A$2:$NF$60,MATCH(1,(GMWQ!$NE$2:$NE$60=R$3)*(GMWQ!$ND$2:$ND$60=R$4)*(GMWQ!$NF$2:$NF$60=R$1),0),$E232-1966)</f>
        <v>733.89290000000005</v>
      </c>
      <c r="S232" s="12" cm="1">
        <f t="array" ref="S232">INDEX(GMWQ!$A$2:$NF$60,MATCH(1,(GMWQ!$NE$2:$NE$60=S$3)*(GMWQ!$ND$2:$ND$60=S$4)*(GMWQ!$NF$2:$NF$60=S$1),0),$E232-1966)</f>
        <v>3742.4769999999999</v>
      </c>
      <c r="T232" s="12" cm="1">
        <f t="array" ref="T232">INDEX(GMWQ!$A$2:$NF$60,MATCH(1,(GMWQ!$NE$2:$NE$60=T$3)*(GMWQ!$ND$2:$ND$60=T$4)*(GMWQ!$NF$2:$NF$60=T$1),0),$E232-1966)</f>
        <v>3222.6709999999998</v>
      </c>
      <c r="U232" s="12" cm="1">
        <f t="array" ref="U232">INDEX(GMWQ!$A$2:$NF$60,MATCH(1,(GMWQ!$NE$2:$NE$60=U$3)*(GMWQ!$ND$2:$ND$60=U$4)*(GMWQ!$NF$2:$NF$60=U$1),0),$E232-1966)</f>
        <v>1760.578</v>
      </c>
      <c r="V232" s="12" cm="1">
        <f t="array" ref="V232">INDEX(GMWQ!$A$2:$NF$60,MATCH(1,(GMWQ!$NE$2:$NE$60=V$3)*(GMWQ!$ND$2:$ND$60=V$4)*(GMWQ!$NF$2:$NF$60=V$1),0),$E232-1966)</f>
        <v>3190.9229999999998</v>
      </c>
      <c r="W232" s="12" cm="1">
        <f t="array" ref="W232">INDEX(GMWQ!$A$2:$NF$60,MATCH(1,(GMWQ!$NE$2:$NE$60=W$3)*(GMWQ!$ND$2:$ND$60=W$4)*(GMWQ!$NF$2:$NF$60=W$1),0),$E232-1966)</f>
        <v>5376.933</v>
      </c>
      <c r="X232" s="12" cm="1">
        <f t="array" ref="X232">INDEX(GMWQ!$A$2:$NF$60,MATCH(1,(GMWQ!$NE$2:$NE$60=X$3)*(GMWQ!$ND$2:$ND$60=X$4)*(GMWQ!$NF$2:$NF$60=X$1),0),$E232-1966)</f>
        <v>1225.07</v>
      </c>
      <c r="Y232" s="12" cm="1">
        <f t="array" ref="Y232">INDEX(GMWQ!$A$2:$NF$60,MATCH(1,(GMWQ!$NE$2:$NE$60=Y$3)*(GMWQ!$ND$2:$ND$60=Y$4)*(GMWQ!$NF$2:$NF$60=Y$1),0),$E232-1966)</f>
        <v>1070.7760000000001</v>
      </c>
      <c r="Z232" s="12" cm="1">
        <f t="array" ref="Z232">INDEX(GMWQ!$A$2:$NF$60,MATCH(1,(GMWQ!$NE$2:$NE$60=Z$3)*(GMWQ!$ND$2:$ND$60=Z$4)*(GMWQ!$NF$2:$NF$60=Z$1),0),$E232-1966)</f>
        <v>35357.11</v>
      </c>
      <c r="AA232" s="12" cm="1">
        <f t="array" ref="AA232">INDEX(GMWQ!$A$2:$NF$60,MATCH(1,(GMWQ!$NE$2:$NE$60=AA$3)*(GMWQ!$ND$2:$ND$60=AA$4)*(GMWQ!$NF$2:$NF$60=AA$1),0),$E232-1966)</f>
        <v>6202.9480000000003</v>
      </c>
    </row>
    <row r="233" spans="1:27" x14ac:dyDescent="0.25">
      <c r="B233" s="12">
        <f t="shared" si="18"/>
        <v>2029</v>
      </c>
      <c r="C233" s="12">
        <f t="shared" si="18"/>
        <v>2029</v>
      </c>
      <c r="E233" s="12">
        <f t="shared" si="15"/>
        <v>2199</v>
      </c>
      <c r="F233" s="12" cm="1">
        <f t="array" ref="F233">INDEX(GMWQ!$A$2:$NF$60,MATCH(1,(GMWQ!$NE$2:$NE$60=F$3)*(GMWQ!$ND$2:$ND$60=F$4)*(GMWQ!$NF$2:$NF$60=F$1),0),$E233-1966)</f>
        <v>38780.01</v>
      </c>
      <c r="G233" s="12" cm="1">
        <f t="array" ref="G233">INDEX(GMWQ!$A$2:$NF$60,MATCH(1,(GMWQ!$NE$2:$NE$60=G$3)*(GMWQ!$ND$2:$ND$60=G$4)*(GMWQ!$NF$2:$NF$60=G$1),0),$E233-1966)</f>
        <v>362.70530000000002</v>
      </c>
      <c r="H233" s="12" cm="1">
        <f t="array" ref="H233">INDEX(GMWQ!$A$2:$NF$60,MATCH(1,(GMWQ!$NE$2:$NE$60=H$3)*(GMWQ!$ND$2:$ND$60=H$4)*(GMWQ!$NF$2:$NF$60=H$1),0),$E233-1966)</f>
        <v>42.951180000000001</v>
      </c>
      <c r="I233" s="12" cm="1">
        <f t="array" ref="I233">INDEX(GMWQ!$A$2:$NF$60,MATCH(1,(GMWQ!$NE$2:$NE$60=I$3)*(GMWQ!$ND$2:$ND$60=I$4)*(GMWQ!$NF$2:$NF$60=I$1),0),$E233-1966)</f>
        <v>2432.7260000000001</v>
      </c>
      <c r="J233" s="12" cm="1">
        <f t="array" ref="J233">INDEX(GMWQ!$A$2:$NF$60,MATCH(1,(GMWQ!$NE$2:$NE$60=J$3)*(GMWQ!$ND$2:$ND$60=J$4)*(GMWQ!$NF$2:$NF$60=J$1),0),$E233-1966)</f>
        <v>134.81649999999999</v>
      </c>
      <c r="K233" s="12" cm="1">
        <f t="array" ref="K233">INDEX(GMWQ!$A$2:$NF$60,MATCH(1,(GMWQ!$NE$2:$NE$60=K$3)*(GMWQ!$ND$2:$ND$60=K$4)*(GMWQ!$NF$2:$NF$60=K$1),0),$E233-1966)</f>
        <v>252.42609999999999</v>
      </c>
      <c r="L233" s="12" cm="1">
        <f t="array" ref="L233">INDEX(GMWQ!$A$2:$NF$60,MATCH(1,(GMWQ!$NE$2:$NE$60=L$3)*(GMWQ!$ND$2:$ND$60=L$4)*(GMWQ!$NF$2:$NF$60=L$1),0),$E233-1966)</f>
        <v>2419.5529999999999</v>
      </c>
      <c r="M233" s="12" cm="1">
        <f t="array" ref="M233">INDEX(GMWQ!$A$2:$NF$60,MATCH(1,(GMWQ!$NE$2:$NE$60=M$3)*(GMWQ!$ND$2:$ND$60=M$4)*(GMWQ!$NF$2:$NF$60=M$1),0),$E233-1966)</f>
        <v>4954.3029999999999</v>
      </c>
      <c r="N233" s="12" cm="1">
        <f t="array" ref="N233">INDEX(GMWQ!$A$2:$NF$60,MATCH(1,(GMWQ!$NE$2:$NE$60=N$3)*(GMWQ!$ND$2:$ND$60=N$4)*(GMWQ!$NF$2:$NF$60=N$1),0),$E233-1966)</f>
        <v>2044.5219999999999</v>
      </c>
      <c r="O233" s="12" cm="1">
        <f t="array" ref="O233">INDEX(GMWQ!$A$2:$NF$60,MATCH(1,(GMWQ!$NE$2:$NE$60=O$3)*(GMWQ!$ND$2:$ND$60=O$4)*(GMWQ!$NF$2:$NF$60=O$1),0),$E233-1966)</f>
        <v>2773.3879999999999</v>
      </c>
      <c r="P233" s="12" cm="1">
        <f t="array" ref="P233">INDEX(GMWQ!$A$2:$NF$60,MATCH(1,(GMWQ!$NE$2:$NE$60=P$3)*(GMWQ!$ND$2:$ND$60=P$4)*(GMWQ!$NF$2:$NF$60=P$1),0),$E233-1966)</f>
        <v>1763.8340000000001</v>
      </c>
      <c r="Q233" s="12" cm="1">
        <f t="array" ref="Q233">INDEX(GMWQ!$A$2:$NF$60,MATCH(1,(GMWQ!$NE$2:$NE$60=Q$3)*(GMWQ!$ND$2:$ND$60=Q$4)*(GMWQ!$NF$2:$NF$60=Q$1),0),$E233-1966)</f>
        <v>1218.145</v>
      </c>
      <c r="R233" s="12" cm="1">
        <f t="array" ref="R233">INDEX(GMWQ!$A$2:$NF$60,MATCH(1,(GMWQ!$NE$2:$NE$60=R$3)*(GMWQ!$ND$2:$ND$60=R$4)*(GMWQ!$NF$2:$NF$60=R$1),0),$E233-1966)</f>
        <v>735.36210000000005</v>
      </c>
      <c r="S233" s="12" cm="1">
        <f t="array" ref="S233">INDEX(GMWQ!$A$2:$NF$60,MATCH(1,(GMWQ!$NE$2:$NE$60=S$3)*(GMWQ!$ND$2:$ND$60=S$4)*(GMWQ!$NF$2:$NF$60=S$1),0),$E233-1966)</f>
        <v>3756.518</v>
      </c>
      <c r="T233" s="12" cm="1">
        <f t="array" ref="T233">INDEX(GMWQ!$A$2:$NF$60,MATCH(1,(GMWQ!$NE$2:$NE$60=T$3)*(GMWQ!$ND$2:$ND$60=T$4)*(GMWQ!$NF$2:$NF$60=T$1),0),$E233-1966)</f>
        <v>3235.5680000000002</v>
      </c>
      <c r="U233" s="12" cm="1">
        <f t="array" ref="U233">INDEX(GMWQ!$A$2:$NF$60,MATCH(1,(GMWQ!$NE$2:$NE$60=U$3)*(GMWQ!$ND$2:$ND$60=U$4)*(GMWQ!$NF$2:$NF$60=U$1),0),$E233-1966)</f>
        <v>1761.02</v>
      </c>
      <c r="V233" s="12" cm="1">
        <f t="array" ref="V233">INDEX(GMWQ!$A$2:$NF$60,MATCH(1,(GMWQ!$NE$2:$NE$60=V$3)*(GMWQ!$ND$2:$ND$60=V$4)*(GMWQ!$NF$2:$NF$60=V$1),0),$E233-1966)</f>
        <v>3196.672</v>
      </c>
      <c r="W233" s="12" cm="1">
        <f t="array" ref="W233">INDEX(GMWQ!$A$2:$NF$60,MATCH(1,(GMWQ!$NE$2:$NE$60=W$3)*(GMWQ!$ND$2:$ND$60=W$4)*(GMWQ!$NF$2:$NF$60=W$1),0),$E233-1966)</f>
        <v>5391.4589999999998</v>
      </c>
      <c r="X233" s="12" cm="1">
        <f t="array" ref="X233">INDEX(GMWQ!$A$2:$NF$60,MATCH(1,(GMWQ!$NE$2:$NE$60=X$3)*(GMWQ!$ND$2:$ND$60=X$4)*(GMWQ!$NF$2:$NF$60=X$1),0),$E233-1966)</f>
        <v>1229.0530000000001</v>
      </c>
      <c r="Y233" s="12" cm="1">
        <f t="array" ref="Y233">INDEX(GMWQ!$A$2:$NF$60,MATCH(1,(GMWQ!$NE$2:$NE$60=Y$3)*(GMWQ!$ND$2:$ND$60=Y$4)*(GMWQ!$NF$2:$NF$60=Y$1),0),$E233-1966)</f>
        <v>1073.99</v>
      </c>
      <c r="Z233" s="12" cm="1">
        <f t="array" ref="Z233">INDEX(GMWQ!$A$2:$NF$60,MATCH(1,(GMWQ!$NE$2:$NE$60=Z$3)*(GMWQ!$ND$2:$ND$60=Z$4)*(GMWQ!$NF$2:$NF$60=Z$1),0),$E233-1966)</f>
        <v>35444.11</v>
      </c>
      <c r="AA233" s="12" cm="1">
        <f t="array" ref="AA233">INDEX(GMWQ!$A$2:$NF$60,MATCH(1,(GMWQ!$NE$2:$NE$60=AA$3)*(GMWQ!$ND$2:$ND$60=AA$4)*(GMWQ!$NF$2:$NF$60=AA$1),0),$E233-1966)</f>
        <v>6215.66</v>
      </c>
    </row>
    <row r="234" spans="1:27" x14ac:dyDescent="0.25">
      <c r="B234" s="12">
        <f t="shared" si="18"/>
        <v>2029</v>
      </c>
      <c r="C234" s="12">
        <f t="shared" si="18"/>
        <v>2029</v>
      </c>
      <c r="E234" s="12">
        <f t="shared" si="15"/>
        <v>2200</v>
      </c>
      <c r="F234" s="12" cm="1">
        <f t="array" ref="F234">INDEX(GMWQ!$A$2:$NF$60,MATCH(1,(GMWQ!$NE$2:$NE$60=F$3)*(GMWQ!$ND$2:$ND$60=F$4)*(GMWQ!$NF$2:$NF$60=F$1),0),$E234-1966)</f>
        <v>38874.800000000003</v>
      </c>
      <c r="G234" s="12" cm="1">
        <f t="array" ref="G234">INDEX(GMWQ!$A$2:$NF$60,MATCH(1,(GMWQ!$NE$2:$NE$60=G$3)*(GMWQ!$ND$2:$ND$60=G$4)*(GMWQ!$NF$2:$NF$60=G$1),0),$E234-1966)</f>
        <v>362.88569999999999</v>
      </c>
      <c r="H234" s="12" cm="1">
        <f t="array" ref="H234">INDEX(GMWQ!$A$2:$NF$60,MATCH(1,(GMWQ!$NE$2:$NE$60=H$3)*(GMWQ!$ND$2:$ND$60=H$4)*(GMWQ!$NF$2:$NF$60=H$1),0),$E234-1966)</f>
        <v>42.60745</v>
      </c>
      <c r="I234" s="12" cm="1">
        <f t="array" ref="I234">INDEX(GMWQ!$A$2:$NF$60,MATCH(1,(GMWQ!$NE$2:$NE$60=I$3)*(GMWQ!$ND$2:$ND$60=I$4)*(GMWQ!$NF$2:$NF$60=I$1),0),$E234-1966)</f>
        <v>2422.9899999999998</v>
      </c>
      <c r="J234" s="12" cm="1">
        <f t="array" ref="J234">INDEX(GMWQ!$A$2:$NF$60,MATCH(1,(GMWQ!$NE$2:$NE$60=J$3)*(GMWQ!$ND$2:$ND$60=J$4)*(GMWQ!$NF$2:$NF$60=J$1),0),$E234-1966)</f>
        <v>134.614</v>
      </c>
      <c r="K234" s="12" cm="1">
        <f t="array" ref="K234">INDEX(GMWQ!$A$2:$NF$60,MATCH(1,(GMWQ!$NE$2:$NE$60=K$3)*(GMWQ!$ND$2:$ND$60=K$4)*(GMWQ!$NF$2:$NF$60=K$1),0),$E234-1966)</f>
        <v>252.80410000000001</v>
      </c>
      <c r="L234" s="12" cm="1">
        <f t="array" ref="L234">INDEX(GMWQ!$A$2:$NF$60,MATCH(1,(GMWQ!$NE$2:$NE$60=L$3)*(GMWQ!$ND$2:$ND$60=L$4)*(GMWQ!$NF$2:$NF$60=L$1),0),$E234-1966)</f>
        <v>2429.8290000000002</v>
      </c>
      <c r="M234" s="12" cm="1">
        <f t="array" ref="M234">INDEX(GMWQ!$A$2:$NF$60,MATCH(1,(GMWQ!$NE$2:$NE$60=M$3)*(GMWQ!$ND$2:$ND$60=M$4)*(GMWQ!$NF$2:$NF$60=M$1),0),$E234-1966)</f>
        <v>4968.6570000000002</v>
      </c>
      <c r="N234" s="12" cm="1">
        <f t="array" ref="N234">INDEX(GMWQ!$A$2:$NF$60,MATCH(1,(GMWQ!$NE$2:$NE$60=N$3)*(GMWQ!$ND$2:$ND$60=N$4)*(GMWQ!$NF$2:$NF$60=N$1),0),$E234-1966)</f>
        <v>2052.0810000000001</v>
      </c>
      <c r="O234" s="12" cm="1">
        <f t="array" ref="O234">INDEX(GMWQ!$A$2:$NF$60,MATCH(1,(GMWQ!$NE$2:$NE$60=O$3)*(GMWQ!$ND$2:$ND$60=O$4)*(GMWQ!$NF$2:$NF$60=O$1),0),$E234-1966)</f>
        <v>2781.1469999999999</v>
      </c>
      <c r="P234" s="12" cm="1">
        <f t="array" ref="P234">INDEX(GMWQ!$A$2:$NF$60,MATCH(1,(GMWQ!$NE$2:$NE$60=P$3)*(GMWQ!$ND$2:$ND$60=P$4)*(GMWQ!$NF$2:$NF$60=P$1),0),$E234-1966)</f>
        <v>1770.884</v>
      </c>
      <c r="Q234" s="12" cm="1">
        <f t="array" ref="Q234">INDEX(GMWQ!$A$2:$NF$60,MATCH(1,(GMWQ!$NE$2:$NE$60=Q$3)*(GMWQ!$ND$2:$ND$60=Q$4)*(GMWQ!$NF$2:$NF$60=Q$1),0),$E234-1966)</f>
        <v>1220.0889999999999</v>
      </c>
      <c r="R234" s="12" cm="1">
        <f t="array" ref="R234">INDEX(GMWQ!$A$2:$NF$60,MATCH(1,(GMWQ!$NE$2:$NE$60=R$3)*(GMWQ!$ND$2:$ND$60=R$4)*(GMWQ!$NF$2:$NF$60=R$1),0),$E234-1966)</f>
        <v>736.83079999999995</v>
      </c>
      <c r="S234" s="12" cm="1">
        <f t="array" ref="S234">INDEX(GMWQ!$A$2:$NF$60,MATCH(1,(GMWQ!$NE$2:$NE$60=S$3)*(GMWQ!$ND$2:$ND$60=S$4)*(GMWQ!$NF$2:$NF$60=S$1),0),$E234-1966)</f>
        <v>3770.5940000000001</v>
      </c>
      <c r="T234" s="12" cm="1">
        <f t="array" ref="T234">INDEX(GMWQ!$A$2:$NF$60,MATCH(1,(GMWQ!$NE$2:$NE$60=T$3)*(GMWQ!$ND$2:$ND$60=T$4)*(GMWQ!$NF$2:$NF$60=T$1),0),$E234-1966)</f>
        <v>3248.502</v>
      </c>
      <c r="U234" s="12" cm="1">
        <f t="array" ref="U234">INDEX(GMWQ!$A$2:$NF$60,MATCH(1,(GMWQ!$NE$2:$NE$60=U$3)*(GMWQ!$ND$2:$ND$60=U$4)*(GMWQ!$NF$2:$NF$60=U$1),0),$E234-1966)</f>
        <v>1761.4559999999999</v>
      </c>
      <c r="V234" s="12" cm="1">
        <f t="array" ref="V234">INDEX(GMWQ!$A$2:$NF$60,MATCH(1,(GMWQ!$NE$2:$NE$60=V$3)*(GMWQ!$ND$2:$ND$60=V$4)*(GMWQ!$NF$2:$NF$60=V$1),0),$E234-1966)</f>
        <v>3202.4169999999999</v>
      </c>
      <c r="W234" s="12" cm="1">
        <f t="array" ref="W234">INDEX(GMWQ!$A$2:$NF$60,MATCH(1,(GMWQ!$NE$2:$NE$60=W$3)*(GMWQ!$ND$2:$ND$60=W$4)*(GMWQ!$NF$2:$NF$60=W$1),0),$E234-1966)</f>
        <v>5406.0029999999997</v>
      </c>
      <c r="X234" s="12" cm="1">
        <f t="array" ref="X234">INDEX(GMWQ!$A$2:$NF$60,MATCH(1,(GMWQ!$NE$2:$NE$60=X$3)*(GMWQ!$ND$2:$ND$60=X$4)*(GMWQ!$NF$2:$NF$60=X$1),0),$E234-1966)</f>
        <v>1232.7370000000001</v>
      </c>
      <c r="Y234" s="12" cm="1">
        <f t="array" ref="Y234">INDEX(GMWQ!$A$2:$NF$60,MATCH(1,(GMWQ!$NE$2:$NE$60=Y$3)*(GMWQ!$ND$2:$ND$60=Y$4)*(GMWQ!$NF$2:$NF$60=Y$1),0),$E234-1966)</f>
        <v>1076.672</v>
      </c>
      <c r="Z234" s="12" cm="1">
        <f t="array" ref="Z234">INDEX(GMWQ!$A$2:$NF$60,MATCH(1,(GMWQ!$NE$2:$NE$60=Z$3)*(GMWQ!$ND$2:$ND$60=Z$4)*(GMWQ!$NF$2:$NF$60=Z$1),0),$E234-1966)</f>
        <v>35528.46</v>
      </c>
      <c r="AA234" s="12" cm="1">
        <f t="array" ref="AA234">INDEX(GMWQ!$A$2:$NF$60,MATCH(1,(GMWQ!$NE$2:$NE$60=AA$3)*(GMWQ!$ND$2:$ND$60=AA$4)*(GMWQ!$NF$2:$NF$60=AA$1),0),$E234-1966)</f>
        <v>6228.2550000000001</v>
      </c>
    </row>
    <row r="235" spans="1:27" x14ac:dyDescent="0.25">
      <c r="A235" s="12">
        <v>2030</v>
      </c>
      <c r="B235" s="12">
        <f t="shared" si="18"/>
        <v>2030</v>
      </c>
      <c r="C235" s="12">
        <f t="shared" si="18"/>
        <v>2029</v>
      </c>
      <c r="D235" s="12">
        <f t="shared" si="18"/>
        <v>2029</v>
      </c>
      <c r="E235" s="12">
        <f t="shared" si="15"/>
        <v>2201</v>
      </c>
      <c r="F235" s="12" cm="1">
        <f t="array" ref="F235">INDEX(GMWQ!$A$2:$NF$60,MATCH(1,(GMWQ!$NE$2:$NE$60=F$3)*(GMWQ!$ND$2:$ND$60=F$4)*(GMWQ!$NF$2:$NF$60=F$1),0),$E235-1966)</f>
        <v>38962.61</v>
      </c>
      <c r="G235" s="12" cm="1">
        <f t="array" ref="G235">INDEX(GMWQ!$A$2:$NF$60,MATCH(1,(GMWQ!$NE$2:$NE$60=G$3)*(GMWQ!$ND$2:$ND$60=G$4)*(GMWQ!$NF$2:$NF$60=G$1),0),$E235-1966)</f>
        <v>363.06549999999999</v>
      </c>
      <c r="H235" s="12" cm="1">
        <f t="array" ref="H235">INDEX(GMWQ!$A$2:$NF$60,MATCH(1,(GMWQ!$NE$2:$NE$60=H$3)*(GMWQ!$ND$2:$ND$60=H$4)*(GMWQ!$NF$2:$NF$60=H$1),0),$E235-1966)</f>
        <v>42.266390000000001</v>
      </c>
      <c r="I235" s="12" cm="1">
        <f t="array" ref="I235">INDEX(GMWQ!$A$2:$NF$60,MATCH(1,(GMWQ!$NE$2:$NE$60=I$3)*(GMWQ!$ND$2:$ND$60=I$4)*(GMWQ!$NF$2:$NF$60=I$1),0),$E235-1966)</f>
        <v>2412.0740000000001</v>
      </c>
      <c r="J235" s="12" cm="1">
        <f t="array" ref="J235">INDEX(GMWQ!$A$2:$NF$60,MATCH(1,(GMWQ!$NE$2:$NE$60=J$3)*(GMWQ!$ND$2:$ND$60=J$4)*(GMWQ!$NF$2:$NF$60=J$1),0),$E235-1966)</f>
        <v>134.41139999999999</v>
      </c>
      <c r="K235" s="12" cm="1">
        <f t="array" ref="K235">INDEX(GMWQ!$A$2:$NF$60,MATCH(1,(GMWQ!$NE$2:$NE$60=K$3)*(GMWQ!$ND$2:$ND$60=K$4)*(GMWQ!$NF$2:$NF$60=K$1),0),$E235-1966)</f>
        <v>253.18209999999999</v>
      </c>
      <c r="L235" s="12" cm="1">
        <f t="array" ref="L235">INDEX(GMWQ!$A$2:$NF$60,MATCH(1,(GMWQ!$NE$2:$NE$60=L$3)*(GMWQ!$ND$2:$ND$60=L$4)*(GMWQ!$NF$2:$NF$60=L$1),0),$E235-1966)</f>
        <v>2438.808</v>
      </c>
      <c r="M235" s="12" cm="1">
        <f t="array" ref="M235">INDEX(GMWQ!$A$2:$NF$60,MATCH(1,(GMWQ!$NE$2:$NE$60=M$3)*(GMWQ!$ND$2:$ND$60=M$4)*(GMWQ!$NF$2:$NF$60=M$1),0),$E235-1966)</f>
        <v>4981.0569999999998</v>
      </c>
      <c r="N235" s="12" cm="1">
        <f t="array" ref="N235">INDEX(GMWQ!$A$2:$NF$60,MATCH(1,(GMWQ!$NE$2:$NE$60=N$3)*(GMWQ!$ND$2:$ND$60=N$4)*(GMWQ!$NF$2:$NF$60=N$1),0),$E235-1966)</f>
        <v>2058.6390000000001</v>
      </c>
      <c r="O235" s="12" cm="1">
        <f t="array" ref="O235">INDEX(GMWQ!$A$2:$NF$60,MATCH(1,(GMWQ!$NE$2:$NE$60=O$3)*(GMWQ!$ND$2:$ND$60=O$4)*(GMWQ!$NF$2:$NF$60=O$1),0),$E235-1966)</f>
        <v>2788.087</v>
      </c>
      <c r="P235" s="12" cm="1">
        <f t="array" ref="P235">INDEX(GMWQ!$A$2:$NF$60,MATCH(1,(GMWQ!$NE$2:$NE$60=P$3)*(GMWQ!$ND$2:$ND$60=P$4)*(GMWQ!$NF$2:$NF$60=P$1),0),$E235-1966)</f>
        <v>1777.96</v>
      </c>
      <c r="Q235" s="12" cm="1">
        <f t="array" ref="Q235">INDEX(GMWQ!$A$2:$NF$60,MATCH(1,(GMWQ!$NE$2:$NE$60=Q$3)*(GMWQ!$ND$2:$ND$60=Q$4)*(GMWQ!$NF$2:$NF$60=Q$1),0),$E235-1966)</f>
        <v>1222.0360000000001</v>
      </c>
      <c r="R235" s="12" cm="1">
        <f t="array" ref="R235">INDEX(GMWQ!$A$2:$NF$60,MATCH(1,(GMWQ!$NE$2:$NE$60=R$3)*(GMWQ!$ND$2:$ND$60=R$4)*(GMWQ!$NF$2:$NF$60=R$1),0),$E235-1966)</f>
        <v>738.30110000000002</v>
      </c>
      <c r="S235" s="12" cm="1">
        <f t="array" ref="S235">INDEX(GMWQ!$A$2:$NF$60,MATCH(1,(GMWQ!$NE$2:$NE$60=S$3)*(GMWQ!$ND$2:$ND$60=S$4)*(GMWQ!$NF$2:$NF$60=S$1),0),$E235-1966)</f>
        <v>3784.7190000000001</v>
      </c>
      <c r="T235" s="12" cm="1">
        <f t="array" ref="T235">INDEX(GMWQ!$A$2:$NF$60,MATCH(1,(GMWQ!$NE$2:$NE$60=T$3)*(GMWQ!$ND$2:$ND$60=T$4)*(GMWQ!$NF$2:$NF$60=T$1),0),$E235-1966)</f>
        <v>3261.4810000000002</v>
      </c>
      <c r="U235" s="12" cm="1">
        <f t="array" ref="U235">INDEX(GMWQ!$A$2:$NF$60,MATCH(1,(GMWQ!$NE$2:$NE$60=U$3)*(GMWQ!$ND$2:$ND$60=U$4)*(GMWQ!$NF$2:$NF$60=U$1),0),$E235-1966)</f>
        <v>1761.8889999999999</v>
      </c>
      <c r="V235" s="12" cm="1">
        <f t="array" ref="V235">INDEX(GMWQ!$A$2:$NF$60,MATCH(1,(GMWQ!$NE$2:$NE$60=V$3)*(GMWQ!$ND$2:$ND$60=V$4)*(GMWQ!$NF$2:$NF$60=V$1),0),$E235-1966)</f>
        <v>3208.1669999999999</v>
      </c>
      <c r="W235" s="12" cm="1">
        <f t="array" ref="W235">INDEX(GMWQ!$A$2:$NF$60,MATCH(1,(GMWQ!$NE$2:$NE$60=W$3)*(GMWQ!$ND$2:$ND$60=W$4)*(GMWQ!$NF$2:$NF$60=W$1),0),$E235-1966)</f>
        <v>5420.5730000000003</v>
      </c>
      <c r="X235" s="12" cm="1">
        <f t="array" ref="X235">INDEX(GMWQ!$A$2:$NF$60,MATCH(1,(GMWQ!$NE$2:$NE$60=X$3)*(GMWQ!$ND$2:$ND$60=X$4)*(GMWQ!$NF$2:$NF$60=X$1),0),$E235-1966)</f>
        <v>1236.183</v>
      </c>
      <c r="Y235" s="12" cm="1">
        <f t="array" ref="Y235">INDEX(GMWQ!$A$2:$NF$60,MATCH(1,(GMWQ!$NE$2:$NE$60=Y$3)*(GMWQ!$ND$2:$ND$60=Y$4)*(GMWQ!$NF$2:$NF$60=Y$1),0),$E235-1966)</f>
        <v>1078.713</v>
      </c>
      <c r="Z235" s="12" cm="1">
        <f t="array" ref="Z235">INDEX(GMWQ!$A$2:$NF$60,MATCH(1,(GMWQ!$NE$2:$NE$60=Z$3)*(GMWQ!$ND$2:$ND$60=Z$4)*(GMWQ!$NF$2:$NF$60=Z$1),0),$E235-1966)</f>
        <v>35606.43</v>
      </c>
      <c r="AA235" s="12" cm="1">
        <f t="array" ref="AA235">INDEX(GMWQ!$A$2:$NF$60,MATCH(1,(GMWQ!$NE$2:$NE$60=AA$3)*(GMWQ!$ND$2:$ND$60=AA$4)*(GMWQ!$NF$2:$NF$60=AA$1),0),$E235-1966)</f>
        <v>6240.7389999999996</v>
      </c>
    </row>
    <row r="236" spans="1:27" x14ac:dyDescent="0.25">
      <c r="B236" s="12">
        <f t="shared" ref="B236:D251" si="19">+B232+1</f>
        <v>2030</v>
      </c>
      <c r="C236" s="12">
        <f t="shared" si="19"/>
        <v>2030</v>
      </c>
      <c r="E236" s="12">
        <f t="shared" si="15"/>
        <v>2202</v>
      </c>
      <c r="F236" s="12" cm="1">
        <f t="array" ref="F236">INDEX(GMWQ!$A$2:$NF$60,MATCH(1,(GMWQ!$NE$2:$NE$60=F$3)*(GMWQ!$ND$2:$ND$60=F$4)*(GMWQ!$NF$2:$NF$60=F$1),0),$E236-1966)</f>
        <v>39047.550000000003</v>
      </c>
      <c r="G236" s="12" cm="1">
        <f t="array" ref="G236">INDEX(GMWQ!$A$2:$NF$60,MATCH(1,(GMWQ!$NE$2:$NE$60=G$3)*(GMWQ!$ND$2:$ND$60=G$4)*(GMWQ!$NF$2:$NF$60=G$1),0),$E236-1966)</f>
        <v>363.25439999999998</v>
      </c>
      <c r="H236" s="12" cm="1">
        <f t="array" ref="H236">INDEX(GMWQ!$A$2:$NF$60,MATCH(1,(GMWQ!$NE$2:$NE$60=H$3)*(GMWQ!$ND$2:$ND$60=H$4)*(GMWQ!$NF$2:$NF$60=H$1),0),$E236-1966)</f>
        <v>41.929090000000002</v>
      </c>
      <c r="I236" s="12" cm="1">
        <f t="array" ref="I236">INDEX(GMWQ!$A$2:$NF$60,MATCH(1,(GMWQ!$NE$2:$NE$60=I$3)*(GMWQ!$ND$2:$ND$60=I$4)*(GMWQ!$NF$2:$NF$60=I$1),0),$E236-1966)</f>
        <v>2401.2689999999998</v>
      </c>
      <c r="J236" s="12" cm="1">
        <f t="array" ref="J236">INDEX(GMWQ!$A$2:$NF$60,MATCH(1,(GMWQ!$NE$2:$NE$60=J$3)*(GMWQ!$ND$2:$ND$60=J$4)*(GMWQ!$NF$2:$NF$60=J$1),0),$E236-1966)</f>
        <v>134.21250000000001</v>
      </c>
      <c r="K236" s="12" cm="1">
        <f t="array" ref="K236">INDEX(GMWQ!$A$2:$NF$60,MATCH(1,(GMWQ!$NE$2:$NE$60=K$3)*(GMWQ!$ND$2:$ND$60=K$4)*(GMWQ!$NF$2:$NF$60=K$1),0),$E236-1966)</f>
        <v>253.56700000000001</v>
      </c>
      <c r="L236" s="12" cm="1">
        <f t="array" ref="L236">INDEX(GMWQ!$A$2:$NF$60,MATCH(1,(GMWQ!$NE$2:$NE$60=L$3)*(GMWQ!$ND$2:$ND$60=L$4)*(GMWQ!$NF$2:$NF$60=L$1),0),$E236-1966)</f>
        <v>2447.395</v>
      </c>
      <c r="M236" s="12" cm="1">
        <f t="array" ref="M236">INDEX(GMWQ!$A$2:$NF$60,MATCH(1,(GMWQ!$NE$2:$NE$60=M$3)*(GMWQ!$ND$2:$ND$60=M$4)*(GMWQ!$NF$2:$NF$60=M$1),0),$E236-1966)</f>
        <v>4992.6139999999996</v>
      </c>
      <c r="N236" s="12" cm="1">
        <f t="array" ref="N236">INDEX(GMWQ!$A$2:$NF$60,MATCH(1,(GMWQ!$NE$2:$NE$60=N$3)*(GMWQ!$ND$2:$ND$60=N$4)*(GMWQ!$NF$2:$NF$60=N$1),0),$E236-1966)</f>
        <v>2065.0619999999999</v>
      </c>
      <c r="O236" s="12" cm="1">
        <f t="array" ref="O236">INDEX(GMWQ!$A$2:$NF$60,MATCH(1,(GMWQ!$NE$2:$NE$60=O$3)*(GMWQ!$ND$2:$ND$60=O$4)*(GMWQ!$NF$2:$NF$60=O$1),0),$E236-1966)</f>
        <v>2795.114</v>
      </c>
      <c r="P236" s="12" cm="1">
        <f t="array" ref="P236">INDEX(GMWQ!$A$2:$NF$60,MATCH(1,(GMWQ!$NE$2:$NE$60=P$3)*(GMWQ!$ND$2:$ND$60=P$4)*(GMWQ!$NF$2:$NF$60=P$1),0),$E236-1966)</f>
        <v>1784.2190000000001</v>
      </c>
      <c r="Q236" s="12" cm="1">
        <f t="array" ref="Q236">INDEX(GMWQ!$A$2:$NF$60,MATCH(1,(GMWQ!$NE$2:$NE$60=Q$3)*(GMWQ!$ND$2:$ND$60=Q$4)*(GMWQ!$NF$2:$NF$60=Q$1),0),$E236-1966)</f>
        <v>1224.0160000000001</v>
      </c>
      <c r="R236" s="12" cm="1">
        <f t="array" ref="R236">INDEX(GMWQ!$A$2:$NF$60,MATCH(1,(GMWQ!$NE$2:$NE$60=R$3)*(GMWQ!$ND$2:$ND$60=R$4)*(GMWQ!$NF$2:$NF$60=R$1),0),$E236-1966)</f>
        <v>739.79259999999999</v>
      </c>
      <c r="S236" s="12" cm="1">
        <f t="array" ref="S236">INDEX(GMWQ!$A$2:$NF$60,MATCH(1,(GMWQ!$NE$2:$NE$60=S$3)*(GMWQ!$ND$2:$ND$60=S$4)*(GMWQ!$NF$2:$NF$60=S$1),0),$E236-1966)</f>
        <v>3798.9879999999998</v>
      </c>
      <c r="T236" s="12" cm="1">
        <f t="array" ref="T236">INDEX(GMWQ!$A$2:$NF$60,MATCH(1,(GMWQ!$NE$2:$NE$60=T$3)*(GMWQ!$ND$2:$ND$60=T$4)*(GMWQ!$NF$2:$NF$60=T$1),0),$E236-1966)</f>
        <v>3274.2669999999998</v>
      </c>
      <c r="U236" s="12" cm="1">
        <f t="array" ref="U236">INDEX(GMWQ!$A$2:$NF$60,MATCH(1,(GMWQ!$NE$2:$NE$60=U$3)*(GMWQ!$ND$2:$ND$60=U$4)*(GMWQ!$NF$2:$NF$60=U$1),0),$E236-1966)</f>
        <v>1762.1880000000001</v>
      </c>
      <c r="V236" s="12" cm="1">
        <f t="array" ref="V236">INDEX(GMWQ!$A$2:$NF$60,MATCH(1,(GMWQ!$NE$2:$NE$60=V$3)*(GMWQ!$ND$2:$ND$60=V$4)*(GMWQ!$NF$2:$NF$60=V$1),0),$E236-1966)</f>
        <v>3213.6869999999999</v>
      </c>
      <c r="W236" s="12" cm="1">
        <f t="array" ref="W236">INDEX(GMWQ!$A$2:$NF$60,MATCH(1,(GMWQ!$NE$2:$NE$60=W$3)*(GMWQ!$ND$2:$ND$60=W$4)*(GMWQ!$NF$2:$NF$60=W$1),0),$E236-1966)</f>
        <v>5434.777</v>
      </c>
      <c r="X236" s="12" cm="1">
        <f t="array" ref="X236">INDEX(GMWQ!$A$2:$NF$60,MATCH(1,(GMWQ!$NE$2:$NE$60=X$3)*(GMWQ!$ND$2:$ND$60=X$4)*(GMWQ!$NF$2:$NF$60=X$1),0),$E236-1966)</f>
        <v>1239.422</v>
      </c>
      <c r="Y236" s="12" cm="1">
        <f t="array" ref="Y236">INDEX(GMWQ!$A$2:$NF$60,MATCH(1,(GMWQ!$NE$2:$NE$60=Y$3)*(GMWQ!$ND$2:$ND$60=Y$4)*(GMWQ!$NF$2:$NF$60=Y$1),0),$E236-1966)</f>
        <v>1080.7850000000001</v>
      </c>
      <c r="Z236" s="12" cm="1">
        <f t="array" ref="Z236">INDEX(GMWQ!$A$2:$NF$60,MATCH(1,(GMWQ!$NE$2:$NE$60=Z$3)*(GMWQ!$ND$2:$ND$60=Z$4)*(GMWQ!$NF$2:$NF$60=Z$1),0),$E236-1966)</f>
        <v>35681.769999999997</v>
      </c>
      <c r="AA236" s="12" cm="1">
        <f t="array" ref="AA236">INDEX(GMWQ!$A$2:$NF$60,MATCH(1,(GMWQ!$NE$2:$NE$60=AA$3)*(GMWQ!$ND$2:$ND$60=AA$4)*(GMWQ!$NF$2:$NF$60=AA$1),0),$E236-1966)</f>
        <v>6252.83</v>
      </c>
    </row>
    <row r="237" spans="1:27" x14ac:dyDescent="0.25">
      <c r="B237" s="12">
        <f t="shared" si="19"/>
        <v>2030</v>
      </c>
      <c r="C237" s="12">
        <f t="shared" si="19"/>
        <v>2030</v>
      </c>
      <c r="E237" s="12">
        <f t="shared" si="15"/>
        <v>2203</v>
      </c>
      <c r="F237" s="12" cm="1">
        <f t="array" ref="F237">INDEX(GMWQ!$A$2:$NF$60,MATCH(1,(GMWQ!$NE$2:$NE$60=F$3)*(GMWQ!$ND$2:$ND$60=F$4)*(GMWQ!$NF$2:$NF$60=F$1),0),$E237-1966)</f>
        <v>39129.69</v>
      </c>
      <c r="G237" s="12" cm="1">
        <f t="array" ref="G237">INDEX(GMWQ!$A$2:$NF$60,MATCH(1,(GMWQ!$NE$2:$NE$60=G$3)*(GMWQ!$ND$2:$ND$60=G$4)*(GMWQ!$NF$2:$NF$60=G$1),0),$E237-1966)</f>
        <v>362.8895</v>
      </c>
      <c r="H237" s="12" cm="1">
        <f t="array" ref="H237">INDEX(GMWQ!$A$2:$NF$60,MATCH(1,(GMWQ!$NE$2:$NE$60=H$3)*(GMWQ!$ND$2:$ND$60=H$4)*(GMWQ!$NF$2:$NF$60=H$1),0),$E237-1966)</f>
        <v>41.598979999999997</v>
      </c>
      <c r="I237" s="12" cm="1">
        <f t="array" ref="I237">INDEX(GMWQ!$A$2:$NF$60,MATCH(1,(GMWQ!$NE$2:$NE$60=I$3)*(GMWQ!$ND$2:$ND$60=I$4)*(GMWQ!$NF$2:$NF$60=I$1),0),$E237-1966)</f>
        <v>2390.0169999999998</v>
      </c>
      <c r="J237" s="12" cm="1">
        <f t="array" ref="J237">INDEX(GMWQ!$A$2:$NF$60,MATCH(1,(GMWQ!$NE$2:$NE$60=J$3)*(GMWQ!$ND$2:$ND$60=J$4)*(GMWQ!$NF$2:$NF$60=J$1),0),$E237-1966)</f>
        <v>134.0883</v>
      </c>
      <c r="K237" s="12" cm="1">
        <f t="array" ref="K237">INDEX(GMWQ!$A$2:$NF$60,MATCH(1,(GMWQ!$NE$2:$NE$60=K$3)*(GMWQ!$ND$2:$ND$60=K$4)*(GMWQ!$NF$2:$NF$60=K$1),0),$E237-1966)</f>
        <v>253.83770000000001</v>
      </c>
      <c r="L237" s="12" cm="1">
        <f t="array" ref="L237">INDEX(GMWQ!$A$2:$NF$60,MATCH(1,(GMWQ!$NE$2:$NE$60=L$3)*(GMWQ!$ND$2:$ND$60=L$4)*(GMWQ!$NF$2:$NF$60=L$1),0),$E237-1966)</f>
        <v>2454.857</v>
      </c>
      <c r="M237" s="12" cm="1">
        <f t="array" ref="M237">INDEX(GMWQ!$A$2:$NF$60,MATCH(1,(GMWQ!$NE$2:$NE$60=M$3)*(GMWQ!$ND$2:$ND$60=M$4)*(GMWQ!$NF$2:$NF$60=M$1),0),$E237-1966)</f>
        <v>5003.2479999999996</v>
      </c>
      <c r="N237" s="12" cm="1">
        <f t="array" ref="N237">INDEX(GMWQ!$A$2:$NF$60,MATCH(1,(GMWQ!$NE$2:$NE$60=N$3)*(GMWQ!$ND$2:$ND$60=N$4)*(GMWQ!$NF$2:$NF$60=N$1),0),$E237-1966)</f>
        <v>2070.6260000000002</v>
      </c>
      <c r="O237" s="12" cm="1">
        <f t="array" ref="O237">INDEX(GMWQ!$A$2:$NF$60,MATCH(1,(GMWQ!$NE$2:$NE$60=O$3)*(GMWQ!$ND$2:$ND$60=O$4)*(GMWQ!$NF$2:$NF$60=O$1),0),$E237-1966)</f>
        <v>2802.8069999999998</v>
      </c>
      <c r="P237" s="12" cm="1">
        <f t="array" ref="P237">INDEX(GMWQ!$A$2:$NF$60,MATCH(1,(GMWQ!$NE$2:$NE$60=P$3)*(GMWQ!$ND$2:$ND$60=P$4)*(GMWQ!$NF$2:$NF$60=P$1),0),$E237-1966)</f>
        <v>1789.6759999999999</v>
      </c>
      <c r="Q237" s="12" cm="1">
        <f t="array" ref="Q237">INDEX(GMWQ!$A$2:$NF$60,MATCH(1,(GMWQ!$NE$2:$NE$60=Q$3)*(GMWQ!$ND$2:$ND$60=Q$4)*(GMWQ!$NF$2:$NF$60=Q$1),0),$E237-1966)</f>
        <v>1225.8340000000001</v>
      </c>
      <c r="R237" s="12" cm="1">
        <f t="array" ref="R237">INDEX(GMWQ!$A$2:$NF$60,MATCH(1,(GMWQ!$NE$2:$NE$60=R$3)*(GMWQ!$ND$2:$ND$60=R$4)*(GMWQ!$NF$2:$NF$60=R$1),0),$E237-1966)</f>
        <v>741.33910000000003</v>
      </c>
      <c r="S237" s="12" cm="1">
        <f t="array" ref="S237">INDEX(GMWQ!$A$2:$NF$60,MATCH(1,(GMWQ!$NE$2:$NE$60=S$3)*(GMWQ!$ND$2:$ND$60=S$4)*(GMWQ!$NF$2:$NF$60=S$1),0),$E237-1966)</f>
        <v>3814.3049999999998</v>
      </c>
      <c r="T237" s="12" cm="1">
        <f t="array" ref="T237">INDEX(GMWQ!$A$2:$NF$60,MATCH(1,(GMWQ!$NE$2:$NE$60=T$3)*(GMWQ!$ND$2:$ND$60=T$4)*(GMWQ!$NF$2:$NF$60=T$1),0),$E237-1966)</f>
        <v>3286.6680000000001</v>
      </c>
      <c r="U237" s="12" cm="1">
        <f t="array" ref="U237">INDEX(GMWQ!$A$2:$NF$60,MATCH(1,(GMWQ!$NE$2:$NE$60=U$3)*(GMWQ!$ND$2:$ND$60=U$4)*(GMWQ!$NF$2:$NF$60=U$1),0),$E237-1966)</f>
        <v>1762.1089999999999</v>
      </c>
      <c r="V237" s="12" cm="1">
        <f t="array" ref="V237">INDEX(GMWQ!$A$2:$NF$60,MATCH(1,(GMWQ!$NE$2:$NE$60=V$3)*(GMWQ!$ND$2:$ND$60=V$4)*(GMWQ!$NF$2:$NF$60=V$1),0),$E237-1966)</f>
        <v>3218.6970000000001</v>
      </c>
      <c r="W237" s="12" cm="1">
        <f t="array" ref="W237">INDEX(GMWQ!$A$2:$NF$60,MATCH(1,(GMWQ!$NE$2:$NE$60=W$3)*(GMWQ!$ND$2:$ND$60=W$4)*(GMWQ!$NF$2:$NF$60=W$1),0),$E237-1966)</f>
        <v>5451.0079999999998</v>
      </c>
      <c r="X237" s="12" cm="1">
        <f t="array" ref="X237">INDEX(GMWQ!$A$2:$NF$60,MATCH(1,(GMWQ!$NE$2:$NE$60=X$3)*(GMWQ!$ND$2:$ND$60=X$4)*(GMWQ!$NF$2:$NF$60=X$1),0),$E237-1966)</f>
        <v>1242.5319999999999</v>
      </c>
      <c r="Y237" s="12" cm="1">
        <f t="array" ref="Y237">INDEX(GMWQ!$A$2:$NF$60,MATCH(1,(GMWQ!$NE$2:$NE$60=Y$3)*(GMWQ!$ND$2:$ND$60=Y$4)*(GMWQ!$NF$2:$NF$60=Y$1),0),$E237-1966)</f>
        <v>1082.55</v>
      </c>
      <c r="Z237" s="12" cm="1">
        <f t="array" ref="Z237">INDEX(GMWQ!$A$2:$NF$60,MATCH(1,(GMWQ!$NE$2:$NE$60=Z$3)*(GMWQ!$ND$2:$ND$60=Z$4)*(GMWQ!$NF$2:$NF$60=Z$1),0),$E237-1966)</f>
        <v>35754.54</v>
      </c>
      <c r="AA237" s="12" cm="1">
        <f t="array" ref="AA237">INDEX(GMWQ!$A$2:$NF$60,MATCH(1,(GMWQ!$NE$2:$NE$60=AA$3)*(GMWQ!$ND$2:$ND$60=AA$4)*(GMWQ!$NF$2:$NF$60=AA$1),0),$E237-1966)</f>
        <v>6264.32</v>
      </c>
    </row>
    <row r="238" spans="1:27" x14ac:dyDescent="0.25">
      <c r="B238" s="12">
        <f t="shared" si="19"/>
        <v>2030</v>
      </c>
      <c r="C238" s="12">
        <f t="shared" si="19"/>
        <v>2030</v>
      </c>
      <c r="E238" s="12">
        <f t="shared" si="15"/>
        <v>2204</v>
      </c>
      <c r="F238" s="12" cm="1">
        <f t="array" ref="F238">INDEX(GMWQ!$A$2:$NF$60,MATCH(1,(GMWQ!$NE$2:$NE$60=F$3)*(GMWQ!$ND$2:$ND$60=F$4)*(GMWQ!$NF$2:$NF$60=F$1),0),$E238-1966)</f>
        <v>39211.43</v>
      </c>
      <c r="G238" s="12" cm="1">
        <f t="array" ref="G238">INDEX(GMWQ!$A$2:$NF$60,MATCH(1,(GMWQ!$NE$2:$NE$60=G$3)*(GMWQ!$ND$2:$ND$60=G$4)*(GMWQ!$NF$2:$NF$60=G$1),0),$E238-1966)</f>
        <v>362.5333</v>
      </c>
      <c r="H238" s="12" cm="1">
        <f t="array" ref="H238">INDEX(GMWQ!$A$2:$NF$60,MATCH(1,(GMWQ!$NE$2:$NE$60=H$3)*(GMWQ!$ND$2:$ND$60=H$4)*(GMWQ!$NF$2:$NF$60=H$1),0),$E238-1966)</f>
        <v>41.272709999999996</v>
      </c>
      <c r="I238" s="12" cm="1">
        <f t="array" ref="I238">INDEX(GMWQ!$A$2:$NF$60,MATCH(1,(GMWQ!$NE$2:$NE$60=I$3)*(GMWQ!$ND$2:$ND$60=I$4)*(GMWQ!$NF$2:$NF$60=I$1),0),$E238-1966)</f>
        <v>2379.1869999999999</v>
      </c>
      <c r="J238" s="12" cm="1">
        <f t="array" ref="J238">INDEX(GMWQ!$A$2:$NF$60,MATCH(1,(GMWQ!$NE$2:$NE$60=J$3)*(GMWQ!$ND$2:$ND$60=J$4)*(GMWQ!$NF$2:$NF$60=J$1),0),$E238-1966)</f>
        <v>133.96029999999999</v>
      </c>
      <c r="K238" s="12" cm="1">
        <f t="array" ref="K238">INDEX(GMWQ!$A$2:$NF$60,MATCH(1,(GMWQ!$NE$2:$NE$60=K$3)*(GMWQ!$ND$2:$ND$60=K$4)*(GMWQ!$NF$2:$NF$60=K$1),0),$E238-1966)</f>
        <v>254.07140000000001</v>
      </c>
      <c r="L238" s="12" cm="1">
        <f t="array" ref="L238">INDEX(GMWQ!$A$2:$NF$60,MATCH(1,(GMWQ!$NE$2:$NE$60=L$3)*(GMWQ!$ND$2:$ND$60=L$4)*(GMWQ!$NF$2:$NF$60=L$1),0),$E238-1966)</f>
        <v>2462.6979999999999</v>
      </c>
      <c r="M238" s="12" cm="1">
        <f t="array" ref="M238">INDEX(GMWQ!$A$2:$NF$60,MATCH(1,(GMWQ!$NE$2:$NE$60=M$3)*(GMWQ!$ND$2:$ND$60=M$4)*(GMWQ!$NF$2:$NF$60=M$1),0),$E238-1966)</f>
        <v>5014.09</v>
      </c>
      <c r="N238" s="12" cm="1">
        <f t="array" ref="N238">INDEX(GMWQ!$A$2:$NF$60,MATCH(1,(GMWQ!$NE$2:$NE$60=N$3)*(GMWQ!$ND$2:$ND$60=N$4)*(GMWQ!$NF$2:$NF$60=N$1),0),$E238-1966)</f>
        <v>2076.25</v>
      </c>
      <c r="O238" s="12" cm="1">
        <f t="array" ref="O238">INDEX(GMWQ!$A$2:$NF$60,MATCH(1,(GMWQ!$NE$2:$NE$60=O$3)*(GMWQ!$ND$2:$ND$60=O$4)*(GMWQ!$NF$2:$NF$60=O$1),0),$E238-1966)</f>
        <v>2810.4450000000002</v>
      </c>
      <c r="P238" s="12" cm="1">
        <f t="array" ref="P238">INDEX(GMWQ!$A$2:$NF$60,MATCH(1,(GMWQ!$NE$2:$NE$60=P$3)*(GMWQ!$ND$2:$ND$60=P$4)*(GMWQ!$NF$2:$NF$60=P$1),0),$E238-1966)</f>
        <v>1795.2239999999999</v>
      </c>
      <c r="Q238" s="12" cm="1">
        <f t="array" ref="Q238">INDEX(GMWQ!$A$2:$NF$60,MATCH(1,(GMWQ!$NE$2:$NE$60=Q$3)*(GMWQ!$ND$2:$ND$60=Q$4)*(GMWQ!$NF$2:$NF$60=Q$1),0),$E238-1966)</f>
        <v>1227.6890000000001</v>
      </c>
      <c r="R238" s="12" cm="1">
        <f t="array" ref="R238">INDEX(GMWQ!$A$2:$NF$60,MATCH(1,(GMWQ!$NE$2:$NE$60=R$3)*(GMWQ!$ND$2:$ND$60=R$4)*(GMWQ!$NF$2:$NF$60=R$1),0),$E238-1966)</f>
        <v>742.94600000000003</v>
      </c>
      <c r="S238" s="12" cm="1">
        <f t="array" ref="S238">INDEX(GMWQ!$A$2:$NF$60,MATCH(1,(GMWQ!$NE$2:$NE$60=S$3)*(GMWQ!$ND$2:$ND$60=S$4)*(GMWQ!$NF$2:$NF$60=S$1),0),$E238-1966)</f>
        <v>3829.8339999999998</v>
      </c>
      <c r="T238" s="12" cm="1">
        <f t="array" ref="T238">INDEX(GMWQ!$A$2:$NF$60,MATCH(1,(GMWQ!$NE$2:$NE$60=T$3)*(GMWQ!$ND$2:$ND$60=T$4)*(GMWQ!$NF$2:$NF$60=T$1),0),$E238-1966)</f>
        <v>3299.1570000000002</v>
      </c>
      <c r="U238" s="12" cm="1">
        <f t="array" ref="U238">INDEX(GMWQ!$A$2:$NF$60,MATCH(1,(GMWQ!$NE$2:$NE$60=U$3)*(GMWQ!$ND$2:$ND$60=U$4)*(GMWQ!$NF$2:$NF$60=U$1),0),$E238-1966)</f>
        <v>1761.6130000000001</v>
      </c>
      <c r="V238" s="12" cm="1">
        <f t="array" ref="V238">INDEX(GMWQ!$A$2:$NF$60,MATCH(1,(GMWQ!$NE$2:$NE$60=V$3)*(GMWQ!$ND$2:$ND$60=V$4)*(GMWQ!$NF$2:$NF$60=V$1),0),$E238-1966)</f>
        <v>3223.3710000000001</v>
      </c>
      <c r="W238" s="12" cm="1">
        <f t="array" ref="W238">INDEX(GMWQ!$A$2:$NF$60,MATCH(1,(GMWQ!$NE$2:$NE$60=W$3)*(GMWQ!$ND$2:$ND$60=W$4)*(GMWQ!$NF$2:$NF$60=W$1),0),$E238-1966)</f>
        <v>5466.0439999999999</v>
      </c>
      <c r="X238" s="12" cm="1">
        <f t="array" ref="X238">INDEX(GMWQ!$A$2:$NF$60,MATCH(1,(GMWQ!$NE$2:$NE$60=X$3)*(GMWQ!$ND$2:$ND$60=X$4)*(GMWQ!$NF$2:$NF$60=X$1),0),$E238-1966)</f>
        <v>1245.682</v>
      </c>
      <c r="Y238" s="12" cm="1">
        <f t="array" ref="Y238">INDEX(GMWQ!$A$2:$NF$60,MATCH(1,(GMWQ!$NE$2:$NE$60=Y$3)*(GMWQ!$ND$2:$ND$60=Y$4)*(GMWQ!$NF$2:$NF$60=Y$1),0),$E238-1966)</f>
        <v>1084.3630000000001</v>
      </c>
      <c r="Z238" s="12" cm="1">
        <f t="array" ref="Z238">INDEX(GMWQ!$A$2:$NF$60,MATCH(1,(GMWQ!$NE$2:$NE$60=Z$3)*(GMWQ!$ND$2:$ND$60=Z$4)*(GMWQ!$NF$2:$NF$60=Z$1),0),$E238-1966)</f>
        <v>35826.949999999997</v>
      </c>
      <c r="AA238" s="12" cm="1">
        <f t="array" ref="AA238">INDEX(GMWQ!$A$2:$NF$60,MATCH(1,(GMWQ!$NE$2:$NE$60=AA$3)*(GMWQ!$ND$2:$ND$60=AA$4)*(GMWQ!$NF$2:$NF$60=AA$1),0),$E238-1966)</f>
        <v>6273.9539999999997</v>
      </c>
    </row>
    <row r="239" spans="1:27" x14ac:dyDescent="0.25">
      <c r="A239" s="12">
        <v>2031</v>
      </c>
      <c r="B239" s="12">
        <f t="shared" si="19"/>
        <v>2031</v>
      </c>
      <c r="C239" s="12">
        <f t="shared" si="19"/>
        <v>2030</v>
      </c>
      <c r="D239" s="12">
        <f t="shared" si="19"/>
        <v>2030</v>
      </c>
      <c r="E239" s="12">
        <f t="shared" si="15"/>
        <v>2205</v>
      </c>
      <c r="F239" s="12" cm="1">
        <f t="array" ref="F239">INDEX(GMWQ!$A$2:$NF$60,MATCH(1,(GMWQ!$NE$2:$NE$60=F$3)*(GMWQ!$ND$2:$ND$60=F$4)*(GMWQ!$NF$2:$NF$60=F$1),0),$E239-1966)</f>
        <v>39292.89</v>
      </c>
      <c r="G239" s="12" cm="1">
        <f t="array" ref="G239">INDEX(GMWQ!$A$2:$NF$60,MATCH(1,(GMWQ!$NE$2:$NE$60=G$3)*(GMWQ!$ND$2:$ND$60=G$4)*(GMWQ!$NF$2:$NF$60=G$1),0),$E239-1966)</f>
        <v>362.17529999999999</v>
      </c>
      <c r="H239" s="12" cm="1">
        <f t="array" ref="H239">INDEX(GMWQ!$A$2:$NF$60,MATCH(1,(GMWQ!$NE$2:$NE$60=H$3)*(GMWQ!$ND$2:$ND$60=H$4)*(GMWQ!$NF$2:$NF$60=H$1),0),$E239-1966)</f>
        <v>40.932479999999998</v>
      </c>
      <c r="I239" s="12" cm="1">
        <f t="array" ref="I239">INDEX(GMWQ!$A$2:$NF$60,MATCH(1,(GMWQ!$NE$2:$NE$60=I$3)*(GMWQ!$ND$2:$ND$60=I$4)*(GMWQ!$NF$2:$NF$60=I$1),0),$E239-1966)</f>
        <v>2368.163</v>
      </c>
      <c r="J239" s="12" cm="1">
        <f t="array" ref="J239">INDEX(GMWQ!$A$2:$NF$60,MATCH(1,(GMWQ!$NE$2:$NE$60=J$3)*(GMWQ!$ND$2:$ND$60=J$4)*(GMWQ!$NF$2:$NF$60=J$1),0),$E239-1966)</f>
        <v>133.8321</v>
      </c>
      <c r="K239" s="12" cm="1">
        <f t="array" ref="K239">INDEX(GMWQ!$A$2:$NF$60,MATCH(1,(GMWQ!$NE$2:$NE$60=K$3)*(GMWQ!$ND$2:$ND$60=K$4)*(GMWQ!$NF$2:$NF$60=K$1),0),$E239-1966)</f>
        <v>254.2319</v>
      </c>
      <c r="L239" s="12" cm="1">
        <f t="array" ref="L239">INDEX(GMWQ!$A$2:$NF$60,MATCH(1,(GMWQ!$NE$2:$NE$60=L$3)*(GMWQ!$ND$2:$ND$60=L$4)*(GMWQ!$NF$2:$NF$60=L$1),0),$E239-1966)</f>
        <v>2471.0129999999999</v>
      </c>
      <c r="M239" s="12" cm="1">
        <f t="array" ref="M239">INDEX(GMWQ!$A$2:$NF$60,MATCH(1,(GMWQ!$NE$2:$NE$60=M$3)*(GMWQ!$ND$2:$ND$60=M$4)*(GMWQ!$NF$2:$NF$60=M$1),0),$E239-1966)</f>
        <v>5024.808</v>
      </c>
      <c r="N239" s="12" cm="1">
        <f t="array" ref="N239">INDEX(GMWQ!$A$2:$NF$60,MATCH(1,(GMWQ!$NE$2:$NE$60=N$3)*(GMWQ!$ND$2:$ND$60=N$4)*(GMWQ!$NF$2:$NF$60=N$1),0),$E239-1966)</f>
        <v>2081.7489999999998</v>
      </c>
      <c r="O239" s="12" cm="1">
        <f t="array" ref="O239">INDEX(GMWQ!$A$2:$NF$60,MATCH(1,(GMWQ!$NE$2:$NE$60=O$3)*(GMWQ!$ND$2:$ND$60=O$4)*(GMWQ!$NF$2:$NF$60=O$1),0),$E239-1966)</f>
        <v>2817.7750000000001</v>
      </c>
      <c r="P239" s="12" cm="1">
        <f t="array" ref="P239">INDEX(GMWQ!$A$2:$NF$60,MATCH(1,(GMWQ!$NE$2:$NE$60=P$3)*(GMWQ!$ND$2:$ND$60=P$4)*(GMWQ!$NF$2:$NF$60=P$1),0),$E239-1966)</f>
        <v>1800.7249999999999</v>
      </c>
      <c r="Q239" s="12" cm="1">
        <f t="array" ref="Q239">INDEX(GMWQ!$A$2:$NF$60,MATCH(1,(GMWQ!$NE$2:$NE$60=Q$3)*(GMWQ!$ND$2:$ND$60=Q$4)*(GMWQ!$NF$2:$NF$60=Q$1),0),$E239-1966)</f>
        <v>1229.5029999999999</v>
      </c>
      <c r="R239" s="12" cm="1">
        <f t="array" ref="R239">INDEX(GMWQ!$A$2:$NF$60,MATCH(1,(GMWQ!$NE$2:$NE$60=R$3)*(GMWQ!$ND$2:$ND$60=R$4)*(GMWQ!$NF$2:$NF$60=R$1),0),$E239-1966)</f>
        <v>744.56420000000003</v>
      </c>
      <c r="S239" s="12" cm="1">
        <f t="array" ref="S239">INDEX(GMWQ!$A$2:$NF$60,MATCH(1,(GMWQ!$NE$2:$NE$60=S$3)*(GMWQ!$ND$2:$ND$60=S$4)*(GMWQ!$NF$2:$NF$60=S$1),0),$E239-1966)</f>
        <v>3845.393</v>
      </c>
      <c r="T239" s="12" cm="1">
        <f t="array" ref="T239">INDEX(GMWQ!$A$2:$NF$60,MATCH(1,(GMWQ!$NE$2:$NE$60=T$3)*(GMWQ!$ND$2:$ND$60=T$4)*(GMWQ!$NF$2:$NF$60=T$1),0),$E239-1966)</f>
        <v>3311.585</v>
      </c>
      <c r="U239" s="12" cm="1">
        <f t="array" ref="U239">INDEX(GMWQ!$A$2:$NF$60,MATCH(1,(GMWQ!$NE$2:$NE$60=U$3)*(GMWQ!$ND$2:$ND$60=U$4)*(GMWQ!$NF$2:$NF$60=U$1),0),$E239-1966)</f>
        <v>1761.1679999999999</v>
      </c>
      <c r="V239" s="12" cm="1">
        <f t="array" ref="V239">INDEX(GMWQ!$A$2:$NF$60,MATCH(1,(GMWQ!$NE$2:$NE$60=V$3)*(GMWQ!$ND$2:$ND$60=V$4)*(GMWQ!$NF$2:$NF$60=V$1),0),$E239-1966)</f>
        <v>3228.114</v>
      </c>
      <c r="W239" s="12" cm="1">
        <f t="array" ref="W239">INDEX(GMWQ!$A$2:$NF$60,MATCH(1,(GMWQ!$NE$2:$NE$60=W$3)*(GMWQ!$ND$2:$ND$60=W$4)*(GMWQ!$NF$2:$NF$60=W$1),0),$E239-1966)</f>
        <v>5481.1509999999998</v>
      </c>
      <c r="X239" s="12" cm="1">
        <f t="array" ref="X239">INDEX(GMWQ!$A$2:$NF$60,MATCH(1,(GMWQ!$NE$2:$NE$60=X$3)*(GMWQ!$ND$2:$ND$60=X$4)*(GMWQ!$NF$2:$NF$60=X$1),0),$E239-1966)</f>
        <v>1248.8399999999999</v>
      </c>
      <c r="Y239" s="12" cm="1">
        <f t="array" ref="Y239">INDEX(GMWQ!$A$2:$NF$60,MATCH(1,(GMWQ!$NE$2:$NE$60=Y$3)*(GMWQ!$ND$2:$ND$60=Y$4)*(GMWQ!$NF$2:$NF$60=Y$1),0),$E239-1966)</f>
        <v>1086.174</v>
      </c>
      <c r="Z239" s="12" cm="1">
        <f t="array" ref="Z239">INDEX(GMWQ!$A$2:$NF$60,MATCH(1,(GMWQ!$NE$2:$NE$60=Z$3)*(GMWQ!$ND$2:$ND$60=Z$4)*(GMWQ!$NF$2:$NF$60=Z$1),0),$E239-1966)</f>
        <v>35901.379999999997</v>
      </c>
      <c r="AA239" s="12" cm="1">
        <f t="array" ref="AA239">INDEX(GMWQ!$A$2:$NF$60,MATCH(1,(GMWQ!$NE$2:$NE$60=AA$3)*(GMWQ!$ND$2:$ND$60=AA$4)*(GMWQ!$NF$2:$NF$60=AA$1),0),$E239-1966)</f>
        <v>6283.6030000000001</v>
      </c>
    </row>
    <row r="240" spans="1:27" x14ac:dyDescent="0.25">
      <c r="B240" s="12">
        <f t="shared" si="19"/>
        <v>2031</v>
      </c>
      <c r="C240" s="12">
        <f t="shared" si="19"/>
        <v>2031</v>
      </c>
      <c r="E240" s="12">
        <f t="shared" si="15"/>
        <v>2206</v>
      </c>
      <c r="F240" s="12" cm="1">
        <f t="array" ref="F240">INDEX(GMWQ!$A$2:$NF$60,MATCH(1,(GMWQ!$NE$2:$NE$60=F$3)*(GMWQ!$ND$2:$ND$60=F$4)*(GMWQ!$NF$2:$NF$60=F$1),0),$E240-1966)</f>
        <v>39374.53</v>
      </c>
      <c r="G240" s="12" cm="1">
        <f t="array" ref="G240">INDEX(GMWQ!$A$2:$NF$60,MATCH(1,(GMWQ!$NE$2:$NE$60=G$3)*(GMWQ!$ND$2:$ND$60=G$4)*(GMWQ!$NF$2:$NF$60=G$1),0),$E240-1966)</f>
        <v>361.77789999999999</v>
      </c>
      <c r="H240" s="12" cm="1">
        <f t="array" ref="H240">INDEX(GMWQ!$A$2:$NF$60,MATCH(1,(GMWQ!$NE$2:$NE$60=H$3)*(GMWQ!$ND$2:$ND$60=H$4)*(GMWQ!$NF$2:$NF$60=H$1),0),$E240-1966)</f>
        <v>40.597580000000001</v>
      </c>
      <c r="I240" s="12" cm="1">
        <f t="array" ref="I240">INDEX(GMWQ!$A$2:$NF$60,MATCH(1,(GMWQ!$NE$2:$NE$60=I$3)*(GMWQ!$ND$2:$ND$60=I$4)*(GMWQ!$NF$2:$NF$60=I$1),0),$E240-1966)</f>
        <v>2357.598</v>
      </c>
      <c r="J240" s="12" cm="1">
        <f t="array" ref="J240">INDEX(GMWQ!$A$2:$NF$60,MATCH(1,(GMWQ!$NE$2:$NE$60=J$3)*(GMWQ!$ND$2:$ND$60=J$4)*(GMWQ!$NF$2:$NF$60=J$1),0),$E240-1966)</f>
        <v>133.71279999999999</v>
      </c>
      <c r="K240" s="12" cm="1">
        <f t="array" ref="K240">INDEX(GMWQ!$A$2:$NF$60,MATCH(1,(GMWQ!$NE$2:$NE$60=K$3)*(GMWQ!$ND$2:$ND$60=K$4)*(GMWQ!$NF$2:$NF$60=K$1),0),$E240-1966)</f>
        <v>254.41679999999999</v>
      </c>
      <c r="L240" s="12" cm="1">
        <f t="array" ref="L240">INDEX(GMWQ!$A$2:$NF$60,MATCH(1,(GMWQ!$NE$2:$NE$60=L$3)*(GMWQ!$ND$2:$ND$60=L$4)*(GMWQ!$NF$2:$NF$60=L$1),0),$E240-1966)</f>
        <v>2479.4</v>
      </c>
      <c r="M240" s="12" cm="1">
        <f t="array" ref="M240">INDEX(GMWQ!$A$2:$NF$60,MATCH(1,(GMWQ!$NE$2:$NE$60=M$3)*(GMWQ!$ND$2:$ND$60=M$4)*(GMWQ!$NF$2:$NF$60=M$1),0),$E240-1966)</f>
        <v>5035.5590000000002</v>
      </c>
      <c r="N240" s="12" cm="1">
        <f t="array" ref="N240">INDEX(GMWQ!$A$2:$NF$60,MATCH(1,(GMWQ!$NE$2:$NE$60=N$3)*(GMWQ!$ND$2:$ND$60=N$4)*(GMWQ!$NF$2:$NF$60=N$1),0),$E240-1966)</f>
        <v>2087.2979999999998</v>
      </c>
      <c r="O240" s="12" cm="1">
        <f t="array" ref="O240">INDEX(GMWQ!$A$2:$NF$60,MATCH(1,(GMWQ!$NE$2:$NE$60=O$3)*(GMWQ!$ND$2:$ND$60=O$4)*(GMWQ!$NF$2:$NF$60=O$1),0),$E240-1966)</f>
        <v>2825.0059999999999</v>
      </c>
      <c r="P240" s="12" cm="1">
        <f t="array" ref="P240">INDEX(GMWQ!$A$2:$NF$60,MATCH(1,(GMWQ!$NE$2:$NE$60=P$3)*(GMWQ!$ND$2:$ND$60=P$4)*(GMWQ!$NF$2:$NF$60=P$1),0),$E240-1966)</f>
        <v>1806.3219999999999</v>
      </c>
      <c r="Q240" s="12" cm="1">
        <f t="array" ref="Q240">INDEX(GMWQ!$A$2:$NF$60,MATCH(1,(GMWQ!$NE$2:$NE$60=Q$3)*(GMWQ!$ND$2:$ND$60=Q$4)*(GMWQ!$NF$2:$NF$60=Q$1),0),$E240-1966)</f>
        <v>1231.3140000000001</v>
      </c>
      <c r="R240" s="12" cm="1">
        <f t="array" ref="R240">INDEX(GMWQ!$A$2:$NF$60,MATCH(1,(GMWQ!$NE$2:$NE$60=R$3)*(GMWQ!$ND$2:$ND$60=R$4)*(GMWQ!$NF$2:$NF$60=R$1),0),$E240-1966)</f>
        <v>746.16330000000005</v>
      </c>
      <c r="S240" s="12" cm="1">
        <f t="array" ref="S240">INDEX(GMWQ!$A$2:$NF$60,MATCH(1,(GMWQ!$NE$2:$NE$60=S$3)*(GMWQ!$ND$2:$ND$60=S$4)*(GMWQ!$NF$2:$NF$60=S$1),0),$E240-1966)</f>
        <v>3861.0929999999998</v>
      </c>
      <c r="T240" s="12" cm="1">
        <f t="array" ref="T240">INDEX(GMWQ!$A$2:$NF$60,MATCH(1,(GMWQ!$NE$2:$NE$60=T$3)*(GMWQ!$ND$2:$ND$60=T$4)*(GMWQ!$NF$2:$NF$60=T$1),0),$E240-1966)</f>
        <v>3324.0340000000001</v>
      </c>
      <c r="U240" s="12" cm="1">
        <f t="array" ref="U240">INDEX(GMWQ!$A$2:$NF$60,MATCH(1,(GMWQ!$NE$2:$NE$60=U$3)*(GMWQ!$ND$2:$ND$60=U$4)*(GMWQ!$NF$2:$NF$60=U$1),0),$E240-1966)</f>
        <v>1760.653</v>
      </c>
      <c r="V240" s="12" cm="1">
        <f t="array" ref="V240">INDEX(GMWQ!$A$2:$NF$60,MATCH(1,(GMWQ!$NE$2:$NE$60=V$3)*(GMWQ!$ND$2:$ND$60=V$4)*(GMWQ!$NF$2:$NF$60=V$1),0),$E240-1966)</f>
        <v>3232.7379999999998</v>
      </c>
      <c r="W240" s="12" cm="1">
        <f t="array" ref="W240">INDEX(GMWQ!$A$2:$NF$60,MATCH(1,(GMWQ!$NE$2:$NE$60=W$3)*(GMWQ!$ND$2:$ND$60=W$4)*(GMWQ!$NF$2:$NF$60=W$1),0),$E240-1966)</f>
        <v>5496.0079999999998</v>
      </c>
      <c r="X240" s="12" cm="1">
        <f t="array" ref="X240">INDEX(GMWQ!$A$2:$NF$60,MATCH(1,(GMWQ!$NE$2:$NE$60=X$3)*(GMWQ!$ND$2:$ND$60=X$4)*(GMWQ!$NF$2:$NF$60=X$1),0),$E240-1966)</f>
        <v>1251.931</v>
      </c>
      <c r="Y240" s="12" cm="1">
        <f t="array" ref="Y240">INDEX(GMWQ!$A$2:$NF$60,MATCH(1,(GMWQ!$NE$2:$NE$60=Y$3)*(GMWQ!$ND$2:$ND$60=Y$4)*(GMWQ!$NF$2:$NF$60=Y$1),0),$E240-1966)</f>
        <v>1087.9110000000001</v>
      </c>
      <c r="Z240" s="12" cm="1">
        <f t="array" ref="Z240">INDEX(GMWQ!$A$2:$NF$60,MATCH(1,(GMWQ!$NE$2:$NE$60=Z$3)*(GMWQ!$ND$2:$ND$60=Z$4)*(GMWQ!$NF$2:$NF$60=Z$1),0),$E240-1966)</f>
        <v>35975.97</v>
      </c>
      <c r="AA240" s="12" cm="1">
        <f t="array" ref="AA240">INDEX(GMWQ!$A$2:$NF$60,MATCH(1,(GMWQ!$NE$2:$NE$60=AA$3)*(GMWQ!$ND$2:$ND$60=AA$4)*(GMWQ!$NF$2:$NF$60=AA$1),0),$E240-1966)</f>
        <v>6293.2640000000001</v>
      </c>
    </row>
    <row r="241" spans="1:27" x14ac:dyDescent="0.25">
      <c r="B241" s="12">
        <f t="shared" si="19"/>
        <v>2031</v>
      </c>
      <c r="C241" s="12">
        <f t="shared" si="19"/>
        <v>2031</v>
      </c>
      <c r="E241" s="12">
        <f t="shared" ref="E241:E304" si="20">+E240+1</f>
        <v>2207</v>
      </c>
      <c r="F241" s="12" cm="1">
        <f t="array" ref="F241">INDEX(GMWQ!$A$2:$NF$60,MATCH(1,(GMWQ!$NE$2:$NE$60=F$3)*(GMWQ!$ND$2:$ND$60=F$4)*(GMWQ!$NF$2:$NF$60=F$1),0),$E241-1966)</f>
        <v>39449</v>
      </c>
      <c r="G241" s="12" cm="1">
        <f t="array" ref="G241">INDEX(GMWQ!$A$2:$NF$60,MATCH(1,(GMWQ!$NE$2:$NE$60=G$3)*(GMWQ!$ND$2:$ND$60=G$4)*(GMWQ!$NF$2:$NF$60=G$1),0),$E241-1966)</f>
        <v>361.26609999999999</v>
      </c>
      <c r="H241" s="12" cm="1">
        <f t="array" ref="H241">INDEX(GMWQ!$A$2:$NF$60,MATCH(1,(GMWQ!$NE$2:$NE$60=H$3)*(GMWQ!$ND$2:$ND$60=H$4)*(GMWQ!$NF$2:$NF$60=H$1),0),$E241-1966)</f>
        <v>40.258710000000001</v>
      </c>
      <c r="I241" s="12" cm="1">
        <f t="array" ref="I241">INDEX(GMWQ!$A$2:$NF$60,MATCH(1,(GMWQ!$NE$2:$NE$60=I$3)*(GMWQ!$ND$2:$ND$60=I$4)*(GMWQ!$NF$2:$NF$60=I$1),0),$E241-1966)</f>
        <v>2346.1970000000001</v>
      </c>
      <c r="J241" s="12" cm="1">
        <f t="array" ref="J241">INDEX(GMWQ!$A$2:$NF$60,MATCH(1,(GMWQ!$NE$2:$NE$60=J$3)*(GMWQ!$ND$2:$ND$60=J$4)*(GMWQ!$NF$2:$NF$60=J$1),0),$E241-1966)</f>
        <v>133.57</v>
      </c>
      <c r="K241" s="12" cm="1">
        <f t="array" ref="K241">INDEX(GMWQ!$A$2:$NF$60,MATCH(1,(GMWQ!$NE$2:$NE$60=K$3)*(GMWQ!$ND$2:$ND$60=K$4)*(GMWQ!$NF$2:$NF$60=K$1),0),$E241-1966)</f>
        <v>254.58109999999999</v>
      </c>
      <c r="L241" s="12" cm="1">
        <f t="array" ref="L241">INDEX(GMWQ!$A$2:$NF$60,MATCH(1,(GMWQ!$NE$2:$NE$60=L$3)*(GMWQ!$ND$2:$ND$60=L$4)*(GMWQ!$NF$2:$NF$60=L$1),0),$E241-1966)</f>
        <v>2486.8939999999998</v>
      </c>
      <c r="M241" s="12" cm="1">
        <f t="array" ref="M241">INDEX(GMWQ!$A$2:$NF$60,MATCH(1,(GMWQ!$NE$2:$NE$60=M$3)*(GMWQ!$ND$2:$ND$60=M$4)*(GMWQ!$NF$2:$NF$60=M$1),0),$E241-1966)</f>
        <v>5045.4620000000004</v>
      </c>
      <c r="N241" s="12" cm="1">
        <f t="array" ref="N241">INDEX(GMWQ!$A$2:$NF$60,MATCH(1,(GMWQ!$NE$2:$NE$60=N$3)*(GMWQ!$ND$2:$ND$60=N$4)*(GMWQ!$NF$2:$NF$60=N$1),0),$E241-1966)</f>
        <v>2092.491</v>
      </c>
      <c r="O241" s="12" cm="1">
        <f t="array" ref="O241">INDEX(GMWQ!$A$2:$NF$60,MATCH(1,(GMWQ!$NE$2:$NE$60=O$3)*(GMWQ!$ND$2:$ND$60=O$4)*(GMWQ!$NF$2:$NF$60=O$1),0),$E241-1966)</f>
        <v>2831.797</v>
      </c>
      <c r="P241" s="12" cm="1">
        <f t="array" ref="P241">INDEX(GMWQ!$A$2:$NF$60,MATCH(1,(GMWQ!$NE$2:$NE$60=P$3)*(GMWQ!$ND$2:$ND$60=P$4)*(GMWQ!$NF$2:$NF$60=P$1),0),$E241-1966)</f>
        <v>1811.6510000000001</v>
      </c>
      <c r="Q241" s="12" cm="1">
        <f t="array" ref="Q241">INDEX(GMWQ!$A$2:$NF$60,MATCH(1,(GMWQ!$NE$2:$NE$60=Q$3)*(GMWQ!$ND$2:$ND$60=Q$4)*(GMWQ!$NF$2:$NF$60=Q$1),0),$E241-1966)</f>
        <v>1232.9459999999999</v>
      </c>
      <c r="R241" s="12" cm="1">
        <f t="array" ref="R241">INDEX(GMWQ!$A$2:$NF$60,MATCH(1,(GMWQ!$NE$2:$NE$60=R$3)*(GMWQ!$ND$2:$ND$60=R$4)*(GMWQ!$NF$2:$NF$60=R$1),0),$E241-1966)</f>
        <v>747.6377</v>
      </c>
      <c r="S241" s="12" cm="1">
        <f t="array" ref="S241">INDEX(GMWQ!$A$2:$NF$60,MATCH(1,(GMWQ!$NE$2:$NE$60=S$3)*(GMWQ!$ND$2:$ND$60=S$4)*(GMWQ!$NF$2:$NF$60=S$1),0),$E241-1966)</f>
        <v>3876.18</v>
      </c>
      <c r="T241" s="12" cm="1">
        <f t="array" ref="T241">INDEX(GMWQ!$A$2:$NF$60,MATCH(1,(GMWQ!$NE$2:$NE$60=T$3)*(GMWQ!$ND$2:$ND$60=T$4)*(GMWQ!$NF$2:$NF$60=T$1),0),$E241-1966)</f>
        <v>3336.002</v>
      </c>
      <c r="U241" s="12" cm="1">
        <f t="array" ref="U241">INDEX(GMWQ!$A$2:$NF$60,MATCH(1,(GMWQ!$NE$2:$NE$60=U$3)*(GMWQ!$ND$2:$ND$60=U$4)*(GMWQ!$NF$2:$NF$60=U$1),0),$E241-1966)</f>
        <v>1759.9059999999999</v>
      </c>
      <c r="V241" s="12" cm="1">
        <f t="array" ref="V241">INDEX(GMWQ!$A$2:$NF$60,MATCH(1,(GMWQ!$NE$2:$NE$60=V$3)*(GMWQ!$ND$2:$ND$60=V$4)*(GMWQ!$NF$2:$NF$60=V$1),0),$E241-1966)</f>
        <v>3236.8139999999999</v>
      </c>
      <c r="W241" s="12" cm="1">
        <f t="array" ref="W241">INDEX(GMWQ!$A$2:$NF$60,MATCH(1,(GMWQ!$NE$2:$NE$60=W$3)*(GMWQ!$ND$2:$ND$60=W$4)*(GMWQ!$NF$2:$NF$60=W$1),0),$E241-1966)</f>
        <v>5510.1130000000003</v>
      </c>
      <c r="X241" s="12" cm="1">
        <f t="array" ref="X241">INDEX(GMWQ!$A$2:$NF$60,MATCH(1,(GMWQ!$NE$2:$NE$60=X$3)*(GMWQ!$ND$2:$ND$60=X$4)*(GMWQ!$NF$2:$NF$60=X$1),0),$E241-1966)</f>
        <v>1254.8009999999999</v>
      </c>
      <c r="Y241" s="12" cm="1">
        <f t="array" ref="Y241">INDEX(GMWQ!$A$2:$NF$60,MATCH(1,(GMWQ!$NE$2:$NE$60=Y$3)*(GMWQ!$ND$2:$ND$60=Y$4)*(GMWQ!$NF$2:$NF$60=Y$1),0),$E241-1966)</f>
        <v>1089.4380000000001</v>
      </c>
      <c r="Z241" s="12" cm="1">
        <f t="array" ref="Z241">INDEX(GMWQ!$A$2:$NF$60,MATCH(1,(GMWQ!$NE$2:$NE$60=Z$3)*(GMWQ!$ND$2:$ND$60=Z$4)*(GMWQ!$NF$2:$NF$60=Z$1),0),$E241-1966)</f>
        <v>36044.01</v>
      </c>
      <c r="AA241" s="12" cm="1">
        <f t="array" ref="AA241">INDEX(GMWQ!$A$2:$NF$60,MATCH(1,(GMWQ!$NE$2:$NE$60=AA$3)*(GMWQ!$ND$2:$ND$60=AA$4)*(GMWQ!$NF$2:$NF$60=AA$1),0),$E241-1966)</f>
        <v>6302.9409999999998</v>
      </c>
    </row>
    <row r="242" spans="1:27" x14ac:dyDescent="0.25">
      <c r="B242" s="12">
        <f t="shared" si="19"/>
        <v>2031</v>
      </c>
      <c r="C242" s="12">
        <f t="shared" si="19"/>
        <v>2031</v>
      </c>
      <c r="E242" s="12">
        <f t="shared" si="20"/>
        <v>2208</v>
      </c>
      <c r="F242" s="12" cm="1">
        <f t="array" ref="F242">INDEX(GMWQ!$A$2:$NF$60,MATCH(1,(GMWQ!$NE$2:$NE$60=F$3)*(GMWQ!$ND$2:$ND$60=F$4)*(GMWQ!$NF$2:$NF$60=F$1),0),$E242-1966)</f>
        <v>39523.599999999999</v>
      </c>
      <c r="G242" s="12" cm="1">
        <f t="array" ref="G242">INDEX(GMWQ!$A$2:$NF$60,MATCH(1,(GMWQ!$NE$2:$NE$60=G$3)*(GMWQ!$ND$2:$ND$60=G$4)*(GMWQ!$NF$2:$NF$60=G$1),0),$E242-1966)</f>
        <v>360.7303</v>
      </c>
      <c r="H242" s="12" cm="1">
        <f t="array" ref="H242">INDEX(GMWQ!$A$2:$NF$60,MATCH(1,(GMWQ!$NE$2:$NE$60=H$3)*(GMWQ!$ND$2:$ND$60=H$4)*(GMWQ!$NF$2:$NF$60=H$1),0),$E242-1966)</f>
        <v>39.919809999999998</v>
      </c>
      <c r="I242" s="12" cm="1">
        <f t="array" ref="I242">INDEX(GMWQ!$A$2:$NF$60,MATCH(1,(GMWQ!$NE$2:$NE$60=I$3)*(GMWQ!$ND$2:$ND$60=I$4)*(GMWQ!$NF$2:$NF$60=I$1),0),$E242-1966)</f>
        <v>2335.0749999999998</v>
      </c>
      <c r="J242" s="12" cm="1">
        <f t="array" ref="J242">INDEX(GMWQ!$A$2:$NF$60,MATCH(1,(GMWQ!$NE$2:$NE$60=J$3)*(GMWQ!$ND$2:$ND$60=J$4)*(GMWQ!$NF$2:$NF$60=J$1),0),$E242-1966)</f>
        <v>133.4359</v>
      </c>
      <c r="K242" s="12" cm="1">
        <f t="array" ref="K242">INDEX(GMWQ!$A$2:$NF$60,MATCH(1,(GMWQ!$NE$2:$NE$60=K$3)*(GMWQ!$ND$2:$ND$60=K$4)*(GMWQ!$NF$2:$NF$60=K$1),0),$E242-1966)</f>
        <v>254.7473</v>
      </c>
      <c r="L242" s="12" cm="1">
        <f t="array" ref="L242">INDEX(GMWQ!$A$2:$NF$60,MATCH(1,(GMWQ!$NE$2:$NE$60=L$3)*(GMWQ!$ND$2:$ND$60=L$4)*(GMWQ!$NF$2:$NF$60=L$1),0),$E242-1966)</f>
        <v>2494.596</v>
      </c>
      <c r="M242" s="12" cm="1">
        <f t="array" ref="M242">INDEX(GMWQ!$A$2:$NF$60,MATCH(1,(GMWQ!$NE$2:$NE$60=M$3)*(GMWQ!$ND$2:$ND$60=M$4)*(GMWQ!$NF$2:$NF$60=M$1),0),$E242-1966)</f>
        <v>5055.3019999999997</v>
      </c>
      <c r="N242" s="12" cm="1">
        <f t="array" ref="N242">INDEX(GMWQ!$A$2:$NF$60,MATCH(1,(GMWQ!$NE$2:$NE$60=N$3)*(GMWQ!$ND$2:$ND$60=N$4)*(GMWQ!$NF$2:$NF$60=N$1),0),$E242-1966)</f>
        <v>2097.6660000000002</v>
      </c>
      <c r="O242" s="12" cm="1">
        <f t="array" ref="O242">INDEX(GMWQ!$A$2:$NF$60,MATCH(1,(GMWQ!$NE$2:$NE$60=O$3)*(GMWQ!$ND$2:$ND$60=O$4)*(GMWQ!$NF$2:$NF$60=O$1),0),$E242-1966)</f>
        <v>2838.375</v>
      </c>
      <c r="P242" s="12" cm="1">
        <f t="array" ref="P242">INDEX(GMWQ!$A$2:$NF$60,MATCH(1,(GMWQ!$NE$2:$NE$60=P$3)*(GMWQ!$ND$2:$ND$60=P$4)*(GMWQ!$NF$2:$NF$60=P$1),0),$E242-1966)</f>
        <v>1816.9949999999999</v>
      </c>
      <c r="Q242" s="12" cm="1">
        <f t="array" ref="Q242">INDEX(GMWQ!$A$2:$NF$60,MATCH(1,(GMWQ!$NE$2:$NE$60=Q$3)*(GMWQ!$ND$2:$ND$60=Q$4)*(GMWQ!$NF$2:$NF$60=Q$1),0),$E242-1966)</f>
        <v>1234.559</v>
      </c>
      <c r="R242" s="12" cm="1">
        <f t="array" ref="R242">INDEX(GMWQ!$A$2:$NF$60,MATCH(1,(GMWQ!$NE$2:$NE$60=R$3)*(GMWQ!$ND$2:$ND$60=R$4)*(GMWQ!$NF$2:$NF$60=R$1),0),$E242-1966)</f>
        <v>749.09389999999996</v>
      </c>
      <c r="S242" s="12" cm="1">
        <f t="array" ref="S242">INDEX(GMWQ!$A$2:$NF$60,MATCH(1,(GMWQ!$NE$2:$NE$60=S$3)*(GMWQ!$ND$2:$ND$60=S$4)*(GMWQ!$NF$2:$NF$60=S$1),0),$E242-1966)</f>
        <v>3891.355</v>
      </c>
      <c r="T242" s="12" cm="1">
        <f t="array" ref="T242">INDEX(GMWQ!$A$2:$NF$60,MATCH(1,(GMWQ!$NE$2:$NE$60=T$3)*(GMWQ!$ND$2:$ND$60=T$4)*(GMWQ!$NF$2:$NF$60=T$1),0),$E242-1966)</f>
        <v>3347.9609999999998</v>
      </c>
      <c r="U242" s="12" cm="1">
        <f t="array" ref="U242">INDEX(GMWQ!$A$2:$NF$60,MATCH(1,(GMWQ!$NE$2:$NE$60=U$3)*(GMWQ!$ND$2:$ND$60=U$4)*(GMWQ!$NF$2:$NF$60=U$1),0),$E242-1966)</f>
        <v>1759.17</v>
      </c>
      <c r="V242" s="12" cm="1">
        <f t="array" ref="V242">INDEX(GMWQ!$A$2:$NF$60,MATCH(1,(GMWQ!$NE$2:$NE$60=V$3)*(GMWQ!$ND$2:$ND$60=V$4)*(GMWQ!$NF$2:$NF$60=V$1),0),$E242-1966)</f>
        <v>3240.877</v>
      </c>
      <c r="W242" s="12" cm="1">
        <f t="array" ref="W242">INDEX(GMWQ!$A$2:$NF$60,MATCH(1,(GMWQ!$NE$2:$NE$60=W$3)*(GMWQ!$ND$2:$ND$60=W$4)*(GMWQ!$NF$2:$NF$60=W$1),0),$E242-1966)</f>
        <v>5524.2079999999996</v>
      </c>
      <c r="X242" s="12" cm="1">
        <f t="array" ref="X242">INDEX(GMWQ!$A$2:$NF$60,MATCH(1,(GMWQ!$NE$2:$NE$60=X$3)*(GMWQ!$ND$2:$ND$60=X$4)*(GMWQ!$NF$2:$NF$60=X$1),0),$E242-1966)</f>
        <v>1257.6310000000001</v>
      </c>
      <c r="Y242" s="12" cm="1">
        <f t="array" ref="Y242">INDEX(GMWQ!$A$2:$NF$60,MATCH(1,(GMWQ!$NE$2:$NE$60=Y$3)*(GMWQ!$ND$2:$ND$60=Y$4)*(GMWQ!$NF$2:$NF$60=Y$1),0),$E242-1966)</f>
        <v>1090.9090000000001</v>
      </c>
      <c r="Z242" s="12" cm="1">
        <f t="array" ref="Z242">INDEX(GMWQ!$A$2:$NF$60,MATCH(1,(GMWQ!$NE$2:$NE$60=Z$3)*(GMWQ!$ND$2:$ND$60=Z$4)*(GMWQ!$NF$2:$NF$60=Z$1),0),$E242-1966)</f>
        <v>36112.17</v>
      </c>
      <c r="AA242" s="12" cm="1">
        <f t="array" ref="AA242">INDEX(GMWQ!$A$2:$NF$60,MATCH(1,(GMWQ!$NE$2:$NE$60=AA$3)*(GMWQ!$ND$2:$ND$60=AA$4)*(GMWQ!$NF$2:$NF$60=AA$1),0),$E242-1966)</f>
        <v>6312.6329999999998</v>
      </c>
    </row>
    <row r="243" spans="1:27" x14ac:dyDescent="0.25">
      <c r="A243" s="12">
        <v>2032</v>
      </c>
      <c r="B243" s="12">
        <f t="shared" si="19"/>
        <v>2032</v>
      </c>
      <c r="C243" s="12">
        <f t="shared" si="19"/>
        <v>2031</v>
      </c>
      <c r="D243" s="12">
        <f t="shared" si="19"/>
        <v>2031</v>
      </c>
      <c r="E243" s="12">
        <f t="shared" si="20"/>
        <v>2209</v>
      </c>
      <c r="F243" s="12" cm="1">
        <f t="array" ref="F243">INDEX(GMWQ!$A$2:$NF$60,MATCH(1,(GMWQ!$NE$2:$NE$60=F$3)*(GMWQ!$ND$2:$ND$60=F$4)*(GMWQ!$NF$2:$NF$60=F$1),0),$E243-1966)</f>
        <v>39594.730000000003</v>
      </c>
      <c r="G243" s="12" cm="1">
        <f t="array" ref="G243">INDEX(GMWQ!$A$2:$NF$60,MATCH(1,(GMWQ!$NE$2:$NE$60=G$3)*(GMWQ!$ND$2:$ND$60=G$4)*(GMWQ!$NF$2:$NF$60=G$1),0),$E243-1966)</f>
        <v>360.14510000000001</v>
      </c>
      <c r="H243" s="12" cm="1">
        <f t="array" ref="H243">INDEX(GMWQ!$A$2:$NF$60,MATCH(1,(GMWQ!$NE$2:$NE$60=H$3)*(GMWQ!$ND$2:$ND$60=H$4)*(GMWQ!$NF$2:$NF$60=H$1),0),$E243-1966)</f>
        <v>39.570720000000001</v>
      </c>
      <c r="I243" s="12" cm="1">
        <f t="array" ref="I243">INDEX(GMWQ!$A$2:$NF$60,MATCH(1,(GMWQ!$NE$2:$NE$60=I$3)*(GMWQ!$ND$2:$ND$60=I$4)*(GMWQ!$NF$2:$NF$60=I$1),0),$E243-1966)</f>
        <v>2323.3389999999999</v>
      </c>
      <c r="J243" s="12" cm="1">
        <f t="array" ref="J243">INDEX(GMWQ!$A$2:$NF$60,MATCH(1,(GMWQ!$NE$2:$NE$60=J$3)*(GMWQ!$ND$2:$ND$60=J$4)*(GMWQ!$NF$2:$NF$60=J$1),0),$E243-1966)</f>
        <v>133.2645</v>
      </c>
      <c r="K243" s="12" cm="1">
        <f t="array" ref="K243">INDEX(GMWQ!$A$2:$NF$60,MATCH(1,(GMWQ!$NE$2:$NE$60=K$3)*(GMWQ!$ND$2:$ND$60=K$4)*(GMWQ!$NF$2:$NF$60=K$1),0),$E243-1966)</f>
        <v>254.81309999999999</v>
      </c>
      <c r="L243" s="12" cm="1">
        <f t="array" ref="L243">INDEX(GMWQ!$A$2:$NF$60,MATCH(1,(GMWQ!$NE$2:$NE$60=L$3)*(GMWQ!$ND$2:$ND$60=L$4)*(GMWQ!$NF$2:$NF$60=L$1),0),$E243-1966)</f>
        <v>2502.058</v>
      </c>
      <c r="M243" s="12" cm="1">
        <f t="array" ref="M243">INDEX(GMWQ!$A$2:$NF$60,MATCH(1,(GMWQ!$NE$2:$NE$60=M$3)*(GMWQ!$ND$2:$ND$60=M$4)*(GMWQ!$NF$2:$NF$60=M$1),0),$E243-1966)</f>
        <v>5064.567</v>
      </c>
      <c r="N243" s="12" cm="1">
        <f t="array" ref="N243">INDEX(GMWQ!$A$2:$NF$60,MATCH(1,(GMWQ!$NE$2:$NE$60=N$3)*(GMWQ!$ND$2:$ND$60=N$4)*(GMWQ!$NF$2:$NF$60=N$1),0),$E243-1966)</f>
        <v>2102.567</v>
      </c>
      <c r="O243" s="12" cm="1">
        <f t="array" ref="O243">INDEX(GMWQ!$A$2:$NF$60,MATCH(1,(GMWQ!$NE$2:$NE$60=O$3)*(GMWQ!$ND$2:$ND$60=O$4)*(GMWQ!$NF$2:$NF$60=O$1),0),$E243-1966)</f>
        <v>2844.5949999999998</v>
      </c>
      <c r="P243" s="12" cm="1">
        <f t="array" ref="P243">INDEX(GMWQ!$A$2:$NF$60,MATCH(1,(GMWQ!$NE$2:$NE$60=P$3)*(GMWQ!$ND$2:$ND$60=P$4)*(GMWQ!$NF$2:$NF$60=P$1),0),$E243-1966)</f>
        <v>1822.1189999999999</v>
      </c>
      <c r="Q243" s="12" cm="1">
        <f t="array" ref="Q243">INDEX(GMWQ!$A$2:$NF$60,MATCH(1,(GMWQ!$NE$2:$NE$60=Q$3)*(GMWQ!$ND$2:$ND$60=Q$4)*(GMWQ!$NF$2:$NF$60=Q$1),0),$E243-1966)</f>
        <v>1236.04</v>
      </c>
      <c r="R243" s="12" cm="1">
        <f t="array" ref="R243">INDEX(GMWQ!$A$2:$NF$60,MATCH(1,(GMWQ!$NE$2:$NE$60=R$3)*(GMWQ!$ND$2:$ND$60=R$4)*(GMWQ!$NF$2:$NF$60=R$1),0),$E243-1966)</f>
        <v>750.49450000000002</v>
      </c>
      <c r="S243" s="12" cm="1">
        <f t="array" ref="S243">INDEX(GMWQ!$A$2:$NF$60,MATCH(1,(GMWQ!$NE$2:$NE$60=S$3)*(GMWQ!$ND$2:$ND$60=S$4)*(GMWQ!$NF$2:$NF$60=S$1),0),$E243-1966)</f>
        <v>3906.1390000000001</v>
      </c>
      <c r="T243" s="12" cm="1">
        <f t="array" ref="T243">INDEX(GMWQ!$A$2:$NF$60,MATCH(1,(GMWQ!$NE$2:$NE$60=T$3)*(GMWQ!$ND$2:$ND$60=T$4)*(GMWQ!$NF$2:$NF$60=T$1),0),$E243-1966)</f>
        <v>3359.598</v>
      </c>
      <c r="U243" s="12" cm="1">
        <f t="array" ref="U243">INDEX(GMWQ!$A$2:$NF$60,MATCH(1,(GMWQ!$NE$2:$NE$60=U$3)*(GMWQ!$ND$2:$ND$60=U$4)*(GMWQ!$NF$2:$NF$60=U$1),0),$E243-1966)</f>
        <v>1758.48</v>
      </c>
      <c r="V243" s="12" cm="1">
        <f t="array" ref="V243">INDEX(GMWQ!$A$2:$NF$60,MATCH(1,(GMWQ!$NE$2:$NE$60=V$3)*(GMWQ!$ND$2:$ND$60=V$4)*(GMWQ!$NF$2:$NF$60=V$1),0),$E243-1966)</f>
        <v>3244.8649999999998</v>
      </c>
      <c r="W243" s="12" cm="1">
        <f t="array" ref="W243">INDEX(GMWQ!$A$2:$NF$60,MATCH(1,(GMWQ!$NE$2:$NE$60=W$3)*(GMWQ!$ND$2:$ND$60=W$4)*(GMWQ!$NF$2:$NF$60=W$1),0),$E243-1966)</f>
        <v>5538.3869999999997</v>
      </c>
      <c r="X243" s="12" cm="1">
        <f t="array" ref="X243">INDEX(GMWQ!$A$2:$NF$60,MATCH(1,(GMWQ!$NE$2:$NE$60=X$3)*(GMWQ!$ND$2:$ND$60=X$4)*(GMWQ!$NF$2:$NF$60=X$1),0),$E243-1966)</f>
        <v>1260.3820000000001</v>
      </c>
      <c r="Y243" s="12" cm="1">
        <f t="array" ref="Y243">INDEX(GMWQ!$A$2:$NF$60,MATCH(1,(GMWQ!$NE$2:$NE$60=Y$3)*(GMWQ!$ND$2:$ND$60=Y$4)*(GMWQ!$NF$2:$NF$60=Y$1),0),$E243-1966)</f>
        <v>1092.3050000000001</v>
      </c>
      <c r="Z243" s="12" cm="1">
        <f t="array" ref="Z243">INDEX(GMWQ!$A$2:$NF$60,MATCH(1,(GMWQ!$NE$2:$NE$60=Z$3)*(GMWQ!$ND$2:$ND$60=Z$4)*(GMWQ!$NF$2:$NF$60=Z$1),0),$E243-1966)</f>
        <v>36177.160000000003</v>
      </c>
      <c r="AA243" s="12" cm="1">
        <f t="array" ref="AA243">INDEX(GMWQ!$A$2:$NF$60,MATCH(1,(GMWQ!$NE$2:$NE$60=AA$3)*(GMWQ!$ND$2:$ND$60=AA$4)*(GMWQ!$NF$2:$NF$60=AA$1),0),$E243-1966)</f>
        <v>6322.97</v>
      </c>
    </row>
    <row r="244" spans="1:27" x14ac:dyDescent="0.25">
      <c r="B244" s="12">
        <f t="shared" si="19"/>
        <v>2032</v>
      </c>
      <c r="C244" s="12">
        <f t="shared" si="19"/>
        <v>2032</v>
      </c>
      <c r="E244" s="12">
        <f t="shared" si="20"/>
        <v>2210</v>
      </c>
      <c r="F244" s="12" cm="1">
        <f t="array" ref="F244">INDEX(GMWQ!$A$2:$NF$60,MATCH(1,(GMWQ!$NE$2:$NE$60=F$3)*(GMWQ!$ND$2:$ND$60=F$4)*(GMWQ!$NF$2:$NF$60=F$1),0),$E244-1966)</f>
        <v>39662.04</v>
      </c>
      <c r="G244" s="12" cm="1">
        <f t="array" ref="G244">INDEX(GMWQ!$A$2:$NF$60,MATCH(1,(GMWQ!$NE$2:$NE$60=G$3)*(GMWQ!$ND$2:$ND$60=G$4)*(GMWQ!$NF$2:$NF$60=G$1),0),$E244-1966)</f>
        <v>359.48820000000001</v>
      </c>
      <c r="H244" s="12" cm="1">
        <f t="array" ref="H244">INDEX(GMWQ!$A$2:$NF$60,MATCH(1,(GMWQ!$NE$2:$NE$60=H$3)*(GMWQ!$ND$2:$ND$60=H$4)*(GMWQ!$NF$2:$NF$60=H$1),0),$E244-1966)</f>
        <v>39.222859999999997</v>
      </c>
      <c r="I244" s="12" cm="1">
        <f t="array" ref="I244">INDEX(GMWQ!$A$2:$NF$60,MATCH(1,(GMWQ!$NE$2:$NE$60=I$3)*(GMWQ!$ND$2:$ND$60=I$4)*(GMWQ!$NF$2:$NF$60=I$1),0),$E244-1966)</f>
        <v>2311.8330000000001</v>
      </c>
      <c r="J244" s="12" cm="1">
        <f t="array" ref="J244">INDEX(GMWQ!$A$2:$NF$60,MATCH(1,(GMWQ!$NE$2:$NE$60=J$3)*(GMWQ!$ND$2:$ND$60=J$4)*(GMWQ!$NF$2:$NF$60=J$1),0),$E244-1966)</f>
        <v>133.09950000000001</v>
      </c>
      <c r="K244" s="12" cm="1">
        <f t="array" ref="K244">INDEX(GMWQ!$A$2:$NF$60,MATCH(1,(GMWQ!$NE$2:$NE$60=K$3)*(GMWQ!$ND$2:$ND$60=K$4)*(GMWQ!$NF$2:$NF$60=K$1),0),$E244-1966)</f>
        <v>254.89359999999999</v>
      </c>
      <c r="L244" s="12" cm="1">
        <f t="array" ref="L244">INDEX(GMWQ!$A$2:$NF$60,MATCH(1,(GMWQ!$NE$2:$NE$60=L$3)*(GMWQ!$ND$2:$ND$60=L$4)*(GMWQ!$NF$2:$NF$60=L$1),0),$E244-1966)</f>
        <v>2509.0569999999998</v>
      </c>
      <c r="M244" s="12" cm="1">
        <f t="array" ref="M244">INDEX(GMWQ!$A$2:$NF$60,MATCH(1,(GMWQ!$NE$2:$NE$60=M$3)*(GMWQ!$ND$2:$ND$60=M$4)*(GMWQ!$NF$2:$NF$60=M$1),0),$E244-1966)</f>
        <v>5073.3360000000002</v>
      </c>
      <c r="N244" s="12" cm="1">
        <f t="array" ref="N244">INDEX(GMWQ!$A$2:$NF$60,MATCH(1,(GMWQ!$NE$2:$NE$60=N$3)*(GMWQ!$ND$2:$ND$60=N$4)*(GMWQ!$NF$2:$NF$60=N$1),0),$E244-1966)</f>
        <v>2107.3380000000002</v>
      </c>
      <c r="O244" s="12" cm="1">
        <f t="array" ref="O244">INDEX(GMWQ!$A$2:$NF$60,MATCH(1,(GMWQ!$NE$2:$NE$60=O$3)*(GMWQ!$ND$2:$ND$60=O$4)*(GMWQ!$NF$2:$NF$60=O$1),0),$E244-1966)</f>
        <v>2850.4859999999999</v>
      </c>
      <c r="P244" s="12" cm="1">
        <f t="array" ref="P244">INDEX(GMWQ!$A$2:$NF$60,MATCH(1,(GMWQ!$NE$2:$NE$60=P$3)*(GMWQ!$ND$2:$ND$60=P$4)*(GMWQ!$NF$2:$NF$60=P$1),0),$E244-1966)</f>
        <v>1827.098</v>
      </c>
      <c r="Q244" s="12" cm="1">
        <f t="array" ref="Q244">INDEX(GMWQ!$A$2:$NF$60,MATCH(1,(GMWQ!$NE$2:$NE$60=Q$3)*(GMWQ!$ND$2:$ND$60=Q$4)*(GMWQ!$NF$2:$NF$60=Q$1),0),$E244-1966)</f>
        <v>1237.404</v>
      </c>
      <c r="R244" s="12" cm="1">
        <f t="array" ref="R244">INDEX(GMWQ!$A$2:$NF$60,MATCH(1,(GMWQ!$NE$2:$NE$60=R$3)*(GMWQ!$ND$2:$ND$60=R$4)*(GMWQ!$NF$2:$NF$60=R$1),0),$E244-1966)</f>
        <v>751.79259999999999</v>
      </c>
      <c r="S244" s="12" cm="1">
        <f t="array" ref="S244">INDEX(GMWQ!$A$2:$NF$60,MATCH(1,(GMWQ!$NE$2:$NE$60=S$3)*(GMWQ!$ND$2:$ND$60=S$4)*(GMWQ!$NF$2:$NF$60=S$1),0),$E244-1966)</f>
        <v>3920.5940000000001</v>
      </c>
      <c r="T244" s="12" cm="1">
        <f t="array" ref="T244">INDEX(GMWQ!$A$2:$NF$60,MATCH(1,(GMWQ!$NE$2:$NE$60=T$3)*(GMWQ!$ND$2:$ND$60=T$4)*(GMWQ!$NF$2:$NF$60=T$1),0),$E244-1966)</f>
        <v>3370.9369999999999</v>
      </c>
      <c r="U244" s="12" cm="1">
        <f t="array" ref="U244">INDEX(GMWQ!$A$2:$NF$60,MATCH(1,(GMWQ!$NE$2:$NE$60=U$3)*(GMWQ!$ND$2:$ND$60=U$4)*(GMWQ!$NF$2:$NF$60=U$1),0),$E244-1966)</f>
        <v>1757.595</v>
      </c>
      <c r="V244" s="12" cm="1">
        <f t="array" ref="V244">INDEX(GMWQ!$A$2:$NF$60,MATCH(1,(GMWQ!$NE$2:$NE$60=V$3)*(GMWQ!$ND$2:$ND$60=V$4)*(GMWQ!$NF$2:$NF$60=V$1),0),$E244-1966)</f>
        <v>3248.4380000000001</v>
      </c>
      <c r="W244" s="12" cm="1">
        <f t="array" ref="W244">INDEX(GMWQ!$A$2:$NF$60,MATCH(1,(GMWQ!$NE$2:$NE$60=W$3)*(GMWQ!$ND$2:$ND$60=W$4)*(GMWQ!$NF$2:$NF$60=W$1),0),$E244-1966)</f>
        <v>5551.96</v>
      </c>
      <c r="X244" s="12" cm="1">
        <f t="array" ref="X244">INDEX(GMWQ!$A$2:$NF$60,MATCH(1,(GMWQ!$NE$2:$NE$60=X$3)*(GMWQ!$ND$2:$ND$60=X$4)*(GMWQ!$NF$2:$NF$60=X$1),0),$E244-1966)</f>
        <v>1262.951</v>
      </c>
      <c r="Y244" s="12" cm="1">
        <f t="array" ref="Y244">INDEX(GMWQ!$A$2:$NF$60,MATCH(1,(GMWQ!$NE$2:$NE$60=Y$3)*(GMWQ!$ND$2:$ND$60=Y$4)*(GMWQ!$NF$2:$NF$60=Y$1),0),$E244-1966)</f>
        <v>1093.5229999999999</v>
      </c>
      <c r="Z244" s="12" cm="1">
        <f t="array" ref="Z244">INDEX(GMWQ!$A$2:$NF$60,MATCH(1,(GMWQ!$NE$2:$NE$60=Z$3)*(GMWQ!$ND$2:$ND$60=Z$4)*(GMWQ!$NF$2:$NF$60=Z$1),0),$E244-1966)</f>
        <v>36238.660000000003</v>
      </c>
      <c r="AA244" s="12" cm="1">
        <f t="array" ref="AA244">INDEX(GMWQ!$A$2:$NF$60,MATCH(1,(GMWQ!$NE$2:$NE$60=AA$3)*(GMWQ!$ND$2:$ND$60=AA$4)*(GMWQ!$NF$2:$NF$60=AA$1),0),$E244-1966)</f>
        <v>6333.326</v>
      </c>
    </row>
    <row r="245" spans="1:27" x14ac:dyDescent="0.25">
      <c r="B245" s="12">
        <f t="shared" si="19"/>
        <v>2032</v>
      </c>
      <c r="C245" s="12">
        <f t="shared" si="19"/>
        <v>2032</v>
      </c>
      <c r="E245" s="12">
        <f t="shared" si="20"/>
        <v>2211</v>
      </c>
      <c r="F245" s="12" cm="1">
        <f t="array" ref="F245">INDEX(GMWQ!$A$2:$NF$60,MATCH(1,(GMWQ!$NE$2:$NE$60=F$3)*(GMWQ!$ND$2:$ND$60=F$4)*(GMWQ!$NF$2:$NF$60=F$1),0),$E245-1966)</f>
        <v>39729.47</v>
      </c>
      <c r="G245" s="12" cm="1">
        <f t="array" ref="G245">INDEX(GMWQ!$A$2:$NF$60,MATCH(1,(GMWQ!$NE$2:$NE$60=G$3)*(GMWQ!$ND$2:$ND$60=G$4)*(GMWQ!$NF$2:$NF$60=G$1),0),$E245-1966)</f>
        <v>358.80130000000003</v>
      </c>
      <c r="H245" s="12" cm="1">
        <f t="array" ref="H245">INDEX(GMWQ!$A$2:$NF$60,MATCH(1,(GMWQ!$NE$2:$NE$60=H$3)*(GMWQ!$ND$2:$ND$60=H$4)*(GMWQ!$NF$2:$NF$60=H$1),0),$E245-1966)</f>
        <v>38.875639999999997</v>
      </c>
      <c r="I245" s="12" cm="1">
        <f t="array" ref="I245">INDEX(GMWQ!$A$2:$NF$60,MATCH(1,(GMWQ!$NE$2:$NE$60=I$3)*(GMWQ!$ND$2:$ND$60=I$4)*(GMWQ!$NF$2:$NF$60=I$1),0),$E245-1966)</f>
        <v>2300.127</v>
      </c>
      <c r="J245" s="12" cm="1">
        <f t="array" ref="J245">INDEX(GMWQ!$A$2:$NF$60,MATCH(1,(GMWQ!$NE$2:$NE$60=J$3)*(GMWQ!$ND$2:$ND$60=J$4)*(GMWQ!$NF$2:$NF$60=J$1),0),$E245-1966)</f>
        <v>132.9402</v>
      </c>
      <c r="K245" s="12" cm="1">
        <f t="array" ref="K245">INDEX(GMWQ!$A$2:$NF$60,MATCH(1,(GMWQ!$NE$2:$NE$60=K$3)*(GMWQ!$ND$2:$ND$60=K$4)*(GMWQ!$NF$2:$NF$60=K$1),0),$E245-1966)</f>
        <v>254.9897</v>
      </c>
      <c r="L245" s="12" cm="1">
        <f t="array" ref="L245">INDEX(GMWQ!$A$2:$NF$60,MATCH(1,(GMWQ!$NE$2:$NE$60=L$3)*(GMWQ!$ND$2:$ND$60=L$4)*(GMWQ!$NF$2:$NF$60=L$1),0),$E245-1966)</f>
        <v>2516.3119999999999</v>
      </c>
      <c r="M245" s="12" cm="1">
        <f t="array" ref="M245">INDEX(GMWQ!$A$2:$NF$60,MATCH(1,(GMWQ!$NE$2:$NE$60=M$3)*(GMWQ!$ND$2:$ND$60=M$4)*(GMWQ!$NF$2:$NF$60=M$1),0),$E245-1966)</f>
        <v>5082.0630000000001</v>
      </c>
      <c r="N245" s="12" cm="1">
        <f t="array" ref="N245">INDEX(GMWQ!$A$2:$NF$60,MATCH(1,(GMWQ!$NE$2:$NE$60=N$3)*(GMWQ!$ND$2:$ND$60=N$4)*(GMWQ!$NF$2:$NF$60=N$1),0),$E245-1966)</f>
        <v>2112.0990000000002</v>
      </c>
      <c r="O245" s="12" cm="1">
        <f t="array" ref="O245">INDEX(GMWQ!$A$2:$NF$60,MATCH(1,(GMWQ!$NE$2:$NE$60=O$3)*(GMWQ!$ND$2:$ND$60=O$4)*(GMWQ!$NF$2:$NF$60=O$1),0),$E245-1966)</f>
        <v>2856.2910000000002</v>
      </c>
      <c r="P245" s="12" cm="1">
        <f t="array" ref="P245">INDEX(GMWQ!$A$2:$NF$60,MATCH(1,(GMWQ!$NE$2:$NE$60=P$3)*(GMWQ!$ND$2:$ND$60=P$4)*(GMWQ!$NF$2:$NF$60=P$1),0),$E245-1966)</f>
        <v>1832.127</v>
      </c>
      <c r="Q245" s="12" cm="1">
        <f t="array" ref="Q245">INDEX(GMWQ!$A$2:$NF$60,MATCH(1,(GMWQ!$NE$2:$NE$60=Q$3)*(GMWQ!$ND$2:$ND$60=Q$4)*(GMWQ!$NF$2:$NF$60=Q$1),0),$E245-1966)</f>
        <v>1238.7539999999999</v>
      </c>
      <c r="R245" s="12" cm="1">
        <f t="array" ref="R245">INDEX(GMWQ!$A$2:$NF$60,MATCH(1,(GMWQ!$NE$2:$NE$60=R$3)*(GMWQ!$ND$2:$ND$60=R$4)*(GMWQ!$NF$2:$NF$60=R$1),0),$E245-1966)</f>
        <v>753.07039999999995</v>
      </c>
      <c r="S245" s="12" cm="1">
        <f t="array" ref="S245">INDEX(GMWQ!$A$2:$NF$60,MATCH(1,(GMWQ!$NE$2:$NE$60=S$3)*(GMWQ!$ND$2:$ND$60=S$4)*(GMWQ!$NF$2:$NF$60=S$1),0),$E245-1966)</f>
        <v>3935.1579999999999</v>
      </c>
      <c r="T245" s="12" cm="1">
        <f t="array" ref="T245">INDEX(GMWQ!$A$2:$NF$60,MATCH(1,(GMWQ!$NE$2:$NE$60=T$3)*(GMWQ!$ND$2:$ND$60=T$4)*(GMWQ!$NF$2:$NF$60=T$1),0),$E245-1966)</f>
        <v>3382.308</v>
      </c>
      <c r="U245" s="12" cm="1">
        <f t="array" ref="U245">INDEX(GMWQ!$A$2:$NF$60,MATCH(1,(GMWQ!$NE$2:$NE$60=U$3)*(GMWQ!$ND$2:$ND$60=U$4)*(GMWQ!$NF$2:$NF$60=U$1),0),$E245-1966)</f>
        <v>1756.7449999999999</v>
      </c>
      <c r="V245" s="12" cm="1">
        <f t="array" ref="V245">INDEX(GMWQ!$A$2:$NF$60,MATCH(1,(GMWQ!$NE$2:$NE$60=V$3)*(GMWQ!$ND$2:$ND$60=V$4)*(GMWQ!$NF$2:$NF$60=V$1),0),$E245-1966)</f>
        <v>3252.0279999999998</v>
      </c>
      <c r="W245" s="12" cm="1">
        <f t="array" ref="W245">INDEX(GMWQ!$A$2:$NF$60,MATCH(1,(GMWQ!$NE$2:$NE$60=W$3)*(GMWQ!$ND$2:$ND$60=W$4)*(GMWQ!$NF$2:$NF$60=W$1),0),$E245-1966)</f>
        <v>5565.5829999999996</v>
      </c>
      <c r="X245" s="12" cm="1">
        <f t="array" ref="X245">INDEX(GMWQ!$A$2:$NF$60,MATCH(1,(GMWQ!$NE$2:$NE$60=X$3)*(GMWQ!$ND$2:$ND$60=X$4)*(GMWQ!$NF$2:$NF$60=X$1),0),$E245-1966)</f>
        <v>1265.4929999999999</v>
      </c>
      <c r="Y245" s="12" cm="1">
        <f t="array" ref="Y245">INDEX(GMWQ!$A$2:$NF$60,MATCH(1,(GMWQ!$NE$2:$NE$60=Y$3)*(GMWQ!$ND$2:$ND$60=Y$4)*(GMWQ!$NF$2:$NF$60=Y$1),0),$E245-1966)</f>
        <v>1094.7090000000001</v>
      </c>
      <c r="Z245" s="12" cm="1">
        <f t="array" ref="Z245">INDEX(GMWQ!$A$2:$NF$60,MATCH(1,(GMWQ!$NE$2:$NE$60=Z$3)*(GMWQ!$ND$2:$ND$60=Z$4)*(GMWQ!$NF$2:$NF$60=Z$1),0),$E245-1966)</f>
        <v>36300.269999999997</v>
      </c>
      <c r="AA245" s="12" cm="1">
        <f t="array" ref="AA245">INDEX(GMWQ!$A$2:$NF$60,MATCH(1,(GMWQ!$NE$2:$NE$60=AA$3)*(GMWQ!$ND$2:$ND$60=AA$4)*(GMWQ!$NF$2:$NF$60=AA$1),0),$E245-1966)</f>
        <v>6343.1440000000002</v>
      </c>
    </row>
    <row r="246" spans="1:27" x14ac:dyDescent="0.25">
      <c r="B246" s="12">
        <f t="shared" si="19"/>
        <v>2032</v>
      </c>
      <c r="C246" s="12">
        <f t="shared" si="19"/>
        <v>2032</v>
      </c>
      <c r="E246" s="12">
        <f t="shared" si="20"/>
        <v>2212</v>
      </c>
      <c r="F246" s="12" cm="1">
        <f t="array" ref="F246">INDEX(GMWQ!$A$2:$NF$60,MATCH(1,(GMWQ!$NE$2:$NE$60=F$3)*(GMWQ!$ND$2:$ND$60=F$4)*(GMWQ!$NF$2:$NF$60=F$1),0),$E246-1966)</f>
        <v>39797.01</v>
      </c>
      <c r="G246" s="12" cm="1">
        <f t="array" ref="G246">INDEX(GMWQ!$A$2:$NF$60,MATCH(1,(GMWQ!$NE$2:$NE$60=G$3)*(GMWQ!$ND$2:$ND$60=G$4)*(GMWQ!$NF$2:$NF$60=G$1),0),$E246-1966)</f>
        <v>358.10169999999999</v>
      </c>
      <c r="H246" s="12" cm="1">
        <f t="array" ref="H246">INDEX(GMWQ!$A$2:$NF$60,MATCH(1,(GMWQ!$NE$2:$NE$60=H$3)*(GMWQ!$ND$2:$ND$60=H$4)*(GMWQ!$NF$2:$NF$60=H$1),0),$E246-1966)</f>
        <v>38.529179999999997</v>
      </c>
      <c r="I246" s="12" cm="1">
        <f t="array" ref="I246">INDEX(GMWQ!$A$2:$NF$60,MATCH(1,(GMWQ!$NE$2:$NE$60=I$3)*(GMWQ!$ND$2:$ND$60=I$4)*(GMWQ!$NF$2:$NF$60=I$1),0),$E246-1966)</f>
        <v>2288.6619999999998</v>
      </c>
      <c r="J246" s="12" cm="1">
        <f t="array" ref="J246">INDEX(GMWQ!$A$2:$NF$60,MATCH(1,(GMWQ!$NE$2:$NE$60=J$3)*(GMWQ!$ND$2:$ND$60=J$4)*(GMWQ!$NF$2:$NF$60=J$1),0),$E246-1966)</f>
        <v>132.77780000000001</v>
      </c>
      <c r="K246" s="12" cm="1">
        <f t="array" ref="K246">INDEX(GMWQ!$A$2:$NF$60,MATCH(1,(GMWQ!$NE$2:$NE$60=K$3)*(GMWQ!$ND$2:$ND$60=K$4)*(GMWQ!$NF$2:$NF$60=K$1),0),$E246-1966)</f>
        <v>255.0598</v>
      </c>
      <c r="L246" s="12" cm="1">
        <f t="array" ref="L246">INDEX(GMWQ!$A$2:$NF$60,MATCH(1,(GMWQ!$NE$2:$NE$60=L$3)*(GMWQ!$ND$2:$ND$60=L$4)*(GMWQ!$NF$2:$NF$60=L$1),0),$E246-1966)</f>
        <v>2523.5169999999998</v>
      </c>
      <c r="M246" s="12" cm="1">
        <f t="array" ref="M246">INDEX(GMWQ!$A$2:$NF$60,MATCH(1,(GMWQ!$NE$2:$NE$60=M$3)*(GMWQ!$ND$2:$ND$60=M$4)*(GMWQ!$NF$2:$NF$60=M$1),0),$E246-1966)</f>
        <v>5090.6570000000002</v>
      </c>
      <c r="N246" s="12" cm="1">
        <f t="array" ref="N246">INDEX(GMWQ!$A$2:$NF$60,MATCH(1,(GMWQ!$NE$2:$NE$60=N$3)*(GMWQ!$ND$2:$ND$60=N$4)*(GMWQ!$NF$2:$NF$60=N$1),0),$E246-1966)</f>
        <v>2116.8440000000001</v>
      </c>
      <c r="O246" s="12" cm="1">
        <f t="array" ref="O246">INDEX(GMWQ!$A$2:$NF$60,MATCH(1,(GMWQ!$NE$2:$NE$60=O$3)*(GMWQ!$ND$2:$ND$60=O$4)*(GMWQ!$NF$2:$NF$60=O$1),0),$E246-1966)</f>
        <v>2861.9720000000002</v>
      </c>
      <c r="P246" s="12" cm="1">
        <f t="array" ref="P246">INDEX(GMWQ!$A$2:$NF$60,MATCH(1,(GMWQ!$NE$2:$NE$60=P$3)*(GMWQ!$ND$2:$ND$60=P$4)*(GMWQ!$NF$2:$NF$60=P$1),0),$E246-1966)</f>
        <v>1837.087</v>
      </c>
      <c r="Q246" s="12" cm="1">
        <f t="array" ref="Q246">INDEX(GMWQ!$A$2:$NF$60,MATCH(1,(GMWQ!$NE$2:$NE$60=Q$3)*(GMWQ!$ND$2:$ND$60=Q$4)*(GMWQ!$NF$2:$NF$60=Q$1),0),$E246-1966)</f>
        <v>1240.0619999999999</v>
      </c>
      <c r="R246" s="12" cm="1">
        <f t="array" ref="R246">INDEX(GMWQ!$A$2:$NF$60,MATCH(1,(GMWQ!$NE$2:$NE$60=R$3)*(GMWQ!$ND$2:$ND$60=R$4)*(GMWQ!$NF$2:$NF$60=R$1),0),$E246-1966)</f>
        <v>754.34789999999998</v>
      </c>
      <c r="S246" s="12" cm="1">
        <f t="array" ref="S246">INDEX(GMWQ!$A$2:$NF$60,MATCH(1,(GMWQ!$NE$2:$NE$60=S$3)*(GMWQ!$ND$2:$ND$60=S$4)*(GMWQ!$NF$2:$NF$60=S$1),0),$E246-1966)</f>
        <v>3949.636</v>
      </c>
      <c r="T246" s="12" cm="1">
        <f t="array" ref="T246">INDEX(GMWQ!$A$2:$NF$60,MATCH(1,(GMWQ!$NE$2:$NE$60=T$3)*(GMWQ!$ND$2:$ND$60=T$4)*(GMWQ!$NF$2:$NF$60=T$1),0),$E246-1966)</f>
        <v>3393.6120000000001</v>
      </c>
      <c r="U246" s="12" cm="1">
        <f t="array" ref="U246">INDEX(GMWQ!$A$2:$NF$60,MATCH(1,(GMWQ!$NE$2:$NE$60=U$3)*(GMWQ!$ND$2:$ND$60=U$4)*(GMWQ!$NF$2:$NF$60=U$1),0),$E246-1966)</f>
        <v>1755.9829999999999</v>
      </c>
      <c r="V246" s="12" cm="1">
        <f t="array" ref="V246">INDEX(GMWQ!$A$2:$NF$60,MATCH(1,(GMWQ!$NE$2:$NE$60=V$3)*(GMWQ!$ND$2:$ND$60=V$4)*(GMWQ!$NF$2:$NF$60=V$1),0),$E246-1966)</f>
        <v>3255.7330000000002</v>
      </c>
      <c r="W246" s="12" cm="1">
        <f t="array" ref="W246">INDEX(GMWQ!$A$2:$NF$60,MATCH(1,(GMWQ!$NE$2:$NE$60=W$3)*(GMWQ!$ND$2:$ND$60=W$4)*(GMWQ!$NF$2:$NF$60=W$1),0),$E246-1966)</f>
        <v>5579.4920000000002</v>
      </c>
      <c r="X246" s="12" cm="1">
        <f t="array" ref="X246">INDEX(GMWQ!$A$2:$NF$60,MATCH(1,(GMWQ!$NE$2:$NE$60=X$3)*(GMWQ!$ND$2:$ND$60=X$4)*(GMWQ!$NF$2:$NF$60=X$1),0),$E246-1966)</f>
        <v>1268.04</v>
      </c>
      <c r="Y246" s="12" cm="1">
        <f t="array" ref="Y246">INDEX(GMWQ!$A$2:$NF$60,MATCH(1,(GMWQ!$NE$2:$NE$60=Y$3)*(GMWQ!$ND$2:$ND$60=Y$4)*(GMWQ!$NF$2:$NF$60=Y$1),0),$E246-1966)</f>
        <v>1095.902</v>
      </c>
      <c r="Z246" s="12" cm="1">
        <f t="array" ref="Z246">INDEX(GMWQ!$A$2:$NF$60,MATCH(1,(GMWQ!$NE$2:$NE$60=Z$3)*(GMWQ!$ND$2:$ND$60=Z$4)*(GMWQ!$NF$2:$NF$60=Z$1),0),$E246-1966)</f>
        <v>36361.980000000003</v>
      </c>
      <c r="AA246" s="12" cm="1">
        <f t="array" ref="AA246">INDEX(GMWQ!$A$2:$NF$60,MATCH(1,(GMWQ!$NE$2:$NE$60=AA$3)*(GMWQ!$ND$2:$ND$60=AA$4)*(GMWQ!$NF$2:$NF$60=AA$1),0),$E246-1966)</f>
        <v>6353.61</v>
      </c>
    </row>
    <row r="247" spans="1:27" x14ac:dyDescent="0.25">
      <c r="A247" s="12">
        <v>2033</v>
      </c>
      <c r="B247" s="12">
        <f t="shared" si="19"/>
        <v>2033</v>
      </c>
      <c r="C247" s="12">
        <f t="shared" si="19"/>
        <v>2032</v>
      </c>
      <c r="D247" s="12">
        <f t="shared" si="19"/>
        <v>2032</v>
      </c>
      <c r="E247" s="12">
        <f t="shared" si="20"/>
        <v>2213</v>
      </c>
      <c r="F247" s="12" cm="1">
        <f t="array" ref="F247">INDEX(GMWQ!$A$2:$NF$60,MATCH(1,(GMWQ!$NE$2:$NE$60=F$3)*(GMWQ!$ND$2:$ND$60=F$4)*(GMWQ!$NF$2:$NF$60=F$1),0),$E247-1966)</f>
        <v>39868.639999999999</v>
      </c>
      <c r="G247" s="12" cm="1">
        <f t="array" ref="G247">INDEX(GMWQ!$A$2:$NF$60,MATCH(1,(GMWQ!$NE$2:$NE$60=G$3)*(GMWQ!$ND$2:$ND$60=G$4)*(GMWQ!$NF$2:$NF$60=G$1),0),$E247-1966)</f>
        <v>357.45909999999998</v>
      </c>
      <c r="H247" s="12" cm="1">
        <f t="array" ref="H247">INDEX(GMWQ!$A$2:$NF$60,MATCH(1,(GMWQ!$NE$2:$NE$60=H$3)*(GMWQ!$ND$2:$ND$60=H$4)*(GMWQ!$NF$2:$NF$60=H$1),0),$E247-1966)</f>
        <v>38.188890000000001</v>
      </c>
      <c r="I247" s="12" cm="1">
        <f t="array" ref="I247">INDEX(GMWQ!$A$2:$NF$60,MATCH(1,(GMWQ!$NE$2:$NE$60=I$3)*(GMWQ!$ND$2:$ND$60=I$4)*(GMWQ!$NF$2:$NF$60=I$1),0),$E247-1966)</f>
        <v>2277.6239999999998</v>
      </c>
      <c r="J247" s="12" cm="1">
        <f t="array" ref="J247">INDEX(GMWQ!$A$2:$NF$60,MATCH(1,(GMWQ!$NE$2:$NE$60=J$3)*(GMWQ!$ND$2:$ND$60=J$4)*(GMWQ!$NF$2:$NF$60=J$1),0),$E247-1966)</f>
        <v>132.63589999999999</v>
      </c>
      <c r="K247" s="12" cm="1">
        <f t="array" ref="K247">INDEX(GMWQ!$A$2:$NF$60,MATCH(1,(GMWQ!$NE$2:$NE$60=K$3)*(GMWQ!$ND$2:$ND$60=K$4)*(GMWQ!$NF$2:$NF$60=K$1),0),$E247-1966)</f>
        <v>255.1464</v>
      </c>
      <c r="L247" s="12" cm="1">
        <f t="array" ref="L247">INDEX(GMWQ!$A$2:$NF$60,MATCH(1,(GMWQ!$NE$2:$NE$60=L$3)*(GMWQ!$ND$2:$ND$60=L$4)*(GMWQ!$NF$2:$NF$60=L$1),0),$E247-1966)</f>
        <v>2531.0309999999999</v>
      </c>
      <c r="M247" s="12" cm="1">
        <f t="array" ref="M247">INDEX(GMWQ!$A$2:$NF$60,MATCH(1,(GMWQ!$NE$2:$NE$60=M$3)*(GMWQ!$ND$2:$ND$60=M$4)*(GMWQ!$NF$2:$NF$60=M$1),0),$E247-1966)</f>
        <v>5099.7349999999997</v>
      </c>
      <c r="N247" s="12" cm="1">
        <f t="array" ref="N247">INDEX(GMWQ!$A$2:$NF$60,MATCH(1,(GMWQ!$NE$2:$NE$60=N$3)*(GMWQ!$ND$2:$ND$60=N$4)*(GMWQ!$NF$2:$NF$60=N$1),0),$E247-1966)</f>
        <v>2121.6950000000002</v>
      </c>
      <c r="O247" s="12" cm="1">
        <f t="array" ref="O247">INDEX(GMWQ!$A$2:$NF$60,MATCH(1,(GMWQ!$NE$2:$NE$60=O$3)*(GMWQ!$ND$2:$ND$60=O$4)*(GMWQ!$NF$2:$NF$60=O$1),0),$E247-1966)</f>
        <v>2867.9209999999998</v>
      </c>
      <c r="P247" s="12" cm="1">
        <f t="array" ref="P247">INDEX(GMWQ!$A$2:$NF$60,MATCH(1,(GMWQ!$NE$2:$NE$60=P$3)*(GMWQ!$ND$2:$ND$60=P$4)*(GMWQ!$NF$2:$NF$60=P$1),0),$E247-1966)</f>
        <v>1842.096</v>
      </c>
      <c r="Q247" s="12" cm="1">
        <f t="array" ref="Q247">INDEX(GMWQ!$A$2:$NF$60,MATCH(1,(GMWQ!$NE$2:$NE$60=Q$3)*(GMWQ!$ND$2:$ND$60=Q$4)*(GMWQ!$NF$2:$NF$60=Q$1),0),$E247-1966)</f>
        <v>1241.4490000000001</v>
      </c>
      <c r="R247" s="12" cm="1">
        <f t="array" ref="R247">INDEX(GMWQ!$A$2:$NF$60,MATCH(1,(GMWQ!$NE$2:$NE$60=R$3)*(GMWQ!$ND$2:$ND$60=R$4)*(GMWQ!$NF$2:$NF$60=R$1),0),$E247-1966)</f>
        <v>755.75340000000006</v>
      </c>
      <c r="S247" s="12" cm="1">
        <f t="array" ref="S247">INDEX(GMWQ!$A$2:$NF$60,MATCH(1,(GMWQ!$NE$2:$NE$60=S$3)*(GMWQ!$ND$2:$ND$60=S$4)*(GMWQ!$NF$2:$NF$60=S$1),0),$E247-1966)</f>
        <v>3964.3319999999999</v>
      </c>
      <c r="T247" s="12" cm="1">
        <f t="array" ref="T247">INDEX(GMWQ!$A$2:$NF$60,MATCH(1,(GMWQ!$NE$2:$NE$60=T$3)*(GMWQ!$ND$2:$ND$60=T$4)*(GMWQ!$NF$2:$NF$60=T$1),0),$E247-1966)</f>
        <v>3405.1660000000002</v>
      </c>
      <c r="U247" s="12" cm="1">
        <f t="array" ref="U247">INDEX(GMWQ!$A$2:$NF$60,MATCH(1,(GMWQ!$NE$2:$NE$60=U$3)*(GMWQ!$ND$2:$ND$60=U$4)*(GMWQ!$NF$2:$NF$60=U$1),0),$E247-1966)</f>
        <v>1755.431</v>
      </c>
      <c r="V247" s="12" cm="1">
        <f t="array" ref="V247">INDEX(GMWQ!$A$2:$NF$60,MATCH(1,(GMWQ!$NE$2:$NE$60=V$3)*(GMWQ!$ND$2:$ND$60=V$4)*(GMWQ!$NF$2:$NF$60=V$1),0),$E247-1966)</f>
        <v>3259.826</v>
      </c>
      <c r="W247" s="12" cm="1">
        <f t="array" ref="W247">INDEX(GMWQ!$A$2:$NF$60,MATCH(1,(GMWQ!$NE$2:$NE$60=W$3)*(GMWQ!$ND$2:$ND$60=W$4)*(GMWQ!$NF$2:$NF$60=W$1),0),$E247-1966)</f>
        <v>5594.1229999999996</v>
      </c>
      <c r="X247" s="12" cm="1">
        <f t="array" ref="X247">INDEX(GMWQ!$A$2:$NF$60,MATCH(1,(GMWQ!$NE$2:$NE$60=X$3)*(GMWQ!$ND$2:$ND$60=X$4)*(GMWQ!$NF$2:$NF$60=X$1),0),$E247-1966)</f>
        <v>1270.7529999999999</v>
      </c>
      <c r="Y247" s="12" cm="1">
        <f t="array" ref="Y247">INDEX(GMWQ!$A$2:$NF$60,MATCH(1,(GMWQ!$NE$2:$NE$60=Y$3)*(GMWQ!$ND$2:$ND$60=Y$4)*(GMWQ!$NF$2:$NF$60=Y$1),0),$E247-1966)</f>
        <v>1097.271</v>
      </c>
      <c r="Z247" s="12" cm="1">
        <f t="array" ref="Z247">INDEX(GMWQ!$A$2:$NF$60,MATCH(1,(GMWQ!$NE$2:$NE$60=Z$3)*(GMWQ!$ND$2:$ND$60=Z$4)*(GMWQ!$NF$2:$NF$60=Z$1),0),$E247-1966)</f>
        <v>36427.43</v>
      </c>
      <c r="AA247" s="12" cm="1">
        <f t="array" ref="AA247">INDEX(GMWQ!$A$2:$NF$60,MATCH(1,(GMWQ!$NE$2:$NE$60=AA$3)*(GMWQ!$ND$2:$ND$60=AA$4)*(GMWQ!$NF$2:$NF$60=AA$1),0),$E247-1966)</f>
        <v>6362.7169999999996</v>
      </c>
    </row>
    <row r="248" spans="1:27" x14ac:dyDescent="0.25">
      <c r="B248" s="12">
        <f t="shared" si="19"/>
        <v>2033</v>
      </c>
      <c r="C248" s="12">
        <f t="shared" si="19"/>
        <v>2033</v>
      </c>
      <c r="E248" s="12">
        <f t="shared" si="20"/>
        <v>2214</v>
      </c>
      <c r="F248" s="12" cm="1">
        <f t="array" ref="F248">INDEX(GMWQ!$A$2:$NF$60,MATCH(1,(GMWQ!$NE$2:$NE$60=F$3)*(GMWQ!$ND$2:$ND$60=F$4)*(GMWQ!$NF$2:$NF$60=F$1),0),$E248-1966)</f>
        <v>39933.74</v>
      </c>
      <c r="G248" s="12" cm="1">
        <f t="array" ref="G248">INDEX(GMWQ!$A$2:$NF$60,MATCH(1,(GMWQ!$NE$2:$NE$60=G$3)*(GMWQ!$ND$2:$ND$60=G$4)*(GMWQ!$NF$2:$NF$60=G$1),0),$E248-1966)</f>
        <v>356.73099999999999</v>
      </c>
      <c r="H248" s="12" cm="1">
        <f t="array" ref="H248">INDEX(GMWQ!$A$2:$NF$60,MATCH(1,(GMWQ!$NE$2:$NE$60=H$3)*(GMWQ!$ND$2:$ND$60=H$4)*(GMWQ!$NF$2:$NF$60=H$1),0),$E248-1966)</f>
        <v>37.851509999999998</v>
      </c>
      <c r="I248" s="12" cm="1">
        <f t="array" ref="I248">INDEX(GMWQ!$A$2:$NF$60,MATCH(1,(GMWQ!$NE$2:$NE$60=I$3)*(GMWQ!$ND$2:$ND$60=I$4)*(GMWQ!$NF$2:$NF$60=I$1),0),$E248-1966)</f>
        <v>2266.5279999999998</v>
      </c>
      <c r="J248" s="12" cm="1">
        <f t="array" ref="J248">INDEX(GMWQ!$A$2:$NF$60,MATCH(1,(GMWQ!$NE$2:$NE$60=J$3)*(GMWQ!$ND$2:$ND$60=J$4)*(GMWQ!$NF$2:$NF$60=J$1),0),$E248-1966)</f>
        <v>132.49369999999999</v>
      </c>
      <c r="K248" s="12" cm="1">
        <f t="array" ref="K248">INDEX(GMWQ!$A$2:$NF$60,MATCH(1,(GMWQ!$NE$2:$NE$60=K$3)*(GMWQ!$ND$2:$ND$60=K$4)*(GMWQ!$NF$2:$NF$60=K$1),0),$E248-1966)</f>
        <v>255.23560000000001</v>
      </c>
      <c r="L248" s="12" cm="1">
        <f t="array" ref="L248">INDEX(GMWQ!$A$2:$NF$60,MATCH(1,(GMWQ!$NE$2:$NE$60=L$3)*(GMWQ!$ND$2:$ND$60=L$4)*(GMWQ!$NF$2:$NF$60=L$1),0),$E248-1966)</f>
        <v>2538.0320000000002</v>
      </c>
      <c r="M248" s="12" cm="1">
        <f t="array" ref="M248">INDEX(GMWQ!$A$2:$NF$60,MATCH(1,(GMWQ!$NE$2:$NE$60=M$3)*(GMWQ!$ND$2:$ND$60=M$4)*(GMWQ!$NF$2:$NF$60=M$1),0),$E248-1966)</f>
        <v>5108.0029999999997</v>
      </c>
      <c r="N248" s="12" cm="1">
        <f t="array" ref="N248">INDEX(GMWQ!$A$2:$NF$60,MATCH(1,(GMWQ!$NE$2:$NE$60=N$3)*(GMWQ!$ND$2:$ND$60=N$4)*(GMWQ!$NF$2:$NF$60=N$1),0),$E248-1966)</f>
        <v>2126.2159999999999</v>
      </c>
      <c r="O248" s="12" cm="1">
        <f t="array" ref="O248">INDEX(GMWQ!$A$2:$NF$60,MATCH(1,(GMWQ!$NE$2:$NE$60=O$3)*(GMWQ!$ND$2:$ND$60=O$4)*(GMWQ!$NF$2:$NF$60=O$1),0),$E248-1966)</f>
        <v>2873.3820000000001</v>
      </c>
      <c r="P248" s="12" cm="1">
        <f t="array" ref="P248">INDEX(GMWQ!$A$2:$NF$60,MATCH(1,(GMWQ!$NE$2:$NE$60=P$3)*(GMWQ!$ND$2:$ND$60=P$4)*(GMWQ!$NF$2:$NF$60=P$1),0),$E248-1966)</f>
        <v>1846.827</v>
      </c>
      <c r="Q248" s="12" cm="1">
        <f t="array" ref="Q248">INDEX(GMWQ!$A$2:$NF$60,MATCH(1,(GMWQ!$NE$2:$NE$60=Q$3)*(GMWQ!$ND$2:$ND$60=Q$4)*(GMWQ!$NF$2:$NF$60=Q$1),0),$E248-1966)</f>
        <v>1242.6379999999999</v>
      </c>
      <c r="R248" s="12" cm="1">
        <f t="array" ref="R248">INDEX(GMWQ!$A$2:$NF$60,MATCH(1,(GMWQ!$NE$2:$NE$60=R$3)*(GMWQ!$ND$2:$ND$60=R$4)*(GMWQ!$NF$2:$NF$60=R$1),0),$E248-1966)</f>
        <v>757.02970000000005</v>
      </c>
      <c r="S248" s="12" cm="1">
        <f t="array" ref="S248">INDEX(GMWQ!$A$2:$NF$60,MATCH(1,(GMWQ!$NE$2:$NE$60=S$3)*(GMWQ!$ND$2:$ND$60=S$4)*(GMWQ!$NF$2:$NF$60=S$1),0),$E248-1966)</f>
        <v>3978.444</v>
      </c>
      <c r="T248" s="12" cm="1">
        <f t="array" ref="T248">INDEX(GMWQ!$A$2:$NF$60,MATCH(1,(GMWQ!$NE$2:$NE$60=T$3)*(GMWQ!$ND$2:$ND$60=T$4)*(GMWQ!$NF$2:$NF$60=T$1),0),$E248-1966)</f>
        <v>3416.1970000000001</v>
      </c>
      <c r="U248" s="12" cm="1">
        <f t="array" ref="U248">INDEX(GMWQ!$A$2:$NF$60,MATCH(1,(GMWQ!$NE$2:$NE$60=U$3)*(GMWQ!$ND$2:$ND$60=U$4)*(GMWQ!$NF$2:$NF$60=U$1),0),$E248-1966)</f>
        <v>1754.528</v>
      </c>
      <c r="V248" s="12" cm="1">
        <f t="array" ref="V248">INDEX(GMWQ!$A$2:$NF$60,MATCH(1,(GMWQ!$NE$2:$NE$60=V$3)*(GMWQ!$ND$2:$ND$60=V$4)*(GMWQ!$NF$2:$NF$60=V$1),0),$E248-1966)</f>
        <v>3263.288</v>
      </c>
      <c r="W248" s="12" cm="1">
        <f t="array" ref="W248">INDEX(GMWQ!$A$2:$NF$60,MATCH(1,(GMWQ!$NE$2:$NE$60=W$3)*(GMWQ!$ND$2:$ND$60=W$4)*(GMWQ!$NF$2:$NF$60=W$1),0),$E248-1966)</f>
        <v>5607.683</v>
      </c>
      <c r="X248" s="12" cm="1">
        <f t="array" ref="X248">INDEX(GMWQ!$A$2:$NF$60,MATCH(1,(GMWQ!$NE$2:$NE$60=X$3)*(GMWQ!$ND$2:$ND$60=X$4)*(GMWQ!$NF$2:$NF$60=X$1),0),$E248-1966)</f>
        <v>1273.2190000000001</v>
      </c>
      <c r="Y248" s="12" cm="1">
        <f t="array" ref="Y248">INDEX(GMWQ!$A$2:$NF$60,MATCH(1,(GMWQ!$NE$2:$NE$60=Y$3)*(GMWQ!$ND$2:$ND$60=Y$4)*(GMWQ!$NF$2:$NF$60=Y$1),0),$E248-1966)</f>
        <v>1098.4169999999999</v>
      </c>
      <c r="Z248" s="12" cm="1">
        <f t="array" ref="Z248">INDEX(GMWQ!$A$2:$NF$60,MATCH(1,(GMWQ!$NE$2:$NE$60=Z$3)*(GMWQ!$ND$2:$ND$60=Z$4)*(GMWQ!$NF$2:$NF$60=Z$1),0),$E248-1966)</f>
        <v>36486.910000000003</v>
      </c>
      <c r="AA248" s="12" cm="1">
        <f t="array" ref="AA248">INDEX(GMWQ!$A$2:$NF$60,MATCH(1,(GMWQ!$NE$2:$NE$60=AA$3)*(GMWQ!$ND$2:$ND$60=AA$4)*(GMWQ!$NF$2:$NF$60=AA$1),0),$E248-1966)</f>
        <v>6371.1949999999997</v>
      </c>
    </row>
    <row r="249" spans="1:27" x14ac:dyDescent="0.25">
      <c r="B249" s="12">
        <f t="shared" si="19"/>
        <v>2033</v>
      </c>
      <c r="C249" s="12">
        <f t="shared" si="19"/>
        <v>2033</v>
      </c>
      <c r="E249" s="12">
        <f t="shared" si="20"/>
        <v>2215</v>
      </c>
      <c r="F249" s="12" cm="1">
        <f t="array" ref="F249">INDEX(GMWQ!$A$2:$NF$60,MATCH(1,(GMWQ!$NE$2:$NE$60=F$3)*(GMWQ!$ND$2:$ND$60=F$4)*(GMWQ!$NF$2:$NF$60=F$1),0),$E249-1966)</f>
        <v>39993.64</v>
      </c>
      <c r="G249" s="12" cm="1">
        <f t="array" ref="G249">INDEX(GMWQ!$A$2:$NF$60,MATCH(1,(GMWQ!$NE$2:$NE$60=G$3)*(GMWQ!$ND$2:$ND$60=G$4)*(GMWQ!$NF$2:$NF$60=G$1),0),$E249-1966)</f>
        <v>355.9298</v>
      </c>
      <c r="H249" s="12" cm="1">
        <f t="array" ref="H249">INDEX(GMWQ!$A$2:$NF$60,MATCH(1,(GMWQ!$NE$2:$NE$60=H$3)*(GMWQ!$ND$2:$ND$60=H$4)*(GMWQ!$NF$2:$NF$60=H$1),0),$E249-1966)</f>
        <v>37.506500000000003</v>
      </c>
      <c r="I249" s="12" cm="1">
        <f t="array" ref="I249">INDEX(GMWQ!$A$2:$NF$60,MATCH(1,(GMWQ!$NE$2:$NE$60=I$3)*(GMWQ!$ND$2:$ND$60=I$4)*(GMWQ!$NF$2:$NF$60=I$1),0),$E249-1966)</f>
        <v>2254.8780000000002</v>
      </c>
      <c r="J249" s="12" cm="1">
        <f t="array" ref="J249">INDEX(GMWQ!$A$2:$NF$60,MATCH(1,(GMWQ!$NE$2:$NE$60=J$3)*(GMWQ!$ND$2:$ND$60=J$4)*(GMWQ!$NF$2:$NF$60=J$1),0),$E249-1966)</f>
        <v>132.32839999999999</v>
      </c>
      <c r="K249" s="12" cm="1">
        <f t="array" ref="K249">INDEX(GMWQ!$A$2:$NF$60,MATCH(1,(GMWQ!$NE$2:$NE$60=K$3)*(GMWQ!$ND$2:$ND$60=K$4)*(GMWQ!$NF$2:$NF$60=K$1),0),$E249-1966)</f>
        <v>255.29560000000001</v>
      </c>
      <c r="L249" s="12" cm="1">
        <f t="array" ref="L249">INDEX(GMWQ!$A$2:$NF$60,MATCH(1,(GMWQ!$NE$2:$NE$60=L$3)*(GMWQ!$ND$2:$ND$60=L$4)*(GMWQ!$NF$2:$NF$60=L$1),0),$E249-1966)</f>
        <v>2544.6779999999999</v>
      </c>
      <c r="M249" s="12" cm="1">
        <f t="array" ref="M249">INDEX(GMWQ!$A$2:$NF$60,MATCH(1,(GMWQ!$NE$2:$NE$60=M$3)*(GMWQ!$ND$2:$ND$60=M$4)*(GMWQ!$NF$2:$NF$60=M$1),0),$E249-1966)</f>
        <v>5115.6239999999998</v>
      </c>
      <c r="N249" s="12" cm="1">
        <f t="array" ref="N249">INDEX(GMWQ!$A$2:$NF$60,MATCH(1,(GMWQ!$NE$2:$NE$60=N$3)*(GMWQ!$ND$2:$ND$60=N$4)*(GMWQ!$NF$2:$NF$60=N$1),0),$E249-1966)</f>
        <v>2130.4859999999999</v>
      </c>
      <c r="O249" s="12" cm="1">
        <f t="array" ref="O249">INDEX(GMWQ!$A$2:$NF$60,MATCH(1,(GMWQ!$NE$2:$NE$60=O$3)*(GMWQ!$ND$2:$ND$60=O$4)*(GMWQ!$NF$2:$NF$60=O$1),0),$E249-1966)</f>
        <v>2878.5169999999998</v>
      </c>
      <c r="P249" s="12" cm="1">
        <f t="array" ref="P249">INDEX(GMWQ!$A$2:$NF$60,MATCH(1,(GMWQ!$NE$2:$NE$60=P$3)*(GMWQ!$ND$2:$ND$60=P$4)*(GMWQ!$NF$2:$NF$60=P$1),0),$E249-1966)</f>
        <v>1851.366</v>
      </c>
      <c r="Q249" s="12" cm="1">
        <f t="array" ref="Q249">INDEX(GMWQ!$A$2:$NF$60,MATCH(1,(GMWQ!$NE$2:$NE$60=Q$3)*(GMWQ!$ND$2:$ND$60=Q$4)*(GMWQ!$NF$2:$NF$60=Q$1),0),$E249-1966)</f>
        <v>1243.672</v>
      </c>
      <c r="R249" s="12" cm="1">
        <f t="array" ref="R249">INDEX(GMWQ!$A$2:$NF$60,MATCH(1,(GMWQ!$NE$2:$NE$60=R$3)*(GMWQ!$ND$2:$ND$60=R$4)*(GMWQ!$NF$2:$NF$60=R$1),0),$E249-1966)</f>
        <v>758.2029</v>
      </c>
      <c r="S249" s="12" cm="1">
        <f t="array" ref="S249">INDEX(GMWQ!$A$2:$NF$60,MATCH(1,(GMWQ!$NE$2:$NE$60=S$3)*(GMWQ!$ND$2:$ND$60=S$4)*(GMWQ!$NF$2:$NF$60=S$1),0),$E249-1966)</f>
        <v>3992.123</v>
      </c>
      <c r="T249" s="12" cm="1">
        <f t="array" ref="T249">INDEX(GMWQ!$A$2:$NF$60,MATCH(1,(GMWQ!$NE$2:$NE$60=T$3)*(GMWQ!$ND$2:$ND$60=T$4)*(GMWQ!$NF$2:$NF$60=T$1),0),$E249-1966)</f>
        <v>3426.857</v>
      </c>
      <c r="U249" s="12" cm="1">
        <f t="array" ref="U249">INDEX(GMWQ!$A$2:$NF$60,MATCH(1,(GMWQ!$NE$2:$NE$60=U$3)*(GMWQ!$ND$2:$ND$60=U$4)*(GMWQ!$NF$2:$NF$60=U$1),0),$E249-1966)</f>
        <v>1753.4010000000001</v>
      </c>
      <c r="V249" s="12" cm="1">
        <f t="array" ref="V249">INDEX(GMWQ!$A$2:$NF$60,MATCH(1,(GMWQ!$NE$2:$NE$60=V$3)*(GMWQ!$ND$2:$ND$60=V$4)*(GMWQ!$NF$2:$NF$60=V$1),0),$E249-1966)</f>
        <v>3266.319</v>
      </c>
      <c r="W249" s="12" cm="1">
        <f t="array" ref="W249">INDEX(GMWQ!$A$2:$NF$60,MATCH(1,(GMWQ!$NE$2:$NE$60=W$3)*(GMWQ!$ND$2:$ND$60=W$4)*(GMWQ!$NF$2:$NF$60=W$1),0),$E249-1966)</f>
        <v>5620.5219999999999</v>
      </c>
      <c r="X249" s="12" cm="1">
        <f t="array" ref="X249">INDEX(GMWQ!$A$2:$NF$60,MATCH(1,(GMWQ!$NE$2:$NE$60=X$3)*(GMWQ!$ND$2:$ND$60=X$4)*(GMWQ!$NF$2:$NF$60=X$1),0),$E249-1966)</f>
        <v>1275.519</v>
      </c>
      <c r="Y249" s="12" cm="1">
        <f t="array" ref="Y249">INDEX(GMWQ!$A$2:$NF$60,MATCH(1,(GMWQ!$NE$2:$NE$60=Y$3)*(GMWQ!$ND$2:$ND$60=Y$4)*(GMWQ!$NF$2:$NF$60=Y$1),0),$E249-1966)</f>
        <v>1099.4169999999999</v>
      </c>
      <c r="Z249" s="12" cm="1">
        <f t="array" ref="Z249">INDEX(GMWQ!$A$2:$NF$60,MATCH(1,(GMWQ!$NE$2:$NE$60=Z$3)*(GMWQ!$ND$2:$ND$60=Z$4)*(GMWQ!$NF$2:$NF$60=Z$1),0),$E249-1966)</f>
        <v>36541.64</v>
      </c>
      <c r="AA249" s="12" cm="1">
        <f t="array" ref="AA249">INDEX(GMWQ!$A$2:$NF$60,MATCH(1,(GMWQ!$NE$2:$NE$60=AA$3)*(GMWQ!$ND$2:$ND$60=AA$4)*(GMWQ!$NF$2:$NF$60=AA$1),0),$E249-1966)</f>
        <v>6379.7089999999998</v>
      </c>
    </row>
    <row r="250" spans="1:27" x14ac:dyDescent="0.25">
      <c r="B250" s="12">
        <f t="shared" si="19"/>
        <v>2033</v>
      </c>
      <c r="C250" s="12">
        <f t="shared" si="19"/>
        <v>2033</v>
      </c>
      <c r="E250" s="12">
        <f t="shared" si="20"/>
        <v>2216</v>
      </c>
      <c r="F250" s="12" cm="1">
        <f t="array" ref="F250">INDEX(GMWQ!$A$2:$NF$60,MATCH(1,(GMWQ!$NE$2:$NE$60=F$3)*(GMWQ!$ND$2:$ND$60=F$4)*(GMWQ!$NF$2:$NF$60=F$1),0),$E250-1966)</f>
        <v>40047.769999999997</v>
      </c>
      <c r="G250" s="12" cm="1">
        <f t="array" ref="G250">INDEX(GMWQ!$A$2:$NF$60,MATCH(1,(GMWQ!$NE$2:$NE$60=G$3)*(GMWQ!$ND$2:$ND$60=G$4)*(GMWQ!$NF$2:$NF$60=G$1),0),$E250-1966)</f>
        <v>355.0616</v>
      </c>
      <c r="H250" s="12" cm="1">
        <f t="array" ref="H250">INDEX(GMWQ!$A$2:$NF$60,MATCH(1,(GMWQ!$NE$2:$NE$60=H$3)*(GMWQ!$ND$2:$ND$60=H$4)*(GMWQ!$NF$2:$NF$60=H$1),0),$E250-1966)</f>
        <v>37.158830000000002</v>
      </c>
      <c r="I250" s="12" cm="1">
        <f t="array" ref="I250">INDEX(GMWQ!$A$2:$NF$60,MATCH(1,(GMWQ!$NE$2:$NE$60=I$3)*(GMWQ!$ND$2:$ND$60=I$4)*(GMWQ!$NF$2:$NF$60=I$1),0),$E250-1966)</f>
        <v>2243.049</v>
      </c>
      <c r="J250" s="12" cm="1">
        <f t="array" ref="J250">INDEX(GMWQ!$A$2:$NF$60,MATCH(1,(GMWQ!$NE$2:$NE$60=J$3)*(GMWQ!$ND$2:$ND$60=J$4)*(GMWQ!$NF$2:$NF$60=J$1),0),$E250-1966)</f>
        <v>132.1489</v>
      </c>
      <c r="K250" s="12" cm="1">
        <f t="array" ref="K250">INDEX(GMWQ!$A$2:$NF$60,MATCH(1,(GMWQ!$NE$2:$NE$60=K$3)*(GMWQ!$ND$2:$ND$60=K$4)*(GMWQ!$NF$2:$NF$60=K$1),0),$E250-1966)</f>
        <v>255.31290000000001</v>
      </c>
      <c r="L250" s="12" cm="1">
        <f t="array" ref="L250">INDEX(GMWQ!$A$2:$NF$60,MATCH(1,(GMWQ!$NE$2:$NE$60=L$3)*(GMWQ!$ND$2:$ND$60=L$4)*(GMWQ!$NF$2:$NF$60=L$1),0),$E250-1966)</f>
        <v>2550.9740000000002</v>
      </c>
      <c r="M250" s="12" cm="1">
        <f t="array" ref="M250">INDEX(GMWQ!$A$2:$NF$60,MATCH(1,(GMWQ!$NE$2:$NE$60=M$3)*(GMWQ!$ND$2:$ND$60=M$4)*(GMWQ!$NF$2:$NF$60=M$1),0),$E250-1966)</f>
        <v>5122.4639999999999</v>
      </c>
      <c r="N250" s="12" cm="1">
        <f t="array" ref="N250">INDEX(GMWQ!$A$2:$NF$60,MATCH(1,(GMWQ!$NE$2:$NE$60=N$3)*(GMWQ!$ND$2:$ND$60=N$4)*(GMWQ!$NF$2:$NF$60=N$1),0),$E250-1966)</f>
        <v>2134.3879999999999</v>
      </c>
      <c r="O250" s="12" cm="1">
        <f t="array" ref="O250">INDEX(GMWQ!$A$2:$NF$60,MATCH(1,(GMWQ!$NE$2:$NE$60=O$3)*(GMWQ!$ND$2:$ND$60=O$4)*(GMWQ!$NF$2:$NF$60=O$1),0),$E250-1966)</f>
        <v>2883.1529999999998</v>
      </c>
      <c r="P250" s="12" cm="1">
        <f t="array" ref="P250">INDEX(GMWQ!$A$2:$NF$60,MATCH(1,(GMWQ!$NE$2:$NE$60=P$3)*(GMWQ!$ND$2:$ND$60=P$4)*(GMWQ!$NF$2:$NF$60=P$1),0),$E250-1966)</f>
        <v>1855.606</v>
      </c>
      <c r="Q250" s="12" cm="1">
        <f t="array" ref="Q250">INDEX(GMWQ!$A$2:$NF$60,MATCH(1,(GMWQ!$NE$2:$NE$60=Q$3)*(GMWQ!$ND$2:$ND$60=Q$4)*(GMWQ!$NF$2:$NF$60=Q$1),0),$E250-1966)</f>
        <v>1244.5160000000001</v>
      </c>
      <c r="R250" s="12" cm="1">
        <f t="array" ref="R250">INDEX(GMWQ!$A$2:$NF$60,MATCH(1,(GMWQ!$NE$2:$NE$60=R$3)*(GMWQ!$ND$2:$ND$60=R$4)*(GMWQ!$NF$2:$NF$60=R$1),0),$E250-1966)</f>
        <v>759.28160000000003</v>
      </c>
      <c r="S250" s="12" cm="1">
        <f t="array" ref="S250">INDEX(GMWQ!$A$2:$NF$60,MATCH(1,(GMWQ!$NE$2:$NE$60=S$3)*(GMWQ!$ND$2:$ND$60=S$4)*(GMWQ!$NF$2:$NF$60=S$1),0),$E250-1966)</f>
        <v>4005.24</v>
      </c>
      <c r="T250" s="12" cm="1">
        <f t="array" ref="T250">INDEX(GMWQ!$A$2:$NF$60,MATCH(1,(GMWQ!$NE$2:$NE$60=T$3)*(GMWQ!$ND$2:$ND$60=T$4)*(GMWQ!$NF$2:$NF$60=T$1),0),$E250-1966)</f>
        <v>3437.018</v>
      </c>
      <c r="U250" s="12" cm="1">
        <f t="array" ref="U250">INDEX(GMWQ!$A$2:$NF$60,MATCH(1,(GMWQ!$NE$2:$NE$60=U$3)*(GMWQ!$ND$2:$ND$60=U$4)*(GMWQ!$NF$2:$NF$60=U$1),0),$E250-1966)</f>
        <v>1752.0229999999999</v>
      </c>
      <c r="V250" s="12" cm="1">
        <f t="array" ref="V250">INDEX(GMWQ!$A$2:$NF$60,MATCH(1,(GMWQ!$NE$2:$NE$60=V$3)*(GMWQ!$ND$2:$ND$60=V$4)*(GMWQ!$NF$2:$NF$60=V$1),0),$E250-1966)</f>
        <v>3268.8939999999998</v>
      </c>
      <c r="W250" s="12" cm="1">
        <f t="array" ref="W250">INDEX(GMWQ!$A$2:$NF$60,MATCH(1,(GMWQ!$NE$2:$NE$60=W$3)*(GMWQ!$ND$2:$ND$60=W$4)*(GMWQ!$NF$2:$NF$60=W$1),0),$E250-1966)</f>
        <v>5632.585</v>
      </c>
      <c r="X250" s="12" cm="1">
        <f t="array" ref="X250">INDEX(GMWQ!$A$2:$NF$60,MATCH(1,(GMWQ!$NE$2:$NE$60=X$3)*(GMWQ!$ND$2:$ND$60=X$4)*(GMWQ!$NF$2:$NF$60=X$1),0),$E250-1966)</f>
        <v>1277.6389999999999</v>
      </c>
      <c r="Y250" s="12" cm="1">
        <f t="array" ref="Y250">INDEX(GMWQ!$A$2:$NF$60,MATCH(1,(GMWQ!$NE$2:$NE$60=Y$3)*(GMWQ!$ND$2:$ND$60=Y$4)*(GMWQ!$NF$2:$NF$60=Y$1),0),$E250-1966)</f>
        <v>1100.258</v>
      </c>
      <c r="Z250" s="12" cm="1">
        <f t="array" ref="Z250">INDEX(GMWQ!$A$2:$NF$60,MATCH(1,(GMWQ!$NE$2:$NE$60=Z$3)*(GMWQ!$ND$2:$ND$60=Z$4)*(GMWQ!$NF$2:$NF$60=Z$1),0),$E250-1966)</f>
        <v>36591.1</v>
      </c>
      <c r="AA250" s="12" cm="1">
        <f t="array" ref="AA250">INDEX(GMWQ!$A$2:$NF$60,MATCH(1,(GMWQ!$NE$2:$NE$60=AA$3)*(GMWQ!$ND$2:$ND$60=AA$4)*(GMWQ!$NF$2:$NF$60=AA$1),0),$E250-1966)</f>
        <v>6387.6559999999999</v>
      </c>
    </row>
    <row r="251" spans="1:27" x14ac:dyDescent="0.25">
      <c r="A251" s="12">
        <v>2034</v>
      </c>
      <c r="B251" s="12">
        <f t="shared" si="19"/>
        <v>2034</v>
      </c>
      <c r="C251" s="12">
        <f t="shared" si="19"/>
        <v>2033</v>
      </c>
      <c r="D251" s="12">
        <f t="shared" si="19"/>
        <v>2033</v>
      </c>
      <c r="E251" s="12">
        <f t="shared" si="20"/>
        <v>2217</v>
      </c>
      <c r="F251" s="12" cm="1">
        <f t="array" ref="F251">INDEX(GMWQ!$A$2:$NF$60,MATCH(1,(GMWQ!$NE$2:$NE$60=F$3)*(GMWQ!$ND$2:$ND$60=F$4)*(GMWQ!$NF$2:$NF$60=F$1),0),$E251-1966)</f>
        <v>40103.839999999997</v>
      </c>
      <c r="G251" s="12" cm="1">
        <f t="array" ref="G251">INDEX(GMWQ!$A$2:$NF$60,MATCH(1,(GMWQ!$NE$2:$NE$60=G$3)*(GMWQ!$ND$2:$ND$60=G$4)*(GMWQ!$NF$2:$NF$60=G$1),0),$E251-1966)</f>
        <v>354.22039999999998</v>
      </c>
      <c r="H251" s="12" cm="1">
        <f t="array" ref="H251">INDEX(GMWQ!$A$2:$NF$60,MATCH(1,(GMWQ!$NE$2:$NE$60=H$3)*(GMWQ!$ND$2:$ND$60=H$4)*(GMWQ!$NF$2:$NF$60=H$1),0),$E251-1966)</f>
        <v>36.816249999999997</v>
      </c>
      <c r="I251" s="12" cm="1">
        <f t="array" ref="I251">INDEX(GMWQ!$A$2:$NF$60,MATCH(1,(GMWQ!$NE$2:$NE$60=I$3)*(GMWQ!$ND$2:$ND$60=I$4)*(GMWQ!$NF$2:$NF$60=I$1),0),$E251-1966)</f>
        <v>2231.0929999999998</v>
      </c>
      <c r="J251" s="12" cm="1">
        <f t="array" ref="J251">INDEX(GMWQ!$A$2:$NF$60,MATCH(1,(GMWQ!$NE$2:$NE$60=J$3)*(GMWQ!$ND$2:$ND$60=J$4)*(GMWQ!$NF$2:$NF$60=J$1),0),$E251-1966)</f>
        <v>131.9537</v>
      </c>
      <c r="K251" s="12" cm="1">
        <f t="array" ref="K251">INDEX(GMWQ!$A$2:$NF$60,MATCH(1,(GMWQ!$NE$2:$NE$60=K$3)*(GMWQ!$ND$2:$ND$60=K$4)*(GMWQ!$NF$2:$NF$60=K$1),0),$E251-1966)</f>
        <v>255.27529999999999</v>
      </c>
      <c r="L251" s="12" cm="1">
        <f t="array" ref="L251">INDEX(GMWQ!$A$2:$NF$60,MATCH(1,(GMWQ!$NE$2:$NE$60=L$3)*(GMWQ!$ND$2:$ND$60=L$4)*(GMWQ!$NF$2:$NF$60=L$1),0),$E251-1966)</f>
        <v>2557.5520000000001</v>
      </c>
      <c r="M251" s="12" cm="1">
        <f t="array" ref="M251">INDEX(GMWQ!$A$2:$NF$60,MATCH(1,(GMWQ!$NE$2:$NE$60=M$3)*(GMWQ!$ND$2:$ND$60=M$4)*(GMWQ!$NF$2:$NF$60=M$1),0),$E251-1966)</f>
        <v>5129.4250000000002</v>
      </c>
      <c r="N251" s="12" cm="1">
        <f t="array" ref="N251">INDEX(GMWQ!$A$2:$NF$60,MATCH(1,(GMWQ!$NE$2:$NE$60=N$3)*(GMWQ!$ND$2:$ND$60=N$4)*(GMWQ!$NF$2:$NF$60=N$1),0),$E251-1966)</f>
        <v>2138.3539999999998</v>
      </c>
      <c r="O251" s="12" cm="1">
        <f t="array" ref="O251">INDEX(GMWQ!$A$2:$NF$60,MATCH(1,(GMWQ!$NE$2:$NE$60=O$3)*(GMWQ!$ND$2:$ND$60=O$4)*(GMWQ!$NF$2:$NF$60=O$1),0),$E251-1966)</f>
        <v>2887.8249999999998</v>
      </c>
      <c r="P251" s="12" cm="1">
        <f t="array" ref="P251">INDEX(GMWQ!$A$2:$NF$60,MATCH(1,(GMWQ!$NE$2:$NE$60=P$3)*(GMWQ!$ND$2:$ND$60=P$4)*(GMWQ!$NF$2:$NF$60=P$1),0),$E251-1966)</f>
        <v>1859.855</v>
      </c>
      <c r="Q251" s="12" cm="1">
        <f t="array" ref="Q251">INDEX(GMWQ!$A$2:$NF$60,MATCH(1,(GMWQ!$NE$2:$NE$60=Q$3)*(GMWQ!$ND$2:$ND$60=Q$4)*(GMWQ!$NF$2:$NF$60=Q$1),0),$E251-1966)</f>
        <v>1245.3879999999999</v>
      </c>
      <c r="R251" s="12" cm="1">
        <f t="array" ref="R251">INDEX(GMWQ!$A$2:$NF$60,MATCH(1,(GMWQ!$NE$2:$NE$60=R$3)*(GMWQ!$ND$2:$ND$60=R$4)*(GMWQ!$NF$2:$NF$60=R$1),0),$E251-1966)</f>
        <v>760.40610000000004</v>
      </c>
      <c r="S251" s="12" cm="1">
        <f t="array" ref="S251">INDEX(GMWQ!$A$2:$NF$60,MATCH(1,(GMWQ!$NE$2:$NE$60=S$3)*(GMWQ!$ND$2:$ND$60=S$4)*(GMWQ!$NF$2:$NF$60=S$1),0),$E251-1966)</f>
        <v>4018.4609999999998</v>
      </c>
      <c r="T251" s="12" cm="1">
        <f t="array" ref="T251">INDEX(GMWQ!$A$2:$NF$60,MATCH(1,(GMWQ!$NE$2:$NE$60=T$3)*(GMWQ!$ND$2:$ND$60=T$4)*(GMWQ!$NF$2:$NF$60=T$1),0),$E251-1966)</f>
        <v>3447.2739999999999</v>
      </c>
      <c r="U251" s="12" cm="1">
        <f t="array" ref="U251">INDEX(GMWQ!$A$2:$NF$60,MATCH(1,(GMWQ!$NE$2:$NE$60=U$3)*(GMWQ!$ND$2:$ND$60=U$4)*(GMWQ!$NF$2:$NF$60=U$1),0),$E251-1966)</f>
        <v>1750.825</v>
      </c>
      <c r="V251" s="12" cm="1">
        <f t="array" ref="V251">INDEX(GMWQ!$A$2:$NF$60,MATCH(1,(GMWQ!$NE$2:$NE$60=V$3)*(GMWQ!$ND$2:$ND$60=V$4)*(GMWQ!$NF$2:$NF$60=V$1),0),$E251-1966)</f>
        <v>3271.7840000000001</v>
      </c>
      <c r="W251" s="12" cm="1">
        <f t="array" ref="W251">INDEX(GMWQ!$A$2:$NF$60,MATCH(1,(GMWQ!$NE$2:$NE$60=W$3)*(GMWQ!$ND$2:$ND$60=W$4)*(GMWQ!$NF$2:$NF$60=W$1),0),$E251-1966)</f>
        <v>5645.2389999999996</v>
      </c>
      <c r="X251" s="12" cm="1">
        <f t="array" ref="X251">INDEX(GMWQ!$A$2:$NF$60,MATCH(1,(GMWQ!$NE$2:$NE$60=X$3)*(GMWQ!$ND$2:$ND$60=X$4)*(GMWQ!$NF$2:$NF$60=X$1),0),$E251-1966)</f>
        <v>1279.8869999999999</v>
      </c>
      <c r="Y251" s="12" cm="1">
        <f t="array" ref="Y251">INDEX(GMWQ!$A$2:$NF$60,MATCH(1,(GMWQ!$NE$2:$NE$60=Y$3)*(GMWQ!$ND$2:$ND$60=Y$4)*(GMWQ!$NF$2:$NF$60=Y$1),0),$E251-1966)</f>
        <v>1101.211</v>
      </c>
      <c r="Z251" s="12" cm="1">
        <f t="array" ref="Z251">INDEX(GMWQ!$A$2:$NF$60,MATCH(1,(GMWQ!$NE$2:$NE$60=Z$3)*(GMWQ!$ND$2:$ND$60=Z$4)*(GMWQ!$NF$2:$NF$60=Z$1),0),$E251-1966)</f>
        <v>36642.33</v>
      </c>
      <c r="AA251" s="12" cm="1">
        <f t="array" ref="AA251">INDEX(GMWQ!$A$2:$NF$60,MATCH(1,(GMWQ!$NE$2:$NE$60=AA$3)*(GMWQ!$ND$2:$ND$60=AA$4)*(GMWQ!$NF$2:$NF$60=AA$1),0),$E251-1966)</f>
        <v>6395.7330000000002</v>
      </c>
    </row>
    <row r="252" spans="1:27" x14ac:dyDescent="0.25">
      <c r="B252" s="12">
        <f t="shared" ref="B252:D267" si="21">+B248+1</f>
        <v>2034</v>
      </c>
      <c r="C252" s="12">
        <f t="shared" si="21"/>
        <v>2034</v>
      </c>
      <c r="E252" s="12">
        <f t="shared" si="20"/>
        <v>2218</v>
      </c>
      <c r="F252" s="12" cm="1">
        <f t="array" ref="F252">INDEX(GMWQ!$A$2:$NF$60,MATCH(1,(GMWQ!$NE$2:$NE$60=F$3)*(GMWQ!$ND$2:$ND$60=F$4)*(GMWQ!$NF$2:$NF$60=F$1),0),$E252-1966)</f>
        <v>40155.949999999997</v>
      </c>
      <c r="G252" s="12" cm="1">
        <f t="array" ref="G252">INDEX(GMWQ!$A$2:$NF$60,MATCH(1,(GMWQ!$NE$2:$NE$60=G$3)*(GMWQ!$ND$2:$ND$60=G$4)*(GMWQ!$NF$2:$NF$60=G$1),0),$E252-1966)</f>
        <v>353.3177</v>
      </c>
      <c r="H252" s="12" cm="1">
        <f t="array" ref="H252">INDEX(GMWQ!$A$2:$NF$60,MATCH(1,(GMWQ!$NE$2:$NE$60=H$3)*(GMWQ!$ND$2:$ND$60=H$4)*(GMWQ!$NF$2:$NF$60=H$1),0),$E252-1966)</f>
        <v>36.477069999999998</v>
      </c>
      <c r="I252" s="12" cm="1">
        <f t="array" ref="I252">INDEX(GMWQ!$A$2:$NF$60,MATCH(1,(GMWQ!$NE$2:$NE$60=I$3)*(GMWQ!$ND$2:$ND$60=I$4)*(GMWQ!$NF$2:$NF$60=I$1),0),$E252-1966)</f>
        <v>2219.3119999999999</v>
      </c>
      <c r="J252" s="12" cm="1">
        <f t="array" ref="J252">INDEX(GMWQ!$A$2:$NF$60,MATCH(1,(GMWQ!$NE$2:$NE$60=J$3)*(GMWQ!$ND$2:$ND$60=J$4)*(GMWQ!$NF$2:$NF$60=J$1),0),$E252-1966)</f>
        <v>131.7619</v>
      </c>
      <c r="K252" s="12" cm="1">
        <f t="array" ref="K252">INDEX(GMWQ!$A$2:$NF$60,MATCH(1,(GMWQ!$NE$2:$NE$60=K$3)*(GMWQ!$ND$2:$ND$60=K$4)*(GMWQ!$NF$2:$NF$60=K$1),0),$E252-1966)</f>
        <v>255.25470000000001</v>
      </c>
      <c r="L252" s="12" cm="1">
        <f t="array" ref="L252">INDEX(GMWQ!$A$2:$NF$60,MATCH(1,(GMWQ!$NE$2:$NE$60=L$3)*(GMWQ!$ND$2:$ND$60=L$4)*(GMWQ!$NF$2:$NF$60=L$1),0),$E252-1966)</f>
        <v>2563.7930000000001</v>
      </c>
      <c r="M252" s="12" cm="1">
        <f t="array" ref="M252">INDEX(GMWQ!$A$2:$NF$60,MATCH(1,(GMWQ!$NE$2:$NE$60=M$3)*(GMWQ!$ND$2:$ND$60=M$4)*(GMWQ!$NF$2:$NF$60=M$1),0),$E252-1966)</f>
        <v>5135.8900000000003</v>
      </c>
      <c r="N252" s="12" cm="1">
        <f t="array" ref="N252">INDEX(GMWQ!$A$2:$NF$60,MATCH(1,(GMWQ!$NE$2:$NE$60=N$3)*(GMWQ!$ND$2:$ND$60=N$4)*(GMWQ!$NF$2:$NF$60=N$1),0),$E252-1966)</f>
        <v>2142.1419999999998</v>
      </c>
      <c r="O252" s="12" cm="1">
        <f t="array" ref="O252">INDEX(GMWQ!$A$2:$NF$60,MATCH(1,(GMWQ!$NE$2:$NE$60=O$3)*(GMWQ!$ND$2:$ND$60=O$4)*(GMWQ!$NF$2:$NF$60=O$1),0),$E252-1966)</f>
        <v>2892.1889999999999</v>
      </c>
      <c r="P252" s="12" cm="1">
        <f t="array" ref="P252">INDEX(GMWQ!$A$2:$NF$60,MATCH(1,(GMWQ!$NE$2:$NE$60=P$3)*(GMWQ!$ND$2:$ND$60=P$4)*(GMWQ!$NF$2:$NF$60=P$1),0),$E252-1966)</f>
        <v>1863.9380000000001</v>
      </c>
      <c r="Q252" s="12" cm="1">
        <f t="array" ref="Q252">INDEX(GMWQ!$A$2:$NF$60,MATCH(1,(GMWQ!$NE$2:$NE$60=Q$3)*(GMWQ!$ND$2:$ND$60=Q$4)*(GMWQ!$NF$2:$NF$60=Q$1),0),$E252-1966)</f>
        <v>1246.133</v>
      </c>
      <c r="R252" s="12" cm="1">
        <f t="array" ref="R252">INDEX(GMWQ!$A$2:$NF$60,MATCH(1,(GMWQ!$NE$2:$NE$60=R$3)*(GMWQ!$ND$2:$ND$60=R$4)*(GMWQ!$NF$2:$NF$60=R$1),0),$E252-1966)</f>
        <v>761.44460000000004</v>
      </c>
      <c r="S252" s="12" cm="1">
        <f t="array" ref="S252">INDEX(GMWQ!$A$2:$NF$60,MATCH(1,(GMWQ!$NE$2:$NE$60=S$3)*(GMWQ!$ND$2:$ND$60=S$4)*(GMWQ!$NF$2:$NF$60=S$1),0),$E252-1966)</f>
        <v>4031.32</v>
      </c>
      <c r="T252" s="12" cm="1">
        <f t="array" ref="T252">INDEX(GMWQ!$A$2:$NF$60,MATCH(1,(GMWQ!$NE$2:$NE$60=T$3)*(GMWQ!$ND$2:$ND$60=T$4)*(GMWQ!$NF$2:$NF$60=T$1),0),$E252-1966)</f>
        <v>3457.2020000000002</v>
      </c>
      <c r="U252" s="12" cm="1">
        <f t="array" ref="U252">INDEX(GMWQ!$A$2:$NF$60,MATCH(1,(GMWQ!$NE$2:$NE$60=U$3)*(GMWQ!$ND$2:$ND$60=U$4)*(GMWQ!$NF$2:$NF$60=U$1),0),$E252-1966)</f>
        <v>1749.386</v>
      </c>
      <c r="V252" s="12" cm="1">
        <f t="array" ref="V252">INDEX(GMWQ!$A$2:$NF$60,MATCH(1,(GMWQ!$NE$2:$NE$60=V$3)*(GMWQ!$ND$2:$ND$60=V$4)*(GMWQ!$NF$2:$NF$60=V$1),0),$E252-1966)</f>
        <v>3274.25</v>
      </c>
      <c r="W252" s="12" cm="1">
        <f t="array" ref="W252">INDEX(GMWQ!$A$2:$NF$60,MATCH(1,(GMWQ!$NE$2:$NE$60=W$3)*(GMWQ!$ND$2:$ND$60=W$4)*(GMWQ!$NF$2:$NF$60=W$1),0),$E252-1966)</f>
        <v>5657.1559999999999</v>
      </c>
      <c r="X252" s="12" cm="1">
        <f t="array" ref="X252">INDEX(GMWQ!$A$2:$NF$60,MATCH(1,(GMWQ!$NE$2:$NE$60=X$3)*(GMWQ!$ND$2:$ND$60=X$4)*(GMWQ!$NF$2:$NF$60=X$1),0),$E252-1966)</f>
        <v>1281.9670000000001</v>
      </c>
      <c r="Y252" s="12" cm="1">
        <f t="array" ref="Y252">INDEX(GMWQ!$A$2:$NF$60,MATCH(1,(GMWQ!$NE$2:$NE$60=Y$3)*(GMWQ!$ND$2:$ND$60=Y$4)*(GMWQ!$NF$2:$NF$60=Y$1),0),$E252-1966)</f>
        <v>1102.0119999999999</v>
      </c>
      <c r="Z252" s="12" cm="1">
        <f t="array" ref="Z252">INDEX(GMWQ!$A$2:$NF$60,MATCH(1,(GMWQ!$NE$2:$NE$60=Z$3)*(GMWQ!$ND$2:$ND$60=Z$4)*(GMWQ!$NF$2:$NF$60=Z$1),0),$E252-1966)</f>
        <v>36689.94</v>
      </c>
      <c r="AA252" s="12" cm="1">
        <f t="array" ref="AA252">INDEX(GMWQ!$A$2:$NF$60,MATCH(1,(GMWQ!$NE$2:$NE$60=AA$3)*(GMWQ!$ND$2:$ND$60=AA$4)*(GMWQ!$NF$2:$NF$60=AA$1),0),$E252-1966)</f>
        <v>6403.43</v>
      </c>
    </row>
    <row r="253" spans="1:27" x14ac:dyDescent="0.25">
      <c r="B253" s="12">
        <f t="shared" si="21"/>
        <v>2034</v>
      </c>
      <c r="C253" s="12">
        <f t="shared" si="21"/>
        <v>2034</v>
      </c>
      <c r="E253" s="12">
        <f t="shared" si="20"/>
        <v>2219</v>
      </c>
      <c r="F253" s="12" cm="1">
        <f t="array" ref="F253">INDEX(GMWQ!$A$2:$NF$60,MATCH(1,(GMWQ!$NE$2:$NE$60=F$3)*(GMWQ!$ND$2:$ND$60=F$4)*(GMWQ!$NF$2:$NF$60=F$1),0),$E253-1966)</f>
        <v>40207.31</v>
      </c>
      <c r="G253" s="12" cm="1">
        <f t="array" ref="G253">INDEX(GMWQ!$A$2:$NF$60,MATCH(1,(GMWQ!$NE$2:$NE$60=G$3)*(GMWQ!$ND$2:$ND$60=G$4)*(GMWQ!$NF$2:$NF$60=G$1),0),$E253-1966)</f>
        <v>352.38679999999999</v>
      </c>
      <c r="H253" s="12" cm="1">
        <f t="array" ref="H253">INDEX(GMWQ!$A$2:$NF$60,MATCH(1,(GMWQ!$NE$2:$NE$60=H$3)*(GMWQ!$ND$2:$ND$60=H$4)*(GMWQ!$NF$2:$NF$60=H$1),0),$E253-1966)</f>
        <v>36.135910000000003</v>
      </c>
      <c r="I253" s="12" cm="1">
        <f t="array" ref="I253">INDEX(GMWQ!$A$2:$NF$60,MATCH(1,(GMWQ!$NE$2:$NE$60=I$3)*(GMWQ!$ND$2:$ND$60=I$4)*(GMWQ!$NF$2:$NF$60=I$1),0),$E253-1966)</f>
        <v>2207.33</v>
      </c>
      <c r="J253" s="12" cm="1">
        <f t="array" ref="J253">INDEX(GMWQ!$A$2:$NF$60,MATCH(1,(GMWQ!$NE$2:$NE$60=J$3)*(GMWQ!$ND$2:$ND$60=J$4)*(GMWQ!$NF$2:$NF$60=J$1),0),$E253-1966)</f>
        <v>131.5642</v>
      </c>
      <c r="K253" s="12" cm="1">
        <f t="array" ref="K253">INDEX(GMWQ!$A$2:$NF$60,MATCH(1,(GMWQ!$NE$2:$NE$60=K$3)*(GMWQ!$ND$2:$ND$60=K$4)*(GMWQ!$NF$2:$NF$60=K$1),0),$E253-1966)</f>
        <v>255.23500000000001</v>
      </c>
      <c r="L253" s="12" cm="1">
        <f t="array" ref="L253">INDEX(GMWQ!$A$2:$NF$60,MATCH(1,(GMWQ!$NE$2:$NE$60=L$3)*(GMWQ!$ND$2:$ND$60=L$4)*(GMWQ!$NF$2:$NF$60=L$1),0),$E253-1966)</f>
        <v>2569.991</v>
      </c>
      <c r="M253" s="12" cm="1">
        <f t="array" ref="M253">INDEX(GMWQ!$A$2:$NF$60,MATCH(1,(GMWQ!$NE$2:$NE$60=M$3)*(GMWQ!$ND$2:$ND$60=M$4)*(GMWQ!$NF$2:$NF$60=M$1),0),$E253-1966)</f>
        <v>5142.2669999999998</v>
      </c>
      <c r="N253" s="12" cm="1">
        <f t="array" ref="N253">INDEX(GMWQ!$A$2:$NF$60,MATCH(1,(GMWQ!$NE$2:$NE$60=N$3)*(GMWQ!$ND$2:$ND$60=N$4)*(GMWQ!$NF$2:$NF$60=N$1),0),$E253-1966)</f>
        <v>2145.9180000000001</v>
      </c>
      <c r="O253" s="12" cm="1">
        <f t="array" ref="O253">INDEX(GMWQ!$A$2:$NF$60,MATCH(1,(GMWQ!$NE$2:$NE$60=O$3)*(GMWQ!$ND$2:$ND$60=O$4)*(GMWQ!$NF$2:$NF$60=O$1),0),$E253-1966)</f>
        <v>2896.5419999999999</v>
      </c>
      <c r="P253" s="12" cm="1">
        <f t="array" ref="P253">INDEX(GMWQ!$A$2:$NF$60,MATCH(1,(GMWQ!$NE$2:$NE$60=P$3)*(GMWQ!$ND$2:$ND$60=P$4)*(GMWQ!$NF$2:$NF$60=P$1),0),$E253-1966)</f>
        <v>1868.0229999999999</v>
      </c>
      <c r="Q253" s="12" cm="1">
        <f t="array" ref="Q253">INDEX(GMWQ!$A$2:$NF$60,MATCH(1,(GMWQ!$NE$2:$NE$60=Q$3)*(GMWQ!$ND$2:$ND$60=Q$4)*(GMWQ!$NF$2:$NF$60=Q$1),0),$E253-1966)</f>
        <v>1246.8630000000001</v>
      </c>
      <c r="R253" s="12" cm="1">
        <f t="array" ref="R253">INDEX(GMWQ!$A$2:$NF$60,MATCH(1,(GMWQ!$NE$2:$NE$60=R$3)*(GMWQ!$ND$2:$ND$60=R$4)*(GMWQ!$NF$2:$NF$60=R$1),0),$E253-1966)</f>
        <v>762.4624</v>
      </c>
      <c r="S253" s="12" cm="1">
        <f t="array" ref="S253">INDEX(GMWQ!$A$2:$NF$60,MATCH(1,(GMWQ!$NE$2:$NE$60=S$3)*(GMWQ!$ND$2:$ND$60=S$4)*(GMWQ!$NF$2:$NF$60=S$1),0),$E253-1966)</f>
        <v>4044.172</v>
      </c>
      <c r="T253" s="12" cm="1">
        <f t="array" ref="T253">INDEX(GMWQ!$A$2:$NF$60,MATCH(1,(GMWQ!$NE$2:$NE$60=T$3)*(GMWQ!$ND$2:$ND$60=T$4)*(GMWQ!$NF$2:$NF$60=T$1),0),$E253-1966)</f>
        <v>3467.1210000000001</v>
      </c>
      <c r="U253" s="12" cm="1">
        <f t="array" ref="U253">INDEX(GMWQ!$A$2:$NF$60,MATCH(1,(GMWQ!$NE$2:$NE$60=U$3)*(GMWQ!$ND$2:$ND$60=U$4)*(GMWQ!$NF$2:$NF$60=U$1),0),$E253-1966)</f>
        <v>1747.9110000000001</v>
      </c>
      <c r="V253" s="12" cm="1">
        <f t="array" ref="V253">INDEX(GMWQ!$A$2:$NF$60,MATCH(1,(GMWQ!$NE$2:$NE$60=V$3)*(GMWQ!$ND$2:$ND$60=V$4)*(GMWQ!$NF$2:$NF$60=V$1),0),$E253-1966)</f>
        <v>3276.6350000000002</v>
      </c>
      <c r="W253" s="12" cm="1">
        <f t="array" ref="W253">INDEX(GMWQ!$A$2:$NF$60,MATCH(1,(GMWQ!$NE$2:$NE$60=W$3)*(GMWQ!$ND$2:$ND$60=W$4)*(GMWQ!$NF$2:$NF$60=W$1),0),$E253-1966)</f>
        <v>5668.9579999999996</v>
      </c>
      <c r="X253" s="12" cm="1">
        <f t="array" ref="X253">INDEX(GMWQ!$A$2:$NF$60,MATCH(1,(GMWQ!$NE$2:$NE$60=X$3)*(GMWQ!$ND$2:$ND$60=X$4)*(GMWQ!$NF$2:$NF$60=X$1),0),$E253-1966)</f>
        <v>1284.0170000000001</v>
      </c>
      <c r="Y253" s="12" cm="1">
        <f t="array" ref="Y253">INDEX(GMWQ!$A$2:$NF$60,MATCH(1,(GMWQ!$NE$2:$NE$60=Y$3)*(GMWQ!$ND$2:$ND$60=Y$4)*(GMWQ!$NF$2:$NF$60=Y$1),0),$E253-1966)</f>
        <v>1102.7850000000001</v>
      </c>
      <c r="Z253" s="12" cm="1">
        <f t="array" ref="Z253">INDEX(GMWQ!$A$2:$NF$60,MATCH(1,(GMWQ!$NE$2:$NE$60=Z$3)*(GMWQ!$ND$2:$ND$60=Z$4)*(GMWQ!$NF$2:$NF$60=Z$1),0),$E253-1966)</f>
        <v>36736.870000000003</v>
      </c>
      <c r="AA253" s="12" cm="1">
        <f t="array" ref="AA253">INDEX(GMWQ!$A$2:$NF$60,MATCH(1,(GMWQ!$NE$2:$NE$60=AA$3)*(GMWQ!$ND$2:$ND$60=AA$4)*(GMWQ!$NF$2:$NF$60=AA$1),0),$E253-1966)</f>
        <v>6411.0770000000002</v>
      </c>
    </row>
    <row r="254" spans="1:27" x14ac:dyDescent="0.25">
      <c r="B254" s="12">
        <f t="shared" si="21"/>
        <v>2034</v>
      </c>
      <c r="C254" s="12">
        <f t="shared" si="21"/>
        <v>2034</v>
      </c>
      <c r="E254" s="12">
        <f t="shared" si="20"/>
        <v>2220</v>
      </c>
      <c r="F254" s="12" cm="1">
        <f t="array" ref="F254">INDEX(GMWQ!$A$2:$NF$60,MATCH(1,(GMWQ!$NE$2:$NE$60=F$3)*(GMWQ!$ND$2:$ND$60=F$4)*(GMWQ!$NF$2:$NF$60=F$1),0),$E254-1966)</f>
        <v>40259.33</v>
      </c>
      <c r="G254" s="12" cm="1">
        <f t="array" ref="G254">INDEX(GMWQ!$A$2:$NF$60,MATCH(1,(GMWQ!$NE$2:$NE$60=G$3)*(GMWQ!$ND$2:$ND$60=G$4)*(GMWQ!$NF$2:$NF$60=G$1),0),$E254-1966)</f>
        <v>351.45150000000001</v>
      </c>
      <c r="H254" s="12" cm="1">
        <f t="array" ref="H254">INDEX(GMWQ!$A$2:$NF$60,MATCH(1,(GMWQ!$NE$2:$NE$60=H$3)*(GMWQ!$ND$2:$ND$60=H$4)*(GMWQ!$NF$2:$NF$60=H$1),0),$E254-1966)</f>
        <v>35.798409999999997</v>
      </c>
      <c r="I254" s="12" cm="1">
        <f t="array" ref="I254">INDEX(GMWQ!$A$2:$NF$60,MATCH(1,(GMWQ!$NE$2:$NE$60=I$3)*(GMWQ!$ND$2:$ND$60=I$4)*(GMWQ!$NF$2:$NF$60=I$1),0),$E254-1966)</f>
        <v>2195.6819999999998</v>
      </c>
      <c r="J254" s="12" cm="1">
        <f t="array" ref="J254">INDEX(GMWQ!$A$2:$NF$60,MATCH(1,(GMWQ!$NE$2:$NE$60=J$3)*(GMWQ!$ND$2:$ND$60=J$4)*(GMWQ!$NF$2:$NF$60=J$1),0),$E254-1966)</f>
        <v>131.3717</v>
      </c>
      <c r="K254" s="12" cm="1">
        <f t="array" ref="K254">INDEX(GMWQ!$A$2:$NF$60,MATCH(1,(GMWQ!$NE$2:$NE$60=K$3)*(GMWQ!$ND$2:$ND$60=K$4)*(GMWQ!$NF$2:$NF$60=K$1),0),$E254-1966)</f>
        <v>255.21770000000001</v>
      </c>
      <c r="L254" s="12" cm="1">
        <f t="array" ref="L254">INDEX(GMWQ!$A$2:$NF$60,MATCH(1,(GMWQ!$NE$2:$NE$60=L$3)*(GMWQ!$ND$2:$ND$60=L$4)*(GMWQ!$NF$2:$NF$60=L$1),0),$E254-1966)</f>
        <v>2576.2640000000001</v>
      </c>
      <c r="M254" s="12" cm="1">
        <f t="array" ref="M254">INDEX(GMWQ!$A$2:$NF$60,MATCH(1,(GMWQ!$NE$2:$NE$60=M$3)*(GMWQ!$ND$2:$ND$60=M$4)*(GMWQ!$NF$2:$NF$60=M$1),0),$E254-1966)</f>
        <v>5148.674</v>
      </c>
      <c r="N254" s="12" cm="1">
        <f t="array" ref="N254">INDEX(GMWQ!$A$2:$NF$60,MATCH(1,(GMWQ!$NE$2:$NE$60=N$3)*(GMWQ!$ND$2:$ND$60=N$4)*(GMWQ!$NF$2:$NF$60=N$1),0),$E254-1966)</f>
        <v>2149.6889999999999</v>
      </c>
      <c r="O254" s="12" cm="1">
        <f t="array" ref="O254">INDEX(GMWQ!$A$2:$NF$60,MATCH(1,(GMWQ!$NE$2:$NE$60=O$3)*(GMWQ!$ND$2:$ND$60=O$4)*(GMWQ!$NF$2:$NF$60=O$1),0),$E254-1966)</f>
        <v>2900.8429999999998</v>
      </c>
      <c r="P254" s="12" cm="1">
        <f t="array" ref="P254">INDEX(GMWQ!$A$2:$NF$60,MATCH(1,(GMWQ!$NE$2:$NE$60=P$3)*(GMWQ!$ND$2:$ND$60=P$4)*(GMWQ!$NF$2:$NF$60=P$1),0),$E254-1966)</f>
        <v>1872.0909999999999</v>
      </c>
      <c r="Q254" s="12" cm="1">
        <f t="array" ref="Q254">INDEX(GMWQ!$A$2:$NF$60,MATCH(1,(GMWQ!$NE$2:$NE$60=Q$3)*(GMWQ!$ND$2:$ND$60=Q$4)*(GMWQ!$NF$2:$NF$60=Q$1),0),$E254-1966)</f>
        <v>1247.5899999999999</v>
      </c>
      <c r="R254" s="12" cm="1">
        <f t="array" ref="R254">INDEX(GMWQ!$A$2:$NF$60,MATCH(1,(GMWQ!$NE$2:$NE$60=R$3)*(GMWQ!$ND$2:$ND$60=R$4)*(GMWQ!$NF$2:$NF$60=R$1),0),$E254-1966)</f>
        <v>763.49980000000005</v>
      </c>
      <c r="S254" s="12" cm="1">
        <f t="array" ref="S254">INDEX(GMWQ!$A$2:$NF$60,MATCH(1,(GMWQ!$NE$2:$NE$60=S$3)*(GMWQ!$ND$2:$ND$60=S$4)*(GMWQ!$NF$2:$NF$60=S$1),0),$E254-1966)</f>
        <v>4057.0590000000002</v>
      </c>
      <c r="T254" s="12" cm="1">
        <f t="array" ref="T254">INDEX(GMWQ!$A$2:$NF$60,MATCH(1,(GMWQ!$NE$2:$NE$60=T$3)*(GMWQ!$ND$2:$ND$60=T$4)*(GMWQ!$NF$2:$NF$60=T$1),0),$E254-1966)</f>
        <v>3477.058</v>
      </c>
      <c r="U254" s="12" cm="1">
        <f t="array" ref="U254">INDEX(GMWQ!$A$2:$NF$60,MATCH(1,(GMWQ!$NE$2:$NE$60=U$3)*(GMWQ!$ND$2:$ND$60=U$4)*(GMWQ!$NF$2:$NF$60=U$1),0),$E254-1966)</f>
        <v>1746.4590000000001</v>
      </c>
      <c r="V254" s="12" cm="1">
        <f t="array" ref="V254">INDEX(GMWQ!$A$2:$NF$60,MATCH(1,(GMWQ!$NE$2:$NE$60=V$3)*(GMWQ!$ND$2:$ND$60=V$4)*(GMWQ!$NF$2:$NF$60=V$1),0),$E254-1966)</f>
        <v>3279.0680000000002</v>
      </c>
      <c r="W254" s="12" cm="1">
        <f t="array" ref="W254">INDEX(GMWQ!$A$2:$NF$60,MATCH(1,(GMWQ!$NE$2:$NE$60=W$3)*(GMWQ!$ND$2:$ND$60=W$4)*(GMWQ!$NF$2:$NF$60=W$1),0),$E254-1966)</f>
        <v>5680.8590000000004</v>
      </c>
      <c r="X254" s="12" cm="1">
        <f t="array" ref="X254">INDEX(GMWQ!$A$2:$NF$60,MATCH(1,(GMWQ!$NE$2:$NE$60=X$3)*(GMWQ!$ND$2:$ND$60=X$4)*(GMWQ!$NF$2:$NF$60=X$1),0),$E254-1966)</f>
        <v>1286.0889999999999</v>
      </c>
      <c r="Y254" s="12" cm="1">
        <f t="array" ref="Y254">INDEX(GMWQ!$A$2:$NF$60,MATCH(1,(GMWQ!$NE$2:$NE$60=Y$3)*(GMWQ!$ND$2:$ND$60=Y$4)*(GMWQ!$NF$2:$NF$60=Y$1),0),$E254-1966)</f>
        <v>1103.5709999999999</v>
      </c>
      <c r="Z254" s="12" cm="1">
        <f t="array" ref="Z254">INDEX(GMWQ!$A$2:$NF$60,MATCH(1,(GMWQ!$NE$2:$NE$60=Z$3)*(GMWQ!$ND$2:$ND$60=Z$4)*(GMWQ!$NF$2:$NF$60=Z$1),0),$E254-1966)</f>
        <v>36784.400000000001</v>
      </c>
      <c r="AA254" s="12" cm="1">
        <f t="array" ref="AA254">INDEX(GMWQ!$A$2:$NF$60,MATCH(1,(GMWQ!$NE$2:$NE$60=AA$3)*(GMWQ!$ND$2:$ND$60=AA$4)*(GMWQ!$NF$2:$NF$60=AA$1),0),$E254-1966)</f>
        <v>6418.3919999999998</v>
      </c>
    </row>
    <row r="255" spans="1:27" x14ac:dyDescent="0.25">
      <c r="A255" s="12">
        <v>2035</v>
      </c>
      <c r="B255" s="12">
        <f t="shared" si="21"/>
        <v>2035</v>
      </c>
      <c r="C255" s="12">
        <f t="shared" si="21"/>
        <v>2034</v>
      </c>
      <c r="D255" s="12">
        <f t="shared" si="21"/>
        <v>2034</v>
      </c>
      <c r="E255" s="12">
        <f t="shared" si="20"/>
        <v>2221</v>
      </c>
      <c r="F255" s="12" cm="1">
        <f t="array" ref="F255">INDEX(GMWQ!$A$2:$NF$60,MATCH(1,(GMWQ!$NE$2:$NE$60=F$3)*(GMWQ!$ND$2:$ND$60=F$4)*(GMWQ!$NF$2:$NF$60=F$1),0),$E255-1966)</f>
        <v>40308.089999999997</v>
      </c>
      <c r="G255" s="12" cm="1">
        <f t="array" ref="G255">INDEX(GMWQ!$A$2:$NF$60,MATCH(1,(GMWQ!$NE$2:$NE$60=G$3)*(GMWQ!$ND$2:$ND$60=G$4)*(GMWQ!$NF$2:$NF$60=G$1),0),$E255-1966)</f>
        <v>350.48809999999997</v>
      </c>
      <c r="H255" s="12" cm="1">
        <f t="array" ref="H255">INDEX(GMWQ!$A$2:$NF$60,MATCH(1,(GMWQ!$NE$2:$NE$60=H$3)*(GMWQ!$ND$2:$ND$60=H$4)*(GMWQ!$NF$2:$NF$60=H$1),0),$E255-1966)</f>
        <v>35.452660000000002</v>
      </c>
      <c r="I255" s="12" cm="1">
        <f t="array" ref="I255">INDEX(GMWQ!$A$2:$NF$60,MATCH(1,(GMWQ!$NE$2:$NE$60=I$3)*(GMWQ!$ND$2:$ND$60=I$4)*(GMWQ!$NF$2:$NF$60=I$1),0),$E255-1966)</f>
        <v>2183.7179999999998</v>
      </c>
      <c r="J255" s="12" cm="1">
        <f t="array" ref="J255">INDEX(GMWQ!$A$2:$NF$60,MATCH(1,(GMWQ!$NE$2:$NE$60=J$3)*(GMWQ!$ND$2:$ND$60=J$4)*(GMWQ!$NF$2:$NF$60=J$1),0),$E255-1966)</f>
        <v>131.15819999999999</v>
      </c>
      <c r="K255" s="12" cm="1">
        <f t="array" ref="K255">INDEX(GMWQ!$A$2:$NF$60,MATCH(1,(GMWQ!$NE$2:$NE$60=K$3)*(GMWQ!$ND$2:$ND$60=K$4)*(GMWQ!$NF$2:$NF$60=K$1),0),$E255-1966)</f>
        <v>255.15889999999999</v>
      </c>
      <c r="L255" s="12" cm="1">
        <f t="array" ref="L255">INDEX(GMWQ!$A$2:$NF$60,MATCH(1,(GMWQ!$NE$2:$NE$60=L$3)*(GMWQ!$ND$2:$ND$60=L$4)*(GMWQ!$NF$2:$NF$60=L$1),0),$E255-1966)</f>
        <v>2582.4169999999999</v>
      </c>
      <c r="M255" s="12" cm="1">
        <f t="array" ref="M255">INDEX(GMWQ!$A$2:$NF$60,MATCH(1,(GMWQ!$NE$2:$NE$60=M$3)*(GMWQ!$ND$2:$ND$60=M$4)*(GMWQ!$NF$2:$NF$60=M$1),0),$E255-1966)</f>
        <v>5154.616</v>
      </c>
      <c r="N255" s="12" cm="1">
        <f t="array" ref="N255">INDEX(GMWQ!$A$2:$NF$60,MATCH(1,(GMWQ!$NE$2:$NE$60=N$3)*(GMWQ!$ND$2:$ND$60=N$4)*(GMWQ!$NF$2:$NF$60=N$1),0),$E255-1966)</f>
        <v>2153.2310000000002</v>
      </c>
      <c r="O255" s="12" cm="1">
        <f t="array" ref="O255">INDEX(GMWQ!$A$2:$NF$60,MATCH(1,(GMWQ!$NE$2:$NE$60=O$3)*(GMWQ!$ND$2:$ND$60=O$4)*(GMWQ!$NF$2:$NF$60=O$1),0),$E255-1966)</f>
        <v>2904.5770000000002</v>
      </c>
      <c r="P255" s="12" cm="1">
        <f t="array" ref="P255">INDEX(GMWQ!$A$2:$NF$60,MATCH(1,(GMWQ!$NE$2:$NE$60=P$3)*(GMWQ!$ND$2:$ND$60=P$4)*(GMWQ!$NF$2:$NF$60=P$1),0),$E255-1966)</f>
        <v>1875.9649999999999</v>
      </c>
      <c r="Q255" s="12" cm="1">
        <f t="array" ref="Q255">INDEX(GMWQ!$A$2:$NF$60,MATCH(1,(GMWQ!$NE$2:$NE$60=Q$3)*(GMWQ!$ND$2:$ND$60=Q$4)*(GMWQ!$NF$2:$NF$60=Q$1),0),$E255-1966)</f>
        <v>1248.203</v>
      </c>
      <c r="R255" s="12" cm="1">
        <f t="array" ref="R255">INDEX(GMWQ!$A$2:$NF$60,MATCH(1,(GMWQ!$NE$2:$NE$60=R$3)*(GMWQ!$ND$2:$ND$60=R$4)*(GMWQ!$NF$2:$NF$60=R$1),0),$E255-1966)</f>
        <v>764.48609999999996</v>
      </c>
      <c r="S255" s="12" cm="1">
        <f t="array" ref="S255">INDEX(GMWQ!$A$2:$NF$60,MATCH(1,(GMWQ!$NE$2:$NE$60=S$3)*(GMWQ!$ND$2:$ND$60=S$4)*(GMWQ!$NF$2:$NF$60=S$1),0),$E255-1966)</f>
        <v>4069.5970000000002</v>
      </c>
      <c r="T255" s="12" cm="1">
        <f t="array" ref="T255">INDEX(GMWQ!$A$2:$NF$60,MATCH(1,(GMWQ!$NE$2:$NE$60=T$3)*(GMWQ!$ND$2:$ND$60=T$4)*(GMWQ!$NF$2:$NF$60=T$1),0),$E255-1966)</f>
        <v>3486.6909999999998</v>
      </c>
      <c r="U255" s="12" cm="1">
        <f t="array" ref="U255">INDEX(GMWQ!$A$2:$NF$60,MATCH(1,(GMWQ!$NE$2:$NE$60=U$3)*(GMWQ!$ND$2:$ND$60=U$4)*(GMWQ!$NF$2:$NF$60=U$1),0),$E255-1966)</f>
        <v>1744.9480000000001</v>
      </c>
      <c r="V255" s="12" cm="1">
        <f t="array" ref="V255">INDEX(GMWQ!$A$2:$NF$60,MATCH(1,(GMWQ!$NE$2:$NE$60=V$3)*(GMWQ!$ND$2:$ND$60=V$4)*(GMWQ!$NF$2:$NF$60=V$1),0),$E255-1966)</f>
        <v>3281.373</v>
      </c>
      <c r="W255" s="12" cm="1">
        <f t="array" ref="W255">INDEX(GMWQ!$A$2:$NF$60,MATCH(1,(GMWQ!$NE$2:$NE$60=W$3)*(GMWQ!$ND$2:$ND$60=W$4)*(GMWQ!$NF$2:$NF$60=W$1),0),$E255-1966)</f>
        <v>5692.5739999999996</v>
      </c>
      <c r="X255" s="12" cm="1">
        <f t="array" ref="X255">INDEX(GMWQ!$A$2:$NF$60,MATCH(1,(GMWQ!$NE$2:$NE$60=X$3)*(GMWQ!$ND$2:$ND$60=X$4)*(GMWQ!$NF$2:$NF$60=X$1),0),$E255-1966)</f>
        <v>1288.115</v>
      </c>
      <c r="Y255" s="12" cm="1">
        <f t="array" ref="Y255">INDEX(GMWQ!$A$2:$NF$60,MATCH(1,(GMWQ!$NE$2:$NE$60=Y$3)*(GMWQ!$ND$2:$ND$60=Y$4)*(GMWQ!$NF$2:$NF$60=Y$1),0),$E255-1966)</f>
        <v>1104.3209999999999</v>
      </c>
      <c r="Z255" s="12" cm="1">
        <f t="array" ref="Z255">INDEX(GMWQ!$A$2:$NF$60,MATCH(1,(GMWQ!$NE$2:$NE$60=Z$3)*(GMWQ!$ND$2:$ND$60=Z$4)*(GMWQ!$NF$2:$NF$60=Z$1),0),$E255-1966)</f>
        <v>36828.94</v>
      </c>
      <c r="AA255" s="12" cm="1">
        <f t="array" ref="AA255">INDEX(GMWQ!$A$2:$NF$60,MATCH(1,(GMWQ!$NE$2:$NE$60=AA$3)*(GMWQ!$ND$2:$ND$60=AA$4)*(GMWQ!$NF$2:$NF$60=AA$1),0),$E255-1966)</f>
        <v>6426.1639999999998</v>
      </c>
    </row>
    <row r="256" spans="1:27" x14ac:dyDescent="0.25">
      <c r="B256" s="12">
        <f t="shared" si="21"/>
        <v>2035</v>
      </c>
      <c r="C256" s="12">
        <f t="shared" si="21"/>
        <v>2035</v>
      </c>
      <c r="E256" s="12">
        <f t="shared" si="20"/>
        <v>2222</v>
      </c>
      <c r="F256" s="12" cm="1">
        <f t="array" ref="F256">INDEX(GMWQ!$A$2:$NF$60,MATCH(1,(GMWQ!$NE$2:$NE$60=F$3)*(GMWQ!$ND$2:$ND$60=F$4)*(GMWQ!$NF$2:$NF$60=F$1),0),$E256-1966)</f>
        <v>40356.83</v>
      </c>
      <c r="G256" s="12" cm="1">
        <f t="array" ref="G256">INDEX(GMWQ!$A$2:$NF$60,MATCH(1,(GMWQ!$NE$2:$NE$60=G$3)*(GMWQ!$ND$2:$ND$60=G$4)*(GMWQ!$NF$2:$NF$60=G$1),0),$E256-1966)</f>
        <v>349.50020000000001</v>
      </c>
      <c r="H256" s="12" cm="1">
        <f t="array" ref="H256">INDEX(GMWQ!$A$2:$NF$60,MATCH(1,(GMWQ!$NE$2:$NE$60=H$3)*(GMWQ!$ND$2:$ND$60=H$4)*(GMWQ!$NF$2:$NF$60=H$1),0),$E256-1966)</f>
        <v>35.114550000000001</v>
      </c>
      <c r="I256" s="12" cm="1">
        <f t="array" ref="I256">INDEX(GMWQ!$A$2:$NF$60,MATCH(1,(GMWQ!$NE$2:$NE$60=I$3)*(GMWQ!$ND$2:$ND$60=I$4)*(GMWQ!$NF$2:$NF$60=I$1),0),$E256-1966)</f>
        <v>2172.2939999999999</v>
      </c>
      <c r="J256" s="12" cm="1">
        <f t="array" ref="J256">INDEX(GMWQ!$A$2:$NF$60,MATCH(1,(GMWQ!$NE$2:$NE$60=J$3)*(GMWQ!$ND$2:$ND$60=J$4)*(GMWQ!$NF$2:$NF$60=J$1),0),$E256-1966)</f>
        <v>130.96430000000001</v>
      </c>
      <c r="K256" s="12" cm="1">
        <f t="array" ref="K256">INDEX(GMWQ!$A$2:$NF$60,MATCH(1,(GMWQ!$NE$2:$NE$60=K$3)*(GMWQ!$ND$2:$ND$60=K$4)*(GMWQ!$NF$2:$NF$60=K$1),0),$E256-1966)</f>
        <v>255.15770000000001</v>
      </c>
      <c r="L256" s="12" cm="1">
        <f t="array" ref="L256">INDEX(GMWQ!$A$2:$NF$60,MATCH(1,(GMWQ!$NE$2:$NE$60=L$3)*(GMWQ!$ND$2:$ND$60=L$4)*(GMWQ!$NF$2:$NF$60=L$1),0),$E256-1966)</f>
        <v>2588.4299999999998</v>
      </c>
      <c r="M256" s="12" cm="1">
        <f t="array" ref="M256">INDEX(GMWQ!$A$2:$NF$60,MATCH(1,(GMWQ!$NE$2:$NE$60=M$3)*(GMWQ!$ND$2:$ND$60=M$4)*(GMWQ!$NF$2:$NF$60=M$1),0),$E256-1966)</f>
        <v>5160.5730000000003</v>
      </c>
      <c r="N256" s="12" cm="1">
        <f t="array" ref="N256">INDEX(GMWQ!$A$2:$NF$60,MATCH(1,(GMWQ!$NE$2:$NE$60=N$3)*(GMWQ!$ND$2:$ND$60=N$4)*(GMWQ!$NF$2:$NF$60=N$1),0),$E256-1966)</f>
        <v>2156.8020000000001</v>
      </c>
      <c r="O256" s="12" cm="1">
        <f t="array" ref="O256">INDEX(GMWQ!$A$2:$NF$60,MATCH(1,(GMWQ!$NE$2:$NE$60=O$3)*(GMWQ!$ND$2:$ND$60=O$4)*(GMWQ!$NF$2:$NF$60=O$1),0),$E256-1966)</f>
        <v>2908.0529999999999</v>
      </c>
      <c r="P256" s="12" cm="1">
        <f t="array" ref="P256">INDEX(GMWQ!$A$2:$NF$60,MATCH(1,(GMWQ!$NE$2:$NE$60=P$3)*(GMWQ!$ND$2:$ND$60=P$4)*(GMWQ!$NF$2:$NF$60=P$1),0),$E256-1966)</f>
        <v>1879.856</v>
      </c>
      <c r="Q256" s="12" cm="1">
        <f t="array" ref="Q256">INDEX(GMWQ!$A$2:$NF$60,MATCH(1,(GMWQ!$NE$2:$NE$60=Q$3)*(GMWQ!$ND$2:$ND$60=Q$4)*(GMWQ!$NF$2:$NF$60=Q$1),0),$E256-1966)</f>
        <v>1248.8130000000001</v>
      </c>
      <c r="R256" s="12" cm="1">
        <f t="array" ref="R256">INDEX(GMWQ!$A$2:$NF$60,MATCH(1,(GMWQ!$NE$2:$NE$60=R$3)*(GMWQ!$ND$2:$ND$60=R$4)*(GMWQ!$NF$2:$NF$60=R$1),0),$E256-1966)</f>
        <v>765.45910000000003</v>
      </c>
      <c r="S256" s="12" cm="1">
        <f t="array" ref="S256">INDEX(GMWQ!$A$2:$NF$60,MATCH(1,(GMWQ!$NE$2:$NE$60=S$3)*(GMWQ!$ND$2:$ND$60=S$4)*(GMWQ!$NF$2:$NF$60=S$1),0),$E256-1966)</f>
        <v>4082.1559999999999</v>
      </c>
      <c r="T256" s="12" cm="1">
        <f t="array" ref="T256">INDEX(GMWQ!$A$2:$NF$60,MATCH(1,(GMWQ!$NE$2:$NE$60=T$3)*(GMWQ!$ND$2:$ND$60=T$4)*(GMWQ!$NF$2:$NF$60=T$1),0),$E256-1966)</f>
        <v>3496.337</v>
      </c>
      <c r="U256" s="12" cm="1">
        <f t="array" ref="U256">INDEX(GMWQ!$A$2:$NF$60,MATCH(1,(GMWQ!$NE$2:$NE$60=U$3)*(GMWQ!$ND$2:$ND$60=U$4)*(GMWQ!$NF$2:$NF$60=U$1),0),$E256-1966)</f>
        <v>1743.3879999999999</v>
      </c>
      <c r="V256" s="12" cm="1">
        <f t="array" ref="V256">INDEX(GMWQ!$A$2:$NF$60,MATCH(1,(GMWQ!$NE$2:$NE$60=V$3)*(GMWQ!$ND$2:$ND$60=V$4)*(GMWQ!$NF$2:$NF$60=V$1),0),$E256-1966)</f>
        <v>3283.605</v>
      </c>
      <c r="W256" s="12" cm="1">
        <f t="array" ref="W256">INDEX(GMWQ!$A$2:$NF$60,MATCH(1,(GMWQ!$NE$2:$NE$60=W$3)*(GMWQ!$ND$2:$ND$60=W$4)*(GMWQ!$NF$2:$NF$60=W$1),0),$E256-1966)</f>
        <v>5704.1769999999997</v>
      </c>
      <c r="X256" s="12" cm="1">
        <f t="array" ref="X256">INDEX(GMWQ!$A$2:$NF$60,MATCH(1,(GMWQ!$NE$2:$NE$60=X$3)*(GMWQ!$ND$2:$ND$60=X$4)*(GMWQ!$NF$2:$NF$60=X$1),0),$E256-1966)</f>
        <v>1290.1120000000001</v>
      </c>
      <c r="Y256" s="12" cm="1">
        <f t="array" ref="Y256">INDEX(GMWQ!$A$2:$NF$60,MATCH(1,(GMWQ!$NE$2:$NE$60=Y$3)*(GMWQ!$ND$2:$ND$60=Y$4)*(GMWQ!$NF$2:$NF$60=Y$1),0),$E256-1966)</f>
        <v>1105.04</v>
      </c>
      <c r="Z256" s="12" cm="1">
        <f t="array" ref="Z256">INDEX(GMWQ!$A$2:$NF$60,MATCH(1,(GMWQ!$NE$2:$NE$60=Z$3)*(GMWQ!$ND$2:$ND$60=Z$4)*(GMWQ!$NF$2:$NF$60=Z$1),0),$E256-1966)</f>
        <v>36873.480000000003</v>
      </c>
      <c r="AA256" s="12" cm="1">
        <f t="array" ref="AA256">INDEX(GMWQ!$A$2:$NF$60,MATCH(1,(GMWQ!$NE$2:$NE$60=AA$3)*(GMWQ!$ND$2:$ND$60=AA$4)*(GMWQ!$NF$2:$NF$60=AA$1),0),$E256-1966)</f>
        <v>6433.9359999999997</v>
      </c>
    </row>
    <row r="257" spans="1:27" x14ac:dyDescent="0.25">
      <c r="B257" s="12">
        <f t="shared" si="21"/>
        <v>2035</v>
      </c>
      <c r="C257" s="12">
        <f t="shared" si="21"/>
        <v>2035</v>
      </c>
      <c r="E257" s="12">
        <f t="shared" si="20"/>
        <v>2223</v>
      </c>
      <c r="F257" s="12" cm="1">
        <f t="array" ref="F257">INDEX(GMWQ!$A$2:$NF$60,MATCH(1,(GMWQ!$NE$2:$NE$60=F$3)*(GMWQ!$ND$2:$ND$60=F$4)*(GMWQ!$NF$2:$NF$60=F$1),0),$E257-1966)</f>
        <v>40405.58</v>
      </c>
      <c r="G257" s="12" cm="1">
        <f t="array" ref="G257">INDEX(GMWQ!$A$2:$NF$60,MATCH(1,(GMWQ!$NE$2:$NE$60=G$3)*(GMWQ!$ND$2:$ND$60=G$4)*(GMWQ!$NF$2:$NF$60=G$1),0),$E257-1966)</f>
        <v>348.48950000000002</v>
      </c>
      <c r="H257" s="12" cm="1">
        <f t="array" ref="H257">INDEX(GMWQ!$A$2:$NF$60,MATCH(1,(GMWQ!$NE$2:$NE$60=H$3)*(GMWQ!$ND$2:$ND$60=H$4)*(GMWQ!$NF$2:$NF$60=H$1),0),$E257-1966)</f>
        <v>34.77796</v>
      </c>
      <c r="I257" s="12" cm="1">
        <f t="array" ref="I257">INDEX(GMWQ!$A$2:$NF$60,MATCH(1,(GMWQ!$NE$2:$NE$60=I$3)*(GMWQ!$ND$2:$ND$60=I$4)*(GMWQ!$NF$2:$NF$60=I$1),0),$E257-1966)</f>
        <v>2160.6869999999999</v>
      </c>
      <c r="J257" s="12" cm="1">
        <f t="array" ref="J257">INDEX(GMWQ!$A$2:$NF$60,MATCH(1,(GMWQ!$NE$2:$NE$60=J$3)*(GMWQ!$ND$2:$ND$60=J$4)*(GMWQ!$NF$2:$NF$60=J$1),0),$E257-1966)</f>
        <v>130.77080000000001</v>
      </c>
      <c r="K257" s="12" cm="1">
        <f t="array" ref="K257">INDEX(GMWQ!$A$2:$NF$60,MATCH(1,(GMWQ!$NE$2:$NE$60=K$3)*(GMWQ!$ND$2:$ND$60=K$4)*(GMWQ!$NF$2:$NF$60=K$1),0),$E257-1966)</f>
        <v>255.18790000000001</v>
      </c>
      <c r="L257" s="12" cm="1">
        <f t="array" ref="L257">INDEX(GMWQ!$A$2:$NF$60,MATCH(1,(GMWQ!$NE$2:$NE$60=L$3)*(GMWQ!$ND$2:$ND$60=L$4)*(GMWQ!$NF$2:$NF$60=L$1),0),$E257-1966)</f>
        <v>2594.4360000000001</v>
      </c>
      <c r="M257" s="12" cm="1">
        <f t="array" ref="M257">INDEX(GMWQ!$A$2:$NF$60,MATCH(1,(GMWQ!$NE$2:$NE$60=M$3)*(GMWQ!$ND$2:$ND$60=M$4)*(GMWQ!$NF$2:$NF$60=M$1),0),$E257-1966)</f>
        <v>5166.5659999999998</v>
      </c>
      <c r="N257" s="12" cm="1">
        <f t="array" ref="N257">INDEX(GMWQ!$A$2:$NF$60,MATCH(1,(GMWQ!$NE$2:$NE$60=N$3)*(GMWQ!$ND$2:$ND$60=N$4)*(GMWQ!$NF$2:$NF$60=N$1),0),$E257-1966)</f>
        <v>2160.3850000000002</v>
      </c>
      <c r="O257" s="12" cm="1">
        <f t="array" ref="O257">INDEX(GMWQ!$A$2:$NF$60,MATCH(1,(GMWQ!$NE$2:$NE$60=O$3)*(GMWQ!$ND$2:$ND$60=O$4)*(GMWQ!$NF$2:$NF$60=O$1),0),$E257-1966)</f>
        <v>2911.393</v>
      </c>
      <c r="P257" s="12" cm="1">
        <f t="array" ref="P257">INDEX(GMWQ!$A$2:$NF$60,MATCH(1,(GMWQ!$NE$2:$NE$60=P$3)*(GMWQ!$ND$2:$ND$60=P$4)*(GMWQ!$NF$2:$NF$60=P$1),0),$E257-1966)</f>
        <v>1883.798</v>
      </c>
      <c r="Q257" s="12" cm="1">
        <f t="array" ref="Q257">INDEX(GMWQ!$A$2:$NF$60,MATCH(1,(GMWQ!$NE$2:$NE$60=Q$3)*(GMWQ!$ND$2:$ND$60=Q$4)*(GMWQ!$NF$2:$NF$60=Q$1),0),$E257-1966)</f>
        <v>1249.4380000000001</v>
      </c>
      <c r="R257" s="12" cm="1">
        <f t="array" ref="R257">INDEX(GMWQ!$A$2:$NF$60,MATCH(1,(GMWQ!$NE$2:$NE$60=R$3)*(GMWQ!$ND$2:$ND$60=R$4)*(GMWQ!$NF$2:$NF$60=R$1),0),$E257-1966)</f>
        <v>766.43259999999998</v>
      </c>
      <c r="S257" s="12" cm="1">
        <f t="array" ref="S257">INDEX(GMWQ!$A$2:$NF$60,MATCH(1,(GMWQ!$NE$2:$NE$60=S$3)*(GMWQ!$ND$2:$ND$60=S$4)*(GMWQ!$NF$2:$NF$60=S$1),0),$E257-1966)</f>
        <v>4094.81</v>
      </c>
      <c r="T257" s="12" cm="1">
        <f t="array" ref="T257">INDEX(GMWQ!$A$2:$NF$60,MATCH(1,(GMWQ!$NE$2:$NE$60=T$3)*(GMWQ!$ND$2:$ND$60=T$4)*(GMWQ!$NF$2:$NF$60=T$1),0),$E257-1966)</f>
        <v>3506.06</v>
      </c>
      <c r="U257" s="12" cm="1">
        <f t="array" ref="U257">INDEX(GMWQ!$A$2:$NF$60,MATCH(1,(GMWQ!$NE$2:$NE$60=U$3)*(GMWQ!$ND$2:$ND$60=U$4)*(GMWQ!$NF$2:$NF$60=U$1),0),$E257-1966)</f>
        <v>1741.8340000000001</v>
      </c>
      <c r="V257" s="12" cm="1">
        <f t="array" ref="V257">INDEX(GMWQ!$A$2:$NF$60,MATCH(1,(GMWQ!$NE$2:$NE$60=V$3)*(GMWQ!$ND$2:$ND$60=V$4)*(GMWQ!$NF$2:$NF$60=V$1),0),$E257-1966)</f>
        <v>3285.8409999999999</v>
      </c>
      <c r="W257" s="12" cm="1">
        <f t="array" ref="W257">INDEX(GMWQ!$A$2:$NF$60,MATCH(1,(GMWQ!$NE$2:$NE$60=W$3)*(GMWQ!$ND$2:$ND$60=W$4)*(GMWQ!$NF$2:$NF$60=W$1),0),$E257-1966)</f>
        <v>5715.799</v>
      </c>
      <c r="X257" s="12" cm="1">
        <f t="array" ref="X257">INDEX(GMWQ!$A$2:$NF$60,MATCH(1,(GMWQ!$NE$2:$NE$60=X$3)*(GMWQ!$ND$2:$ND$60=X$4)*(GMWQ!$NF$2:$NF$60=X$1),0),$E257-1966)</f>
        <v>1292.114</v>
      </c>
      <c r="Y257" s="12" cm="1">
        <f t="array" ref="Y257">INDEX(GMWQ!$A$2:$NF$60,MATCH(1,(GMWQ!$NE$2:$NE$60=Y$3)*(GMWQ!$ND$2:$ND$60=Y$4)*(GMWQ!$NF$2:$NF$60=Y$1),0),$E257-1966)</f>
        <v>1105.758</v>
      </c>
      <c r="Z257" s="12" cm="1">
        <f t="array" ref="Z257">INDEX(GMWQ!$A$2:$NF$60,MATCH(1,(GMWQ!$NE$2:$NE$60=Z$3)*(GMWQ!$ND$2:$ND$60=Z$4)*(GMWQ!$NF$2:$NF$60=Z$1),0),$E257-1966)</f>
        <v>36918.019999999997</v>
      </c>
      <c r="AA257" s="12" cm="1">
        <f t="array" ref="AA257">INDEX(GMWQ!$A$2:$NF$60,MATCH(1,(GMWQ!$NE$2:$NE$60=AA$3)*(GMWQ!$ND$2:$ND$60=AA$4)*(GMWQ!$NF$2:$NF$60=AA$1),0),$E257-1966)</f>
        <v>6441.7079999999996</v>
      </c>
    </row>
    <row r="258" spans="1:27" x14ac:dyDescent="0.25">
      <c r="B258" s="12">
        <f t="shared" si="21"/>
        <v>2035</v>
      </c>
      <c r="C258" s="12">
        <f t="shared" si="21"/>
        <v>2035</v>
      </c>
      <c r="E258" s="12">
        <f t="shared" si="20"/>
        <v>2224</v>
      </c>
      <c r="F258" s="12" cm="1">
        <f t="array" ref="F258">INDEX(GMWQ!$A$2:$NF$60,MATCH(1,(GMWQ!$NE$2:$NE$60=F$3)*(GMWQ!$ND$2:$ND$60=F$4)*(GMWQ!$NF$2:$NF$60=F$1),0),$E258-1966)</f>
        <v>40454.32</v>
      </c>
      <c r="G258" s="12" cm="1">
        <f t="array" ref="G258">INDEX(GMWQ!$A$2:$NF$60,MATCH(1,(GMWQ!$NE$2:$NE$60=G$3)*(GMWQ!$ND$2:$ND$60=G$4)*(GMWQ!$NF$2:$NF$60=G$1),0),$E258-1966)</f>
        <v>347.47379999999998</v>
      </c>
      <c r="H258" s="12" cm="1">
        <f t="array" ref="H258">INDEX(GMWQ!$A$2:$NF$60,MATCH(1,(GMWQ!$NE$2:$NE$60=H$3)*(GMWQ!$ND$2:$ND$60=H$4)*(GMWQ!$NF$2:$NF$60=H$1),0),$E258-1966)</f>
        <v>34.443939999999998</v>
      </c>
      <c r="I258" s="12" cm="1">
        <f t="array" ref="I258">INDEX(GMWQ!$A$2:$NF$60,MATCH(1,(GMWQ!$NE$2:$NE$60=I$3)*(GMWQ!$ND$2:$ND$60=I$4)*(GMWQ!$NF$2:$NF$60=I$1),0),$E258-1966)</f>
        <v>2149.37</v>
      </c>
      <c r="J258" s="12" cm="1">
        <f t="array" ref="J258">INDEX(GMWQ!$A$2:$NF$60,MATCH(1,(GMWQ!$NE$2:$NE$60=J$3)*(GMWQ!$ND$2:$ND$60=J$4)*(GMWQ!$NF$2:$NF$60=J$1),0),$E258-1966)</f>
        <v>130.57669999999999</v>
      </c>
      <c r="K258" s="12" cm="1">
        <f t="array" ref="K258">INDEX(GMWQ!$A$2:$NF$60,MATCH(1,(GMWQ!$NE$2:$NE$60=K$3)*(GMWQ!$ND$2:$ND$60=K$4)*(GMWQ!$NF$2:$NF$60=K$1),0),$E258-1966)</f>
        <v>255.2106</v>
      </c>
      <c r="L258" s="12" cm="1">
        <f t="array" ref="L258">INDEX(GMWQ!$A$2:$NF$60,MATCH(1,(GMWQ!$NE$2:$NE$60=L$3)*(GMWQ!$ND$2:$ND$60=L$4)*(GMWQ!$NF$2:$NF$60=L$1),0),$E258-1966)</f>
        <v>2600.4749999999999</v>
      </c>
      <c r="M258" s="12" cm="1">
        <f t="array" ref="M258">INDEX(GMWQ!$A$2:$NF$60,MATCH(1,(GMWQ!$NE$2:$NE$60=M$3)*(GMWQ!$ND$2:$ND$60=M$4)*(GMWQ!$NF$2:$NF$60=M$1),0),$E258-1966)</f>
        <v>5172.5029999999997</v>
      </c>
      <c r="N258" s="12" cm="1">
        <f t="array" ref="N258">INDEX(GMWQ!$A$2:$NF$60,MATCH(1,(GMWQ!$NE$2:$NE$60=N$3)*(GMWQ!$ND$2:$ND$60=N$4)*(GMWQ!$NF$2:$NF$60=N$1),0),$E258-1966)</f>
        <v>2163.9209999999998</v>
      </c>
      <c r="O258" s="12" cm="1">
        <f t="array" ref="O258">INDEX(GMWQ!$A$2:$NF$60,MATCH(1,(GMWQ!$NE$2:$NE$60=O$3)*(GMWQ!$ND$2:$ND$60=O$4)*(GMWQ!$NF$2:$NF$60=O$1),0),$E258-1966)</f>
        <v>2914.4789999999998</v>
      </c>
      <c r="P258" s="12" cm="1">
        <f t="array" ref="P258">INDEX(GMWQ!$A$2:$NF$60,MATCH(1,(GMWQ!$NE$2:$NE$60=P$3)*(GMWQ!$ND$2:$ND$60=P$4)*(GMWQ!$NF$2:$NF$60=P$1),0),$E258-1966)</f>
        <v>1887.6859999999999</v>
      </c>
      <c r="Q258" s="12" cm="1">
        <f t="array" ref="Q258">INDEX(GMWQ!$A$2:$NF$60,MATCH(1,(GMWQ!$NE$2:$NE$60=Q$3)*(GMWQ!$ND$2:$ND$60=Q$4)*(GMWQ!$NF$2:$NF$60=Q$1),0),$E258-1966)</f>
        <v>1250.046</v>
      </c>
      <c r="R258" s="12" cm="1">
        <f t="array" ref="R258">INDEX(GMWQ!$A$2:$NF$60,MATCH(1,(GMWQ!$NE$2:$NE$60=R$3)*(GMWQ!$ND$2:$ND$60=R$4)*(GMWQ!$NF$2:$NF$60=R$1),0),$E258-1966)</f>
        <v>767.41579999999999</v>
      </c>
      <c r="S258" s="12" cm="1">
        <f t="array" ref="S258">INDEX(GMWQ!$A$2:$NF$60,MATCH(1,(GMWQ!$NE$2:$NE$60=S$3)*(GMWQ!$ND$2:$ND$60=S$4)*(GMWQ!$NF$2:$NF$60=S$1),0),$E258-1966)</f>
        <v>4107.4399999999996</v>
      </c>
      <c r="T258" s="12" cm="1">
        <f t="array" ref="T258">INDEX(GMWQ!$A$2:$NF$60,MATCH(1,(GMWQ!$NE$2:$NE$60=T$3)*(GMWQ!$ND$2:$ND$60=T$4)*(GMWQ!$NF$2:$NF$60=T$1),0),$E258-1966)</f>
        <v>3515.7359999999999</v>
      </c>
      <c r="U258" s="12" cm="1">
        <f t="array" ref="U258">INDEX(GMWQ!$A$2:$NF$60,MATCH(1,(GMWQ!$NE$2:$NE$60=U$3)*(GMWQ!$ND$2:$ND$60=U$4)*(GMWQ!$NF$2:$NF$60=U$1),0),$E258-1966)</f>
        <v>1740.298</v>
      </c>
      <c r="V258" s="12" cm="1">
        <f t="array" ref="V258">INDEX(GMWQ!$A$2:$NF$60,MATCH(1,(GMWQ!$NE$2:$NE$60=V$3)*(GMWQ!$ND$2:$ND$60=V$4)*(GMWQ!$NF$2:$NF$60=V$1),0),$E258-1966)</f>
        <v>3288.123</v>
      </c>
      <c r="W258" s="12" cm="1">
        <f t="array" ref="W258">INDEX(GMWQ!$A$2:$NF$60,MATCH(1,(GMWQ!$NE$2:$NE$60=W$3)*(GMWQ!$ND$2:$ND$60=W$4)*(GMWQ!$NF$2:$NF$60=W$1),0),$E258-1966)</f>
        <v>5727.51</v>
      </c>
      <c r="X258" s="12" cm="1">
        <f t="array" ref="X258">INDEX(GMWQ!$A$2:$NF$60,MATCH(1,(GMWQ!$NE$2:$NE$60=X$3)*(GMWQ!$ND$2:$ND$60=X$4)*(GMWQ!$NF$2:$NF$60=X$1),0),$E258-1966)</f>
        <v>1294.1310000000001</v>
      </c>
      <c r="Y258" s="12" cm="1">
        <f t="array" ref="Y258">INDEX(GMWQ!$A$2:$NF$60,MATCH(1,(GMWQ!$NE$2:$NE$60=Y$3)*(GMWQ!$ND$2:$ND$60=Y$4)*(GMWQ!$NF$2:$NF$60=Y$1),0),$E258-1966)</f>
        <v>1106.489</v>
      </c>
      <c r="Z258" s="12" cm="1">
        <f t="array" ref="Z258">INDEX(GMWQ!$A$2:$NF$60,MATCH(1,(GMWQ!$NE$2:$NE$60=Z$3)*(GMWQ!$ND$2:$ND$60=Z$4)*(GMWQ!$NF$2:$NF$60=Z$1),0),$E258-1966)</f>
        <v>36962.559999999998</v>
      </c>
      <c r="AA258" s="12" cm="1">
        <f t="array" ref="AA258">INDEX(GMWQ!$A$2:$NF$60,MATCH(1,(GMWQ!$NE$2:$NE$60=AA$3)*(GMWQ!$ND$2:$ND$60=AA$4)*(GMWQ!$NF$2:$NF$60=AA$1),0),$E258-1966)</f>
        <v>6449.48</v>
      </c>
    </row>
    <row r="259" spans="1:27" x14ac:dyDescent="0.25">
      <c r="A259" s="12">
        <v>2036</v>
      </c>
      <c r="B259" s="12">
        <f t="shared" si="21"/>
        <v>2036</v>
      </c>
      <c r="C259" s="12">
        <f t="shared" si="21"/>
        <v>2035</v>
      </c>
      <c r="D259" s="12">
        <f t="shared" si="21"/>
        <v>2035</v>
      </c>
      <c r="E259" s="12">
        <f t="shared" si="20"/>
        <v>2225</v>
      </c>
      <c r="F259" s="12" cm="1">
        <f t="array" ref="F259">INDEX(GMWQ!$A$2:$NF$60,MATCH(1,(GMWQ!$NE$2:$NE$60=F$3)*(GMWQ!$ND$2:$ND$60=F$4)*(GMWQ!$NF$2:$NF$60=F$1),0),$E259-1966)</f>
        <v>40503.08</v>
      </c>
      <c r="G259" s="12" cm="1">
        <f t="array" ref="G259">INDEX(GMWQ!$A$2:$NF$60,MATCH(1,(GMWQ!$NE$2:$NE$60=G$3)*(GMWQ!$ND$2:$ND$60=G$4)*(GMWQ!$NF$2:$NF$60=G$1),0),$E259-1966)</f>
        <v>346.46460000000002</v>
      </c>
      <c r="H259" s="12" cm="1">
        <f t="array" ref="H259">INDEX(GMWQ!$A$2:$NF$60,MATCH(1,(GMWQ!$NE$2:$NE$60=H$3)*(GMWQ!$ND$2:$ND$60=H$4)*(GMWQ!$NF$2:$NF$60=H$1),0),$E259-1966)</f>
        <v>34.110660000000003</v>
      </c>
      <c r="I259" s="12" cm="1">
        <f t="array" ref="I259">INDEX(GMWQ!$A$2:$NF$60,MATCH(1,(GMWQ!$NE$2:$NE$60=I$3)*(GMWQ!$ND$2:$ND$60=I$4)*(GMWQ!$NF$2:$NF$60=I$1),0),$E259-1966)</f>
        <v>2137.7620000000002</v>
      </c>
      <c r="J259" s="12" cm="1">
        <f t="array" ref="J259">INDEX(GMWQ!$A$2:$NF$60,MATCH(1,(GMWQ!$NE$2:$NE$60=J$3)*(GMWQ!$ND$2:$ND$60=J$4)*(GMWQ!$NF$2:$NF$60=J$1),0),$E259-1966)</f>
        <v>130.3597</v>
      </c>
      <c r="K259" s="12" cm="1">
        <f t="array" ref="K259">INDEX(GMWQ!$A$2:$NF$60,MATCH(1,(GMWQ!$NE$2:$NE$60=K$3)*(GMWQ!$ND$2:$ND$60=K$4)*(GMWQ!$NF$2:$NF$60=K$1),0),$E259-1966)</f>
        <v>255.15649999999999</v>
      </c>
      <c r="L259" s="12" cm="1">
        <f t="array" ref="L259">INDEX(GMWQ!$A$2:$NF$60,MATCH(1,(GMWQ!$NE$2:$NE$60=L$3)*(GMWQ!$ND$2:$ND$60=L$4)*(GMWQ!$NF$2:$NF$60=L$1),0),$E259-1966)</f>
        <v>2606.723</v>
      </c>
      <c r="M259" s="12" cm="1">
        <f t="array" ref="M259">INDEX(GMWQ!$A$2:$NF$60,MATCH(1,(GMWQ!$NE$2:$NE$60=M$3)*(GMWQ!$ND$2:$ND$60=M$4)*(GMWQ!$NF$2:$NF$60=M$1),0),$E259-1966)</f>
        <v>5178.375</v>
      </c>
      <c r="N259" s="12" cm="1">
        <f t="array" ref="N259">INDEX(GMWQ!$A$2:$NF$60,MATCH(1,(GMWQ!$NE$2:$NE$60=N$3)*(GMWQ!$ND$2:$ND$60=N$4)*(GMWQ!$NF$2:$NF$60=N$1),0),$E259-1966)</f>
        <v>2167.3969999999999</v>
      </c>
      <c r="O259" s="12" cm="1">
        <f t="array" ref="O259">INDEX(GMWQ!$A$2:$NF$60,MATCH(1,(GMWQ!$NE$2:$NE$60=O$3)*(GMWQ!$ND$2:$ND$60=O$4)*(GMWQ!$NF$2:$NF$60=O$1),0),$E259-1966)</f>
        <v>2917.373</v>
      </c>
      <c r="P259" s="12" cm="1">
        <f t="array" ref="P259">INDEX(GMWQ!$A$2:$NF$60,MATCH(1,(GMWQ!$NE$2:$NE$60=P$3)*(GMWQ!$ND$2:$ND$60=P$4)*(GMWQ!$NF$2:$NF$60=P$1),0),$E259-1966)</f>
        <v>1891.529</v>
      </c>
      <c r="Q259" s="12" cm="1">
        <f t="array" ref="Q259">INDEX(GMWQ!$A$2:$NF$60,MATCH(1,(GMWQ!$NE$2:$NE$60=Q$3)*(GMWQ!$ND$2:$ND$60=Q$4)*(GMWQ!$NF$2:$NF$60=Q$1),0),$E259-1966)</f>
        <v>1250.6369999999999</v>
      </c>
      <c r="R259" s="12" cm="1">
        <f t="array" ref="R259">INDEX(GMWQ!$A$2:$NF$60,MATCH(1,(GMWQ!$NE$2:$NE$60=R$3)*(GMWQ!$ND$2:$ND$60=R$4)*(GMWQ!$NF$2:$NF$60=R$1),0),$E259-1966)</f>
        <v>768.41210000000001</v>
      </c>
      <c r="S259" s="12" cm="1">
        <f t="array" ref="S259">INDEX(GMWQ!$A$2:$NF$60,MATCH(1,(GMWQ!$NE$2:$NE$60=S$3)*(GMWQ!$ND$2:$ND$60=S$4)*(GMWQ!$NF$2:$NF$60=S$1),0),$E259-1966)</f>
        <v>4120.0590000000002</v>
      </c>
      <c r="T259" s="12" cm="1">
        <f t="array" ref="T259">INDEX(GMWQ!$A$2:$NF$60,MATCH(1,(GMWQ!$NE$2:$NE$60=T$3)*(GMWQ!$ND$2:$ND$60=T$4)*(GMWQ!$NF$2:$NF$60=T$1),0),$E259-1966)</f>
        <v>3525.3960000000002</v>
      </c>
      <c r="U259" s="12" cm="1">
        <f t="array" ref="U259">INDEX(GMWQ!$A$2:$NF$60,MATCH(1,(GMWQ!$NE$2:$NE$60=U$3)*(GMWQ!$ND$2:$ND$60=U$4)*(GMWQ!$NF$2:$NF$60=U$1),0),$E259-1966)</f>
        <v>1738.8389999999999</v>
      </c>
      <c r="V259" s="12" cm="1">
        <f t="array" ref="V259">INDEX(GMWQ!$A$2:$NF$60,MATCH(1,(GMWQ!$NE$2:$NE$60=V$3)*(GMWQ!$ND$2:$ND$60=V$4)*(GMWQ!$NF$2:$NF$60=V$1),0),$E259-1966)</f>
        <v>3290.5329999999999</v>
      </c>
      <c r="W259" s="12" cm="1">
        <f t="array" ref="W259">INDEX(GMWQ!$A$2:$NF$60,MATCH(1,(GMWQ!$NE$2:$NE$60=W$3)*(GMWQ!$ND$2:$ND$60=W$4)*(GMWQ!$NF$2:$NF$60=W$1),0),$E259-1966)</f>
        <v>5739.4780000000001</v>
      </c>
      <c r="X259" s="12" cm="1">
        <f t="array" ref="X259">INDEX(GMWQ!$A$2:$NF$60,MATCH(1,(GMWQ!$NE$2:$NE$60=X$3)*(GMWQ!$ND$2:$ND$60=X$4)*(GMWQ!$NF$2:$NF$60=X$1),0),$E259-1966)</f>
        <v>1296.2080000000001</v>
      </c>
      <c r="Y259" s="12" cm="1">
        <f t="array" ref="Y259">INDEX(GMWQ!$A$2:$NF$60,MATCH(1,(GMWQ!$NE$2:$NE$60=Y$3)*(GMWQ!$ND$2:$ND$60=Y$4)*(GMWQ!$NF$2:$NF$60=Y$1),0),$E259-1966)</f>
        <v>1107.269</v>
      </c>
      <c r="Z259" s="12" cm="1">
        <f t="array" ref="Z259">INDEX(GMWQ!$A$2:$NF$60,MATCH(1,(GMWQ!$NE$2:$NE$60=Z$3)*(GMWQ!$ND$2:$ND$60=Z$4)*(GMWQ!$NF$2:$NF$60=Z$1),0),$E259-1966)</f>
        <v>37007.11</v>
      </c>
      <c r="AA259" s="12" cm="1">
        <f t="array" ref="AA259">INDEX(GMWQ!$A$2:$NF$60,MATCH(1,(GMWQ!$NE$2:$NE$60=AA$3)*(GMWQ!$ND$2:$ND$60=AA$4)*(GMWQ!$NF$2:$NF$60=AA$1),0),$E259-1966)</f>
        <v>6457.2520000000004</v>
      </c>
    </row>
    <row r="260" spans="1:27" x14ac:dyDescent="0.25">
      <c r="B260" s="12">
        <f t="shared" si="21"/>
        <v>2036</v>
      </c>
      <c r="C260" s="12">
        <f t="shared" si="21"/>
        <v>2036</v>
      </c>
      <c r="E260" s="12">
        <f t="shared" si="20"/>
        <v>2226</v>
      </c>
      <c r="F260" s="12" cm="1">
        <f t="array" ref="F260">INDEX(GMWQ!$A$2:$NF$60,MATCH(1,(GMWQ!$NE$2:$NE$60=F$3)*(GMWQ!$ND$2:$ND$60=F$4)*(GMWQ!$NF$2:$NF$60=F$1),0),$E260-1966)</f>
        <v>40551.82</v>
      </c>
      <c r="G260" s="12" cm="1">
        <f t="array" ref="G260">INDEX(GMWQ!$A$2:$NF$60,MATCH(1,(GMWQ!$NE$2:$NE$60=G$3)*(GMWQ!$ND$2:$ND$60=G$4)*(GMWQ!$NF$2:$NF$60=G$1),0),$E260-1966)</f>
        <v>345.43189999999998</v>
      </c>
      <c r="H260" s="12" cm="1">
        <f t="array" ref="H260">INDEX(GMWQ!$A$2:$NF$60,MATCH(1,(GMWQ!$NE$2:$NE$60=H$3)*(GMWQ!$ND$2:$ND$60=H$4)*(GMWQ!$NF$2:$NF$60=H$1),0),$E260-1966)</f>
        <v>33.786250000000003</v>
      </c>
      <c r="I260" s="12" cm="1">
        <f t="array" ref="I260">INDEX(GMWQ!$A$2:$NF$60,MATCH(1,(GMWQ!$NE$2:$NE$60=I$3)*(GMWQ!$ND$2:$ND$60=I$4)*(GMWQ!$NF$2:$NF$60=I$1),0),$E260-1966)</f>
        <v>2126.694</v>
      </c>
      <c r="J260" s="12" cm="1">
        <f t="array" ref="J260">INDEX(GMWQ!$A$2:$NF$60,MATCH(1,(GMWQ!$NE$2:$NE$60=J$3)*(GMWQ!$ND$2:$ND$60=J$4)*(GMWQ!$NF$2:$NF$60=J$1),0),$E260-1966)</f>
        <v>130.1679</v>
      </c>
      <c r="K260" s="12" cm="1">
        <f t="array" ref="K260">INDEX(GMWQ!$A$2:$NF$60,MATCH(1,(GMWQ!$NE$2:$NE$60=K$3)*(GMWQ!$ND$2:$ND$60=K$4)*(GMWQ!$NF$2:$NF$60=K$1),0),$E260-1966)</f>
        <v>255.16909999999999</v>
      </c>
      <c r="L260" s="12" cm="1">
        <f t="array" ref="L260">INDEX(GMWQ!$A$2:$NF$60,MATCH(1,(GMWQ!$NE$2:$NE$60=L$3)*(GMWQ!$ND$2:$ND$60=L$4)*(GMWQ!$NF$2:$NF$60=L$1),0),$E260-1966)</f>
        <v>2612.8220000000001</v>
      </c>
      <c r="M260" s="12" cm="1">
        <f t="array" ref="M260">INDEX(GMWQ!$A$2:$NF$60,MATCH(1,(GMWQ!$NE$2:$NE$60=M$3)*(GMWQ!$ND$2:$ND$60=M$4)*(GMWQ!$NF$2:$NF$60=M$1),0),$E260-1966)</f>
        <v>5184.2420000000002</v>
      </c>
      <c r="N260" s="12" cm="1">
        <f t="array" ref="N260">INDEX(GMWQ!$A$2:$NF$60,MATCH(1,(GMWQ!$NE$2:$NE$60=N$3)*(GMWQ!$ND$2:$ND$60=N$4)*(GMWQ!$NF$2:$NF$60=N$1),0),$E260-1966)</f>
        <v>2170.875</v>
      </c>
      <c r="O260" s="12" cm="1">
        <f t="array" ref="O260">INDEX(GMWQ!$A$2:$NF$60,MATCH(1,(GMWQ!$NE$2:$NE$60=O$3)*(GMWQ!$ND$2:$ND$60=O$4)*(GMWQ!$NF$2:$NF$60=O$1),0),$E260-1966)</f>
        <v>2920.125</v>
      </c>
      <c r="P260" s="12" cm="1">
        <f t="array" ref="P260">INDEX(GMWQ!$A$2:$NF$60,MATCH(1,(GMWQ!$NE$2:$NE$60=P$3)*(GMWQ!$ND$2:$ND$60=P$4)*(GMWQ!$NF$2:$NF$60=P$1),0),$E260-1966)</f>
        <v>1895.3689999999999</v>
      </c>
      <c r="Q260" s="12" cm="1">
        <f t="array" ref="Q260">INDEX(GMWQ!$A$2:$NF$60,MATCH(1,(GMWQ!$NE$2:$NE$60=Q$3)*(GMWQ!$ND$2:$ND$60=Q$4)*(GMWQ!$NF$2:$NF$60=Q$1),0),$E260-1966)</f>
        <v>1251.22</v>
      </c>
      <c r="R260" s="12" cm="1">
        <f t="array" ref="R260">INDEX(GMWQ!$A$2:$NF$60,MATCH(1,(GMWQ!$NE$2:$NE$60=R$3)*(GMWQ!$ND$2:$ND$60=R$4)*(GMWQ!$NF$2:$NF$60=R$1),0),$E260-1966)</f>
        <v>769.39829999999995</v>
      </c>
      <c r="S260" s="12" cm="1">
        <f t="array" ref="S260">INDEX(GMWQ!$A$2:$NF$60,MATCH(1,(GMWQ!$NE$2:$NE$60=S$3)*(GMWQ!$ND$2:$ND$60=S$4)*(GMWQ!$NF$2:$NF$60=S$1),0),$E260-1966)</f>
        <v>4132.6769999999997</v>
      </c>
      <c r="T260" s="12" cm="1">
        <f t="array" ref="T260">INDEX(GMWQ!$A$2:$NF$60,MATCH(1,(GMWQ!$NE$2:$NE$60=T$3)*(GMWQ!$ND$2:$ND$60=T$4)*(GMWQ!$NF$2:$NF$60=T$1),0),$E260-1966)</f>
        <v>3535.0479999999998</v>
      </c>
      <c r="U260" s="12" cm="1">
        <f t="array" ref="U260">INDEX(GMWQ!$A$2:$NF$60,MATCH(1,(GMWQ!$NE$2:$NE$60=U$3)*(GMWQ!$ND$2:$ND$60=U$4)*(GMWQ!$NF$2:$NF$60=U$1),0),$E260-1966)</f>
        <v>1737.33</v>
      </c>
      <c r="V260" s="12" cm="1">
        <f t="array" ref="V260">INDEX(GMWQ!$A$2:$NF$60,MATCH(1,(GMWQ!$NE$2:$NE$60=V$3)*(GMWQ!$ND$2:$ND$60=V$4)*(GMWQ!$NF$2:$NF$60=V$1),0),$E260-1966)</f>
        <v>3292.8670000000002</v>
      </c>
      <c r="W260" s="12" cm="1">
        <f t="array" ref="W260">INDEX(GMWQ!$A$2:$NF$60,MATCH(1,(GMWQ!$NE$2:$NE$60=W$3)*(GMWQ!$ND$2:$ND$60=W$4)*(GMWQ!$NF$2:$NF$60=W$1),0),$E260-1966)</f>
        <v>5751.3190000000004</v>
      </c>
      <c r="X260" s="12" cm="1">
        <f t="array" ref="X260">INDEX(GMWQ!$A$2:$NF$60,MATCH(1,(GMWQ!$NE$2:$NE$60=X$3)*(GMWQ!$ND$2:$ND$60=X$4)*(GMWQ!$NF$2:$NF$60=X$1),0),$E260-1966)</f>
        <v>1298.2560000000001</v>
      </c>
      <c r="Y260" s="12" cm="1">
        <f t="array" ref="Y260">INDEX(GMWQ!$A$2:$NF$60,MATCH(1,(GMWQ!$NE$2:$NE$60=Y$3)*(GMWQ!$ND$2:$ND$60=Y$4)*(GMWQ!$NF$2:$NF$60=Y$1),0),$E260-1966)</f>
        <v>1108.021</v>
      </c>
      <c r="Z260" s="12" cm="1">
        <f t="array" ref="Z260">INDEX(GMWQ!$A$2:$NF$60,MATCH(1,(GMWQ!$NE$2:$NE$60=Z$3)*(GMWQ!$ND$2:$ND$60=Z$4)*(GMWQ!$NF$2:$NF$60=Z$1),0),$E260-1966)</f>
        <v>37051.64</v>
      </c>
      <c r="AA260" s="12" cm="1">
        <f t="array" ref="AA260">INDEX(GMWQ!$A$2:$NF$60,MATCH(1,(GMWQ!$NE$2:$NE$60=AA$3)*(GMWQ!$ND$2:$ND$60=AA$4)*(GMWQ!$NF$2:$NF$60=AA$1),0),$E260-1966)</f>
        <v>6465.0230000000001</v>
      </c>
    </row>
    <row r="261" spans="1:27" x14ac:dyDescent="0.25">
      <c r="B261" s="12">
        <f t="shared" si="21"/>
        <v>2036</v>
      </c>
      <c r="C261" s="12">
        <f t="shared" si="21"/>
        <v>2036</v>
      </c>
      <c r="E261" s="12">
        <f t="shared" si="20"/>
        <v>2227</v>
      </c>
      <c r="F261" s="12" cm="1">
        <f t="array" ref="F261">INDEX(GMWQ!$A$2:$NF$60,MATCH(1,(GMWQ!$NE$2:$NE$60=F$3)*(GMWQ!$ND$2:$ND$60=F$4)*(GMWQ!$NF$2:$NF$60=F$1),0),$E261-1966)</f>
        <v>40600.58</v>
      </c>
      <c r="G261" s="12" cm="1">
        <f t="array" ref="G261">INDEX(GMWQ!$A$2:$NF$60,MATCH(1,(GMWQ!$NE$2:$NE$60=G$3)*(GMWQ!$ND$2:$ND$60=G$4)*(GMWQ!$NF$2:$NF$60=G$1),0),$E261-1966)</f>
        <v>344.37869999999998</v>
      </c>
      <c r="H261" s="12" cm="1">
        <f t="array" ref="H261">INDEX(GMWQ!$A$2:$NF$60,MATCH(1,(GMWQ!$NE$2:$NE$60=H$3)*(GMWQ!$ND$2:$ND$60=H$4)*(GMWQ!$NF$2:$NF$60=H$1),0),$E261-1966)</f>
        <v>33.462350000000001</v>
      </c>
      <c r="I261" s="12" cm="1">
        <f t="array" ref="I261">INDEX(GMWQ!$A$2:$NF$60,MATCH(1,(GMWQ!$NE$2:$NE$60=I$3)*(GMWQ!$ND$2:$ND$60=I$4)*(GMWQ!$NF$2:$NF$60=I$1),0),$E261-1966)</f>
        <v>2115.3760000000002</v>
      </c>
      <c r="J261" s="12" cm="1">
        <f t="array" ref="J261">INDEX(GMWQ!$A$2:$NF$60,MATCH(1,(GMWQ!$NE$2:$NE$60=J$3)*(GMWQ!$ND$2:$ND$60=J$4)*(GMWQ!$NF$2:$NF$60=J$1),0),$E261-1966)</f>
        <v>129.97200000000001</v>
      </c>
      <c r="K261" s="12" cm="1">
        <f t="array" ref="K261">INDEX(GMWQ!$A$2:$NF$60,MATCH(1,(GMWQ!$NE$2:$NE$60=K$3)*(GMWQ!$ND$2:$ND$60=K$4)*(GMWQ!$NF$2:$NF$60=K$1),0),$E261-1966)</f>
        <v>255.2045</v>
      </c>
      <c r="L261" s="12" cm="1">
        <f t="array" ref="L261">INDEX(GMWQ!$A$2:$NF$60,MATCH(1,(GMWQ!$NE$2:$NE$60=L$3)*(GMWQ!$ND$2:$ND$60=L$4)*(GMWQ!$NF$2:$NF$60=L$1),0),$E261-1966)</f>
        <v>2618.9499999999998</v>
      </c>
      <c r="M261" s="12" cm="1">
        <f t="array" ref="M261">INDEX(GMWQ!$A$2:$NF$60,MATCH(1,(GMWQ!$NE$2:$NE$60=M$3)*(GMWQ!$ND$2:$ND$60=M$4)*(GMWQ!$NF$2:$NF$60=M$1),0),$E261-1966)</f>
        <v>5190.1450000000004</v>
      </c>
      <c r="N261" s="12" cm="1">
        <f t="array" ref="N261">INDEX(GMWQ!$A$2:$NF$60,MATCH(1,(GMWQ!$NE$2:$NE$60=N$3)*(GMWQ!$ND$2:$ND$60=N$4)*(GMWQ!$NF$2:$NF$60=N$1),0),$E261-1966)</f>
        <v>2174.3780000000002</v>
      </c>
      <c r="O261" s="12" cm="1">
        <f t="array" ref="O261">INDEX(GMWQ!$A$2:$NF$60,MATCH(1,(GMWQ!$NE$2:$NE$60=O$3)*(GMWQ!$ND$2:$ND$60=O$4)*(GMWQ!$NF$2:$NF$60=O$1),0),$E261-1966)</f>
        <v>2922.85</v>
      </c>
      <c r="P261" s="12" cm="1">
        <f t="array" ref="P261">INDEX(GMWQ!$A$2:$NF$60,MATCH(1,(GMWQ!$NE$2:$NE$60=P$3)*(GMWQ!$ND$2:$ND$60=P$4)*(GMWQ!$NF$2:$NF$60=P$1),0),$E261-1966)</f>
        <v>1899.261</v>
      </c>
      <c r="Q261" s="12" cm="1">
        <f t="array" ref="Q261">INDEX(GMWQ!$A$2:$NF$60,MATCH(1,(GMWQ!$NE$2:$NE$60=Q$3)*(GMWQ!$ND$2:$ND$60=Q$4)*(GMWQ!$NF$2:$NF$60=Q$1),0),$E261-1966)</f>
        <v>1251.819</v>
      </c>
      <c r="R261" s="12" cm="1">
        <f t="array" ref="R261">INDEX(GMWQ!$A$2:$NF$60,MATCH(1,(GMWQ!$NE$2:$NE$60=R$3)*(GMWQ!$ND$2:$ND$60=R$4)*(GMWQ!$NF$2:$NF$60=R$1),0),$E261-1966)</f>
        <v>770.37990000000002</v>
      </c>
      <c r="S261" s="12" cm="1">
        <f t="array" ref="S261">INDEX(GMWQ!$A$2:$NF$60,MATCH(1,(GMWQ!$NE$2:$NE$60=S$3)*(GMWQ!$ND$2:$ND$60=S$4)*(GMWQ!$NF$2:$NF$60=S$1),0),$E261-1966)</f>
        <v>4145.4040000000005</v>
      </c>
      <c r="T261" s="12" cm="1">
        <f t="array" ref="T261">INDEX(GMWQ!$A$2:$NF$60,MATCH(1,(GMWQ!$NE$2:$NE$60=T$3)*(GMWQ!$ND$2:$ND$60=T$4)*(GMWQ!$NF$2:$NF$60=T$1),0),$E261-1966)</f>
        <v>3544.779</v>
      </c>
      <c r="U261" s="12" cm="1">
        <f t="array" ref="U261">INDEX(GMWQ!$A$2:$NF$60,MATCH(1,(GMWQ!$NE$2:$NE$60=U$3)*(GMWQ!$ND$2:$ND$60=U$4)*(GMWQ!$NF$2:$NF$60=U$1),0),$E261-1966)</f>
        <v>1735.817</v>
      </c>
      <c r="V261" s="12" cm="1">
        <f t="array" ref="V261">INDEX(GMWQ!$A$2:$NF$60,MATCH(1,(GMWQ!$NE$2:$NE$60=V$3)*(GMWQ!$ND$2:$ND$60=V$4)*(GMWQ!$NF$2:$NF$60=V$1),0),$E261-1966)</f>
        <v>3295.1849999999999</v>
      </c>
      <c r="W261" s="12" cm="1">
        <f t="array" ref="W261">INDEX(GMWQ!$A$2:$NF$60,MATCH(1,(GMWQ!$NE$2:$NE$60=W$3)*(GMWQ!$ND$2:$ND$60=W$4)*(GMWQ!$NF$2:$NF$60=W$1),0),$E261-1966)</f>
        <v>5763.1530000000002</v>
      </c>
      <c r="X261" s="12" cm="1">
        <f t="array" ref="X261">INDEX(GMWQ!$A$2:$NF$60,MATCH(1,(GMWQ!$NE$2:$NE$60=X$3)*(GMWQ!$ND$2:$ND$60=X$4)*(GMWQ!$NF$2:$NF$60=X$1),0),$E261-1966)</f>
        <v>1300.3</v>
      </c>
      <c r="Y261" s="12" cm="1">
        <f t="array" ref="Y261">INDEX(GMWQ!$A$2:$NF$60,MATCH(1,(GMWQ!$NE$2:$NE$60=Y$3)*(GMWQ!$ND$2:$ND$60=Y$4)*(GMWQ!$NF$2:$NF$60=Y$1),0),$E261-1966)</f>
        <v>1108.7660000000001</v>
      </c>
      <c r="Z261" s="12" cm="1">
        <f t="array" ref="Z261">INDEX(GMWQ!$A$2:$NF$60,MATCH(1,(GMWQ!$NE$2:$NE$60=Z$3)*(GMWQ!$ND$2:$ND$60=Z$4)*(GMWQ!$NF$2:$NF$60=Z$1),0),$E261-1966)</f>
        <v>37096.19</v>
      </c>
      <c r="AA261" s="12" cm="1">
        <f t="array" ref="AA261">INDEX(GMWQ!$A$2:$NF$60,MATCH(1,(GMWQ!$NE$2:$NE$60=AA$3)*(GMWQ!$ND$2:$ND$60=AA$4)*(GMWQ!$NF$2:$NF$60=AA$1),0),$E261-1966)</f>
        <v>6472.7950000000001</v>
      </c>
    </row>
    <row r="262" spans="1:27" x14ac:dyDescent="0.25">
      <c r="B262" s="12">
        <f t="shared" si="21"/>
        <v>2036</v>
      </c>
      <c r="C262" s="12">
        <f t="shared" si="21"/>
        <v>2036</v>
      </c>
      <c r="E262" s="12">
        <f t="shared" si="20"/>
        <v>2228</v>
      </c>
      <c r="F262" s="12" cm="1">
        <f t="array" ref="F262">INDEX(GMWQ!$A$2:$NF$60,MATCH(1,(GMWQ!$NE$2:$NE$60=F$3)*(GMWQ!$ND$2:$ND$60=F$4)*(GMWQ!$NF$2:$NF$60=F$1),0),$E262-1966)</f>
        <v>40649.33</v>
      </c>
      <c r="G262" s="12" cm="1">
        <f t="array" ref="G262">INDEX(GMWQ!$A$2:$NF$60,MATCH(1,(GMWQ!$NE$2:$NE$60=G$3)*(GMWQ!$ND$2:$ND$60=G$4)*(GMWQ!$NF$2:$NF$60=G$1),0),$E262-1966)</f>
        <v>343.3152</v>
      </c>
      <c r="H262" s="12" cm="1">
        <f t="array" ref="H262">INDEX(GMWQ!$A$2:$NF$60,MATCH(1,(GMWQ!$NE$2:$NE$60=H$3)*(GMWQ!$ND$2:$ND$60=H$4)*(GMWQ!$NF$2:$NF$60=H$1),0),$E262-1966)</f>
        <v>33.140210000000003</v>
      </c>
      <c r="I262" s="12" cm="1">
        <f t="array" ref="I262">INDEX(GMWQ!$A$2:$NF$60,MATCH(1,(GMWQ!$NE$2:$NE$60=I$3)*(GMWQ!$ND$2:$ND$60=I$4)*(GMWQ!$NF$2:$NF$60=I$1),0),$E262-1966)</f>
        <v>2104.27</v>
      </c>
      <c r="J262" s="12" cm="1">
        <f t="array" ref="J262">INDEX(GMWQ!$A$2:$NF$60,MATCH(1,(GMWQ!$NE$2:$NE$60=J$3)*(GMWQ!$ND$2:$ND$60=J$4)*(GMWQ!$NF$2:$NF$60=J$1),0),$E262-1966)</f>
        <v>129.76990000000001</v>
      </c>
      <c r="K262" s="12" cm="1">
        <f t="array" ref="K262">INDEX(GMWQ!$A$2:$NF$60,MATCH(1,(GMWQ!$NE$2:$NE$60=K$3)*(GMWQ!$ND$2:$ND$60=K$4)*(GMWQ!$NF$2:$NF$60=K$1),0),$E262-1966)</f>
        <v>255.22239999999999</v>
      </c>
      <c r="L262" s="12" cm="1">
        <f t="array" ref="L262">INDEX(GMWQ!$A$2:$NF$60,MATCH(1,(GMWQ!$NE$2:$NE$60=L$3)*(GMWQ!$ND$2:$ND$60=L$4)*(GMWQ!$NF$2:$NF$60=L$1),0),$E262-1966)</f>
        <v>2625.11</v>
      </c>
      <c r="M262" s="12" cm="1">
        <f t="array" ref="M262">INDEX(GMWQ!$A$2:$NF$60,MATCH(1,(GMWQ!$NE$2:$NE$60=M$3)*(GMWQ!$ND$2:$ND$60=M$4)*(GMWQ!$NF$2:$NF$60=M$1),0),$E262-1966)</f>
        <v>5196.0050000000001</v>
      </c>
      <c r="N262" s="12" cm="1">
        <f t="array" ref="N262">INDEX(GMWQ!$A$2:$NF$60,MATCH(1,(GMWQ!$NE$2:$NE$60=N$3)*(GMWQ!$ND$2:$ND$60=N$4)*(GMWQ!$NF$2:$NF$60=N$1),0),$E262-1966)</f>
        <v>2177.87</v>
      </c>
      <c r="O262" s="12" cm="1">
        <f t="array" ref="O262">INDEX(GMWQ!$A$2:$NF$60,MATCH(1,(GMWQ!$NE$2:$NE$60=O$3)*(GMWQ!$ND$2:$ND$60=O$4)*(GMWQ!$NF$2:$NF$60=O$1),0),$E262-1966)</f>
        <v>2925.4349999999999</v>
      </c>
      <c r="P262" s="12" cm="1">
        <f t="array" ref="P262">INDEX(GMWQ!$A$2:$NF$60,MATCH(1,(GMWQ!$NE$2:$NE$60=P$3)*(GMWQ!$ND$2:$ND$60=P$4)*(GMWQ!$NF$2:$NF$60=P$1),0),$E262-1966)</f>
        <v>1903.1279999999999</v>
      </c>
      <c r="Q262" s="12" cm="1">
        <f t="array" ref="Q262">INDEX(GMWQ!$A$2:$NF$60,MATCH(1,(GMWQ!$NE$2:$NE$60=Q$3)*(GMWQ!$ND$2:$ND$60=Q$4)*(GMWQ!$NF$2:$NF$60=Q$1),0),$E262-1966)</f>
        <v>1252.405</v>
      </c>
      <c r="R262" s="12" cm="1">
        <f t="array" ref="R262">INDEX(GMWQ!$A$2:$NF$60,MATCH(1,(GMWQ!$NE$2:$NE$60=R$3)*(GMWQ!$ND$2:$ND$60=R$4)*(GMWQ!$NF$2:$NF$60=R$1),0),$E262-1966)</f>
        <v>771.36670000000004</v>
      </c>
      <c r="S262" s="12" cm="1">
        <f t="array" ref="S262">INDEX(GMWQ!$A$2:$NF$60,MATCH(1,(GMWQ!$NE$2:$NE$60=S$3)*(GMWQ!$ND$2:$ND$60=S$4)*(GMWQ!$NF$2:$NF$60=S$1),0),$E262-1966)</f>
        <v>4158.1180000000004</v>
      </c>
      <c r="T262" s="12" cm="1">
        <f t="array" ref="T262">INDEX(GMWQ!$A$2:$NF$60,MATCH(1,(GMWQ!$NE$2:$NE$60=T$3)*(GMWQ!$ND$2:$ND$60=T$4)*(GMWQ!$NF$2:$NF$60=T$1),0),$E262-1966)</f>
        <v>3554.49</v>
      </c>
      <c r="U262" s="12" cm="1">
        <f t="array" ref="U262">INDEX(GMWQ!$A$2:$NF$60,MATCH(1,(GMWQ!$NE$2:$NE$60=U$3)*(GMWQ!$ND$2:$ND$60=U$4)*(GMWQ!$NF$2:$NF$60=U$1),0),$E262-1966)</f>
        <v>1734.3019999999999</v>
      </c>
      <c r="V262" s="12" cm="1">
        <f t="array" ref="V262">INDEX(GMWQ!$A$2:$NF$60,MATCH(1,(GMWQ!$NE$2:$NE$60=V$3)*(GMWQ!$ND$2:$ND$60=V$4)*(GMWQ!$NF$2:$NF$60=V$1),0),$E262-1966)</f>
        <v>3297.5140000000001</v>
      </c>
      <c r="W262" s="12" cm="1">
        <f t="array" ref="W262">INDEX(GMWQ!$A$2:$NF$60,MATCH(1,(GMWQ!$NE$2:$NE$60=W$3)*(GMWQ!$ND$2:$ND$60=W$4)*(GMWQ!$NF$2:$NF$60=W$1),0),$E262-1966)</f>
        <v>5775.0119999999997</v>
      </c>
      <c r="X262" s="12" cm="1">
        <f t="array" ref="X262">INDEX(GMWQ!$A$2:$NF$60,MATCH(1,(GMWQ!$NE$2:$NE$60=X$3)*(GMWQ!$ND$2:$ND$60=X$4)*(GMWQ!$NF$2:$NF$60=X$1),0),$E262-1966)</f>
        <v>1302.348</v>
      </c>
      <c r="Y262" s="12" cm="1">
        <f t="array" ref="Y262">INDEX(GMWQ!$A$2:$NF$60,MATCH(1,(GMWQ!$NE$2:$NE$60=Y$3)*(GMWQ!$ND$2:$ND$60=Y$4)*(GMWQ!$NF$2:$NF$60=Y$1),0),$E262-1966)</f>
        <v>1109.51</v>
      </c>
      <c r="Z262" s="12" cm="1">
        <f t="array" ref="Z262">INDEX(GMWQ!$A$2:$NF$60,MATCH(1,(GMWQ!$NE$2:$NE$60=Z$3)*(GMWQ!$ND$2:$ND$60=Z$4)*(GMWQ!$NF$2:$NF$60=Z$1),0),$E262-1966)</f>
        <v>37140.730000000003</v>
      </c>
      <c r="AA262" s="12" cm="1">
        <f t="array" ref="AA262">INDEX(GMWQ!$A$2:$NF$60,MATCH(1,(GMWQ!$NE$2:$NE$60=AA$3)*(GMWQ!$ND$2:$ND$60=AA$4)*(GMWQ!$NF$2:$NF$60=AA$1),0),$E262-1966)</f>
        <v>6480.567</v>
      </c>
    </row>
    <row r="263" spans="1:27" x14ac:dyDescent="0.25">
      <c r="A263" s="12">
        <v>2037</v>
      </c>
      <c r="B263" s="12">
        <f t="shared" si="21"/>
        <v>2037</v>
      </c>
      <c r="C263" s="12">
        <f t="shared" si="21"/>
        <v>2036</v>
      </c>
      <c r="D263" s="12">
        <f t="shared" si="21"/>
        <v>2036</v>
      </c>
      <c r="E263" s="12">
        <f t="shared" si="20"/>
        <v>2229</v>
      </c>
      <c r="F263" s="12" cm="1">
        <f t="array" ref="F263">INDEX(GMWQ!$A$2:$NF$60,MATCH(1,(GMWQ!$NE$2:$NE$60=F$3)*(GMWQ!$ND$2:$ND$60=F$4)*(GMWQ!$NF$2:$NF$60=F$1),0),$E263-1966)</f>
        <v>40698.07</v>
      </c>
      <c r="G263" s="12" cm="1">
        <f t="array" ref="G263">INDEX(GMWQ!$A$2:$NF$60,MATCH(1,(GMWQ!$NE$2:$NE$60=G$3)*(GMWQ!$ND$2:$ND$60=G$4)*(GMWQ!$NF$2:$NF$60=G$1),0),$E263-1966)</f>
        <v>342.25760000000002</v>
      </c>
      <c r="H263" s="12" cm="1">
        <f t="array" ref="H263">INDEX(GMWQ!$A$2:$NF$60,MATCH(1,(GMWQ!$NE$2:$NE$60=H$3)*(GMWQ!$ND$2:$ND$60=H$4)*(GMWQ!$NF$2:$NF$60=H$1),0),$E263-1966)</f>
        <v>32.812609999999999</v>
      </c>
      <c r="I263" s="12" cm="1">
        <f t="array" ref="I263">INDEX(GMWQ!$A$2:$NF$60,MATCH(1,(GMWQ!$NE$2:$NE$60=I$3)*(GMWQ!$ND$2:$ND$60=I$4)*(GMWQ!$NF$2:$NF$60=I$1),0),$E263-1966)</f>
        <v>2092.8820000000001</v>
      </c>
      <c r="J263" s="12" cm="1">
        <f t="array" ref="J263">INDEX(GMWQ!$A$2:$NF$60,MATCH(1,(GMWQ!$NE$2:$NE$60=J$3)*(GMWQ!$ND$2:$ND$60=J$4)*(GMWQ!$NF$2:$NF$60=J$1),0),$E263-1966)</f>
        <v>129.54040000000001</v>
      </c>
      <c r="K263" s="12" cm="1">
        <f t="array" ref="K263">INDEX(GMWQ!$A$2:$NF$60,MATCH(1,(GMWQ!$NE$2:$NE$60=K$3)*(GMWQ!$ND$2:$ND$60=K$4)*(GMWQ!$NF$2:$NF$60=K$1),0),$E263-1966)</f>
        <v>255.16200000000001</v>
      </c>
      <c r="L263" s="12" cm="1">
        <f t="array" ref="L263">INDEX(GMWQ!$A$2:$NF$60,MATCH(1,(GMWQ!$NE$2:$NE$60=L$3)*(GMWQ!$ND$2:$ND$60=L$4)*(GMWQ!$NF$2:$NF$60=L$1),0),$E263-1966)</f>
        <v>2631.4279999999999</v>
      </c>
      <c r="M263" s="12" cm="1">
        <f t="array" ref="M263">INDEX(GMWQ!$A$2:$NF$60,MATCH(1,(GMWQ!$NE$2:$NE$60=M$3)*(GMWQ!$ND$2:$ND$60=M$4)*(GMWQ!$NF$2:$NF$60=M$1),0),$E263-1966)</f>
        <v>5201.8130000000001</v>
      </c>
      <c r="N263" s="12" cm="1">
        <f t="array" ref="N263">INDEX(GMWQ!$A$2:$NF$60,MATCH(1,(GMWQ!$NE$2:$NE$60=N$3)*(GMWQ!$ND$2:$ND$60=N$4)*(GMWQ!$NF$2:$NF$60=N$1),0),$E263-1966)</f>
        <v>2181.3139999999999</v>
      </c>
      <c r="O263" s="12" cm="1">
        <f t="array" ref="O263">INDEX(GMWQ!$A$2:$NF$60,MATCH(1,(GMWQ!$NE$2:$NE$60=O$3)*(GMWQ!$ND$2:$ND$60=O$4)*(GMWQ!$NF$2:$NF$60=O$1),0),$E263-1966)</f>
        <v>2927.9279999999999</v>
      </c>
      <c r="P263" s="12" cm="1">
        <f t="array" ref="P263">INDEX(GMWQ!$A$2:$NF$60,MATCH(1,(GMWQ!$NE$2:$NE$60=P$3)*(GMWQ!$ND$2:$ND$60=P$4)*(GMWQ!$NF$2:$NF$60=P$1),0),$E263-1966)</f>
        <v>1906.9549999999999</v>
      </c>
      <c r="Q263" s="12" cm="1">
        <f t="array" ref="Q263">INDEX(GMWQ!$A$2:$NF$60,MATCH(1,(GMWQ!$NE$2:$NE$60=Q$3)*(GMWQ!$ND$2:$ND$60=Q$4)*(GMWQ!$NF$2:$NF$60=Q$1),0),$E263-1966)</f>
        <v>1252.98</v>
      </c>
      <c r="R263" s="12" cm="1">
        <f t="array" ref="R263">INDEX(GMWQ!$A$2:$NF$60,MATCH(1,(GMWQ!$NE$2:$NE$60=R$3)*(GMWQ!$ND$2:$ND$60=R$4)*(GMWQ!$NF$2:$NF$60=R$1),0),$E263-1966)</f>
        <v>772.37159999999994</v>
      </c>
      <c r="S263" s="12" cm="1">
        <f t="array" ref="S263">INDEX(GMWQ!$A$2:$NF$60,MATCH(1,(GMWQ!$NE$2:$NE$60=S$3)*(GMWQ!$ND$2:$ND$60=S$4)*(GMWQ!$NF$2:$NF$60=S$1),0),$E263-1966)</f>
        <v>4170.8360000000002</v>
      </c>
      <c r="T263" s="12" cm="1">
        <f t="array" ref="T263">INDEX(GMWQ!$A$2:$NF$60,MATCH(1,(GMWQ!$NE$2:$NE$60=T$3)*(GMWQ!$ND$2:$ND$60=T$4)*(GMWQ!$NF$2:$NF$60=T$1),0),$E263-1966)</f>
        <v>3564.2069999999999</v>
      </c>
      <c r="U263" s="12" cm="1">
        <f t="array" ref="U263">INDEX(GMWQ!$A$2:$NF$60,MATCH(1,(GMWQ!$NE$2:$NE$60=U$3)*(GMWQ!$ND$2:$ND$60=U$4)*(GMWQ!$NF$2:$NF$60=U$1),0),$E263-1966)</f>
        <v>1732.847</v>
      </c>
      <c r="V263" s="12" cm="1">
        <f t="array" ref="V263">INDEX(GMWQ!$A$2:$NF$60,MATCH(1,(GMWQ!$NE$2:$NE$60=V$3)*(GMWQ!$ND$2:$ND$60=V$4)*(GMWQ!$NF$2:$NF$60=V$1),0),$E263-1966)</f>
        <v>3299.933</v>
      </c>
      <c r="W263" s="12" cm="1">
        <f t="array" ref="W263">INDEX(GMWQ!$A$2:$NF$60,MATCH(1,(GMWQ!$NE$2:$NE$60=W$3)*(GMWQ!$ND$2:$ND$60=W$4)*(GMWQ!$NF$2:$NF$60=W$1),0),$E263-1966)</f>
        <v>5787.0770000000002</v>
      </c>
      <c r="X263" s="12" cm="1">
        <f t="array" ref="X263">INDEX(GMWQ!$A$2:$NF$60,MATCH(1,(GMWQ!$NE$2:$NE$60=X$3)*(GMWQ!$ND$2:$ND$60=X$4)*(GMWQ!$NF$2:$NF$60=X$1),0),$E263-1966)</f>
        <v>1304.4380000000001</v>
      </c>
      <c r="Y263" s="12" cm="1">
        <f t="array" ref="Y263">INDEX(GMWQ!$A$2:$NF$60,MATCH(1,(GMWQ!$NE$2:$NE$60=Y$3)*(GMWQ!$ND$2:$ND$60=Y$4)*(GMWQ!$NF$2:$NF$60=Y$1),0),$E263-1966)</f>
        <v>1110.2909999999999</v>
      </c>
      <c r="Z263" s="12" cm="1">
        <f t="array" ref="Z263">INDEX(GMWQ!$A$2:$NF$60,MATCH(1,(GMWQ!$NE$2:$NE$60=Z$3)*(GMWQ!$ND$2:$ND$60=Z$4)*(GMWQ!$NF$2:$NF$60=Z$1),0),$E263-1966)</f>
        <v>37185.269999999997</v>
      </c>
      <c r="AA263" s="12" cm="1">
        <f t="array" ref="AA263">INDEX(GMWQ!$A$2:$NF$60,MATCH(1,(GMWQ!$NE$2:$NE$60=AA$3)*(GMWQ!$ND$2:$ND$60=AA$4)*(GMWQ!$NF$2:$NF$60=AA$1),0),$E263-1966)</f>
        <v>6488.3389999999999</v>
      </c>
    </row>
    <row r="264" spans="1:27" x14ac:dyDescent="0.25">
      <c r="B264" s="12">
        <f t="shared" si="21"/>
        <v>2037</v>
      </c>
      <c r="C264" s="12">
        <f t="shared" si="21"/>
        <v>2037</v>
      </c>
      <c r="E264" s="12">
        <f t="shared" si="20"/>
        <v>2230</v>
      </c>
      <c r="F264" s="12" cm="1">
        <f t="array" ref="F264">INDEX(GMWQ!$A$2:$NF$60,MATCH(1,(GMWQ!$NE$2:$NE$60=F$3)*(GMWQ!$ND$2:$ND$60=F$4)*(GMWQ!$NF$2:$NF$60=F$1),0),$E264-1966)</f>
        <v>40746.82</v>
      </c>
      <c r="G264" s="12" cm="1">
        <f t="array" ref="G264">INDEX(GMWQ!$A$2:$NF$60,MATCH(1,(GMWQ!$NE$2:$NE$60=G$3)*(GMWQ!$ND$2:$ND$60=G$4)*(GMWQ!$NF$2:$NF$60=G$1),0),$E264-1966)</f>
        <v>341.17559999999997</v>
      </c>
      <c r="H264" s="12" cm="1">
        <f t="array" ref="H264">INDEX(GMWQ!$A$2:$NF$60,MATCH(1,(GMWQ!$NE$2:$NE$60=H$3)*(GMWQ!$ND$2:$ND$60=H$4)*(GMWQ!$NF$2:$NF$60=H$1),0),$E264-1966)</f>
        <v>32.49306</v>
      </c>
      <c r="I264" s="12" cm="1">
        <f t="array" ref="I264">INDEX(GMWQ!$A$2:$NF$60,MATCH(1,(GMWQ!$NE$2:$NE$60=I$3)*(GMWQ!$ND$2:$ND$60=I$4)*(GMWQ!$NF$2:$NF$60=I$1),0),$E264-1966)</f>
        <v>2081.9470000000001</v>
      </c>
      <c r="J264" s="12" cm="1">
        <f t="array" ref="J264">INDEX(GMWQ!$A$2:$NF$60,MATCH(1,(GMWQ!$NE$2:$NE$60=J$3)*(GMWQ!$ND$2:$ND$60=J$4)*(GMWQ!$NF$2:$NF$60=J$1),0),$E264-1966)</f>
        <v>129.33080000000001</v>
      </c>
      <c r="K264" s="12" cm="1">
        <f t="array" ref="K264">INDEX(GMWQ!$A$2:$NF$60,MATCH(1,(GMWQ!$NE$2:$NE$60=K$3)*(GMWQ!$ND$2:$ND$60=K$4)*(GMWQ!$NF$2:$NF$60=K$1),0),$E264-1966)</f>
        <v>255.1576</v>
      </c>
      <c r="L264" s="12" cm="1">
        <f t="array" ref="L264">INDEX(GMWQ!$A$2:$NF$60,MATCH(1,(GMWQ!$NE$2:$NE$60=L$3)*(GMWQ!$ND$2:$ND$60=L$4)*(GMWQ!$NF$2:$NF$60=L$1),0),$E264-1966)</f>
        <v>2637.6170000000002</v>
      </c>
      <c r="M264" s="12" cm="1">
        <f t="array" ref="M264">INDEX(GMWQ!$A$2:$NF$60,MATCH(1,(GMWQ!$NE$2:$NE$60=M$3)*(GMWQ!$ND$2:$ND$60=M$4)*(GMWQ!$NF$2:$NF$60=M$1),0),$E264-1966)</f>
        <v>5207.6360000000004</v>
      </c>
      <c r="N264" s="12" cm="1">
        <f t="array" ref="N264">INDEX(GMWQ!$A$2:$NF$60,MATCH(1,(GMWQ!$NE$2:$NE$60=N$3)*(GMWQ!$ND$2:$ND$60=N$4)*(GMWQ!$NF$2:$NF$60=N$1),0),$E264-1966)</f>
        <v>2184.779</v>
      </c>
      <c r="O264" s="12" cm="1">
        <f t="array" ref="O264">INDEX(GMWQ!$A$2:$NF$60,MATCH(1,(GMWQ!$NE$2:$NE$60=O$3)*(GMWQ!$ND$2:$ND$60=O$4)*(GMWQ!$NF$2:$NF$60=O$1),0),$E264-1966)</f>
        <v>2930.357</v>
      </c>
      <c r="P264" s="12" cm="1">
        <f t="array" ref="P264">INDEX(GMWQ!$A$2:$NF$60,MATCH(1,(GMWQ!$NE$2:$NE$60=P$3)*(GMWQ!$ND$2:$ND$60=P$4)*(GMWQ!$NF$2:$NF$60=P$1),0),$E264-1966)</f>
        <v>1910.8009999999999</v>
      </c>
      <c r="Q264" s="12" cm="1">
        <f t="array" ref="Q264">INDEX(GMWQ!$A$2:$NF$60,MATCH(1,(GMWQ!$NE$2:$NE$60=Q$3)*(GMWQ!$ND$2:$ND$60=Q$4)*(GMWQ!$NF$2:$NF$60=Q$1),0),$E264-1966)</f>
        <v>1253.5519999999999</v>
      </c>
      <c r="R264" s="12" cm="1">
        <f t="array" ref="R264">INDEX(GMWQ!$A$2:$NF$60,MATCH(1,(GMWQ!$NE$2:$NE$60=R$3)*(GMWQ!$ND$2:$ND$60=R$4)*(GMWQ!$NF$2:$NF$60=R$1),0),$E264-1966)</f>
        <v>773.36350000000004</v>
      </c>
      <c r="S264" s="12" cm="1">
        <f t="array" ref="S264">INDEX(GMWQ!$A$2:$NF$60,MATCH(1,(GMWQ!$NE$2:$NE$60=S$3)*(GMWQ!$ND$2:$ND$60=S$4)*(GMWQ!$NF$2:$NF$60=S$1),0),$E264-1966)</f>
        <v>4183.5780000000004</v>
      </c>
      <c r="T264" s="12" cm="1">
        <f t="array" ref="T264">INDEX(GMWQ!$A$2:$NF$60,MATCH(1,(GMWQ!$NE$2:$NE$60=T$3)*(GMWQ!$ND$2:$ND$60=T$4)*(GMWQ!$NF$2:$NF$60=T$1),0),$E264-1966)</f>
        <v>3573.9279999999999</v>
      </c>
      <c r="U264" s="12" cm="1">
        <f t="array" ref="U264">INDEX(GMWQ!$A$2:$NF$60,MATCH(1,(GMWQ!$NE$2:$NE$60=U$3)*(GMWQ!$ND$2:$ND$60=U$4)*(GMWQ!$NF$2:$NF$60=U$1),0),$E264-1966)</f>
        <v>1731.3340000000001</v>
      </c>
      <c r="V264" s="12" cm="1">
        <f t="array" ref="V264">INDEX(GMWQ!$A$2:$NF$60,MATCH(1,(GMWQ!$NE$2:$NE$60=V$3)*(GMWQ!$ND$2:$ND$60=V$4)*(GMWQ!$NF$2:$NF$60=V$1),0),$E264-1966)</f>
        <v>3302.259</v>
      </c>
      <c r="W264" s="12" cm="1">
        <f t="array" ref="W264">INDEX(GMWQ!$A$2:$NF$60,MATCH(1,(GMWQ!$NE$2:$NE$60=W$3)*(GMWQ!$ND$2:$ND$60=W$4)*(GMWQ!$NF$2:$NF$60=W$1),0),$E264-1966)</f>
        <v>5798.9830000000002</v>
      </c>
      <c r="X264" s="12" cm="1">
        <f t="array" ref="X264">INDEX(GMWQ!$A$2:$NF$60,MATCH(1,(GMWQ!$NE$2:$NE$60=X$3)*(GMWQ!$ND$2:$ND$60=X$4)*(GMWQ!$NF$2:$NF$60=X$1),0),$E264-1966)</f>
        <v>1306.4929999999999</v>
      </c>
      <c r="Y264" s="12" cm="1">
        <f t="array" ref="Y264">INDEX(GMWQ!$A$2:$NF$60,MATCH(1,(GMWQ!$NE$2:$NE$60=Y$3)*(GMWQ!$ND$2:$ND$60=Y$4)*(GMWQ!$NF$2:$NF$60=Y$1),0),$E264-1966)</f>
        <v>1111.037</v>
      </c>
      <c r="Z264" s="12" cm="1">
        <f t="array" ref="Z264">INDEX(GMWQ!$A$2:$NF$60,MATCH(1,(GMWQ!$NE$2:$NE$60=Z$3)*(GMWQ!$ND$2:$ND$60=Z$4)*(GMWQ!$NF$2:$NF$60=Z$1),0),$E264-1966)</f>
        <v>37229.81</v>
      </c>
      <c r="AA264" s="12" cm="1">
        <f t="array" ref="AA264">INDEX(GMWQ!$A$2:$NF$60,MATCH(1,(GMWQ!$NE$2:$NE$60=AA$3)*(GMWQ!$ND$2:$ND$60=AA$4)*(GMWQ!$NF$2:$NF$60=AA$1),0),$E264-1966)</f>
        <v>6496.1109999999999</v>
      </c>
    </row>
    <row r="265" spans="1:27" x14ac:dyDescent="0.25">
      <c r="B265" s="12">
        <f t="shared" si="21"/>
        <v>2037</v>
      </c>
      <c r="C265" s="12">
        <f t="shared" si="21"/>
        <v>2037</v>
      </c>
      <c r="E265" s="12">
        <f t="shared" si="20"/>
        <v>2231</v>
      </c>
      <c r="F265" s="12" cm="1">
        <f t="array" ref="F265">INDEX(GMWQ!$A$2:$NF$60,MATCH(1,(GMWQ!$NE$2:$NE$60=F$3)*(GMWQ!$ND$2:$ND$60=F$4)*(GMWQ!$NF$2:$NF$60=F$1),0),$E265-1966)</f>
        <v>40795.57</v>
      </c>
      <c r="G265" s="12" cm="1">
        <f t="array" ref="G265">INDEX(GMWQ!$A$2:$NF$60,MATCH(1,(GMWQ!$NE$2:$NE$60=G$3)*(GMWQ!$ND$2:$ND$60=G$4)*(GMWQ!$NF$2:$NF$60=G$1),0),$E265-1966)</f>
        <v>340.07639999999998</v>
      </c>
      <c r="H265" s="12" cm="1">
        <f t="array" ref="H265">INDEX(GMWQ!$A$2:$NF$60,MATCH(1,(GMWQ!$NE$2:$NE$60=H$3)*(GMWQ!$ND$2:$ND$60=H$4)*(GMWQ!$NF$2:$NF$60=H$1),0),$E265-1966)</f>
        <v>32.17418</v>
      </c>
      <c r="I265" s="12" cm="1">
        <f t="array" ref="I265">INDEX(GMWQ!$A$2:$NF$60,MATCH(1,(GMWQ!$NE$2:$NE$60=I$3)*(GMWQ!$ND$2:$ND$60=I$4)*(GMWQ!$NF$2:$NF$60=I$1),0),$E265-1966)</f>
        <v>2070.7950000000001</v>
      </c>
      <c r="J265" s="12" cm="1">
        <f t="array" ref="J265">INDEX(GMWQ!$A$2:$NF$60,MATCH(1,(GMWQ!$NE$2:$NE$60=J$3)*(GMWQ!$ND$2:$ND$60=J$4)*(GMWQ!$NF$2:$NF$60=J$1),0),$E265-1966)</f>
        <v>129.16669999999999</v>
      </c>
      <c r="K265" s="12" cm="1">
        <f t="array" ref="K265">INDEX(GMWQ!$A$2:$NF$60,MATCH(1,(GMWQ!$NE$2:$NE$60=K$3)*(GMWQ!$ND$2:$ND$60=K$4)*(GMWQ!$NF$2:$NF$60=K$1),0),$E265-1966)</f>
        <v>255.1763</v>
      </c>
      <c r="L265" s="12" cm="1">
        <f t="array" ref="L265">INDEX(GMWQ!$A$2:$NF$60,MATCH(1,(GMWQ!$NE$2:$NE$60=L$3)*(GMWQ!$ND$2:$ND$60=L$4)*(GMWQ!$NF$2:$NF$60=L$1),0),$E265-1966)</f>
        <v>2643.808</v>
      </c>
      <c r="M265" s="12" cm="1">
        <f t="array" ref="M265">INDEX(GMWQ!$A$2:$NF$60,MATCH(1,(GMWQ!$NE$2:$NE$60=M$3)*(GMWQ!$ND$2:$ND$60=M$4)*(GMWQ!$NF$2:$NF$60=M$1),0),$E265-1966)</f>
        <v>5213.4740000000002</v>
      </c>
      <c r="N265" s="12" cm="1">
        <f t="array" ref="N265">INDEX(GMWQ!$A$2:$NF$60,MATCH(1,(GMWQ!$NE$2:$NE$60=N$3)*(GMWQ!$ND$2:$ND$60=N$4)*(GMWQ!$NF$2:$NF$60=N$1),0),$E265-1966)</f>
        <v>2188.2429999999999</v>
      </c>
      <c r="O265" s="12" cm="1">
        <f t="array" ref="O265">INDEX(GMWQ!$A$2:$NF$60,MATCH(1,(GMWQ!$NE$2:$NE$60=O$3)*(GMWQ!$ND$2:$ND$60=O$4)*(GMWQ!$NF$2:$NF$60=O$1),0),$E265-1966)</f>
        <v>2932.7869999999998</v>
      </c>
      <c r="P265" s="12" cm="1">
        <f t="array" ref="P265">INDEX(GMWQ!$A$2:$NF$60,MATCH(1,(GMWQ!$NE$2:$NE$60=P$3)*(GMWQ!$ND$2:$ND$60=P$4)*(GMWQ!$NF$2:$NF$60=P$1),0),$E265-1966)</f>
        <v>1914.6769999999999</v>
      </c>
      <c r="Q265" s="12" cm="1">
        <f t="array" ref="Q265">INDEX(GMWQ!$A$2:$NF$60,MATCH(1,(GMWQ!$NE$2:$NE$60=Q$3)*(GMWQ!$ND$2:$ND$60=Q$4)*(GMWQ!$NF$2:$NF$60=Q$1),0),$E265-1966)</f>
        <v>1254.1320000000001</v>
      </c>
      <c r="R265" s="12" cm="1">
        <f t="array" ref="R265">INDEX(GMWQ!$A$2:$NF$60,MATCH(1,(GMWQ!$NE$2:$NE$60=R$3)*(GMWQ!$ND$2:$ND$60=R$4)*(GMWQ!$NF$2:$NF$60=R$1),0),$E265-1966)</f>
        <v>774.35170000000005</v>
      </c>
      <c r="S265" s="12" cm="1">
        <f t="array" ref="S265">INDEX(GMWQ!$A$2:$NF$60,MATCH(1,(GMWQ!$NE$2:$NE$60=S$3)*(GMWQ!$ND$2:$ND$60=S$4)*(GMWQ!$NF$2:$NF$60=S$1),0),$E265-1966)</f>
        <v>4196.3919999999998</v>
      </c>
      <c r="T265" s="12" cm="1">
        <f t="array" ref="T265">INDEX(GMWQ!$A$2:$NF$60,MATCH(1,(GMWQ!$NE$2:$NE$60=T$3)*(GMWQ!$ND$2:$ND$60=T$4)*(GMWQ!$NF$2:$NF$60=T$1),0),$E265-1966)</f>
        <v>3583.703</v>
      </c>
      <c r="U265" s="12" cm="1">
        <f t="array" ref="U265">INDEX(GMWQ!$A$2:$NF$60,MATCH(1,(GMWQ!$NE$2:$NE$60=U$3)*(GMWQ!$ND$2:$ND$60=U$4)*(GMWQ!$NF$2:$NF$60=U$1),0),$E265-1966)</f>
        <v>1729.82</v>
      </c>
      <c r="V265" s="12" cm="1">
        <f t="array" ref="V265">INDEX(GMWQ!$A$2:$NF$60,MATCH(1,(GMWQ!$NE$2:$NE$60=V$3)*(GMWQ!$ND$2:$ND$60=V$4)*(GMWQ!$NF$2:$NF$60=V$1),0),$E265-1966)</f>
        <v>3304.576</v>
      </c>
      <c r="W265" s="12" cm="1">
        <f t="array" ref="W265">INDEX(GMWQ!$A$2:$NF$60,MATCH(1,(GMWQ!$NE$2:$NE$60=W$3)*(GMWQ!$ND$2:$ND$60=W$4)*(GMWQ!$NF$2:$NF$60=W$1),0),$E265-1966)</f>
        <v>5810.8959999999997</v>
      </c>
      <c r="X265" s="12" cm="1">
        <f t="array" ref="X265">INDEX(GMWQ!$A$2:$NF$60,MATCH(1,(GMWQ!$NE$2:$NE$60=X$3)*(GMWQ!$ND$2:$ND$60=X$4)*(GMWQ!$NF$2:$NF$60=X$1),0),$E265-1966)</f>
        <v>1308.548</v>
      </c>
      <c r="Y265" s="12" cm="1">
        <f t="array" ref="Y265">INDEX(GMWQ!$A$2:$NF$60,MATCH(1,(GMWQ!$NE$2:$NE$60=Y$3)*(GMWQ!$ND$2:$ND$60=Y$4)*(GMWQ!$NF$2:$NF$60=Y$1),0),$E265-1966)</f>
        <v>1111.778</v>
      </c>
      <c r="Z265" s="12" cm="1">
        <f t="array" ref="Z265">INDEX(GMWQ!$A$2:$NF$60,MATCH(1,(GMWQ!$NE$2:$NE$60=Z$3)*(GMWQ!$ND$2:$ND$60=Z$4)*(GMWQ!$NF$2:$NF$60=Z$1),0),$E265-1966)</f>
        <v>37274.35</v>
      </c>
      <c r="AA265" s="12" cm="1">
        <f t="array" ref="AA265">INDEX(GMWQ!$A$2:$NF$60,MATCH(1,(GMWQ!$NE$2:$NE$60=AA$3)*(GMWQ!$ND$2:$ND$60=AA$4)*(GMWQ!$NF$2:$NF$60=AA$1),0),$E265-1966)</f>
        <v>6503.8829999999998</v>
      </c>
    </row>
    <row r="266" spans="1:27" x14ac:dyDescent="0.25">
      <c r="B266" s="12">
        <f t="shared" si="21"/>
        <v>2037</v>
      </c>
      <c r="C266" s="12">
        <f t="shared" si="21"/>
        <v>2037</v>
      </c>
      <c r="E266" s="12">
        <f t="shared" si="20"/>
        <v>2232</v>
      </c>
      <c r="F266" s="12" cm="1">
        <f t="array" ref="F266">INDEX(GMWQ!$A$2:$NF$60,MATCH(1,(GMWQ!$NE$2:$NE$60=F$3)*(GMWQ!$ND$2:$ND$60=F$4)*(GMWQ!$NF$2:$NF$60=F$1),0),$E266-1966)</f>
        <v>40844.32</v>
      </c>
      <c r="G266" s="12" cm="1">
        <f t="array" ref="G266">INDEX(GMWQ!$A$2:$NF$60,MATCH(1,(GMWQ!$NE$2:$NE$60=G$3)*(GMWQ!$ND$2:$ND$60=G$4)*(GMWQ!$NF$2:$NF$60=G$1),0),$E266-1966)</f>
        <v>338.96550000000002</v>
      </c>
      <c r="H266" s="12" cm="1">
        <f t="array" ref="H266">INDEX(GMWQ!$A$2:$NF$60,MATCH(1,(GMWQ!$NE$2:$NE$60=H$3)*(GMWQ!$ND$2:$ND$60=H$4)*(GMWQ!$NF$2:$NF$60=H$1),0),$E266-1966)</f>
        <v>31.856649999999998</v>
      </c>
      <c r="I266" s="12" cm="1">
        <f t="array" ref="I266">INDEX(GMWQ!$A$2:$NF$60,MATCH(1,(GMWQ!$NE$2:$NE$60=I$3)*(GMWQ!$ND$2:$ND$60=I$4)*(GMWQ!$NF$2:$NF$60=I$1),0),$E266-1966)</f>
        <v>2059.8130000000001</v>
      </c>
      <c r="J266" s="12" cm="1">
        <f t="array" ref="J266">INDEX(GMWQ!$A$2:$NF$60,MATCH(1,(GMWQ!$NE$2:$NE$60=J$3)*(GMWQ!$ND$2:$ND$60=J$4)*(GMWQ!$NF$2:$NF$60=J$1),0),$E266-1966)</f>
        <v>129.0035</v>
      </c>
      <c r="K266" s="12" cm="1">
        <f t="array" ref="K266">INDEX(GMWQ!$A$2:$NF$60,MATCH(1,(GMWQ!$NE$2:$NE$60=K$3)*(GMWQ!$ND$2:$ND$60=K$4)*(GMWQ!$NF$2:$NF$60=K$1),0),$E266-1966)</f>
        <v>255.17670000000001</v>
      </c>
      <c r="L266" s="12" cm="1">
        <f t="array" ref="L266">INDEX(GMWQ!$A$2:$NF$60,MATCH(1,(GMWQ!$NE$2:$NE$60=L$3)*(GMWQ!$ND$2:$ND$60=L$4)*(GMWQ!$NF$2:$NF$60=L$1),0),$E266-1966)</f>
        <v>2650</v>
      </c>
      <c r="M266" s="12" cm="1">
        <f t="array" ref="M266">INDEX(GMWQ!$A$2:$NF$60,MATCH(1,(GMWQ!$NE$2:$NE$60=M$3)*(GMWQ!$ND$2:$ND$60=M$4)*(GMWQ!$NF$2:$NF$60=M$1),0),$E266-1966)</f>
        <v>5219.2709999999997</v>
      </c>
      <c r="N266" s="12" cm="1">
        <f t="array" ref="N266">INDEX(GMWQ!$A$2:$NF$60,MATCH(1,(GMWQ!$NE$2:$NE$60=N$3)*(GMWQ!$ND$2:$ND$60=N$4)*(GMWQ!$NF$2:$NF$60=N$1),0),$E266-1966)</f>
        <v>2191.6999999999998</v>
      </c>
      <c r="O266" s="12" cm="1">
        <f t="array" ref="O266">INDEX(GMWQ!$A$2:$NF$60,MATCH(1,(GMWQ!$NE$2:$NE$60=O$3)*(GMWQ!$ND$2:$ND$60=O$4)*(GMWQ!$NF$2:$NF$60=O$1),0),$E266-1966)</f>
        <v>2935.134</v>
      </c>
      <c r="P266" s="12" cm="1">
        <f t="array" ref="P266">INDEX(GMWQ!$A$2:$NF$60,MATCH(1,(GMWQ!$NE$2:$NE$60=P$3)*(GMWQ!$ND$2:$ND$60=P$4)*(GMWQ!$NF$2:$NF$60=P$1),0),$E266-1966)</f>
        <v>1918.5360000000001</v>
      </c>
      <c r="Q266" s="12" cm="1">
        <f t="array" ref="Q266">INDEX(GMWQ!$A$2:$NF$60,MATCH(1,(GMWQ!$NE$2:$NE$60=Q$3)*(GMWQ!$ND$2:$ND$60=Q$4)*(GMWQ!$NF$2:$NF$60=Q$1),0),$E266-1966)</f>
        <v>1254.7</v>
      </c>
      <c r="R266" s="12" cm="1">
        <f t="array" ref="R266">INDEX(GMWQ!$A$2:$NF$60,MATCH(1,(GMWQ!$NE$2:$NE$60=R$3)*(GMWQ!$ND$2:$ND$60=R$4)*(GMWQ!$NF$2:$NF$60=R$1),0),$E266-1966)</f>
        <v>775.34180000000003</v>
      </c>
      <c r="S266" s="12" cm="1">
        <f t="array" ref="S266">INDEX(GMWQ!$A$2:$NF$60,MATCH(1,(GMWQ!$NE$2:$NE$60=S$3)*(GMWQ!$ND$2:$ND$60=S$4)*(GMWQ!$NF$2:$NF$60=S$1),0),$E266-1966)</f>
        <v>4209.2129999999997</v>
      </c>
      <c r="T266" s="12" cm="1">
        <f t="array" ref="T266">INDEX(GMWQ!$A$2:$NF$60,MATCH(1,(GMWQ!$NE$2:$NE$60=T$3)*(GMWQ!$ND$2:$ND$60=T$4)*(GMWQ!$NF$2:$NF$60=T$1),0),$E266-1966)</f>
        <v>3593.4670000000001</v>
      </c>
      <c r="U266" s="12" cm="1">
        <f t="array" ref="U266">INDEX(GMWQ!$A$2:$NF$60,MATCH(1,(GMWQ!$NE$2:$NE$60=U$3)*(GMWQ!$ND$2:$ND$60=U$4)*(GMWQ!$NF$2:$NF$60=U$1),0),$E266-1966)</f>
        <v>1728.3</v>
      </c>
      <c r="V266" s="12" cm="1">
        <f t="array" ref="V266">INDEX(GMWQ!$A$2:$NF$60,MATCH(1,(GMWQ!$NE$2:$NE$60=V$3)*(GMWQ!$ND$2:$ND$60=V$4)*(GMWQ!$NF$2:$NF$60=V$1),0),$E266-1966)</f>
        <v>3306.895</v>
      </c>
      <c r="W266" s="12" cm="1">
        <f t="array" ref="W266">INDEX(GMWQ!$A$2:$NF$60,MATCH(1,(GMWQ!$NE$2:$NE$60=W$3)*(GMWQ!$ND$2:$ND$60=W$4)*(GMWQ!$NF$2:$NF$60=W$1),0),$E266-1966)</f>
        <v>5822.8190000000004</v>
      </c>
      <c r="X266" s="12" cm="1">
        <f t="array" ref="X266">INDEX(GMWQ!$A$2:$NF$60,MATCH(1,(GMWQ!$NE$2:$NE$60=X$3)*(GMWQ!$ND$2:$ND$60=X$4)*(GMWQ!$NF$2:$NF$60=X$1),0),$E266-1966)</f>
        <v>1310.604</v>
      </c>
      <c r="Y266" s="12" cm="1">
        <f t="array" ref="Y266">INDEX(GMWQ!$A$2:$NF$60,MATCH(1,(GMWQ!$NE$2:$NE$60=Y$3)*(GMWQ!$ND$2:$ND$60=Y$4)*(GMWQ!$NF$2:$NF$60=Y$1),0),$E266-1966)</f>
        <v>1112.5170000000001</v>
      </c>
      <c r="Z266" s="12" cm="1">
        <f t="array" ref="Z266">INDEX(GMWQ!$A$2:$NF$60,MATCH(1,(GMWQ!$NE$2:$NE$60=Z$3)*(GMWQ!$ND$2:$ND$60=Z$4)*(GMWQ!$NF$2:$NF$60=Z$1),0),$E266-1966)</f>
        <v>37318.89</v>
      </c>
      <c r="AA266" s="12" cm="1">
        <f t="array" ref="AA266">INDEX(GMWQ!$A$2:$NF$60,MATCH(1,(GMWQ!$NE$2:$NE$60=AA$3)*(GMWQ!$ND$2:$ND$60=AA$4)*(GMWQ!$NF$2:$NF$60=AA$1),0),$E266-1966)</f>
        <v>6511.6549999999997</v>
      </c>
    </row>
    <row r="267" spans="1:27" x14ac:dyDescent="0.25">
      <c r="A267" s="12">
        <v>2038</v>
      </c>
      <c r="B267" s="12">
        <f t="shared" si="21"/>
        <v>2038</v>
      </c>
      <c r="C267" s="12">
        <f t="shared" si="21"/>
        <v>2037</v>
      </c>
      <c r="D267" s="12">
        <f t="shared" si="21"/>
        <v>2037</v>
      </c>
      <c r="E267" s="12">
        <f t="shared" si="20"/>
        <v>2233</v>
      </c>
      <c r="F267" s="12" cm="1">
        <f t="array" ref="F267">INDEX(GMWQ!$A$2:$NF$60,MATCH(1,(GMWQ!$NE$2:$NE$60=F$3)*(GMWQ!$ND$2:$ND$60=F$4)*(GMWQ!$NF$2:$NF$60=F$1),0),$E267-1966)</f>
        <v>40893.07</v>
      </c>
      <c r="G267" s="12" cm="1">
        <f t="array" ref="G267">INDEX(GMWQ!$A$2:$NF$60,MATCH(1,(GMWQ!$NE$2:$NE$60=G$3)*(GMWQ!$ND$2:$ND$60=G$4)*(GMWQ!$NF$2:$NF$60=G$1),0),$E267-1966)</f>
        <v>337.86880000000002</v>
      </c>
      <c r="H267" s="12" cm="1">
        <f t="array" ref="H267">INDEX(GMWQ!$A$2:$NF$60,MATCH(1,(GMWQ!$NE$2:$NE$60=H$3)*(GMWQ!$ND$2:$ND$60=H$4)*(GMWQ!$NF$2:$NF$60=H$1),0),$E267-1966)</f>
        <v>31.53726</v>
      </c>
      <c r="I267" s="12" cm="1">
        <f t="array" ref="I267">INDEX(GMWQ!$A$2:$NF$60,MATCH(1,(GMWQ!$NE$2:$NE$60=I$3)*(GMWQ!$ND$2:$ND$60=I$4)*(GMWQ!$NF$2:$NF$60=I$1),0),$E267-1966)</f>
        <v>2048.7130000000002</v>
      </c>
      <c r="J267" s="12" cm="1">
        <f t="array" ref="J267">INDEX(GMWQ!$A$2:$NF$60,MATCH(1,(GMWQ!$NE$2:$NE$60=J$3)*(GMWQ!$ND$2:$ND$60=J$4)*(GMWQ!$NF$2:$NF$60=J$1),0),$E267-1966)</f>
        <v>128.81890000000001</v>
      </c>
      <c r="K267" s="12" cm="1">
        <f t="array" ref="K267">INDEX(GMWQ!$A$2:$NF$60,MATCH(1,(GMWQ!$NE$2:$NE$60=K$3)*(GMWQ!$ND$2:$ND$60=K$4)*(GMWQ!$NF$2:$NF$60=K$1),0),$E267-1966)</f>
        <v>255.1215</v>
      </c>
      <c r="L267" s="12" cm="1">
        <f t="array" ref="L267">INDEX(GMWQ!$A$2:$NF$60,MATCH(1,(GMWQ!$NE$2:$NE$60=L$3)*(GMWQ!$ND$2:$ND$60=L$4)*(GMWQ!$NF$2:$NF$60=L$1),0),$E267-1966)</f>
        <v>2656.3609999999999</v>
      </c>
      <c r="M267" s="12" cm="1">
        <f t="array" ref="M267">INDEX(GMWQ!$A$2:$NF$60,MATCH(1,(GMWQ!$NE$2:$NE$60=M$3)*(GMWQ!$ND$2:$ND$60=M$4)*(GMWQ!$NF$2:$NF$60=M$1),0),$E267-1966)</f>
        <v>5225.0159999999996</v>
      </c>
      <c r="N267" s="12" cm="1">
        <f t="array" ref="N267">INDEX(GMWQ!$A$2:$NF$60,MATCH(1,(GMWQ!$NE$2:$NE$60=N$3)*(GMWQ!$ND$2:$ND$60=N$4)*(GMWQ!$NF$2:$NF$60=N$1),0),$E267-1966)</f>
        <v>2195.1350000000002</v>
      </c>
      <c r="O267" s="12" cm="1">
        <f t="array" ref="O267">INDEX(GMWQ!$A$2:$NF$60,MATCH(1,(GMWQ!$NE$2:$NE$60=O$3)*(GMWQ!$ND$2:$ND$60=O$4)*(GMWQ!$NF$2:$NF$60=O$1),0),$E267-1966)</f>
        <v>2937.4070000000002</v>
      </c>
      <c r="P267" s="12" cm="1">
        <f t="array" ref="P267">INDEX(GMWQ!$A$2:$NF$60,MATCH(1,(GMWQ!$NE$2:$NE$60=P$3)*(GMWQ!$ND$2:$ND$60=P$4)*(GMWQ!$NF$2:$NF$60=P$1),0),$E267-1966)</f>
        <v>1922.346</v>
      </c>
      <c r="Q267" s="12" cm="1">
        <f t="array" ref="Q267">INDEX(GMWQ!$A$2:$NF$60,MATCH(1,(GMWQ!$NE$2:$NE$60=Q$3)*(GMWQ!$ND$2:$ND$60=Q$4)*(GMWQ!$NF$2:$NF$60=Q$1),0),$E267-1966)</f>
        <v>1255.2550000000001</v>
      </c>
      <c r="R267" s="12" cm="1">
        <f t="array" ref="R267">INDEX(GMWQ!$A$2:$NF$60,MATCH(1,(GMWQ!$NE$2:$NE$60=R$3)*(GMWQ!$ND$2:$ND$60=R$4)*(GMWQ!$NF$2:$NF$60=R$1),0),$E267-1966)</f>
        <v>776.34169999999995</v>
      </c>
      <c r="S267" s="12" cm="1">
        <f t="array" ref="S267">INDEX(GMWQ!$A$2:$NF$60,MATCH(1,(GMWQ!$NE$2:$NE$60=S$3)*(GMWQ!$ND$2:$ND$60=S$4)*(GMWQ!$NF$2:$NF$60=S$1),0),$E267-1966)</f>
        <v>4222.0010000000002</v>
      </c>
      <c r="T267" s="12" cm="1">
        <f t="array" ref="T267">INDEX(GMWQ!$A$2:$NF$60,MATCH(1,(GMWQ!$NE$2:$NE$60=T$3)*(GMWQ!$ND$2:$ND$60=T$4)*(GMWQ!$NF$2:$NF$60=T$1),0),$E267-1966)</f>
        <v>3603.21</v>
      </c>
      <c r="U267" s="12" cm="1">
        <f t="array" ref="U267">INDEX(GMWQ!$A$2:$NF$60,MATCH(1,(GMWQ!$NE$2:$NE$60=U$3)*(GMWQ!$ND$2:$ND$60=U$4)*(GMWQ!$NF$2:$NF$60=U$1),0),$E267-1966)</f>
        <v>1726.8230000000001</v>
      </c>
      <c r="V267" s="12" cm="1">
        <f t="array" ref="V267">INDEX(GMWQ!$A$2:$NF$60,MATCH(1,(GMWQ!$NE$2:$NE$60=V$3)*(GMWQ!$ND$2:$ND$60=V$4)*(GMWQ!$NF$2:$NF$60=V$1),0),$E267-1966)</f>
        <v>3309.2660000000001</v>
      </c>
      <c r="W267" s="12" cm="1">
        <f t="array" ref="W267">INDEX(GMWQ!$A$2:$NF$60,MATCH(1,(GMWQ!$NE$2:$NE$60=W$3)*(GMWQ!$ND$2:$ND$60=W$4)*(GMWQ!$NF$2:$NF$60=W$1),0),$E267-1966)</f>
        <v>5834.8860000000004</v>
      </c>
      <c r="X267" s="12" cm="1">
        <f t="array" ref="X267">INDEX(GMWQ!$A$2:$NF$60,MATCH(1,(GMWQ!$NE$2:$NE$60=X$3)*(GMWQ!$ND$2:$ND$60=X$4)*(GMWQ!$NF$2:$NF$60=X$1),0),$E267-1966)</f>
        <v>1312.6880000000001</v>
      </c>
      <c r="Y267" s="12" cm="1">
        <f t="array" ref="Y267">INDEX(GMWQ!$A$2:$NF$60,MATCH(1,(GMWQ!$NE$2:$NE$60=Y$3)*(GMWQ!$ND$2:$ND$60=Y$4)*(GMWQ!$NF$2:$NF$60=Y$1),0),$E267-1966)</f>
        <v>1113.279</v>
      </c>
      <c r="Z267" s="12" cm="1">
        <f t="array" ref="Z267">INDEX(GMWQ!$A$2:$NF$60,MATCH(1,(GMWQ!$NE$2:$NE$60=Z$3)*(GMWQ!$ND$2:$ND$60=Z$4)*(GMWQ!$NF$2:$NF$60=Z$1),0),$E267-1966)</f>
        <v>37363.440000000002</v>
      </c>
      <c r="AA267" s="12" cm="1">
        <f t="array" ref="AA267">INDEX(GMWQ!$A$2:$NF$60,MATCH(1,(GMWQ!$NE$2:$NE$60=AA$3)*(GMWQ!$ND$2:$ND$60=AA$4)*(GMWQ!$NF$2:$NF$60=AA$1),0),$E267-1966)</f>
        <v>6519.4269999999997</v>
      </c>
    </row>
    <row r="268" spans="1:27" x14ac:dyDescent="0.25">
      <c r="B268" s="12">
        <f t="shared" ref="B268:D283" si="22">+B264+1</f>
        <v>2038</v>
      </c>
      <c r="C268" s="12">
        <f t="shared" si="22"/>
        <v>2038</v>
      </c>
      <c r="E268" s="12">
        <f t="shared" si="20"/>
        <v>2234</v>
      </c>
      <c r="F268" s="12" cm="1">
        <f t="array" ref="F268">INDEX(GMWQ!$A$2:$NF$60,MATCH(1,(GMWQ!$NE$2:$NE$60=F$3)*(GMWQ!$ND$2:$ND$60=F$4)*(GMWQ!$NF$2:$NF$60=F$1),0),$E268-1966)</f>
        <v>40941.82</v>
      </c>
      <c r="G268" s="12" cm="1">
        <f t="array" ref="G268">INDEX(GMWQ!$A$2:$NF$60,MATCH(1,(GMWQ!$NE$2:$NE$60=G$3)*(GMWQ!$ND$2:$ND$60=G$4)*(GMWQ!$NF$2:$NF$60=G$1),0),$E268-1966)</f>
        <v>336.74849999999998</v>
      </c>
      <c r="H268" s="12" cm="1">
        <f t="array" ref="H268">INDEX(GMWQ!$A$2:$NF$60,MATCH(1,(GMWQ!$NE$2:$NE$60=H$3)*(GMWQ!$ND$2:$ND$60=H$4)*(GMWQ!$NF$2:$NF$60=H$1),0),$E268-1966)</f>
        <v>31.225069999999999</v>
      </c>
      <c r="I268" s="12" cm="1">
        <f t="array" ref="I268">INDEX(GMWQ!$A$2:$NF$60,MATCH(1,(GMWQ!$NE$2:$NE$60=I$3)*(GMWQ!$ND$2:$ND$60=I$4)*(GMWQ!$NF$2:$NF$60=I$1),0),$E268-1966)</f>
        <v>2038.0519999999999</v>
      </c>
      <c r="J268" s="12" cm="1">
        <f t="array" ref="J268">INDEX(GMWQ!$A$2:$NF$60,MATCH(1,(GMWQ!$NE$2:$NE$60=J$3)*(GMWQ!$ND$2:$ND$60=J$4)*(GMWQ!$NF$2:$NF$60=J$1),0),$E268-1966)</f>
        <v>128.64689999999999</v>
      </c>
      <c r="K268" s="12" cm="1">
        <f t="array" ref="K268">INDEX(GMWQ!$A$2:$NF$60,MATCH(1,(GMWQ!$NE$2:$NE$60=K$3)*(GMWQ!$ND$2:$ND$60=K$4)*(GMWQ!$NF$2:$NF$60=K$1),0),$E268-1966)</f>
        <v>255.11539999999999</v>
      </c>
      <c r="L268" s="12" cm="1">
        <f t="array" ref="L268">INDEX(GMWQ!$A$2:$NF$60,MATCH(1,(GMWQ!$NE$2:$NE$60=L$3)*(GMWQ!$ND$2:$ND$60=L$4)*(GMWQ!$NF$2:$NF$60=L$1),0),$E268-1966)</f>
        <v>2662.5920000000001</v>
      </c>
      <c r="M268" s="12" cm="1">
        <f t="array" ref="M268">INDEX(GMWQ!$A$2:$NF$60,MATCH(1,(GMWQ!$NE$2:$NE$60=M$3)*(GMWQ!$ND$2:$ND$60=M$4)*(GMWQ!$NF$2:$NF$60=M$1),0),$E268-1966)</f>
        <v>5230.7619999999997</v>
      </c>
      <c r="N268" s="12" cm="1">
        <f t="array" ref="N268">INDEX(GMWQ!$A$2:$NF$60,MATCH(1,(GMWQ!$NE$2:$NE$60=N$3)*(GMWQ!$ND$2:$ND$60=N$4)*(GMWQ!$NF$2:$NF$60=N$1),0),$E268-1966)</f>
        <v>2198.5929999999998</v>
      </c>
      <c r="O268" s="12" cm="1">
        <f t="array" ref="O268">INDEX(GMWQ!$A$2:$NF$60,MATCH(1,(GMWQ!$NE$2:$NE$60=O$3)*(GMWQ!$ND$2:$ND$60=O$4)*(GMWQ!$NF$2:$NF$60=O$1),0),$E268-1966)</f>
        <v>2939.6390000000001</v>
      </c>
      <c r="P268" s="12" cm="1">
        <f t="array" ref="P268">INDEX(GMWQ!$A$2:$NF$60,MATCH(1,(GMWQ!$NE$2:$NE$60=P$3)*(GMWQ!$ND$2:$ND$60=P$4)*(GMWQ!$NF$2:$NF$60=P$1),0),$E268-1966)</f>
        <v>1926.171</v>
      </c>
      <c r="Q268" s="12" cm="1">
        <f t="array" ref="Q268">INDEX(GMWQ!$A$2:$NF$60,MATCH(1,(GMWQ!$NE$2:$NE$60=Q$3)*(GMWQ!$ND$2:$ND$60=Q$4)*(GMWQ!$NF$2:$NF$60=Q$1),0),$E268-1966)</f>
        <v>1255.8030000000001</v>
      </c>
      <c r="R268" s="12" cm="1">
        <f t="array" ref="R268">INDEX(GMWQ!$A$2:$NF$60,MATCH(1,(GMWQ!$NE$2:$NE$60=R$3)*(GMWQ!$ND$2:$ND$60=R$4)*(GMWQ!$NF$2:$NF$60=R$1),0),$E268-1966)</f>
        <v>777.32650000000001</v>
      </c>
      <c r="S268" s="12" cm="1">
        <f t="array" ref="S268">INDEX(GMWQ!$A$2:$NF$60,MATCH(1,(GMWQ!$NE$2:$NE$60=S$3)*(GMWQ!$ND$2:$ND$60=S$4)*(GMWQ!$NF$2:$NF$60=S$1),0),$E268-1966)</f>
        <v>4234.8130000000001</v>
      </c>
      <c r="T268" s="12" cm="1">
        <f t="array" ref="T268">INDEX(GMWQ!$A$2:$NF$60,MATCH(1,(GMWQ!$NE$2:$NE$60=T$3)*(GMWQ!$ND$2:$ND$60=T$4)*(GMWQ!$NF$2:$NF$60=T$1),0),$E268-1966)</f>
        <v>3612.9560000000001</v>
      </c>
      <c r="U268" s="12" cm="1">
        <f t="array" ref="U268">INDEX(GMWQ!$A$2:$NF$60,MATCH(1,(GMWQ!$NE$2:$NE$60=U$3)*(GMWQ!$ND$2:$ND$60=U$4)*(GMWQ!$NF$2:$NF$60=U$1),0),$E268-1966)</f>
        <v>1725.287</v>
      </c>
      <c r="V268" s="12" cm="1">
        <f t="array" ref="V268">INDEX(GMWQ!$A$2:$NF$60,MATCH(1,(GMWQ!$NE$2:$NE$60=V$3)*(GMWQ!$ND$2:$ND$60=V$4)*(GMWQ!$NF$2:$NF$60=V$1),0),$E268-1966)</f>
        <v>3311.5479999999998</v>
      </c>
      <c r="W268" s="12" cm="1">
        <f t="array" ref="W268">INDEX(GMWQ!$A$2:$NF$60,MATCH(1,(GMWQ!$NE$2:$NE$60=W$3)*(GMWQ!$ND$2:$ND$60=W$4)*(GMWQ!$NF$2:$NF$60=W$1),0),$E268-1966)</f>
        <v>5846.7979999999998</v>
      </c>
      <c r="X268" s="12" cm="1">
        <f t="array" ref="X268">INDEX(GMWQ!$A$2:$NF$60,MATCH(1,(GMWQ!$NE$2:$NE$60=X$3)*(GMWQ!$ND$2:$ND$60=X$4)*(GMWQ!$NF$2:$NF$60=X$1),0),$E268-1966)</f>
        <v>1314.7360000000001</v>
      </c>
      <c r="Y268" s="12" cm="1">
        <f t="array" ref="Y268">INDEX(GMWQ!$A$2:$NF$60,MATCH(1,(GMWQ!$NE$2:$NE$60=Y$3)*(GMWQ!$ND$2:$ND$60=Y$4)*(GMWQ!$NF$2:$NF$60=Y$1),0),$E268-1966)</f>
        <v>1114.0070000000001</v>
      </c>
      <c r="Z268" s="12" cm="1">
        <f t="array" ref="Z268">INDEX(GMWQ!$A$2:$NF$60,MATCH(1,(GMWQ!$NE$2:$NE$60=Z$3)*(GMWQ!$ND$2:$ND$60=Z$4)*(GMWQ!$NF$2:$NF$60=Z$1),0),$E268-1966)</f>
        <v>37407.980000000003</v>
      </c>
      <c r="AA268" s="12" cm="1">
        <f t="array" ref="AA268">INDEX(GMWQ!$A$2:$NF$60,MATCH(1,(GMWQ!$NE$2:$NE$60=AA$3)*(GMWQ!$ND$2:$ND$60=AA$4)*(GMWQ!$NF$2:$NF$60=AA$1),0),$E268-1966)</f>
        <v>6527.1989999999996</v>
      </c>
    </row>
    <row r="269" spans="1:27" x14ac:dyDescent="0.25">
      <c r="B269" s="12">
        <f t="shared" si="22"/>
        <v>2038</v>
      </c>
      <c r="C269" s="12">
        <f t="shared" si="22"/>
        <v>2038</v>
      </c>
      <c r="E269" s="12">
        <f t="shared" si="20"/>
        <v>2235</v>
      </c>
      <c r="F269" s="12" cm="1">
        <f t="array" ref="F269">INDEX(GMWQ!$A$2:$NF$60,MATCH(1,(GMWQ!$NE$2:$NE$60=F$3)*(GMWQ!$ND$2:$ND$60=F$4)*(GMWQ!$NF$2:$NF$60=F$1),0),$E269-1966)</f>
        <v>40990.57</v>
      </c>
      <c r="G269" s="12" cm="1">
        <f t="array" ref="G269">INDEX(GMWQ!$A$2:$NF$60,MATCH(1,(GMWQ!$NE$2:$NE$60=G$3)*(GMWQ!$ND$2:$ND$60=G$4)*(GMWQ!$NF$2:$NF$60=G$1),0),$E269-1966)</f>
        <v>335.60599999999999</v>
      </c>
      <c r="H269" s="12" cm="1">
        <f t="array" ref="H269">INDEX(GMWQ!$A$2:$NF$60,MATCH(1,(GMWQ!$NE$2:$NE$60=H$3)*(GMWQ!$ND$2:$ND$60=H$4)*(GMWQ!$NF$2:$NF$60=H$1),0),$E269-1966)</f>
        <v>30.912610000000001</v>
      </c>
      <c r="I269" s="12" cm="1">
        <f t="array" ref="I269">INDEX(GMWQ!$A$2:$NF$60,MATCH(1,(GMWQ!$NE$2:$NE$60=I$3)*(GMWQ!$ND$2:$ND$60=I$4)*(GMWQ!$NF$2:$NF$60=I$1),0),$E269-1966)</f>
        <v>2027.1010000000001</v>
      </c>
      <c r="J269" s="12" cm="1">
        <f t="array" ref="J269">INDEX(GMWQ!$A$2:$NF$60,MATCH(1,(GMWQ!$NE$2:$NE$60=J$3)*(GMWQ!$ND$2:$ND$60=J$4)*(GMWQ!$NF$2:$NF$60=J$1),0),$E269-1966)</f>
        <v>128.4581</v>
      </c>
      <c r="K269" s="12" cm="1">
        <f t="array" ref="K269">INDEX(GMWQ!$A$2:$NF$60,MATCH(1,(GMWQ!$NE$2:$NE$60=K$3)*(GMWQ!$ND$2:$ND$60=K$4)*(GMWQ!$NF$2:$NF$60=K$1),0),$E269-1966)</f>
        <v>255.1234</v>
      </c>
      <c r="L269" s="12" cm="1">
        <f t="array" ref="L269">INDEX(GMWQ!$A$2:$NF$60,MATCH(1,(GMWQ!$NE$2:$NE$60=L$3)*(GMWQ!$ND$2:$ND$60=L$4)*(GMWQ!$NF$2:$NF$60=L$1),0),$E269-1966)</f>
        <v>2668.79</v>
      </c>
      <c r="M269" s="12" cm="1">
        <f t="array" ref="M269">INDEX(GMWQ!$A$2:$NF$60,MATCH(1,(GMWQ!$NE$2:$NE$60=M$3)*(GMWQ!$ND$2:$ND$60=M$4)*(GMWQ!$NF$2:$NF$60=M$1),0),$E269-1966)</f>
        <v>5236.5410000000002</v>
      </c>
      <c r="N269" s="12" cm="1">
        <f t="array" ref="N269">INDEX(GMWQ!$A$2:$NF$60,MATCH(1,(GMWQ!$NE$2:$NE$60=N$3)*(GMWQ!$ND$2:$ND$60=N$4)*(GMWQ!$NF$2:$NF$60=N$1),0),$E269-1966)</f>
        <v>2202.0880000000002</v>
      </c>
      <c r="O269" s="12" cm="1">
        <f t="array" ref="O269">INDEX(GMWQ!$A$2:$NF$60,MATCH(1,(GMWQ!$NE$2:$NE$60=O$3)*(GMWQ!$ND$2:$ND$60=O$4)*(GMWQ!$NF$2:$NF$60=O$1),0),$E269-1966)</f>
        <v>2941.9450000000002</v>
      </c>
      <c r="P269" s="12" cm="1">
        <f t="array" ref="P269">INDEX(GMWQ!$A$2:$NF$60,MATCH(1,(GMWQ!$NE$2:$NE$60=P$3)*(GMWQ!$ND$2:$ND$60=P$4)*(GMWQ!$NF$2:$NF$60=P$1),0),$E269-1966)</f>
        <v>1930.0730000000001</v>
      </c>
      <c r="Q269" s="12" cm="1">
        <f t="array" ref="Q269">INDEX(GMWQ!$A$2:$NF$60,MATCH(1,(GMWQ!$NE$2:$NE$60=Q$3)*(GMWQ!$ND$2:$ND$60=Q$4)*(GMWQ!$NF$2:$NF$60=Q$1),0),$E269-1966)</f>
        <v>1256.3699999999999</v>
      </c>
      <c r="R269" s="12" cm="1">
        <f t="array" ref="R269">INDEX(GMWQ!$A$2:$NF$60,MATCH(1,(GMWQ!$NE$2:$NE$60=R$3)*(GMWQ!$ND$2:$ND$60=R$4)*(GMWQ!$NF$2:$NF$60=R$1),0),$E269-1966)</f>
        <v>778.30370000000005</v>
      </c>
      <c r="S269" s="12" cm="1">
        <f t="array" ref="S269">INDEX(GMWQ!$A$2:$NF$60,MATCH(1,(GMWQ!$NE$2:$NE$60=S$3)*(GMWQ!$ND$2:$ND$60=S$4)*(GMWQ!$NF$2:$NF$60=S$1),0),$E269-1966)</f>
        <v>4247.7479999999996</v>
      </c>
      <c r="T269" s="12" cm="1">
        <f t="array" ref="T269">INDEX(GMWQ!$A$2:$NF$60,MATCH(1,(GMWQ!$NE$2:$NE$60=T$3)*(GMWQ!$ND$2:$ND$60=T$4)*(GMWQ!$NF$2:$NF$60=T$1),0),$E269-1966)</f>
        <v>3622.8040000000001</v>
      </c>
      <c r="U269" s="12" cm="1">
        <f t="array" ref="U269">INDEX(GMWQ!$A$2:$NF$60,MATCH(1,(GMWQ!$NE$2:$NE$60=U$3)*(GMWQ!$ND$2:$ND$60=U$4)*(GMWQ!$NF$2:$NF$60=U$1),0),$E269-1966)</f>
        <v>1723.7360000000001</v>
      </c>
      <c r="V269" s="12" cm="1">
        <f t="array" ref="V269">INDEX(GMWQ!$A$2:$NF$60,MATCH(1,(GMWQ!$NE$2:$NE$60=V$3)*(GMWQ!$ND$2:$ND$60=V$4)*(GMWQ!$NF$2:$NF$60=V$1),0),$E269-1966)</f>
        <v>3313.7979999999998</v>
      </c>
      <c r="W269" s="12" cm="1">
        <f t="array" ref="W269">INDEX(GMWQ!$A$2:$NF$60,MATCH(1,(GMWQ!$NE$2:$NE$60=W$3)*(GMWQ!$ND$2:$ND$60=W$4)*(GMWQ!$NF$2:$NF$60=W$1),0),$E269-1966)</f>
        <v>5858.6629999999996</v>
      </c>
      <c r="X269" s="12" cm="1">
        <f t="array" ref="X269">INDEX(GMWQ!$A$2:$NF$60,MATCH(1,(GMWQ!$NE$2:$NE$60=X$3)*(GMWQ!$ND$2:$ND$60=X$4)*(GMWQ!$NF$2:$NF$60=X$1),0),$E269-1966)</f>
        <v>1316.777</v>
      </c>
      <c r="Y269" s="12" cm="1">
        <f t="array" ref="Y269">INDEX(GMWQ!$A$2:$NF$60,MATCH(1,(GMWQ!$NE$2:$NE$60=Y$3)*(GMWQ!$ND$2:$ND$60=Y$4)*(GMWQ!$NF$2:$NF$60=Y$1),0),$E269-1966)</f>
        <v>1114.7249999999999</v>
      </c>
      <c r="Z269" s="12" cm="1">
        <f t="array" ref="Z269">INDEX(GMWQ!$A$2:$NF$60,MATCH(1,(GMWQ!$NE$2:$NE$60=Z$3)*(GMWQ!$ND$2:$ND$60=Z$4)*(GMWQ!$NF$2:$NF$60=Z$1),0),$E269-1966)</f>
        <v>37452.519999999997</v>
      </c>
      <c r="AA269" s="12" cm="1">
        <f t="array" ref="AA269">INDEX(GMWQ!$A$2:$NF$60,MATCH(1,(GMWQ!$NE$2:$NE$60=AA$3)*(GMWQ!$ND$2:$ND$60=AA$4)*(GMWQ!$NF$2:$NF$60=AA$1),0),$E269-1966)</f>
        <v>6534.9709999999995</v>
      </c>
    </row>
    <row r="270" spans="1:27" x14ac:dyDescent="0.25">
      <c r="B270" s="12">
        <f t="shared" si="22"/>
        <v>2038</v>
      </c>
      <c r="C270" s="12">
        <f t="shared" si="22"/>
        <v>2038</v>
      </c>
      <c r="E270" s="12">
        <f t="shared" si="20"/>
        <v>2236</v>
      </c>
      <c r="F270" s="12" cm="1">
        <f t="array" ref="F270">INDEX(GMWQ!$A$2:$NF$60,MATCH(1,(GMWQ!$NE$2:$NE$60=F$3)*(GMWQ!$ND$2:$ND$60=F$4)*(GMWQ!$NF$2:$NF$60=F$1),0),$E270-1966)</f>
        <v>41039.31</v>
      </c>
      <c r="G270" s="12" cm="1">
        <f t="array" ref="G270">INDEX(GMWQ!$A$2:$NF$60,MATCH(1,(GMWQ!$NE$2:$NE$60=G$3)*(GMWQ!$ND$2:$ND$60=G$4)*(GMWQ!$NF$2:$NF$60=G$1),0),$E270-1966)</f>
        <v>334.44260000000003</v>
      </c>
      <c r="H270" s="12" cm="1">
        <f t="array" ref="H270">INDEX(GMWQ!$A$2:$NF$60,MATCH(1,(GMWQ!$NE$2:$NE$60=H$3)*(GMWQ!$ND$2:$ND$60=H$4)*(GMWQ!$NF$2:$NF$60=H$1),0),$E270-1966)</f>
        <v>30.59883</v>
      </c>
      <c r="I270" s="12" cm="1">
        <f t="array" ref="I270">INDEX(GMWQ!$A$2:$NF$60,MATCH(1,(GMWQ!$NE$2:$NE$60=I$3)*(GMWQ!$ND$2:$ND$60=I$4)*(GMWQ!$NF$2:$NF$60=I$1),0),$E270-1966)</f>
        <v>2016.2159999999999</v>
      </c>
      <c r="J270" s="12" cm="1">
        <f t="array" ref="J270">INDEX(GMWQ!$A$2:$NF$60,MATCH(1,(GMWQ!$NE$2:$NE$60=J$3)*(GMWQ!$ND$2:$ND$60=J$4)*(GMWQ!$NF$2:$NF$60=J$1),0),$E270-1966)</f>
        <v>128.2638</v>
      </c>
      <c r="K270" s="12" cm="1">
        <f t="array" ref="K270">INDEX(GMWQ!$A$2:$NF$60,MATCH(1,(GMWQ!$NE$2:$NE$60=K$3)*(GMWQ!$ND$2:$ND$60=K$4)*(GMWQ!$NF$2:$NF$60=K$1),0),$E270-1966)</f>
        <v>255.09370000000001</v>
      </c>
      <c r="L270" s="12" cm="1">
        <f t="array" ref="L270">INDEX(GMWQ!$A$2:$NF$60,MATCH(1,(GMWQ!$NE$2:$NE$60=L$3)*(GMWQ!$ND$2:$ND$60=L$4)*(GMWQ!$NF$2:$NF$60=L$1),0),$E270-1966)</f>
        <v>2674.9380000000001</v>
      </c>
      <c r="M270" s="12" cm="1">
        <f t="array" ref="M270">INDEX(GMWQ!$A$2:$NF$60,MATCH(1,(GMWQ!$NE$2:$NE$60=M$3)*(GMWQ!$ND$2:$ND$60=M$4)*(GMWQ!$NF$2:$NF$60=M$1),0),$E270-1966)</f>
        <v>5242.3249999999998</v>
      </c>
      <c r="N270" s="12" cm="1">
        <f t="array" ref="N270">INDEX(GMWQ!$A$2:$NF$60,MATCH(1,(GMWQ!$NE$2:$NE$60=N$3)*(GMWQ!$ND$2:$ND$60=N$4)*(GMWQ!$NF$2:$NF$60=N$1),0),$E270-1966)</f>
        <v>2205.6149999999998</v>
      </c>
      <c r="O270" s="12" cm="1">
        <f t="array" ref="O270">INDEX(GMWQ!$A$2:$NF$60,MATCH(1,(GMWQ!$NE$2:$NE$60=O$3)*(GMWQ!$ND$2:$ND$60=O$4)*(GMWQ!$NF$2:$NF$60=O$1),0),$E270-1966)</f>
        <v>2944.2469999999998</v>
      </c>
      <c r="P270" s="12" cm="1">
        <f t="array" ref="P270">INDEX(GMWQ!$A$2:$NF$60,MATCH(1,(GMWQ!$NE$2:$NE$60=P$3)*(GMWQ!$ND$2:$ND$60=P$4)*(GMWQ!$NF$2:$NF$60=P$1),0),$E270-1966)</f>
        <v>1934.0060000000001</v>
      </c>
      <c r="Q270" s="12" cm="1">
        <f t="array" ref="Q270">INDEX(GMWQ!$A$2:$NF$60,MATCH(1,(GMWQ!$NE$2:$NE$60=Q$3)*(GMWQ!$ND$2:$ND$60=Q$4)*(GMWQ!$NF$2:$NF$60=Q$1),0),$E270-1966)</f>
        <v>1256.942</v>
      </c>
      <c r="R270" s="12" cm="1">
        <f t="array" ref="R270">INDEX(GMWQ!$A$2:$NF$60,MATCH(1,(GMWQ!$NE$2:$NE$60=R$3)*(GMWQ!$ND$2:$ND$60=R$4)*(GMWQ!$NF$2:$NF$60=R$1),0),$E270-1966)</f>
        <v>779.27769999999998</v>
      </c>
      <c r="S270" s="12" cm="1">
        <f t="array" ref="S270">INDEX(GMWQ!$A$2:$NF$60,MATCH(1,(GMWQ!$NE$2:$NE$60=S$3)*(GMWQ!$ND$2:$ND$60=S$4)*(GMWQ!$NF$2:$NF$60=S$1),0),$E270-1966)</f>
        <v>4260.7470000000003</v>
      </c>
      <c r="T270" s="12" cm="1">
        <f t="array" ref="T270">INDEX(GMWQ!$A$2:$NF$60,MATCH(1,(GMWQ!$NE$2:$NE$60=T$3)*(GMWQ!$ND$2:$ND$60=T$4)*(GMWQ!$NF$2:$NF$60=T$1),0),$E270-1966)</f>
        <v>3632.7069999999999</v>
      </c>
      <c r="U270" s="12" cm="1">
        <f t="array" ref="U270">INDEX(GMWQ!$A$2:$NF$60,MATCH(1,(GMWQ!$NE$2:$NE$60=U$3)*(GMWQ!$ND$2:$ND$60=U$4)*(GMWQ!$NF$2:$NF$60=U$1),0),$E270-1966)</f>
        <v>1722.1610000000001</v>
      </c>
      <c r="V270" s="12" cm="1">
        <f t="array" ref="V270">INDEX(GMWQ!$A$2:$NF$60,MATCH(1,(GMWQ!$NE$2:$NE$60=V$3)*(GMWQ!$ND$2:$ND$60=V$4)*(GMWQ!$NF$2:$NF$60=V$1),0),$E270-1966)</f>
        <v>3316.0210000000002</v>
      </c>
      <c r="W270" s="12" cm="1">
        <f t="array" ref="W270">INDEX(GMWQ!$A$2:$NF$60,MATCH(1,(GMWQ!$NE$2:$NE$60=W$3)*(GMWQ!$ND$2:$ND$60=W$4)*(GMWQ!$NF$2:$NF$60=W$1),0),$E270-1966)</f>
        <v>5870.4790000000003</v>
      </c>
      <c r="X270" s="12" cm="1">
        <f t="array" ref="X270">INDEX(GMWQ!$A$2:$NF$60,MATCH(1,(GMWQ!$NE$2:$NE$60=X$3)*(GMWQ!$ND$2:$ND$60=X$4)*(GMWQ!$NF$2:$NF$60=X$1),0),$E270-1966)</f>
        <v>1318.8050000000001</v>
      </c>
      <c r="Y270" s="12" cm="1">
        <f t="array" ref="Y270">INDEX(GMWQ!$A$2:$NF$60,MATCH(1,(GMWQ!$NE$2:$NE$60=Y$3)*(GMWQ!$ND$2:$ND$60=Y$4)*(GMWQ!$NF$2:$NF$60=Y$1),0),$E270-1966)</f>
        <v>1115.4280000000001</v>
      </c>
      <c r="Z270" s="12" cm="1">
        <f t="array" ref="Z270">INDEX(GMWQ!$A$2:$NF$60,MATCH(1,(GMWQ!$NE$2:$NE$60=Z$3)*(GMWQ!$ND$2:$ND$60=Z$4)*(GMWQ!$NF$2:$NF$60=Z$1),0),$E270-1966)</f>
        <v>37497.06</v>
      </c>
      <c r="AA270" s="12" cm="1">
        <f t="array" ref="AA270">INDEX(GMWQ!$A$2:$NF$60,MATCH(1,(GMWQ!$NE$2:$NE$60=AA$3)*(GMWQ!$ND$2:$ND$60=AA$4)*(GMWQ!$NF$2:$NF$60=AA$1),0),$E270-1966)</f>
        <v>6542.7430000000004</v>
      </c>
    </row>
    <row r="271" spans="1:27" x14ac:dyDescent="0.25">
      <c r="A271" s="12">
        <v>2039</v>
      </c>
      <c r="B271" s="12">
        <f t="shared" si="22"/>
        <v>2039</v>
      </c>
      <c r="C271" s="12">
        <f t="shared" si="22"/>
        <v>2038</v>
      </c>
      <c r="D271" s="12">
        <f t="shared" si="22"/>
        <v>2038</v>
      </c>
      <c r="E271" s="12">
        <f t="shared" si="20"/>
        <v>2237</v>
      </c>
      <c r="F271" s="12" cm="1">
        <f t="array" ref="F271">INDEX(GMWQ!$A$2:$NF$60,MATCH(1,(GMWQ!$NE$2:$NE$60=F$3)*(GMWQ!$ND$2:$ND$60=F$4)*(GMWQ!$NF$2:$NF$60=F$1),0),$E271-1966)</f>
        <v>41088.06</v>
      </c>
      <c r="G271" s="12" cm="1">
        <f t="array" ref="G271">INDEX(GMWQ!$A$2:$NF$60,MATCH(1,(GMWQ!$NE$2:$NE$60=G$3)*(GMWQ!$ND$2:$ND$60=G$4)*(GMWQ!$NF$2:$NF$60=G$1),0),$E271-1966)</f>
        <v>333.28969999999998</v>
      </c>
      <c r="H271" s="12" cm="1">
        <f t="array" ref="H271">INDEX(GMWQ!$A$2:$NF$60,MATCH(1,(GMWQ!$NE$2:$NE$60=H$3)*(GMWQ!$ND$2:$ND$60=H$4)*(GMWQ!$NF$2:$NF$60=H$1),0),$E271-1966)</f>
        <v>30.281659999999999</v>
      </c>
      <c r="I271" s="12" cm="1">
        <f t="array" ref="I271">INDEX(GMWQ!$A$2:$NF$60,MATCH(1,(GMWQ!$NE$2:$NE$60=I$3)*(GMWQ!$ND$2:$ND$60=I$4)*(GMWQ!$NF$2:$NF$60=I$1),0),$E271-1966)</f>
        <v>2005.058</v>
      </c>
      <c r="J271" s="12" cm="1">
        <f t="array" ref="J271">INDEX(GMWQ!$A$2:$NF$60,MATCH(1,(GMWQ!$NE$2:$NE$60=J$3)*(GMWQ!$ND$2:$ND$60=J$4)*(GMWQ!$NF$2:$NF$60=J$1),0),$E271-1966)</f>
        <v>128.04150000000001</v>
      </c>
      <c r="K271" s="12" cm="1">
        <f t="array" ref="K271">INDEX(GMWQ!$A$2:$NF$60,MATCH(1,(GMWQ!$NE$2:$NE$60=K$3)*(GMWQ!$ND$2:$ND$60=K$4)*(GMWQ!$NF$2:$NF$60=K$1),0),$E271-1966)</f>
        <v>254.98699999999999</v>
      </c>
      <c r="L271" s="12" cm="1">
        <f t="array" ref="L271">INDEX(GMWQ!$A$2:$NF$60,MATCH(1,(GMWQ!$NE$2:$NE$60=L$3)*(GMWQ!$ND$2:$ND$60=L$4)*(GMWQ!$NF$2:$NF$60=L$1),0),$E271-1966)</f>
        <v>2681.2350000000001</v>
      </c>
      <c r="M271" s="12" cm="1">
        <f t="array" ref="M271">INDEX(GMWQ!$A$2:$NF$60,MATCH(1,(GMWQ!$NE$2:$NE$60=M$3)*(GMWQ!$ND$2:$ND$60=M$4)*(GMWQ!$NF$2:$NF$60=M$1),0),$E271-1966)</f>
        <v>5248.06</v>
      </c>
      <c r="N271" s="12" cm="1">
        <f t="array" ref="N271">INDEX(GMWQ!$A$2:$NF$60,MATCH(1,(GMWQ!$NE$2:$NE$60=N$3)*(GMWQ!$ND$2:$ND$60=N$4)*(GMWQ!$NF$2:$NF$60=N$1),0),$E271-1966)</f>
        <v>2209.0970000000002</v>
      </c>
      <c r="O271" s="12" cm="1">
        <f t="array" ref="O271">INDEX(GMWQ!$A$2:$NF$60,MATCH(1,(GMWQ!$NE$2:$NE$60=O$3)*(GMWQ!$ND$2:$ND$60=O$4)*(GMWQ!$NF$2:$NF$60=O$1),0),$E271-1966)</f>
        <v>2946.51</v>
      </c>
      <c r="P271" s="12" cm="1">
        <f t="array" ref="P271">INDEX(GMWQ!$A$2:$NF$60,MATCH(1,(GMWQ!$NE$2:$NE$60=P$3)*(GMWQ!$ND$2:$ND$60=P$4)*(GMWQ!$NF$2:$NF$60=P$1),0),$E271-1966)</f>
        <v>1937.9090000000001</v>
      </c>
      <c r="Q271" s="12" cm="1">
        <f t="array" ref="Q271">INDEX(GMWQ!$A$2:$NF$60,MATCH(1,(GMWQ!$NE$2:$NE$60=Q$3)*(GMWQ!$ND$2:$ND$60=Q$4)*(GMWQ!$NF$2:$NF$60=Q$1),0),$E271-1966)</f>
        <v>1257.5050000000001</v>
      </c>
      <c r="R271" s="12" cm="1">
        <f t="array" ref="R271">INDEX(GMWQ!$A$2:$NF$60,MATCH(1,(GMWQ!$NE$2:$NE$60=R$3)*(GMWQ!$ND$2:$ND$60=R$4)*(GMWQ!$NF$2:$NF$60=R$1),0),$E271-1966)</f>
        <v>780.26499999999999</v>
      </c>
      <c r="S271" s="12" cm="1">
        <f t="array" ref="S271">INDEX(GMWQ!$A$2:$NF$60,MATCH(1,(GMWQ!$NE$2:$NE$60=S$3)*(GMWQ!$ND$2:$ND$60=S$4)*(GMWQ!$NF$2:$NF$60=S$1),0),$E271-1966)</f>
        <v>4273.7539999999999</v>
      </c>
      <c r="T271" s="12" cm="1">
        <f t="array" ref="T271">INDEX(GMWQ!$A$2:$NF$60,MATCH(1,(GMWQ!$NE$2:$NE$60=T$3)*(GMWQ!$ND$2:$ND$60=T$4)*(GMWQ!$NF$2:$NF$60=T$1),0),$E271-1966)</f>
        <v>3642.6120000000001</v>
      </c>
      <c r="U271" s="12" cm="1">
        <f t="array" ref="U271">INDEX(GMWQ!$A$2:$NF$60,MATCH(1,(GMWQ!$NE$2:$NE$60=U$3)*(GMWQ!$ND$2:$ND$60=U$4)*(GMWQ!$NF$2:$NF$60=U$1),0),$E271-1966)</f>
        <v>1720.635</v>
      </c>
      <c r="V271" s="12" cm="1">
        <f t="array" ref="V271">INDEX(GMWQ!$A$2:$NF$60,MATCH(1,(GMWQ!$NE$2:$NE$60=V$3)*(GMWQ!$ND$2:$ND$60=V$4)*(GMWQ!$NF$2:$NF$60=V$1),0),$E271-1966)</f>
        <v>3318.3150000000001</v>
      </c>
      <c r="W271" s="12" cm="1">
        <f t="array" ref="W271">INDEX(GMWQ!$A$2:$NF$60,MATCH(1,(GMWQ!$NE$2:$NE$60=W$3)*(GMWQ!$ND$2:$ND$60=W$4)*(GMWQ!$NF$2:$NF$60=W$1),0),$E271-1966)</f>
        <v>5882.4709999999995</v>
      </c>
      <c r="X271" s="12" cm="1">
        <f t="array" ref="X271">INDEX(GMWQ!$A$2:$NF$60,MATCH(1,(GMWQ!$NE$2:$NE$60=X$3)*(GMWQ!$ND$2:$ND$60=X$4)*(GMWQ!$NF$2:$NF$60=X$1),0),$E271-1966)</f>
        <v>1320.8710000000001</v>
      </c>
      <c r="Y271" s="12" cm="1">
        <f t="array" ref="Y271">INDEX(GMWQ!$A$2:$NF$60,MATCH(1,(GMWQ!$NE$2:$NE$60=Y$3)*(GMWQ!$ND$2:$ND$60=Y$4)*(GMWQ!$NF$2:$NF$60=Y$1),0),$E271-1966)</f>
        <v>1116.164</v>
      </c>
      <c r="Z271" s="12" cm="1">
        <f t="array" ref="Z271">INDEX(GMWQ!$A$2:$NF$60,MATCH(1,(GMWQ!$NE$2:$NE$60=Z$3)*(GMWQ!$ND$2:$ND$60=Z$4)*(GMWQ!$NF$2:$NF$60=Z$1),0),$E271-1966)</f>
        <v>37541.599999999999</v>
      </c>
      <c r="AA271" s="12" cm="1">
        <f t="array" ref="AA271">INDEX(GMWQ!$A$2:$NF$60,MATCH(1,(GMWQ!$NE$2:$NE$60=AA$3)*(GMWQ!$ND$2:$ND$60=AA$4)*(GMWQ!$NF$2:$NF$60=AA$1),0),$E271-1966)</f>
        <v>6550.5150000000003</v>
      </c>
    </row>
    <row r="272" spans="1:27" x14ac:dyDescent="0.25">
      <c r="B272" s="12">
        <f t="shared" si="22"/>
        <v>2039</v>
      </c>
      <c r="C272" s="12">
        <f t="shared" si="22"/>
        <v>2039</v>
      </c>
      <c r="E272" s="12">
        <f t="shared" si="20"/>
        <v>2238</v>
      </c>
      <c r="F272" s="12" cm="1">
        <f t="array" ref="F272">INDEX(GMWQ!$A$2:$NF$60,MATCH(1,(GMWQ!$NE$2:$NE$60=F$3)*(GMWQ!$ND$2:$ND$60=F$4)*(GMWQ!$NF$2:$NF$60=F$1),0),$E272-1966)</f>
        <v>41136.800000000003</v>
      </c>
      <c r="G272" s="12" cm="1">
        <f t="array" ref="G272">INDEX(GMWQ!$A$2:$NF$60,MATCH(1,(GMWQ!$NE$2:$NE$60=G$3)*(GMWQ!$ND$2:$ND$60=G$4)*(GMWQ!$NF$2:$NF$60=G$1),0),$E272-1966)</f>
        <v>332.11169999999998</v>
      </c>
      <c r="H272" s="12" cm="1">
        <f t="array" ref="H272">INDEX(GMWQ!$A$2:$NF$60,MATCH(1,(GMWQ!$NE$2:$NE$60=H$3)*(GMWQ!$ND$2:$ND$60=H$4)*(GMWQ!$NF$2:$NF$60=H$1),0),$E272-1966)</f>
        <v>29.969390000000001</v>
      </c>
      <c r="I272" s="12" cm="1">
        <f t="array" ref="I272">INDEX(GMWQ!$A$2:$NF$60,MATCH(1,(GMWQ!$NE$2:$NE$60=I$3)*(GMWQ!$ND$2:$ND$60=I$4)*(GMWQ!$NF$2:$NF$60=I$1),0),$E272-1966)</f>
        <v>1994.27</v>
      </c>
      <c r="J272" s="12" cm="1">
        <f t="array" ref="J272">INDEX(GMWQ!$A$2:$NF$60,MATCH(1,(GMWQ!$NE$2:$NE$60=J$3)*(GMWQ!$ND$2:$ND$60=J$4)*(GMWQ!$NF$2:$NF$60=J$1),0),$E272-1966)</f>
        <v>127.822</v>
      </c>
      <c r="K272" s="12" cm="1">
        <f t="array" ref="K272">INDEX(GMWQ!$A$2:$NF$60,MATCH(1,(GMWQ!$NE$2:$NE$60=K$3)*(GMWQ!$ND$2:$ND$60=K$4)*(GMWQ!$NF$2:$NF$60=K$1),0),$E272-1966)</f>
        <v>254.91370000000001</v>
      </c>
      <c r="L272" s="12" cm="1">
        <f t="array" ref="L272">INDEX(GMWQ!$A$2:$NF$60,MATCH(1,(GMWQ!$NE$2:$NE$60=L$3)*(GMWQ!$ND$2:$ND$60=L$4)*(GMWQ!$NF$2:$NF$60=L$1),0),$E272-1966)</f>
        <v>2687.3870000000002</v>
      </c>
      <c r="M272" s="12" cm="1">
        <f t="array" ref="M272">INDEX(GMWQ!$A$2:$NF$60,MATCH(1,(GMWQ!$NE$2:$NE$60=M$3)*(GMWQ!$ND$2:$ND$60=M$4)*(GMWQ!$NF$2:$NF$60=M$1),0),$E272-1966)</f>
        <v>5253.81</v>
      </c>
      <c r="N272" s="12" cm="1">
        <f t="array" ref="N272">INDEX(GMWQ!$A$2:$NF$60,MATCH(1,(GMWQ!$NE$2:$NE$60=N$3)*(GMWQ!$ND$2:$ND$60=N$4)*(GMWQ!$NF$2:$NF$60=N$1),0),$E272-1966)</f>
        <v>2212.6219999999998</v>
      </c>
      <c r="O272" s="12" cm="1">
        <f t="array" ref="O272">INDEX(GMWQ!$A$2:$NF$60,MATCH(1,(GMWQ!$NE$2:$NE$60=O$3)*(GMWQ!$ND$2:$ND$60=O$4)*(GMWQ!$NF$2:$NF$60=O$1),0),$E272-1966)</f>
        <v>2948.7710000000002</v>
      </c>
      <c r="P272" s="12" cm="1">
        <f t="array" ref="P272">INDEX(GMWQ!$A$2:$NF$60,MATCH(1,(GMWQ!$NE$2:$NE$60=P$3)*(GMWQ!$ND$2:$ND$60=P$4)*(GMWQ!$NF$2:$NF$60=P$1),0),$E272-1966)</f>
        <v>1941.85</v>
      </c>
      <c r="Q272" s="12" cm="1">
        <f t="array" ref="Q272">INDEX(GMWQ!$A$2:$NF$60,MATCH(1,(GMWQ!$NE$2:$NE$60=Q$3)*(GMWQ!$ND$2:$ND$60=Q$4)*(GMWQ!$NF$2:$NF$60=Q$1),0),$E272-1966)</f>
        <v>1258.069</v>
      </c>
      <c r="R272" s="12" cm="1">
        <f t="array" ref="R272">INDEX(GMWQ!$A$2:$NF$60,MATCH(1,(GMWQ!$NE$2:$NE$60=R$3)*(GMWQ!$ND$2:$ND$60=R$4)*(GMWQ!$NF$2:$NF$60=R$1),0),$E272-1966)</f>
        <v>781.23630000000003</v>
      </c>
      <c r="S272" s="12" cm="1">
        <f t="array" ref="S272">INDEX(GMWQ!$A$2:$NF$60,MATCH(1,(GMWQ!$NE$2:$NE$60=S$3)*(GMWQ!$ND$2:$ND$60=S$4)*(GMWQ!$NF$2:$NF$60=S$1),0),$E272-1966)</f>
        <v>4286.8130000000001</v>
      </c>
      <c r="T272" s="12" cm="1">
        <f t="array" ref="T272">INDEX(GMWQ!$A$2:$NF$60,MATCH(1,(GMWQ!$NE$2:$NE$60=T$3)*(GMWQ!$ND$2:$ND$60=T$4)*(GMWQ!$NF$2:$NF$60=T$1),0),$E272-1966)</f>
        <v>3652.5419999999999</v>
      </c>
      <c r="U272" s="12" cm="1">
        <f t="array" ref="U272">INDEX(GMWQ!$A$2:$NF$60,MATCH(1,(GMWQ!$NE$2:$NE$60=U$3)*(GMWQ!$ND$2:$ND$60=U$4)*(GMWQ!$NF$2:$NF$60=U$1),0),$E272-1966)</f>
        <v>1719.049</v>
      </c>
      <c r="V272" s="12" cm="1">
        <f t="array" ref="V272">INDEX(GMWQ!$A$2:$NF$60,MATCH(1,(GMWQ!$NE$2:$NE$60=V$3)*(GMWQ!$ND$2:$ND$60=V$4)*(GMWQ!$NF$2:$NF$60=V$1),0),$E272-1966)</f>
        <v>3320.5169999999998</v>
      </c>
      <c r="W272" s="12" cm="1">
        <f t="array" ref="W272">INDEX(GMWQ!$A$2:$NF$60,MATCH(1,(GMWQ!$NE$2:$NE$60=W$3)*(GMWQ!$ND$2:$ND$60=W$4)*(GMWQ!$NF$2:$NF$60=W$1),0),$E272-1966)</f>
        <v>5894.2910000000002</v>
      </c>
      <c r="X272" s="12" cm="1">
        <f t="array" ref="X272">INDEX(GMWQ!$A$2:$NF$60,MATCH(1,(GMWQ!$NE$2:$NE$60=X$3)*(GMWQ!$ND$2:$ND$60=X$4)*(GMWQ!$NF$2:$NF$60=X$1),0),$E272-1966)</f>
        <v>1322.8969999999999</v>
      </c>
      <c r="Y272" s="12" cm="1">
        <f t="array" ref="Y272">INDEX(GMWQ!$A$2:$NF$60,MATCH(1,(GMWQ!$NE$2:$NE$60=Y$3)*(GMWQ!$ND$2:$ND$60=Y$4)*(GMWQ!$NF$2:$NF$60=Y$1),0),$E272-1966)</f>
        <v>1116.8610000000001</v>
      </c>
      <c r="Z272" s="12" cm="1">
        <f t="array" ref="Z272">INDEX(GMWQ!$A$2:$NF$60,MATCH(1,(GMWQ!$NE$2:$NE$60=Z$3)*(GMWQ!$ND$2:$ND$60=Z$4)*(GMWQ!$NF$2:$NF$60=Z$1),0),$E272-1966)</f>
        <v>37586.14</v>
      </c>
      <c r="AA272" s="12" cm="1">
        <f t="array" ref="AA272">INDEX(GMWQ!$A$2:$NF$60,MATCH(1,(GMWQ!$NE$2:$NE$60=AA$3)*(GMWQ!$ND$2:$ND$60=AA$4)*(GMWQ!$NF$2:$NF$60=AA$1),0),$E272-1966)</f>
        <v>6558.2870000000003</v>
      </c>
    </row>
    <row r="273" spans="1:27" x14ac:dyDescent="0.25">
      <c r="B273" s="12">
        <f t="shared" si="22"/>
        <v>2039</v>
      </c>
      <c r="C273" s="12">
        <f t="shared" si="22"/>
        <v>2039</v>
      </c>
      <c r="E273" s="12">
        <f t="shared" si="20"/>
        <v>2239</v>
      </c>
      <c r="F273" s="12" cm="1">
        <f t="array" ref="F273">INDEX(GMWQ!$A$2:$NF$60,MATCH(1,(GMWQ!$NE$2:$NE$60=F$3)*(GMWQ!$ND$2:$ND$60=F$4)*(GMWQ!$NF$2:$NF$60=F$1),0),$E273-1966)</f>
        <v>41185.550000000003</v>
      </c>
      <c r="G273" s="12" cm="1">
        <f t="array" ref="G273">INDEX(GMWQ!$A$2:$NF$60,MATCH(1,(GMWQ!$NE$2:$NE$60=G$3)*(GMWQ!$ND$2:$ND$60=G$4)*(GMWQ!$NF$2:$NF$60=G$1),0),$E273-1966)</f>
        <v>330.9128</v>
      </c>
      <c r="H273" s="12" cm="1">
        <f t="array" ref="H273">INDEX(GMWQ!$A$2:$NF$60,MATCH(1,(GMWQ!$NE$2:$NE$60=H$3)*(GMWQ!$ND$2:$ND$60=H$4)*(GMWQ!$NF$2:$NF$60=H$1),0),$E273-1966)</f>
        <v>29.65756</v>
      </c>
      <c r="I273" s="12" cm="1">
        <f t="array" ref="I273">INDEX(GMWQ!$A$2:$NF$60,MATCH(1,(GMWQ!$NE$2:$NE$60=I$3)*(GMWQ!$ND$2:$ND$60=I$4)*(GMWQ!$NF$2:$NF$60=I$1),0),$E273-1966)</f>
        <v>1983.1990000000001</v>
      </c>
      <c r="J273" s="12" cm="1">
        <f t="array" ref="J273">INDEX(GMWQ!$A$2:$NF$60,MATCH(1,(GMWQ!$NE$2:$NE$60=J$3)*(GMWQ!$ND$2:$ND$60=J$4)*(GMWQ!$NF$2:$NF$60=J$1),0),$E273-1966)</f>
        <v>127.59050000000001</v>
      </c>
      <c r="K273" s="12" cm="1">
        <f t="array" ref="K273">INDEX(GMWQ!$A$2:$NF$60,MATCH(1,(GMWQ!$NE$2:$NE$60=K$3)*(GMWQ!$ND$2:$ND$60=K$4)*(GMWQ!$NF$2:$NF$60=K$1),0),$E273-1966)</f>
        <v>254.8612</v>
      </c>
      <c r="L273" s="12" cm="1">
        <f t="array" ref="L273">INDEX(GMWQ!$A$2:$NF$60,MATCH(1,(GMWQ!$NE$2:$NE$60=L$3)*(GMWQ!$ND$2:$ND$60=L$4)*(GMWQ!$NF$2:$NF$60=L$1),0),$E273-1966)</f>
        <v>2693.5039999999999</v>
      </c>
      <c r="M273" s="12" cm="1">
        <f t="array" ref="M273">INDEX(GMWQ!$A$2:$NF$60,MATCH(1,(GMWQ!$NE$2:$NE$60=M$3)*(GMWQ!$ND$2:$ND$60=M$4)*(GMWQ!$NF$2:$NF$60=M$1),0),$E273-1966)</f>
        <v>5259.5879999999997</v>
      </c>
      <c r="N273" s="12" cm="1">
        <f t="array" ref="N273">INDEX(GMWQ!$A$2:$NF$60,MATCH(1,(GMWQ!$NE$2:$NE$60=N$3)*(GMWQ!$ND$2:$ND$60=N$4)*(GMWQ!$NF$2:$NF$60=N$1),0),$E273-1966)</f>
        <v>2216.1790000000001</v>
      </c>
      <c r="O273" s="12" cm="1">
        <f t="array" ref="O273">INDEX(GMWQ!$A$2:$NF$60,MATCH(1,(GMWQ!$NE$2:$NE$60=O$3)*(GMWQ!$ND$2:$ND$60=O$4)*(GMWQ!$NF$2:$NF$60=O$1),0),$E273-1966)</f>
        <v>2951.1170000000002</v>
      </c>
      <c r="P273" s="12" cm="1">
        <f t="array" ref="P273">INDEX(GMWQ!$A$2:$NF$60,MATCH(1,(GMWQ!$NE$2:$NE$60=P$3)*(GMWQ!$ND$2:$ND$60=P$4)*(GMWQ!$NF$2:$NF$60=P$1),0),$E273-1966)</f>
        <v>1945.864</v>
      </c>
      <c r="Q273" s="12" cm="1">
        <f t="array" ref="Q273">INDEX(GMWQ!$A$2:$NF$60,MATCH(1,(GMWQ!$NE$2:$NE$60=Q$3)*(GMWQ!$ND$2:$ND$60=Q$4)*(GMWQ!$NF$2:$NF$60=Q$1),0),$E273-1966)</f>
        <v>1258.652</v>
      </c>
      <c r="R273" s="12" cm="1">
        <f t="array" ref="R273">INDEX(GMWQ!$A$2:$NF$60,MATCH(1,(GMWQ!$NE$2:$NE$60=R$3)*(GMWQ!$ND$2:$ND$60=R$4)*(GMWQ!$NF$2:$NF$60=R$1),0),$E273-1966)</f>
        <v>782.19920000000002</v>
      </c>
      <c r="S273" s="12" cm="1">
        <f t="array" ref="S273">INDEX(GMWQ!$A$2:$NF$60,MATCH(1,(GMWQ!$NE$2:$NE$60=S$3)*(GMWQ!$ND$2:$ND$60=S$4)*(GMWQ!$NF$2:$NF$60=S$1),0),$E273-1966)</f>
        <v>4299.9880000000003</v>
      </c>
      <c r="T273" s="12" cm="1">
        <f t="array" ref="T273">INDEX(GMWQ!$A$2:$NF$60,MATCH(1,(GMWQ!$NE$2:$NE$60=T$3)*(GMWQ!$ND$2:$ND$60=T$4)*(GMWQ!$NF$2:$NF$60=T$1),0),$E273-1966)</f>
        <v>3662.578</v>
      </c>
      <c r="U273" s="12" cm="1">
        <f t="array" ref="U273">INDEX(GMWQ!$A$2:$NF$60,MATCH(1,(GMWQ!$NE$2:$NE$60=U$3)*(GMWQ!$ND$2:$ND$60=U$4)*(GMWQ!$NF$2:$NF$60=U$1),0),$E273-1966)</f>
        <v>1717.451</v>
      </c>
      <c r="V273" s="12" cm="1">
        <f t="array" ref="V273">INDEX(GMWQ!$A$2:$NF$60,MATCH(1,(GMWQ!$NE$2:$NE$60=V$3)*(GMWQ!$ND$2:$ND$60=V$4)*(GMWQ!$NF$2:$NF$60=V$1),0),$E273-1966)</f>
        <v>3322.681</v>
      </c>
      <c r="W273" s="12" cm="1">
        <f t="array" ref="W273">INDEX(GMWQ!$A$2:$NF$60,MATCH(1,(GMWQ!$NE$2:$NE$60=W$3)*(GMWQ!$ND$2:$ND$60=W$4)*(GMWQ!$NF$2:$NF$60=W$1),0),$E273-1966)</f>
        <v>5906.067</v>
      </c>
      <c r="X273" s="12" cm="1">
        <f t="array" ref="X273">INDEX(GMWQ!$A$2:$NF$60,MATCH(1,(GMWQ!$NE$2:$NE$60=X$3)*(GMWQ!$ND$2:$ND$60=X$4)*(GMWQ!$NF$2:$NF$60=X$1),0),$E273-1966)</f>
        <v>1324.913</v>
      </c>
      <c r="Y273" s="12" cm="1">
        <f t="array" ref="Y273">INDEX(GMWQ!$A$2:$NF$60,MATCH(1,(GMWQ!$NE$2:$NE$60=Y$3)*(GMWQ!$ND$2:$ND$60=Y$4)*(GMWQ!$NF$2:$NF$60=Y$1),0),$E273-1966)</f>
        <v>1117.5450000000001</v>
      </c>
      <c r="Z273" s="12" cm="1">
        <f t="array" ref="Z273">INDEX(GMWQ!$A$2:$NF$60,MATCH(1,(GMWQ!$NE$2:$NE$60=Z$3)*(GMWQ!$ND$2:$ND$60=Z$4)*(GMWQ!$NF$2:$NF$60=Z$1),0),$E273-1966)</f>
        <v>37630.68</v>
      </c>
      <c r="AA273" s="12" cm="1">
        <f t="array" ref="AA273">INDEX(GMWQ!$A$2:$NF$60,MATCH(1,(GMWQ!$NE$2:$NE$60=AA$3)*(GMWQ!$ND$2:$ND$60=AA$4)*(GMWQ!$NF$2:$NF$60=AA$1),0),$E273-1966)</f>
        <v>6566.0590000000002</v>
      </c>
    </row>
    <row r="274" spans="1:27" x14ac:dyDescent="0.25">
      <c r="B274" s="12">
        <f t="shared" si="22"/>
        <v>2039</v>
      </c>
      <c r="C274" s="12">
        <f t="shared" si="22"/>
        <v>2039</v>
      </c>
      <c r="E274" s="12">
        <f t="shared" si="20"/>
        <v>2240</v>
      </c>
      <c r="F274" s="12" cm="1">
        <f t="array" ref="F274">INDEX(GMWQ!$A$2:$NF$60,MATCH(1,(GMWQ!$NE$2:$NE$60=F$3)*(GMWQ!$ND$2:$ND$60=F$4)*(GMWQ!$NF$2:$NF$60=F$1),0),$E274-1966)</f>
        <v>41234.31</v>
      </c>
      <c r="G274" s="12" cm="1">
        <f t="array" ref="G274">INDEX(GMWQ!$A$2:$NF$60,MATCH(1,(GMWQ!$NE$2:$NE$60=G$3)*(GMWQ!$ND$2:$ND$60=G$4)*(GMWQ!$NF$2:$NF$60=G$1),0),$E274-1966)</f>
        <v>329.69499999999999</v>
      </c>
      <c r="H274" s="12" cm="1">
        <f t="array" ref="H274">INDEX(GMWQ!$A$2:$NF$60,MATCH(1,(GMWQ!$NE$2:$NE$60=H$3)*(GMWQ!$ND$2:$ND$60=H$4)*(GMWQ!$NF$2:$NF$60=H$1),0),$E274-1966)</f>
        <v>29.345949999999998</v>
      </c>
      <c r="I274" s="12" cm="1">
        <f t="array" ref="I274">INDEX(GMWQ!$A$2:$NF$60,MATCH(1,(GMWQ!$NE$2:$NE$60=I$3)*(GMWQ!$ND$2:$ND$60=I$4)*(GMWQ!$NF$2:$NF$60=I$1),0),$E274-1966)</f>
        <v>1972.2339999999999</v>
      </c>
      <c r="J274" s="12" cm="1">
        <f t="array" ref="J274">INDEX(GMWQ!$A$2:$NF$60,MATCH(1,(GMWQ!$NE$2:$NE$60=J$3)*(GMWQ!$ND$2:$ND$60=J$4)*(GMWQ!$NF$2:$NF$60=J$1),0),$E274-1966)</f>
        <v>127.3583</v>
      </c>
      <c r="K274" s="12" cm="1">
        <f t="array" ref="K274">INDEX(GMWQ!$A$2:$NF$60,MATCH(1,(GMWQ!$NE$2:$NE$60=K$3)*(GMWQ!$ND$2:$ND$60=K$4)*(GMWQ!$NF$2:$NF$60=K$1),0),$E274-1966)</f>
        <v>254.7637</v>
      </c>
      <c r="L274" s="12" cm="1">
        <f t="array" ref="L274">INDEX(GMWQ!$A$2:$NF$60,MATCH(1,(GMWQ!$NE$2:$NE$60=L$3)*(GMWQ!$ND$2:$ND$60=L$4)*(GMWQ!$NF$2:$NF$60=L$1),0),$E274-1966)</f>
        <v>2699.5639999999999</v>
      </c>
      <c r="M274" s="12" cm="1">
        <f t="array" ref="M274">INDEX(GMWQ!$A$2:$NF$60,MATCH(1,(GMWQ!$NE$2:$NE$60=M$3)*(GMWQ!$ND$2:$ND$60=M$4)*(GMWQ!$NF$2:$NF$60=M$1),0),$E274-1966)</f>
        <v>5265.3689999999997</v>
      </c>
      <c r="N274" s="12" cm="1">
        <f t="array" ref="N274">INDEX(GMWQ!$A$2:$NF$60,MATCH(1,(GMWQ!$NE$2:$NE$60=N$3)*(GMWQ!$ND$2:$ND$60=N$4)*(GMWQ!$NF$2:$NF$60=N$1),0),$E274-1966)</f>
        <v>2219.7629999999999</v>
      </c>
      <c r="O274" s="12" cm="1">
        <f t="array" ref="O274">INDEX(GMWQ!$A$2:$NF$60,MATCH(1,(GMWQ!$NE$2:$NE$60=O$3)*(GMWQ!$ND$2:$ND$60=O$4)*(GMWQ!$NF$2:$NF$60=O$1),0),$E274-1966)</f>
        <v>2953.4690000000001</v>
      </c>
      <c r="P274" s="12" cm="1">
        <f t="array" ref="P274">INDEX(GMWQ!$A$2:$NF$60,MATCH(1,(GMWQ!$NE$2:$NE$60=P$3)*(GMWQ!$ND$2:$ND$60=P$4)*(GMWQ!$NF$2:$NF$60=P$1),0),$E274-1966)</f>
        <v>1949.913</v>
      </c>
      <c r="Q274" s="12" cm="1">
        <f t="array" ref="Q274">INDEX(GMWQ!$A$2:$NF$60,MATCH(1,(GMWQ!$NE$2:$NE$60=Q$3)*(GMWQ!$ND$2:$ND$60=Q$4)*(GMWQ!$NF$2:$NF$60=Q$1),0),$E274-1966)</f>
        <v>1259.239</v>
      </c>
      <c r="R274" s="12" cm="1">
        <f t="array" ref="R274">INDEX(GMWQ!$A$2:$NF$60,MATCH(1,(GMWQ!$NE$2:$NE$60=R$3)*(GMWQ!$ND$2:$ND$60=R$4)*(GMWQ!$NF$2:$NF$60=R$1),0),$E274-1966)</f>
        <v>783.15560000000005</v>
      </c>
      <c r="S274" s="12" cm="1">
        <f t="array" ref="S274">INDEX(GMWQ!$A$2:$NF$60,MATCH(1,(GMWQ!$NE$2:$NE$60=S$3)*(GMWQ!$ND$2:$ND$60=S$4)*(GMWQ!$NF$2:$NF$60=S$1),0),$E274-1966)</f>
        <v>4313.2309999999998</v>
      </c>
      <c r="T274" s="12" cm="1">
        <f t="array" ref="T274">INDEX(GMWQ!$A$2:$NF$60,MATCH(1,(GMWQ!$NE$2:$NE$60=T$3)*(GMWQ!$ND$2:$ND$60=T$4)*(GMWQ!$NF$2:$NF$60=T$1),0),$E274-1966)</f>
        <v>3672.6590000000001</v>
      </c>
      <c r="U274" s="12" cm="1">
        <f t="array" ref="U274">INDEX(GMWQ!$A$2:$NF$60,MATCH(1,(GMWQ!$NE$2:$NE$60=U$3)*(GMWQ!$ND$2:$ND$60=U$4)*(GMWQ!$NF$2:$NF$60=U$1),0),$E274-1966)</f>
        <v>1715.8230000000001</v>
      </c>
      <c r="V274" s="12" cm="1">
        <f t="array" ref="V274">INDEX(GMWQ!$A$2:$NF$60,MATCH(1,(GMWQ!$NE$2:$NE$60=V$3)*(GMWQ!$ND$2:$ND$60=V$4)*(GMWQ!$NF$2:$NF$60=V$1),0),$E274-1966)</f>
        <v>3324.8090000000002</v>
      </c>
      <c r="W274" s="12" cm="1">
        <f t="array" ref="W274">INDEX(GMWQ!$A$2:$NF$60,MATCH(1,(GMWQ!$NE$2:$NE$60=W$3)*(GMWQ!$ND$2:$ND$60=W$4)*(GMWQ!$NF$2:$NF$60=W$1),0),$E274-1966)</f>
        <v>5917.7860000000001</v>
      </c>
      <c r="X274" s="12" cm="1">
        <f t="array" ref="X274">INDEX(GMWQ!$A$2:$NF$60,MATCH(1,(GMWQ!$NE$2:$NE$60=X$3)*(GMWQ!$ND$2:$ND$60=X$4)*(GMWQ!$NF$2:$NF$60=X$1),0),$E274-1966)</f>
        <v>1326.9169999999999</v>
      </c>
      <c r="Y274" s="12" cm="1">
        <f t="array" ref="Y274">INDEX(GMWQ!$A$2:$NF$60,MATCH(1,(GMWQ!$NE$2:$NE$60=Y$3)*(GMWQ!$ND$2:$ND$60=Y$4)*(GMWQ!$NF$2:$NF$60=Y$1),0),$E274-1966)</f>
        <v>1118.2139999999999</v>
      </c>
      <c r="Z274" s="12" cm="1">
        <f t="array" ref="Z274">INDEX(GMWQ!$A$2:$NF$60,MATCH(1,(GMWQ!$NE$2:$NE$60=Z$3)*(GMWQ!$ND$2:$ND$60=Z$4)*(GMWQ!$NF$2:$NF$60=Z$1),0),$E274-1966)</f>
        <v>37675.230000000003</v>
      </c>
      <c r="AA274" s="12" cm="1">
        <f t="array" ref="AA274">INDEX(GMWQ!$A$2:$NF$60,MATCH(1,(GMWQ!$NE$2:$NE$60=AA$3)*(GMWQ!$ND$2:$ND$60=AA$4)*(GMWQ!$NF$2:$NF$60=AA$1),0),$E274-1966)</f>
        <v>6573.83</v>
      </c>
    </row>
    <row r="275" spans="1:27" x14ac:dyDescent="0.25">
      <c r="A275" s="12">
        <v>2040</v>
      </c>
      <c r="B275" s="12">
        <f t="shared" si="22"/>
        <v>2040</v>
      </c>
      <c r="C275" s="12">
        <f t="shared" si="22"/>
        <v>2039</v>
      </c>
      <c r="D275" s="12">
        <f t="shared" si="22"/>
        <v>2039</v>
      </c>
      <c r="E275" s="12">
        <f t="shared" si="20"/>
        <v>2241</v>
      </c>
      <c r="F275" s="12" cm="1">
        <f t="array" ref="F275">INDEX(GMWQ!$A$2:$NF$60,MATCH(1,(GMWQ!$NE$2:$NE$60=F$3)*(GMWQ!$ND$2:$ND$60=F$4)*(GMWQ!$NF$2:$NF$60=F$1),0),$E275-1966)</f>
        <v>41283.06</v>
      </c>
      <c r="G275" s="12" cm="1">
        <f t="array" ref="G275">INDEX(GMWQ!$A$2:$NF$60,MATCH(1,(GMWQ!$NE$2:$NE$60=G$3)*(GMWQ!$ND$2:$ND$60=G$4)*(GMWQ!$NF$2:$NF$60=G$1),0),$E275-1966)</f>
        <v>328.87810000000002</v>
      </c>
      <c r="H275" s="12" cm="1">
        <f t="array" ref="H275">INDEX(GMWQ!$A$2:$NF$60,MATCH(1,(GMWQ!$NE$2:$NE$60=H$3)*(GMWQ!$ND$2:$ND$60=H$4)*(GMWQ!$NF$2:$NF$60=H$1),0),$E275-1966)</f>
        <v>29.03</v>
      </c>
      <c r="I275" s="12" cm="1">
        <f t="array" ref="I275">INDEX(GMWQ!$A$2:$NF$60,MATCH(1,(GMWQ!$NE$2:$NE$60=I$3)*(GMWQ!$ND$2:$ND$60=I$4)*(GMWQ!$NF$2:$NF$60=I$1),0),$E275-1966)</f>
        <v>1961.0139999999999</v>
      </c>
      <c r="J275" s="12" cm="1">
        <f t="array" ref="J275">INDEX(GMWQ!$A$2:$NF$60,MATCH(1,(GMWQ!$NE$2:$NE$60=J$3)*(GMWQ!$ND$2:$ND$60=J$4)*(GMWQ!$NF$2:$NF$60=J$1),0),$E275-1966)</f>
        <v>127.10250000000001</v>
      </c>
      <c r="K275" s="12" cm="1">
        <f t="array" ref="K275">INDEX(GMWQ!$A$2:$NF$60,MATCH(1,(GMWQ!$NE$2:$NE$60=K$3)*(GMWQ!$ND$2:$ND$60=K$4)*(GMWQ!$NF$2:$NF$60=K$1),0),$E275-1966)</f>
        <v>254.62309999999999</v>
      </c>
      <c r="L275" s="12" cm="1">
        <f t="array" ref="L275">INDEX(GMWQ!$A$2:$NF$60,MATCH(1,(GMWQ!$NE$2:$NE$60=L$3)*(GMWQ!$ND$2:$ND$60=L$4)*(GMWQ!$NF$2:$NF$60=L$1),0),$E275-1966)</f>
        <v>2705.7190000000001</v>
      </c>
      <c r="M275" s="12" cm="1">
        <f t="array" ref="M275">INDEX(GMWQ!$A$2:$NF$60,MATCH(1,(GMWQ!$NE$2:$NE$60=M$3)*(GMWQ!$ND$2:$ND$60=M$4)*(GMWQ!$NF$2:$NF$60=M$1),0),$E275-1966)</f>
        <v>5271.1149999999998</v>
      </c>
      <c r="N275" s="12" cm="1">
        <f t="array" ref="N275">INDEX(GMWQ!$A$2:$NF$60,MATCH(1,(GMWQ!$NE$2:$NE$60=N$3)*(GMWQ!$ND$2:$ND$60=N$4)*(GMWQ!$NF$2:$NF$60=N$1),0),$E275-1966)</f>
        <v>2223.3029999999999</v>
      </c>
      <c r="O275" s="12" cm="1">
        <f t="array" ref="O275">INDEX(GMWQ!$A$2:$NF$60,MATCH(1,(GMWQ!$NE$2:$NE$60=O$3)*(GMWQ!$ND$2:$ND$60=O$4)*(GMWQ!$NF$2:$NF$60=O$1),0),$E275-1966)</f>
        <v>2955.768</v>
      </c>
      <c r="P275" s="12" cm="1">
        <f t="array" ref="P275">INDEX(GMWQ!$A$2:$NF$60,MATCH(1,(GMWQ!$NE$2:$NE$60=P$3)*(GMWQ!$ND$2:$ND$60=P$4)*(GMWQ!$NF$2:$NF$60=P$1),0),$E275-1966)</f>
        <v>1953.9359999999999</v>
      </c>
      <c r="Q275" s="12" cm="1">
        <f t="array" ref="Q275">INDEX(GMWQ!$A$2:$NF$60,MATCH(1,(GMWQ!$NE$2:$NE$60=Q$3)*(GMWQ!$ND$2:$ND$60=Q$4)*(GMWQ!$NF$2:$NF$60=Q$1),0),$E275-1966)</f>
        <v>1259.829</v>
      </c>
      <c r="R275" s="12" cm="1">
        <f t="array" ref="R275">INDEX(GMWQ!$A$2:$NF$60,MATCH(1,(GMWQ!$NE$2:$NE$60=R$3)*(GMWQ!$ND$2:$ND$60=R$4)*(GMWQ!$NF$2:$NF$60=R$1),0),$E275-1966)</f>
        <v>784.12540000000001</v>
      </c>
      <c r="S275" s="12" cm="1">
        <f t="array" ref="S275">INDEX(GMWQ!$A$2:$NF$60,MATCH(1,(GMWQ!$NE$2:$NE$60=S$3)*(GMWQ!$ND$2:$ND$60=S$4)*(GMWQ!$NF$2:$NF$60=S$1),0),$E275-1966)</f>
        <v>4326.5050000000001</v>
      </c>
      <c r="T275" s="12" cm="1">
        <f t="array" ref="T275">INDEX(GMWQ!$A$2:$NF$60,MATCH(1,(GMWQ!$NE$2:$NE$60=T$3)*(GMWQ!$ND$2:$ND$60=T$4)*(GMWQ!$NF$2:$NF$60=T$1),0),$E275-1966)</f>
        <v>3682.7640000000001</v>
      </c>
      <c r="U275" s="12" cm="1">
        <f t="array" ref="U275">INDEX(GMWQ!$A$2:$NF$60,MATCH(1,(GMWQ!$NE$2:$NE$60=U$3)*(GMWQ!$ND$2:$ND$60=U$4)*(GMWQ!$NF$2:$NF$60=U$1),0),$E275-1966)</f>
        <v>1713.807</v>
      </c>
      <c r="V275" s="12" cm="1">
        <f t="array" ref="V275">INDEX(GMWQ!$A$2:$NF$60,MATCH(1,(GMWQ!$NE$2:$NE$60=V$3)*(GMWQ!$ND$2:$ND$60=V$4)*(GMWQ!$NF$2:$NF$60=V$1),0),$E275-1966)</f>
        <v>3327.0030000000002</v>
      </c>
      <c r="W275" s="12" cm="1">
        <f t="array" ref="W275">INDEX(GMWQ!$A$2:$NF$60,MATCH(1,(GMWQ!$NE$2:$NE$60=W$3)*(GMWQ!$ND$2:$ND$60=W$4)*(GMWQ!$NF$2:$NF$60=W$1),0),$E275-1966)</f>
        <v>5929.6580000000004</v>
      </c>
      <c r="X275" s="12" cm="1">
        <f t="array" ref="X275">INDEX(GMWQ!$A$2:$NF$60,MATCH(1,(GMWQ!$NE$2:$NE$60=X$3)*(GMWQ!$ND$2:$ND$60=X$4)*(GMWQ!$NF$2:$NF$60=X$1),0),$E275-1966)</f>
        <v>1328.9670000000001</v>
      </c>
      <c r="Y275" s="12" cm="1">
        <f t="array" ref="Y275">INDEX(GMWQ!$A$2:$NF$60,MATCH(1,(GMWQ!$NE$2:$NE$60=Y$3)*(GMWQ!$ND$2:$ND$60=Y$4)*(GMWQ!$NF$2:$NF$60=Y$1),0),$E275-1966)</f>
        <v>1118.912</v>
      </c>
      <c r="Z275" s="12" cm="1">
        <f t="array" ref="Z275">INDEX(GMWQ!$A$2:$NF$60,MATCH(1,(GMWQ!$NE$2:$NE$60=Z$3)*(GMWQ!$ND$2:$ND$60=Z$4)*(GMWQ!$NF$2:$NF$60=Z$1),0),$E275-1966)</f>
        <v>37719.769999999997</v>
      </c>
      <c r="AA275" s="12" cm="1">
        <f t="array" ref="AA275">INDEX(GMWQ!$A$2:$NF$60,MATCH(1,(GMWQ!$NE$2:$NE$60=AA$3)*(GMWQ!$ND$2:$ND$60=AA$4)*(GMWQ!$NF$2:$NF$60=AA$1),0),$E275-1966)</f>
        <v>6581.6019999999999</v>
      </c>
    </row>
    <row r="276" spans="1:27" x14ac:dyDescent="0.25">
      <c r="B276" s="12">
        <f t="shared" si="22"/>
        <v>2040</v>
      </c>
      <c r="C276" s="12">
        <f t="shared" si="22"/>
        <v>2040</v>
      </c>
      <c r="E276" s="12">
        <f t="shared" si="20"/>
        <v>2242</v>
      </c>
      <c r="F276" s="12" cm="1">
        <f t="array" ref="F276">INDEX(GMWQ!$A$2:$NF$60,MATCH(1,(GMWQ!$NE$2:$NE$60=F$3)*(GMWQ!$ND$2:$ND$60=F$4)*(GMWQ!$NF$2:$NF$60=F$1),0),$E276-1966)</f>
        <v>41331.800000000003</v>
      </c>
      <c r="G276" s="12" cm="1">
        <f t="array" ref="G276">INDEX(GMWQ!$A$2:$NF$60,MATCH(1,(GMWQ!$NE$2:$NE$60=G$3)*(GMWQ!$ND$2:$ND$60=G$4)*(GMWQ!$NF$2:$NF$60=G$1),0),$E276-1966)</f>
        <v>328.03039999999999</v>
      </c>
      <c r="H276" s="12" cm="1">
        <f t="array" ref="H276">INDEX(GMWQ!$A$2:$NF$60,MATCH(1,(GMWQ!$NE$2:$NE$60=H$3)*(GMWQ!$ND$2:$ND$60=H$4)*(GMWQ!$NF$2:$NF$60=H$1),0),$E276-1966)</f>
        <v>28.72053</v>
      </c>
      <c r="I276" s="12" cm="1">
        <f t="array" ref="I276">INDEX(GMWQ!$A$2:$NF$60,MATCH(1,(GMWQ!$NE$2:$NE$60=I$3)*(GMWQ!$ND$2:$ND$60=I$4)*(GMWQ!$NF$2:$NF$60=I$1),0),$E276-1966)</f>
        <v>1950.1420000000001</v>
      </c>
      <c r="J276" s="12" cm="1">
        <f t="array" ref="J276">INDEX(GMWQ!$A$2:$NF$60,MATCH(1,(GMWQ!$NE$2:$NE$60=J$3)*(GMWQ!$ND$2:$ND$60=J$4)*(GMWQ!$NF$2:$NF$60=J$1),0),$E276-1966)</f>
        <v>126.84829999999999</v>
      </c>
      <c r="K276" s="12" cm="1">
        <f t="array" ref="K276">INDEX(GMWQ!$A$2:$NF$60,MATCH(1,(GMWQ!$NE$2:$NE$60=K$3)*(GMWQ!$ND$2:$ND$60=K$4)*(GMWQ!$NF$2:$NF$60=K$1),0),$E276-1966)</f>
        <v>254.52260000000001</v>
      </c>
      <c r="L276" s="12" cm="1">
        <f t="array" ref="L276">INDEX(GMWQ!$A$2:$NF$60,MATCH(1,(GMWQ!$NE$2:$NE$60=L$3)*(GMWQ!$ND$2:$ND$60=L$4)*(GMWQ!$NF$2:$NF$60=L$1),0),$E276-1966)</f>
        <v>2711.6959999999999</v>
      </c>
      <c r="M276" s="12" cm="1">
        <f t="array" ref="M276">INDEX(GMWQ!$A$2:$NF$60,MATCH(1,(GMWQ!$NE$2:$NE$60=M$3)*(GMWQ!$ND$2:$ND$60=M$4)*(GMWQ!$NF$2:$NF$60=M$1),0),$E276-1966)</f>
        <v>5276.8819999999996</v>
      </c>
      <c r="N276" s="12" cm="1">
        <f t="array" ref="N276">INDEX(GMWQ!$A$2:$NF$60,MATCH(1,(GMWQ!$NE$2:$NE$60=N$3)*(GMWQ!$ND$2:$ND$60=N$4)*(GMWQ!$NF$2:$NF$60=N$1),0),$E276-1966)</f>
        <v>2226.8629999999998</v>
      </c>
      <c r="O276" s="12" cm="1">
        <f t="array" ref="O276">INDEX(GMWQ!$A$2:$NF$60,MATCH(1,(GMWQ!$NE$2:$NE$60=O$3)*(GMWQ!$ND$2:$ND$60=O$4)*(GMWQ!$NF$2:$NF$60=O$1),0),$E276-1966)</f>
        <v>2958.0770000000002</v>
      </c>
      <c r="P276" s="12" cm="1">
        <f t="array" ref="P276">INDEX(GMWQ!$A$2:$NF$60,MATCH(1,(GMWQ!$NE$2:$NE$60=P$3)*(GMWQ!$ND$2:$ND$60=P$4)*(GMWQ!$NF$2:$NF$60=P$1),0),$E276-1966)</f>
        <v>1958.0060000000001</v>
      </c>
      <c r="Q276" s="12" cm="1">
        <f t="array" ref="Q276">INDEX(GMWQ!$A$2:$NF$60,MATCH(1,(GMWQ!$NE$2:$NE$60=Q$3)*(GMWQ!$ND$2:$ND$60=Q$4)*(GMWQ!$NF$2:$NF$60=Q$1),0),$E276-1966)</f>
        <v>1260.4259999999999</v>
      </c>
      <c r="R276" s="12" cm="1">
        <f t="array" ref="R276">INDEX(GMWQ!$A$2:$NF$60,MATCH(1,(GMWQ!$NE$2:$NE$60=R$3)*(GMWQ!$ND$2:$ND$60=R$4)*(GMWQ!$NF$2:$NF$60=R$1),0),$E276-1966)</f>
        <v>785.07759999999996</v>
      </c>
      <c r="S276" s="12" cm="1">
        <f t="array" ref="S276">INDEX(GMWQ!$A$2:$NF$60,MATCH(1,(GMWQ!$NE$2:$NE$60=S$3)*(GMWQ!$ND$2:$ND$60=S$4)*(GMWQ!$NF$2:$NF$60=S$1),0),$E276-1966)</f>
        <v>4339.8530000000001</v>
      </c>
      <c r="T276" s="12" cm="1">
        <f t="array" ref="T276">INDEX(GMWQ!$A$2:$NF$60,MATCH(1,(GMWQ!$NE$2:$NE$60=T$3)*(GMWQ!$ND$2:$ND$60=T$4)*(GMWQ!$NF$2:$NF$60=T$1),0),$E276-1966)</f>
        <v>3692.9090000000001</v>
      </c>
      <c r="U276" s="12" cm="1">
        <f t="array" ref="U276">INDEX(GMWQ!$A$2:$NF$60,MATCH(1,(GMWQ!$NE$2:$NE$60=U$3)*(GMWQ!$ND$2:$ND$60=U$4)*(GMWQ!$NF$2:$NF$60=U$1),0),$E276-1966)</f>
        <v>1711.7349999999999</v>
      </c>
      <c r="V276" s="12" cm="1">
        <f t="array" ref="V276">INDEX(GMWQ!$A$2:$NF$60,MATCH(1,(GMWQ!$NE$2:$NE$60=V$3)*(GMWQ!$ND$2:$ND$60=V$4)*(GMWQ!$NF$2:$NF$60=V$1),0),$E276-1966)</f>
        <v>3329.1039999999998</v>
      </c>
      <c r="W276" s="12" cm="1">
        <f t="array" ref="W276">INDEX(GMWQ!$A$2:$NF$60,MATCH(1,(GMWQ!$NE$2:$NE$60=W$3)*(GMWQ!$ND$2:$ND$60=W$4)*(GMWQ!$NF$2:$NF$60=W$1),0),$E276-1966)</f>
        <v>5941.3620000000001</v>
      </c>
      <c r="X276" s="12" cm="1">
        <f t="array" ref="X276">INDEX(GMWQ!$A$2:$NF$60,MATCH(1,(GMWQ!$NE$2:$NE$60=X$3)*(GMWQ!$ND$2:$ND$60=X$4)*(GMWQ!$NF$2:$NF$60=X$1),0),$E276-1966)</f>
        <v>1330.979</v>
      </c>
      <c r="Y276" s="12" cm="1">
        <f t="array" ref="Y276">INDEX(GMWQ!$A$2:$NF$60,MATCH(1,(GMWQ!$NE$2:$NE$60=Y$3)*(GMWQ!$ND$2:$ND$60=Y$4)*(GMWQ!$NF$2:$NF$60=Y$1),0),$E276-1966)</f>
        <v>1119.5709999999999</v>
      </c>
      <c r="Z276" s="12" cm="1">
        <f t="array" ref="Z276">INDEX(GMWQ!$A$2:$NF$60,MATCH(1,(GMWQ!$NE$2:$NE$60=Z$3)*(GMWQ!$ND$2:$ND$60=Z$4)*(GMWQ!$NF$2:$NF$60=Z$1),0),$E276-1966)</f>
        <v>37764.31</v>
      </c>
      <c r="AA276" s="12" cm="1">
        <f t="array" ref="AA276">INDEX(GMWQ!$A$2:$NF$60,MATCH(1,(GMWQ!$NE$2:$NE$60=AA$3)*(GMWQ!$ND$2:$ND$60=AA$4)*(GMWQ!$NF$2:$NF$60=AA$1),0),$E276-1966)</f>
        <v>6589.3739999999998</v>
      </c>
    </row>
    <row r="277" spans="1:27" x14ac:dyDescent="0.25">
      <c r="B277" s="12">
        <f t="shared" si="22"/>
        <v>2040</v>
      </c>
      <c r="C277" s="12">
        <f t="shared" si="22"/>
        <v>2040</v>
      </c>
      <c r="E277" s="12">
        <f t="shared" si="20"/>
        <v>2243</v>
      </c>
      <c r="F277" s="12" cm="1">
        <f t="array" ref="F277">INDEX(GMWQ!$A$2:$NF$60,MATCH(1,(GMWQ!$NE$2:$NE$60=F$3)*(GMWQ!$ND$2:$ND$60=F$4)*(GMWQ!$NF$2:$NF$60=F$1),0),$E277-1966)</f>
        <v>41380.550000000003</v>
      </c>
      <c r="G277" s="12" cm="1">
        <f t="array" ref="G277">INDEX(GMWQ!$A$2:$NF$60,MATCH(1,(GMWQ!$NE$2:$NE$60=G$3)*(GMWQ!$ND$2:$ND$60=G$4)*(GMWQ!$NF$2:$NF$60=G$1),0),$E277-1966)</f>
        <v>327.17039999999997</v>
      </c>
      <c r="H277" s="12" cm="1">
        <f t="array" ref="H277">INDEX(GMWQ!$A$2:$NF$60,MATCH(1,(GMWQ!$NE$2:$NE$60=H$3)*(GMWQ!$ND$2:$ND$60=H$4)*(GMWQ!$NF$2:$NF$60=H$1),0),$E277-1966)</f>
        <v>28.41207</v>
      </c>
      <c r="I277" s="12" cm="1">
        <f t="array" ref="I277">INDEX(GMWQ!$A$2:$NF$60,MATCH(1,(GMWQ!$NE$2:$NE$60=I$3)*(GMWQ!$ND$2:$ND$60=I$4)*(GMWQ!$NF$2:$NF$60=I$1),0),$E277-1966)</f>
        <v>1939.0709999999999</v>
      </c>
      <c r="J277" s="12" cm="1">
        <f t="array" ref="J277">INDEX(GMWQ!$A$2:$NF$60,MATCH(1,(GMWQ!$NE$2:$NE$60=J$3)*(GMWQ!$ND$2:$ND$60=J$4)*(GMWQ!$NF$2:$NF$60=J$1),0),$E277-1966)</f>
        <v>126.5843</v>
      </c>
      <c r="K277" s="12" cm="1">
        <f t="array" ref="K277">INDEX(GMWQ!$A$2:$NF$60,MATCH(1,(GMWQ!$NE$2:$NE$60=K$3)*(GMWQ!$ND$2:$ND$60=K$4)*(GMWQ!$NF$2:$NF$60=K$1),0),$E277-1966)</f>
        <v>254.4502</v>
      </c>
      <c r="L277" s="12" cm="1">
        <f t="array" ref="L277">INDEX(GMWQ!$A$2:$NF$60,MATCH(1,(GMWQ!$NE$2:$NE$60=L$3)*(GMWQ!$ND$2:$ND$60=L$4)*(GMWQ!$NF$2:$NF$60=L$1),0),$E277-1966)</f>
        <v>2717.67</v>
      </c>
      <c r="M277" s="12" cm="1">
        <f t="array" ref="M277">INDEX(GMWQ!$A$2:$NF$60,MATCH(1,(GMWQ!$NE$2:$NE$60=M$3)*(GMWQ!$ND$2:$ND$60=M$4)*(GMWQ!$NF$2:$NF$60=M$1),0),$E277-1966)</f>
        <v>5282.6509999999998</v>
      </c>
      <c r="N277" s="12" cm="1">
        <f t="array" ref="N277">INDEX(GMWQ!$A$2:$NF$60,MATCH(1,(GMWQ!$NE$2:$NE$60=N$3)*(GMWQ!$ND$2:$ND$60=N$4)*(GMWQ!$NF$2:$NF$60=N$1),0),$E277-1966)</f>
        <v>2230.4270000000001</v>
      </c>
      <c r="O277" s="12" cm="1">
        <f t="array" ref="O277">INDEX(GMWQ!$A$2:$NF$60,MATCH(1,(GMWQ!$NE$2:$NE$60=O$3)*(GMWQ!$ND$2:$ND$60=O$4)*(GMWQ!$NF$2:$NF$60=O$1),0),$E277-1966)</f>
        <v>2960.4180000000001</v>
      </c>
      <c r="P277" s="12" cm="1">
        <f t="array" ref="P277">INDEX(GMWQ!$A$2:$NF$60,MATCH(1,(GMWQ!$NE$2:$NE$60=P$3)*(GMWQ!$ND$2:$ND$60=P$4)*(GMWQ!$NF$2:$NF$60=P$1),0),$E277-1966)</f>
        <v>1962.1089999999999</v>
      </c>
      <c r="Q277" s="12" cm="1">
        <f t="array" ref="Q277">INDEX(GMWQ!$A$2:$NF$60,MATCH(1,(GMWQ!$NE$2:$NE$60=Q$3)*(GMWQ!$ND$2:$ND$60=Q$4)*(GMWQ!$NF$2:$NF$60=Q$1),0),$E277-1966)</f>
        <v>1261.027</v>
      </c>
      <c r="R277" s="12" cm="1">
        <f t="array" ref="R277">INDEX(GMWQ!$A$2:$NF$60,MATCH(1,(GMWQ!$NE$2:$NE$60=R$3)*(GMWQ!$ND$2:$ND$60=R$4)*(GMWQ!$NF$2:$NF$60=R$1),0),$E277-1966)</f>
        <v>786.02800000000002</v>
      </c>
      <c r="S277" s="12" cm="1">
        <f t="array" ref="S277">INDEX(GMWQ!$A$2:$NF$60,MATCH(1,(GMWQ!$NE$2:$NE$60=S$3)*(GMWQ!$ND$2:$ND$60=S$4)*(GMWQ!$NF$2:$NF$60=S$1),0),$E277-1966)</f>
        <v>4353.2759999999998</v>
      </c>
      <c r="T277" s="12" cm="1">
        <f t="array" ref="T277">INDEX(GMWQ!$A$2:$NF$60,MATCH(1,(GMWQ!$NE$2:$NE$60=T$3)*(GMWQ!$ND$2:$ND$60=T$4)*(GMWQ!$NF$2:$NF$60=T$1),0),$E277-1966)</f>
        <v>3703.116</v>
      </c>
      <c r="U277" s="12" cm="1">
        <f t="array" ref="U277">INDEX(GMWQ!$A$2:$NF$60,MATCH(1,(GMWQ!$NE$2:$NE$60=U$3)*(GMWQ!$ND$2:$ND$60=U$4)*(GMWQ!$NF$2:$NF$60=U$1),0),$E277-1966)</f>
        <v>1709.662</v>
      </c>
      <c r="V277" s="12" cm="1">
        <f t="array" ref="V277">INDEX(GMWQ!$A$2:$NF$60,MATCH(1,(GMWQ!$NE$2:$NE$60=V$3)*(GMWQ!$ND$2:$ND$60=V$4)*(GMWQ!$NF$2:$NF$60=V$1),0),$E277-1966)</f>
        <v>3331.194</v>
      </c>
      <c r="W277" s="12" cm="1">
        <f t="array" ref="W277">INDEX(GMWQ!$A$2:$NF$60,MATCH(1,(GMWQ!$NE$2:$NE$60=W$3)*(GMWQ!$ND$2:$ND$60=W$4)*(GMWQ!$NF$2:$NF$60=W$1),0),$E277-1966)</f>
        <v>5953.07</v>
      </c>
      <c r="X277" s="12" cm="1">
        <f t="array" ref="X277">INDEX(GMWQ!$A$2:$NF$60,MATCH(1,(GMWQ!$NE$2:$NE$60=X$3)*(GMWQ!$ND$2:$ND$60=X$4)*(GMWQ!$NF$2:$NF$60=X$1),0),$E277-1966)</f>
        <v>1332.991</v>
      </c>
      <c r="Y277" s="12" cm="1">
        <f t="array" ref="Y277">INDEX(GMWQ!$A$2:$NF$60,MATCH(1,(GMWQ!$NE$2:$NE$60=Y$3)*(GMWQ!$ND$2:$ND$60=Y$4)*(GMWQ!$NF$2:$NF$60=Y$1),0),$E277-1966)</f>
        <v>1120.2280000000001</v>
      </c>
      <c r="Z277" s="12" cm="1">
        <f t="array" ref="Z277">INDEX(GMWQ!$A$2:$NF$60,MATCH(1,(GMWQ!$NE$2:$NE$60=Z$3)*(GMWQ!$ND$2:$ND$60=Z$4)*(GMWQ!$NF$2:$NF$60=Z$1),0),$E277-1966)</f>
        <v>37808.85</v>
      </c>
      <c r="AA277" s="12" cm="1">
        <f t="array" ref="AA277">INDEX(GMWQ!$A$2:$NF$60,MATCH(1,(GMWQ!$NE$2:$NE$60=AA$3)*(GMWQ!$ND$2:$ND$60=AA$4)*(GMWQ!$NF$2:$NF$60=AA$1),0),$E277-1966)</f>
        <v>6597.1459999999997</v>
      </c>
    </row>
    <row r="278" spans="1:27" x14ac:dyDescent="0.25">
      <c r="B278" s="12">
        <f t="shared" si="22"/>
        <v>2040</v>
      </c>
      <c r="C278" s="12">
        <f t="shared" si="22"/>
        <v>2040</v>
      </c>
      <c r="E278" s="12">
        <f t="shared" si="20"/>
        <v>2244</v>
      </c>
      <c r="F278" s="12" cm="1">
        <f t="array" ref="F278">INDEX(GMWQ!$A$2:$NF$60,MATCH(1,(GMWQ!$NE$2:$NE$60=F$3)*(GMWQ!$ND$2:$ND$60=F$4)*(GMWQ!$NF$2:$NF$60=F$1),0),$E278-1966)</f>
        <v>41429.300000000003</v>
      </c>
      <c r="G278" s="12" cm="1">
        <f t="array" ref="G278">INDEX(GMWQ!$A$2:$NF$60,MATCH(1,(GMWQ!$NE$2:$NE$60=G$3)*(GMWQ!$ND$2:$ND$60=G$4)*(GMWQ!$NF$2:$NF$60=G$1),0),$E278-1966)</f>
        <v>326.29309999999998</v>
      </c>
      <c r="H278" s="12" cm="1">
        <f t="array" ref="H278">INDEX(GMWQ!$A$2:$NF$60,MATCH(1,(GMWQ!$NE$2:$NE$60=H$3)*(GMWQ!$ND$2:$ND$60=H$4)*(GMWQ!$NF$2:$NF$60=H$1),0),$E278-1966)</f>
        <v>28.105029999999999</v>
      </c>
      <c r="I278" s="12" cm="1">
        <f t="array" ref="I278">INDEX(GMWQ!$A$2:$NF$60,MATCH(1,(GMWQ!$NE$2:$NE$60=I$3)*(GMWQ!$ND$2:$ND$60=I$4)*(GMWQ!$NF$2:$NF$60=I$1),0),$E278-1966)</f>
        <v>1928.133</v>
      </c>
      <c r="J278" s="12" cm="1">
        <f t="array" ref="J278">INDEX(GMWQ!$A$2:$NF$60,MATCH(1,(GMWQ!$NE$2:$NE$60=J$3)*(GMWQ!$ND$2:$ND$60=J$4)*(GMWQ!$NF$2:$NF$60=J$1),0),$E278-1966)</f>
        <v>126.3224</v>
      </c>
      <c r="K278" s="12" cm="1">
        <f t="array" ref="K278">INDEX(GMWQ!$A$2:$NF$60,MATCH(1,(GMWQ!$NE$2:$NE$60=K$3)*(GMWQ!$ND$2:$ND$60=K$4)*(GMWQ!$NF$2:$NF$60=K$1),0),$E278-1966)</f>
        <v>254.34690000000001</v>
      </c>
      <c r="L278" s="12" cm="1">
        <f t="array" ref="L278">INDEX(GMWQ!$A$2:$NF$60,MATCH(1,(GMWQ!$NE$2:$NE$60=L$3)*(GMWQ!$ND$2:$ND$60=L$4)*(GMWQ!$NF$2:$NF$60=L$1),0),$E278-1966)</f>
        <v>2723.5940000000001</v>
      </c>
      <c r="M278" s="12" cm="1">
        <f t="array" ref="M278">INDEX(GMWQ!$A$2:$NF$60,MATCH(1,(GMWQ!$NE$2:$NE$60=M$3)*(GMWQ!$ND$2:$ND$60=M$4)*(GMWQ!$NF$2:$NF$60=M$1),0),$E278-1966)</f>
        <v>5288.402</v>
      </c>
      <c r="N278" s="12" cm="1">
        <f t="array" ref="N278">INDEX(GMWQ!$A$2:$NF$60,MATCH(1,(GMWQ!$NE$2:$NE$60=N$3)*(GMWQ!$ND$2:$ND$60=N$4)*(GMWQ!$NF$2:$NF$60=N$1),0),$E278-1966)</f>
        <v>2234.0100000000002</v>
      </c>
      <c r="O278" s="12" cm="1">
        <f t="array" ref="O278">INDEX(GMWQ!$A$2:$NF$60,MATCH(1,(GMWQ!$NE$2:$NE$60=O$3)*(GMWQ!$ND$2:$ND$60=O$4)*(GMWQ!$NF$2:$NF$60=O$1),0),$E278-1966)</f>
        <v>2962.748</v>
      </c>
      <c r="P278" s="12" cm="1">
        <f t="array" ref="P278">INDEX(GMWQ!$A$2:$NF$60,MATCH(1,(GMWQ!$NE$2:$NE$60=P$3)*(GMWQ!$ND$2:$ND$60=P$4)*(GMWQ!$NF$2:$NF$60=P$1),0),$E278-1966)</f>
        <v>1966.232</v>
      </c>
      <c r="Q278" s="12" cm="1">
        <f t="array" ref="Q278">INDEX(GMWQ!$A$2:$NF$60,MATCH(1,(GMWQ!$NE$2:$NE$60=Q$3)*(GMWQ!$ND$2:$ND$60=Q$4)*(GMWQ!$NF$2:$NF$60=Q$1),0),$E278-1966)</f>
        <v>1261.6289999999999</v>
      </c>
      <c r="R278" s="12" cm="1">
        <f t="array" ref="R278">INDEX(GMWQ!$A$2:$NF$60,MATCH(1,(GMWQ!$NE$2:$NE$60=R$3)*(GMWQ!$ND$2:$ND$60=R$4)*(GMWQ!$NF$2:$NF$60=R$1),0),$E278-1966)</f>
        <v>786.97360000000003</v>
      </c>
      <c r="S278" s="12" cm="1">
        <f t="array" ref="S278">INDEX(GMWQ!$A$2:$NF$60,MATCH(1,(GMWQ!$NE$2:$NE$60=S$3)*(GMWQ!$ND$2:$ND$60=S$4)*(GMWQ!$NF$2:$NF$60=S$1),0),$E278-1966)</f>
        <v>4366.7479999999996</v>
      </c>
      <c r="T278" s="12" cm="1">
        <f t="array" ref="T278">INDEX(GMWQ!$A$2:$NF$60,MATCH(1,(GMWQ!$NE$2:$NE$60=T$3)*(GMWQ!$ND$2:$ND$60=T$4)*(GMWQ!$NF$2:$NF$60=T$1),0),$E278-1966)</f>
        <v>3713.3560000000002</v>
      </c>
      <c r="U278" s="12" cm="1">
        <f t="array" ref="U278">INDEX(GMWQ!$A$2:$NF$60,MATCH(1,(GMWQ!$NE$2:$NE$60=U$3)*(GMWQ!$ND$2:$ND$60=U$4)*(GMWQ!$NF$2:$NF$60=U$1),0),$E278-1966)</f>
        <v>1707.566</v>
      </c>
      <c r="V278" s="12" cm="1">
        <f t="array" ref="V278">INDEX(GMWQ!$A$2:$NF$60,MATCH(1,(GMWQ!$NE$2:$NE$60=V$3)*(GMWQ!$ND$2:$ND$60=V$4)*(GMWQ!$NF$2:$NF$60=V$1),0),$E278-1966)</f>
        <v>3333.2559999999999</v>
      </c>
      <c r="W278" s="12" cm="1">
        <f t="array" ref="W278">INDEX(GMWQ!$A$2:$NF$60,MATCH(1,(GMWQ!$NE$2:$NE$60=W$3)*(GMWQ!$ND$2:$ND$60=W$4)*(GMWQ!$NF$2:$NF$60=W$1),0),$E278-1966)</f>
        <v>5964.73</v>
      </c>
      <c r="X278" s="12" cm="1">
        <f t="array" ref="X278">INDEX(GMWQ!$A$2:$NF$60,MATCH(1,(GMWQ!$NE$2:$NE$60=X$3)*(GMWQ!$ND$2:$ND$60=X$4)*(GMWQ!$NF$2:$NF$60=X$1),0),$E278-1966)</f>
        <v>1334.99</v>
      </c>
      <c r="Y278" s="12" cm="1">
        <f t="array" ref="Y278">INDEX(GMWQ!$A$2:$NF$60,MATCH(1,(GMWQ!$NE$2:$NE$60=Y$3)*(GMWQ!$ND$2:$ND$60=Y$4)*(GMWQ!$NF$2:$NF$60=Y$1),0),$E278-1966)</f>
        <v>1120.8699999999999</v>
      </c>
      <c r="Z278" s="12" cm="1">
        <f t="array" ref="Z278">INDEX(GMWQ!$A$2:$NF$60,MATCH(1,(GMWQ!$NE$2:$NE$60=Z$3)*(GMWQ!$ND$2:$ND$60=Z$4)*(GMWQ!$NF$2:$NF$60=Z$1),0),$E278-1966)</f>
        <v>37853.39</v>
      </c>
      <c r="AA278" s="12" cm="1">
        <f t="array" ref="AA278">INDEX(GMWQ!$A$2:$NF$60,MATCH(1,(GMWQ!$NE$2:$NE$60=AA$3)*(GMWQ!$ND$2:$ND$60=AA$4)*(GMWQ!$NF$2:$NF$60=AA$1),0),$E278-1966)</f>
        <v>6604.9179999999997</v>
      </c>
    </row>
    <row r="279" spans="1:27" x14ac:dyDescent="0.25">
      <c r="A279" s="12">
        <v>2041</v>
      </c>
      <c r="B279" s="12">
        <f t="shared" si="22"/>
        <v>2041</v>
      </c>
      <c r="C279" s="12">
        <f t="shared" si="22"/>
        <v>2040</v>
      </c>
      <c r="D279" s="12">
        <f t="shared" si="22"/>
        <v>2040</v>
      </c>
      <c r="E279" s="12">
        <f t="shared" si="20"/>
        <v>2245</v>
      </c>
      <c r="F279" s="12" cm="1">
        <f t="array" ref="F279">INDEX(GMWQ!$A$2:$NF$60,MATCH(1,(GMWQ!$NE$2:$NE$60=F$3)*(GMWQ!$ND$2:$ND$60=F$4)*(GMWQ!$NF$2:$NF$60=F$1),0),$E279-1966)</f>
        <v>41484.22</v>
      </c>
      <c r="G279" s="12" cm="1">
        <f t="array" ref="G279">INDEX(GMWQ!$A$2:$NF$60,MATCH(1,(GMWQ!$NE$2:$NE$60=G$3)*(GMWQ!$ND$2:$ND$60=G$4)*(GMWQ!$NF$2:$NF$60=G$1),0),$E279-1966)</f>
        <v>325.47239999999999</v>
      </c>
      <c r="H279" s="12" cm="1">
        <f t="array" ref="H279">INDEX(GMWQ!$A$2:$NF$60,MATCH(1,(GMWQ!$NE$2:$NE$60=H$3)*(GMWQ!$ND$2:$ND$60=H$4)*(GMWQ!$NF$2:$NF$60=H$1),0),$E279-1966)</f>
        <v>27.796700000000001</v>
      </c>
      <c r="I279" s="12" cm="1">
        <f t="array" ref="I279">INDEX(GMWQ!$A$2:$NF$60,MATCH(1,(GMWQ!$NE$2:$NE$60=I$3)*(GMWQ!$ND$2:$ND$60=I$4)*(GMWQ!$NF$2:$NF$60=I$1),0),$E279-1966)</f>
        <v>1917.2449999999999</v>
      </c>
      <c r="J279" s="12" cm="1">
        <f t="array" ref="J279">INDEX(GMWQ!$A$2:$NF$60,MATCH(1,(GMWQ!$NE$2:$NE$60=J$3)*(GMWQ!$ND$2:$ND$60=J$4)*(GMWQ!$NF$2:$NF$60=J$1),0),$E279-1966)</f>
        <v>126.0415</v>
      </c>
      <c r="K279" s="12" cm="1">
        <f t="array" ref="K279">INDEX(GMWQ!$A$2:$NF$60,MATCH(1,(GMWQ!$NE$2:$NE$60=K$3)*(GMWQ!$ND$2:$ND$60=K$4)*(GMWQ!$NF$2:$NF$60=K$1),0),$E279-1966)</f>
        <v>254.1669</v>
      </c>
      <c r="L279" s="12" cm="1">
        <f t="array" ref="L279">INDEX(GMWQ!$A$2:$NF$60,MATCH(1,(GMWQ!$NE$2:$NE$60=L$3)*(GMWQ!$ND$2:$ND$60=L$4)*(GMWQ!$NF$2:$NF$60=L$1),0),$E279-1966)</f>
        <v>2730.0189999999998</v>
      </c>
      <c r="M279" s="12" cm="1">
        <f t="array" ref="M279">INDEX(GMWQ!$A$2:$NF$60,MATCH(1,(GMWQ!$NE$2:$NE$60=M$3)*(GMWQ!$ND$2:$ND$60=M$4)*(GMWQ!$NF$2:$NF$60=M$1),0),$E279-1966)</f>
        <v>5294.8810000000003</v>
      </c>
      <c r="N279" s="12" cm="1">
        <f t="array" ref="N279">INDEX(GMWQ!$A$2:$NF$60,MATCH(1,(GMWQ!$NE$2:$NE$60=N$3)*(GMWQ!$ND$2:$ND$60=N$4)*(GMWQ!$NF$2:$NF$60=N$1),0),$E279-1966)</f>
        <v>2237.89</v>
      </c>
      <c r="O279" s="12" cm="1">
        <f t="array" ref="O279">INDEX(GMWQ!$A$2:$NF$60,MATCH(1,(GMWQ!$NE$2:$NE$60=O$3)*(GMWQ!$ND$2:$ND$60=O$4)*(GMWQ!$NF$2:$NF$60=O$1),0),$E279-1966)</f>
        <v>2965.491</v>
      </c>
      <c r="P279" s="12" cm="1">
        <f t="array" ref="P279">INDEX(GMWQ!$A$2:$NF$60,MATCH(1,(GMWQ!$NE$2:$NE$60=P$3)*(GMWQ!$ND$2:$ND$60=P$4)*(GMWQ!$NF$2:$NF$60=P$1),0),$E279-1966)</f>
        <v>1970.6110000000001</v>
      </c>
      <c r="Q279" s="12" cm="1">
        <f t="array" ref="Q279">INDEX(GMWQ!$A$2:$NF$60,MATCH(1,(GMWQ!$NE$2:$NE$60=Q$3)*(GMWQ!$ND$2:$ND$60=Q$4)*(GMWQ!$NF$2:$NF$60=Q$1),0),$E279-1966)</f>
        <v>1262.403</v>
      </c>
      <c r="R279" s="12" cm="1">
        <f t="array" ref="R279">INDEX(GMWQ!$A$2:$NF$60,MATCH(1,(GMWQ!$NE$2:$NE$60=R$3)*(GMWQ!$ND$2:$ND$60=R$4)*(GMWQ!$NF$2:$NF$60=R$1),0),$E279-1966)</f>
        <v>788.04280000000006</v>
      </c>
      <c r="S279" s="12" cm="1">
        <f t="array" ref="S279">INDEX(GMWQ!$A$2:$NF$60,MATCH(1,(GMWQ!$NE$2:$NE$60=S$3)*(GMWQ!$ND$2:$ND$60=S$4)*(GMWQ!$NF$2:$NF$60=S$1),0),$E279-1966)</f>
        <v>4380.8490000000002</v>
      </c>
      <c r="T279" s="12" cm="1">
        <f t="array" ref="T279">INDEX(GMWQ!$A$2:$NF$60,MATCH(1,(GMWQ!$NE$2:$NE$60=T$3)*(GMWQ!$ND$2:$ND$60=T$4)*(GMWQ!$NF$2:$NF$60=T$1),0),$E279-1966)</f>
        <v>3724.1390000000001</v>
      </c>
      <c r="U279" s="12" cm="1">
        <f t="array" ref="U279">INDEX(GMWQ!$A$2:$NF$60,MATCH(1,(GMWQ!$NE$2:$NE$60=U$3)*(GMWQ!$ND$2:$ND$60=U$4)*(GMWQ!$NF$2:$NF$60=U$1),0),$E279-1966)</f>
        <v>1705.789</v>
      </c>
      <c r="V279" s="12" cm="1">
        <f t="array" ref="V279">INDEX(GMWQ!$A$2:$NF$60,MATCH(1,(GMWQ!$NE$2:$NE$60=V$3)*(GMWQ!$ND$2:$ND$60=V$4)*(GMWQ!$NF$2:$NF$60=V$1),0),$E279-1966)</f>
        <v>3335.9140000000002</v>
      </c>
      <c r="W279" s="12" cm="1">
        <f t="array" ref="W279">INDEX(GMWQ!$A$2:$NF$60,MATCH(1,(GMWQ!$NE$2:$NE$60=W$3)*(GMWQ!$ND$2:$ND$60=W$4)*(GMWQ!$NF$2:$NF$60=W$1),0),$E279-1966)</f>
        <v>5977.5119999999997</v>
      </c>
      <c r="X279" s="12" cm="1">
        <f t="array" ref="X279">INDEX(GMWQ!$A$2:$NF$60,MATCH(1,(GMWQ!$NE$2:$NE$60=X$3)*(GMWQ!$ND$2:$ND$60=X$4)*(GMWQ!$NF$2:$NF$60=X$1),0),$E279-1966)</f>
        <v>1337.24</v>
      </c>
      <c r="Y279" s="12" cm="1">
        <f t="array" ref="Y279">INDEX(GMWQ!$A$2:$NF$60,MATCH(1,(GMWQ!$NE$2:$NE$60=Y$3)*(GMWQ!$ND$2:$ND$60=Y$4)*(GMWQ!$NF$2:$NF$60=Y$1),0),$E279-1966)</f>
        <v>1121.723</v>
      </c>
      <c r="Z279" s="12" cm="1">
        <f t="array" ref="Z279">INDEX(GMWQ!$A$2:$NF$60,MATCH(1,(GMWQ!$NE$2:$NE$60=Z$3)*(GMWQ!$ND$2:$ND$60=Z$4)*(GMWQ!$NF$2:$NF$60=Z$1),0),$E279-1966)</f>
        <v>37903.57</v>
      </c>
      <c r="AA279" s="12" cm="1">
        <f t="array" ref="AA279">INDEX(GMWQ!$A$2:$NF$60,MATCH(1,(GMWQ!$NE$2:$NE$60=AA$3)*(GMWQ!$ND$2:$ND$60=AA$4)*(GMWQ!$NF$2:$NF$60=AA$1),0),$E279-1966)</f>
        <v>6613.6729999999998</v>
      </c>
    </row>
    <row r="280" spans="1:27" x14ac:dyDescent="0.25">
      <c r="B280" s="12">
        <f t="shared" si="22"/>
        <v>2041</v>
      </c>
      <c r="C280" s="12">
        <f t="shared" si="22"/>
        <v>2041</v>
      </c>
      <c r="E280" s="12">
        <f t="shared" si="20"/>
        <v>2246</v>
      </c>
      <c r="F280" s="12" cm="1">
        <f t="array" ref="F280">INDEX(GMWQ!$A$2:$NF$60,MATCH(1,(GMWQ!$NE$2:$NE$60=F$3)*(GMWQ!$ND$2:$ND$60=F$4)*(GMWQ!$NF$2:$NF$60=F$1),0),$E280-1966)</f>
        <v>41539.14</v>
      </c>
      <c r="G280" s="12" cm="1">
        <f t="array" ref="G280">INDEX(GMWQ!$A$2:$NF$60,MATCH(1,(GMWQ!$NE$2:$NE$60=G$3)*(GMWQ!$ND$2:$ND$60=G$4)*(GMWQ!$NF$2:$NF$60=G$1),0),$E280-1966)</f>
        <v>324.62270000000001</v>
      </c>
      <c r="H280" s="12" cm="1">
        <f t="array" ref="H280">INDEX(GMWQ!$A$2:$NF$60,MATCH(1,(GMWQ!$NE$2:$NE$60=H$3)*(GMWQ!$ND$2:$ND$60=H$4)*(GMWQ!$NF$2:$NF$60=H$1),0),$E280-1966)</f>
        <v>27.495339999999999</v>
      </c>
      <c r="I280" s="12" cm="1">
        <f t="array" ref="I280">INDEX(GMWQ!$A$2:$NF$60,MATCH(1,(GMWQ!$NE$2:$NE$60=I$3)*(GMWQ!$ND$2:$ND$60=I$4)*(GMWQ!$NF$2:$NF$60=I$1),0),$E280-1966)</f>
        <v>1906.7190000000001</v>
      </c>
      <c r="J280" s="12" cm="1">
        <f t="array" ref="J280">INDEX(GMWQ!$A$2:$NF$60,MATCH(1,(GMWQ!$NE$2:$NE$60=J$3)*(GMWQ!$ND$2:$ND$60=J$4)*(GMWQ!$NF$2:$NF$60=J$1),0),$E280-1966)</f>
        <v>125.75790000000001</v>
      </c>
      <c r="K280" s="12" cm="1">
        <f t="array" ref="K280">INDEX(GMWQ!$A$2:$NF$60,MATCH(1,(GMWQ!$NE$2:$NE$60=K$3)*(GMWQ!$ND$2:$ND$60=K$4)*(GMWQ!$NF$2:$NF$60=K$1),0),$E280-1966)</f>
        <v>254.0171</v>
      </c>
      <c r="L280" s="12" cm="1">
        <f t="array" ref="L280">INDEX(GMWQ!$A$2:$NF$60,MATCH(1,(GMWQ!$NE$2:$NE$60=L$3)*(GMWQ!$ND$2:$ND$60=L$4)*(GMWQ!$NF$2:$NF$60=L$1),0),$E280-1966)</f>
        <v>2736.2710000000002</v>
      </c>
      <c r="M280" s="12" cm="1">
        <f t="array" ref="M280">INDEX(GMWQ!$A$2:$NF$60,MATCH(1,(GMWQ!$NE$2:$NE$60=M$3)*(GMWQ!$ND$2:$ND$60=M$4)*(GMWQ!$NF$2:$NF$60=M$1),0),$E280-1966)</f>
        <v>5301.39</v>
      </c>
      <c r="N280" s="12" cm="1">
        <f t="array" ref="N280">INDEX(GMWQ!$A$2:$NF$60,MATCH(1,(GMWQ!$NE$2:$NE$60=N$3)*(GMWQ!$ND$2:$ND$60=N$4)*(GMWQ!$NF$2:$NF$60=N$1),0),$E280-1966)</f>
        <v>2241.8110000000001</v>
      </c>
      <c r="O280" s="12" cm="1">
        <f t="array" ref="O280">INDEX(GMWQ!$A$2:$NF$60,MATCH(1,(GMWQ!$NE$2:$NE$60=O$3)*(GMWQ!$ND$2:$ND$60=O$4)*(GMWQ!$NF$2:$NF$60=O$1),0),$E280-1966)</f>
        <v>2968.2649999999999</v>
      </c>
      <c r="P280" s="12" cm="1">
        <f t="array" ref="P280">INDEX(GMWQ!$A$2:$NF$60,MATCH(1,(GMWQ!$NE$2:$NE$60=P$3)*(GMWQ!$ND$2:$ND$60=P$4)*(GMWQ!$NF$2:$NF$60=P$1),0),$E280-1966)</f>
        <v>1975.048</v>
      </c>
      <c r="Q280" s="12" cm="1">
        <f t="array" ref="Q280">INDEX(GMWQ!$A$2:$NF$60,MATCH(1,(GMWQ!$NE$2:$NE$60=Q$3)*(GMWQ!$ND$2:$ND$60=Q$4)*(GMWQ!$NF$2:$NF$60=Q$1),0),$E280-1966)</f>
        <v>1263.1859999999999</v>
      </c>
      <c r="R280" s="12" cm="1">
        <f t="array" ref="R280">INDEX(GMWQ!$A$2:$NF$60,MATCH(1,(GMWQ!$NE$2:$NE$60=R$3)*(GMWQ!$ND$2:$ND$60=R$4)*(GMWQ!$NF$2:$NF$60=R$1),0),$E280-1966)</f>
        <v>789.09270000000004</v>
      </c>
      <c r="S280" s="12" cm="1">
        <f t="array" ref="S280">INDEX(GMWQ!$A$2:$NF$60,MATCH(1,(GMWQ!$NE$2:$NE$60=S$3)*(GMWQ!$ND$2:$ND$60=S$4)*(GMWQ!$NF$2:$NF$60=S$1),0),$E280-1966)</f>
        <v>4395.03</v>
      </c>
      <c r="T280" s="12" cm="1">
        <f t="array" ref="T280">INDEX(GMWQ!$A$2:$NF$60,MATCH(1,(GMWQ!$NE$2:$NE$60=T$3)*(GMWQ!$ND$2:$ND$60=T$4)*(GMWQ!$NF$2:$NF$60=T$1),0),$E280-1966)</f>
        <v>3734.971</v>
      </c>
      <c r="U280" s="12" cm="1">
        <f t="array" ref="U280">INDEX(GMWQ!$A$2:$NF$60,MATCH(1,(GMWQ!$NE$2:$NE$60=U$3)*(GMWQ!$ND$2:$ND$60=U$4)*(GMWQ!$NF$2:$NF$60=U$1),0),$E280-1966)</f>
        <v>1703.943</v>
      </c>
      <c r="V280" s="12" cm="1">
        <f t="array" ref="V280">INDEX(GMWQ!$A$2:$NF$60,MATCH(1,(GMWQ!$NE$2:$NE$60=V$3)*(GMWQ!$ND$2:$ND$60=V$4)*(GMWQ!$NF$2:$NF$60=V$1),0),$E280-1966)</f>
        <v>3338.4639999999999</v>
      </c>
      <c r="W280" s="12" cm="1">
        <f t="array" ref="W280">INDEX(GMWQ!$A$2:$NF$60,MATCH(1,(GMWQ!$NE$2:$NE$60=W$3)*(GMWQ!$ND$2:$ND$60=W$4)*(GMWQ!$NF$2:$NF$60=W$1),0),$E280-1966)</f>
        <v>5990.0820000000003</v>
      </c>
      <c r="X280" s="12" cm="1">
        <f t="array" ref="X280">INDEX(GMWQ!$A$2:$NF$60,MATCH(1,(GMWQ!$NE$2:$NE$60=X$3)*(GMWQ!$ND$2:$ND$60=X$4)*(GMWQ!$NF$2:$NF$60=X$1),0),$E280-1966)</f>
        <v>1339.443</v>
      </c>
      <c r="Y280" s="12" cm="1">
        <f t="array" ref="Y280">INDEX(GMWQ!$A$2:$NF$60,MATCH(1,(GMWQ!$NE$2:$NE$60=Y$3)*(GMWQ!$ND$2:$ND$60=Y$4)*(GMWQ!$NF$2:$NF$60=Y$1),0),$E280-1966)</f>
        <v>1122.5309999999999</v>
      </c>
      <c r="Z280" s="12" cm="1">
        <f t="array" ref="Z280">INDEX(GMWQ!$A$2:$NF$60,MATCH(1,(GMWQ!$NE$2:$NE$60=Z$3)*(GMWQ!$ND$2:$ND$60=Z$4)*(GMWQ!$NF$2:$NF$60=Z$1),0),$E280-1966)</f>
        <v>37953.75</v>
      </c>
      <c r="AA280" s="12" cm="1">
        <f t="array" ref="AA280">INDEX(GMWQ!$A$2:$NF$60,MATCH(1,(GMWQ!$NE$2:$NE$60=AA$3)*(GMWQ!$ND$2:$ND$60=AA$4)*(GMWQ!$NF$2:$NF$60=AA$1),0),$E280-1966)</f>
        <v>6622.4290000000001</v>
      </c>
    </row>
    <row r="281" spans="1:27" x14ac:dyDescent="0.25">
      <c r="B281" s="12">
        <f t="shared" si="22"/>
        <v>2041</v>
      </c>
      <c r="C281" s="12">
        <f t="shared" si="22"/>
        <v>2041</v>
      </c>
      <c r="E281" s="12">
        <f t="shared" si="20"/>
        <v>2247</v>
      </c>
      <c r="F281" s="12" cm="1">
        <f t="array" ref="F281">INDEX(GMWQ!$A$2:$NF$60,MATCH(1,(GMWQ!$NE$2:$NE$60=F$3)*(GMWQ!$ND$2:$ND$60=F$4)*(GMWQ!$NF$2:$NF$60=F$1),0),$E281-1966)</f>
        <v>41594.86</v>
      </c>
      <c r="G281" s="12" cm="1">
        <f t="array" ref="G281">INDEX(GMWQ!$A$2:$NF$60,MATCH(1,(GMWQ!$NE$2:$NE$60=G$3)*(GMWQ!$ND$2:$ND$60=G$4)*(GMWQ!$NF$2:$NF$60=G$1),0),$E281-1966)</f>
        <v>323.76760000000002</v>
      </c>
      <c r="H281" s="12" cm="1">
        <f t="array" ref="H281">INDEX(GMWQ!$A$2:$NF$60,MATCH(1,(GMWQ!$NE$2:$NE$60=H$3)*(GMWQ!$ND$2:$ND$60=H$4)*(GMWQ!$NF$2:$NF$60=H$1),0),$E281-1966)</f>
        <v>27.196739999999998</v>
      </c>
      <c r="I281" s="12" cm="1">
        <f t="array" ref="I281">INDEX(GMWQ!$A$2:$NF$60,MATCH(1,(GMWQ!$NE$2:$NE$60=I$3)*(GMWQ!$ND$2:$ND$60=I$4)*(GMWQ!$NF$2:$NF$60=I$1),0),$E281-1966)</f>
        <v>1896.0419999999999</v>
      </c>
      <c r="J281" s="12" cm="1">
        <f t="array" ref="J281">INDEX(GMWQ!$A$2:$NF$60,MATCH(1,(GMWQ!$NE$2:$NE$60=J$3)*(GMWQ!$ND$2:$ND$60=J$4)*(GMWQ!$NF$2:$NF$60=J$1),0),$E281-1966)</f>
        <v>125.46550000000001</v>
      </c>
      <c r="K281" s="12" cm="1">
        <f t="array" ref="K281">INDEX(GMWQ!$A$2:$NF$60,MATCH(1,(GMWQ!$NE$2:$NE$60=K$3)*(GMWQ!$ND$2:$ND$60=K$4)*(GMWQ!$NF$2:$NF$60=K$1),0),$E281-1966)</f>
        <v>253.9014</v>
      </c>
      <c r="L281" s="12" cm="1">
        <f t="array" ref="L281">INDEX(GMWQ!$A$2:$NF$60,MATCH(1,(GMWQ!$NE$2:$NE$60=L$3)*(GMWQ!$ND$2:$ND$60=L$4)*(GMWQ!$NF$2:$NF$60=L$1),0),$E281-1966)</f>
        <v>2742.576</v>
      </c>
      <c r="M281" s="12" cm="1">
        <f t="array" ref="M281">INDEX(GMWQ!$A$2:$NF$60,MATCH(1,(GMWQ!$NE$2:$NE$60=M$3)*(GMWQ!$ND$2:$ND$60=M$4)*(GMWQ!$NF$2:$NF$60=M$1),0),$E281-1966)</f>
        <v>5307.9979999999996</v>
      </c>
      <c r="N281" s="12" cm="1">
        <f t="array" ref="N281">INDEX(GMWQ!$A$2:$NF$60,MATCH(1,(GMWQ!$NE$2:$NE$60=N$3)*(GMWQ!$ND$2:$ND$60=N$4)*(GMWQ!$NF$2:$NF$60=N$1),0),$E281-1966)</f>
        <v>2245.77</v>
      </c>
      <c r="O281" s="12" cm="1">
        <f t="array" ref="O281">INDEX(GMWQ!$A$2:$NF$60,MATCH(1,(GMWQ!$NE$2:$NE$60=O$3)*(GMWQ!$ND$2:$ND$60=O$4)*(GMWQ!$NF$2:$NF$60=O$1),0),$E281-1966)</f>
        <v>2971.1239999999998</v>
      </c>
      <c r="P281" s="12" cm="1">
        <f t="array" ref="P281">INDEX(GMWQ!$A$2:$NF$60,MATCH(1,(GMWQ!$NE$2:$NE$60=P$3)*(GMWQ!$ND$2:$ND$60=P$4)*(GMWQ!$NF$2:$NF$60=P$1),0),$E281-1966)</f>
        <v>1979.5519999999999</v>
      </c>
      <c r="Q281" s="12" cm="1">
        <f t="array" ref="Q281">INDEX(GMWQ!$A$2:$NF$60,MATCH(1,(GMWQ!$NE$2:$NE$60=Q$3)*(GMWQ!$ND$2:$ND$60=Q$4)*(GMWQ!$NF$2:$NF$60=Q$1),0),$E281-1966)</f>
        <v>1263.9960000000001</v>
      </c>
      <c r="R281" s="12" cm="1">
        <f t="array" ref="R281">INDEX(GMWQ!$A$2:$NF$60,MATCH(1,(GMWQ!$NE$2:$NE$60=R$3)*(GMWQ!$ND$2:$ND$60=R$4)*(GMWQ!$NF$2:$NF$60=R$1),0),$E281-1966)</f>
        <v>790.15589999999997</v>
      </c>
      <c r="S281" s="12" cm="1">
        <f t="array" ref="S281">INDEX(GMWQ!$A$2:$NF$60,MATCH(1,(GMWQ!$NE$2:$NE$60=S$3)*(GMWQ!$ND$2:$ND$60=S$4)*(GMWQ!$NF$2:$NF$60=S$1),0),$E281-1966)</f>
        <v>4409.3630000000003</v>
      </c>
      <c r="T281" s="12" cm="1">
        <f t="array" ref="T281">INDEX(GMWQ!$A$2:$NF$60,MATCH(1,(GMWQ!$NE$2:$NE$60=T$3)*(GMWQ!$ND$2:$ND$60=T$4)*(GMWQ!$NF$2:$NF$60=T$1),0),$E281-1966)</f>
        <v>3745.9349999999999</v>
      </c>
      <c r="U281" s="12" cm="1">
        <f t="array" ref="U281">INDEX(GMWQ!$A$2:$NF$60,MATCH(1,(GMWQ!$NE$2:$NE$60=U$3)*(GMWQ!$ND$2:$ND$60=U$4)*(GMWQ!$NF$2:$NF$60=U$1),0),$E281-1966)</f>
        <v>1702.133</v>
      </c>
      <c r="V281" s="12" cm="1">
        <f t="array" ref="V281">INDEX(GMWQ!$A$2:$NF$60,MATCH(1,(GMWQ!$NE$2:$NE$60=V$3)*(GMWQ!$ND$2:$ND$60=V$4)*(GMWQ!$NF$2:$NF$60=V$1),0),$E281-1966)</f>
        <v>3341.07</v>
      </c>
      <c r="W281" s="12" cm="1">
        <f t="array" ref="W281">INDEX(GMWQ!$A$2:$NF$60,MATCH(1,(GMWQ!$NE$2:$NE$60=W$3)*(GMWQ!$ND$2:$ND$60=W$4)*(GMWQ!$NF$2:$NF$60=W$1),0),$E281-1966)</f>
        <v>6002.7889999999998</v>
      </c>
      <c r="X281" s="12" cm="1">
        <f t="array" ref="X281">INDEX(GMWQ!$A$2:$NF$60,MATCH(1,(GMWQ!$NE$2:$NE$60=X$3)*(GMWQ!$ND$2:$ND$60=X$4)*(GMWQ!$NF$2:$NF$60=X$1),0),$E281-1966)</f>
        <v>1341.673</v>
      </c>
      <c r="Y281" s="12" cm="1">
        <f t="array" ref="Y281">INDEX(GMWQ!$A$2:$NF$60,MATCH(1,(GMWQ!$NE$2:$NE$60=Y$3)*(GMWQ!$ND$2:$ND$60=Y$4)*(GMWQ!$NF$2:$NF$60=Y$1),0),$E281-1966)</f>
        <v>1123.3599999999999</v>
      </c>
      <c r="Z281" s="12" cm="1">
        <f t="array" ref="Z281">INDEX(GMWQ!$A$2:$NF$60,MATCH(1,(GMWQ!$NE$2:$NE$60=Z$3)*(GMWQ!$ND$2:$ND$60=Z$4)*(GMWQ!$NF$2:$NF$60=Z$1),0),$E281-1966)</f>
        <v>38004.660000000003</v>
      </c>
      <c r="AA281" s="12" cm="1">
        <f t="array" ref="AA281">INDEX(GMWQ!$A$2:$NF$60,MATCH(1,(GMWQ!$NE$2:$NE$60=AA$3)*(GMWQ!$ND$2:$ND$60=AA$4)*(GMWQ!$NF$2:$NF$60=AA$1),0),$E281-1966)</f>
        <v>6631.3130000000001</v>
      </c>
    </row>
    <row r="282" spans="1:27" x14ac:dyDescent="0.25">
      <c r="B282" s="12">
        <f t="shared" si="22"/>
        <v>2041</v>
      </c>
      <c r="C282" s="12">
        <f t="shared" si="22"/>
        <v>2041</v>
      </c>
      <c r="E282" s="12">
        <f t="shared" si="20"/>
        <v>2248</v>
      </c>
      <c r="F282" s="12" cm="1">
        <f t="array" ref="F282">INDEX(GMWQ!$A$2:$NF$60,MATCH(1,(GMWQ!$NE$2:$NE$60=F$3)*(GMWQ!$ND$2:$ND$60=F$4)*(GMWQ!$NF$2:$NF$60=F$1),0),$E282-1966)</f>
        <v>41650.58</v>
      </c>
      <c r="G282" s="12" cm="1">
        <f t="array" ref="G282">INDEX(GMWQ!$A$2:$NF$60,MATCH(1,(GMWQ!$NE$2:$NE$60=G$3)*(GMWQ!$ND$2:$ND$60=G$4)*(GMWQ!$NF$2:$NF$60=G$1),0),$E282-1966)</f>
        <v>322.90050000000002</v>
      </c>
      <c r="H282" s="12" cm="1">
        <f t="array" ref="H282">INDEX(GMWQ!$A$2:$NF$60,MATCH(1,(GMWQ!$NE$2:$NE$60=H$3)*(GMWQ!$ND$2:$ND$60=H$4)*(GMWQ!$NF$2:$NF$60=H$1),0),$E282-1966)</f>
        <v>26.900580000000001</v>
      </c>
      <c r="I282" s="12" cm="1">
        <f t="array" ref="I282">INDEX(GMWQ!$A$2:$NF$60,MATCH(1,(GMWQ!$NE$2:$NE$60=I$3)*(GMWQ!$ND$2:$ND$60=I$4)*(GMWQ!$NF$2:$NF$60=I$1),0),$E282-1966)</f>
        <v>1885.5309999999999</v>
      </c>
      <c r="J282" s="12" cm="1">
        <f t="array" ref="J282">INDEX(GMWQ!$A$2:$NF$60,MATCH(1,(GMWQ!$NE$2:$NE$60=J$3)*(GMWQ!$ND$2:$ND$60=J$4)*(GMWQ!$NF$2:$NF$60=J$1),0),$E282-1966)</f>
        <v>125.1793</v>
      </c>
      <c r="K282" s="12" cm="1">
        <f t="array" ref="K282">INDEX(GMWQ!$A$2:$NF$60,MATCH(1,(GMWQ!$NE$2:$NE$60=K$3)*(GMWQ!$ND$2:$ND$60=K$4)*(GMWQ!$NF$2:$NF$60=K$1),0),$E282-1966)</f>
        <v>253.75909999999999</v>
      </c>
      <c r="L282" s="12" cm="1">
        <f t="array" ref="L282">INDEX(GMWQ!$A$2:$NF$60,MATCH(1,(GMWQ!$NE$2:$NE$60=L$3)*(GMWQ!$ND$2:$ND$60=L$4)*(GMWQ!$NF$2:$NF$60=L$1),0),$E282-1966)</f>
        <v>2748.8519999999999</v>
      </c>
      <c r="M282" s="12" cm="1">
        <f t="array" ref="M282">INDEX(GMWQ!$A$2:$NF$60,MATCH(1,(GMWQ!$NE$2:$NE$60=M$3)*(GMWQ!$ND$2:$ND$60=M$4)*(GMWQ!$NF$2:$NF$60=M$1),0),$E282-1966)</f>
        <v>5314.5820000000003</v>
      </c>
      <c r="N282" s="12" cm="1">
        <f t="array" ref="N282">INDEX(GMWQ!$A$2:$NF$60,MATCH(1,(GMWQ!$NE$2:$NE$60=N$3)*(GMWQ!$ND$2:$ND$60=N$4)*(GMWQ!$NF$2:$NF$60=N$1),0),$E282-1966)</f>
        <v>2249.7190000000001</v>
      </c>
      <c r="O282" s="12" cm="1">
        <f t="array" ref="O282">INDEX(GMWQ!$A$2:$NF$60,MATCH(1,(GMWQ!$NE$2:$NE$60=O$3)*(GMWQ!$ND$2:$ND$60=O$4)*(GMWQ!$NF$2:$NF$60=O$1),0),$E282-1966)</f>
        <v>2973.9430000000002</v>
      </c>
      <c r="P282" s="12" cm="1">
        <f t="array" ref="P282">INDEX(GMWQ!$A$2:$NF$60,MATCH(1,(GMWQ!$NE$2:$NE$60=P$3)*(GMWQ!$ND$2:$ND$60=P$4)*(GMWQ!$NF$2:$NF$60=P$1),0),$E282-1966)</f>
        <v>1984.0519999999999</v>
      </c>
      <c r="Q282" s="12" cm="1">
        <f t="array" ref="Q282">INDEX(GMWQ!$A$2:$NF$60,MATCH(1,(GMWQ!$NE$2:$NE$60=Q$3)*(GMWQ!$ND$2:$ND$60=Q$4)*(GMWQ!$NF$2:$NF$60=Q$1),0),$E282-1966)</f>
        <v>1264.8019999999999</v>
      </c>
      <c r="R282" s="12" cm="1">
        <f t="array" ref="R282">INDEX(GMWQ!$A$2:$NF$60,MATCH(1,(GMWQ!$NE$2:$NE$60=R$3)*(GMWQ!$ND$2:$ND$60=R$4)*(GMWQ!$NF$2:$NF$60=R$1),0),$E282-1966)</f>
        <v>791.22180000000003</v>
      </c>
      <c r="S282" s="12" cm="1">
        <f t="array" ref="S282">INDEX(GMWQ!$A$2:$NF$60,MATCH(1,(GMWQ!$NE$2:$NE$60=S$3)*(GMWQ!$ND$2:$ND$60=S$4)*(GMWQ!$NF$2:$NF$60=S$1),0),$E282-1966)</f>
        <v>4423.7190000000001</v>
      </c>
      <c r="T282" s="12" cm="1">
        <f t="array" ref="T282">INDEX(GMWQ!$A$2:$NF$60,MATCH(1,(GMWQ!$NE$2:$NE$60=T$3)*(GMWQ!$ND$2:$ND$60=T$4)*(GMWQ!$NF$2:$NF$60=T$1),0),$E282-1966)</f>
        <v>3756.904</v>
      </c>
      <c r="U282" s="12" cm="1">
        <f t="array" ref="U282">INDEX(GMWQ!$A$2:$NF$60,MATCH(1,(GMWQ!$NE$2:$NE$60=U$3)*(GMWQ!$ND$2:$ND$60=U$4)*(GMWQ!$NF$2:$NF$60=U$1),0),$E282-1966)</f>
        <v>1700.307</v>
      </c>
      <c r="V282" s="12" cm="1">
        <f t="array" ref="V282">INDEX(GMWQ!$A$2:$NF$60,MATCH(1,(GMWQ!$NE$2:$NE$60=V$3)*(GMWQ!$ND$2:$ND$60=V$4)*(GMWQ!$NF$2:$NF$60=V$1),0),$E282-1966)</f>
        <v>3343.6610000000001</v>
      </c>
      <c r="W282" s="12" cm="1">
        <f t="array" ref="W282">INDEX(GMWQ!$A$2:$NF$60,MATCH(1,(GMWQ!$NE$2:$NE$60=W$3)*(GMWQ!$ND$2:$ND$60=W$4)*(GMWQ!$NF$2:$NF$60=W$1),0),$E282-1966)</f>
        <v>6015.473</v>
      </c>
      <c r="X282" s="12" cm="1">
        <f t="array" ref="X282">INDEX(GMWQ!$A$2:$NF$60,MATCH(1,(GMWQ!$NE$2:$NE$60=X$3)*(GMWQ!$ND$2:$ND$60=X$4)*(GMWQ!$NF$2:$NF$60=X$1),0),$E282-1966)</f>
        <v>1343.8989999999999</v>
      </c>
      <c r="Y282" s="12" cm="1">
        <f t="array" ref="Y282">INDEX(GMWQ!$A$2:$NF$60,MATCH(1,(GMWQ!$NE$2:$NE$60=Y$3)*(GMWQ!$ND$2:$ND$60=Y$4)*(GMWQ!$NF$2:$NF$60=Y$1),0),$E282-1966)</f>
        <v>1124.182</v>
      </c>
      <c r="Z282" s="12" cm="1">
        <f t="array" ref="Z282">INDEX(GMWQ!$A$2:$NF$60,MATCH(1,(GMWQ!$NE$2:$NE$60=Z$3)*(GMWQ!$ND$2:$ND$60=Z$4)*(GMWQ!$NF$2:$NF$60=Z$1),0),$E282-1966)</f>
        <v>38055.57</v>
      </c>
      <c r="AA282" s="12" cm="1">
        <f t="array" ref="AA282">INDEX(GMWQ!$A$2:$NF$60,MATCH(1,(GMWQ!$NE$2:$NE$60=AA$3)*(GMWQ!$ND$2:$ND$60=AA$4)*(GMWQ!$NF$2:$NF$60=AA$1),0),$E282-1966)</f>
        <v>6640.1959999999999</v>
      </c>
    </row>
    <row r="283" spans="1:27" x14ac:dyDescent="0.25">
      <c r="A283" s="12">
        <v>2042</v>
      </c>
      <c r="B283" s="12">
        <f t="shared" si="22"/>
        <v>2042</v>
      </c>
      <c r="C283" s="12">
        <f t="shared" si="22"/>
        <v>2041</v>
      </c>
      <c r="D283" s="12">
        <f t="shared" si="22"/>
        <v>2041</v>
      </c>
      <c r="E283" s="12">
        <f t="shared" si="20"/>
        <v>2249</v>
      </c>
      <c r="F283" s="12" cm="1">
        <f t="array" ref="F283">INDEX(GMWQ!$A$2:$NF$60,MATCH(1,(GMWQ!$NE$2:$NE$60=F$3)*(GMWQ!$ND$2:$ND$60=F$4)*(GMWQ!$NF$2:$NF$60=F$1),0),$E283-1966)</f>
        <v>41706.300000000003</v>
      </c>
      <c r="G283" s="12" cm="1">
        <f t="array" ref="G283">INDEX(GMWQ!$A$2:$NF$60,MATCH(1,(GMWQ!$NE$2:$NE$60=G$3)*(GMWQ!$ND$2:$ND$60=G$4)*(GMWQ!$NF$2:$NF$60=G$1),0),$E283-1966)</f>
        <v>322.0487</v>
      </c>
      <c r="H283" s="12" cm="1">
        <f t="array" ref="H283">INDEX(GMWQ!$A$2:$NF$60,MATCH(1,(GMWQ!$NE$2:$NE$60=H$3)*(GMWQ!$ND$2:$ND$60=H$4)*(GMWQ!$NF$2:$NF$60=H$1),0),$E283-1966)</f>
        <v>26.60145</v>
      </c>
      <c r="I283" s="12" cm="1">
        <f t="array" ref="I283">INDEX(GMWQ!$A$2:$NF$60,MATCH(1,(GMWQ!$NE$2:$NE$60=I$3)*(GMWQ!$ND$2:$ND$60=I$4)*(GMWQ!$NF$2:$NF$60=I$1),0),$E283-1966)</f>
        <v>1874.7929999999999</v>
      </c>
      <c r="J283" s="12" cm="1">
        <f t="array" ref="J283">INDEX(GMWQ!$A$2:$NF$60,MATCH(1,(GMWQ!$NE$2:$NE$60=J$3)*(GMWQ!$ND$2:$ND$60=J$4)*(GMWQ!$NF$2:$NF$60=J$1),0),$E283-1966)</f>
        <v>124.8732</v>
      </c>
      <c r="K283" s="12" cm="1">
        <f t="array" ref="K283">INDEX(GMWQ!$A$2:$NF$60,MATCH(1,(GMWQ!$NE$2:$NE$60=K$3)*(GMWQ!$ND$2:$ND$60=K$4)*(GMWQ!$NF$2:$NF$60=K$1),0),$E283-1966)</f>
        <v>253.55760000000001</v>
      </c>
      <c r="L283" s="12" cm="1">
        <f t="array" ref="L283">INDEX(GMWQ!$A$2:$NF$60,MATCH(1,(GMWQ!$NE$2:$NE$60=L$3)*(GMWQ!$ND$2:$ND$60=L$4)*(GMWQ!$NF$2:$NF$60=L$1),0),$E283-1966)</f>
        <v>2755.2919999999999</v>
      </c>
      <c r="M283" s="12" cm="1">
        <f t="array" ref="M283">INDEX(GMWQ!$A$2:$NF$60,MATCH(1,(GMWQ!$NE$2:$NE$60=M$3)*(GMWQ!$ND$2:$ND$60=M$4)*(GMWQ!$NF$2:$NF$60=M$1),0),$E283-1966)</f>
        <v>5321.098</v>
      </c>
      <c r="N283" s="12" cm="1">
        <f t="array" ref="N283">INDEX(GMWQ!$A$2:$NF$60,MATCH(1,(GMWQ!$NE$2:$NE$60=N$3)*(GMWQ!$ND$2:$ND$60=N$4)*(GMWQ!$NF$2:$NF$60=N$1),0),$E283-1966)</f>
        <v>2253.614</v>
      </c>
      <c r="O283" s="12" cm="1">
        <f t="array" ref="O283">INDEX(GMWQ!$A$2:$NF$60,MATCH(1,(GMWQ!$NE$2:$NE$60=O$3)*(GMWQ!$ND$2:$ND$60=O$4)*(GMWQ!$NF$2:$NF$60=O$1),0),$E283-1966)</f>
        <v>2976.7080000000001</v>
      </c>
      <c r="P283" s="12" cm="1">
        <f t="array" ref="P283">INDEX(GMWQ!$A$2:$NF$60,MATCH(1,(GMWQ!$NE$2:$NE$60=P$3)*(GMWQ!$ND$2:$ND$60=P$4)*(GMWQ!$NF$2:$NF$60=P$1),0),$E283-1966)</f>
        <v>1988.499</v>
      </c>
      <c r="Q283" s="12" cm="1">
        <f t="array" ref="Q283">INDEX(GMWQ!$A$2:$NF$60,MATCH(1,(GMWQ!$NE$2:$NE$60=Q$3)*(GMWQ!$ND$2:$ND$60=Q$4)*(GMWQ!$NF$2:$NF$60=Q$1),0),$E283-1966)</f>
        <v>1265.5920000000001</v>
      </c>
      <c r="R283" s="12" cm="1">
        <f t="array" ref="R283">INDEX(GMWQ!$A$2:$NF$60,MATCH(1,(GMWQ!$NE$2:$NE$60=R$3)*(GMWQ!$ND$2:$ND$60=R$4)*(GMWQ!$NF$2:$NF$60=R$1),0),$E283-1966)</f>
        <v>792.30460000000005</v>
      </c>
      <c r="S283" s="12" cm="1">
        <f t="array" ref="S283">INDEX(GMWQ!$A$2:$NF$60,MATCH(1,(GMWQ!$NE$2:$NE$60=S$3)*(GMWQ!$ND$2:$ND$60=S$4)*(GMWQ!$NF$2:$NF$60=S$1),0),$E283-1966)</f>
        <v>4438.0519999999997</v>
      </c>
      <c r="T283" s="12" cm="1">
        <f t="array" ref="T283">INDEX(GMWQ!$A$2:$NF$60,MATCH(1,(GMWQ!$NE$2:$NE$60=T$3)*(GMWQ!$ND$2:$ND$60=T$4)*(GMWQ!$NF$2:$NF$60=T$1),0),$E283-1966)</f>
        <v>3767.8589999999999</v>
      </c>
      <c r="U283" s="12" cm="1">
        <f t="array" ref="U283">INDEX(GMWQ!$A$2:$NF$60,MATCH(1,(GMWQ!$NE$2:$NE$60=U$3)*(GMWQ!$ND$2:$ND$60=U$4)*(GMWQ!$NF$2:$NF$60=U$1),0),$E283-1966)</f>
        <v>1698.537</v>
      </c>
      <c r="V283" s="12" cm="1">
        <f t="array" ref="V283">INDEX(GMWQ!$A$2:$NF$60,MATCH(1,(GMWQ!$NE$2:$NE$60=V$3)*(GMWQ!$ND$2:$ND$60=V$4)*(GMWQ!$NF$2:$NF$60=V$1),0),$E283-1966)</f>
        <v>3346.3240000000001</v>
      </c>
      <c r="W283" s="12" cm="1">
        <f t="array" ref="W283">INDEX(GMWQ!$A$2:$NF$60,MATCH(1,(GMWQ!$NE$2:$NE$60=W$3)*(GMWQ!$ND$2:$ND$60=W$4)*(GMWQ!$NF$2:$NF$60=W$1),0),$E283-1966)</f>
        <v>6028.3540000000003</v>
      </c>
      <c r="X283" s="12" cm="1">
        <f t="array" ref="X283">INDEX(GMWQ!$A$2:$NF$60,MATCH(1,(GMWQ!$NE$2:$NE$60=X$3)*(GMWQ!$ND$2:$ND$60=X$4)*(GMWQ!$NF$2:$NF$60=X$1),0),$E283-1966)</f>
        <v>1346.164</v>
      </c>
      <c r="Y283" s="12" cm="1">
        <f t="array" ref="Y283">INDEX(GMWQ!$A$2:$NF$60,MATCH(1,(GMWQ!$NE$2:$NE$60=Y$3)*(GMWQ!$ND$2:$ND$60=Y$4)*(GMWQ!$NF$2:$NF$60=Y$1),0),$E283-1966)</f>
        <v>1125.0360000000001</v>
      </c>
      <c r="Z283" s="12" cm="1">
        <f t="array" ref="Z283">INDEX(GMWQ!$A$2:$NF$60,MATCH(1,(GMWQ!$NE$2:$NE$60=Z$3)*(GMWQ!$ND$2:$ND$60=Z$4)*(GMWQ!$NF$2:$NF$60=Z$1),0),$E283-1966)</f>
        <v>38106.480000000003</v>
      </c>
      <c r="AA283" s="12" cm="1">
        <f t="array" ref="AA283">INDEX(GMWQ!$A$2:$NF$60,MATCH(1,(GMWQ!$NE$2:$NE$60=AA$3)*(GMWQ!$ND$2:$ND$60=AA$4)*(GMWQ!$NF$2:$NF$60=AA$1),0),$E283-1966)</f>
        <v>6649.0789999999997</v>
      </c>
    </row>
    <row r="284" spans="1:27" x14ac:dyDescent="0.25">
      <c r="B284" s="12">
        <f t="shared" ref="B284:D299" si="23">+B280+1</f>
        <v>2042</v>
      </c>
      <c r="C284" s="12">
        <f t="shared" si="23"/>
        <v>2042</v>
      </c>
      <c r="E284" s="12">
        <f t="shared" si="20"/>
        <v>2250</v>
      </c>
      <c r="F284" s="12" cm="1">
        <f t="array" ref="F284">INDEX(GMWQ!$A$2:$NF$60,MATCH(1,(GMWQ!$NE$2:$NE$60=F$3)*(GMWQ!$ND$2:$ND$60=F$4)*(GMWQ!$NF$2:$NF$60=F$1),0),$E284-1966)</f>
        <v>41762.03</v>
      </c>
      <c r="G284" s="12" cm="1">
        <f t="array" ref="G284">INDEX(GMWQ!$A$2:$NF$60,MATCH(1,(GMWQ!$NE$2:$NE$60=G$3)*(GMWQ!$ND$2:$ND$60=G$4)*(GMWQ!$NF$2:$NF$60=G$1),0),$E284-1966)</f>
        <v>321.16840000000002</v>
      </c>
      <c r="H284" s="12" cm="1">
        <f t="array" ref="H284">INDEX(GMWQ!$A$2:$NF$60,MATCH(1,(GMWQ!$NE$2:$NE$60=H$3)*(GMWQ!$ND$2:$ND$60=H$4)*(GMWQ!$NF$2:$NF$60=H$1),0),$E284-1966)</f>
        <v>26.30913</v>
      </c>
      <c r="I284" s="12" cm="1">
        <f t="array" ref="I284">INDEX(GMWQ!$A$2:$NF$60,MATCH(1,(GMWQ!$NE$2:$NE$60=I$3)*(GMWQ!$ND$2:$ND$60=I$4)*(GMWQ!$NF$2:$NF$60=I$1),0),$E284-1966)</f>
        <v>1864.4159999999999</v>
      </c>
      <c r="J284" s="12" cm="1">
        <f t="array" ref="J284">INDEX(GMWQ!$A$2:$NF$60,MATCH(1,(GMWQ!$NE$2:$NE$60=J$3)*(GMWQ!$ND$2:$ND$60=J$4)*(GMWQ!$NF$2:$NF$60=J$1),0),$E284-1966)</f>
        <v>124.56100000000001</v>
      </c>
      <c r="K284" s="12" cm="1">
        <f t="array" ref="K284">INDEX(GMWQ!$A$2:$NF$60,MATCH(1,(GMWQ!$NE$2:$NE$60=K$3)*(GMWQ!$ND$2:$ND$60=K$4)*(GMWQ!$NF$2:$NF$60=K$1),0),$E284-1966)</f>
        <v>253.3826</v>
      </c>
      <c r="L284" s="12" cm="1">
        <f t="array" ref="L284">INDEX(GMWQ!$A$2:$NF$60,MATCH(1,(GMWQ!$NE$2:$NE$60=L$3)*(GMWQ!$ND$2:$ND$60=L$4)*(GMWQ!$NF$2:$NF$60=L$1),0),$E284-1966)</f>
        <v>2761.56</v>
      </c>
      <c r="M284" s="12" cm="1">
        <f t="array" ref="M284">INDEX(GMWQ!$A$2:$NF$60,MATCH(1,(GMWQ!$NE$2:$NE$60=M$3)*(GMWQ!$ND$2:$ND$60=M$4)*(GMWQ!$NF$2:$NF$60=M$1),0),$E284-1966)</f>
        <v>5327.6469999999999</v>
      </c>
      <c r="N284" s="12" cm="1">
        <f t="array" ref="N284">INDEX(GMWQ!$A$2:$NF$60,MATCH(1,(GMWQ!$NE$2:$NE$60=N$3)*(GMWQ!$ND$2:$ND$60=N$4)*(GMWQ!$NF$2:$NF$60=N$1),0),$E284-1966)</f>
        <v>2257.5520000000001</v>
      </c>
      <c r="O284" s="12" cm="1">
        <f t="array" ref="O284">INDEX(GMWQ!$A$2:$NF$60,MATCH(1,(GMWQ!$NE$2:$NE$60=O$3)*(GMWQ!$ND$2:$ND$60=O$4)*(GMWQ!$NF$2:$NF$60=O$1),0),$E284-1966)</f>
        <v>2979.4949999999999</v>
      </c>
      <c r="P284" s="12" cm="1">
        <f t="array" ref="P284">INDEX(GMWQ!$A$2:$NF$60,MATCH(1,(GMWQ!$NE$2:$NE$60=P$3)*(GMWQ!$ND$2:$ND$60=P$4)*(GMWQ!$NF$2:$NF$60=P$1),0),$E284-1966)</f>
        <v>1993.0029999999999</v>
      </c>
      <c r="Q284" s="12" cm="1">
        <f t="array" ref="Q284">INDEX(GMWQ!$A$2:$NF$60,MATCH(1,(GMWQ!$NE$2:$NE$60=Q$3)*(GMWQ!$ND$2:$ND$60=Q$4)*(GMWQ!$NF$2:$NF$60=Q$1),0),$E284-1966)</f>
        <v>1266.386</v>
      </c>
      <c r="R284" s="12" cm="1">
        <f t="array" ref="R284">INDEX(GMWQ!$A$2:$NF$60,MATCH(1,(GMWQ!$NE$2:$NE$60=R$3)*(GMWQ!$ND$2:$ND$60=R$4)*(GMWQ!$NF$2:$NF$60=R$1),0),$E284-1966)</f>
        <v>793.36739999999998</v>
      </c>
      <c r="S284" s="12" cm="1">
        <f t="array" ref="S284">INDEX(GMWQ!$A$2:$NF$60,MATCH(1,(GMWQ!$NE$2:$NE$60=S$3)*(GMWQ!$ND$2:$ND$60=S$4)*(GMWQ!$NF$2:$NF$60=S$1),0),$E284-1966)</f>
        <v>4452.473</v>
      </c>
      <c r="T284" s="12" cm="1">
        <f t="array" ref="T284">INDEX(GMWQ!$A$2:$NF$60,MATCH(1,(GMWQ!$NE$2:$NE$60=T$3)*(GMWQ!$ND$2:$ND$60=T$4)*(GMWQ!$NF$2:$NF$60=T$1),0),$E284-1966)</f>
        <v>3778.8670000000002</v>
      </c>
      <c r="U284" s="12" cm="1">
        <f t="array" ref="U284">INDEX(GMWQ!$A$2:$NF$60,MATCH(1,(GMWQ!$NE$2:$NE$60=U$3)*(GMWQ!$ND$2:$ND$60=U$4)*(GMWQ!$NF$2:$NF$60=U$1),0),$E284-1966)</f>
        <v>1696.6990000000001</v>
      </c>
      <c r="V284" s="12" cm="1">
        <f t="array" ref="V284">INDEX(GMWQ!$A$2:$NF$60,MATCH(1,(GMWQ!$NE$2:$NE$60=V$3)*(GMWQ!$ND$2:$ND$60=V$4)*(GMWQ!$NF$2:$NF$60=V$1),0),$E284-1966)</f>
        <v>3348.8820000000001</v>
      </c>
      <c r="W284" s="12" cm="1">
        <f t="array" ref="W284">INDEX(GMWQ!$A$2:$NF$60,MATCH(1,(GMWQ!$NE$2:$NE$60=W$3)*(GMWQ!$ND$2:$ND$60=W$4)*(GMWQ!$NF$2:$NF$60=W$1),0),$E284-1966)</f>
        <v>6041.0280000000002</v>
      </c>
      <c r="X284" s="12" cm="1">
        <f t="array" ref="X284">INDEX(GMWQ!$A$2:$NF$60,MATCH(1,(GMWQ!$NE$2:$NE$60=X$3)*(GMWQ!$ND$2:$ND$60=X$4)*(GMWQ!$NF$2:$NF$60=X$1),0),$E284-1966)</f>
        <v>1348.384</v>
      </c>
      <c r="Y284" s="12" cm="1">
        <f t="array" ref="Y284">INDEX(GMWQ!$A$2:$NF$60,MATCH(1,(GMWQ!$NE$2:$NE$60=Y$3)*(GMWQ!$ND$2:$ND$60=Y$4)*(GMWQ!$NF$2:$NF$60=Y$1),0),$E284-1966)</f>
        <v>1125.846</v>
      </c>
      <c r="Z284" s="12" cm="1">
        <f t="array" ref="Z284">INDEX(GMWQ!$A$2:$NF$60,MATCH(1,(GMWQ!$NE$2:$NE$60=Z$3)*(GMWQ!$ND$2:$ND$60=Z$4)*(GMWQ!$NF$2:$NF$60=Z$1),0),$E284-1966)</f>
        <v>38157.39</v>
      </c>
      <c r="AA284" s="12" cm="1">
        <f t="array" ref="AA284">INDEX(GMWQ!$A$2:$NF$60,MATCH(1,(GMWQ!$NE$2:$NE$60=AA$3)*(GMWQ!$ND$2:$ND$60=AA$4)*(GMWQ!$NF$2:$NF$60=AA$1),0),$E284-1966)</f>
        <v>6657.9620000000004</v>
      </c>
    </row>
    <row r="285" spans="1:27" x14ac:dyDescent="0.25">
      <c r="B285" s="12">
        <f t="shared" si="23"/>
        <v>2042</v>
      </c>
      <c r="C285" s="12">
        <f t="shared" si="23"/>
        <v>2042</v>
      </c>
      <c r="E285" s="12">
        <f t="shared" si="20"/>
        <v>2251</v>
      </c>
      <c r="F285" s="12" cm="1">
        <f t="array" ref="F285">INDEX(GMWQ!$A$2:$NF$60,MATCH(1,(GMWQ!$NE$2:$NE$60=F$3)*(GMWQ!$ND$2:$ND$60=F$4)*(GMWQ!$NF$2:$NF$60=F$1),0),$E285-1966)</f>
        <v>41812.449999999997</v>
      </c>
      <c r="G285" s="12" cm="1">
        <f t="array" ref="G285">INDEX(GMWQ!$A$2:$NF$60,MATCH(1,(GMWQ!$NE$2:$NE$60=G$3)*(GMWQ!$ND$2:$ND$60=G$4)*(GMWQ!$NF$2:$NF$60=G$1),0),$E285-1966)</f>
        <v>320.24009999999998</v>
      </c>
      <c r="H285" s="12" cm="1">
        <f t="array" ref="H285">INDEX(GMWQ!$A$2:$NF$60,MATCH(1,(GMWQ!$NE$2:$NE$60=H$3)*(GMWQ!$ND$2:$ND$60=H$4)*(GMWQ!$NF$2:$NF$60=H$1),0),$E285-1966)</f>
        <v>26.016279999999998</v>
      </c>
      <c r="I285" s="12" cm="1">
        <f t="array" ref="I285">INDEX(GMWQ!$A$2:$NF$60,MATCH(1,(GMWQ!$NE$2:$NE$60=I$3)*(GMWQ!$ND$2:$ND$60=I$4)*(GMWQ!$NF$2:$NF$60=I$1),0),$E285-1966)</f>
        <v>1853.6020000000001</v>
      </c>
      <c r="J285" s="12" cm="1">
        <f t="array" ref="J285">INDEX(GMWQ!$A$2:$NF$60,MATCH(1,(GMWQ!$NE$2:$NE$60=J$3)*(GMWQ!$ND$2:$ND$60=J$4)*(GMWQ!$NF$2:$NF$60=J$1),0),$E285-1966)</f>
        <v>124.2248</v>
      </c>
      <c r="K285" s="12" cm="1">
        <f t="array" ref="K285">INDEX(GMWQ!$A$2:$NF$60,MATCH(1,(GMWQ!$NE$2:$NE$60=K$3)*(GMWQ!$ND$2:$ND$60=K$4)*(GMWQ!$NF$2:$NF$60=K$1),0),$E285-1966)</f>
        <v>253.21279999999999</v>
      </c>
      <c r="L285" s="12" cm="1">
        <f t="array" ref="L285">INDEX(GMWQ!$A$2:$NF$60,MATCH(1,(GMWQ!$NE$2:$NE$60=L$3)*(GMWQ!$ND$2:$ND$60=L$4)*(GMWQ!$NF$2:$NF$60=L$1),0),$E285-1966)</f>
        <v>2767.5120000000002</v>
      </c>
      <c r="M285" s="12" cm="1">
        <f t="array" ref="M285">INDEX(GMWQ!$A$2:$NF$60,MATCH(1,(GMWQ!$NE$2:$NE$60=M$3)*(GMWQ!$ND$2:$ND$60=M$4)*(GMWQ!$NF$2:$NF$60=M$1),0),$E285-1966)</f>
        <v>5333.54</v>
      </c>
      <c r="N285" s="12" cm="1">
        <f t="array" ref="N285">INDEX(GMWQ!$A$2:$NF$60,MATCH(1,(GMWQ!$NE$2:$NE$60=N$3)*(GMWQ!$ND$2:$ND$60=N$4)*(GMWQ!$NF$2:$NF$60=N$1),0),$E285-1966)</f>
        <v>2261.2069999999999</v>
      </c>
      <c r="O285" s="12" cm="1">
        <f t="array" ref="O285">INDEX(GMWQ!$A$2:$NF$60,MATCH(1,(GMWQ!$NE$2:$NE$60=O$3)*(GMWQ!$ND$2:$ND$60=O$4)*(GMWQ!$NF$2:$NF$60=O$1),0),$E285-1966)</f>
        <v>2981.95</v>
      </c>
      <c r="P285" s="12" cm="1">
        <f t="array" ref="P285">INDEX(GMWQ!$A$2:$NF$60,MATCH(1,(GMWQ!$NE$2:$NE$60=P$3)*(GMWQ!$ND$2:$ND$60=P$4)*(GMWQ!$NF$2:$NF$60=P$1),0),$E285-1966)</f>
        <v>1997.289</v>
      </c>
      <c r="Q285" s="12" cm="1">
        <f t="array" ref="Q285">INDEX(GMWQ!$A$2:$NF$60,MATCH(1,(GMWQ!$NE$2:$NE$60=Q$3)*(GMWQ!$ND$2:$ND$60=Q$4)*(GMWQ!$NF$2:$NF$60=Q$1),0),$E285-1966)</f>
        <v>1267.0329999999999</v>
      </c>
      <c r="R285" s="12" cm="1">
        <f t="array" ref="R285">INDEX(GMWQ!$A$2:$NF$60,MATCH(1,(GMWQ!$NE$2:$NE$60=R$3)*(GMWQ!$ND$2:$ND$60=R$4)*(GMWQ!$NF$2:$NF$60=R$1),0),$E285-1966)</f>
        <v>794.33370000000002</v>
      </c>
      <c r="S285" s="12" cm="1">
        <f t="array" ref="S285">INDEX(GMWQ!$A$2:$NF$60,MATCH(1,(GMWQ!$NE$2:$NE$60=S$3)*(GMWQ!$ND$2:$ND$60=S$4)*(GMWQ!$NF$2:$NF$60=S$1),0),$E285-1966)</f>
        <v>4466.415</v>
      </c>
      <c r="T285" s="12" cm="1">
        <f t="array" ref="T285">INDEX(GMWQ!$A$2:$NF$60,MATCH(1,(GMWQ!$NE$2:$NE$60=T$3)*(GMWQ!$ND$2:$ND$60=T$4)*(GMWQ!$NF$2:$NF$60=T$1),0),$E285-1966)</f>
        <v>3789.47</v>
      </c>
      <c r="U285" s="12" cm="1">
        <f t="array" ref="U285">INDEX(GMWQ!$A$2:$NF$60,MATCH(1,(GMWQ!$NE$2:$NE$60=U$3)*(GMWQ!$ND$2:$ND$60=U$4)*(GMWQ!$NF$2:$NF$60=U$1),0),$E285-1966)</f>
        <v>1694.6320000000001</v>
      </c>
      <c r="V285" s="12" cm="1">
        <f t="array" ref="V285">INDEX(GMWQ!$A$2:$NF$60,MATCH(1,(GMWQ!$NE$2:$NE$60=V$3)*(GMWQ!$ND$2:$ND$60=V$4)*(GMWQ!$NF$2:$NF$60=V$1),0),$E285-1966)</f>
        <v>3350.9670000000001</v>
      </c>
      <c r="W285" s="12" cm="1">
        <f t="array" ref="W285">INDEX(GMWQ!$A$2:$NF$60,MATCH(1,(GMWQ!$NE$2:$NE$60=W$3)*(GMWQ!$ND$2:$ND$60=W$4)*(GMWQ!$NF$2:$NF$60=W$1),0),$E285-1966)</f>
        <v>6052.8829999999998</v>
      </c>
      <c r="X285" s="12" cm="1">
        <f t="array" ref="X285">INDEX(GMWQ!$A$2:$NF$60,MATCH(1,(GMWQ!$NE$2:$NE$60=X$3)*(GMWQ!$ND$2:$ND$60=X$4)*(GMWQ!$NF$2:$NF$60=X$1),0),$E285-1966)</f>
        <v>1350.422</v>
      </c>
      <c r="Y285" s="12" cm="1">
        <f t="array" ref="Y285">INDEX(GMWQ!$A$2:$NF$60,MATCH(1,(GMWQ!$NE$2:$NE$60=Y$3)*(GMWQ!$ND$2:$ND$60=Y$4)*(GMWQ!$NF$2:$NF$60=Y$1),0),$E285-1966)</f>
        <v>1126.499</v>
      </c>
      <c r="Z285" s="12" cm="1">
        <f t="array" ref="Z285">INDEX(GMWQ!$A$2:$NF$60,MATCH(1,(GMWQ!$NE$2:$NE$60=Z$3)*(GMWQ!$ND$2:$ND$60=Z$4)*(GMWQ!$NF$2:$NF$60=Z$1),0),$E285-1966)</f>
        <v>38203.46</v>
      </c>
      <c r="AA285" s="12" cm="1">
        <f t="array" ref="AA285">INDEX(GMWQ!$A$2:$NF$60,MATCH(1,(GMWQ!$NE$2:$NE$60=AA$3)*(GMWQ!$ND$2:$ND$60=AA$4)*(GMWQ!$NF$2:$NF$60=AA$1),0),$E285-1966)</f>
        <v>6666</v>
      </c>
    </row>
    <row r="286" spans="1:27" x14ac:dyDescent="0.25">
      <c r="B286" s="12">
        <f t="shared" si="23"/>
        <v>2042</v>
      </c>
      <c r="C286" s="12">
        <f t="shared" si="23"/>
        <v>2042</v>
      </c>
      <c r="E286" s="12">
        <f t="shared" si="20"/>
        <v>2252</v>
      </c>
      <c r="F286" s="12" cm="1">
        <f t="array" ref="F286">INDEX(GMWQ!$A$2:$NF$60,MATCH(1,(GMWQ!$NE$2:$NE$60=F$3)*(GMWQ!$ND$2:$ND$60=F$4)*(GMWQ!$NF$2:$NF$60=F$1),0),$E286-1966)</f>
        <v>41862.86</v>
      </c>
      <c r="G286" s="12" cm="1">
        <f t="array" ref="G286">INDEX(GMWQ!$A$2:$NF$60,MATCH(1,(GMWQ!$NE$2:$NE$60=G$3)*(GMWQ!$ND$2:$ND$60=G$4)*(GMWQ!$NF$2:$NF$60=G$1),0),$E286-1966)</f>
        <v>319.30380000000002</v>
      </c>
      <c r="H286" s="12" cm="1">
        <f t="array" ref="H286">INDEX(GMWQ!$A$2:$NF$60,MATCH(1,(GMWQ!$NE$2:$NE$60=H$3)*(GMWQ!$ND$2:$ND$60=H$4)*(GMWQ!$NF$2:$NF$60=H$1),0),$E286-1966)</f>
        <v>25.72617</v>
      </c>
      <c r="I286" s="12" cm="1">
        <f t="array" ref="I286">INDEX(GMWQ!$A$2:$NF$60,MATCH(1,(GMWQ!$NE$2:$NE$60=I$3)*(GMWQ!$ND$2:$ND$60=I$4)*(GMWQ!$NF$2:$NF$60=I$1),0),$E286-1966)</f>
        <v>1842.9680000000001</v>
      </c>
      <c r="J286" s="12" cm="1">
        <f t="array" ref="J286">INDEX(GMWQ!$A$2:$NF$60,MATCH(1,(GMWQ!$NE$2:$NE$60=J$3)*(GMWQ!$ND$2:$ND$60=J$4)*(GMWQ!$NF$2:$NF$60=J$1),0),$E286-1966)</f>
        <v>123.8974</v>
      </c>
      <c r="K286" s="12" cm="1">
        <f t="array" ref="K286">INDEX(GMWQ!$A$2:$NF$60,MATCH(1,(GMWQ!$NE$2:$NE$60=K$3)*(GMWQ!$ND$2:$ND$60=K$4)*(GMWQ!$NF$2:$NF$60=K$1),0),$E286-1966)</f>
        <v>253.01830000000001</v>
      </c>
      <c r="L286" s="12" cm="1">
        <f t="array" ref="L286">INDEX(GMWQ!$A$2:$NF$60,MATCH(1,(GMWQ!$NE$2:$NE$60=L$3)*(GMWQ!$ND$2:$ND$60=L$4)*(GMWQ!$NF$2:$NF$60=L$1),0),$E286-1966)</f>
        <v>2773.45</v>
      </c>
      <c r="M286" s="12" cm="1">
        <f t="array" ref="M286">INDEX(GMWQ!$A$2:$NF$60,MATCH(1,(GMWQ!$NE$2:$NE$60=M$3)*(GMWQ!$ND$2:$ND$60=M$4)*(GMWQ!$NF$2:$NF$60=M$1),0),$E286-1966)</f>
        <v>5339.3919999999998</v>
      </c>
      <c r="N286" s="12" cm="1">
        <f t="array" ref="N286">INDEX(GMWQ!$A$2:$NF$60,MATCH(1,(GMWQ!$NE$2:$NE$60=N$3)*(GMWQ!$ND$2:$ND$60=N$4)*(GMWQ!$NF$2:$NF$60=N$1),0),$E286-1966)</f>
        <v>2264.85</v>
      </c>
      <c r="O286" s="12" cm="1">
        <f t="array" ref="O286">INDEX(GMWQ!$A$2:$NF$60,MATCH(1,(GMWQ!$NE$2:$NE$60=O$3)*(GMWQ!$ND$2:$ND$60=O$4)*(GMWQ!$NF$2:$NF$60=O$1),0),$E286-1966)</f>
        <v>2984.35</v>
      </c>
      <c r="P286" s="12" cm="1">
        <f t="array" ref="P286">INDEX(GMWQ!$A$2:$NF$60,MATCH(1,(GMWQ!$NE$2:$NE$60=P$3)*(GMWQ!$ND$2:$ND$60=P$4)*(GMWQ!$NF$2:$NF$60=P$1),0),$E286-1966)</f>
        <v>2001.5640000000001</v>
      </c>
      <c r="Q286" s="12" cm="1">
        <f t="array" ref="Q286">INDEX(GMWQ!$A$2:$NF$60,MATCH(1,(GMWQ!$NE$2:$NE$60=Q$3)*(GMWQ!$ND$2:$ND$60=Q$4)*(GMWQ!$NF$2:$NF$60=Q$1),0),$E286-1966)</f>
        <v>1267.67</v>
      </c>
      <c r="R286" s="12" cm="1">
        <f t="array" ref="R286">INDEX(GMWQ!$A$2:$NF$60,MATCH(1,(GMWQ!$NE$2:$NE$60=R$3)*(GMWQ!$ND$2:$ND$60=R$4)*(GMWQ!$NF$2:$NF$60=R$1),0),$E286-1966)</f>
        <v>795.29830000000004</v>
      </c>
      <c r="S286" s="12" cm="1">
        <f t="array" ref="S286">INDEX(GMWQ!$A$2:$NF$60,MATCH(1,(GMWQ!$NE$2:$NE$60=S$3)*(GMWQ!$ND$2:$ND$60=S$4)*(GMWQ!$NF$2:$NF$60=S$1),0),$E286-1966)</f>
        <v>4480.3670000000002</v>
      </c>
      <c r="T286" s="12" cm="1">
        <f t="array" ref="T286">INDEX(GMWQ!$A$2:$NF$60,MATCH(1,(GMWQ!$NE$2:$NE$60=T$3)*(GMWQ!$ND$2:$ND$60=T$4)*(GMWQ!$NF$2:$NF$60=T$1),0),$E286-1966)</f>
        <v>3800.0619999999999</v>
      </c>
      <c r="U286" s="12" cm="1">
        <f t="array" ref="U286">INDEX(GMWQ!$A$2:$NF$60,MATCH(1,(GMWQ!$NE$2:$NE$60=U$3)*(GMWQ!$ND$2:$ND$60=U$4)*(GMWQ!$NF$2:$NF$60=U$1),0),$E286-1966)</f>
        <v>1692.5530000000001</v>
      </c>
      <c r="V286" s="12" cm="1">
        <f t="array" ref="V286">INDEX(GMWQ!$A$2:$NF$60,MATCH(1,(GMWQ!$NE$2:$NE$60=V$3)*(GMWQ!$ND$2:$ND$60=V$4)*(GMWQ!$NF$2:$NF$60=V$1),0),$E286-1966)</f>
        <v>3353.047</v>
      </c>
      <c r="W286" s="12" cm="1">
        <f t="array" ref="W286">INDEX(GMWQ!$A$2:$NF$60,MATCH(1,(GMWQ!$NE$2:$NE$60=W$3)*(GMWQ!$ND$2:$ND$60=W$4)*(GMWQ!$NF$2:$NF$60=W$1),0),$E286-1966)</f>
        <v>6064.7380000000003</v>
      </c>
      <c r="X286" s="12" cm="1">
        <f t="array" ref="X286">INDEX(GMWQ!$A$2:$NF$60,MATCH(1,(GMWQ!$NE$2:$NE$60=X$3)*(GMWQ!$ND$2:$ND$60=X$4)*(GMWQ!$NF$2:$NF$60=X$1),0),$E286-1966)</f>
        <v>1352.4570000000001</v>
      </c>
      <c r="Y286" s="12" cm="1">
        <f t="array" ref="Y286">INDEX(GMWQ!$A$2:$NF$60,MATCH(1,(GMWQ!$NE$2:$NE$60=Y$3)*(GMWQ!$ND$2:$ND$60=Y$4)*(GMWQ!$NF$2:$NF$60=Y$1),0),$E286-1966)</f>
        <v>1127.1479999999999</v>
      </c>
      <c r="Z286" s="12" cm="1">
        <f t="array" ref="Z286">INDEX(GMWQ!$A$2:$NF$60,MATCH(1,(GMWQ!$NE$2:$NE$60=Z$3)*(GMWQ!$ND$2:$ND$60=Z$4)*(GMWQ!$NF$2:$NF$60=Z$1),0),$E286-1966)</f>
        <v>38249.519999999997</v>
      </c>
      <c r="AA286" s="12" cm="1">
        <f t="array" ref="AA286">INDEX(GMWQ!$A$2:$NF$60,MATCH(1,(GMWQ!$NE$2:$NE$60=AA$3)*(GMWQ!$ND$2:$ND$60=AA$4)*(GMWQ!$NF$2:$NF$60=AA$1),0),$E286-1966)</f>
        <v>6674.0379999999996</v>
      </c>
    </row>
    <row r="287" spans="1:27" x14ac:dyDescent="0.25">
      <c r="A287" s="12">
        <v>2043</v>
      </c>
      <c r="B287" s="12">
        <f t="shared" si="23"/>
        <v>2043</v>
      </c>
      <c r="C287" s="12">
        <f t="shared" si="23"/>
        <v>2042</v>
      </c>
      <c r="D287" s="12">
        <f t="shared" si="23"/>
        <v>2042</v>
      </c>
      <c r="E287" s="12">
        <f t="shared" si="20"/>
        <v>2253</v>
      </c>
      <c r="F287" s="12" cm="1">
        <f t="array" ref="F287">INDEX(GMWQ!$A$2:$NF$60,MATCH(1,(GMWQ!$NE$2:$NE$60=F$3)*(GMWQ!$ND$2:$ND$60=F$4)*(GMWQ!$NF$2:$NF$60=F$1),0),$E287-1966)</f>
        <v>41913.279999999999</v>
      </c>
      <c r="G287" s="12" cm="1">
        <f t="array" ref="G287">INDEX(GMWQ!$A$2:$NF$60,MATCH(1,(GMWQ!$NE$2:$NE$60=G$3)*(GMWQ!$ND$2:$ND$60=G$4)*(GMWQ!$NF$2:$NF$60=G$1),0),$E287-1966)</f>
        <v>318.39249999999998</v>
      </c>
      <c r="H287" s="12" cm="1">
        <f t="array" ref="H287">INDEX(GMWQ!$A$2:$NF$60,MATCH(1,(GMWQ!$NE$2:$NE$60=H$3)*(GMWQ!$ND$2:$ND$60=H$4)*(GMWQ!$NF$2:$NF$60=H$1),0),$E287-1966)</f>
        <v>25.433990000000001</v>
      </c>
      <c r="I287" s="12" cm="1">
        <f t="array" ref="I287">INDEX(GMWQ!$A$2:$NF$60,MATCH(1,(GMWQ!$NE$2:$NE$60=I$3)*(GMWQ!$ND$2:$ND$60=I$4)*(GMWQ!$NF$2:$NF$60=I$1),0),$E287-1966)</f>
        <v>1832.1669999999999</v>
      </c>
      <c r="J287" s="12" cm="1">
        <f t="array" ref="J287">INDEX(GMWQ!$A$2:$NF$60,MATCH(1,(GMWQ!$NE$2:$NE$60=J$3)*(GMWQ!$ND$2:$ND$60=J$4)*(GMWQ!$NF$2:$NF$60=J$1),0),$E287-1966)</f>
        <v>123.55240000000001</v>
      </c>
      <c r="K287" s="12" cm="1">
        <f t="array" ref="K287">INDEX(GMWQ!$A$2:$NF$60,MATCH(1,(GMWQ!$NE$2:$NE$60=K$3)*(GMWQ!$ND$2:$ND$60=K$4)*(GMWQ!$NF$2:$NF$60=K$1),0),$E287-1966)</f>
        <v>252.78110000000001</v>
      </c>
      <c r="L287" s="12" cm="1">
        <f t="array" ref="L287">INDEX(GMWQ!$A$2:$NF$60,MATCH(1,(GMWQ!$NE$2:$NE$60=L$3)*(GMWQ!$ND$2:$ND$60=L$4)*(GMWQ!$NF$2:$NF$60=L$1),0),$E287-1966)</f>
        <v>2779.598</v>
      </c>
      <c r="M287" s="12" cm="1">
        <f t="array" ref="M287">INDEX(GMWQ!$A$2:$NF$60,MATCH(1,(GMWQ!$NE$2:$NE$60=M$3)*(GMWQ!$ND$2:$ND$60=M$4)*(GMWQ!$NF$2:$NF$60=M$1),0),$E287-1966)</f>
        <v>5345.1419999999998</v>
      </c>
      <c r="N287" s="12" cm="1">
        <f t="array" ref="N287">INDEX(GMWQ!$A$2:$NF$60,MATCH(1,(GMWQ!$NE$2:$NE$60=N$3)*(GMWQ!$ND$2:$ND$60=N$4)*(GMWQ!$NF$2:$NF$60=N$1),0),$E287-1966)</f>
        <v>2268.4090000000001</v>
      </c>
      <c r="O287" s="12" cm="1">
        <f t="array" ref="O287">INDEX(GMWQ!$A$2:$NF$60,MATCH(1,(GMWQ!$NE$2:$NE$60=O$3)*(GMWQ!$ND$2:$ND$60=O$4)*(GMWQ!$NF$2:$NF$60=O$1),0),$E287-1966)</f>
        <v>2986.6439999999998</v>
      </c>
      <c r="P287" s="12" cm="1">
        <f t="array" ref="P287">INDEX(GMWQ!$A$2:$NF$60,MATCH(1,(GMWQ!$NE$2:$NE$60=P$3)*(GMWQ!$ND$2:$ND$60=P$4)*(GMWQ!$NF$2:$NF$60=P$1),0),$E287-1966)</f>
        <v>2005.7360000000001</v>
      </c>
      <c r="Q287" s="12" cm="1">
        <f t="array" ref="Q287">INDEX(GMWQ!$A$2:$NF$60,MATCH(1,(GMWQ!$NE$2:$NE$60=Q$3)*(GMWQ!$ND$2:$ND$60=Q$4)*(GMWQ!$NF$2:$NF$60=Q$1),0),$E287-1966)</f>
        <v>1268.278</v>
      </c>
      <c r="R287" s="12" cm="1">
        <f t="array" ref="R287">INDEX(GMWQ!$A$2:$NF$60,MATCH(1,(GMWQ!$NE$2:$NE$60=R$3)*(GMWQ!$ND$2:$ND$60=R$4)*(GMWQ!$NF$2:$NF$60=R$1),0),$E287-1966)</f>
        <v>796.28539999999998</v>
      </c>
      <c r="S287" s="12" cm="1">
        <f t="array" ref="S287">INDEX(GMWQ!$A$2:$NF$60,MATCH(1,(GMWQ!$NE$2:$NE$60=S$3)*(GMWQ!$ND$2:$ND$60=S$4)*(GMWQ!$NF$2:$NF$60=S$1),0),$E287-1966)</f>
        <v>4494.2439999999997</v>
      </c>
      <c r="T287" s="12" cm="1">
        <f t="array" ref="T287">INDEX(GMWQ!$A$2:$NF$60,MATCH(1,(GMWQ!$NE$2:$NE$60=T$3)*(GMWQ!$ND$2:$ND$60=T$4)*(GMWQ!$NF$2:$NF$60=T$1),0),$E287-1966)</f>
        <v>3810.5949999999998</v>
      </c>
      <c r="U287" s="12" cm="1">
        <f t="array" ref="U287">INDEX(GMWQ!$A$2:$NF$60,MATCH(1,(GMWQ!$NE$2:$NE$60=U$3)*(GMWQ!$ND$2:$ND$60=U$4)*(GMWQ!$NF$2:$NF$60=U$1),0),$E287-1966)</f>
        <v>1690.548</v>
      </c>
      <c r="V287" s="12" cm="1">
        <f t="array" ref="V287">INDEX(GMWQ!$A$2:$NF$60,MATCH(1,(GMWQ!$NE$2:$NE$60=V$3)*(GMWQ!$ND$2:$ND$60=V$4)*(GMWQ!$NF$2:$NF$60=V$1),0),$E287-1966)</f>
        <v>3355.241</v>
      </c>
      <c r="W287" s="12" cm="1">
        <f t="array" ref="W287">INDEX(GMWQ!$A$2:$NF$60,MATCH(1,(GMWQ!$NE$2:$NE$60=W$3)*(GMWQ!$ND$2:$ND$60=W$4)*(GMWQ!$NF$2:$NF$60=W$1),0),$E287-1966)</f>
        <v>6076.8459999999995</v>
      </c>
      <c r="X287" s="12" cm="1">
        <f t="array" ref="X287">INDEX(GMWQ!$A$2:$NF$60,MATCH(1,(GMWQ!$NE$2:$NE$60=X$3)*(GMWQ!$ND$2:$ND$60=X$4)*(GMWQ!$NF$2:$NF$60=X$1),0),$E287-1966)</f>
        <v>1354.5450000000001</v>
      </c>
      <c r="Y287" s="12" cm="1">
        <f t="array" ref="Y287">INDEX(GMWQ!$A$2:$NF$60,MATCH(1,(GMWQ!$NE$2:$NE$60=Y$3)*(GMWQ!$ND$2:$ND$60=Y$4)*(GMWQ!$NF$2:$NF$60=Y$1),0),$E287-1966)</f>
        <v>1127.8430000000001</v>
      </c>
      <c r="Z287" s="12" cm="1">
        <f t="array" ref="Z287">INDEX(GMWQ!$A$2:$NF$60,MATCH(1,(GMWQ!$NE$2:$NE$60=Z$3)*(GMWQ!$ND$2:$ND$60=Z$4)*(GMWQ!$NF$2:$NF$60=Z$1),0),$E287-1966)</f>
        <v>38295.589999999997</v>
      </c>
      <c r="AA287" s="12" cm="1">
        <f t="array" ref="AA287">INDEX(GMWQ!$A$2:$NF$60,MATCH(1,(GMWQ!$NE$2:$NE$60=AA$3)*(GMWQ!$ND$2:$ND$60=AA$4)*(GMWQ!$NF$2:$NF$60=AA$1),0),$E287-1966)</f>
        <v>6682.0749999999998</v>
      </c>
    </row>
    <row r="288" spans="1:27" x14ac:dyDescent="0.25">
      <c r="B288" s="12">
        <f t="shared" si="23"/>
        <v>2043</v>
      </c>
      <c r="C288" s="12">
        <f t="shared" si="23"/>
        <v>2043</v>
      </c>
      <c r="E288" s="12">
        <f t="shared" si="20"/>
        <v>2254</v>
      </c>
      <c r="F288" s="12" cm="1">
        <f t="array" ref="F288">INDEX(GMWQ!$A$2:$NF$60,MATCH(1,(GMWQ!$NE$2:$NE$60=F$3)*(GMWQ!$ND$2:$ND$60=F$4)*(GMWQ!$NF$2:$NF$60=F$1),0),$E288-1966)</f>
        <v>41963.69</v>
      </c>
      <c r="G288" s="12" cm="1">
        <f t="array" ref="G288">INDEX(GMWQ!$A$2:$NF$60,MATCH(1,(GMWQ!$NE$2:$NE$60=G$3)*(GMWQ!$ND$2:$ND$60=G$4)*(GMWQ!$NF$2:$NF$60=G$1),0),$E288-1966)</f>
        <v>317.46030000000002</v>
      </c>
      <c r="H288" s="12" cm="1">
        <f t="array" ref="H288">INDEX(GMWQ!$A$2:$NF$60,MATCH(1,(GMWQ!$NE$2:$NE$60=H$3)*(GMWQ!$ND$2:$ND$60=H$4)*(GMWQ!$NF$2:$NF$60=H$1),0),$E288-1966)</f>
        <v>25.14967</v>
      </c>
      <c r="I288" s="12" cm="1">
        <f t="array" ref="I288">INDEX(GMWQ!$A$2:$NF$60,MATCH(1,(GMWQ!$NE$2:$NE$60=I$3)*(GMWQ!$ND$2:$ND$60=I$4)*(GMWQ!$NF$2:$NF$60=I$1),0),$E288-1966)</f>
        <v>1821.7629999999999</v>
      </c>
      <c r="J288" s="12" cm="1">
        <f t="array" ref="J288">INDEX(GMWQ!$A$2:$NF$60,MATCH(1,(GMWQ!$NE$2:$NE$60=J$3)*(GMWQ!$ND$2:$ND$60=J$4)*(GMWQ!$NF$2:$NF$60=J$1),0),$E288-1966)</f>
        <v>123.20399999999999</v>
      </c>
      <c r="K288" s="12" cm="1">
        <f t="array" ref="K288">INDEX(GMWQ!$A$2:$NF$60,MATCH(1,(GMWQ!$NE$2:$NE$60=K$3)*(GMWQ!$ND$2:$ND$60=K$4)*(GMWQ!$NF$2:$NF$60=K$1),0),$E288-1966)</f>
        <v>252.57239999999999</v>
      </c>
      <c r="L288" s="12" cm="1">
        <f t="array" ref="L288">INDEX(GMWQ!$A$2:$NF$60,MATCH(1,(GMWQ!$NE$2:$NE$60=L$3)*(GMWQ!$ND$2:$ND$60=L$4)*(GMWQ!$NF$2:$NF$60=L$1),0),$E288-1966)</f>
        <v>2785.6129999999998</v>
      </c>
      <c r="M288" s="12" cm="1">
        <f t="array" ref="M288">INDEX(GMWQ!$A$2:$NF$60,MATCH(1,(GMWQ!$NE$2:$NE$60=M$3)*(GMWQ!$ND$2:$ND$60=M$4)*(GMWQ!$NF$2:$NF$60=M$1),0),$E288-1966)</f>
        <v>5350.8980000000001</v>
      </c>
      <c r="N288" s="12" cm="1">
        <f t="array" ref="N288">INDEX(GMWQ!$A$2:$NF$60,MATCH(1,(GMWQ!$NE$2:$NE$60=N$3)*(GMWQ!$ND$2:$ND$60=N$4)*(GMWQ!$NF$2:$NF$60=N$1),0),$E288-1966)</f>
        <v>2271.9859999999999</v>
      </c>
      <c r="O288" s="12" cm="1">
        <f t="array" ref="O288">INDEX(GMWQ!$A$2:$NF$60,MATCH(1,(GMWQ!$NE$2:$NE$60=O$3)*(GMWQ!$ND$2:$ND$60=O$4)*(GMWQ!$NF$2:$NF$60=O$1),0),$E288-1966)</f>
        <v>2988.9189999999999</v>
      </c>
      <c r="P288" s="12" cm="1">
        <f t="array" ref="P288">INDEX(GMWQ!$A$2:$NF$60,MATCH(1,(GMWQ!$NE$2:$NE$60=P$3)*(GMWQ!$ND$2:$ND$60=P$4)*(GMWQ!$NF$2:$NF$60=P$1),0),$E288-1966)</f>
        <v>2009.93</v>
      </c>
      <c r="Q288" s="12" cm="1">
        <f t="array" ref="Q288">INDEX(GMWQ!$A$2:$NF$60,MATCH(1,(GMWQ!$NE$2:$NE$60=Q$3)*(GMWQ!$ND$2:$ND$60=Q$4)*(GMWQ!$NF$2:$NF$60=Q$1),0),$E288-1966)</f>
        <v>1268.883</v>
      </c>
      <c r="R288" s="12" cm="1">
        <f t="array" ref="R288">INDEX(GMWQ!$A$2:$NF$60,MATCH(1,(GMWQ!$NE$2:$NE$60=R$3)*(GMWQ!$ND$2:$ND$60=R$4)*(GMWQ!$NF$2:$NF$60=R$1),0),$E288-1966)</f>
        <v>797.25789999999995</v>
      </c>
      <c r="S288" s="12" cm="1">
        <f t="array" ref="S288">INDEX(GMWQ!$A$2:$NF$60,MATCH(1,(GMWQ!$NE$2:$NE$60=S$3)*(GMWQ!$ND$2:$ND$60=S$4)*(GMWQ!$NF$2:$NF$60=S$1),0),$E288-1966)</f>
        <v>4508.1379999999999</v>
      </c>
      <c r="T288" s="12" cm="1">
        <f t="array" ref="T288">INDEX(GMWQ!$A$2:$NF$60,MATCH(1,(GMWQ!$NE$2:$NE$60=T$3)*(GMWQ!$ND$2:$ND$60=T$4)*(GMWQ!$NF$2:$NF$60=T$1),0),$E288-1966)</f>
        <v>3821.1309999999999</v>
      </c>
      <c r="U288" s="12" cm="1">
        <f t="array" ref="U288">INDEX(GMWQ!$A$2:$NF$60,MATCH(1,(GMWQ!$NE$2:$NE$60=U$3)*(GMWQ!$ND$2:$ND$60=U$4)*(GMWQ!$NF$2:$NF$60=U$1),0),$E288-1966)</f>
        <v>1688.4949999999999</v>
      </c>
      <c r="V288" s="12" cm="1">
        <f t="array" ref="V288">INDEX(GMWQ!$A$2:$NF$60,MATCH(1,(GMWQ!$NE$2:$NE$60=V$3)*(GMWQ!$ND$2:$ND$60=V$4)*(GMWQ!$NF$2:$NF$60=V$1),0),$E288-1966)</f>
        <v>3357.36</v>
      </c>
      <c r="W288" s="12" cm="1">
        <f t="array" ref="W288">INDEX(GMWQ!$A$2:$NF$60,MATCH(1,(GMWQ!$NE$2:$NE$60=W$3)*(GMWQ!$ND$2:$ND$60=W$4)*(GMWQ!$NF$2:$NF$60=W$1),0),$E288-1966)</f>
        <v>6088.8180000000002</v>
      </c>
      <c r="X288" s="12" cm="1">
        <f t="array" ref="X288">INDEX(GMWQ!$A$2:$NF$60,MATCH(1,(GMWQ!$NE$2:$NE$60=X$3)*(GMWQ!$ND$2:$ND$60=X$4)*(GMWQ!$NF$2:$NF$60=X$1),0),$E288-1966)</f>
        <v>1356.6</v>
      </c>
      <c r="Y288" s="12" cm="1">
        <f t="array" ref="Y288">INDEX(GMWQ!$A$2:$NF$60,MATCH(1,(GMWQ!$NE$2:$NE$60=Y$3)*(GMWQ!$ND$2:$ND$60=Y$4)*(GMWQ!$NF$2:$NF$60=Y$1),0),$E288-1966)</f>
        <v>1128.5060000000001</v>
      </c>
      <c r="Z288" s="12" cm="1">
        <f t="array" ref="Z288">INDEX(GMWQ!$A$2:$NF$60,MATCH(1,(GMWQ!$NE$2:$NE$60=Z$3)*(GMWQ!$ND$2:$ND$60=Z$4)*(GMWQ!$NF$2:$NF$60=Z$1),0),$E288-1966)</f>
        <v>38341.65</v>
      </c>
      <c r="AA288" s="12" cm="1">
        <f t="array" ref="AA288">INDEX(GMWQ!$A$2:$NF$60,MATCH(1,(GMWQ!$NE$2:$NE$60=AA$3)*(GMWQ!$ND$2:$ND$60=AA$4)*(GMWQ!$NF$2:$NF$60=AA$1),0),$E288-1966)</f>
        <v>6690.1130000000003</v>
      </c>
    </row>
    <row r="289" spans="1:27" x14ac:dyDescent="0.25">
      <c r="B289" s="12">
        <f t="shared" si="23"/>
        <v>2043</v>
      </c>
      <c r="C289" s="12">
        <f t="shared" si="23"/>
        <v>2043</v>
      </c>
      <c r="E289" s="12">
        <f t="shared" si="20"/>
        <v>2255</v>
      </c>
      <c r="F289" s="12" cm="1">
        <f t="array" ref="F289">INDEX(GMWQ!$A$2:$NF$60,MATCH(1,(GMWQ!$NE$2:$NE$60=F$3)*(GMWQ!$ND$2:$ND$60=F$4)*(GMWQ!$NF$2:$NF$60=F$1),0),$E289-1966)</f>
        <v>42007.35</v>
      </c>
      <c r="G289" s="12" cm="1">
        <f t="array" ref="G289">INDEX(GMWQ!$A$2:$NF$60,MATCH(1,(GMWQ!$NE$2:$NE$60=G$3)*(GMWQ!$ND$2:$ND$60=G$4)*(GMWQ!$NF$2:$NF$60=G$1),0),$E289-1966)</f>
        <v>316.47449999999998</v>
      </c>
      <c r="H289" s="12" cm="1">
        <f t="array" ref="H289">INDEX(GMWQ!$A$2:$NF$60,MATCH(1,(GMWQ!$NE$2:$NE$60=H$3)*(GMWQ!$ND$2:$ND$60=H$4)*(GMWQ!$NF$2:$NF$60=H$1),0),$E289-1966)</f>
        <v>24.864989999999999</v>
      </c>
      <c r="I289" s="12" cm="1">
        <f t="array" ref="I289">INDEX(GMWQ!$A$2:$NF$60,MATCH(1,(GMWQ!$NE$2:$NE$60=I$3)*(GMWQ!$ND$2:$ND$60=I$4)*(GMWQ!$NF$2:$NF$60=I$1),0),$E289-1966)</f>
        <v>1810.9159999999999</v>
      </c>
      <c r="J289" s="12" cm="1">
        <f t="array" ref="J289">INDEX(GMWQ!$A$2:$NF$60,MATCH(1,(GMWQ!$NE$2:$NE$60=J$3)*(GMWQ!$ND$2:$ND$60=J$4)*(GMWQ!$NF$2:$NF$60=J$1),0),$E289-1966)</f>
        <v>122.8288</v>
      </c>
      <c r="K289" s="12" cm="1">
        <f t="array" ref="K289">INDEX(GMWQ!$A$2:$NF$60,MATCH(1,(GMWQ!$NE$2:$NE$60=K$3)*(GMWQ!$ND$2:$ND$60=K$4)*(GMWQ!$NF$2:$NF$60=K$1),0),$E289-1966)</f>
        <v>252.3682</v>
      </c>
      <c r="L289" s="12" cm="1">
        <f t="array" ref="L289">INDEX(GMWQ!$A$2:$NF$60,MATCH(1,(GMWQ!$NE$2:$NE$60=L$3)*(GMWQ!$ND$2:$ND$60=L$4)*(GMWQ!$NF$2:$NF$60=L$1),0),$E289-1966)</f>
        <v>2791.241</v>
      </c>
      <c r="M289" s="12" cm="1">
        <f t="array" ref="M289">INDEX(GMWQ!$A$2:$NF$60,MATCH(1,(GMWQ!$NE$2:$NE$60=M$3)*(GMWQ!$ND$2:$ND$60=M$4)*(GMWQ!$NF$2:$NF$60=M$1),0),$E289-1966)</f>
        <v>5355.81</v>
      </c>
      <c r="N289" s="12" cm="1">
        <f t="array" ref="N289">INDEX(GMWQ!$A$2:$NF$60,MATCH(1,(GMWQ!$NE$2:$NE$60=N$3)*(GMWQ!$ND$2:$ND$60=N$4)*(GMWQ!$NF$2:$NF$60=N$1),0),$E289-1966)</f>
        <v>2275.1880000000001</v>
      </c>
      <c r="O289" s="12" cm="1">
        <f t="array" ref="O289">INDEX(GMWQ!$A$2:$NF$60,MATCH(1,(GMWQ!$NE$2:$NE$60=O$3)*(GMWQ!$ND$2:$ND$60=O$4)*(GMWQ!$NF$2:$NF$60=O$1),0),$E289-1966)</f>
        <v>2990.7310000000002</v>
      </c>
      <c r="P289" s="12" cm="1">
        <f t="array" ref="P289">INDEX(GMWQ!$A$2:$NF$60,MATCH(1,(GMWQ!$NE$2:$NE$60=P$3)*(GMWQ!$ND$2:$ND$60=P$4)*(GMWQ!$NF$2:$NF$60=P$1),0),$E289-1966)</f>
        <v>2013.8219999999999</v>
      </c>
      <c r="Q289" s="12" cm="1">
        <f t="array" ref="Q289">INDEX(GMWQ!$A$2:$NF$60,MATCH(1,(GMWQ!$NE$2:$NE$60=Q$3)*(GMWQ!$ND$2:$ND$60=Q$4)*(GMWQ!$NF$2:$NF$60=Q$1),0),$E289-1966)</f>
        <v>1269.2919999999999</v>
      </c>
      <c r="R289" s="12" cm="1">
        <f t="array" ref="R289">INDEX(GMWQ!$A$2:$NF$60,MATCH(1,(GMWQ!$NE$2:$NE$60=R$3)*(GMWQ!$ND$2:$ND$60=R$4)*(GMWQ!$NF$2:$NF$60=R$1),0),$E289-1966)</f>
        <v>798.10910000000001</v>
      </c>
      <c r="S289" s="12" cm="1">
        <f t="array" ref="S289">INDEX(GMWQ!$A$2:$NF$60,MATCH(1,(GMWQ!$NE$2:$NE$60=S$3)*(GMWQ!$ND$2:$ND$60=S$4)*(GMWQ!$NF$2:$NF$60=S$1),0),$E289-1966)</f>
        <v>4521.3879999999999</v>
      </c>
      <c r="T289" s="12" cm="1">
        <f t="array" ref="T289">INDEX(GMWQ!$A$2:$NF$60,MATCH(1,(GMWQ!$NE$2:$NE$60=T$3)*(GMWQ!$ND$2:$ND$60=T$4)*(GMWQ!$NF$2:$NF$60=T$1),0),$E289-1966)</f>
        <v>3831.1129999999998</v>
      </c>
      <c r="U289" s="12" cm="1">
        <f t="array" ref="U289">INDEX(GMWQ!$A$2:$NF$60,MATCH(1,(GMWQ!$NE$2:$NE$60=U$3)*(GMWQ!$ND$2:$ND$60=U$4)*(GMWQ!$NF$2:$NF$60=U$1),0),$E289-1966)</f>
        <v>1686.155</v>
      </c>
      <c r="V289" s="12" cm="1">
        <f t="array" ref="V289">INDEX(GMWQ!$A$2:$NF$60,MATCH(1,(GMWQ!$NE$2:$NE$60=V$3)*(GMWQ!$ND$2:$ND$60=V$4)*(GMWQ!$NF$2:$NF$60=V$1),0),$E289-1966)</f>
        <v>3358.8980000000001</v>
      </c>
      <c r="W289" s="12" cm="1">
        <f t="array" ref="W289">INDEX(GMWQ!$A$2:$NF$60,MATCH(1,(GMWQ!$NE$2:$NE$60=W$3)*(GMWQ!$ND$2:$ND$60=W$4)*(GMWQ!$NF$2:$NF$60=W$1),0),$E289-1966)</f>
        <v>6099.7539999999999</v>
      </c>
      <c r="X289" s="12" cm="1">
        <f t="array" ref="X289">INDEX(GMWQ!$A$2:$NF$60,MATCH(1,(GMWQ!$NE$2:$NE$60=X$3)*(GMWQ!$ND$2:$ND$60=X$4)*(GMWQ!$NF$2:$NF$60=X$1),0),$E289-1966)</f>
        <v>1358.4290000000001</v>
      </c>
      <c r="Y289" s="12" cm="1">
        <f t="array" ref="Y289">INDEX(GMWQ!$A$2:$NF$60,MATCH(1,(GMWQ!$NE$2:$NE$60=Y$3)*(GMWQ!$ND$2:$ND$60=Y$4)*(GMWQ!$NF$2:$NF$60=Y$1),0),$E289-1966)</f>
        <v>1128.973</v>
      </c>
      <c r="Z289" s="12" cm="1">
        <f t="array" ref="Z289">INDEX(GMWQ!$A$2:$NF$60,MATCH(1,(GMWQ!$NE$2:$NE$60=Z$3)*(GMWQ!$ND$2:$ND$60=Z$4)*(GMWQ!$NF$2:$NF$60=Z$1),0),$E289-1966)</f>
        <v>38381.54</v>
      </c>
      <c r="AA289" s="12" cm="1">
        <f t="array" ref="AA289">INDEX(GMWQ!$A$2:$NF$60,MATCH(1,(GMWQ!$NE$2:$NE$60=AA$3)*(GMWQ!$ND$2:$ND$60=AA$4)*(GMWQ!$NF$2:$NF$60=AA$1),0),$E289-1966)</f>
        <v>6697.0730000000003</v>
      </c>
    </row>
    <row r="290" spans="1:27" x14ac:dyDescent="0.25">
      <c r="B290" s="12">
        <f t="shared" si="23"/>
        <v>2043</v>
      </c>
      <c r="C290" s="12">
        <f t="shared" si="23"/>
        <v>2043</v>
      </c>
      <c r="E290" s="12">
        <f t="shared" si="20"/>
        <v>2256</v>
      </c>
      <c r="F290" s="12" cm="1">
        <f t="array" ref="F290">INDEX(GMWQ!$A$2:$NF$60,MATCH(1,(GMWQ!$NE$2:$NE$60=F$3)*(GMWQ!$ND$2:$ND$60=F$4)*(GMWQ!$NF$2:$NF$60=F$1),0),$E290-1966)</f>
        <v>42051.01</v>
      </c>
      <c r="G290" s="12" cm="1">
        <f t="array" ref="G290">INDEX(GMWQ!$A$2:$NF$60,MATCH(1,(GMWQ!$NE$2:$NE$60=G$3)*(GMWQ!$ND$2:$ND$60=G$4)*(GMWQ!$NF$2:$NF$60=G$1),0),$E290-1966)</f>
        <v>315.48239999999998</v>
      </c>
      <c r="H290" s="12" cm="1">
        <f t="array" ref="H290">INDEX(GMWQ!$A$2:$NF$60,MATCH(1,(GMWQ!$NE$2:$NE$60=H$3)*(GMWQ!$ND$2:$ND$60=H$4)*(GMWQ!$NF$2:$NF$60=H$1),0),$E290-1966)</f>
        <v>24.582909999999998</v>
      </c>
      <c r="I290" s="12" cm="1">
        <f t="array" ref="I290">INDEX(GMWQ!$A$2:$NF$60,MATCH(1,(GMWQ!$NE$2:$NE$60=I$3)*(GMWQ!$ND$2:$ND$60=I$4)*(GMWQ!$NF$2:$NF$60=I$1),0),$E290-1966)</f>
        <v>1800.2339999999999</v>
      </c>
      <c r="J290" s="12" cm="1">
        <f t="array" ref="J290">INDEX(GMWQ!$A$2:$NF$60,MATCH(1,(GMWQ!$NE$2:$NE$60=J$3)*(GMWQ!$ND$2:$ND$60=J$4)*(GMWQ!$NF$2:$NF$60=J$1),0),$E290-1966)</f>
        <v>122.4671</v>
      </c>
      <c r="K290" s="12" cm="1">
        <f t="array" ref="K290">INDEX(GMWQ!$A$2:$NF$60,MATCH(1,(GMWQ!$NE$2:$NE$60=K$3)*(GMWQ!$ND$2:$ND$60=K$4)*(GMWQ!$NF$2:$NF$60=K$1),0),$E290-1966)</f>
        <v>252.13929999999999</v>
      </c>
      <c r="L290" s="12" cm="1">
        <f t="array" ref="L290">INDEX(GMWQ!$A$2:$NF$60,MATCH(1,(GMWQ!$NE$2:$NE$60=L$3)*(GMWQ!$ND$2:$ND$60=L$4)*(GMWQ!$NF$2:$NF$60=L$1),0),$E290-1966)</f>
        <v>2796.8580000000002</v>
      </c>
      <c r="M290" s="12" cm="1">
        <f t="array" ref="M290">INDEX(GMWQ!$A$2:$NF$60,MATCH(1,(GMWQ!$NE$2:$NE$60=M$3)*(GMWQ!$ND$2:$ND$60=M$4)*(GMWQ!$NF$2:$NF$60=M$1),0),$E290-1966)</f>
        <v>5360.6719999999996</v>
      </c>
      <c r="N290" s="12" cm="1">
        <f t="array" ref="N290">INDEX(GMWQ!$A$2:$NF$60,MATCH(1,(GMWQ!$NE$2:$NE$60=N$3)*(GMWQ!$ND$2:$ND$60=N$4)*(GMWQ!$NF$2:$NF$60=N$1),0),$E290-1966)</f>
        <v>2278.3809999999999</v>
      </c>
      <c r="O290" s="12" cm="1">
        <f t="array" ref="O290">INDEX(GMWQ!$A$2:$NF$60,MATCH(1,(GMWQ!$NE$2:$NE$60=O$3)*(GMWQ!$ND$2:$ND$60=O$4)*(GMWQ!$NF$2:$NF$60=O$1),0),$E290-1966)</f>
        <v>2992.4870000000001</v>
      </c>
      <c r="P290" s="12" cm="1">
        <f t="array" ref="P290">INDEX(GMWQ!$A$2:$NF$60,MATCH(1,(GMWQ!$NE$2:$NE$60=P$3)*(GMWQ!$ND$2:$ND$60=P$4)*(GMWQ!$NF$2:$NF$60=P$1),0),$E290-1966)</f>
        <v>2017.6959999999999</v>
      </c>
      <c r="Q290" s="12" cm="1">
        <f t="array" ref="Q290">INDEX(GMWQ!$A$2:$NF$60,MATCH(1,(GMWQ!$NE$2:$NE$60=Q$3)*(GMWQ!$ND$2:$ND$60=Q$4)*(GMWQ!$NF$2:$NF$60=Q$1),0),$E290-1966)</f>
        <v>1269.69</v>
      </c>
      <c r="R290" s="12" cm="1">
        <f t="array" ref="R290">INDEX(GMWQ!$A$2:$NF$60,MATCH(1,(GMWQ!$NE$2:$NE$60=R$3)*(GMWQ!$ND$2:$ND$60=R$4)*(GMWQ!$NF$2:$NF$60=R$1),0),$E290-1966)</f>
        <v>798.95780000000002</v>
      </c>
      <c r="S290" s="12" cm="1">
        <f t="array" ref="S290">INDEX(GMWQ!$A$2:$NF$60,MATCH(1,(GMWQ!$NE$2:$NE$60=S$3)*(GMWQ!$ND$2:$ND$60=S$4)*(GMWQ!$NF$2:$NF$60=S$1),0),$E290-1966)</f>
        <v>4534.6409999999996</v>
      </c>
      <c r="T290" s="12" cm="1">
        <f t="array" ref="T290">INDEX(GMWQ!$A$2:$NF$60,MATCH(1,(GMWQ!$NE$2:$NE$60=T$3)*(GMWQ!$ND$2:$ND$60=T$4)*(GMWQ!$NF$2:$NF$60=T$1),0),$E290-1966)</f>
        <v>3841.0790000000002</v>
      </c>
      <c r="U290" s="12" cm="1">
        <f t="array" ref="U290">INDEX(GMWQ!$A$2:$NF$60,MATCH(1,(GMWQ!$NE$2:$NE$60=U$3)*(GMWQ!$ND$2:$ND$60=U$4)*(GMWQ!$NF$2:$NF$60=U$1),0),$E290-1966)</f>
        <v>1683.8119999999999</v>
      </c>
      <c r="V290" s="12" cm="1">
        <f t="array" ref="V290">INDEX(GMWQ!$A$2:$NF$60,MATCH(1,(GMWQ!$NE$2:$NE$60=V$3)*(GMWQ!$ND$2:$ND$60=V$4)*(GMWQ!$NF$2:$NF$60=V$1),0),$E290-1966)</f>
        <v>3360.4380000000001</v>
      </c>
      <c r="W290" s="12" cm="1">
        <f t="array" ref="W290">INDEX(GMWQ!$A$2:$NF$60,MATCH(1,(GMWQ!$NE$2:$NE$60=W$3)*(GMWQ!$ND$2:$ND$60=W$4)*(GMWQ!$NF$2:$NF$60=W$1),0),$E290-1966)</f>
        <v>6110.7020000000002</v>
      </c>
      <c r="X290" s="12" cm="1">
        <f t="array" ref="X290">INDEX(GMWQ!$A$2:$NF$60,MATCH(1,(GMWQ!$NE$2:$NE$60=X$3)*(GMWQ!$ND$2:$ND$60=X$4)*(GMWQ!$NF$2:$NF$60=X$1),0),$E290-1966)</f>
        <v>1360.2560000000001</v>
      </c>
      <c r="Y290" s="12" cm="1">
        <f t="array" ref="Y290">INDEX(GMWQ!$A$2:$NF$60,MATCH(1,(GMWQ!$NE$2:$NE$60=Y$3)*(GMWQ!$ND$2:$ND$60=Y$4)*(GMWQ!$NF$2:$NF$60=Y$1),0),$E290-1966)</f>
        <v>1129.4390000000001</v>
      </c>
      <c r="Z290" s="12" cm="1">
        <f t="array" ref="Z290">INDEX(GMWQ!$A$2:$NF$60,MATCH(1,(GMWQ!$NE$2:$NE$60=Z$3)*(GMWQ!$ND$2:$ND$60=Z$4)*(GMWQ!$NF$2:$NF$60=Z$1),0),$E290-1966)</f>
        <v>38421.43</v>
      </c>
      <c r="AA290" s="12" cm="1">
        <f t="array" ref="AA290">INDEX(GMWQ!$A$2:$NF$60,MATCH(1,(GMWQ!$NE$2:$NE$60=AA$3)*(GMWQ!$ND$2:$ND$60=AA$4)*(GMWQ!$NF$2:$NF$60=AA$1),0),$E290-1966)</f>
        <v>6704.0339999999997</v>
      </c>
    </row>
    <row r="291" spans="1:27" x14ac:dyDescent="0.25">
      <c r="A291" s="12">
        <v>2044</v>
      </c>
      <c r="B291" s="12">
        <f t="shared" si="23"/>
        <v>2044</v>
      </c>
      <c r="C291" s="12">
        <f t="shared" si="23"/>
        <v>2043</v>
      </c>
      <c r="D291" s="12">
        <f t="shared" si="23"/>
        <v>2043</v>
      </c>
      <c r="E291" s="12">
        <f t="shared" si="20"/>
        <v>2257</v>
      </c>
      <c r="F291" s="12" cm="1">
        <f t="array" ref="F291">INDEX(GMWQ!$A$2:$NF$60,MATCH(1,(GMWQ!$NE$2:$NE$60=F$3)*(GMWQ!$ND$2:$ND$60=F$4)*(GMWQ!$NF$2:$NF$60=F$1),0),$E291-1966)</f>
        <v>42094.68</v>
      </c>
      <c r="G291" s="12" cm="1">
        <f t="array" ref="G291">INDEX(GMWQ!$A$2:$NF$60,MATCH(1,(GMWQ!$NE$2:$NE$60=G$3)*(GMWQ!$ND$2:$ND$60=G$4)*(GMWQ!$NF$2:$NF$60=G$1),0),$E291-1966)</f>
        <v>314.51440000000002</v>
      </c>
      <c r="H291" s="12" cm="1">
        <f t="array" ref="H291">INDEX(GMWQ!$A$2:$NF$60,MATCH(1,(GMWQ!$NE$2:$NE$60=H$3)*(GMWQ!$ND$2:$ND$60=H$4)*(GMWQ!$NF$2:$NF$60=H$1),0),$E291-1966)</f>
        <v>24.298929999999999</v>
      </c>
      <c r="I291" s="12" cm="1">
        <f t="array" ref="I291">INDEX(GMWQ!$A$2:$NF$60,MATCH(1,(GMWQ!$NE$2:$NE$60=I$3)*(GMWQ!$ND$2:$ND$60=I$4)*(GMWQ!$NF$2:$NF$60=I$1),0),$E291-1966)</f>
        <v>1789.384</v>
      </c>
      <c r="J291" s="12" cm="1">
        <f t="array" ref="J291">INDEX(GMWQ!$A$2:$NF$60,MATCH(1,(GMWQ!$NE$2:$NE$60=J$3)*(GMWQ!$ND$2:$ND$60=J$4)*(GMWQ!$NF$2:$NF$60=J$1),0),$E291-1966)</f>
        <v>122.0912</v>
      </c>
      <c r="K291" s="12" cm="1">
        <f t="array" ref="K291">INDEX(GMWQ!$A$2:$NF$60,MATCH(1,(GMWQ!$NE$2:$NE$60=K$3)*(GMWQ!$ND$2:$ND$60=K$4)*(GMWQ!$NF$2:$NF$60=K$1),0),$E291-1966)</f>
        <v>251.8681</v>
      </c>
      <c r="L291" s="12" cm="1">
        <f t="array" ref="L291">INDEX(GMWQ!$A$2:$NF$60,MATCH(1,(GMWQ!$NE$2:$NE$60=L$3)*(GMWQ!$ND$2:$ND$60=L$4)*(GMWQ!$NF$2:$NF$60=L$1),0),$E291-1966)</f>
        <v>2802.6590000000001</v>
      </c>
      <c r="M291" s="12" cm="1">
        <f t="array" ref="M291">INDEX(GMWQ!$A$2:$NF$60,MATCH(1,(GMWQ!$NE$2:$NE$60=M$3)*(GMWQ!$ND$2:$ND$60=M$4)*(GMWQ!$NF$2:$NF$60=M$1),0),$E291-1966)</f>
        <v>5365.4520000000002</v>
      </c>
      <c r="N291" s="12" cm="1">
        <f t="array" ref="N291">INDEX(GMWQ!$A$2:$NF$60,MATCH(1,(GMWQ!$NE$2:$NE$60=N$3)*(GMWQ!$ND$2:$ND$60=N$4)*(GMWQ!$NF$2:$NF$60=N$1),0),$E291-1966)</f>
        <v>2281.5050000000001</v>
      </c>
      <c r="O291" s="12" cm="1">
        <f t="array" ref="O291">INDEX(GMWQ!$A$2:$NF$60,MATCH(1,(GMWQ!$NE$2:$NE$60=O$3)*(GMWQ!$ND$2:$ND$60=O$4)*(GMWQ!$NF$2:$NF$60=O$1),0),$E291-1966)</f>
        <v>2994.1550000000002</v>
      </c>
      <c r="P291" s="12" cm="1">
        <f t="array" ref="P291">INDEX(GMWQ!$A$2:$NF$60,MATCH(1,(GMWQ!$NE$2:$NE$60=P$3)*(GMWQ!$ND$2:$ND$60=P$4)*(GMWQ!$NF$2:$NF$60=P$1),0),$E291-1966)</f>
        <v>2021.4829999999999</v>
      </c>
      <c r="Q291" s="12" cm="1">
        <f t="array" ref="Q291">INDEX(GMWQ!$A$2:$NF$60,MATCH(1,(GMWQ!$NE$2:$NE$60=Q$3)*(GMWQ!$ND$2:$ND$60=Q$4)*(GMWQ!$NF$2:$NF$60=Q$1),0),$E291-1966)</f>
        <v>1270.0630000000001</v>
      </c>
      <c r="R291" s="12" cm="1">
        <f t="array" ref="R291">INDEX(GMWQ!$A$2:$NF$60,MATCH(1,(GMWQ!$NE$2:$NE$60=R$3)*(GMWQ!$ND$2:$ND$60=R$4)*(GMWQ!$NF$2:$NF$60=R$1),0),$E291-1966)</f>
        <v>799.82410000000004</v>
      </c>
      <c r="S291" s="12" cm="1">
        <f t="array" ref="S291">INDEX(GMWQ!$A$2:$NF$60,MATCH(1,(GMWQ!$NE$2:$NE$60=S$3)*(GMWQ!$ND$2:$ND$60=S$4)*(GMWQ!$NF$2:$NF$60=S$1),0),$E291-1966)</f>
        <v>4547.8130000000001</v>
      </c>
      <c r="T291" s="12" cm="1">
        <f t="array" ref="T291">INDEX(GMWQ!$A$2:$NF$60,MATCH(1,(GMWQ!$NE$2:$NE$60=T$3)*(GMWQ!$ND$2:$ND$60=T$4)*(GMWQ!$NF$2:$NF$60=T$1),0),$E291-1966)</f>
        <v>3850.9850000000001</v>
      </c>
      <c r="U291" s="12" cm="1">
        <f t="array" ref="U291">INDEX(GMWQ!$A$2:$NF$60,MATCH(1,(GMWQ!$NE$2:$NE$60=U$3)*(GMWQ!$ND$2:$ND$60=U$4)*(GMWQ!$NF$2:$NF$60=U$1),0),$E291-1966)</f>
        <v>1681.538</v>
      </c>
      <c r="V291" s="12" cm="1">
        <f t="array" ref="V291">INDEX(GMWQ!$A$2:$NF$60,MATCH(1,(GMWQ!$NE$2:$NE$60=V$3)*(GMWQ!$ND$2:$ND$60=V$4)*(GMWQ!$NF$2:$NF$60=V$1),0),$E291-1966)</f>
        <v>3362.0729999999999</v>
      </c>
      <c r="W291" s="12" cm="1">
        <f t="array" ref="W291">INDEX(GMWQ!$A$2:$NF$60,MATCH(1,(GMWQ!$NE$2:$NE$60=W$3)*(GMWQ!$ND$2:$ND$60=W$4)*(GMWQ!$NF$2:$NF$60=W$1),0),$E291-1966)</f>
        <v>6121.8940000000002</v>
      </c>
      <c r="X291" s="12" cm="1">
        <f t="array" ref="X291">INDEX(GMWQ!$A$2:$NF$60,MATCH(1,(GMWQ!$NE$2:$NE$60=X$3)*(GMWQ!$ND$2:$ND$60=X$4)*(GMWQ!$NF$2:$NF$60=X$1),0),$E291-1966)</f>
        <v>1362.1320000000001</v>
      </c>
      <c r="Y291" s="12" cm="1">
        <f t="array" ref="Y291">INDEX(GMWQ!$A$2:$NF$60,MATCH(1,(GMWQ!$NE$2:$NE$60=Y$3)*(GMWQ!$ND$2:$ND$60=Y$4)*(GMWQ!$NF$2:$NF$60=Y$1),0),$E291-1966)</f>
        <v>1129.9480000000001</v>
      </c>
      <c r="Z291" s="12" cm="1">
        <f t="array" ref="Z291">INDEX(GMWQ!$A$2:$NF$60,MATCH(1,(GMWQ!$NE$2:$NE$60=Z$3)*(GMWQ!$ND$2:$ND$60=Z$4)*(GMWQ!$NF$2:$NF$60=Z$1),0),$E291-1966)</f>
        <v>38461.33</v>
      </c>
      <c r="AA291" s="12" cm="1">
        <f t="array" ref="AA291">INDEX(GMWQ!$A$2:$NF$60,MATCH(1,(GMWQ!$NE$2:$NE$60=AA$3)*(GMWQ!$ND$2:$ND$60=AA$4)*(GMWQ!$NF$2:$NF$60=AA$1),0),$E291-1966)</f>
        <v>6710.9949999999999</v>
      </c>
    </row>
    <row r="292" spans="1:27" x14ac:dyDescent="0.25">
      <c r="B292" s="12">
        <f t="shared" si="23"/>
        <v>2044</v>
      </c>
      <c r="C292" s="12">
        <f t="shared" si="23"/>
        <v>2044</v>
      </c>
      <c r="E292" s="12">
        <f t="shared" si="20"/>
        <v>2258</v>
      </c>
      <c r="F292" s="12" cm="1">
        <f t="array" ref="F292">INDEX(GMWQ!$A$2:$NF$60,MATCH(1,(GMWQ!$NE$2:$NE$60=F$3)*(GMWQ!$ND$2:$ND$60=F$4)*(GMWQ!$NF$2:$NF$60=F$1),0),$E292-1966)</f>
        <v>42138.34</v>
      </c>
      <c r="G292" s="12" cm="1">
        <f t="array" ref="G292">INDEX(GMWQ!$A$2:$NF$60,MATCH(1,(GMWQ!$NE$2:$NE$60=G$3)*(GMWQ!$ND$2:$ND$60=G$4)*(GMWQ!$NF$2:$NF$60=G$1),0),$E292-1966)</f>
        <v>313.52199999999999</v>
      </c>
      <c r="H292" s="12" cm="1">
        <f t="array" ref="H292">INDEX(GMWQ!$A$2:$NF$60,MATCH(1,(GMWQ!$NE$2:$NE$60=H$3)*(GMWQ!$ND$2:$ND$60=H$4)*(GMWQ!$NF$2:$NF$60=H$1),0),$E292-1966)</f>
        <v>24.021080000000001</v>
      </c>
      <c r="I292" s="12" cm="1">
        <f t="array" ref="I292">INDEX(GMWQ!$A$2:$NF$60,MATCH(1,(GMWQ!$NE$2:$NE$60=I$3)*(GMWQ!$ND$2:$ND$60=I$4)*(GMWQ!$NF$2:$NF$60=I$1),0),$E292-1966)</f>
        <v>1778.896</v>
      </c>
      <c r="J292" s="12" cm="1">
        <f t="array" ref="J292">INDEX(GMWQ!$A$2:$NF$60,MATCH(1,(GMWQ!$NE$2:$NE$60=J$3)*(GMWQ!$ND$2:$ND$60=J$4)*(GMWQ!$NF$2:$NF$60=J$1),0),$E292-1966)</f>
        <v>121.7046</v>
      </c>
      <c r="K292" s="12" cm="1">
        <f t="array" ref="K292">INDEX(GMWQ!$A$2:$NF$60,MATCH(1,(GMWQ!$NE$2:$NE$60=K$3)*(GMWQ!$ND$2:$ND$60=K$4)*(GMWQ!$NF$2:$NF$60=K$1),0),$E292-1966)</f>
        <v>251.6122</v>
      </c>
      <c r="L292" s="12" cm="1">
        <f t="array" ref="L292">INDEX(GMWQ!$A$2:$NF$60,MATCH(1,(GMWQ!$NE$2:$NE$60=L$3)*(GMWQ!$ND$2:$ND$60=L$4)*(GMWQ!$NF$2:$NF$60=L$1),0),$E292-1966)</f>
        <v>2808.2919999999999</v>
      </c>
      <c r="M292" s="12" cm="1">
        <f t="array" ref="M292">INDEX(GMWQ!$A$2:$NF$60,MATCH(1,(GMWQ!$NE$2:$NE$60=M$3)*(GMWQ!$ND$2:$ND$60=M$4)*(GMWQ!$NF$2:$NF$60=M$1),0),$E292-1966)</f>
        <v>5370.25</v>
      </c>
      <c r="N292" s="12" cm="1">
        <f t="array" ref="N292">INDEX(GMWQ!$A$2:$NF$60,MATCH(1,(GMWQ!$NE$2:$NE$60=N$3)*(GMWQ!$ND$2:$ND$60=N$4)*(GMWQ!$NF$2:$NF$60=N$1),0),$E292-1966)</f>
        <v>2284.674</v>
      </c>
      <c r="O292" s="12" cm="1">
        <f t="array" ref="O292">INDEX(GMWQ!$A$2:$NF$60,MATCH(1,(GMWQ!$NE$2:$NE$60=O$3)*(GMWQ!$ND$2:$ND$60=O$4)*(GMWQ!$NF$2:$NF$60=O$1),0),$E292-1966)</f>
        <v>2995.8490000000002</v>
      </c>
      <c r="P292" s="12" cm="1">
        <f t="array" ref="P292">INDEX(GMWQ!$A$2:$NF$60,MATCH(1,(GMWQ!$NE$2:$NE$60=P$3)*(GMWQ!$ND$2:$ND$60=P$4)*(GMWQ!$NF$2:$NF$60=P$1),0),$E292-1966)</f>
        <v>2025.329</v>
      </c>
      <c r="Q292" s="12" cm="1">
        <f t="array" ref="Q292">INDEX(GMWQ!$A$2:$NF$60,MATCH(1,(GMWQ!$NE$2:$NE$60=Q$3)*(GMWQ!$ND$2:$ND$60=Q$4)*(GMWQ!$NF$2:$NF$60=Q$1),0),$E292-1966)</f>
        <v>1270.44</v>
      </c>
      <c r="R292" s="12" cm="1">
        <f t="array" ref="R292">INDEX(GMWQ!$A$2:$NF$60,MATCH(1,(GMWQ!$NE$2:$NE$60=R$3)*(GMWQ!$ND$2:$ND$60=R$4)*(GMWQ!$NF$2:$NF$60=R$1),0),$E292-1966)</f>
        <v>800.66909999999996</v>
      </c>
      <c r="S292" s="12" cm="1">
        <f t="array" ref="S292">INDEX(GMWQ!$A$2:$NF$60,MATCH(1,(GMWQ!$NE$2:$NE$60=S$3)*(GMWQ!$ND$2:$ND$60=S$4)*(GMWQ!$NF$2:$NF$60=S$1),0),$E292-1966)</f>
        <v>4561.0569999999998</v>
      </c>
      <c r="T292" s="12" cm="1">
        <f t="array" ref="T292">INDEX(GMWQ!$A$2:$NF$60,MATCH(1,(GMWQ!$NE$2:$NE$60=T$3)*(GMWQ!$ND$2:$ND$60=T$4)*(GMWQ!$NF$2:$NF$60=T$1),0),$E292-1966)</f>
        <v>3860.9380000000001</v>
      </c>
      <c r="U292" s="12" cm="1">
        <f t="array" ref="U292">INDEX(GMWQ!$A$2:$NF$60,MATCH(1,(GMWQ!$NE$2:$NE$60=U$3)*(GMWQ!$ND$2:$ND$60=U$4)*(GMWQ!$NF$2:$NF$60=U$1),0),$E292-1966)</f>
        <v>1679.204</v>
      </c>
      <c r="V292" s="12" cm="1">
        <f t="array" ref="V292">INDEX(GMWQ!$A$2:$NF$60,MATCH(1,(GMWQ!$NE$2:$NE$60=V$3)*(GMWQ!$ND$2:$ND$60=V$4)*(GMWQ!$NF$2:$NF$60=V$1),0),$E292-1966)</f>
        <v>3363.6170000000002</v>
      </c>
      <c r="W292" s="12" cm="1">
        <f t="array" ref="W292">INDEX(GMWQ!$A$2:$NF$60,MATCH(1,(GMWQ!$NE$2:$NE$60=W$3)*(GMWQ!$ND$2:$ND$60=W$4)*(GMWQ!$NF$2:$NF$60=W$1),0),$E292-1966)</f>
        <v>6132.8860000000004</v>
      </c>
      <c r="X292" s="12" cm="1">
        <f t="array" ref="X292">INDEX(GMWQ!$A$2:$NF$60,MATCH(1,(GMWQ!$NE$2:$NE$60=X$3)*(GMWQ!$ND$2:$ND$60=X$4)*(GMWQ!$NF$2:$NF$60=X$1),0),$E292-1966)</f>
        <v>1363.9659999999999</v>
      </c>
      <c r="Y292" s="12" cm="1">
        <f t="array" ref="Y292">INDEX(GMWQ!$A$2:$NF$60,MATCH(1,(GMWQ!$NE$2:$NE$60=Y$3)*(GMWQ!$ND$2:$ND$60=Y$4)*(GMWQ!$NF$2:$NF$60=Y$1),0),$E292-1966)</f>
        <v>1130.415</v>
      </c>
      <c r="Z292" s="12" cm="1">
        <f t="array" ref="Z292">INDEX(GMWQ!$A$2:$NF$60,MATCH(1,(GMWQ!$NE$2:$NE$60=Z$3)*(GMWQ!$ND$2:$ND$60=Z$4)*(GMWQ!$NF$2:$NF$60=Z$1),0),$E292-1966)</f>
        <v>38501.22</v>
      </c>
      <c r="AA292" s="12" cm="1">
        <f t="array" ref="AA292">INDEX(GMWQ!$A$2:$NF$60,MATCH(1,(GMWQ!$NE$2:$NE$60=AA$3)*(GMWQ!$ND$2:$ND$60=AA$4)*(GMWQ!$NF$2:$NF$60=AA$1),0),$E292-1966)</f>
        <v>6717.9549999999999</v>
      </c>
    </row>
    <row r="293" spans="1:27" x14ac:dyDescent="0.25">
      <c r="B293" s="12">
        <f t="shared" si="23"/>
        <v>2044</v>
      </c>
      <c r="C293" s="12">
        <f t="shared" si="23"/>
        <v>2044</v>
      </c>
      <c r="E293" s="12">
        <f t="shared" si="20"/>
        <v>2259</v>
      </c>
      <c r="F293" s="12" cm="1">
        <f t="array" ref="F293">INDEX(GMWQ!$A$2:$NF$60,MATCH(1,(GMWQ!$NE$2:$NE$60=F$3)*(GMWQ!$ND$2:$ND$60=F$4)*(GMWQ!$NF$2:$NF$60=F$1),0),$E293-1966)</f>
        <v>42170.239999999998</v>
      </c>
      <c r="G293" s="12" cm="1">
        <f t="array" ref="G293">INDEX(GMWQ!$A$2:$NF$60,MATCH(1,(GMWQ!$NE$2:$NE$60=G$3)*(GMWQ!$ND$2:$ND$60=G$4)*(GMWQ!$NF$2:$NF$60=G$1),0),$E293-1966)</f>
        <v>312.44110000000001</v>
      </c>
      <c r="H293" s="12" cm="1">
        <f t="array" ref="H293">INDEX(GMWQ!$A$2:$NF$60,MATCH(1,(GMWQ!$NE$2:$NE$60=H$3)*(GMWQ!$ND$2:$ND$60=H$4)*(GMWQ!$NF$2:$NF$60=H$1),0),$E293-1966)</f>
        <v>23.739249999999998</v>
      </c>
      <c r="I293" s="12" cm="1">
        <f t="array" ref="I293">INDEX(GMWQ!$A$2:$NF$60,MATCH(1,(GMWQ!$NE$2:$NE$60=I$3)*(GMWQ!$ND$2:$ND$60=I$4)*(GMWQ!$NF$2:$NF$60=I$1),0),$E293-1966)</f>
        <v>1767.7449999999999</v>
      </c>
      <c r="J293" s="12" cm="1">
        <f t="array" ref="J293">INDEX(GMWQ!$A$2:$NF$60,MATCH(1,(GMWQ!$NE$2:$NE$60=J$3)*(GMWQ!$ND$2:$ND$60=J$4)*(GMWQ!$NF$2:$NF$60=J$1),0),$E293-1966)</f>
        <v>121.27549999999999</v>
      </c>
      <c r="K293" s="12" cm="1">
        <f t="array" ref="K293">INDEX(GMWQ!$A$2:$NF$60,MATCH(1,(GMWQ!$NE$2:$NE$60=K$3)*(GMWQ!$ND$2:$ND$60=K$4)*(GMWQ!$NF$2:$NF$60=K$1),0),$E293-1966)</f>
        <v>251.32740000000001</v>
      </c>
      <c r="L293" s="12" cm="1">
        <f t="array" ref="L293">INDEX(GMWQ!$A$2:$NF$60,MATCH(1,(GMWQ!$NE$2:$NE$60=L$3)*(GMWQ!$ND$2:$ND$60=L$4)*(GMWQ!$NF$2:$NF$60=L$1),0),$E293-1966)</f>
        <v>2813.2089999999998</v>
      </c>
      <c r="M293" s="12" cm="1">
        <f t="array" ref="M293">INDEX(GMWQ!$A$2:$NF$60,MATCH(1,(GMWQ!$NE$2:$NE$60=M$3)*(GMWQ!$ND$2:$ND$60=M$4)*(GMWQ!$NF$2:$NF$60=M$1),0),$E293-1966)</f>
        <v>5373.6019999999999</v>
      </c>
      <c r="N293" s="12" cm="1">
        <f t="array" ref="N293">INDEX(GMWQ!$A$2:$NF$60,MATCH(1,(GMWQ!$NE$2:$NE$60=N$3)*(GMWQ!$ND$2:$ND$60=N$4)*(GMWQ!$NF$2:$NF$60=N$1),0),$E293-1966)</f>
        <v>2287.2130000000002</v>
      </c>
      <c r="O293" s="12" cm="1">
        <f t="array" ref="O293">INDEX(GMWQ!$A$2:$NF$60,MATCH(1,(GMWQ!$NE$2:$NE$60=O$3)*(GMWQ!$ND$2:$ND$60=O$4)*(GMWQ!$NF$2:$NF$60=O$1),0),$E293-1966)</f>
        <v>2996.7539999999999</v>
      </c>
      <c r="P293" s="12" cm="1">
        <f t="array" ref="P293">INDEX(GMWQ!$A$2:$NF$60,MATCH(1,(GMWQ!$NE$2:$NE$60=P$3)*(GMWQ!$ND$2:$ND$60=P$4)*(GMWQ!$NF$2:$NF$60=P$1),0),$E293-1966)</f>
        <v>2028.65</v>
      </c>
      <c r="Q293" s="12" cm="1">
        <f t="array" ref="Q293">INDEX(GMWQ!$A$2:$NF$60,MATCH(1,(GMWQ!$NE$2:$NE$60=Q$3)*(GMWQ!$ND$2:$ND$60=Q$4)*(GMWQ!$NF$2:$NF$60=Q$1),0),$E293-1966)</f>
        <v>1270.481</v>
      </c>
      <c r="R293" s="12" cm="1">
        <f t="array" ref="R293">INDEX(GMWQ!$A$2:$NF$60,MATCH(1,(GMWQ!$NE$2:$NE$60=R$3)*(GMWQ!$ND$2:$ND$60=R$4)*(GMWQ!$NF$2:$NF$60=R$1),0),$E293-1966)</f>
        <v>801.29920000000004</v>
      </c>
      <c r="S293" s="12" cm="1">
        <f t="array" ref="S293">INDEX(GMWQ!$A$2:$NF$60,MATCH(1,(GMWQ!$NE$2:$NE$60=S$3)*(GMWQ!$ND$2:$ND$60=S$4)*(GMWQ!$NF$2:$NF$60=S$1),0),$E293-1966)</f>
        <v>4573.1350000000002</v>
      </c>
      <c r="T293" s="12" cm="1">
        <f t="array" ref="T293">INDEX(GMWQ!$A$2:$NF$60,MATCH(1,(GMWQ!$NE$2:$NE$60=T$3)*(GMWQ!$ND$2:$ND$60=T$4)*(GMWQ!$NF$2:$NF$60=T$1),0),$E293-1966)</f>
        <v>3869.9</v>
      </c>
      <c r="U293" s="12" cm="1">
        <f t="array" ref="U293">INDEX(GMWQ!$A$2:$NF$60,MATCH(1,(GMWQ!$NE$2:$NE$60=U$3)*(GMWQ!$ND$2:$ND$60=U$4)*(GMWQ!$NF$2:$NF$60=U$1),0),$E293-1966)</f>
        <v>1676.3710000000001</v>
      </c>
      <c r="V293" s="12" cm="1">
        <f t="array" ref="V293">INDEX(GMWQ!$A$2:$NF$60,MATCH(1,(GMWQ!$NE$2:$NE$60=V$3)*(GMWQ!$ND$2:$ND$60=V$4)*(GMWQ!$NF$2:$NF$60=V$1),0),$E293-1966)</f>
        <v>3364.1350000000002</v>
      </c>
      <c r="W293" s="12" cm="1">
        <f t="array" ref="W293">INDEX(GMWQ!$A$2:$NF$60,MATCH(1,(GMWQ!$NE$2:$NE$60=W$3)*(GMWQ!$ND$2:$ND$60=W$4)*(GMWQ!$NF$2:$NF$60=W$1),0),$E293-1966)</f>
        <v>6142.0349999999999</v>
      </c>
      <c r="X293" s="12" cm="1">
        <f t="array" ref="X293">INDEX(GMWQ!$A$2:$NF$60,MATCH(1,(GMWQ!$NE$2:$NE$60=X$3)*(GMWQ!$ND$2:$ND$60=X$4)*(GMWQ!$NF$2:$NF$60=X$1),0),$E293-1966)</f>
        <v>1365.395</v>
      </c>
      <c r="Y293" s="12" cm="1">
        <f t="array" ref="Y293">INDEX(GMWQ!$A$2:$NF$60,MATCH(1,(GMWQ!$NE$2:$NE$60=Y$3)*(GMWQ!$ND$2:$ND$60=Y$4)*(GMWQ!$NF$2:$NF$60=Y$1),0),$E293-1966)</f>
        <v>1130.54</v>
      </c>
      <c r="Z293" s="12" cm="1">
        <f t="array" ref="Z293">INDEX(GMWQ!$A$2:$NF$60,MATCH(1,(GMWQ!$NE$2:$NE$60=Z$3)*(GMWQ!$ND$2:$ND$60=Z$4)*(GMWQ!$NF$2:$NF$60=Z$1),0),$E293-1966)</f>
        <v>38530.370000000003</v>
      </c>
      <c r="AA293" s="12" cm="1">
        <f t="array" ref="AA293">INDEX(GMWQ!$A$2:$NF$60,MATCH(1,(GMWQ!$NE$2:$NE$60=AA$3)*(GMWQ!$ND$2:$ND$60=AA$4)*(GMWQ!$NF$2:$NF$60=AA$1),0),$E293-1966)</f>
        <v>6723.0410000000002</v>
      </c>
    </row>
    <row r="294" spans="1:27" x14ac:dyDescent="0.25">
      <c r="B294" s="12">
        <f t="shared" si="23"/>
        <v>2044</v>
      </c>
      <c r="C294" s="12">
        <f t="shared" si="23"/>
        <v>2044</v>
      </c>
      <c r="E294" s="12">
        <f t="shared" si="20"/>
        <v>2260</v>
      </c>
      <c r="F294" s="12" cm="1">
        <f t="array" ref="F294">INDEX(GMWQ!$A$2:$NF$60,MATCH(1,(GMWQ!$NE$2:$NE$60=F$3)*(GMWQ!$ND$2:$ND$60=F$4)*(GMWQ!$NF$2:$NF$60=F$1),0),$E294-1966)</f>
        <v>42202.14</v>
      </c>
      <c r="G294" s="12" cm="1">
        <f t="array" ref="G294">INDEX(GMWQ!$A$2:$NF$60,MATCH(1,(GMWQ!$NE$2:$NE$60=G$3)*(GMWQ!$ND$2:$ND$60=G$4)*(GMWQ!$NF$2:$NF$60=G$1),0),$E294-1966)</f>
        <v>311.35419999999999</v>
      </c>
      <c r="H294" s="12" cm="1">
        <f t="array" ref="H294">INDEX(GMWQ!$A$2:$NF$60,MATCH(1,(GMWQ!$NE$2:$NE$60=H$3)*(GMWQ!$ND$2:$ND$60=H$4)*(GMWQ!$NF$2:$NF$60=H$1),0),$E294-1966)</f>
        <v>23.463560000000001</v>
      </c>
      <c r="I294" s="12" cm="1">
        <f t="array" ref="I294">INDEX(GMWQ!$A$2:$NF$60,MATCH(1,(GMWQ!$NE$2:$NE$60=I$3)*(GMWQ!$ND$2:$ND$60=I$4)*(GMWQ!$NF$2:$NF$60=I$1),0),$E294-1966)</f>
        <v>1756.7639999999999</v>
      </c>
      <c r="J294" s="12" cm="1">
        <f t="array" ref="J294">INDEX(GMWQ!$A$2:$NF$60,MATCH(1,(GMWQ!$NE$2:$NE$60=J$3)*(GMWQ!$ND$2:$ND$60=J$4)*(GMWQ!$NF$2:$NF$60=J$1),0),$E294-1966)</f>
        <v>120.87690000000001</v>
      </c>
      <c r="K294" s="12" cm="1">
        <f t="array" ref="K294">INDEX(GMWQ!$A$2:$NF$60,MATCH(1,(GMWQ!$NE$2:$NE$60=K$3)*(GMWQ!$ND$2:$ND$60=K$4)*(GMWQ!$NF$2:$NF$60=K$1),0),$E294-1966)</f>
        <v>251.04679999999999</v>
      </c>
      <c r="L294" s="12" cm="1">
        <f t="array" ref="L294">INDEX(GMWQ!$A$2:$NF$60,MATCH(1,(GMWQ!$NE$2:$NE$60=L$3)*(GMWQ!$ND$2:$ND$60=L$4)*(GMWQ!$NF$2:$NF$60=L$1),0),$E294-1966)</f>
        <v>2818.1</v>
      </c>
      <c r="M294" s="12" cm="1">
        <f t="array" ref="M294">INDEX(GMWQ!$A$2:$NF$60,MATCH(1,(GMWQ!$NE$2:$NE$60=M$3)*(GMWQ!$ND$2:$ND$60=M$4)*(GMWQ!$NF$2:$NF$60=M$1),0),$E294-1966)</f>
        <v>5376.9030000000002</v>
      </c>
      <c r="N294" s="12" cm="1">
        <f t="array" ref="N294">INDEX(GMWQ!$A$2:$NF$60,MATCH(1,(GMWQ!$NE$2:$NE$60=N$3)*(GMWQ!$ND$2:$ND$60=N$4)*(GMWQ!$NF$2:$NF$60=N$1),0),$E294-1966)</f>
        <v>2289.7350000000001</v>
      </c>
      <c r="O294" s="12" cm="1">
        <f t="array" ref="O294">INDEX(GMWQ!$A$2:$NF$60,MATCH(1,(GMWQ!$NE$2:$NE$60=O$3)*(GMWQ!$ND$2:$ND$60=O$4)*(GMWQ!$NF$2:$NF$60=O$1),0),$E294-1966)</f>
        <v>2997.6030000000001</v>
      </c>
      <c r="P294" s="12" cm="1">
        <f t="array" ref="P294">INDEX(GMWQ!$A$2:$NF$60,MATCH(1,(GMWQ!$NE$2:$NE$60=P$3)*(GMWQ!$ND$2:$ND$60=P$4)*(GMWQ!$NF$2:$NF$60=P$1),0),$E294-1966)</f>
        <v>2031.952</v>
      </c>
      <c r="Q294" s="12" cm="1">
        <f t="array" ref="Q294">INDEX(GMWQ!$A$2:$NF$60,MATCH(1,(GMWQ!$NE$2:$NE$60=Q$3)*(GMWQ!$ND$2:$ND$60=Q$4)*(GMWQ!$NF$2:$NF$60=Q$1),0),$E294-1966)</f>
        <v>1270.51</v>
      </c>
      <c r="R294" s="12" cm="1">
        <f t="array" ref="R294">INDEX(GMWQ!$A$2:$NF$60,MATCH(1,(GMWQ!$NE$2:$NE$60=R$3)*(GMWQ!$ND$2:$ND$60=R$4)*(GMWQ!$NF$2:$NF$60=R$1),0),$E294-1966)</f>
        <v>801.92610000000002</v>
      </c>
      <c r="S294" s="12" cm="1">
        <f t="array" ref="S294">INDEX(GMWQ!$A$2:$NF$60,MATCH(1,(GMWQ!$NE$2:$NE$60=S$3)*(GMWQ!$ND$2:$ND$60=S$4)*(GMWQ!$NF$2:$NF$60=S$1),0),$E294-1966)</f>
        <v>4585.2049999999999</v>
      </c>
      <c r="T294" s="12" cm="1">
        <f t="array" ref="T294">INDEX(GMWQ!$A$2:$NF$60,MATCH(1,(GMWQ!$NE$2:$NE$60=T$3)*(GMWQ!$ND$2:$ND$60=T$4)*(GMWQ!$NF$2:$NF$60=T$1),0),$E294-1966)</f>
        <v>3878.8270000000002</v>
      </c>
      <c r="U294" s="12" cm="1">
        <f t="array" ref="U294">INDEX(GMWQ!$A$2:$NF$60,MATCH(1,(GMWQ!$NE$2:$NE$60=U$3)*(GMWQ!$ND$2:$ND$60=U$4)*(GMWQ!$NF$2:$NF$60=U$1),0),$E294-1966)</f>
        <v>1673.5360000000001</v>
      </c>
      <c r="V294" s="12" cm="1">
        <f t="array" ref="V294">INDEX(GMWQ!$A$2:$NF$60,MATCH(1,(GMWQ!$NE$2:$NE$60=V$3)*(GMWQ!$ND$2:$ND$60=V$4)*(GMWQ!$NF$2:$NF$60=V$1),0),$E294-1966)</f>
        <v>3364.663</v>
      </c>
      <c r="W294" s="12" cm="1">
        <f t="array" ref="W294">INDEX(GMWQ!$A$2:$NF$60,MATCH(1,(GMWQ!$NE$2:$NE$60=W$3)*(GMWQ!$ND$2:$ND$60=W$4)*(GMWQ!$NF$2:$NF$60=W$1),0),$E294-1966)</f>
        <v>6151.1980000000003</v>
      </c>
      <c r="X294" s="12" cm="1">
        <f t="array" ref="X294">INDEX(GMWQ!$A$2:$NF$60,MATCH(1,(GMWQ!$NE$2:$NE$60=X$3)*(GMWQ!$ND$2:$ND$60=X$4)*(GMWQ!$NF$2:$NF$60=X$1),0),$E294-1966)</f>
        <v>1366.8209999999999</v>
      </c>
      <c r="Y294" s="12" cm="1">
        <f t="array" ref="Y294">INDEX(GMWQ!$A$2:$NF$60,MATCH(1,(GMWQ!$NE$2:$NE$60=Y$3)*(GMWQ!$ND$2:$ND$60=Y$4)*(GMWQ!$NF$2:$NF$60=Y$1),0),$E294-1966)</f>
        <v>1130.664</v>
      </c>
      <c r="Z294" s="12" cm="1">
        <f t="array" ref="Z294">INDEX(GMWQ!$A$2:$NF$60,MATCH(1,(GMWQ!$NE$2:$NE$60=Z$3)*(GMWQ!$ND$2:$ND$60=Z$4)*(GMWQ!$NF$2:$NF$60=Z$1),0),$E294-1966)</f>
        <v>38559.519999999997</v>
      </c>
      <c r="AA294" s="12" cm="1">
        <f t="array" ref="AA294">INDEX(GMWQ!$A$2:$NF$60,MATCH(1,(GMWQ!$NE$2:$NE$60=AA$3)*(GMWQ!$ND$2:$ND$60=AA$4)*(GMWQ!$NF$2:$NF$60=AA$1),0),$E294-1966)</f>
        <v>6728.1270000000004</v>
      </c>
    </row>
    <row r="295" spans="1:27" x14ac:dyDescent="0.25">
      <c r="A295" s="12">
        <v>2045</v>
      </c>
      <c r="B295" s="12">
        <f t="shared" si="23"/>
        <v>2045</v>
      </c>
      <c r="C295" s="12">
        <f t="shared" si="23"/>
        <v>2044</v>
      </c>
      <c r="D295" s="12">
        <f t="shared" si="23"/>
        <v>2044</v>
      </c>
      <c r="E295" s="12">
        <f t="shared" si="20"/>
        <v>2261</v>
      </c>
      <c r="F295" s="12" cm="1">
        <f t="array" ref="F295">INDEX(GMWQ!$A$2:$NF$60,MATCH(1,(GMWQ!$NE$2:$NE$60=F$3)*(GMWQ!$ND$2:$ND$60=F$4)*(GMWQ!$NF$2:$NF$60=F$1),0),$E295-1966)</f>
        <v>42234.05</v>
      </c>
      <c r="G295" s="12" cm="1">
        <f t="array" ref="G295">INDEX(GMWQ!$A$2:$NF$60,MATCH(1,(GMWQ!$NE$2:$NE$60=G$3)*(GMWQ!$ND$2:$ND$60=G$4)*(GMWQ!$NF$2:$NF$60=G$1),0),$E295-1966)</f>
        <v>310.2953</v>
      </c>
      <c r="H295" s="12" cm="1">
        <f t="array" ref="H295">INDEX(GMWQ!$A$2:$NF$60,MATCH(1,(GMWQ!$NE$2:$NE$60=H$3)*(GMWQ!$ND$2:$ND$60=H$4)*(GMWQ!$NF$2:$NF$60=H$1),0),$E295-1966)</f>
        <v>23.184460000000001</v>
      </c>
      <c r="I295" s="12" cm="1">
        <f t="array" ref="I295">INDEX(GMWQ!$A$2:$NF$60,MATCH(1,(GMWQ!$NE$2:$NE$60=I$3)*(GMWQ!$ND$2:$ND$60=I$4)*(GMWQ!$NF$2:$NF$60=I$1),0),$E295-1966)</f>
        <v>1745.645</v>
      </c>
      <c r="J295" s="12" cm="1">
        <f t="array" ref="J295">INDEX(GMWQ!$A$2:$NF$60,MATCH(1,(GMWQ!$NE$2:$NE$60=J$3)*(GMWQ!$ND$2:$ND$60=J$4)*(GMWQ!$NF$2:$NF$60=J$1),0),$E295-1966)</f>
        <v>120.4586</v>
      </c>
      <c r="K295" s="12" cm="1">
        <f t="array" ref="K295">INDEX(GMWQ!$A$2:$NF$60,MATCH(1,(GMWQ!$NE$2:$NE$60=K$3)*(GMWQ!$ND$2:$ND$60=K$4)*(GMWQ!$NF$2:$NF$60=K$1),0),$E295-1966)</f>
        <v>250.72290000000001</v>
      </c>
      <c r="L295" s="12" cm="1">
        <f t="array" ref="L295">INDEX(GMWQ!$A$2:$NF$60,MATCH(1,(GMWQ!$NE$2:$NE$60=L$3)*(GMWQ!$ND$2:$ND$60=L$4)*(GMWQ!$NF$2:$NF$60=L$1),0),$E295-1966)</f>
        <v>2823.1790000000001</v>
      </c>
      <c r="M295" s="12" cm="1">
        <f t="array" ref="M295">INDEX(GMWQ!$A$2:$NF$60,MATCH(1,(GMWQ!$NE$2:$NE$60=M$3)*(GMWQ!$ND$2:$ND$60=M$4)*(GMWQ!$NF$2:$NF$60=M$1),0),$E295-1966)</f>
        <v>5380.1059999999998</v>
      </c>
      <c r="N295" s="12" cm="1">
        <f t="array" ref="N295">INDEX(GMWQ!$A$2:$NF$60,MATCH(1,(GMWQ!$NE$2:$NE$60=N$3)*(GMWQ!$ND$2:$ND$60=N$4)*(GMWQ!$NF$2:$NF$60=N$1),0),$E295-1966)</f>
        <v>2292.1970000000001</v>
      </c>
      <c r="O295" s="12" cm="1">
        <f t="array" ref="O295">INDEX(GMWQ!$A$2:$NF$60,MATCH(1,(GMWQ!$NE$2:$NE$60=O$3)*(GMWQ!$ND$2:$ND$60=O$4)*(GMWQ!$NF$2:$NF$60=O$1),0),$E295-1966)</f>
        <v>2998.3609999999999</v>
      </c>
      <c r="P295" s="12" cm="1">
        <f t="array" ref="P295">INDEX(GMWQ!$A$2:$NF$60,MATCH(1,(GMWQ!$NE$2:$NE$60=P$3)*(GMWQ!$ND$2:$ND$60=P$4)*(GMWQ!$NF$2:$NF$60=P$1),0),$E295-1966)</f>
        <v>2035.164</v>
      </c>
      <c r="Q295" s="12" cm="1">
        <f t="array" ref="Q295">INDEX(GMWQ!$A$2:$NF$60,MATCH(1,(GMWQ!$NE$2:$NE$60=Q$3)*(GMWQ!$ND$2:$ND$60=Q$4)*(GMWQ!$NF$2:$NF$60=Q$1),0),$E295-1966)</f>
        <v>1270.5139999999999</v>
      </c>
      <c r="R295" s="12" cm="1">
        <f t="array" ref="R295">INDEX(GMWQ!$A$2:$NF$60,MATCH(1,(GMWQ!$NE$2:$NE$60=R$3)*(GMWQ!$ND$2:$ND$60=R$4)*(GMWQ!$NF$2:$NF$60=R$1),0),$E295-1966)</f>
        <v>802.5684</v>
      </c>
      <c r="S295" s="12" cm="1">
        <f t="array" ref="S295">INDEX(GMWQ!$A$2:$NF$60,MATCH(1,(GMWQ!$NE$2:$NE$60=S$3)*(GMWQ!$ND$2:$ND$60=S$4)*(GMWQ!$NF$2:$NF$60=S$1),0),$E295-1966)</f>
        <v>4597.1840000000002</v>
      </c>
      <c r="T295" s="12" cm="1">
        <f t="array" ref="T295">INDEX(GMWQ!$A$2:$NF$60,MATCH(1,(GMWQ!$NE$2:$NE$60=T$3)*(GMWQ!$ND$2:$ND$60=T$4)*(GMWQ!$NF$2:$NF$60=T$1),0),$E295-1966)</f>
        <v>3887.6869999999999</v>
      </c>
      <c r="U295" s="12" cm="1">
        <f t="array" ref="U295">INDEX(GMWQ!$A$2:$NF$60,MATCH(1,(GMWQ!$NE$2:$NE$60=U$3)*(GMWQ!$ND$2:$ND$60=U$4)*(GMWQ!$NF$2:$NF$60=U$1),0),$E295-1966)</f>
        <v>1670.7729999999999</v>
      </c>
      <c r="V295" s="12" cm="1">
        <f t="array" ref="V295">INDEX(GMWQ!$A$2:$NF$60,MATCH(1,(GMWQ!$NE$2:$NE$60=V$3)*(GMWQ!$ND$2:$ND$60=V$4)*(GMWQ!$NF$2:$NF$60=V$1),0),$E295-1966)</f>
        <v>3365.2919999999999</v>
      </c>
      <c r="W295" s="12" cm="1">
        <f t="array" ref="W295">INDEX(GMWQ!$A$2:$NF$60,MATCH(1,(GMWQ!$NE$2:$NE$60=W$3)*(GMWQ!$ND$2:$ND$60=W$4)*(GMWQ!$NF$2:$NF$60=W$1),0),$E295-1966)</f>
        <v>6160.5950000000003</v>
      </c>
      <c r="X295" s="12" cm="1">
        <f t="array" ref="X295">INDEX(GMWQ!$A$2:$NF$60,MATCH(1,(GMWQ!$NE$2:$NE$60=X$3)*(GMWQ!$ND$2:$ND$60=X$4)*(GMWQ!$NF$2:$NF$60=X$1),0),$E295-1966)</f>
        <v>1368.299</v>
      </c>
      <c r="Y295" s="12" cm="1">
        <f t="array" ref="Y295">INDEX(GMWQ!$A$2:$NF$60,MATCH(1,(GMWQ!$NE$2:$NE$60=Y$3)*(GMWQ!$ND$2:$ND$60=Y$4)*(GMWQ!$NF$2:$NF$60=Y$1),0),$E295-1966)</f>
        <v>1130.8309999999999</v>
      </c>
      <c r="Z295" s="12" cm="1">
        <f t="array" ref="Z295">INDEX(GMWQ!$A$2:$NF$60,MATCH(1,(GMWQ!$NE$2:$NE$60=Z$3)*(GMWQ!$ND$2:$ND$60=Z$4)*(GMWQ!$NF$2:$NF$60=Z$1),0),$E295-1966)</f>
        <v>38588.67</v>
      </c>
      <c r="AA295" s="12" cm="1">
        <f t="array" ref="AA295">INDEX(GMWQ!$A$2:$NF$60,MATCH(1,(GMWQ!$NE$2:$NE$60=AA$3)*(GMWQ!$ND$2:$ND$60=AA$4)*(GMWQ!$NF$2:$NF$60=AA$1),0),$E295-1966)</f>
        <v>6733.2129999999997</v>
      </c>
    </row>
    <row r="296" spans="1:27" x14ac:dyDescent="0.25">
      <c r="B296" s="12">
        <f t="shared" si="23"/>
        <v>2045</v>
      </c>
      <c r="C296" s="12">
        <f t="shared" si="23"/>
        <v>2045</v>
      </c>
      <c r="E296" s="12">
        <f t="shared" si="20"/>
        <v>2262</v>
      </c>
      <c r="F296" s="12" cm="1">
        <f t="array" ref="F296">INDEX(GMWQ!$A$2:$NF$60,MATCH(1,(GMWQ!$NE$2:$NE$60=F$3)*(GMWQ!$ND$2:$ND$60=F$4)*(GMWQ!$NF$2:$NF$60=F$1),0),$E296-1966)</f>
        <v>42265.95</v>
      </c>
      <c r="G296" s="12" cm="1">
        <f t="array" ref="G296">INDEX(GMWQ!$A$2:$NF$60,MATCH(1,(GMWQ!$NE$2:$NE$60=G$3)*(GMWQ!$ND$2:$ND$60=G$4)*(GMWQ!$NF$2:$NF$60=G$1),0),$E296-1966)</f>
        <v>309.21120000000002</v>
      </c>
      <c r="H296" s="12" cm="1">
        <f t="array" ref="H296">INDEX(GMWQ!$A$2:$NF$60,MATCH(1,(GMWQ!$NE$2:$NE$60=H$3)*(GMWQ!$ND$2:$ND$60=H$4)*(GMWQ!$NF$2:$NF$60=H$1),0),$E296-1966)</f>
        <v>22.9116</v>
      </c>
      <c r="I296" s="12" cm="1">
        <f t="array" ref="I296">INDEX(GMWQ!$A$2:$NF$60,MATCH(1,(GMWQ!$NE$2:$NE$60=I$3)*(GMWQ!$ND$2:$ND$60=I$4)*(GMWQ!$NF$2:$NF$60=I$1),0),$E296-1966)</f>
        <v>1734.8679999999999</v>
      </c>
      <c r="J296" s="12" cm="1">
        <f t="array" ref="J296">INDEX(GMWQ!$A$2:$NF$60,MATCH(1,(GMWQ!$NE$2:$NE$60=J$3)*(GMWQ!$ND$2:$ND$60=J$4)*(GMWQ!$NF$2:$NF$60=J$1),0),$E296-1966)</f>
        <v>120.02630000000001</v>
      </c>
      <c r="K296" s="12" cm="1">
        <f t="array" ref="K296">INDEX(GMWQ!$A$2:$NF$60,MATCH(1,(GMWQ!$NE$2:$NE$60=K$3)*(GMWQ!$ND$2:$ND$60=K$4)*(GMWQ!$NF$2:$NF$60=K$1),0),$E296-1966)</f>
        <v>250.4042</v>
      </c>
      <c r="L296" s="12" cm="1">
        <f t="array" ref="L296">INDEX(GMWQ!$A$2:$NF$60,MATCH(1,(GMWQ!$NE$2:$NE$60=L$3)*(GMWQ!$ND$2:$ND$60=L$4)*(GMWQ!$NF$2:$NF$60=L$1),0),$E296-1966)</f>
        <v>2828.078</v>
      </c>
      <c r="M296" s="12" cm="1">
        <f t="array" ref="M296">INDEX(GMWQ!$A$2:$NF$60,MATCH(1,(GMWQ!$NE$2:$NE$60=M$3)*(GMWQ!$ND$2:$ND$60=M$4)*(GMWQ!$NF$2:$NF$60=M$1),0),$E296-1966)</f>
        <v>5383.3410000000003</v>
      </c>
      <c r="N296" s="12" cm="1">
        <f t="array" ref="N296">INDEX(GMWQ!$A$2:$NF$60,MATCH(1,(GMWQ!$NE$2:$NE$60=N$3)*(GMWQ!$ND$2:$ND$60=N$4)*(GMWQ!$NF$2:$NF$60=N$1),0),$E296-1966)</f>
        <v>2294.712</v>
      </c>
      <c r="O296" s="12" cm="1">
        <f t="array" ref="O296">INDEX(GMWQ!$A$2:$NF$60,MATCH(1,(GMWQ!$NE$2:$NE$60=O$3)*(GMWQ!$ND$2:$ND$60=O$4)*(GMWQ!$NF$2:$NF$60=O$1),0),$E296-1966)</f>
        <v>2999.1529999999998</v>
      </c>
      <c r="P296" s="12" cm="1">
        <f t="array" ref="P296">INDEX(GMWQ!$A$2:$NF$60,MATCH(1,(GMWQ!$NE$2:$NE$60=P$3)*(GMWQ!$ND$2:$ND$60=P$4)*(GMWQ!$NF$2:$NF$60=P$1),0),$E296-1966)</f>
        <v>2038.441</v>
      </c>
      <c r="Q296" s="12" cm="1">
        <f t="array" ref="Q296">INDEX(GMWQ!$A$2:$NF$60,MATCH(1,(GMWQ!$NE$2:$NE$60=Q$3)*(GMWQ!$ND$2:$ND$60=Q$4)*(GMWQ!$NF$2:$NF$60=Q$1),0),$E296-1966)</f>
        <v>1270.521</v>
      </c>
      <c r="R296" s="12" cm="1">
        <f t="array" ref="R296">INDEX(GMWQ!$A$2:$NF$60,MATCH(1,(GMWQ!$NE$2:$NE$60=R$3)*(GMWQ!$ND$2:$ND$60=R$4)*(GMWQ!$NF$2:$NF$60=R$1),0),$E296-1966)</f>
        <v>803.18640000000005</v>
      </c>
      <c r="S296" s="12" cm="1">
        <f t="array" ref="S296">INDEX(GMWQ!$A$2:$NF$60,MATCH(1,(GMWQ!$NE$2:$NE$60=S$3)*(GMWQ!$ND$2:$ND$60=S$4)*(GMWQ!$NF$2:$NF$60=S$1),0),$E296-1966)</f>
        <v>4609.2439999999997</v>
      </c>
      <c r="T296" s="12" cm="1">
        <f t="array" ref="T296">INDEX(GMWQ!$A$2:$NF$60,MATCH(1,(GMWQ!$NE$2:$NE$60=T$3)*(GMWQ!$ND$2:$ND$60=T$4)*(GMWQ!$NF$2:$NF$60=T$1),0),$E296-1966)</f>
        <v>3896.596</v>
      </c>
      <c r="U296" s="12" cm="1">
        <f t="array" ref="U296">INDEX(GMWQ!$A$2:$NF$60,MATCH(1,(GMWQ!$NE$2:$NE$60=U$3)*(GMWQ!$ND$2:$ND$60=U$4)*(GMWQ!$NF$2:$NF$60=U$1),0),$E296-1966)</f>
        <v>1667.95</v>
      </c>
      <c r="V296" s="12" cm="1">
        <f t="array" ref="V296">INDEX(GMWQ!$A$2:$NF$60,MATCH(1,(GMWQ!$NE$2:$NE$60=V$3)*(GMWQ!$ND$2:$ND$60=V$4)*(GMWQ!$NF$2:$NF$60=V$1),0),$E296-1966)</f>
        <v>3365.8229999999999</v>
      </c>
      <c r="W296" s="12" cm="1">
        <f t="array" ref="W296">INDEX(GMWQ!$A$2:$NF$60,MATCH(1,(GMWQ!$NE$2:$NE$60=W$3)*(GMWQ!$ND$2:$ND$60=W$4)*(GMWQ!$NF$2:$NF$60=W$1),0),$E296-1966)</f>
        <v>6169.7979999999998</v>
      </c>
      <c r="X296" s="12" cm="1">
        <f t="array" ref="X296">INDEX(GMWQ!$A$2:$NF$60,MATCH(1,(GMWQ!$NE$2:$NE$60=X$3)*(GMWQ!$ND$2:$ND$60=X$4)*(GMWQ!$NF$2:$NF$60=X$1),0),$E296-1966)</f>
        <v>1369.7329999999999</v>
      </c>
      <c r="Y296" s="12" cm="1">
        <f t="array" ref="Y296">INDEX(GMWQ!$A$2:$NF$60,MATCH(1,(GMWQ!$NE$2:$NE$60=Y$3)*(GMWQ!$ND$2:$ND$60=Y$4)*(GMWQ!$NF$2:$NF$60=Y$1),0),$E296-1966)</f>
        <v>1130.9570000000001</v>
      </c>
      <c r="Z296" s="12" cm="1">
        <f t="array" ref="Z296">INDEX(GMWQ!$A$2:$NF$60,MATCH(1,(GMWQ!$NE$2:$NE$60=Z$3)*(GMWQ!$ND$2:$ND$60=Z$4)*(GMWQ!$NF$2:$NF$60=Z$1),0),$E296-1966)</f>
        <v>38617.82</v>
      </c>
      <c r="AA296" s="12" cm="1">
        <f t="array" ref="AA296">INDEX(GMWQ!$A$2:$NF$60,MATCH(1,(GMWQ!$NE$2:$NE$60=AA$3)*(GMWQ!$ND$2:$ND$60=AA$4)*(GMWQ!$NF$2:$NF$60=AA$1),0),$E296-1966)</f>
        <v>6738.3</v>
      </c>
    </row>
    <row r="297" spans="1:27" x14ac:dyDescent="0.25">
      <c r="B297" s="12">
        <f t="shared" si="23"/>
        <v>2045</v>
      </c>
      <c r="C297" s="12">
        <f t="shared" si="23"/>
        <v>2045</v>
      </c>
      <c r="E297" s="12">
        <f t="shared" si="20"/>
        <v>2263</v>
      </c>
      <c r="F297" s="12" cm="1">
        <f t="array" ref="F297">INDEX(GMWQ!$A$2:$NF$60,MATCH(1,(GMWQ!$NE$2:$NE$60=F$3)*(GMWQ!$ND$2:$ND$60=F$4)*(GMWQ!$NF$2:$NF$60=F$1),0),$E297-1966)</f>
        <v>42292.44</v>
      </c>
      <c r="G297" s="12" cm="1">
        <f t="array" ref="G297">INDEX(GMWQ!$A$2:$NF$60,MATCH(1,(GMWQ!$NE$2:$NE$60=G$3)*(GMWQ!$ND$2:$ND$60=G$4)*(GMWQ!$NF$2:$NF$60=G$1),0),$E297-1966)</f>
        <v>308.08909999999997</v>
      </c>
      <c r="H297" s="12" cm="1">
        <f t="array" ref="H297">INDEX(GMWQ!$A$2:$NF$60,MATCH(1,(GMWQ!$NE$2:$NE$60=H$3)*(GMWQ!$ND$2:$ND$60=H$4)*(GMWQ!$NF$2:$NF$60=H$1),0),$E297-1966)</f>
        <v>22.638339999999999</v>
      </c>
      <c r="I297" s="12" cm="1">
        <f t="array" ref="I297">INDEX(GMWQ!$A$2:$NF$60,MATCH(1,(GMWQ!$NE$2:$NE$60=I$3)*(GMWQ!$ND$2:$ND$60=I$4)*(GMWQ!$NF$2:$NF$60=I$1),0),$E297-1966)</f>
        <v>1723.7629999999999</v>
      </c>
      <c r="J297" s="12" cm="1">
        <f t="array" ref="J297">INDEX(GMWQ!$A$2:$NF$60,MATCH(1,(GMWQ!$NE$2:$NE$60=J$3)*(GMWQ!$ND$2:$ND$60=J$4)*(GMWQ!$NF$2:$NF$60=J$1),0),$E297-1966)</f>
        <v>119.57080000000001</v>
      </c>
      <c r="K297" s="12" cm="1">
        <f t="array" ref="K297">INDEX(GMWQ!$A$2:$NF$60,MATCH(1,(GMWQ!$NE$2:$NE$60=K$3)*(GMWQ!$ND$2:$ND$60=K$4)*(GMWQ!$NF$2:$NF$60=K$1),0),$E297-1966)</f>
        <v>250.10130000000001</v>
      </c>
      <c r="L297" s="12" cm="1">
        <f t="array" ref="L297">INDEX(GMWQ!$A$2:$NF$60,MATCH(1,(GMWQ!$NE$2:$NE$60=L$3)*(GMWQ!$ND$2:$ND$60=L$4)*(GMWQ!$NF$2:$NF$60=L$1),0),$E297-1966)</f>
        <v>2832.654</v>
      </c>
      <c r="M297" s="12" cm="1">
        <f t="array" ref="M297">INDEX(GMWQ!$A$2:$NF$60,MATCH(1,(GMWQ!$NE$2:$NE$60=M$3)*(GMWQ!$ND$2:$ND$60=M$4)*(GMWQ!$NF$2:$NF$60=M$1),0),$E297-1966)</f>
        <v>5385.8940000000002</v>
      </c>
      <c r="N297" s="12" cm="1">
        <f t="array" ref="N297">INDEX(GMWQ!$A$2:$NF$60,MATCH(1,(GMWQ!$NE$2:$NE$60=N$3)*(GMWQ!$ND$2:$ND$60=N$4)*(GMWQ!$NF$2:$NF$60=N$1),0),$E297-1966)</f>
        <v>2296.9229999999998</v>
      </c>
      <c r="O297" s="12" cm="1">
        <f t="array" ref="O297">INDEX(GMWQ!$A$2:$NF$60,MATCH(1,(GMWQ!$NE$2:$NE$60=O$3)*(GMWQ!$ND$2:$ND$60=O$4)*(GMWQ!$NF$2:$NF$60=O$1),0),$E297-1966)</f>
        <v>2999.58</v>
      </c>
      <c r="P297" s="12" cm="1">
        <f t="array" ref="P297">INDEX(GMWQ!$A$2:$NF$60,MATCH(1,(GMWQ!$NE$2:$NE$60=P$3)*(GMWQ!$ND$2:$ND$60=P$4)*(GMWQ!$NF$2:$NF$60=P$1),0),$E297-1966)</f>
        <v>2041.473</v>
      </c>
      <c r="Q297" s="12" cm="1">
        <f t="array" ref="Q297">INDEX(GMWQ!$A$2:$NF$60,MATCH(1,(GMWQ!$NE$2:$NE$60=Q$3)*(GMWQ!$ND$2:$ND$60=Q$4)*(GMWQ!$NF$2:$NF$60=Q$1),0),$E297-1966)</f>
        <v>1270.373</v>
      </c>
      <c r="R297" s="12" cm="1">
        <f t="array" ref="R297">INDEX(GMWQ!$A$2:$NF$60,MATCH(1,(GMWQ!$NE$2:$NE$60=R$3)*(GMWQ!$ND$2:$ND$60=R$4)*(GMWQ!$NF$2:$NF$60=R$1),0),$E297-1966)</f>
        <v>803.70259999999996</v>
      </c>
      <c r="S297" s="12" cm="1">
        <f t="array" ref="S297">INDEX(GMWQ!$A$2:$NF$60,MATCH(1,(GMWQ!$NE$2:$NE$60=S$3)*(GMWQ!$ND$2:$ND$60=S$4)*(GMWQ!$NF$2:$NF$60=S$1),0),$E297-1966)</f>
        <v>4620.759</v>
      </c>
      <c r="T297" s="12" cm="1">
        <f t="array" ref="T297">INDEX(GMWQ!$A$2:$NF$60,MATCH(1,(GMWQ!$NE$2:$NE$60=T$3)*(GMWQ!$ND$2:$ND$60=T$4)*(GMWQ!$NF$2:$NF$60=T$1),0),$E297-1966)</f>
        <v>3905.0459999999998</v>
      </c>
      <c r="U297" s="12" cm="1">
        <f t="array" ref="U297">INDEX(GMWQ!$A$2:$NF$60,MATCH(1,(GMWQ!$NE$2:$NE$60=U$3)*(GMWQ!$ND$2:$ND$60=U$4)*(GMWQ!$NF$2:$NF$60=U$1),0),$E297-1966)</f>
        <v>1664.9059999999999</v>
      </c>
      <c r="V297" s="12" cm="1">
        <f t="array" ref="V297">INDEX(GMWQ!$A$2:$NF$60,MATCH(1,(GMWQ!$NE$2:$NE$60=V$3)*(GMWQ!$ND$2:$ND$60=V$4)*(GMWQ!$NF$2:$NF$60=V$1),0),$E297-1966)</f>
        <v>3365.8870000000002</v>
      </c>
      <c r="W297" s="12" cm="1">
        <f t="array" ref="W297">INDEX(GMWQ!$A$2:$NF$60,MATCH(1,(GMWQ!$NE$2:$NE$60=W$3)*(GMWQ!$ND$2:$ND$60=W$4)*(GMWQ!$NF$2:$NF$60=W$1),0),$E297-1966)</f>
        <v>6178.1660000000002</v>
      </c>
      <c r="X297" s="12" cm="1">
        <f t="array" ref="X297">INDEX(GMWQ!$A$2:$NF$60,MATCH(1,(GMWQ!$NE$2:$NE$60=X$3)*(GMWQ!$ND$2:$ND$60=X$4)*(GMWQ!$NF$2:$NF$60=X$1),0),$E297-1966)</f>
        <v>1370.982</v>
      </c>
      <c r="Y297" s="12" cm="1">
        <f t="array" ref="Y297">INDEX(GMWQ!$A$2:$NF$60,MATCH(1,(GMWQ!$NE$2:$NE$60=Y$3)*(GMWQ!$ND$2:$ND$60=Y$4)*(GMWQ!$NF$2:$NF$60=Y$1),0),$E297-1966)</f>
        <v>1130.9280000000001</v>
      </c>
      <c r="Z297" s="12" cm="1">
        <f t="array" ref="Z297">INDEX(GMWQ!$A$2:$NF$60,MATCH(1,(GMWQ!$NE$2:$NE$60=Z$3)*(GMWQ!$ND$2:$ND$60=Z$4)*(GMWQ!$NF$2:$NF$60=Z$1),0),$E297-1966)</f>
        <v>38642.019999999997</v>
      </c>
      <c r="AA297" s="12" cm="1">
        <f t="array" ref="AA297">INDEX(GMWQ!$A$2:$NF$60,MATCH(1,(GMWQ!$NE$2:$NE$60=AA$3)*(GMWQ!$ND$2:$ND$60=AA$4)*(GMWQ!$NF$2:$NF$60=AA$1),0),$E297-1966)</f>
        <v>6742.5230000000001</v>
      </c>
    </row>
    <row r="298" spans="1:27" x14ac:dyDescent="0.25">
      <c r="B298" s="12">
        <f t="shared" si="23"/>
        <v>2045</v>
      </c>
      <c r="C298" s="12">
        <f t="shared" si="23"/>
        <v>2045</v>
      </c>
      <c r="E298" s="12">
        <f t="shared" si="20"/>
        <v>2264</v>
      </c>
      <c r="F298" s="12" cm="1">
        <f t="array" ref="F298">INDEX(GMWQ!$A$2:$NF$60,MATCH(1,(GMWQ!$NE$2:$NE$60=F$3)*(GMWQ!$ND$2:$ND$60=F$4)*(GMWQ!$NF$2:$NF$60=F$1),0),$E298-1966)</f>
        <v>42318.93</v>
      </c>
      <c r="G298" s="12" cm="1">
        <f t="array" ref="G298">INDEX(GMWQ!$A$2:$NF$60,MATCH(1,(GMWQ!$NE$2:$NE$60=G$3)*(GMWQ!$ND$2:$ND$60=G$4)*(GMWQ!$NF$2:$NF$60=G$1),0),$E298-1966)</f>
        <v>306.96030000000002</v>
      </c>
      <c r="H298" s="12" cm="1">
        <f t="array" ref="H298">INDEX(GMWQ!$A$2:$NF$60,MATCH(1,(GMWQ!$NE$2:$NE$60=H$3)*(GMWQ!$ND$2:$ND$60=H$4)*(GMWQ!$NF$2:$NF$60=H$1),0),$E298-1966)</f>
        <v>22.367249999999999</v>
      </c>
      <c r="I298" s="12" cm="1">
        <f t="array" ref="I298">INDEX(GMWQ!$A$2:$NF$60,MATCH(1,(GMWQ!$NE$2:$NE$60=I$3)*(GMWQ!$ND$2:$ND$60=I$4)*(GMWQ!$NF$2:$NF$60=I$1),0),$E298-1966)</f>
        <v>1712.8109999999999</v>
      </c>
      <c r="J298" s="12" cm="1">
        <f t="array" ref="J298">INDEX(GMWQ!$A$2:$NF$60,MATCH(1,(GMWQ!$NE$2:$NE$60=J$3)*(GMWQ!$ND$2:$ND$60=J$4)*(GMWQ!$NF$2:$NF$60=J$1),0),$E298-1966)</f>
        <v>119.13249999999999</v>
      </c>
      <c r="K298" s="12" cm="1">
        <f t="array" ref="K298">INDEX(GMWQ!$A$2:$NF$60,MATCH(1,(GMWQ!$NE$2:$NE$60=K$3)*(GMWQ!$ND$2:$ND$60=K$4)*(GMWQ!$NF$2:$NF$60=K$1),0),$E298-1966)</f>
        <v>249.76410000000001</v>
      </c>
      <c r="L298" s="12" cm="1">
        <f t="array" ref="L298">INDEX(GMWQ!$A$2:$NF$60,MATCH(1,(GMWQ!$NE$2:$NE$60=L$3)*(GMWQ!$ND$2:$ND$60=L$4)*(GMWQ!$NF$2:$NF$60=L$1),0),$E298-1966)</f>
        <v>2837.192</v>
      </c>
      <c r="M298" s="12" cm="1">
        <f t="array" ref="M298">INDEX(GMWQ!$A$2:$NF$60,MATCH(1,(GMWQ!$NE$2:$NE$60=M$3)*(GMWQ!$ND$2:$ND$60=M$4)*(GMWQ!$NF$2:$NF$60=M$1),0),$E298-1966)</f>
        <v>5388.4129999999996</v>
      </c>
      <c r="N298" s="12" cm="1">
        <f t="array" ref="N298">INDEX(GMWQ!$A$2:$NF$60,MATCH(1,(GMWQ!$NE$2:$NE$60=N$3)*(GMWQ!$ND$2:$ND$60=N$4)*(GMWQ!$NF$2:$NF$60=N$1),0),$E298-1966)</f>
        <v>2299.1309999999999</v>
      </c>
      <c r="O298" s="12" cm="1">
        <f t="array" ref="O298">INDEX(GMWQ!$A$2:$NF$60,MATCH(1,(GMWQ!$NE$2:$NE$60=O$3)*(GMWQ!$ND$2:$ND$60=O$4)*(GMWQ!$NF$2:$NF$60=O$1),0),$E298-1966)</f>
        <v>2999.971</v>
      </c>
      <c r="P298" s="12" cm="1">
        <f t="array" ref="P298">INDEX(GMWQ!$A$2:$NF$60,MATCH(1,(GMWQ!$NE$2:$NE$60=P$3)*(GMWQ!$ND$2:$ND$60=P$4)*(GMWQ!$NF$2:$NF$60=P$1),0),$E298-1966)</f>
        <v>2044.4970000000001</v>
      </c>
      <c r="Q298" s="12" cm="1">
        <f t="array" ref="Q298">INDEX(GMWQ!$A$2:$NF$60,MATCH(1,(GMWQ!$NE$2:$NE$60=Q$3)*(GMWQ!$ND$2:$ND$60=Q$4)*(GMWQ!$NF$2:$NF$60=Q$1),0),$E298-1966)</f>
        <v>1270.2149999999999</v>
      </c>
      <c r="R298" s="12" cm="1">
        <f t="array" ref="R298">INDEX(GMWQ!$A$2:$NF$60,MATCH(1,(GMWQ!$NE$2:$NE$60=R$3)*(GMWQ!$ND$2:$ND$60=R$4)*(GMWQ!$NF$2:$NF$60=R$1),0),$E298-1966)</f>
        <v>804.21500000000003</v>
      </c>
      <c r="S298" s="12" cm="1">
        <f t="array" ref="S298">INDEX(GMWQ!$A$2:$NF$60,MATCH(1,(GMWQ!$NE$2:$NE$60=S$3)*(GMWQ!$ND$2:$ND$60=S$4)*(GMWQ!$NF$2:$NF$60=S$1),0),$E298-1966)</f>
        <v>4632.2830000000004</v>
      </c>
      <c r="T298" s="12" cm="1">
        <f t="array" ref="T298">INDEX(GMWQ!$A$2:$NF$60,MATCH(1,(GMWQ!$NE$2:$NE$60=T$3)*(GMWQ!$ND$2:$ND$60=T$4)*(GMWQ!$NF$2:$NF$60=T$1),0),$E298-1966)</f>
        <v>3913.49</v>
      </c>
      <c r="U298" s="12" cm="1">
        <f t="array" ref="U298">INDEX(GMWQ!$A$2:$NF$60,MATCH(1,(GMWQ!$NE$2:$NE$60=U$3)*(GMWQ!$ND$2:$ND$60=U$4)*(GMWQ!$NF$2:$NF$60=U$1),0),$E298-1966)</f>
        <v>1661.8620000000001</v>
      </c>
      <c r="V298" s="12" cm="1">
        <f t="array" ref="V298">INDEX(GMWQ!$A$2:$NF$60,MATCH(1,(GMWQ!$NE$2:$NE$60=V$3)*(GMWQ!$ND$2:$ND$60=V$4)*(GMWQ!$NF$2:$NF$60=V$1),0),$E298-1966)</f>
        <v>3365.9609999999998</v>
      </c>
      <c r="W298" s="12" cm="1">
        <f t="array" ref="W298">INDEX(GMWQ!$A$2:$NF$60,MATCH(1,(GMWQ!$NE$2:$NE$60=W$3)*(GMWQ!$ND$2:$ND$60=W$4)*(GMWQ!$NF$2:$NF$60=W$1),0),$E298-1966)</f>
        <v>6186.5410000000002</v>
      </c>
      <c r="X298" s="12" cm="1">
        <f t="array" ref="X298">INDEX(GMWQ!$A$2:$NF$60,MATCH(1,(GMWQ!$NE$2:$NE$60=X$3)*(GMWQ!$ND$2:$ND$60=X$4)*(GMWQ!$NF$2:$NF$60=X$1),0),$E298-1966)</f>
        <v>1372.232</v>
      </c>
      <c r="Y298" s="12" cm="1">
        <f t="array" ref="Y298">INDEX(GMWQ!$A$2:$NF$60,MATCH(1,(GMWQ!$NE$2:$NE$60=Y$3)*(GMWQ!$ND$2:$ND$60=Y$4)*(GMWQ!$NF$2:$NF$60=Y$1),0),$E298-1966)</f>
        <v>1130.8969999999999</v>
      </c>
      <c r="Z298" s="12" cm="1">
        <f t="array" ref="Z298">INDEX(GMWQ!$A$2:$NF$60,MATCH(1,(GMWQ!$NE$2:$NE$60=Z$3)*(GMWQ!$ND$2:$ND$60=Z$4)*(GMWQ!$NF$2:$NF$60=Z$1),0),$E298-1966)</f>
        <v>38666.230000000003</v>
      </c>
      <c r="AA298" s="12" cm="1">
        <f t="array" ref="AA298">INDEX(GMWQ!$A$2:$NF$60,MATCH(1,(GMWQ!$NE$2:$NE$60=AA$3)*(GMWQ!$ND$2:$ND$60=AA$4)*(GMWQ!$NF$2:$NF$60=AA$1),0),$E298-1966)</f>
        <v>6746.7470000000003</v>
      </c>
    </row>
    <row r="299" spans="1:27" x14ac:dyDescent="0.25">
      <c r="A299" s="12">
        <v>2046</v>
      </c>
      <c r="B299" s="12">
        <f t="shared" si="23"/>
        <v>2046</v>
      </c>
      <c r="C299" s="12">
        <f t="shared" si="23"/>
        <v>2045</v>
      </c>
      <c r="D299" s="12">
        <f t="shared" si="23"/>
        <v>2045</v>
      </c>
      <c r="E299" s="12">
        <f t="shared" si="20"/>
        <v>2265</v>
      </c>
      <c r="F299" s="12" cm="1">
        <f t="array" ref="F299">INDEX(GMWQ!$A$2:$NF$60,MATCH(1,(GMWQ!$NE$2:$NE$60=F$3)*(GMWQ!$ND$2:$ND$60=F$4)*(GMWQ!$NF$2:$NF$60=F$1),0),$E299-1966)</f>
        <v>42345.43</v>
      </c>
      <c r="G299" s="12" cm="1">
        <f t="array" ref="G299">INDEX(GMWQ!$A$2:$NF$60,MATCH(1,(GMWQ!$NE$2:$NE$60=G$3)*(GMWQ!$ND$2:$ND$60=G$4)*(GMWQ!$NF$2:$NF$60=G$1),0),$E299-1966)</f>
        <v>305.86009999999999</v>
      </c>
      <c r="H299" s="12" cm="1">
        <f t="array" ref="H299">INDEX(GMWQ!$A$2:$NF$60,MATCH(1,(GMWQ!$NE$2:$NE$60=H$3)*(GMWQ!$ND$2:$ND$60=H$4)*(GMWQ!$NF$2:$NF$60=H$1),0),$E299-1966)</f>
        <v>22.094989999999999</v>
      </c>
      <c r="I299" s="12" cm="1">
        <f t="array" ref="I299">INDEX(GMWQ!$A$2:$NF$60,MATCH(1,(GMWQ!$NE$2:$NE$60=I$3)*(GMWQ!$ND$2:$ND$60=I$4)*(GMWQ!$NF$2:$NF$60=I$1),0),$E299-1966)</f>
        <v>1701.741</v>
      </c>
      <c r="J299" s="12" cm="1">
        <f t="array" ref="J299">INDEX(GMWQ!$A$2:$NF$60,MATCH(1,(GMWQ!$NE$2:$NE$60=J$3)*(GMWQ!$ND$2:$ND$60=J$4)*(GMWQ!$NF$2:$NF$60=J$1),0),$E299-1966)</f>
        <v>118.6823</v>
      </c>
      <c r="K299" s="12" cm="1">
        <f t="array" ref="K299">INDEX(GMWQ!$A$2:$NF$60,MATCH(1,(GMWQ!$NE$2:$NE$60=K$3)*(GMWQ!$ND$2:$ND$60=K$4)*(GMWQ!$NF$2:$NF$60=K$1),0),$E299-1966)</f>
        <v>249.40459999999999</v>
      </c>
      <c r="L299" s="12" cm="1">
        <f t="array" ref="L299">INDEX(GMWQ!$A$2:$NF$60,MATCH(1,(GMWQ!$NE$2:$NE$60=L$3)*(GMWQ!$ND$2:$ND$60=L$4)*(GMWQ!$NF$2:$NF$60=L$1),0),$E299-1966)</f>
        <v>2841.922</v>
      </c>
      <c r="M299" s="12" cm="1">
        <f t="array" ref="M299">INDEX(GMWQ!$A$2:$NF$60,MATCH(1,(GMWQ!$NE$2:$NE$60=M$3)*(GMWQ!$ND$2:$ND$60=M$4)*(GMWQ!$NF$2:$NF$60=M$1),0),$E299-1966)</f>
        <v>5390.835</v>
      </c>
      <c r="N299" s="12" cm="1">
        <f t="array" ref="N299">INDEX(GMWQ!$A$2:$NF$60,MATCH(1,(GMWQ!$NE$2:$NE$60=N$3)*(GMWQ!$ND$2:$ND$60=N$4)*(GMWQ!$NF$2:$NF$60=N$1),0),$E299-1966)</f>
        <v>2301.2600000000002</v>
      </c>
      <c r="O299" s="12" cm="1">
        <f t="array" ref="O299">INDEX(GMWQ!$A$2:$NF$60,MATCH(1,(GMWQ!$NE$2:$NE$60=O$3)*(GMWQ!$ND$2:$ND$60=O$4)*(GMWQ!$NF$2:$NF$60=O$1),0),$E299-1966)</f>
        <v>3000.261</v>
      </c>
      <c r="P299" s="12" cm="1">
        <f t="array" ref="P299">INDEX(GMWQ!$A$2:$NF$60,MATCH(1,(GMWQ!$NE$2:$NE$60=P$3)*(GMWQ!$ND$2:$ND$60=P$4)*(GMWQ!$NF$2:$NF$60=P$1),0),$E299-1966)</f>
        <v>2047.424</v>
      </c>
      <c r="Q299" s="12" cm="1">
        <f t="array" ref="Q299">INDEX(GMWQ!$A$2:$NF$60,MATCH(1,(GMWQ!$NE$2:$NE$60=Q$3)*(GMWQ!$ND$2:$ND$60=Q$4)*(GMWQ!$NF$2:$NF$60=Q$1),0),$E299-1966)</f>
        <v>1270.0319999999999</v>
      </c>
      <c r="R299" s="12" cm="1">
        <f t="array" ref="R299">INDEX(GMWQ!$A$2:$NF$60,MATCH(1,(GMWQ!$NE$2:$NE$60=R$3)*(GMWQ!$ND$2:$ND$60=R$4)*(GMWQ!$NF$2:$NF$60=R$1),0),$E299-1966)</f>
        <v>804.74599999999998</v>
      </c>
      <c r="S299" s="12" cm="1">
        <f t="array" ref="S299">INDEX(GMWQ!$A$2:$NF$60,MATCH(1,(GMWQ!$NE$2:$NE$60=S$3)*(GMWQ!$ND$2:$ND$60=S$4)*(GMWQ!$NF$2:$NF$60=S$1),0),$E299-1966)</f>
        <v>4643.7039999999997</v>
      </c>
      <c r="T299" s="12" cm="1">
        <f t="array" ref="T299">INDEX(GMWQ!$A$2:$NF$60,MATCH(1,(GMWQ!$NE$2:$NE$60=T$3)*(GMWQ!$ND$2:$ND$60=T$4)*(GMWQ!$NF$2:$NF$60=T$1),0),$E299-1966)</f>
        <v>3921.8470000000002</v>
      </c>
      <c r="U299" s="12" cm="1">
        <f t="array" ref="U299">INDEX(GMWQ!$A$2:$NF$60,MATCH(1,(GMWQ!$NE$2:$NE$60=U$3)*(GMWQ!$ND$2:$ND$60=U$4)*(GMWQ!$NF$2:$NF$60=U$1),0),$E299-1966)</f>
        <v>1658.8920000000001</v>
      </c>
      <c r="V299" s="12" cm="1">
        <f t="array" ref="V299">INDEX(GMWQ!$A$2:$NF$60,MATCH(1,(GMWQ!$NE$2:$NE$60=V$3)*(GMWQ!$ND$2:$ND$60=V$4)*(GMWQ!$NF$2:$NF$60=V$1),0),$E299-1966)</f>
        <v>3366.1370000000002</v>
      </c>
      <c r="W299" s="12" cm="1">
        <f t="array" ref="W299">INDEX(GMWQ!$A$2:$NF$60,MATCH(1,(GMWQ!$NE$2:$NE$60=W$3)*(GMWQ!$ND$2:$ND$60=W$4)*(GMWQ!$NF$2:$NF$60=W$1),0),$E299-1966)</f>
        <v>6195.1509999999998</v>
      </c>
      <c r="X299" s="12" cm="1">
        <f t="array" ref="X299">INDEX(GMWQ!$A$2:$NF$60,MATCH(1,(GMWQ!$NE$2:$NE$60=X$3)*(GMWQ!$ND$2:$ND$60=X$4)*(GMWQ!$NF$2:$NF$60=X$1),0),$E299-1966)</f>
        <v>1373.5329999999999</v>
      </c>
      <c r="Y299" s="12" cm="1">
        <f t="array" ref="Y299">INDEX(GMWQ!$A$2:$NF$60,MATCH(1,(GMWQ!$NE$2:$NE$60=Y$3)*(GMWQ!$ND$2:$ND$60=Y$4)*(GMWQ!$NF$2:$NF$60=Y$1),0),$E299-1966)</f>
        <v>1130.9110000000001</v>
      </c>
      <c r="Z299" s="12" cm="1">
        <f t="array" ref="Z299">INDEX(GMWQ!$A$2:$NF$60,MATCH(1,(GMWQ!$NE$2:$NE$60=Z$3)*(GMWQ!$ND$2:$ND$60=Z$4)*(GMWQ!$NF$2:$NF$60=Z$1),0),$E299-1966)</f>
        <v>38690.44</v>
      </c>
      <c r="AA299" s="12" cm="1">
        <f t="array" ref="AA299">INDEX(GMWQ!$A$2:$NF$60,MATCH(1,(GMWQ!$NE$2:$NE$60=AA$3)*(GMWQ!$ND$2:$ND$60=AA$4)*(GMWQ!$NF$2:$NF$60=AA$1),0),$E299-1966)</f>
        <v>6750.9709999999995</v>
      </c>
    </row>
    <row r="300" spans="1:27" x14ac:dyDescent="0.25">
      <c r="B300" s="12">
        <f t="shared" ref="B300:D315" si="24">+B296+1</f>
        <v>2046</v>
      </c>
      <c r="C300" s="12">
        <f t="shared" si="24"/>
        <v>2046</v>
      </c>
      <c r="E300" s="12">
        <f t="shared" si="20"/>
        <v>2266</v>
      </c>
      <c r="F300" s="12" cm="1">
        <f t="array" ref="F300">INDEX(GMWQ!$A$2:$NF$60,MATCH(1,(GMWQ!$NE$2:$NE$60=F$3)*(GMWQ!$ND$2:$ND$60=F$4)*(GMWQ!$NF$2:$NF$60=F$1),0),$E300-1966)</f>
        <v>42371.92</v>
      </c>
      <c r="G300" s="12" cm="1">
        <f t="array" ref="G300">INDEX(GMWQ!$A$2:$NF$60,MATCH(1,(GMWQ!$NE$2:$NE$60=G$3)*(GMWQ!$ND$2:$ND$60=G$4)*(GMWQ!$NF$2:$NF$60=G$1),0),$E300-1966)</f>
        <v>304.73349999999999</v>
      </c>
      <c r="H300" s="12" cm="1">
        <f t="array" ref="H300">INDEX(GMWQ!$A$2:$NF$60,MATCH(1,(GMWQ!$NE$2:$NE$60=H$3)*(GMWQ!$ND$2:$ND$60=H$4)*(GMWQ!$NF$2:$NF$60=H$1),0),$E300-1966)</f>
        <v>21.828859999999999</v>
      </c>
      <c r="I300" s="12" cm="1">
        <f t="array" ref="I300">INDEX(GMWQ!$A$2:$NF$60,MATCH(1,(GMWQ!$NE$2:$NE$60=I$3)*(GMWQ!$ND$2:$ND$60=I$4)*(GMWQ!$NF$2:$NF$60=I$1),0),$E300-1966)</f>
        <v>1691.002</v>
      </c>
      <c r="J300" s="12" cm="1">
        <f t="array" ref="J300">INDEX(GMWQ!$A$2:$NF$60,MATCH(1,(GMWQ!$NE$2:$NE$60=J$3)*(GMWQ!$ND$2:$ND$60=J$4)*(GMWQ!$NF$2:$NF$60=J$1),0),$E300-1966)</f>
        <v>118.21939999999999</v>
      </c>
      <c r="K300" s="12" cm="1">
        <f t="array" ref="K300">INDEX(GMWQ!$A$2:$NF$60,MATCH(1,(GMWQ!$NE$2:$NE$60=K$3)*(GMWQ!$ND$2:$ND$60=K$4)*(GMWQ!$NF$2:$NF$60=K$1),0),$E300-1966)</f>
        <v>249.04769999999999</v>
      </c>
      <c r="L300" s="12" cm="1">
        <f t="array" ref="L300">INDEX(GMWQ!$A$2:$NF$60,MATCH(1,(GMWQ!$NE$2:$NE$60=L$3)*(GMWQ!$ND$2:$ND$60=L$4)*(GMWQ!$NF$2:$NF$60=L$1),0),$E300-1966)</f>
        <v>2846.46</v>
      </c>
      <c r="M300" s="12" cm="1">
        <f t="array" ref="M300">INDEX(GMWQ!$A$2:$NF$60,MATCH(1,(GMWQ!$NE$2:$NE$60=M$3)*(GMWQ!$ND$2:$ND$60=M$4)*(GMWQ!$NF$2:$NF$60=M$1),0),$E300-1966)</f>
        <v>5393.2920000000004</v>
      </c>
      <c r="N300" s="12" cm="1">
        <f t="array" ref="N300">INDEX(GMWQ!$A$2:$NF$60,MATCH(1,(GMWQ!$NE$2:$NE$60=N$3)*(GMWQ!$ND$2:$ND$60=N$4)*(GMWQ!$NF$2:$NF$60=N$1),0),$E300-1966)</f>
        <v>2303.4380000000001</v>
      </c>
      <c r="O300" s="12" cm="1">
        <f t="array" ref="O300">INDEX(GMWQ!$A$2:$NF$60,MATCH(1,(GMWQ!$NE$2:$NE$60=O$3)*(GMWQ!$ND$2:$ND$60=O$4)*(GMWQ!$NF$2:$NF$60=O$1),0),$E300-1966)</f>
        <v>3000.596</v>
      </c>
      <c r="P300" s="12" cm="1">
        <f t="array" ref="P300">INDEX(GMWQ!$A$2:$NF$60,MATCH(1,(GMWQ!$NE$2:$NE$60=P$3)*(GMWQ!$ND$2:$ND$60=P$4)*(GMWQ!$NF$2:$NF$60=P$1),0),$E300-1966)</f>
        <v>2050.422</v>
      </c>
      <c r="Q300" s="12" cm="1">
        <f t="array" ref="Q300">INDEX(GMWQ!$A$2:$NF$60,MATCH(1,(GMWQ!$NE$2:$NE$60=Q$3)*(GMWQ!$ND$2:$ND$60=Q$4)*(GMWQ!$NF$2:$NF$60=Q$1),0),$E300-1966)</f>
        <v>1269.8579999999999</v>
      </c>
      <c r="R300" s="12" cm="1">
        <f t="array" ref="R300">INDEX(GMWQ!$A$2:$NF$60,MATCH(1,(GMWQ!$NE$2:$NE$60=R$3)*(GMWQ!$ND$2:$ND$60=R$4)*(GMWQ!$NF$2:$NF$60=R$1),0),$E300-1966)</f>
        <v>805.25149999999996</v>
      </c>
      <c r="S300" s="12" cm="1">
        <f t="array" ref="S300">INDEX(GMWQ!$A$2:$NF$60,MATCH(1,(GMWQ!$NE$2:$NE$60=S$3)*(GMWQ!$ND$2:$ND$60=S$4)*(GMWQ!$NF$2:$NF$60=S$1),0),$E300-1966)</f>
        <v>4655.21</v>
      </c>
      <c r="T300" s="12" cm="1">
        <f t="array" ref="T300">INDEX(GMWQ!$A$2:$NF$60,MATCH(1,(GMWQ!$NE$2:$NE$60=T$3)*(GMWQ!$ND$2:$ND$60=T$4)*(GMWQ!$NF$2:$NF$60=T$1),0),$E300-1966)</f>
        <v>3930.2710000000002</v>
      </c>
      <c r="U300" s="12" cm="1">
        <f t="array" ref="U300">INDEX(GMWQ!$A$2:$NF$60,MATCH(1,(GMWQ!$NE$2:$NE$60=U$3)*(GMWQ!$ND$2:$ND$60=U$4)*(GMWQ!$NF$2:$NF$60=U$1),0),$E300-1966)</f>
        <v>1655.86</v>
      </c>
      <c r="V300" s="12" cm="1">
        <f t="array" ref="V300">INDEX(GMWQ!$A$2:$NF$60,MATCH(1,(GMWQ!$NE$2:$NE$60=V$3)*(GMWQ!$ND$2:$ND$60=V$4)*(GMWQ!$NF$2:$NF$60=V$1),0),$E300-1966)</f>
        <v>3366.2150000000001</v>
      </c>
      <c r="W300" s="12" cm="1">
        <f t="array" ref="W300">INDEX(GMWQ!$A$2:$NF$60,MATCH(1,(GMWQ!$NE$2:$NE$60=W$3)*(GMWQ!$ND$2:$ND$60=W$4)*(GMWQ!$NF$2:$NF$60=W$1),0),$E300-1966)</f>
        <v>6203.5460000000003</v>
      </c>
      <c r="X300" s="12" cm="1">
        <f t="array" ref="X300">INDEX(GMWQ!$A$2:$NF$60,MATCH(1,(GMWQ!$NE$2:$NE$60=X$3)*(GMWQ!$ND$2:$ND$60=X$4)*(GMWQ!$NF$2:$NF$60=X$1),0),$E300-1966)</f>
        <v>1374.7850000000001</v>
      </c>
      <c r="Y300" s="12" cm="1">
        <f t="array" ref="Y300">INDEX(GMWQ!$A$2:$NF$60,MATCH(1,(GMWQ!$NE$2:$NE$60=Y$3)*(GMWQ!$ND$2:$ND$60=Y$4)*(GMWQ!$NF$2:$NF$60=Y$1),0),$E300-1966)</f>
        <v>1130.8810000000001</v>
      </c>
      <c r="Z300" s="12" cm="1">
        <f t="array" ref="Z300">INDEX(GMWQ!$A$2:$NF$60,MATCH(1,(GMWQ!$NE$2:$NE$60=Z$3)*(GMWQ!$ND$2:$ND$60=Z$4)*(GMWQ!$NF$2:$NF$60=Z$1),0),$E300-1966)</f>
        <v>38714.639999999999</v>
      </c>
      <c r="AA300" s="12" cm="1">
        <f t="array" ref="AA300">INDEX(GMWQ!$A$2:$NF$60,MATCH(1,(GMWQ!$NE$2:$NE$60=AA$3)*(GMWQ!$ND$2:$ND$60=AA$4)*(GMWQ!$NF$2:$NF$60=AA$1),0),$E300-1966)</f>
        <v>6755.1940000000004</v>
      </c>
    </row>
    <row r="301" spans="1:27" x14ac:dyDescent="0.25">
      <c r="B301" s="12">
        <f t="shared" si="24"/>
        <v>2046</v>
      </c>
      <c r="C301" s="12">
        <f t="shared" si="24"/>
        <v>2046</v>
      </c>
      <c r="E301" s="12">
        <f t="shared" si="20"/>
        <v>2267</v>
      </c>
      <c r="F301" s="12" cm="1">
        <f t="array" ref="F301">INDEX(GMWQ!$A$2:$NF$60,MATCH(1,(GMWQ!$NE$2:$NE$60=F$3)*(GMWQ!$ND$2:$ND$60=F$4)*(GMWQ!$NF$2:$NF$60=F$1),0),$E301-1966)</f>
        <v>42398.36</v>
      </c>
      <c r="G301" s="12" cm="1">
        <f t="array" ref="G301">INDEX(GMWQ!$A$2:$NF$60,MATCH(1,(GMWQ!$NE$2:$NE$60=G$3)*(GMWQ!$ND$2:$ND$60=G$4)*(GMWQ!$NF$2:$NF$60=G$1),0),$E301-1966)</f>
        <v>303.6087</v>
      </c>
      <c r="H301" s="12" cm="1">
        <f t="array" ref="H301">INDEX(GMWQ!$A$2:$NF$60,MATCH(1,(GMWQ!$NE$2:$NE$60=H$3)*(GMWQ!$ND$2:$ND$60=H$4)*(GMWQ!$NF$2:$NF$60=H$1),0),$E301-1966)</f>
        <v>21.565639999999998</v>
      </c>
      <c r="I301" s="12" cm="1">
        <f t="array" ref="I301">INDEX(GMWQ!$A$2:$NF$60,MATCH(1,(GMWQ!$NE$2:$NE$60=I$3)*(GMWQ!$ND$2:$ND$60=I$4)*(GMWQ!$NF$2:$NF$60=I$1),0),$E301-1966)</f>
        <v>1680.17</v>
      </c>
      <c r="J301" s="12" cm="1">
        <f t="array" ref="J301">INDEX(GMWQ!$A$2:$NF$60,MATCH(1,(GMWQ!$NE$2:$NE$60=J$3)*(GMWQ!$ND$2:$ND$60=J$4)*(GMWQ!$NF$2:$NF$60=J$1),0),$E301-1966)</f>
        <v>117.7471</v>
      </c>
      <c r="K301" s="12" cm="1">
        <f t="array" ref="K301">INDEX(GMWQ!$A$2:$NF$60,MATCH(1,(GMWQ!$NE$2:$NE$60=K$3)*(GMWQ!$ND$2:$ND$60=K$4)*(GMWQ!$NF$2:$NF$60=K$1),0),$E301-1966)</f>
        <v>248.7363</v>
      </c>
      <c r="L301" s="12" cm="1">
        <f t="array" ref="L301">INDEX(GMWQ!$A$2:$NF$60,MATCH(1,(GMWQ!$NE$2:$NE$60=L$3)*(GMWQ!$ND$2:$ND$60=L$4)*(GMWQ!$NF$2:$NF$60=L$1),0),$E301-1966)</f>
        <v>2851.0050000000001</v>
      </c>
      <c r="M301" s="12" cm="1">
        <f t="array" ref="M301">INDEX(GMWQ!$A$2:$NF$60,MATCH(1,(GMWQ!$NE$2:$NE$60=M$3)*(GMWQ!$ND$2:$ND$60=M$4)*(GMWQ!$NF$2:$NF$60=M$1),0),$E301-1966)</f>
        <v>5395.7240000000002</v>
      </c>
      <c r="N301" s="12" cm="1">
        <f t="array" ref="N301">INDEX(GMWQ!$A$2:$NF$60,MATCH(1,(GMWQ!$NE$2:$NE$60=N$3)*(GMWQ!$ND$2:$ND$60=N$4)*(GMWQ!$NF$2:$NF$60=N$1),0),$E301-1966)</f>
        <v>2305.5970000000002</v>
      </c>
      <c r="O301" s="12" cm="1">
        <f t="array" ref="O301">INDEX(GMWQ!$A$2:$NF$60,MATCH(1,(GMWQ!$NE$2:$NE$60=O$3)*(GMWQ!$ND$2:$ND$60=O$4)*(GMWQ!$NF$2:$NF$60=O$1),0),$E301-1966)</f>
        <v>3000.924</v>
      </c>
      <c r="P301" s="12" cm="1">
        <f t="array" ref="P301">INDEX(GMWQ!$A$2:$NF$60,MATCH(1,(GMWQ!$NE$2:$NE$60=P$3)*(GMWQ!$ND$2:$ND$60=P$4)*(GMWQ!$NF$2:$NF$60=P$1),0),$E301-1966)</f>
        <v>2053.4160000000002</v>
      </c>
      <c r="Q301" s="12" cm="1">
        <f t="array" ref="Q301">INDEX(GMWQ!$A$2:$NF$60,MATCH(1,(GMWQ!$NE$2:$NE$60=Q$3)*(GMWQ!$ND$2:$ND$60=Q$4)*(GMWQ!$NF$2:$NF$60=Q$1),0),$E301-1966)</f>
        <v>1269.68</v>
      </c>
      <c r="R301" s="12" cm="1">
        <f t="array" ref="R301">INDEX(GMWQ!$A$2:$NF$60,MATCH(1,(GMWQ!$NE$2:$NE$60=R$3)*(GMWQ!$ND$2:$ND$60=R$4)*(GMWQ!$NF$2:$NF$60=R$1),0),$E301-1966)</f>
        <v>805.755</v>
      </c>
      <c r="S301" s="12" cm="1">
        <f t="array" ref="S301">INDEX(GMWQ!$A$2:$NF$60,MATCH(1,(GMWQ!$NE$2:$NE$60=S$3)*(GMWQ!$ND$2:$ND$60=S$4)*(GMWQ!$NF$2:$NF$60=S$1),0),$E301-1966)</f>
        <v>4666.7179999999998</v>
      </c>
      <c r="T301" s="12" cm="1">
        <f t="array" ref="T301">INDEX(GMWQ!$A$2:$NF$60,MATCH(1,(GMWQ!$NE$2:$NE$60=T$3)*(GMWQ!$ND$2:$ND$60=T$4)*(GMWQ!$NF$2:$NF$60=T$1),0),$E301-1966)</f>
        <v>3938.6950000000002</v>
      </c>
      <c r="U301" s="12" cm="1">
        <f t="array" ref="U301">INDEX(GMWQ!$A$2:$NF$60,MATCH(1,(GMWQ!$NE$2:$NE$60=U$3)*(GMWQ!$ND$2:$ND$60=U$4)*(GMWQ!$NF$2:$NF$60=U$1),0),$E301-1966)</f>
        <v>1652.8409999999999</v>
      </c>
      <c r="V301" s="12" cm="1">
        <f t="array" ref="V301">INDEX(GMWQ!$A$2:$NF$60,MATCH(1,(GMWQ!$NE$2:$NE$60=V$3)*(GMWQ!$ND$2:$ND$60=V$4)*(GMWQ!$NF$2:$NF$60=V$1),0),$E301-1966)</f>
        <v>3366.2950000000001</v>
      </c>
      <c r="W301" s="12" cm="1">
        <f t="array" ref="W301">INDEX(GMWQ!$A$2:$NF$60,MATCH(1,(GMWQ!$NE$2:$NE$60=W$3)*(GMWQ!$ND$2:$ND$60=W$4)*(GMWQ!$NF$2:$NF$60=W$1),0),$E301-1966)</f>
        <v>6211.98</v>
      </c>
      <c r="X301" s="12" cm="1">
        <f t="array" ref="X301">INDEX(GMWQ!$A$2:$NF$60,MATCH(1,(GMWQ!$NE$2:$NE$60=X$3)*(GMWQ!$ND$2:$ND$60=X$4)*(GMWQ!$NF$2:$NF$60=X$1),0),$E301-1966)</f>
        <v>1376.0440000000001</v>
      </c>
      <c r="Y301" s="12" cm="1">
        <f t="array" ref="Y301">INDEX(GMWQ!$A$2:$NF$60,MATCH(1,(GMWQ!$NE$2:$NE$60=Y$3)*(GMWQ!$ND$2:$ND$60=Y$4)*(GMWQ!$NF$2:$NF$60=Y$1),0),$E301-1966)</f>
        <v>1130.857</v>
      </c>
      <c r="Z301" s="12" cm="1">
        <f t="array" ref="Z301">INDEX(GMWQ!$A$2:$NF$60,MATCH(1,(GMWQ!$NE$2:$NE$60=Z$3)*(GMWQ!$ND$2:$ND$60=Z$4)*(GMWQ!$NF$2:$NF$60=Z$1),0),$E301-1966)</f>
        <v>38738.800000000003</v>
      </c>
      <c r="AA301" s="12" cm="1">
        <f t="array" ref="AA301">INDEX(GMWQ!$A$2:$NF$60,MATCH(1,(GMWQ!$NE$2:$NE$60=AA$3)*(GMWQ!$ND$2:$ND$60=AA$4)*(GMWQ!$NF$2:$NF$60=AA$1),0),$E301-1966)</f>
        <v>6759.4089999999997</v>
      </c>
    </row>
    <row r="302" spans="1:27" x14ac:dyDescent="0.25">
      <c r="B302" s="12">
        <f t="shared" si="24"/>
        <v>2046</v>
      </c>
      <c r="C302" s="12">
        <f t="shared" si="24"/>
        <v>2046</v>
      </c>
      <c r="E302" s="12">
        <f t="shared" si="20"/>
        <v>2268</v>
      </c>
      <c r="F302" s="12" cm="1">
        <f t="array" ref="F302">INDEX(GMWQ!$A$2:$NF$60,MATCH(1,(GMWQ!$NE$2:$NE$60=F$3)*(GMWQ!$ND$2:$ND$60=F$4)*(GMWQ!$NF$2:$NF$60=F$1),0),$E302-1966)</f>
        <v>42424.79</v>
      </c>
      <c r="G302" s="12" cm="1">
        <f t="array" ref="G302">INDEX(GMWQ!$A$2:$NF$60,MATCH(1,(GMWQ!$NE$2:$NE$60=G$3)*(GMWQ!$ND$2:$ND$60=G$4)*(GMWQ!$NF$2:$NF$60=G$1),0),$E302-1966)</f>
        <v>302.47620000000001</v>
      </c>
      <c r="H302" s="12" cm="1">
        <f t="array" ref="H302">INDEX(GMWQ!$A$2:$NF$60,MATCH(1,(GMWQ!$NE$2:$NE$60=H$3)*(GMWQ!$ND$2:$ND$60=H$4)*(GMWQ!$NF$2:$NF$60=H$1),0),$E302-1966)</f>
        <v>21.304569999999998</v>
      </c>
      <c r="I302" s="12" cm="1">
        <f t="array" ref="I302">INDEX(GMWQ!$A$2:$NF$60,MATCH(1,(GMWQ!$NE$2:$NE$60=I$3)*(GMWQ!$ND$2:$ND$60=I$4)*(GMWQ!$NF$2:$NF$60=I$1),0),$E302-1966)</f>
        <v>1669.498</v>
      </c>
      <c r="J302" s="12" cm="1">
        <f t="array" ref="J302">INDEX(GMWQ!$A$2:$NF$60,MATCH(1,(GMWQ!$NE$2:$NE$60=J$3)*(GMWQ!$ND$2:$ND$60=J$4)*(GMWQ!$NF$2:$NF$60=J$1),0),$E302-1966)</f>
        <v>117.29649999999999</v>
      </c>
      <c r="K302" s="12" cm="1">
        <f t="array" ref="K302">INDEX(GMWQ!$A$2:$NF$60,MATCH(1,(GMWQ!$NE$2:$NE$60=K$3)*(GMWQ!$ND$2:$ND$60=K$4)*(GMWQ!$NF$2:$NF$60=K$1),0),$E302-1966)</f>
        <v>248.39230000000001</v>
      </c>
      <c r="L302" s="12" cm="1">
        <f t="array" ref="L302">INDEX(GMWQ!$A$2:$NF$60,MATCH(1,(GMWQ!$NE$2:$NE$60=L$3)*(GMWQ!$ND$2:$ND$60=L$4)*(GMWQ!$NF$2:$NF$60=L$1),0),$E302-1966)</f>
        <v>2855.5079999999998</v>
      </c>
      <c r="M302" s="12" cm="1">
        <f t="array" ref="M302">INDEX(GMWQ!$A$2:$NF$60,MATCH(1,(GMWQ!$NE$2:$NE$60=M$3)*(GMWQ!$ND$2:$ND$60=M$4)*(GMWQ!$NF$2:$NF$60=M$1),0),$E302-1966)</f>
        <v>5398.1310000000003</v>
      </c>
      <c r="N302" s="12" cm="1">
        <f t="array" ref="N302">INDEX(GMWQ!$A$2:$NF$60,MATCH(1,(GMWQ!$NE$2:$NE$60=N$3)*(GMWQ!$ND$2:$ND$60=N$4)*(GMWQ!$NF$2:$NF$60=N$1),0),$E302-1966)</f>
        <v>2307.7429999999999</v>
      </c>
      <c r="O302" s="12" cm="1">
        <f t="array" ref="O302">INDEX(GMWQ!$A$2:$NF$60,MATCH(1,(GMWQ!$NE$2:$NE$60=O$3)*(GMWQ!$ND$2:$ND$60=O$4)*(GMWQ!$NF$2:$NF$60=O$1),0),$E302-1966)</f>
        <v>3001.221</v>
      </c>
      <c r="P302" s="12" cm="1">
        <f t="array" ref="P302">INDEX(GMWQ!$A$2:$NF$60,MATCH(1,(GMWQ!$NE$2:$NE$60=P$3)*(GMWQ!$ND$2:$ND$60=P$4)*(GMWQ!$NF$2:$NF$60=P$1),0),$E302-1966)</f>
        <v>2056.41</v>
      </c>
      <c r="Q302" s="12" cm="1">
        <f t="array" ref="Q302">INDEX(GMWQ!$A$2:$NF$60,MATCH(1,(GMWQ!$NE$2:$NE$60=Q$3)*(GMWQ!$ND$2:$ND$60=Q$4)*(GMWQ!$NF$2:$NF$60=Q$1),0),$E302-1966)</f>
        <v>1269.4949999999999</v>
      </c>
      <c r="R302" s="12" cm="1">
        <f t="array" ref="R302">INDEX(GMWQ!$A$2:$NF$60,MATCH(1,(GMWQ!$NE$2:$NE$60=R$3)*(GMWQ!$ND$2:$ND$60=R$4)*(GMWQ!$NF$2:$NF$60=R$1),0),$E302-1966)</f>
        <v>806.2559</v>
      </c>
      <c r="S302" s="12" cm="1">
        <f t="array" ref="S302">INDEX(GMWQ!$A$2:$NF$60,MATCH(1,(GMWQ!$NE$2:$NE$60=S$3)*(GMWQ!$ND$2:$ND$60=S$4)*(GMWQ!$NF$2:$NF$60=S$1),0),$E302-1966)</f>
        <v>4678.2449999999999</v>
      </c>
      <c r="T302" s="12" cm="1">
        <f t="array" ref="T302">INDEX(GMWQ!$A$2:$NF$60,MATCH(1,(GMWQ!$NE$2:$NE$60=T$3)*(GMWQ!$ND$2:$ND$60=T$4)*(GMWQ!$NF$2:$NF$60=T$1),0),$E302-1966)</f>
        <v>3947.1170000000002</v>
      </c>
      <c r="U302" s="12" cm="1">
        <f t="array" ref="U302">INDEX(GMWQ!$A$2:$NF$60,MATCH(1,(GMWQ!$NE$2:$NE$60=U$3)*(GMWQ!$ND$2:$ND$60=U$4)*(GMWQ!$NF$2:$NF$60=U$1),0),$E302-1966)</f>
        <v>1649.8119999999999</v>
      </c>
      <c r="V302" s="12" cm="1">
        <f t="array" ref="V302">INDEX(GMWQ!$A$2:$NF$60,MATCH(1,(GMWQ!$NE$2:$NE$60=V$3)*(GMWQ!$ND$2:$ND$60=V$4)*(GMWQ!$NF$2:$NF$60=V$1),0),$E302-1966)</f>
        <v>3366.366</v>
      </c>
      <c r="W302" s="12" cm="1">
        <f t="array" ref="W302">INDEX(GMWQ!$A$2:$NF$60,MATCH(1,(GMWQ!$NE$2:$NE$60=W$3)*(GMWQ!$ND$2:$ND$60=W$4)*(GMWQ!$NF$2:$NF$60=W$1),0),$E302-1966)</f>
        <v>6220.393</v>
      </c>
      <c r="X302" s="12" cm="1">
        <f t="array" ref="X302">INDEX(GMWQ!$A$2:$NF$60,MATCH(1,(GMWQ!$NE$2:$NE$60=X$3)*(GMWQ!$ND$2:$ND$60=X$4)*(GMWQ!$NF$2:$NF$60=X$1),0),$E302-1966)</f>
        <v>1377.298</v>
      </c>
      <c r="Y302" s="12" cm="1">
        <f t="array" ref="Y302">INDEX(GMWQ!$A$2:$NF$60,MATCH(1,(GMWQ!$NE$2:$NE$60=Y$3)*(GMWQ!$ND$2:$ND$60=Y$4)*(GMWQ!$NF$2:$NF$60=Y$1),0),$E302-1966)</f>
        <v>1130.826</v>
      </c>
      <c r="Z302" s="12" cm="1">
        <f t="array" ref="Z302">INDEX(GMWQ!$A$2:$NF$60,MATCH(1,(GMWQ!$NE$2:$NE$60=Z$3)*(GMWQ!$ND$2:$ND$60=Z$4)*(GMWQ!$NF$2:$NF$60=Z$1),0),$E302-1966)</f>
        <v>38762.949999999997</v>
      </c>
      <c r="AA302" s="12" cm="1">
        <f t="array" ref="AA302">INDEX(GMWQ!$A$2:$NF$60,MATCH(1,(GMWQ!$NE$2:$NE$60=AA$3)*(GMWQ!$ND$2:$ND$60=AA$4)*(GMWQ!$NF$2:$NF$60=AA$1),0),$E302-1966)</f>
        <v>6763.6239999999998</v>
      </c>
    </row>
    <row r="303" spans="1:27" x14ac:dyDescent="0.25">
      <c r="A303" s="12">
        <v>2047</v>
      </c>
      <c r="B303" s="12">
        <f t="shared" si="24"/>
        <v>2047</v>
      </c>
      <c r="C303" s="12">
        <f t="shared" si="24"/>
        <v>2046</v>
      </c>
      <c r="D303" s="12">
        <f t="shared" si="24"/>
        <v>2046</v>
      </c>
      <c r="E303" s="12">
        <f t="shared" si="20"/>
        <v>2269</v>
      </c>
      <c r="F303" s="12" cm="1">
        <f t="array" ref="F303">INDEX(GMWQ!$A$2:$NF$60,MATCH(1,(GMWQ!$NE$2:$NE$60=F$3)*(GMWQ!$ND$2:$ND$60=F$4)*(GMWQ!$NF$2:$NF$60=F$1),0),$E303-1966)</f>
        <v>42451.22</v>
      </c>
      <c r="G303" s="12" cm="1">
        <f t="array" ref="G303">INDEX(GMWQ!$A$2:$NF$60,MATCH(1,(GMWQ!$NE$2:$NE$60=G$3)*(GMWQ!$ND$2:$ND$60=G$4)*(GMWQ!$NF$2:$NF$60=G$1),0),$E303-1966)</f>
        <v>301.37209999999999</v>
      </c>
      <c r="H303" s="12" cm="1">
        <f t="array" ref="H303">INDEX(GMWQ!$A$2:$NF$60,MATCH(1,(GMWQ!$NE$2:$NE$60=H$3)*(GMWQ!$ND$2:$ND$60=H$4)*(GMWQ!$NF$2:$NF$60=H$1),0),$E303-1966)</f>
        <v>21.04224</v>
      </c>
      <c r="I303" s="12" cm="1">
        <f t="array" ref="I303">INDEX(GMWQ!$A$2:$NF$60,MATCH(1,(GMWQ!$NE$2:$NE$60=I$3)*(GMWQ!$ND$2:$ND$60=I$4)*(GMWQ!$NF$2:$NF$60=I$1),0),$E303-1966)</f>
        <v>1658.674</v>
      </c>
      <c r="J303" s="12" cm="1">
        <f t="array" ref="J303">INDEX(GMWQ!$A$2:$NF$60,MATCH(1,(GMWQ!$NE$2:$NE$60=J$3)*(GMWQ!$ND$2:$ND$60=J$4)*(GMWQ!$NF$2:$NF$60=J$1),0),$E303-1966)</f>
        <v>116.8357</v>
      </c>
      <c r="K303" s="12" cm="1">
        <f t="array" ref="K303">INDEX(GMWQ!$A$2:$NF$60,MATCH(1,(GMWQ!$NE$2:$NE$60=K$3)*(GMWQ!$ND$2:$ND$60=K$4)*(GMWQ!$NF$2:$NF$60=K$1),0),$E303-1966)</f>
        <v>248.02770000000001</v>
      </c>
      <c r="L303" s="12" cm="1">
        <f t="array" ref="L303">INDEX(GMWQ!$A$2:$NF$60,MATCH(1,(GMWQ!$NE$2:$NE$60=L$3)*(GMWQ!$ND$2:$ND$60=L$4)*(GMWQ!$NF$2:$NF$60=L$1),0),$E303-1966)</f>
        <v>2860.2020000000002</v>
      </c>
      <c r="M303" s="12" cm="1">
        <f t="array" ref="M303">INDEX(GMWQ!$A$2:$NF$60,MATCH(1,(GMWQ!$NE$2:$NE$60=M$3)*(GMWQ!$ND$2:$ND$60=M$4)*(GMWQ!$NF$2:$NF$60=M$1),0),$E303-1966)</f>
        <v>5400.4369999999999</v>
      </c>
      <c r="N303" s="12" cm="1">
        <f t="array" ref="N303">INDEX(GMWQ!$A$2:$NF$60,MATCH(1,(GMWQ!$NE$2:$NE$60=N$3)*(GMWQ!$ND$2:$ND$60=N$4)*(GMWQ!$NF$2:$NF$60=N$1),0),$E303-1966)</f>
        <v>2309.817</v>
      </c>
      <c r="O303" s="12" cm="1">
        <f t="array" ref="O303">INDEX(GMWQ!$A$2:$NF$60,MATCH(1,(GMWQ!$NE$2:$NE$60=O$3)*(GMWQ!$ND$2:$ND$60=O$4)*(GMWQ!$NF$2:$NF$60=O$1),0),$E303-1966)</f>
        <v>3001.4229999999998</v>
      </c>
      <c r="P303" s="12" cm="1">
        <f t="array" ref="P303">INDEX(GMWQ!$A$2:$NF$60,MATCH(1,(GMWQ!$NE$2:$NE$60=P$3)*(GMWQ!$ND$2:$ND$60=P$4)*(GMWQ!$NF$2:$NF$60=P$1),0),$E303-1966)</f>
        <v>2059.3049999999998</v>
      </c>
      <c r="Q303" s="12" cm="1">
        <f t="array" ref="Q303">INDEX(GMWQ!$A$2:$NF$60,MATCH(1,(GMWQ!$NE$2:$NE$60=Q$3)*(GMWQ!$ND$2:$ND$60=Q$4)*(GMWQ!$NF$2:$NF$60=Q$1),0),$E303-1966)</f>
        <v>1269.2829999999999</v>
      </c>
      <c r="R303" s="12" cm="1">
        <f t="array" ref="R303">INDEX(GMWQ!$A$2:$NF$60,MATCH(1,(GMWQ!$NE$2:$NE$60=R$3)*(GMWQ!$ND$2:$ND$60=R$4)*(GMWQ!$NF$2:$NF$60=R$1),0),$E303-1966)</f>
        <v>806.77620000000002</v>
      </c>
      <c r="S303" s="12" cm="1">
        <f t="array" ref="S303">INDEX(GMWQ!$A$2:$NF$60,MATCH(1,(GMWQ!$NE$2:$NE$60=S$3)*(GMWQ!$ND$2:$ND$60=S$4)*(GMWQ!$NF$2:$NF$60=S$1),0),$E303-1966)</f>
        <v>4689.6729999999998</v>
      </c>
      <c r="T303" s="12" cm="1">
        <f t="array" ref="T303">INDEX(GMWQ!$A$2:$NF$60,MATCH(1,(GMWQ!$NE$2:$NE$60=T$3)*(GMWQ!$ND$2:$ND$60=T$4)*(GMWQ!$NF$2:$NF$60=T$1),0),$E303-1966)</f>
        <v>3955.462</v>
      </c>
      <c r="U303" s="12" cm="1">
        <f t="array" ref="U303">INDEX(GMWQ!$A$2:$NF$60,MATCH(1,(GMWQ!$NE$2:$NE$60=U$3)*(GMWQ!$ND$2:$ND$60=U$4)*(GMWQ!$NF$2:$NF$60=U$1),0),$E303-1966)</f>
        <v>1646.8610000000001</v>
      </c>
      <c r="V303" s="12" cm="1">
        <f t="array" ref="V303">INDEX(GMWQ!$A$2:$NF$60,MATCH(1,(GMWQ!$NE$2:$NE$60=V$3)*(GMWQ!$ND$2:$ND$60=V$4)*(GMWQ!$NF$2:$NF$60=V$1),0),$E303-1966)</f>
        <v>3366.5410000000002</v>
      </c>
      <c r="W303" s="12" cm="1">
        <f t="array" ref="W303">INDEX(GMWQ!$A$2:$NF$60,MATCH(1,(GMWQ!$NE$2:$NE$60=W$3)*(GMWQ!$ND$2:$ND$60=W$4)*(GMWQ!$NF$2:$NF$60=W$1),0),$E303-1966)</f>
        <v>6229.0429999999997</v>
      </c>
      <c r="X303" s="12" cm="1">
        <f t="array" ref="X303">INDEX(GMWQ!$A$2:$NF$60,MATCH(1,(GMWQ!$NE$2:$NE$60=X$3)*(GMWQ!$ND$2:$ND$60=X$4)*(GMWQ!$NF$2:$NF$60=X$1),0),$E303-1966)</f>
        <v>1378.604</v>
      </c>
      <c r="Y303" s="12" cm="1">
        <f t="array" ref="Y303">INDEX(GMWQ!$A$2:$NF$60,MATCH(1,(GMWQ!$NE$2:$NE$60=Y$3)*(GMWQ!$ND$2:$ND$60=Y$4)*(GMWQ!$NF$2:$NF$60=Y$1),0),$E303-1966)</f>
        <v>1130.8399999999999</v>
      </c>
      <c r="Z303" s="12" cm="1">
        <f t="array" ref="Z303">INDEX(GMWQ!$A$2:$NF$60,MATCH(1,(GMWQ!$NE$2:$NE$60=Z$3)*(GMWQ!$ND$2:$ND$60=Z$4)*(GMWQ!$NF$2:$NF$60=Z$1),0),$E303-1966)</f>
        <v>38787.1</v>
      </c>
      <c r="AA303" s="12" cm="1">
        <f t="array" ref="AA303">INDEX(GMWQ!$A$2:$NF$60,MATCH(1,(GMWQ!$NE$2:$NE$60=AA$3)*(GMWQ!$ND$2:$ND$60=AA$4)*(GMWQ!$NF$2:$NF$60=AA$1),0),$E303-1966)</f>
        <v>6767.8379999999997</v>
      </c>
    </row>
    <row r="304" spans="1:27" x14ac:dyDescent="0.25">
      <c r="B304" s="12">
        <f t="shared" si="24"/>
        <v>2047</v>
      </c>
      <c r="C304" s="12">
        <f t="shared" si="24"/>
        <v>2047</v>
      </c>
      <c r="E304" s="12">
        <f t="shared" si="20"/>
        <v>2270</v>
      </c>
      <c r="F304" s="12" cm="1">
        <f t="array" ref="F304">INDEX(GMWQ!$A$2:$NF$60,MATCH(1,(GMWQ!$NE$2:$NE$60=F$3)*(GMWQ!$ND$2:$ND$60=F$4)*(GMWQ!$NF$2:$NF$60=F$1),0),$E304-1966)</f>
        <v>42477.65</v>
      </c>
      <c r="G304" s="12" cm="1">
        <f t="array" ref="G304">INDEX(GMWQ!$A$2:$NF$60,MATCH(1,(GMWQ!$NE$2:$NE$60=G$3)*(GMWQ!$ND$2:$ND$60=G$4)*(GMWQ!$NF$2:$NF$60=G$1),0),$E304-1966)</f>
        <v>300.24040000000002</v>
      </c>
      <c r="H304" s="12" cm="1">
        <f t="array" ref="H304">INDEX(GMWQ!$A$2:$NF$60,MATCH(1,(GMWQ!$NE$2:$NE$60=H$3)*(GMWQ!$ND$2:$ND$60=H$4)*(GMWQ!$NF$2:$NF$60=H$1),0),$E304-1966)</f>
        <v>20.785309999999999</v>
      </c>
      <c r="I304" s="12" cm="1">
        <f t="array" ref="I304">INDEX(GMWQ!$A$2:$NF$60,MATCH(1,(GMWQ!$NE$2:$NE$60=I$3)*(GMWQ!$ND$2:$ND$60=I$4)*(GMWQ!$NF$2:$NF$60=I$1),0),$E304-1966)</f>
        <v>1648.163</v>
      </c>
      <c r="J304" s="12" cm="1">
        <f t="array" ref="J304">INDEX(GMWQ!$A$2:$NF$60,MATCH(1,(GMWQ!$NE$2:$NE$60=J$3)*(GMWQ!$ND$2:$ND$60=J$4)*(GMWQ!$NF$2:$NF$60=J$1),0),$E304-1966)</f>
        <v>116.3515</v>
      </c>
      <c r="K304" s="12" cm="1">
        <f t="array" ref="K304">INDEX(GMWQ!$A$2:$NF$60,MATCH(1,(GMWQ!$NE$2:$NE$60=K$3)*(GMWQ!$ND$2:$ND$60=K$4)*(GMWQ!$NF$2:$NF$60=K$1),0),$E304-1966)</f>
        <v>247.6592</v>
      </c>
      <c r="L304" s="12" cm="1">
        <f t="array" ref="L304">INDEX(GMWQ!$A$2:$NF$60,MATCH(1,(GMWQ!$NE$2:$NE$60=L$3)*(GMWQ!$ND$2:$ND$60=L$4)*(GMWQ!$NF$2:$NF$60=L$1),0),$E304-1966)</f>
        <v>2864.7</v>
      </c>
      <c r="M304" s="12" cm="1">
        <f t="array" ref="M304">INDEX(GMWQ!$A$2:$NF$60,MATCH(1,(GMWQ!$NE$2:$NE$60=M$3)*(GMWQ!$ND$2:$ND$60=M$4)*(GMWQ!$NF$2:$NF$60=M$1),0),$E304-1966)</f>
        <v>5402.8040000000001</v>
      </c>
      <c r="N304" s="12" cm="1">
        <f t="array" ref="N304">INDEX(GMWQ!$A$2:$NF$60,MATCH(1,(GMWQ!$NE$2:$NE$60=N$3)*(GMWQ!$ND$2:$ND$60=N$4)*(GMWQ!$NF$2:$NF$60=N$1),0),$E304-1966)</f>
        <v>2311.951</v>
      </c>
      <c r="O304" s="12" cm="1">
        <f t="array" ref="O304">INDEX(GMWQ!$A$2:$NF$60,MATCH(1,(GMWQ!$NE$2:$NE$60=O$3)*(GMWQ!$ND$2:$ND$60=O$4)*(GMWQ!$NF$2:$NF$60=O$1),0),$E304-1966)</f>
        <v>3001.6869999999999</v>
      </c>
      <c r="P304" s="12" cm="1">
        <f t="array" ref="P304">INDEX(GMWQ!$A$2:$NF$60,MATCH(1,(GMWQ!$NE$2:$NE$60=P$3)*(GMWQ!$ND$2:$ND$60=P$4)*(GMWQ!$NF$2:$NF$60=P$1),0),$E304-1966)</f>
        <v>2062.2860000000001</v>
      </c>
      <c r="Q304" s="12" cm="1">
        <f t="array" ref="Q304">INDEX(GMWQ!$A$2:$NF$60,MATCH(1,(GMWQ!$NE$2:$NE$60=Q$3)*(GMWQ!$ND$2:$ND$60=Q$4)*(GMWQ!$NF$2:$NF$60=Q$1),0),$E304-1966)</f>
        <v>1269.0889999999999</v>
      </c>
      <c r="R304" s="12" cm="1">
        <f t="array" ref="R304">INDEX(GMWQ!$A$2:$NF$60,MATCH(1,(GMWQ!$NE$2:$NE$60=R$3)*(GMWQ!$ND$2:$ND$60=R$4)*(GMWQ!$NF$2:$NF$60=R$1),0),$E304-1966)</f>
        <v>807.27099999999996</v>
      </c>
      <c r="S304" s="12" cm="1">
        <f t="array" ref="S304">INDEX(GMWQ!$A$2:$NF$60,MATCH(1,(GMWQ!$NE$2:$NE$60=S$3)*(GMWQ!$ND$2:$ND$60=S$4)*(GMWQ!$NF$2:$NF$60=S$1),0),$E304-1966)</f>
        <v>4701.21</v>
      </c>
      <c r="T304" s="12" cm="1">
        <f t="array" ref="T304">INDEX(GMWQ!$A$2:$NF$60,MATCH(1,(GMWQ!$NE$2:$NE$60=T$3)*(GMWQ!$ND$2:$ND$60=T$4)*(GMWQ!$NF$2:$NF$60=T$1),0),$E304-1966)</f>
        <v>3963.8879999999999</v>
      </c>
      <c r="U304" s="12" cm="1">
        <f t="array" ref="U304">INDEX(GMWQ!$A$2:$NF$60,MATCH(1,(GMWQ!$NE$2:$NE$60=U$3)*(GMWQ!$ND$2:$ND$60=U$4)*(GMWQ!$NF$2:$NF$60=U$1),0),$E304-1966)</f>
        <v>1643.84</v>
      </c>
      <c r="V304" s="12" cm="1">
        <f t="array" ref="V304">INDEX(GMWQ!$A$2:$NF$60,MATCH(1,(GMWQ!$NE$2:$NE$60=V$3)*(GMWQ!$ND$2:$ND$60=V$4)*(GMWQ!$NF$2:$NF$60=V$1),0),$E304-1966)</f>
        <v>3366.607</v>
      </c>
      <c r="W304" s="12" cm="1">
        <f t="array" ref="W304">INDEX(GMWQ!$A$2:$NF$60,MATCH(1,(GMWQ!$NE$2:$NE$60=W$3)*(GMWQ!$ND$2:$ND$60=W$4)*(GMWQ!$NF$2:$NF$60=W$1),0),$E304-1966)</f>
        <v>6237.4560000000001</v>
      </c>
      <c r="X304" s="12" cm="1">
        <f t="array" ref="X304">INDEX(GMWQ!$A$2:$NF$60,MATCH(1,(GMWQ!$NE$2:$NE$60=X$3)*(GMWQ!$ND$2:$ND$60=X$4)*(GMWQ!$NF$2:$NF$60=X$1),0),$E304-1966)</f>
        <v>1379.8610000000001</v>
      </c>
      <c r="Y304" s="12" cm="1">
        <f t="array" ref="Y304">INDEX(GMWQ!$A$2:$NF$60,MATCH(1,(GMWQ!$NE$2:$NE$60=Y$3)*(GMWQ!$ND$2:$ND$60=Y$4)*(GMWQ!$NF$2:$NF$60=Y$1),0),$E304-1966)</f>
        <v>1130.806</v>
      </c>
      <c r="Z304" s="12" cm="1">
        <f t="array" ref="Z304">INDEX(GMWQ!$A$2:$NF$60,MATCH(1,(GMWQ!$NE$2:$NE$60=Z$3)*(GMWQ!$ND$2:$ND$60=Z$4)*(GMWQ!$NF$2:$NF$60=Z$1),0),$E304-1966)</f>
        <v>38811.25</v>
      </c>
      <c r="AA304" s="12" cm="1">
        <f t="array" ref="AA304">INDEX(GMWQ!$A$2:$NF$60,MATCH(1,(GMWQ!$NE$2:$NE$60=AA$3)*(GMWQ!$ND$2:$ND$60=AA$4)*(GMWQ!$NF$2:$NF$60=AA$1),0),$E304-1966)</f>
        <v>6772.0519999999997</v>
      </c>
    </row>
    <row r="305" spans="1:27" x14ac:dyDescent="0.25">
      <c r="B305" s="12">
        <f t="shared" si="24"/>
        <v>2047</v>
      </c>
      <c r="C305" s="12">
        <f t="shared" si="24"/>
        <v>2047</v>
      </c>
      <c r="E305" s="12">
        <f t="shared" ref="E305:E358" si="25">+E304+1</f>
        <v>2271</v>
      </c>
      <c r="F305" s="12" cm="1">
        <f t="array" ref="F305">INDEX(GMWQ!$A$2:$NF$60,MATCH(1,(GMWQ!$NE$2:$NE$60=F$3)*(GMWQ!$ND$2:$ND$60=F$4)*(GMWQ!$NF$2:$NF$60=F$1),0),$E305-1966)</f>
        <v>42500.24</v>
      </c>
      <c r="G305" s="12" cm="1">
        <f t="array" ref="G305">INDEX(GMWQ!$A$2:$NF$60,MATCH(1,(GMWQ!$NE$2:$NE$60=G$3)*(GMWQ!$ND$2:$ND$60=G$4)*(GMWQ!$NF$2:$NF$60=G$1),0),$E305-1966)</f>
        <v>299.08550000000002</v>
      </c>
      <c r="H305" s="12" cm="1">
        <f t="array" ref="H305">INDEX(GMWQ!$A$2:$NF$60,MATCH(1,(GMWQ!$NE$2:$NE$60=H$3)*(GMWQ!$ND$2:$ND$60=H$4)*(GMWQ!$NF$2:$NF$60=H$1),0),$E305-1966)</f>
        <v>20.528880000000001</v>
      </c>
      <c r="I305" s="12" cm="1">
        <f t="array" ref="I305">INDEX(GMWQ!$A$2:$NF$60,MATCH(1,(GMWQ!$NE$2:$NE$60=I$3)*(GMWQ!$ND$2:$ND$60=I$4)*(GMWQ!$NF$2:$NF$60=I$1),0),$E305-1966)</f>
        <v>1637.3889999999999</v>
      </c>
      <c r="J305" s="12" cm="1">
        <f t="array" ref="J305">INDEX(GMWQ!$A$2:$NF$60,MATCH(1,(GMWQ!$NE$2:$NE$60=J$3)*(GMWQ!$ND$2:$ND$60=J$4)*(GMWQ!$NF$2:$NF$60=J$1),0),$E305-1966)</f>
        <v>115.85420000000001</v>
      </c>
      <c r="K305" s="12" cm="1">
        <f t="array" ref="K305">INDEX(GMWQ!$A$2:$NF$60,MATCH(1,(GMWQ!$NE$2:$NE$60=K$3)*(GMWQ!$ND$2:$ND$60=K$4)*(GMWQ!$NF$2:$NF$60=K$1),0),$E305-1966)</f>
        <v>247.31309999999999</v>
      </c>
      <c r="L305" s="12" cm="1">
        <f t="array" ref="L305">INDEX(GMWQ!$A$2:$NF$60,MATCH(1,(GMWQ!$NE$2:$NE$60=L$3)*(GMWQ!$ND$2:$ND$60=L$4)*(GMWQ!$NF$2:$NF$60=L$1),0),$E305-1966)</f>
        <v>2868.97</v>
      </c>
      <c r="M305" s="12" cm="1">
        <f t="array" ref="M305">INDEX(GMWQ!$A$2:$NF$60,MATCH(1,(GMWQ!$NE$2:$NE$60=M$3)*(GMWQ!$ND$2:$ND$60=M$4)*(GMWQ!$NF$2:$NF$60=M$1),0),$E305-1966)</f>
        <v>5404.6769999999997</v>
      </c>
      <c r="N305" s="12" cm="1">
        <f t="array" ref="N305">INDEX(GMWQ!$A$2:$NF$60,MATCH(1,(GMWQ!$NE$2:$NE$60=N$3)*(GMWQ!$ND$2:$ND$60=N$4)*(GMWQ!$NF$2:$NF$60=N$1),0),$E305-1966)</f>
        <v>2313.8629999999998</v>
      </c>
      <c r="O305" s="12" cm="1">
        <f t="array" ref="O305">INDEX(GMWQ!$A$2:$NF$60,MATCH(1,(GMWQ!$NE$2:$NE$60=O$3)*(GMWQ!$ND$2:$ND$60=O$4)*(GMWQ!$NF$2:$NF$60=O$1),0),$E305-1966)</f>
        <v>3001.6959999999999</v>
      </c>
      <c r="P305" s="12" cm="1">
        <f t="array" ref="P305">INDEX(GMWQ!$A$2:$NF$60,MATCH(1,(GMWQ!$NE$2:$NE$60=P$3)*(GMWQ!$ND$2:$ND$60=P$4)*(GMWQ!$NF$2:$NF$60=P$1),0),$E305-1966)</f>
        <v>2065.0909999999999</v>
      </c>
      <c r="Q305" s="12" cm="1">
        <f t="array" ref="Q305">INDEX(GMWQ!$A$2:$NF$60,MATCH(1,(GMWQ!$NE$2:$NE$60=Q$3)*(GMWQ!$ND$2:$ND$60=Q$4)*(GMWQ!$NF$2:$NF$60=Q$1),0),$E305-1966)</f>
        <v>1268.7809999999999</v>
      </c>
      <c r="R305" s="12" cm="1">
        <f t="array" ref="R305">INDEX(GMWQ!$A$2:$NF$60,MATCH(1,(GMWQ!$NE$2:$NE$60=R$3)*(GMWQ!$ND$2:$ND$60=R$4)*(GMWQ!$NF$2:$NF$60=R$1),0),$E305-1966)</f>
        <v>807.69569999999999</v>
      </c>
      <c r="S305" s="12" cm="1">
        <f t="array" ref="S305">INDEX(GMWQ!$A$2:$NF$60,MATCH(1,(GMWQ!$NE$2:$NE$60=S$3)*(GMWQ!$ND$2:$ND$60=S$4)*(GMWQ!$NF$2:$NF$60=S$1),0),$E305-1966)</f>
        <v>4712.357</v>
      </c>
      <c r="T305" s="12" cm="1">
        <f t="array" ref="T305">INDEX(GMWQ!$A$2:$NF$60,MATCH(1,(GMWQ!$NE$2:$NE$60=T$3)*(GMWQ!$ND$2:$ND$60=T$4)*(GMWQ!$NF$2:$NF$60=T$1),0),$E305-1966)</f>
        <v>3971.9859999999999</v>
      </c>
      <c r="U305" s="12" cm="1">
        <f t="array" ref="U305">INDEX(GMWQ!$A$2:$NF$60,MATCH(1,(GMWQ!$NE$2:$NE$60=U$3)*(GMWQ!$ND$2:$ND$60=U$4)*(GMWQ!$NF$2:$NF$60=U$1),0),$E305-1966)</f>
        <v>1640.673</v>
      </c>
      <c r="V305" s="12" cm="1">
        <f t="array" ref="V305">INDEX(GMWQ!$A$2:$NF$60,MATCH(1,(GMWQ!$NE$2:$NE$60=V$3)*(GMWQ!$ND$2:$ND$60=V$4)*(GMWQ!$NF$2:$NF$60=V$1),0),$E305-1966)</f>
        <v>3366.3440000000001</v>
      </c>
      <c r="W305" s="12" cm="1">
        <f t="array" ref="W305">INDEX(GMWQ!$A$2:$NF$60,MATCH(1,(GMWQ!$NE$2:$NE$60=W$3)*(GMWQ!$ND$2:$ND$60=W$4)*(GMWQ!$NF$2:$NF$60=W$1),0),$E305-1966)</f>
        <v>6245.2809999999999</v>
      </c>
      <c r="X305" s="12" cm="1">
        <f t="array" ref="X305">INDEX(GMWQ!$A$2:$NF$60,MATCH(1,(GMWQ!$NE$2:$NE$60=X$3)*(GMWQ!$ND$2:$ND$60=X$4)*(GMWQ!$NF$2:$NF$60=X$1),0),$E305-1966)</f>
        <v>1380.9870000000001</v>
      </c>
      <c r="Y305" s="12" cm="1">
        <f t="array" ref="Y305">INDEX(GMWQ!$A$2:$NF$60,MATCH(1,(GMWQ!$NE$2:$NE$60=Y$3)*(GMWQ!$ND$2:$ND$60=Y$4)*(GMWQ!$NF$2:$NF$60=Y$1),0),$E305-1966)</f>
        <v>1130.6659999999999</v>
      </c>
      <c r="Z305" s="12" cm="1">
        <f t="array" ref="Z305">INDEX(GMWQ!$A$2:$NF$60,MATCH(1,(GMWQ!$NE$2:$NE$60=Z$3)*(GMWQ!$ND$2:$ND$60=Z$4)*(GMWQ!$NF$2:$NF$60=Z$1),0),$E305-1966)</f>
        <v>38831.89</v>
      </c>
      <c r="AA305" s="12" cm="1">
        <f t="array" ref="AA305">INDEX(GMWQ!$A$2:$NF$60,MATCH(1,(GMWQ!$NE$2:$NE$60=AA$3)*(GMWQ!$ND$2:$ND$60=AA$4)*(GMWQ!$NF$2:$NF$60=AA$1),0),$E305-1966)</f>
        <v>6775.6540000000005</v>
      </c>
    </row>
    <row r="306" spans="1:27" x14ac:dyDescent="0.25">
      <c r="B306" s="12">
        <f t="shared" si="24"/>
        <v>2047</v>
      </c>
      <c r="C306" s="12">
        <f t="shared" si="24"/>
        <v>2047</v>
      </c>
      <c r="E306" s="12">
        <f t="shared" si="25"/>
        <v>2272</v>
      </c>
      <c r="F306" s="12" cm="1">
        <f t="array" ref="F306">INDEX(GMWQ!$A$2:$NF$60,MATCH(1,(GMWQ!$NE$2:$NE$60=F$3)*(GMWQ!$ND$2:$ND$60=F$4)*(GMWQ!$NF$2:$NF$60=F$1),0),$E306-1966)</f>
        <v>42522.84</v>
      </c>
      <c r="G306" s="12" cm="1">
        <f t="array" ref="G306">INDEX(GMWQ!$A$2:$NF$60,MATCH(1,(GMWQ!$NE$2:$NE$60=G$3)*(GMWQ!$ND$2:$ND$60=G$4)*(GMWQ!$NF$2:$NF$60=G$1),0),$E306-1966)</f>
        <v>297.92360000000002</v>
      </c>
      <c r="H306" s="12" cm="1">
        <f t="array" ref="H306">INDEX(GMWQ!$A$2:$NF$60,MATCH(1,(GMWQ!$NE$2:$NE$60=H$3)*(GMWQ!$ND$2:$ND$60=H$4)*(GMWQ!$NF$2:$NF$60=H$1),0),$E306-1966)</f>
        <v>20.274180000000001</v>
      </c>
      <c r="I306" s="12" cm="1">
        <f t="array" ref="I306">INDEX(GMWQ!$A$2:$NF$60,MATCH(1,(GMWQ!$NE$2:$NE$60=I$3)*(GMWQ!$ND$2:$ND$60=I$4)*(GMWQ!$NF$2:$NF$60=I$1),0),$E306-1966)</f>
        <v>1626.7660000000001</v>
      </c>
      <c r="J306" s="12" cm="1">
        <f t="array" ref="J306">INDEX(GMWQ!$A$2:$NF$60,MATCH(1,(GMWQ!$NE$2:$NE$60=J$3)*(GMWQ!$ND$2:$ND$60=J$4)*(GMWQ!$NF$2:$NF$60=J$1),0),$E306-1966)</f>
        <v>115.3715</v>
      </c>
      <c r="K306" s="12" cm="1">
        <f t="array" ref="K306">INDEX(GMWQ!$A$2:$NF$60,MATCH(1,(GMWQ!$NE$2:$NE$60=K$3)*(GMWQ!$ND$2:$ND$60=K$4)*(GMWQ!$NF$2:$NF$60=K$1),0),$E306-1966)</f>
        <v>246.93289999999999</v>
      </c>
      <c r="L306" s="12" cm="1">
        <f t="array" ref="L306">INDEX(GMWQ!$A$2:$NF$60,MATCH(1,(GMWQ!$NE$2:$NE$60=L$3)*(GMWQ!$ND$2:$ND$60=L$4)*(GMWQ!$NF$2:$NF$60=L$1),0),$E306-1966)</f>
        <v>2873.194</v>
      </c>
      <c r="M306" s="12" cm="1">
        <f t="array" ref="M306">INDEX(GMWQ!$A$2:$NF$60,MATCH(1,(GMWQ!$NE$2:$NE$60=M$3)*(GMWQ!$ND$2:$ND$60=M$4)*(GMWQ!$NF$2:$NF$60=M$1),0),$E306-1966)</f>
        <v>5406.5360000000001</v>
      </c>
      <c r="N306" s="12" cm="1">
        <f t="array" ref="N306">INDEX(GMWQ!$A$2:$NF$60,MATCH(1,(GMWQ!$NE$2:$NE$60=N$3)*(GMWQ!$ND$2:$ND$60=N$4)*(GMWQ!$NF$2:$NF$60=N$1),0),$E306-1966)</f>
        <v>2315.7730000000001</v>
      </c>
      <c r="O306" s="12" cm="1">
        <f t="array" ref="O306">INDEX(GMWQ!$A$2:$NF$60,MATCH(1,(GMWQ!$NE$2:$NE$60=O$3)*(GMWQ!$ND$2:$ND$60=O$4)*(GMWQ!$NF$2:$NF$60=O$1),0),$E306-1966)</f>
        <v>3001.683</v>
      </c>
      <c r="P306" s="12" cm="1">
        <f t="array" ref="P306">INDEX(GMWQ!$A$2:$NF$60,MATCH(1,(GMWQ!$NE$2:$NE$60=P$3)*(GMWQ!$ND$2:$ND$60=P$4)*(GMWQ!$NF$2:$NF$60=P$1),0),$E306-1966)</f>
        <v>2067.8989999999999</v>
      </c>
      <c r="Q306" s="12" cm="1">
        <f t="array" ref="Q306">INDEX(GMWQ!$A$2:$NF$60,MATCH(1,(GMWQ!$NE$2:$NE$60=Q$3)*(GMWQ!$ND$2:$ND$60=Q$4)*(GMWQ!$NF$2:$NF$60=Q$1),0),$E306-1966)</f>
        <v>1268.4680000000001</v>
      </c>
      <c r="R306" s="12" cm="1">
        <f t="array" ref="R306">INDEX(GMWQ!$A$2:$NF$60,MATCH(1,(GMWQ!$NE$2:$NE$60=R$3)*(GMWQ!$ND$2:$ND$60=R$4)*(GMWQ!$NF$2:$NF$60=R$1),0),$E306-1966)</f>
        <v>808.1173</v>
      </c>
      <c r="S306" s="12" cm="1">
        <f t="array" ref="S306">INDEX(GMWQ!$A$2:$NF$60,MATCH(1,(GMWQ!$NE$2:$NE$60=S$3)*(GMWQ!$ND$2:$ND$60=S$4)*(GMWQ!$NF$2:$NF$60=S$1),0),$E306-1966)</f>
        <v>4723.527</v>
      </c>
      <c r="T306" s="12" cm="1">
        <f t="array" ref="T306">INDEX(GMWQ!$A$2:$NF$60,MATCH(1,(GMWQ!$NE$2:$NE$60=T$3)*(GMWQ!$ND$2:$ND$60=T$4)*(GMWQ!$NF$2:$NF$60=T$1),0),$E306-1966)</f>
        <v>3980.0830000000001</v>
      </c>
      <c r="U306" s="12" cm="1">
        <f t="array" ref="U306">INDEX(GMWQ!$A$2:$NF$60,MATCH(1,(GMWQ!$NE$2:$NE$60=U$3)*(GMWQ!$ND$2:$ND$60=U$4)*(GMWQ!$NF$2:$NF$60=U$1),0),$E306-1966)</f>
        <v>1637.501</v>
      </c>
      <c r="V306" s="12" cm="1">
        <f t="array" ref="V306">INDEX(GMWQ!$A$2:$NF$60,MATCH(1,(GMWQ!$NE$2:$NE$60=V$3)*(GMWQ!$ND$2:$ND$60=V$4)*(GMWQ!$NF$2:$NF$60=V$1),0),$E306-1966)</f>
        <v>3366.0740000000001</v>
      </c>
      <c r="W306" s="12" cm="1">
        <f t="array" ref="W306">INDEX(GMWQ!$A$2:$NF$60,MATCH(1,(GMWQ!$NE$2:$NE$60=W$3)*(GMWQ!$ND$2:$ND$60=W$4)*(GMWQ!$NF$2:$NF$60=W$1),0),$E306-1966)</f>
        <v>6253.0879999999997</v>
      </c>
      <c r="X306" s="12" cm="1">
        <f t="array" ref="X306">INDEX(GMWQ!$A$2:$NF$60,MATCH(1,(GMWQ!$NE$2:$NE$60=X$3)*(GMWQ!$ND$2:$ND$60=X$4)*(GMWQ!$NF$2:$NF$60=X$1),0),$E306-1966)</f>
        <v>1382.1089999999999</v>
      </c>
      <c r="Y306" s="12" cm="1">
        <f t="array" ref="Y306">INDEX(GMWQ!$A$2:$NF$60,MATCH(1,(GMWQ!$NE$2:$NE$60=Y$3)*(GMWQ!$ND$2:$ND$60=Y$4)*(GMWQ!$NF$2:$NF$60=Y$1),0),$E306-1966)</f>
        <v>1130.521</v>
      </c>
      <c r="Z306" s="12" cm="1">
        <f t="array" ref="Z306">INDEX(GMWQ!$A$2:$NF$60,MATCH(1,(GMWQ!$NE$2:$NE$60=Z$3)*(GMWQ!$ND$2:$ND$60=Z$4)*(GMWQ!$NF$2:$NF$60=Z$1),0),$E306-1966)</f>
        <v>38852.54</v>
      </c>
      <c r="AA306" s="12" cm="1">
        <f t="array" ref="AA306">INDEX(GMWQ!$A$2:$NF$60,MATCH(1,(GMWQ!$NE$2:$NE$60=AA$3)*(GMWQ!$ND$2:$ND$60=AA$4)*(GMWQ!$NF$2:$NF$60=AA$1),0),$E306-1966)</f>
        <v>6779.2560000000003</v>
      </c>
    </row>
    <row r="307" spans="1:27" x14ac:dyDescent="0.25">
      <c r="A307" s="12">
        <v>2048</v>
      </c>
      <c r="B307" s="12">
        <f t="shared" si="24"/>
        <v>2048</v>
      </c>
      <c r="C307" s="12">
        <f t="shared" si="24"/>
        <v>2047</v>
      </c>
      <c r="D307" s="12">
        <f t="shared" si="24"/>
        <v>2047</v>
      </c>
      <c r="E307" s="12">
        <f t="shared" si="25"/>
        <v>2273</v>
      </c>
      <c r="F307" s="12" cm="1">
        <f t="array" ref="F307">INDEX(GMWQ!$A$2:$NF$60,MATCH(1,(GMWQ!$NE$2:$NE$60=F$3)*(GMWQ!$ND$2:$ND$60=F$4)*(GMWQ!$NF$2:$NF$60=F$1),0),$E307-1966)</f>
        <v>42545.43</v>
      </c>
      <c r="G307" s="12" cm="1">
        <f t="array" ref="G307">INDEX(GMWQ!$A$2:$NF$60,MATCH(1,(GMWQ!$NE$2:$NE$60=G$3)*(GMWQ!$ND$2:$ND$60=G$4)*(GMWQ!$NF$2:$NF$60=G$1),0),$E307-1966)</f>
        <v>296.79199999999997</v>
      </c>
      <c r="H307" s="12" cm="1">
        <f t="array" ref="H307">INDEX(GMWQ!$A$2:$NF$60,MATCH(1,(GMWQ!$NE$2:$NE$60=H$3)*(GMWQ!$ND$2:$ND$60=H$4)*(GMWQ!$NF$2:$NF$60=H$1),0),$E307-1966)</f>
        <v>20.01812</v>
      </c>
      <c r="I307" s="12" cm="1">
        <f t="array" ref="I307">INDEX(GMWQ!$A$2:$NF$60,MATCH(1,(GMWQ!$NE$2:$NE$60=I$3)*(GMWQ!$ND$2:$ND$60=I$4)*(GMWQ!$NF$2:$NF$60=I$1),0),$E307-1966)</f>
        <v>1616.011</v>
      </c>
      <c r="J307" s="12" cm="1">
        <f t="array" ref="J307">INDEX(GMWQ!$A$2:$NF$60,MATCH(1,(GMWQ!$NE$2:$NE$60=J$3)*(GMWQ!$ND$2:$ND$60=J$4)*(GMWQ!$NF$2:$NF$60=J$1),0),$E307-1966)</f>
        <v>114.893</v>
      </c>
      <c r="K307" s="12" cm="1">
        <f t="array" ref="K307">INDEX(GMWQ!$A$2:$NF$60,MATCH(1,(GMWQ!$NE$2:$NE$60=K$3)*(GMWQ!$ND$2:$ND$60=K$4)*(GMWQ!$NF$2:$NF$60=K$1),0),$E307-1966)</f>
        <v>246.54230000000001</v>
      </c>
      <c r="L307" s="12" cm="1">
        <f t="array" ref="L307">INDEX(GMWQ!$A$2:$NF$60,MATCH(1,(GMWQ!$NE$2:$NE$60=L$3)*(GMWQ!$ND$2:$ND$60=L$4)*(GMWQ!$NF$2:$NF$60=L$1),0),$E307-1966)</f>
        <v>2877.6190000000001</v>
      </c>
      <c r="M307" s="12" cm="1">
        <f t="array" ref="M307">INDEX(GMWQ!$A$2:$NF$60,MATCH(1,(GMWQ!$NE$2:$NE$60=M$3)*(GMWQ!$ND$2:$ND$60=M$4)*(GMWQ!$NF$2:$NF$60=M$1),0),$E307-1966)</f>
        <v>5408.2830000000004</v>
      </c>
      <c r="N307" s="12" cm="1">
        <f t="array" ref="N307">INDEX(GMWQ!$A$2:$NF$60,MATCH(1,(GMWQ!$NE$2:$NE$60=N$3)*(GMWQ!$ND$2:$ND$60=N$4)*(GMWQ!$NF$2:$NF$60=N$1),0),$E307-1966)</f>
        <v>2317.6</v>
      </c>
      <c r="O307" s="12" cm="1">
        <f t="array" ref="O307">INDEX(GMWQ!$A$2:$NF$60,MATCH(1,(GMWQ!$NE$2:$NE$60=O$3)*(GMWQ!$ND$2:$ND$60=O$4)*(GMWQ!$NF$2:$NF$60=O$1),0),$E307-1966)</f>
        <v>3001.5569999999998</v>
      </c>
      <c r="P307" s="12" cm="1">
        <f t="array" ref="P307">INDEX(GMWQ!$A$2:$NF$60,MATCH(1,(GMWQ!$NE$2:$NE$60=P$3)*(GMWQ!$ND$2:$ND$60=P$4)*(GMWQ!$NF$2:$NF$60=P$1),0),$E307-1966)</f>
        <v>2070.5970000000002</v>
      </c>
      <c r="Q307" s="12" cm="1">
        <f t="array" ref="Q307">INDEX(GMWQ!$A$2:$NF$60,MATCH(1,(GMWQ!$NE$2:$NE$60=Q$3)*(GMWQ!$ND$2:$ND$60=Q$4)*(GMWQ!$NF$2:$NF$60=Q$1),0),$E307-1966)</f>
        <v>1268.1279999999999</v>
      </c>
      <c r="R307" s="12" cm="1">
        <f t="array" ref="R307">INDEX(GMWQ!$A$2:$NF$60,MATCH(1,(GMWQ!$NE$2:$NE$60=R$3)*(GMWQ!$ND$2:$ND$60=R$4)*(GMWQ!$NF$2:$NF$60=R$1),0),$E307-1966)</f>
        <v>808.55820000000006</v>
      </c>
      <c r="S307" s="12" cm="1">
        <f t="array" ref="S307">INDEX(GMWQ!$A$2:$NF$60,MATCH(1,(GMWQ!$NE$2:$NE$60=S$3)*(GMWQ!$ND$2:$ND$60=S$4)*(GMWQ!$NF$2:$NF$60=S$1),0),$E307-1966)</f>
        <v>4734.5860000000002</v>
      </c>
      <c r="T307" s="12" cm="1">
        <f t="array" ref="T307">INDEX(GMWQ!$A$2:$NF$60,MATCH(1,(GMWQ!$NE$2:$NE$60=T$3)*(GMWQ!$ND$2:$ND$60=T$4)*(GMWQ!$NF$2:$NF$60=T$1),0),$E307-1966)</f>
        <v>3988.09</v>
      </c>
      <c r="U307" s="12" cm="1">
        <f t="array" ref="U307">INDEX(GMWQ!$A$2:$NF$60,MATCH(1,(GMWQ!$NE$2:$NE$60=U$3)*(GMWQ!$ND$2:$ND$60=U$4)*(GMWQ!$NF$2:$NF$60=U$1),0),$E307-1966)</f>
        <v>1634.402</v>
      </c>
      <c r="V307" s="12" cm="1">
        <f t="array" ref="V307">INDEX(GMWQ!$A$2:$NF$60,MATCH(1,(GMWQ!$NE$2:$NE$60=V$3)*(GMWQ!$ND$2:$ND$60=V$4)*(GMWQ!$NF$2:$NF$60=V$1),0),$E307-1966)</f>
        <v>3365.91</v>
      </c>
      <c r="W307" s="12" cm="1">
        <f t="array" ref="W307">INDEX(GMWQ!$A$2:$NF$60,MATCH(1,(GMWQ!$NE$2:$NE$60=W$3)*(GMWQ!$ND$2:$ND$60=W$4)*(GMWQ!$NF$2:$NF$60=W$1),0),$E307-1966)</f>
        <v>6261.15</v>
      </c>
      <c r="X307" s="12" cm="1">
        <f t="array" ref="X307">INDEX(GMWQ!$A$2:$NF$60,MATCH(1,(GMWQ!$NE$2:$NE$60=X$3)*(GMWQ!$ND$2:$ND$60=X$4)*(GMWQ!$NF$2:$NF$60=X$1),0),$E307-1966)</f>
        <v>1383.2819999999999</v>
      </c>
      <c r="Y307" s="12" cm="1">
        <f t="array" ref="Y307">INDEX(GMWQ!$A$2:$NF$60,MATCH(1,(GMWQ!$NE$2:$NE$60=Y$3)*(GMWQ!$ND$2:$ND$60=Y$4)*(GMWQ!$NF$2:$NF$60=Y$1),0),$E307-1966)</f>
        <v>1130.4190000000001</v>
      </c>
      <c r="Z307" s="12" cm="1">
        <f t="array" ref="Z307">INDEX(GMWQ!$A$2:$NF$60,MATCH(1,(GMWQ!$NE$2:$NE$60=Z$3)*(GMWQ!$ND$2:$ND$60=Z$4)*(GMWQ!$NF$2:$NF$60=Z$1),0),$E307-1966)</f>
        <v>38873.18</v>
      </c>
      <c r="AA307" s="12" cm="1">
        <f t="array" ref="AA307">INDEX(GMWQ!$A$2:$NF$60,MATCH(1,(GMWQ!$NE$2:$NE$60=AA$3)*(GMWQ!$ND$2:$ND$60=AA$4)*(GMWQ!$NF$2:$NF$60=AA$1),0),$E307-1966)</f>
        <v>6782.857</v>
      </c>
    </row>
    <row r="308" spans="1:27" x14ac:dyDescent="0.25">
      <c r="B308" s="12">
        <f t="shared" si="24"/>
        <v>2048</v>
      </c>
      <c r="C308" s="12">
        <f t="shared" si="24"/>
        <v>2048</v>
      </c>
      <c r="E308" s="12">
        <f t="shared" si="25"/>
        <v>2274</v>
      </c>
      <c r="F308" s="12" cm="1">
        <f t="array" ref="F308">INDEX(GMWQ!$A$2:$NF$60,MATCH(1,(GMWQ!$NE$2:$NE$60=F$3)*(GMWQ!$ND$2:$ND$60=F$4)*(GMWQ!$NF$2:$NF$60=F$1),0),$E308-1966)</f>
        <v>42568.02</v>
      </c>
      <c r="G308" s="12" cm="1">
        <f t="array" ref="G308">INDEX(GMWQ!$A$2:$NF$60,MATCH(1,(GMWQ!$NE$2:$NE$60=G$3)*(GMWQ!$ND$2:$ND$60=G$4)*(GMWQ!$NF$2:$NF$60=G$1),0),$E308-1966)</f>
        <v>295.63350000000003</v>
      </c>
      <c r="H308" s="12" cm="1">
        <f t="array" ref="H308">INDEX(GMWQ!$A$2:$NF$60,MATCH(1,(GMWQ!$NE$2:$NE$60=H$3)*(GMWQ!$ND$2:$ND$60=H$4)*(GMWQ!$NF$2:$NF$60=H$1),0),$E308-1966)</f>
        <v>19.767800000000001</v>
      </c>
      <c r="I308" s="12" cm="1">
        <f t="array" ref="I308">INDEX(GMWQ!$A$2:$NF$60,MATCH(1,(GMWQ!$NE$2:$NE$60=I$3)*(GMWQ!$ND$2:$ND$60=I$4)*(GMWQ!$NF$2:$NF$60=I$1),0),$E308-1966)</f>
        <v>1605.5630000000001</v>
      </c>
      <c r="J308" s="12" cm="1">
        <f t="array" ref="J308">INDEX(GMWQ!$A$2:$NF$60,MATCH(1,(GMWQ!$NE$2:$NE$60=J$3)*(GMWQ!$ND$2:$ND$60=J$4)*(GMWQ!$NF$2:$NF$60=J$1),0),$E308-1966)</f>
        <v>114.3935</v>
      </c>
      <c r="K308" s="12" cm="1">
        <f t="array" ref="K308">INDEX(GMWQ!$A$2:$NF$60,MATCH(1,(GMWQ!$NE$2:$NE$60=K$3)*(GMWQ!$ND$2:$ND$60=K$4)*(GMWQ!$NF$2:$NF$60=K$1),0),$E308-1966)</f>
        <v>246.14070000000001</v>
      </c>
      <c r="L308" s="12" cm="1">
        <f t="array" ref="L308">INDEX(GMWQ!$A$2:$NF$60,MATCH(1,(GMWQ!$NE$2:$NE$60=L$3)*(GMWQ!$ND$2:$ND$60=L$4)*(GMWQ!$NF$2:$NF$60=L$1),0),$E308-1966)</f>
        <v>2881.8339999999998</v>
      </c>
      <c r="M308" s="12" cm="1">
        <f t="array" ref="M308">INDEX(GMWQ!$A$2:$NF$60,MATCH(1,(GMWQ!$NE$2:$NE$60=M$3)*(GMWQ!$ND$2:$ND$60=M$4)*(GMWQ!$NF$2:$NF$60=M$1),0),$E308-1966)</f>
        <v>5410.0910000000003</v>
      </c>
      <c r="N308" s="12" cm="1">
        <f t="array" ref="N308">INDEX(GMWQ!$A$2:$NF$60,MATCH(1,(GMWQ!$NE$2:$NE$60=N$3)*(GMWQ!$ND$2:$ND$60=N$4)*(GMWQ!$NF$2:$NF$60=N$1),0),$E308-1966)</f>
        <v>2319.491</v>
      </c>
      <c r="O308" s="12" cm="1">
        <f t="array" ref="O308">INDEX(GMWQ!$A$2:$NF$60,MATCH(1,(GMWQ!$NE$2:$NE$60=O$3)*(GMWQ!$ND$2:$ND$60=O$4)*(GMWQ!$NF$2:$NF$60=O$1),0),$E308-1966)</f>
        <v>3001.5070000000001</v>
      </c>
      <c r="P308" s="12" cm="1">
        <f t="array" ref="P308">INDEX(GMWQ!$A$2:$NF$60,MATCH(1,(GMWQ!$NE$2:$NE$60=P$3)*(GMWQ!$ND$2:$ND$60=P$4)*(GMWQ!$NF$2:$NF$60=P$1),0),$E308-1966)</f>
        <v>2073.3890000000001</v>
      </c>
      <c r="Q308" s="12" cm="1">
        <f t="array" ref="Q308">INDEX(GMWQ!$A$2:$NF$60,MATCH(1,(GMWQ!$NE$2:$NE$60=Q$3)*(GMWQ!$ND$2:$ND$60=Q$4)*(GMWQ!$NF$2:$NF$60=Q$1),0),$E308-1966)</f>
        <v>1267.8030000000001</v>
      </c>
      <c r="R308" s="12" cm="1">
        <f t="array" ref="R308">INDEX(GMWQ!$A$2:$NF$60,MATCH(1,(GMWQ!$NE$2:$NE$60=R$3)*(GMWQ!$ND$2:$ND$60=R$4)*(GMWQ!$NF$2:$NF$60=R$1),0),$E308-1966)</f>
        <v>808.97270000000003</v>
      </c>
      <c r="S308" s="12" cm="1">
        <f t="array" ref="S308">INDEX(GMWQ!$A$2:$NF$60,MATCH(1,(GMWQ!$NE$2:$NE$60=S$3)*(GMWQ!$ND$2:$ND$60=S$4)*(GMWQ!$NF$2:$NF$60=S$1),0),$E308-1966)</f>
        <v>4745.7529999999997</v>
      </c>
      <c r="T308" s="12" cm="1">
        <f t="array" ref="T308">INDEX(GMWQ!$A$2:$NF$60,MATCH(1,(GMWQ!$NE$2:$NE$60=T$3)*(GMWQ!$ND$2:$ND$60=T$4)*(GMWQ!$NF$2:$NF$60=T$1),0),$E308-1966)</f>
        <v>3996.181</v>
      </c>
      <c r="U308" s="12" cm="1">
        <f t="array" ref="U308">INDEX(GMWQ!$A$2:$NF$60,MATCH(1,(GMWQ!$NE$2:$NE$60=U$3)*(GMWQ!$ND$2:$ND$60=U$4)*(GMWQ!$NF$2:$NF$60=U$1),0),$E308-1966)</f>
        <v>1631.2349999999999</v>
      </c>
      <c r="V308" s="12" cm="1">
        <f t="array" ref="V308">INDEX(GMWQ!$A$2:$NF$60,MATCH(1,(GMWQ!$NE$2:$NE$60=V$3)*(GMWQ!$ND$2:$ND$60=V$4)*(GMWQ!$NF$2:$NF$60=V$1),0),$E308-1966)</f>
        <v>3365.6320000000001</v>
      </c>
      <c r="W308" s="12" cm="1">
        <f t="array" ref="W308">INDEX(GMWQ!$A$2:$NF$60,MATCH(1,(GMWQ!$NE$2:$NE$60=W$3)*(GMWQ!$ND$2:$ND$60=W$4)*(GMWQ!$NF$2:$NF$60=W$1),0),$E308-1966)</f>
        <v>6268.9660000000003</v>
      </c>
      <c r="X308" s="12" cm="1">
        <f t="array" ref="X308">INDEX(GMWQ!$A$2:$NF$60,MATCH(1,(GMWQ!$NE$2:$NE$60=X$3)*(GMWQ!$ND$2:$ND$60=X$4)*(GMWQ!$NF$2:$NF$60=X$1),0),$E308-1966)</f>
        <v>1384.4010000000001</v>
      </c>
      <c r="Y308" s="12" cm="1">
        <f t="array" ref="Y308">INDEX(GMWQ!$A$2:$NF$60,MATCH(1,(GMWQ!$NE$2:$NE$60=Y$3)*(GMWQ!$ND$2:$ND$60=Y$4)*(GMWQ!$NF$2:$NF$60=Y$1),0),$E308-1966)</f>
        <v>1130.27</v>
      </c>
      <c r="Z308" s="12" cm="1">
        <f t="array" ref="Z308">INDEX(GMWQ!$A$2:$NF$60,MATCH(1,(GMWQ!$NE$2:$NE$60=Z$3)*(GMWQ!$ND$2:$ND$60=Z$4)*(GMWQ!$NF$2:$NF$60=Z$1),0),$E308-1966)</f>
        <v>38893.82</v>
      </c>
      <c r="AA308" s="12" cm="1">
        <f t="array" ref="AA308">INDEX(GMWQ!$A$2:$NF$60,MATCH(1,(GMWQ!$NE$2:$NE$60=AA$3)*(GMWQ!$ND$2:$ND$60=AA$4)*(GMWQ!$NF$2:$NF$60=AA$1),0),$E308-1966)</f>
        <v>6786.4589999999998</v>
      </c>
    </row>
    <row r="309" spans="1:27" x14ac:dyDescent="0.25">
      <c r="B309" s="12">
        <f t="shared" si="24"/>
        <v>2048</v>
      </c>
      <c r="C309" s="12">
        <f t="shared" si="24"/>
        <v>2048</v>
      </c>
      <c r="E309" s="12">
        <f t="shared" si="25"/>
        <v>2275</v>
      </c>
      <c r="F309" s="12" cm="1">
        <f t="array" ref="F309">INDEX(GMWQ!$A$2:$NF$60,MATCH(1,(GMWQ!$NE$2:$NE$60=F$3)*(GMWQ!$ND$2:$ND$60=F$4)*(GMWQ!$NF$2:$NF$60=F$1),0),$E309-1966)</f>
        <v>42589.02</v>
      </c>
      <c r="G309" s="12" cm="1">
        <f t="array" ref="G309">INDEX(GMWQ!$A$2:$NF$60,MATCH(1,(GMWQ!$NE$2:$NE$60=G$3)*(GMWQ!$ND$2:$ND$60=G$4)*(GMWQ!$NF$2:$NF$60=G$1),0),$E309-1966)</f>
        <v>294.46850000000001</v>
      </c>
      <c r="H309" s="12" cm="1">
        <f t="array" ref="H309">INDEX(GMWQ!$A$2:$NF$60,MATCH(1,(GMWQ!$NE$2:$NE$60=H$3)*(GMWQ!$ND$2:$ND$60=H$4)*(GMWQ!$NF$2:$NF$60=H$1),0),$E309-1966)</f>
        <v>19.519410000000001</v>
      </c>
      <c r="I309" s="12" cm="1">
        <f t="array" ref="I309">INDEX(GMWQ!$A$2:$NF$60,MATCH(1,(GMWQ!$NE$2:$NE$60=I$3)*(GMWQ!$ND$2:$ND$60=I$4)*(GMWQ!$NF$2:$NF$60=I$1),0),$E309-1966)</f>
        <v>1594.9649999999999</v>
      </c>
      <c r="J309" s="12" cm="1">
        <f t="array" ref="J309">INDEX(GMWQ!$A$2:$NF$60,MATCH(1,(GMWQ!$NE$2:$NE$60=J$3)*(GMWQ!$ND$2:$ND$60=J$4)*(GMWQ!$NF$2:$NF$60=J$1),0),$E309-1966)</f>
        <v>113.8874</v>
      </c>
      <c r="K309" s="12" cm="1">
        <f t="array" ref="K309">INDEX(GMWQ!$A$2:$NF$60,MATCH(1,(GMWQ!$NE$2:$NE$60=K$3)*(GMWQ!$ND$2:$ND$60=K$4)*(GMWQ!$NF$2:$NF$60=K$1),0),$E309-1966)</f>
        <v>245.77500000000001</v>
      </c>
      <c r="L309" s="12" cm="1">
        <f t="array" ref="L309">INDEX(GMWQ!$A$2:$NF$60,MATCH(1,(GMWQ!$NE$2:$NE$60=L$3)*(GMWQ!$ND$2:$ND$60=L$4)*(GMWQ!$NF$2:$NF$60=L$1),0),$E309-1966)</f>
        <v>2885.9639999999999</v>
      </c>
      <c r="M309" s="12" cm="1">
        <f t="array" ref="M309">INDEX(GMWQ!$A$2:$NF$60,MATCH(1,(GMWQ!$NE$2:$NE$60=M$3)*(GMWQ!$ND$2:$ND$60=M$4)*(GMWQ!$NF$2:$NF$60=M$1),0),$E309-1966)</f>
        <v>5411.6779999999999</v>
      </c>
      <c r="N309" s="12" cm="1">
        <f t="array" ref="N309">INDEX(GMWQ!$A$2:$NF$60,MATCH(1,(GMWQ!$NE$2:$NE$60=N$3)*(GMWQ!$ND$2:$ND$60=N$4)*(GMWQ!$NF$2:$NF$60=N$1),0),$E309-1966)</f>
        <v>2321.2849999999999</v>
      </c>
      <c r="O309" s="12" cm="1">
        <f t="array" ref="O309">INDEX(GMWQ!$A$2:$NF$60,MATCH(1,(GMWQ!$NE$2:$NE$60=O$3)*(GMWQ!$ND$2:$ND$60=O$4)*(GMWQ!$NF$2:$NF$60=O$1),0),$E309-1966)</f>
        <v>3001.348</v>
      </c>
      <c r="P309" s="12" cm="1">
        <f t="array" ref="P309">INDEX(GMWQ!$A$2:$NF$60,MATCH(1,(GMWQ!$NE$2:$NE$60=P$3)*(GMWQ!$ND$2:$ND$60=P$4)*(GMWQ!$NF$2:$NF$60=P$1),0),$E309-1966)</f>
        <v>2076.1019999999999</v>
      </c>
      <c r="Q309" s="12" cm="1">
        <f t="array" ref="Q309">INDEX(GMWQ!$A$2:$NF$60,MATCH(1,(GMWQ!$NE$2:$NE$60=Q$3)*(GMWQ!$ND$2:$ND$60=Q$4)*(GMWQ!$NF$2:$NF$60=Q$1),0),$E309-1966)</f>
        <v>1267.431</v>
      </c>
      <c r="R309" s="12" cm="1">
        <f t="array" ref="R309">INDEX(GMWQ!$A$2:$NF$60,MATCH(1,(GMWQ!$NE$2:$NE$60=R$3)*(GMWQ!$ND$2:$ND$60=R$4)*(GMWQ!$NF$2:$NF$60=R$1),0),$E309-1966)</f>
        <v>809.3578</v>
      </c>
      <c r="S309" s="12" cm="1">
        <f t="array" ref="S309">INDEX(GMWQ!$A$2:$NF$60,MATCH(1,(GMWQ!$NE$2:$NE$60=S$3)*(GMWQ!$ND$2:$ND$60=S$4)*(GMWQ!$NF$2:$NF$60=S$1),0),$E309-1966)</f>
        <v>4756.7640000000001</v>
      </c>
      <c r="T309" s="12" cm="1">
        <f t="array" ref="T309">INDEX(GMWQ!$A$2:$NF$60,MATCH(1,(GMWQ!$NE$2:$NE$60=T$3)*(GMWQ!$ND$2:$ND$60=T$4)*(GMWQ!$NF$2:$NF$60=T$1),0),$E309-1966)</f>
        <v>4004.13</v>
      </c>
      <c r="U309" s="12" cm="1">
        <f t="array" ref="U309">INDEX(GMWQ!$A$2:$NF$60,MATCH(1,(GMWQ!$NE$2:$NE$60=U$3)*(GMWQ!$ND$2:$ND$60=U$4)*(GMWQ!$NF$2:$NF$60=U$1),0),$E309-1966)</f>
        <v>1628.0170000000001</v>
      </c>
      <c r="V309" s="12" cm="1">
        <f t="array" ref="V309">INDEX(GMWQ!$A$2:$NF$60,MATCH(1,(GMWQ!$NE$2:$NE$60=V$3)*(GMWQ!$ND$2:$ND$60=V$4)*(GMWQ!$NF$2:$NF$60=V$1),0),$E309-1966)</f>
        <v>3365.2179999999998</v>
      </c>
      <c r="W309" s="12" cm="1">
        <f t="array" ref="W309">INDEX(GMWQ!$A$2:$NF$60,MATCH(1,(GMWQ!$NE$2:$NE$60=W$3)*(GMWQ!$ND$2:$ND$60=W$4)*(GMWQ!$NF$2:$NF$60=W$1),0),$E309-1966)</f>
        <v>6276.5550000000003</v>
      </c>
      <c r="X309" s="12" cm="1">
        <f t="array" ref="X309">INDEX(GMWQ!$A$2:$NF$60,MATCH(1,(GMWQ!$NE$2:$NE$60=X$3)*(GMWQ!$ND$2:$ND$60=X$4)*(GMWQ!$NF$2:$NF$60=X$1),0),$E309-1966)</f>
        <v>1385.472</v>
      </c>
      <c r="Y309" s="12" cm="1">
        <f t="array" ref="Y309">INDEX(GMWQ!$A$2:$NF$60,MATCH(1,(GMWQ!$NE$2:$NE$60=Y$3)*(GMWQ!$ND$2:$ND$60=Y$4)*(GMWQ!$NF$2:$NF$60=Y$1),0),$E309-1966)</f>
        <v>1130.079</v>
      </c>
      <c r="Z309" s="12" cm="1">
        <f t="array" ref="Z309">INDEX(GMWQ!$A$2:$NF$60,MATCH(1,(GMWQ!$NE$2:$NE$60=Z$3)*(GMWQ!$ND$2:$ND$60=Z$4)*(GMWQ!$NF$2:$NF$60=Z$1),0),$E309-1966)</f>
        <v>38913</v>
      </c>
      <c r="AA309" s="12" cm="1">
        <f t="array" ref="AA309">INDEX(GMWQ!$A$2:$NF$60,MATCH(1,(GMWQ!$NE$2:$NE$60=AA$3)*(GMWQ!$ND$2:$ND$60=AA$4)*(GMWQ!$NF$2:$NF$60=AA$1),0),$E309-1966)</f>
        <v>6789.8059999999996</v>
      </c>
    </row>
    <row r="310" spans="1:27" x14ac:dyDescent="0.25">
      <c r="B310" s="12">
        <f t="shared" si="24"/>
        <v>2048</v>
      </c>
      <c r="C310" s="12">
        <f t="shared" si="24"/>
        <v>2048</v>
      </c>
      <c r="E310" s="12">
        <f t="shared" si="25"/>
        <v>2276</v>
      </c>
      <c r="F310" s="12" cm="1">
        <f t="array" ref="F310">INDEX(GMWQ!$A$2:$NF$60,MATCH(1,(GMWQ!$NE$2:$NE$60=F$3)*(GMWQ!$ND$2:$ND$60=F$4)*(GMWQ!$NF$2:$NF$60=F$1),0),$E310-1966)</f>
        <v>42610.02</v>
      </c>
      <c r="G310" s="12" cm="1">
        <f t="array" ref="G310">INDEX(GMWQ!$A$2:$NF$60,MATCH(1,(GMWQ!$NE$2:$NE$60=G$3)*(GMWQ!$ND$2:$ND$60=G$4)*(GMWQ!$NF$2:$NF$60=G$1),0),$E310-1966)</f>
        <v>293.29520000000002</v>
      </c>
      <c r="H310" s="12" cm="1">
        <f t="array" ref="H310">INDEX(GMWQ!$A$2:$NF$60,MATCH(1,(GMWQ!$NE$2:$NE$60=H$3)*(GMWQ!$ND$2:$ND$60=H$4)*(GMWQ!$NF$2:$NF$60=H$1),0),$E310-1966)</f>
        <v>19.272760000000002</v>
      </c>
      <c r="I310" s="12" cm="1">
        <f t="array" ref="I310">INDEX(GMWQ!$A$2:$NF$60,MATCH(1,(GMWQ!$NE$2:$NE$60=I$3)*(GMWQ!$ND$2:$ND$60=I$4)*(GMWQ!$NF$2:$NF$60=I$1),0),$E310-1966)</f>
        <v>1584.5129999999999</v>
      </c>
      <c r="J310" s="12" cm="1">
        <f t="array" ref="J310">INDEX(GMWQ!$A$2:$NF$60,MATCH(1,(GMWQ!$NE$2:$NE$60=J$3)*(GMWQ!$ND$2:$ND$60=J$4)*(GMWQ!$NF$2:$NF$60=J$1),0),$E310-1966)</f>
        <v>113.39700000000001</v>
      </c>
      <c r="K310" s="12" cm="1">
        <f t="array" ref="K310">INDEX(GMWQ!$A$2:$NF$60,MATCH(1,(GMWQ!$NE$2:$NE$60=K$3)*(GMWQ!$ND$2:$ND$60=K$4)*(GMWQ!$NF$2:$NF$60=K$1),0),$E310-1966)</f>
        <v>245.37430000000001</v>
      </c>
      <c r="L310" s="12" cm="1">
        <f t="array" ref="L310">INDEX(GMWQ!$A$2:$NF$60,MATCH(1,(GMWQ!$NE$2:$NE$60=L$3)*(GMWQ!$ND$2:$ND$60=L$4)*(GMWQ!$NF$2:$NF$60=L$1),0),$E310-1966)</f>
        <v>2890.0439999999999</v>
      </c>
      <c r="M310" s="12" cm="1">
        <f t="array" ref="M310">INDEX(GMWQ!$A$2:$NF$60,MATCH(1,(GMWQ!$NE$2:$NE$60=M$3)*(GMWQ!$ND$2:$ND$60=M$4)*(GMWQ!$NF$2:$NF$60=M$1),0),$E310-1966)</f>
        <v>5413.25</v>
      </c>
      <c r="N310" s="12" cm="1">
        <f t="array" ref="N310">INDEX(GMWQ!$A$2:$NF$60,MATCH(1,(GMWQ!$NE$2:$NE$60=N$3)*(GMWQ!$ND$2:$ND$60=N$4)*(GMWQ!$NF$2:$NF$60=N$1),0),$E310-1966)</f>
        <v>2323.078</v>
      </c>
      <c r="O310" s="12" cm="1">
        <f t="array" ref="O310">INDEX(GMWQ!$A$2:$NF$60,MATCH(1,(GMWQ!$NE$2:$NE$60=O$3)*(GMWQ!$ND$2:$ND$60=O$4)*(GMWQ!$NF$2:$NF$60=O$1),0),$E310-1966)</f>
        <v>3001.1709999999998</v>
      </c>
      <c r="P310" s="12" cm="1">
        <f t="array" ref="P310">INDEX(GMWQ!$A$2:$NF$60,MATCH(1,(GMWQ!$NE$2:$NE$60=P$3)*(GMWQ!$ND$2:$ND$60=P$4)*(GMWQ!$NF$2:$NF$60=P$1),0),$E310-1966)</f>
        <v>2078.8270000000002</v>
      </c>
      <c r="Q310" s="12" cm="1">
        <f t="array" ref="Q310">INDEX(GMWQ!$A$2:$NF$60,MATCH(1,(GMWQ!$NE$2:$NE$60=Q$3)*(GMWQ!$ND$2:$ND$60=Q$4)*(GMWQ!$NF$2:$NF$60=Q$1),0),$E310-1966)</f>
        <v>1267.0540000000001</v>
      </c>
      <c r="R310" s="12" cm="1">
        <f t="array" ref="R310">INDEX(GMWQ!$A$2:$NF$60,MATCH(1,(GMWQ!$NE$2:$NE$60=R$3)*(GMWQ!$ND$2:$ND$60=R$4)*(GMWQ!$NF$2:$NF$60=R$1),0),$E310-1966)</f>
        <v>809.73850000000004</v>
      </c>
      <c r="S310" s="12" cm="1">
        <f t="array" ref="S310">INDEX(GMWQ!$A$2:$NF$60,MATCH(1,(GMWQ!$NE$2:$NE$60=S$3)*(GMWQ!$ND$2:$ND$60=S$4)*(GMWQ!$NF$2:$NF$60=S$1),0),$E310-1966)</f>
        <v>4767.8019999999997</v>
      </c>
      <c r="T310" s="12" cm="1">
        <f t="array" ref="T310">INDEX(GMWQ!$A$2:$NF$60,MATCH(1,(GMWQ!$NE$2:$NE$60=T$3)*(GMWQ!$ND$2:$ND$60=T$4)*(GMWQ!$NF$2:$NF$60=T$1),0),$E310-1966)</f>
        <v>4012.096</v>
      </c>
      <c r="U310" s="12" cm="1">
        <f t="array" ref="U310">INDEX(GMWQ!$A$2:$NF$60,MATCH(1,(GMWQ!$NE$2:$NE$60=U$3)*(GMWQ!$ND$2:$ND$60=U$4)*(GMWQ!$NF$2:$NF$60=U$1),0),$E310-1966)</f>
        <v>1624.7919999999999</v>
      </c>
      <c r="V310" s="12" cm="1">
        <f t="array" ref="V310">INDEX(GMWQ!$A$2:$NF$60,MATCH(1,(GMWQ!$NE$2:$NE$60=V$3)*(GMWQ!$ND$2:$ND$60=V$4)*(GMWQ!$NF$2:$NF$60=V$1),0),$E310-1966)</f>
        <v>3364.7930000000001</v>
      </c>
      <c r="W310" s="12" cm="1">
        <f t="array" ref="W310">INDEX(GMWQ!$A$2:$NF$60,MATCH(1,(GMWQ!$NE$2:$NE$60=W$3)*(GMWQ!$ND$2:$ND$60=W$4)*(GMWQ!$NF$2:$NF$60=W$1),0),$E310-1966)</f>
        <v>6284.1040000000003</v>
      </c>
      <c r="X310" s="12" cm="1">
        <f t="array" ref="X310">INDEX(GMWQ!$A$2:$NF$60,MATCH(1,(GMWQ!$NE$2:$NE$60=X$3)*(GMWQ!$ND$2:$ND$60=X$4)*(GMWQ!$NF$2:$NF$60=X$1),0),$E310-1966)</f>
        <v>1386.5350000000001</v>
      </c>
      <c r="Y310" s="12" cm="1">
        <f t="array" ref="Y310">INDEX(GMWQ!$A$2:$NF$60,MATCH(1,(GMWQ!$NE$2:$NE$60=Y$3)*(GMWQ!$ND$2:$ND$60=Y$4)*(GMWQ!$NF$2:$NF$60=Y$1),0),$E310-1966)</f>
        <v>1129.8800000000001</v>
      </c>
      <c r="Z310" s="12" cm="1">
        <f t="array" ref="Z310">INDEX(GMWQ!$A$2:$NF$60,MATCH(1,(GMWQ!$NE$2:$NE$60=Z$3)*(GMWQ!$ND$2:$ND$60=Z$4)*(GMWQ!$NF$2:$NF$60=Z$1),0),$E310-1966)</f>
        <v>38932.19</v>
      </c>
      <c r="AA310" s="12" cm="1">
        <f t="array" ref="AA310">INDEX(GMWQ!$A$2:$NF$60,MATCH(1,(GMWQ!$NE$2:$NE$60=AA$3)*(GMWQ!$ND$2:$ND$60=AA$4)*(GMWQ!$NF$2:$NF$60=AA$1),0),$E310-1966)</f>
        <v>6793.1530000000002</v>
      </c>
    </row>
    <row r="311" spans="1:27" x14ac:dyDescent="0.25">
      <c r="A311" s="12">
        <v>2049</v>
      </c>
      <c r="B311" s="12">
        <f t="shared" si="24"/>
        <v>2049</v>
      </c>
      <c r="C311" s="12">
        <f t="shared" si="24"/>
        <v>2048</v>
      </c>
      <c r="D311" s="12">
        <f t="shared" si="24"/>
        <v>2048</v>
      </c>
      <c r="E311" s="12">
        <f t="shared" si="25"/>
        <v>2277</v>
      </c>
      <c r="F311" s="12" cm="1">
        <f t="array" ref="F311">INDEX(GMWQ!$A$2:$NF$60,MATCH(1,(GMWQ!$NE$2:$NE$60=F$3)*(GMWQ!$ND$2:$ND$60=F$4)*(GMWQ!$NF$2:$NF$60=F$1),0),$E311-1966)</f>
        <v>42631.01</v>
      </c>
      <c r="G311" s="12" cm="1">
        <f t="array" ref="G311">INDEX(GMWQ!$A$2:$NF$60,MATCH(1,(GMWQ!$NE$2:$NE$60=G$3)*(GMWQ!$ND$2:$ND$60=G$4)*(GMWQ!$NF$2:$NF$60=G$1),0),$E311-1966)</f>
        <v>292.15440000000001</v>
      </c>
      <c r="H311" s="12" cm="1">
        <f t="array" ref="H311">INDEX(GMWQ!$A$2:$NF$60,MATCH(1,(GMWQ!$NE$2:$NE$60=H$3)*(GMWQ!$ND$2:$ND$60=H$4)*(GMWQ!$NF$2:$NF$60=H$1),0),$E311-1966)</f>
        <v>19.025269999999999</v>
      </c>
      <c r="I311" s="12" cm="1">
        <f t="array" ref="I311">INDEX(GMWQ!$A$2:$NF$60,MATCH(1,(GMWQ!$NE$2:$NE$60=I$3)*(GMWQ!$ND$2:$ND$60=I$4)*(GMWQ!$NF$2:$NF$60=I$1),0),$E311-1966)</f>
        <v>1573.9480000000001</v>
      </c>
      <c r="J311" s="12" cm="1">
        <f t="array" ref="J311">INDEX(GMWQ!$A$2:$NF$60,MATCH(1,(GMWQ!$NE$2:$NE$60=J$3)*(GMWQ!$ND$2:$ND$60=J$4)*(GMWQ!$NF$2:$NF$60=J$1),0),$E311-1966)</f>
        <v>112.9032</v>
      </c>
      <c r="K311" s="12" cm="1">
        <f t="array" ref="K311">INDEX(GMWQ!$A$2:$NF$60,MATCH(1,(GMWQ!$NE$2:$NE$60=K$3)*(GMWQ!$ND$2:$ND$60=K$4)*(GMWQ!$NF$2:$NF$60=K$1),0),$E311-1966)</f>
        <v>244.97020000000001</v>
      </c>
      <c r="L311" s="12" cm="1">
        <f t="array" ref="L311">INDEX(GMWQ!$A$2:$NF$60,MATCH(1,(GMWQ!$NE$2:$NE$60=L$3)*(GMWQ!$ND$2:$ND$60=L$4)*(GMWQ!$NF$2:$NF$60=L$1),0),$E311-1966)</f>
        <v>2894.337</v>
      </c>
      <c r="M311" s="12" cm="1">
        <f t="array" ref="M311">INDEX(GMWQ!$A$2:$NF$60,MATCH(1,(GMWQ!$NE$2:$NE$60=M$3)*(GMWQ!$ND$2:$ND$60=M$4)*(GMWQ!$NF$2:$NF$60=M$1),0),$E311-1966)</f>
        <v>5414.7129999999997</v>
      </c>
      <c r="N311" s="12" cm="1">
        <f t="array" ref="N311">INDEX(GMWQ!$A$2:$NF$60,MATCH(1,(GMWQ!$NE$2:$NE$60=N$3)*(GMWQ!$ND$2:$ND$60=N$4)*(GMWQ!$NF$2:$NF$60=N$1),0),$E311-1966)</f>
        <v>2324.7779999999998</v>
      </c>
      <c r="O311" s="12" cm="1">
        <f t="array" ref="O311">INDEX(GMWQ!$A$2:$NF$60,MATCH(1,(GMWQ!$NE$2:$NE$60=O$3)*(GMWQ!$ND$2:$ND$60=O$4)*(GMWQ!$NF$2:$NF$60=O$1),0),$E311-1966)</f>
        <v>3000.87</v>
      </c>
      <c r="P311" s="12" cm="1">
        <f t="array" ref="P311">INDEX(GMWQ!$A$2:$NF$60,MATCH(1,(GMWQ!$NE$2:$NE$60=P$3)*(GMWQ!$ND$2:$ND$60=P$4)*(GMWQ!$NF$2:$NF$60=P$1),0),$E311-1966)</f>
        <v>2081.4299999999998</v>
      </c>
      <c r="Q311" s="12" cm="1">
        <f t="array" ref="Q311">INDEX(GMWQ!$A$2:$NF$60,MATCH(1,(GMWQ!$NE$2:$NE$60=Q$3)*(GMWQ!$ND$2:$ND$60=Q$4)*(GMWQ!$NF$2:$NF$60=Q$1),0),$E311-1966)</f>
        <v>1266.6489999999999</v>
      </c>
      <c r="R311" s="12" cm="1">
        <f t="array" ref="R311">INDEX(GMWQ!$A$2:$NF$60,MATCH(1,(GMWQ!$NE$2:$NE$60=R$3)*(GMWQ!$ND$2:$ND$60=R$4)*(GMWQ!$NF$2:$NF$60=R$1),0),$E311-1966)</f>
        <v>810.14149999999995</v>
      </c>
      <c r="S311" s="12" cm="1">
        <f t="array" ref="S311">INDEX(GMWQ!$A$2:$NF$60,MATCH(1,(GMWQ!$NE$2:$NE$60=S$3)*(GMWQ!$ND$2:$ND$60=S$4)*(GMWQ!$NF$2:$NF$60=S$1),0),$E311-1966)</f>
        <v>4778.7190000000001</v>
      </c>
      <c r="T311" s="12" cm="1">
        <f t="array" ref="T311">INDEX(GMWQ!$A$2:$NF$60,MATCH(1,(GMWQ!$NE$2:$NE$60=T$3)*(GMWQ!$ND$2:$ND$60=T$4)*(GMWQ!$NF$2:$NF$60=T$1),0),$E311-1966)</f>
        <v>4019.953</v>
      </c>
      <c r="U311" s="12" cm="1">
        <f t="array" ref="U311">INDEX(GMWQ!$A$2:$NF$60,MATCH(1,(GMWQ!$NE$2:$NE$60=U$3)*(GMWQ!$ND$2:$ND$60=U$4)*(GMWQ!$NF$2:$NF$60=U$1),0),$E311-1966)</f>
        <v>1621.643</v>
      </c>
      <c r="V311" s="12" cm="1">
        <f t="array" ref="V311">INDEX(GMWQ!$A$2:$NF$60,MATCH(1,(GMWQ!$NE$2:$NE$60=V$3)*(GMWQ!$ND$2:$ND$60=V$4)*(GMWQ!$NF$2:$NF$60=V$1),0),$E311-1966)</f>
        <v>3364.48</v>
      </c>
      <c r="W311" s="12" cm="1">
        <f t="array" ref="W311">INDEX(GMWQ!$A$2:$NF$60,MATCH(1,(GMWQ!$NE$2:$NE$60=W$3)*(GMWQ!$ND$2:$ND$60=W$4)*(GMWQ!$NF$2:$NF$60=W$1),0),$E311-1966)</f>
        <v>6291.92</v>
      </c>
      <c r="X311" s="12" cm="1">
        <f t="array" ref="X311">INDEX(GMWQ!$A$2:$NF$60,MATCH(1,(GMWQ!$NE$2:$NE$60=X$3)*(GMWQ!$ND$2:$ND$60=X$4)*(GMWQ!$NF$2:$NF$60=X$1),0),$E311-1966)</f>
        <v>1387.653</v>
      </c>
      <c r="Y311" s="12" cm="1">
        <f t="array" ref="Y311">INDEX(GMWQ!$A$2:$NF$60,MATCH(1,(GMWQ!$NE$2:$NE$60=Y$3)*(GMWQ!$ND$2:$ND$60=Y$4)*(GMWQ!$NF$2:$NF$60=Y$1),0),$E311-1966)</f>
        <v>1129.7270000000001</v>
      </c>
      <c r="Z311" s="12" cm="1">
        <f t="array" ref="Z311">INDEX(GMWQ!$A$2:$NF$60,MATCH(1,(GMWQ!$NE$2:$NE$60=Z$3)*(GMWQ!$ND$2:$ND$60=Z$4)*(GMWQ!$NF$2:$NF$60=Z$1),0),$E311-1966)</f>
        <v>38951.370000000003</v>
      </c>
      <c r="AA311" s="12" cm="1">
        <f t="array" ref="AA311">INDEX(GMWQ!$A$2:$NF$60,MATCH(1,(GMWQ!$NE$2:$NE$60=AA$3)*(GMWQ!$ND$2:$ND$60=AA$4)*(GMWQ!$NF$2:$NF$60=AA$1),0),$E311-1966)</f>
        <v>6796.5</v>
      </c>
    </row>
    <row r="312" spans="1:27" x14ac:dyDescent="0.25">
      <c r="B312" s="12">
        <f t="shared" si="24"/>
        <v>2049</v>
      </c>
      <c r="C312" s="12">
        <f t="shared" si="24"/>
        <v>2049</v>
      </c>
      <c r="E312" s="12">
        <f t="shared" si="25"/>
        <v>2278</v>
      </c>
      <c r="F312" s="12" cm="1">
        <f t="array" ref="F312">INDEX(GMWQ!$A$2:$NF$60,MATCH(1,(GMWQ!$NE$2:$NE$60=F$3)*(GMWQ!$ND$2:$ND$60=F$4)*(GMWQ!$NF$2:$NF$60=F$1),0),$E312-1966)</f>
        <v>42652</v>
      </c>
      <c r="G312" s="12" cm="1">
        <f t="array" ref="G312">INDEX(GMWQ!$A$2:$NF$60,MATCH(1,(GMWQ!$NE$2:$NE$60=G$3)*(GMWQ!$ND$2:$ND$60=G$4)*(GMWQ!$NF$2:$NF$60=G$1),0),$E312-1966)</f>
        <v>290.9855</v>
      </c>
      <c r="H312" s="12" cm="1">
        <f t="array" ref="H312">INDEX(GMWQ!$A$2:$NF$60,MATCH(1,(GMWQ!$NE$2:$NE$60=H$3)*(GMWQ!$ND$2:$ND$60=H$4)*(GMWQ!$NF$2:$NF$60=H$1),0),$E312-1966)</f>
        <v>18.78209</v>
      </c>
      <c r="I312" s="12" cm="1">
        <f t="array" ref="I312">INDEX(GMWQ!$A$2:$NF$60,MATCH(1,(GMWQ!$NE$2:$NE$60=I$3)*(GMWQ!$ND$2:$ND$60=I$4)*(GMWQ!$NF$2:$NF$60=I$1),0),$E312-1966)</f>
        <v>1563.6479999999999</v>
      </c>
      <c r="J312" s="12" cm="1">
        <f t="array" ref="J312">INDEX(GMWQ!$A$2:$NF$60,MATCH(1,(GMWQ!$NE$2:$NE$60=J$3)*(GMWQ!$ND$2:$ND$60=J$4)*(GMWQ!$NF$2:$NF$60=J$1),0),$E312-1966)</f>
        <v>112.38979999999999</v>
      </c>
      <c r="K312" s="12" cm="1">
        <f t="array" ref="K312">INDEX(GMWQ!$A$2:$NF$60,MATCH(1,(GMWQ!$NE$2:$NE$60=K$3)*(GMWQ!$ND$2:$ND$60=K$4)*(GMWQ!$NF$2:$NF$60=K$1),0),$E312-1966)</f>
        <v>244.54179999999999</v>
      </c>
      <c r="L312" s="12" cm="1">
        <f t="array" ref="L312">INDEX(GMWQ!$A$2:$NF$60,MATCH(1,(GMWQ!$NE$2:$NE$60=L$3)*(GMWQ!$ND$2:$ND$60=L$4)*(GMWQ!$NF$2:$NF$60=L$1),0),$E312-1966)</f>
        <v>2898.415</v>
      </c>
      <c r="M312" s="12" cm="1">
        <f t="array" ref="M312">INDEX(GMWQ!$A$2:$NF$60,MATCH(1,(GMWQ!$NE$2:$NE$60=M$3)*(GMWQ!$ND$2:$ND$60=M$4)*(GMWQ!$NF$2:$NF$60=M$1),0),$E312-1966)</f>
        <v>5416.2420000000002</v>
      </c>
      <c r="N312" s="12" cm="1">
        <f t="array" ref="N312">INDEX(GMWQ!$A$2:$NF$60,MATCH(1,(GMWQ!$NE$2:$NE$60=N$3)*(GMWQ!$ND$2:$ND$60=N$4)*(GMWQ!$NF$2:$NF$60=N$1),0),$E312-1966)</f>
        <v>2326.5509999999999</v>
      </c>
      <c r="O312" s="12" cm="1">
        <f t="array" ref="O312">INDEX(GMWQ!$A$2:$NF$60,MATCH(1,(GMWQ!$NE$2:$NE$60=O$3)*(GMWQ!$ND$2:$ND$60=O$4)*(GMWQ!$NF$2:$NF$60=O$1),0),$E312-1966)</f>
        <v>3000.6529999999998</v>
      </c>
      <c r="P312" s="12" cm="1">
        <f t="array" ref="P312">INDEX(GMWQ!$A$2:$NF$60,MATCH(1,(GMWQ!$NE$2:$NE$60=P$3)*(GMWQ!$ND$2:$ND$60=P$4)*(GMWQ!$NF$2:$NF$60=P$1),0),$E312-1966)</f>
        <v>2084.1410000000001</v>
      </c>
      <c r="Q312" s="12" cm="1">
        <f t="array" ref="Q312">INDEX(GMWQ!$A$2:$NF$60,MATCH(1,(GMWQ!$NE$2:$NE$60=Q$3)*(GMWQ!$ND$2:$ND$60=Q$4)*(GMWQ!$NF$2:$NF$60=Q$1),0),$E312-1966)</f>
        <v>1266.261</v>
      </c>
      <c r="R312" s="12" cm="1">
        <f t="array" ref="R312">INDEX(GMWQ!$A$2:$NF$60,MATCH(1,(GMWQ!$NE$2:$NE$60=R$3)*(GMWQ!$ND$2:$ND$60=R$4)*(GMWQ!$NF$2:$NF$60=R$1),0),$E312-1966)</f>
        <v>810.51819999999998</v>
      </c>
      <c r="S312" s="12" cm="1">
        <f t="array" ref="S312">INDEX(GMWQ!$A$2:$NF$60,MATCH(1,(GMWQ!$NE$2:$NE$60=S$3)*(GMWQ!$ND$2:$ND$60=S$4)*(GMWQ!$NF$2:$NF$60=S$1),0),$E312-1966)</f>
        <v>4789.7619999999997</v>
      </c>
      <c r="T312" s="12" cm="1">
        <f t="array" ref="T312">INDEX(GMWQ!$A$2:$NF$60,MATCH(1,(GMWQ!$NE$2:$NE$60=T$3)*(GMWQ!$ND$2:$ND$60=T$4)*(GMWQ!$NF$2:$NF$60=T$1),0),$E312-1966)</f>
        <v>4027.913</v>
      </c>
      <c r="U312" s="12" cm="1">
        <f t="array" ref="U312">INDEX(GMWQ!$A$2:$NF$60,MATCH(1,(GMWQ!$NE$2:$NE$60=U$3)*(GMWQ!$ND$2:$ND$60=U$4)*(GMWQ!$NF$2:$NF$60=U$1),0),$E312-1966)</f>
        <v>1618.4280000000001</v>
      </c>
      <c r="V312" s="12" cm="1">
        <f t="array" ref="V312">INDEX(GMWQ!$A$2:$NF$60,MATCH(1,(GMWQ!$NE$2:$NE$60=V$3)*(GMWQ!$ND$2:$ND$60=V$4)*(GMWQ!$NF$2:$NF$60=V$1),0),$E312-1966)</f>
        <v>3364.049</v>
      </c>
      <c r="W312" s="12" cm="1">
        <f t="array" ref="W312">INDEX(GMWQ!$A$2:$NF$60,MATCH(1,(GMWQ!$NE$2:$NE$60=W$3)*(GMWQ!$ND$2:$ND$60=W$4)*(GMWQ!$NF$2:$NF$60=W$1),0),$E312-1966)</f>
        <v>6299.48</v>
      </c>
      <c r="X312" s="12" cm="1">
        <f t="array" ref="X312">INDEX(GMWQ!$A$2:$NF$60,MATCH(1,(GMWQ!$NE$2:$NE$60=X$3)*(GMWQ!$ND$2:$ND$60=X$4)*(GMWQ!$NF$2:$NF$60=X$1),0),$E312-1966)</f>
        <v>1388.7159999999999</v>
      </c>
      <c r="Y312" s="12" cm="1">
        <f t="array" ref="Y312">INDEX(GMWQ!$A$2:$NF$60,MATCH(1,(GMWQ!$NE$2:$NE$60=Y$3)*(GMWQ!$ND$2:$ND$60=Y$4)*(GMWQ!$NF$2:$NF$60=Y$1),0),$E312-1966)</f>
        <v>1129.527</v>
      </c>
      <c r="Z312" s="12" cm="1">
        <f t="array" ref="Z312">INDEX(GMWQ!$A$2:$NF$60,MATCH(1,(GMWQ!$NE$2:$NE$60=Z$3)*(GMWQ!$ND$2:$ND$60=Z$4)*(GMWQ!$NF$2:$NF$60=Z$1),0),$E312-1966)</f>
        <v>38970.550000000003</v>
      </c>
      <c r="AA312" s="12" cm="1">
        <f t="array" ref="AA312">INDEX(GMWQ!$A$2:$NF$60,MATCH(1,(GMWQ!$NE$2:$NE$60=AA$3)*(GMWQ!$ND$2:$ND$60=AA$4)*(GMWQ!$NF$2:$NF$60=AA$1),0),$E312-1966)</f>
        <v>6799.848</v>
      </c>
    </row>
    <row r="313" spans="1:27" x14ac:dyDescent="0.25">
      <c r="B313" s="12">
        <f t="shared" si="24"/>
        <v>2049</v>
      </c>
      <c r="C313" s="12">
        <f t="shared" si="24"/>
        <v>2049</v>
      </c>
      <c r="E313" s="12">
        <f t="shared" si="25"/>
        <v>2279</v>
      </c>
      <c r="F313" s="12" cm="1">
        <f t="array" ref="F313">INDEX(GMWQ!$A$2:$NF$60,MATCH(1,(GMWQ!$NE$2:$NE$60=F$3)*(GMWQ!$ND$2:$ND$60=F$4)*(GMWQ!$NF$2:$NF$60=F$1),0),$E313-1966)</f>
        <v>42667.86</v>
      </c>
      <c r="G313" s="12" cm="1">
        <f t="array" ref="G313">INDEX(GMWQ!$A$2:$NF$60,MATCH(1,(GMWQ!$NE$2:$NE$60=G$3)*(GMWQ!$ND$2:$ND$60=G$4)*(GMWQ!$NF$2:$NF$60=G$1),0),$E313-1966)</f>
        <v>289.78680000000003</v>
      </c>
      <c r="H313" s="12" cm="1">
        <f t="array" ref="H313">INDEX(GMWQ!$A$2:$NF$60,MATCH(1,(GMWQ!$NE$2:$NE$60=H$3)*(GMWQ!$ND$2:$ND$60=H$4)*(GMWQ!$NF$2:$NF$60=H$1),0),$E313-1966)</f>
        <v>18.539660000000001</v>
      </c>
      <c r="I313" s="12" cm="1">
        <f t="array" ref="I313">INDEX(GMWQ!$A$2:$NF$60,MATCH(1,(GMWQ!$NE$2:$NE$60=I$3)*(GMWQ!$ND$2:$ND$60=I$4)*(GMWQ!$NF$2:$NF$60=I$1),0),$E313-1966)</f>
        <v>1553.057</v>
      </c>
      <c r="J313" s="12" cm="1">
        <f t="array" ref="J313">INDEX(GMWQ!$A$2:$NF$60,MATCH(1,(GMWQ!$NE$2:$NE$60=J$3)*(GMWQ!$ND$2:$ND$60=J$4)*(GMWQ!$NF$2:$NF$60=J$1),0),$E313-1966)</f>
        <v>111.873</v>
      </c>
      <c r="K313" s="12" cm="1">
        <f t="array" ref="K313">INDEX(GMWQ!$A$2:$NF$60,MATCH(1,(GMWQ!$NE$2:$NE$60=K$3)*(GMWQ!$ND$2:$ND$60=K$4)*(GMWQ!$NF$2:$NF$60=K$1),0),$E313-1966)</f>
        <v>244.13300000000001</v>
      </c>
      <c r="L313" s="12" cm="1">
        <f t="array" ref="L313">INDEX(GMWQ!$A$2:$NF$60,MATCH(1,(GMWQ!$NE$2:$NE$60=L$3)*(GMWQ!$ND$2:$ND$60=L$4)*(GMWQ!$NF$2:$NF$60=L$1),0),$E313-1966)</f>
        <v>2902.1860000000001</v>
      </c>
      <c r="M313" s="12" cm="1">
        <f t="array" ref="M313">INDEX(GMWQ!$A$2:$NF$60,MATCH(1,(GMWQ!$NE$2:$NE$60=M$3)*(GMWQ!$ND$2:$ND$60=M$4)*(GMWQ!$NF$2:$NF$60=M$1),0),$E313-1966)</f>
        <v>5417.1210000000001</v>
      </c>
      <c r="N313" s="12" cm="1">
        <f t="array" ref="N313">INDEX(GMWQ!$A$2:$NF$60,MATCH(1,(GMWQ!$NE$2:$NE$60=N$3)*(GMWQ!$ND$2:$ND$60=N$4)*(GMWQ!$NF$2:$NF$60=N$1),0),$E313-1966)</f>
        <v>2328.0309999999999</v>
      </c>
      <c r="O313" s="12" cm="1">
        <f t="array" ref="O313">INDEX(GMWQ!$A$2:$NF$60,MATCH(1,(GMWQ!$NE$2:$NE$60=O$3)*(GMWQ!$ND$2:$ND$60=O$4)*(GMWQ!$NF$2:$NF$60=O$1),0),$E313-1966)</f>
        <v>3000.0920000000001</v>
      </c>
      <c r="P313" s="12" cm="1">
        <f t="array" ref="P313">INDEX(GMWQ!$A$2:$NF$60,MATCH(1,(GMWQ!$NE$2:$NE$60=P$3)*(GMWQ!$ND$2:$ND$60=P$4)*(GMWQ!$NF$2:$NF$60=P$1),0),$E313-1966)</f>
        <v>2086.6089999999999</v>
      </c>
      <c r="Q313" s="12" cm="1">
        <f t="array" ref="Q313">INDEX(GMWQ!$A$2:$NF$60,MATCH(1,(GMWQ!$NE$2:$NE$60=Q$3)*(GMWQ!$ND$2:$ND$60=Q$4)*(GMWQ!$NF$2:$NF$60=Q$1),0),$E313-1966)</f>
        <v>1265.7280000000001</v>
      </c>
      <c r="R313" s="12" cm="1">
        <f t="array" ref="R313">INDEX(GMWQ!$A$2:$NF$60,MATCH(1,(GMWQ!$NE$2:$NE$60=R$3)*(GMWQ!$ND$2:$ND$60=R$4)*(GMWQ!$NF$2:$NF$60=R$1),0),$E313-1966)</f>
        <v>810.80100000000004</v>
      </c>
      <c r="S313" s="12" cm="1">
        <f t="array" ref="S313">INDEX(GMWQ!$A$2:$NF$60,MATCH(1,(GMWQ!$NE$2:$NE$60=S$3)*(GMWQ!$ND$2:$ND$60=S$4)*(GMWQ!$NF$2:$NF$60=S$1),0),$E313-1966)</f>
        <v>4800.2650000000003</v>
      </c>
      <c r="T313" s="12" cm="1">
        <f t="array" ref="T313">INDEX(GMWQ!$A$2:$NF$60,MATCH(1,(GMWQ!$NE$2:$NE$60=T$3)*(GMWQ!$ND$2:$ND$60=T$4)*(GMWQ!$NF$2:$NF$60=T$1),0),$E313-1966)</f>
        <v>4035.415</v>
      </c>
      <c r="U313" s="12" cm="1">
        <f t="array" ref="U313">INDEX(GMWQ!$A$2:$NF$60,MATCH(1,(GMWQ!$NE$2:$NE$60=U$3)*(GMWQ!$ND$2:$ND$60=U$4)*(GMWQ!$NF$2:$NF$60=U$1),0),$E313-1966)</f>
        <v>1615.0150000000001</v>
      </c>
      <c r="V313" s="12" cm="1">
        <f t="array" ref="V313">INDEX(GMWQ!$A$2:$NF$60,MATCH(1,(GMWQ!$NE$2:$NE$60=V$3)*(GMWQ!$ND$2:$ND$60=V$4)*(GMWQ!$NF$2:$NF$60=V$1),0),$E313-1966)</f>
        <v>3363.1770000000001</v>
      </c>
      <c r="W313" s="12" cm="1">
        <f t="array" ref="W313">INDEX(GMWQ!$A$2:$NF$60,MATCH(1,(GMWQ!$NE$2:$NE$60=W$3)*(GMWQ!$ND$2:$ND$60=W$4)*(GMWQ!$NF$2:$NF$60=W$1),0),$E313-1966)</f>
        <v>6306.2380000000003</v>
      </c>
      <c r="X313" s="12" cm="1">
        <f t="array" ref="X313">INDEX(GMWQ!$A$2:$NF$60,MATCH(1,(GMWQ!$NE$2:$NE$60=X$3)*(GMWQ!$ND$2:$ND$60=X$4)*(GMWQ!$NF$2:$NF$60=X$1),0),$E313-1966)</f>
        <v>1389.604</v>
      </c>
      <c r="Y313" s="12" cm="1">
        <f t="array" ref="Y313">INDEX(GMWQ!$A$2:$NF$60,MATCH(1,(GMWQ!$NE$2:$NE$60=Y$3)*(GMWQ!$ND$2:$ND$60=Y$4)*(GMWQ!$NF$2:$NF$60=Y$1),0),$E313-1966)</f>
        <v>1129.183</v>
      </c>
      <c r="Z313" s="12" cm="1">
        <f t="array" ref="Z313">INDEX(GMWQ!$A$2:$NF$60,MATCH(1,(GMWQ!$NE$2:$NE$60=Z$3)*(GMWQ!$ND$2:$ND$60=Z$4)*(GMWQ!$NF$2:$NF$60=Z$1),0),$E313-1966)</f>
        <v>38985.040000000001</v>
      </c>
      <c r="AA313" s="12" cm="1">
        <f t="array" ref="AA313">INDEX(GMWQ!$A$2:$NF$60,MATCH(1,(GMWQ!$NE$2:$NE$60=AA$3)*(GMWQ!$ND$2:$ND$60=AA$4)*(GMWQ!$NF$2:$NF$60=AA$1),0),$E313-1966)</f>
        <v>6802.3760000000002</v>
      </c>
    </row>
    <row r="314" spans="1:27" x14ac:dyDescent="0.25">
      <c r="B314" s="12">
        <f t="shared" si="24"/>
        <v>2049</v>
      </c>
      <c r="C314" s="12">
        <f t="shared" si="24"/>
        <v>2049</v>
      </c>
      <c r="E314" s="12">
        <f t="shared" si="25"/>
        <v>2280</v>
      </c>
      <c r="F314" s="12" cm="1">
        <f t="array" ref="F314">INDEX(GMWQ!$A$2:$NF$60,MATCH(1,(GMWQ!$NE$2:$NE$60=F$3)*(GMWQ!$ND$2:$ND$60=F$4)*(GMWQ!$NF$2:$NF$60=F$1),0),$E314-1966)</f>
        <v>42683.73</v>
      </c>
      <c r="G314" s="12" cm="1">
        <f t="array" ref="G314">INDEX(GMWQ!$A$2:$NF$60,MATCH(1,(GMWQ!$NE$2:$NE$60=G$3)*(GMWQ!$ND$2:$ND$60=G$4)*(GMWQ!$NF$2:$NF$60=G$1),0),$E314-1966)</f>
        <v>288.58190000000002</v>
      </c>
      <c r="H314" s="12" cm="1">
        <f t="array" ref="H314">INDEX(GMWQ!$A$2:$NF$60,MATCH(1,(GMWQ!$NE$2:$NE$60=H$3)*(GMWQ!$ND$2:$ND$60=H$4)*(GMWQ!$NF$2:$NF$60=H$1),0),$E314-1966)</f>
        <v>18.299969999999998</v>
      </c>
      <c r="I314" s="12" cm="1">
        <f t="array" ref="I314">INDEX(GMWQ!$A$2:$NF$60,MATCH(1,(GMWQ!$NE$2:$NE$60=I$3)*(GMWQ!$ND$2:$ND$60=I$4)*(GMWQ!$NF$2:$NF$60=I$1),0),$E314-1966)</f>
        <v>1542.6189999999999</v>
      </c>
      <c r="J314" s="12" cm="1">
        <f t="array" ref="J314">INDEX(GMWQ!$A$2:$NF$60,MATCH(1,(GMWQ!$NE$2:$NE$60=J$3)*(GMWQ!$ND$2:$ND$60=J$4)*(GMWQ!$NF$2:$NF$60=J$1),0),$E314-1966)</f>
        <v>111.3463</v>
      </c>
      <c r="K314" s="12" cm="1">
        <f t="array" ref="K314">INDEX(GMWQ!$A$2:$NF$60,MATCH(1,(GMWQ!$NE$2:$NE$60=K$3)*(GMWQ!$ND$2:$ND$60=K$4)*(GMWQ!$NF$2:$NF$60=K$1),0),$E314-1966)</f>
        <v>243.6891</v>
      </c>
      <c r="L314" s="12" cm="1">
        <f t="array" ref="L314">INDEX(GMWQ!$A$2:$NF$60,MATCH(1,(GMWQ!$NE$2:$NE$60=L$3)*(GMWQ!$ND$2:$ND$60=L$4)*(GMWQ!$NF$2:$NF$60=L$1),0),$E314-1966)</f>
        <v>2905.9070000000002</v>
      </c>
      <c r="M314" s="12" cm="1">
        <f t="array" ref="M314">INDEX(GMWQ!$A$2:$NF$60,MATCH(1,(GMWQ!$NE$2:$NE$60=M$3)*(GMWQ!$ND$2:$ND$60=M$4)*(GMWQ!$NF$2:$NF$60=M$1),0),$E314-1966)</f>
        <v>5417.9870000000001</v>
      </c>
      <c r="N314" s="12" cm="1">
        <f t="array" ref="N314">INDEX(GMWQ!$A$2:$NF$60,MATCH(1,(GMWQ!$NE$2:$NE$60=N$3)*(GMWQ!$ND$2:$ND$60=N$4)*(GMWQ!$NF$2:$NF$60=N$1),0),$E314-1966)</f>
        <v>2329.5189999999998</v>
      </c>
      <c r="O314" s="12" cm="1">
        <f t="array" ref="O314">INDEX(GMWQ!$A$2:$NF$60,MATCH(1,(GMWQ!$NE$2:$NE$60=O$3)*(GMWQ!$ND$2:$ND$60=O$4)*(GMWQ!$NF$2:$NF$60=O$1),0),$E314-1966)</f>
        <v>2999.5140000000001</v>
      </c>
      <c r="P314" s="12" cm="1">
        <f t="array" ref="P314">INDEX(GMWQ!$A$2:$NF$60,MATCH(1,(GMWQ!$NE$2:$NE$60=P$3)*(GMWQ!$ND$2:$ND$60=P$4)*(GMWQ!$NF$2:$NF$60=P$1),0),$E314-1966)</f>
        <v>2089.085</v>
      </c>
      <c r="Q314" s="12" cm="1">
        <f t="array" ref="Q314">INDEX(GMWQ!$A$2:$NF$60,MATCH(1,(GMWQ!$NE$2:$NE$60=Q$3)*(GMWQ!$ND$2:$ND$60=Q$4)*(GMWQ!$NF$2:$NF$60=Q$1),0),$E314-1966)</f>
        <v>1265.192</v>
      </c>
      <c r="R314" s="12" cm="1">
        <f t="array" ref="R314">INDEX(GMWQ!$A$2:$NF$60,MATCH(1,(GMWQ!$NE$2:$NE$60=R$3)*(GMWQ!$ND$2:$ND$60=R$4)*(GMWQ!$NF$2:$NF$60=R$1),0),$E314-1966)</f>
        <v>811.0797</v>
      </c>
      <c r="S314" s="12" cm="1">
        <f t="array" ref="S314">INDEX(GMWQ!$A$2:$NF$60,MATCH(1,(GMWQ!$NE$2:$NE$60=S$3)*(GMWQ!$ND$2:$ND$60=S$4)*(GMWQ!$NF$2:$NF$60=S$1),0),$E314-1966)</f>
        <v>4810.8010000000004</v>
      </c>
      <c r="T314" s="12" cm="1">
        <f t="array" ref="T314">INDEX(GMWQ!$A$2:$NF$60,MATCH(1,(GMWQ!$NE$2:$NE$60=T$3)*(GMWQ!$ND$2:$ND$60=T$4)*(GMWQ!$NF$2:$NF$60=T$1),0),$E314-1966)</f>
        <v>4042.924</v>
      </c>
      <c r="U314" s="12" cm="1">
        <f t="array" ref="U314">INDEX(GMWQ!$A$2:$NF$60,MATCH(1,(GMWQ!$NE$2:$NE$60=U$3)*(GMWQ!$ND$2:$ND$60=U$4)*(GMWQ!$NF$2:$NF$60=U$1),0),$E314-1966)</f>
        <v>1611.596</v>
      </c>
      <c r="V314" s="12" cm="1">
        <f t="array" ref="V314">INDEX(GMWQ!$A$2:$NF$60,MATCH(1,(GMWQ!$NE$2:$NE$60=V$3)*(GMWQ!$ND$2:$ND$60=V$4)*(GMWQ!$NF$2:$NF$60=V$1),0),$E314-1966)</f>
        <v>3362.3009999999999</v>
      </c>
      <c r="W314" s="12" cm="1">
        <f t="array" ref="W314">INDEX(GMWQ!$A$2:$NF$60,MATCH(1,(GMWQ!$NE$2:$NE$60=W$3)*(GMWQ!$ND$2:$ND$60=W$4)*(GMWQ!$NF$2:$NF$60=W$1),0),$E314-1966)</f>
        <v>6312.9709999999995</v>
      </c>
      <c r="X314" s="12" cm="1">
        <f t="array" ref="X314">INDEX(GMWQ!$A$2:$NF$60,MATCH(1,(GMWQ!$NE$2:$NE$60=X$3)*(GMWQ!$ND$2:$ND$60=X$4)*(GMWQ!$NF$2:$NF$60=X$1),0),$E314-1966)</f>
        <v>1390.4860000000001</v>
      </c>
      <c r="Y314" s="12" cm="1">
        <f t="array" ref="Y314">INDEX(GMWQ!$A$2:$NF$60,MATCH(1,(GMWQ!$NE$2:$NE$60=Y$3)*(GMWQ!$ND$2:$ND$60=Y$4)*(GMWQ!$NF$2:$NF$60=Y$1),0),$E314-1966)</f>
        <v>1128.8309999999999</v>
      </c>
      <c r="Z314" s="12" cm="1">
        <f t="array" ref="Z314">INDEX(GMWQ!$A$2:$NF$60,MATCH(1,(GMWQ!$NE$2:$NE$60=Z$3)*(GMWQ!$ND$2:$ND$60=Z$4)*(GMWQ!$NF$2:$NF$60=Z$1),0),$E314-1966)</f>
        <v>38999.54</v>
      </c>
      <c r="AA314" s="12" cm="1">
        <f t="array" ref="AA314">INDEX(GMWQ!$A$2:$NF$60,MATCH(1,(GMWQ!$NE$2:$NE$60=AA$3)*(GMWQ!$ND$2:$ND$60=AA$4)*(GMWQ!$NF$2:$NF$60=AA$1),0),$E314-1966)</f>
        <v>6804.9049999999997</v>
      </c>
    </row>
    <row r="315" spans="1:27" x14ac:dyDescent="0.25">
      <c r="A315" s="12">
        <v>2050</v>
      </c>
      <c r="B315" s="12">
        <f t="shared" si="24"/>
        <v>2050</v>
      </c>
      <c r="C315" s="12">
        <f t="shared" si="24"/>
        <v>2049</v>
      </c>
      <c r="D315" s="12">
        <f t="shared" si="24"/>
        <v>2049</v>
      </c>
      <c r="E315" s="12">
        <f t="shared" si="25"/>
        <v>2281</v>
      </c>
      <c r="F315" s="12" cm="1">
        <f t="array" ref="F315">INDEX(GMWQ!$A$2:$NF$60,MATCH(1,(GMWQ!$NE$2:$NE$60=F$3)*(GMWQ!$ND$2:$ND$60=F$4)*(GMWQ!$NF$2:$NF$60=F$1),0),$E315-1966)</f>
        <v>42699.59</v>
      </c>
      <c r="G315" s="12" cm="1">
        <f t="array" ref="G315">INDEX(GMWQ!$A$2:$NF$60,MATCH(1,(GMWQ!$NE$2:$NE$60=G$3)*(GMWQ!$ND$2:$ND$60=G$4)*(GMWQ!$NF$2:$NF$60=G$1),0),$E315-1966)</f>
        <v>287.476</v>
      </c>
      <c r="H315" s="12" cm="1">
        <f t="array" ref="H315">INDEX(GMWQ!$A$2:$NF$60,MATCH(1,(GMWQ!$NE$2:$NE$60=H$3)*(GMWQ!$ND$2:$ND$60=H$4)*(GMWQ!$NF$2:$NF$60=H$1),0),$E315-1966)</f>
        <v>18.064260000000001</v>
      </c>
      <c r="I315" s="12" cm="1">
        <f t="array" ref="I315">INDEX(GMWQ!$A$2:$NF$60,MATCH(1,(GMWQ!$NE$2:$NE$60=I$3)*(GMWQ!$ND$2:$ND$60=I$4)*(GMWQ!$NF$2:$NF$60=I$1),0),$E315-1966)</f>
        <v>1532.462</v>
      </c>
      <c r="J315" s="12" cm="1">
        <f t="array" ref="J315">INDEX(GMWQ!$A$2:$NF$60,MATCH(1,(GMWQ!$NE$2:$NE$60=J$3)*(GMWQ!$ND$2:$ND$60=J$4)*(GMWQ!$NF$2:$NF$60=J$1),0),$E315-1966)</f>
        <v>110.87009999999999</v>
      </c>
      <c r="K315" s="12" cm="1">
        <f t="array" ref="K315">INDEX(GMWQ!$A$2:$NF$60,MATCH(1,(GMWQ!$NE$2:$NE$60=K$3)*(GMWQ!$ND$2:$ND$60=K$4)*(GMWQ!$NF$2:$NF$60=K$1),0),$E315-1966)</f>
        <v>243.31229999999999</v>
      </c>
      <c r="L315" s="12" cm="1">
        <f t="array" ref="L315">INDEX(GMWQ!$A$2:$NF$60,MATCH(1,(GMWQ!$NE$2:$NE$60=L$3)*(GMWQ!$ND$2:$ND$60=L$4)*(GMWQ!$NF$2:$NF$60=L$1),0),$E315-1966)</f>
        <v>2909.627</v>
      </c>
      <c r="M315" s="12" cm="1">
        <f t="array" ref="M315">INDEX(GMWQ!$A$2:$NF$60,MATCH(1,(GMWQ!$NE$2:$NE$60=M$3)*(GMWQ!$ND$2:$ND$60=M$4)*(GMWQ!$NF$2:$NF$60=M$1),0),$E315-1966)</f>
        <v>5418.4350000000004</v>
      </c>
      <c r="N315" s="12" cm="1">
        <f t="array" ref="N315">INDEX(GMWQ!$A$2:$NF$60,MATCH(1,(GMWQ!$NE$2:$NE$60=N$3)*(GMWQ!$ND$2:$ND$60=N$4)*(GMWQ!$NF$2:$NF$60=N$1),0),$E315-1966)</f>
        <v>2330.7660000000001</v>
      </c>
      <c r="O315" s="12" cm="1">
        <f t="array" ref="O315">INDEX(GMWQ!$A$2:$NF$60,MATCH(1,(GMWQ!$NE$2:$NE$60=O$3)*(GMWQ!$ND$2:$ND$60=O$4)*(GMWQ!$NF$2:$NF$60=O$1),0),$E315-1966)</f>
        <v>2999.0720000000001</v>
      </c>
      <c r="P315" s="12" cm="1">
        <f t="array" ref="P315">INDEX(GMWQ!$A$2:$NF$60,MATCH(1,(GMWQ!$NE$2:$NE$60=P$3)*(GMWQ!$ND$2:$ND$60=P$4)*(GMWQ!$NF$2:$NF$60=P$1),0),$E315-1966)</f>
        <v>2091.4679999999998</v>
      </c>
      <c r="Q315" s="12" cm="1">
        <f t="array" ref="Q315">INDEX(GMWQ!$A$2:$NF$60,MATCH(1,(GMWQ!$NE$2:$NE$60=Q$3)*(GMWQ!$ND$2:$ND$60=Q$4)*(GMWQ!$NF$2:$NF$60=Q$1),0),$E315-1966)</f>
        <v>1264.7280000000001</v>
      </c>
      <c r="R315" s="12" cm="1">
        <f t="array" ref="R315">INDEX(GMWQ!$A$2:$NF$60,MATCH(1,(GMWQ!$NE$2:$NE$60=R$3)*(GMWQ!$ND$2:$ND$60=R$4)*(GMWQ!$NF$2:$NF$60=R$1),0),$E315-1966)</f>
        <v>811.43859999999995</v>
      </c>
      <c r="S315" s="12" cm="1">
        <f t="array" ref="S315">INDEX(GMWQ!$A$2:$NF$60,MATCH(1,(GMWQ!$NE$2:$NE$60=S$3)*(GMWQ!$ND$2:$ND$60=S$4)*(GMWQ!$NF$2:$NF$60=S$1),0),$E315-1966)</f>
        <v>4820.0720000000001</v>
      </c>
      <c r="T315" s="12" cm="1">
        <f t="array" ref="T315">INDEX(GMWQ!$A$2:$NF$60,MATCH(1,(GMWQ!$NE$2:$NE$60=T$3)*(GMWQ!$ND$2:$ND$60=T$4)*(GMWQ!$NF$2:$NF$60=T$1),0),$E315-1966)</f>
        <v>4049.7040000000002</v>
      </c>
      <c r="U315" s="12" cm="1">
        <f t="array" ref="U315">INDEX(GMWQ!$A$2:$NF$60,MATCH(1,(GMWQ!$NE$2:$NE$60=U$3)*(GMWQ!$ND$2:$ND$60=U$4)*(GMWQ!$NF$2:$NF$60=U$1),0),$E315-1966)</f>
        <v>1608.432</v>
      </c>
      <c r="V315" s="12" cm="1">
        <f t="array" ref="V315">INDEX(GMWQ!$A$2:$NF$60,MATCH(1,(GMWQ!$NE$2:$NE$60=V$3)*(GMWQ!$ND$2:$ND$60=V$4)*(GMWQ!$NF$2:$NF$60=V$1),0),$E315-1966)</f>
        <v>3361.8870000000002</v>
      </c>
      <c r="W315" s="12" cm="1">
        <f t="array" ref="W315">INDEX(GMWQ!$A$2:$NF$60,MATCH(1,(GMWQ!$NE$2:$NE$60=W$3)*(GMWQ!$ND$2:$ND$60=W$4)*(GMWQ!$NF$2:$NF$60=W$1),0),$E315-1966)</f>
        <v>6320.7290000000003</v>
      </c>
      <c r="X315" s="12" cm="1">
        <f t="array" ref="X315">INDEX(GMWQ!$A$2:$NF$60,MATCH(1,(GMWQ!$NE$2:$NE$60=X$3)*(GMWQ!$ND$2:$ND$60=X$4)*(GMWQ!$NF$2:$NF$60=X$1),0),$E315-1966)</f>
        <v>1391.405</v>
      </c>
      <c r="Y315" s="12" cm="1">
        <f t="array" ref="Y315">INDEX(GMWQ!$A$2:$NF$60,MATCH(1,(GMWQ!$NE$2:$NE$60=Y$3)*(GMWQ!$ND$2:$ND$60=Y$4)*(GMWQ!$NF$2:$NF$60=Y$1),0),$E315-1966)</f>
        <v>1128.6400000000001</v>
      </c>
      <c r="Z315" s="12" cm="1">
        <f t="array" ref="Z315">INDEX(GMWQ!$A$2:$NF$60,MATCH(1,(GMWQ!$NE$2:$NE$60=Z$3)*(GMWQ!$ND$2:$ND$60=Z$4)*(GMWQ!$NF$2:$NF$60=Z$1),0),$E315-1966)</f>
        <v>39014.03</v>
      </c>
      <c r="AA315" s="12" cm="1">
        <f t="array" ref="AA315">INDEX(GMWQ!$A$2:$NF$60,MATCH(1,(GMWQ!$NE$2:$NE$60=AA$3)*(GMWQ!$ND$2:$ND$60=AA$4)*(GMWQ!$NF$2:$NF$60=AA$1),0),$E315-1966)</f>
        <v>6807.433</v>
      </c>
    </row>
    <row r="316" spans="1:27" x14ac:dyDescent="0.25">
      <c r="B316" s="12">
        <f t="shared" ref="B316:D331" si="26">+B312+1</f>
        <v>2050</v>
      </c>
      <c r="C316" s="12">
        <f t="shared" si="26"/>
        <v>2050</v>
      </c>
      <c r="E316" s="12">
        <f t="shared" si="25"/>
        <v>2282</v>
      </c>
      <c r="F316" s="12" cm="1">
        <f t="array" ref="F316">INDEX(GMWQ!$A$2:$NF$60,MATCH(1,(GMWQ!$NE$2:$NE$60=F$3)*(GMWQ!$ND$2:$ND$60=F$4)*(GMWQ!$NF$2:$NF$60=F$1),0),$E316-1966)</f>
        <v>42715.45</v>
      </c>
      <c r="G316" s="12" cm="1">
        <f t="array" ref="G316">INDEX(GMWQ!$A$2:$NF$60,MATCH(1,(GMWQ!$NE$2:$NE$60=G$3)*(GMWQ!$ND$2:$ND$60=G$4)*(GMWQ!$NF$2:$NF$60=G$1),0),$E316-1966)</f>
        <v>286.40170000000001</v>
      </c>
      <c r="H316" s="12" cm="1">
        <f t="array" ref="H316">INDEX(GMWQ!$A$2:$NF$60,MATCH(1,(GMWQ!$NE$2:$NE$60=H$3)*(GMWQ!$ND$2:$ND$60=H$4)*(GMWQ!$NF$2:$NF$60=H$1),0),$E316-1966)</f>
        <v>17.83756</v>
      </c>
      <c r="I316" s="12" cm="1">
        <f t="array" ref="I316">INDEX(GMWQ!$A$2:$NF$60,MATCH(1,(GMWQ!$NE$2:$NE$60=I$3)*(GMWQ!$ND$2:$ND$60=I$4)*(GMWQ!$NF$2:$NF$60=I$1),0),$E316-1966)</f>
        <v>1522.9190000000001</v>
      </c>
      <c r="J316" s="12" cm="1">
        <f t="array" ref="J316">INDEX(GMWQ!$A$2:$NF$60,MATCH(1,(GMWQ!$NE$2:$NE$60=J$3)*(GMWQ!$ND$2:$ND$60=J$4)*(GMWQ!$NF$2:$NF$60=J$1),0),$E316-1966)</f>
        <v>110.39360000000001</v>
      </c>
      <c r="K316" s="12" cm="1">
        <f t="array" ref="K316">INDEX(GMWQ!$A$2:$NF$60,MATCH(1,(GMWQ!$NE$2:$NE$60=K$3)*(GMWQ!$ND$2:$ND$60=K$4)*(GMWQ!$NF$2:$NF$60=K$1),0),$E316-1966)</f>
        <v>242.96369999999999</v>
      </c>
      <c r="L316" s="12" cm="1">
        <f t="array" ref="L316">INDEX(GMWQ!$A$2:$NF$60,MATCH(1,(GMWQ!$NE$2:$NE$60=L$3)*(GMWQ!$ND$2:$ND$60=L$4)*(GMWQ!$NF$2:$NF$60=L$1),0),$E316-1966)</f>
        <v>2913.0790000000002</v>
      </c>
      <c r="M316" s="12" cm="1">
        <f t="array" ref="M316">INDEX(GMWQ!$A$2:$NF$60,MATCH(1,(GMWQ!$NE$2:$NE$60=M$3)*(GMWQ!$ND$2:$ND$60=M$4)*(GMWQ!$NF$2:$NF$60=M$1),0),$E316-1966)</f>
        <v>5418.7479999999996</v>
      </c>
      <c r="N316" s="12" cm="1">
        <f t="array" ref="N316">INDEX(GMWQ!$A$2:$NF$60,MATCH(1,(GMWQ!$NE$2:$NE$60=N$3)*(GMWQ!$ND$2:$ND$60=N$4)*(GMWQ!$NF$2:$NF$60=N$1),0),$E316-1966)</f>
        <v>2332.0140000000001</v>
      </c>
      <c r="O316" s="12" cm="1">
        <f t="array" ref="O316">INDEX(GMWQ!$A$2:$NF$60,MATCH(1,(GMWQ!$NE$2:$NE$60=O$3)*(GMWQ!$ND$2:$ND$60=O$4)*(GMWQ!$NF$2:$NF$60=O$1),0),$E316-1966)</f>
        <v>2998.9250000000002</v>
      </c>
      <c r="P316" s="12" cm="1">
        <f t="array" ref="P316">INDEX(GMWQ!$A$2:$NF$60,MATCH(1,(GMWQ!$NE$2:$NE$60=P$3)*(GMWQ!$ND$2:$ND$60=P$4)*(GMWQ!$NF$2:$NF$60=P$1),0),$E316-1966)</f>
        <v>2094.027</v>
      </c>
      <c r="Q316" s="12" cm="1">
        <f t="array" ref="Q316">INDEX(GMWQ!$A$2:$NF$60,MATCH(1,(GMWQ!$NE$2:$NE$60=Q$3)*(GMWQ!$ND$2:$ND$60=Q$4)*(GMWQ!$NF$2:$NF$60=Q$1),0),$E316-1966)</f>
        <v>1264.386</v>
      </c>
      <c r="R316" s="12" cm="1">
        <f t="array" ref="R316">INDEX(GMWQ!$A$2:$NF$60,MATCH(1,(GMWQ!$NE$2:$NE$60=R$3)*(GMWQ!$ND$2:$ND$60=R$4)*(GMWQ!$NF$2:$NF$60=R$1),0),$E316-1966)</f>
        <v>811.81290000000001</v>
      </c>
      <c r="S316" s="12" cm="1">
        <f t="array" ref="S316">INDEX(GMWQ!$A$2:$NF$60,MATCH(1,(GMWQ!$NE$2:$NE$60=S$3)*(GMWQ!$ND$2:$ND$60=S$4)*(GMWQ!$NF$2:$NF$60=S$1),0),$E316-1966)</f>
        <v>4828.6229999999996</v>
      </c>
      <c r="T316" s="12" cm="1">
        <f t="array" ref="T316">INDEX(GMWQ!$A$2:$NF$60,MATCH(1,(GMWQ!$NE$2:$NE$60=T$3)*(GMWQ!$ND$2:$ND$60=T$4)*(GMWQ!$NF$2:$NF$60=T$1),0),$E316-1966)</f>
        <v>4056.1190000000001</v>
      </c>
      <c r="U316" s="12" cm="1">
        <f t="array" ref="U316">INDEX(GMWQ!$A$2:$NF$60,MATCH(1,(GMWQ!$NE$2:$NE$60=U$3)*(GMWQ!$ND$2:$ND$60=U$4)*(GMWQ!$NF$2:$NF$60=U$1),0),$E316-1966)</f>
        <v>1605.287</v>
      </c>
      <c r="V316" s="12" cm="1">
        <f t="array" ref="V316">INDEX(GMWQ!$A$2:$NF$60,MATCH(1,(GMWQ!$NE$2:$NE$60=V$3)*(GMWQ!$ND$2:$ND$60=V$4)*(GMWQ!$NF$2:$NF$60=V$1),0),$E316-1966)</f>
        <v>3361.5630000000001</v>
      </c>
      <c r="W316" s="12" cm="1">
        <f t="array" ref="W316">INDEX(GMWQ!$A$2:$NF$60,MATCH(1,(GMWQ!$NE$2:$NE$60=W$3)*(GMWQ!$ND$2:$ND$60=W$4)*(GMWQ!$NF$2:$NF$60=W$1),0),$E316-1966)</f>
        <v>6328.634</v>
      </c>
      <c r="X316" s="12" cm="1">
        <f t="array" ref="X316">INDEX(GMWQ!$A$2:$NF$60,MATCH(1,(GMWQ!$NE$2:$NE$60=X$3)*(GMWQ!$ND$2:$ND$60=X$4)*(GMWQ!$NF$2:$NF$60=X$1),0),$E316-1966)</f>
        <v>1392.24</v>
      </c>
      <c r="Y316" s="12" cm="1">
        <f t="array" ref="Y316">INDEX(GMWQ!$A$2:$NF$60,MATCH(1,(GMWQ!$NE$2:$NE$60=Y$3)*(GMWQ!$ND$2:$ND$60=Y$4)*(GMWQ!$NF$2:$NF$60=Y$1),0),$E316-1966)</f>
        <v>1128.4770000000001</v>
      </c>
      <c r="Z316" s="12" cm="1">
        <f t="array" ref="Z316">INDEX(GMWQ!$A$2:$NF$60,MATCH(1,(GMWQ!$NE$2:$NE$60=Z$3)*(GMWQ!$ND$2:$ND$60=Z$4)*(GMWQ!$NF$2:$NF$60=Z$1),0),$E316-1966)</f>
        <v>39028.519999999997</v>
      </c>
      <c r="AA316" s="12" cm="1">
        <f t="array" ref="AA316">INDEX(GMWQ!$A$2:$NF$60,MATCH(1,(GMWQ!$NE$2:$NE$60=AA$3)*(GMWQ!$ND$2:$ND$60=AA$4)*(GMWQ!$NF$2:$NF$60=AA$1),0),$E316-1966)</f>
        <v>6809.9620000000004</v>
      </c>
    </row>
    <row r="317" spans="1:27" x14ac:dyDescent="0.25">
      <c r="B317" s="12">
        <f t="shared" si="26"/>
        <v>2050</v>
      </c>
      <c r="C317" s="12">
        <f t="shared" si="26"/>
        <v>2050</v>
      </c>
      <c r="E317" s="12">
        <f t="shared" si="25"/>
        <v>2283</v>
      </c>
      <c r="F317" s="12" cm="1">
        <f t="array" ref="F317">INDEX(GMWQ!$A$2:$NF$60,MATCH(1,(GMWQ!$NE$2:$NE$60=F$3)*(GMWQ!$ND$2:$ND$60=F$4)*(GMWQ!$NF$2:$NF$60=F$1),0),$E317-1966)</f>
        <v>42729.67</v>
      </c>
      <c r="G317" s="12" cm="1">
        <f t="array" ref="G317">INDEX(GMWQ!$A$2:$NF$60,MATCH(1,(GMWQ!$NE$2:$NE$60=G$3)*(GMWQ!$ND$2:$ND$60=G$4)*(GMWQ!$NF$2:$NF$60=G$1),0),$E317-1966)</f>
        <v>285.37430000000001</v>
      </c>
      <c r="H317" s="12" cm="1">
        <f t="array" ref="H317">INDEX(GMWQ!$A$2:$NF$60,MATCH(1,(GMWQ!$NE$2:$NE$60=H$3)*(GMWQ!$ND$2:$ND$60=H$4)*(GMWQ!$NF$2:$NF$60=H$1),0),$E317-1966)</f>
        <v>17.616379999999999</v>
      </c>
      <c r="I317" s="12" cm="1">
        <f t="array" ref="I317">INDEX(GMWQ!$A$2:$NF$60,MATCH(1,(GMWQ!$NE$2:$NE$60=I$3)*(GMWQ!$ND$2:$ND$60=I$4)*(GMWQ!$NF$2:$NF$60=I$1),0),$E317-1966)</f>
        <v>1513.489</v>
      </c>
      <c r="J317" s="12" cm="1">
        <f t="array" ref="J317">INDEX(GMWQ!$A$2:$NF$60,MATCH(1,(GMWQ!$NE$2:$NE$60=J$3)*(GMWQ!$ND$2:$ND$60=J$4)*(GMWQ!$NF$2:$NF$60=J$1),0),$E317-1966)</f>
        <v>109.94070000000001</v>
      </c>
      <c r="K317" s="12" cm="1">
        <f t="array" ref="K317">INDEX(GMWQ!$A$2:$NF$60,MATCH(1,(GMWQ!$NE$2:$NE$60=K$3)*(GMWQ!$ND$2:$ND$60=K$4)*(GMWQ!$NF$2:$NF$60=K$1),0),$E317-1966)</f>
        <v>242.69220000000001</v>
      </c>
      <c r="L317" s="12" cm="1">
        <f t="array" ref="L317">INDEX(GMWQ!$A$2:$NF$60,MATCH(1,(GMWQ!$NE$2:$NE$60=L$3)*(GMWQ!$ND$2:$ND$60=L$4)*(GMWQ!$NF$2:$NF$60=L$1),0),$E317-1966)</f>
        <v>2916.41</v>
      </c>
      <c r="M317" s="12" cm="1">
        <f t="array" ref="M317">INDEX(GMWQ!$A$2:$NF$60,MATCH(1,(GMWQ!$NE$2:$NE$60=M$3)*(GMWQ!$ND$2:$ND$60=M$4)*(GMWQ!$NF$2:$NF$60=M$1),0),$E317-1966)</f>
        <v>5418.66</v>
      </c>
      <c r="N317" s="12" cm="1">
        <f t="array" ref="N317">INDEX(GMWQ!$A$2:$NF$60,MATCH(1,(GMWQ!$NE$2:$NE$60=N$3)*(GMWQ!$ND$2:$ND$60=N$4)*(GMWQ!$NF$2:$NF$60=N$1),0),$E317-1966)</f>
        <v>2333.09</v>
      </c>
      <c r="O317" s="12" cm="1">
        <f t="array" ref="O317">INDEX(GMWQ!$A$2:$NF$60,MATCH(1,(GMWQ!$NE$2:$NE$60=O$3)*(GMWQ!$ND$2:$ND$60=O$4)*(GMWQ!$NF$2:$NF$60=O$1),0),$E317-1966)</f>
        <v>2998.8420000000001</v>
      </c>
      <c r="P317" s="12" cm="1">
        <f t="array" ref="P317">INDEX(GMWQ!$A$2:$NF$60,MATCH(1,(GMWQ!$NE$2:$NE$60=P$3)*(GMWQ!$ND$2:$ND$60=P$4)*(GMWQ!$NF$2:$NF$60=P$1),0),$E317-1966)</f>
        <v>2096.5590000000002</v>
      </c>
      <c r="Q317" s="12" cm="1">
        <f t="array" ref="Q317">INDEX(GMWQ!$A$2:$NF$60,MATCH(1,(GMWQ!$NE$2:$NE$60=Q$3)*(GMWQ!$ND$2:$ND$60=Q$4)*(GMWQ!$NF$2:$NF$60=Q$1),0),$E317-1966)</f>
        <v>1264.069</v>
      </c>
      <c r="R317" s="12" cm="1">
        <f t="array" ref="R317">INDEX(GMWQ!$A$2:$NF$60,MATCH(1,(GMWQ!$NE$2:$NE$60=R$3)*(GMWQ!$ND$2:$ND$60=R$4)*(GMWQ!$NF$2:$NF$60=R$1),0),$E317-1966)</f>
        <v>812.1902</v>
      </c>
      <c r="S317" s="12" cm="1">
        <f t="array" ref="S317">INDEX(GMWQ!$A$2:$NF$60,MATCH(1,(GMWQ!$NE$2:$NE$60=S$3)*(GMWQ!$ND$2:$ND$60=S$4)*(GMWQ!$NF$2:$NF$60=S$1),0),$E317-1966)</f>
        <v>4836.3220000000001</v>
      </c>
      <c r="T317" s="12" cm="1">
        <f t="array" ref="T317">INDEX(GMWQ!$A$2:$NF$60,MATCH(1,(GMWQ!$NE$2:$NE$60=T$3)*(GMWQ!$ND$2:$ND$60=T$4)*(GMWQ!$NF$2:$NF$60=T$1),0),$E317-1966)</f>
        <v>4062</v>
      </c>
      <c r="U317" s="12" cm="1">
        <f t="array" ref="U317">INDEX(GMWQ!$A$2:$NF$60,MATCH(1,(GMWQ!$NE$2:$NE$60=U$3)*(GMWQ!$ND$2:$ND$60=U$4)*(GMWQ!$NF$2:$NF$60=U$1),0),$E317-1966)</f>
        <v>1602.1679999999999</v>
      </c>
      <c r="V317" s="12" cm="1">
        <f t="array" ref="V317">INDEX(GMWQ!$A$2:$NF$60,MATCH(1,(GMWQ!$NE$2:$NE$60=V$3)*(GMWQ!$ND$2:$ND$60=V$4)*(GMWQ!$NF$2:$NF$60=V$1),0),$E317-1966)</f>
        <v>3361.2730000000001</v>
      </c>
      <c r="W317" s="12" cm="1">
        <f t="array" ref="W317">INDEX(GMWQ!$A$2:$NF$60,MATCH(1,(GMWQ!$NE$2:$NE$60=W$3)*(GMWQ!$ND$2:$ND$60=W$4)*(GMWQ!$NF$2:$NF$60=W$1),0),$E317-1966)</f>
        <v>6336.6480000000001</v>
      </c>
      <c r="X317" s="12" cm="1">
        <f t="array" ref="X317">INDEX(GMWQ!$A$2:$NF$60,MATCH(1,(GMWQ!$NE$2:$NE$60=X$3)*(GMWQ!$ND$2:$ND$60=X$4)*(GMWQ!$NF$2:$NF$60=X$1),0),$E317-1966)</f>
        <v>1393.002</v>
      </c>
      <c r="Y317" s="12" cm="1">
        <f t="array" ref="Y317">INDEX(GMWQ!$A$2:$NF$60,MATCH(1,(GMWQ!$NE$2:$NE$60=Y$3)*(GMWQ!$ND$2:$ND$60=Y$4)*(GMWQ!$NF$2:$NF$60=Y$1),0),$E317-1966)</f>
        <v>1128.3330000000001</v>
      </c>
      <c r="Z317" s="12" cm="1">
        <f t="array" ref="Z317">INDEX(GMWQ!$A$2:$NF$60,MATCH(1,(GMWQ!$NE$2:$NE$60=Z$3)*(GMWQ!$ND$2:$ND$60=Z$4)*(GMWQ!$NF$2:$NF$60=Z$1),0),$E317-1966)</f>
        <v>39041.519999999997</v>
      </c>
      <c r="AA317" s="12" cm="1">
        <f t="array" ref="AA317">INDEX(GMWQ!$A$2:$NF$60,MATCH(1,(GMWQ!$NE$2:$NE$60=AA$3)*(GMWQ!$ND$2:$ND$60=AA$4)*(GMWQ!$NF$2:$NF$60=AA$1),0),$E317-1966)</f>
        <v>6812.2309999999998</v>
      </c>
    </row>
    <row r="318" spans="1:27" x14ac:dyDescent="0.25">
      <c r="B318" s="12">
        <f t="shared" si="26"/>
        <v>2050</v>
      </c>
      <c r="C318" s="12">
        <f t="shared" si="26"/>
        <v>2050</v>
      </c>
      <c r="E318" s="12">
        <f t="shared" si="25"/>
        <v>2284</v>
      </c>
      <c r="F318" s="12" cm="1">
        <f t="array" ref="F318">INDEX(GMWQ!$A$2:$NF$60,MATCH(1,(GMWQ!$NE$2:$NE$60=F$3)*(GMWQ!$ND$2:$ND$60=F$4)*(GMWQ!$NF$2:$NF$60=F$1),0),$E318-1966)</f>
        <v>42743.91</v>
      </c>
      <c r="G318" s="12" cm="1">
        <f t="array" ref="G318">INDEX(GMWQ!$A$2:$NF$60,MATCH(1,(GMWQ!$NE$2:$NE$60=G$3)*(GMWQ!$ND$2:$ND$60=G$4)*(GMWQ!$NF$2:$NF$60=G$1),0),$E318-1966)</f>
        <v>284.38549999999998</v>
      </c>
      <c r="H318" s="12" cm="1">
        <f t="array" ref="H318">INDEX(GMWQ!$A$2:$NF$60,MATCH(1,(GMWQ!$NE$2:$NE$60=H$3)*(GMWQ!$ND$2:$ND$60=H$4)*(GMWQ!$NF$2:$NF$60=H$1),0),$E318-1966)</f>
        <v>17.399889999999999</v>
      </c>
      <c r="I318" s="12" cm="1">
        <f t="array" ref="I318">INDEX(GMWQ!$A$2:$NF$60,MATCH(1,(GMWQ!$NE$2:$NE$60=I$3)*(GMWQ!$ND$2:$ND$60=I$4)*(GMWQ!$NF$2:$NF$60=I$1),0),$E318-1966)</f>
        <v>1504.424</v>
      </c>
      <c r="J318" s="12" cm="1">
        <f t="array" ref="J318">INDEX(GMWQ!$A$2:$NF$60,MATCH(1,(GMWQ!$NE$2:$NE$60=J$3)*(GMWQ!$ND$2:$ND$60=J$4)*(GMWQ!$NF$2:$NF$60=J$1),0),$E318-1966)</f>
        <v>109.49379999999999</v>
      </c>
      <c r="K318" s="12" cm="1">
        <f t="array" ref="K318">INDEX(GMWQ!$A$2:$NF$60,MATCH(1,(GMWQ!$NE$2:$NE$60=K$3)*(GMWQ!$ND$2:$ND$60=K$4)*(GMWQ!$NF$2:$NF$60=K$1),0),$E318-1966)</f>
        <v>242.42070000000001</v>
      </c>
      <c r="L318" s="12" cm="1">
        <f t="array" ref="L318">INDEX(GMWQ!$A$2:$NF$60,MATCH(1,(GMWQ!$NE$2:$NE$60=L$3)*(GMWQ!$ND$2:$ND$60=L$4)*(GMWQ!$NF$2:$NF$60=L$1),0),$E318-1966)</f>
        <v>2919.654</v>
      </c>
      <c r="M318" s="12" cm="1">
        <f t="array" ref="M318">INDEX(GMWQ!$A$2:$NF$60,MATCH(1,(GMWQ!$NE$2:$NE$60=M$3)*(GMWQ!$ND$2:$ND$60=M$4)*(GMWQ!$NF$2:$NF$60=M$1),0),$E318-1966)</f>
        <v>5418.4359999999997</v>
      </c>
      <c r="N318" s="12" cm="1">
        <f t="array" ref="N318">INDEX(GMWQ!$A$2:$NF$60,MATCH(1,(GMWQ!$NE$2:$NE$60=N$3)*(GMWQ!$ND$2:$ND$60=N$4)*(GMWQ!$NF$2:$NF$60=N$1),0),$E318-1966)</f>
        <v>2334.1109999999999</v>
      </c>
      <c r="O318" s="12" cm="1">
        <f t="array" ref="O318">INDEX(GMWQ!$A$2:$NF$60,MATCH(1,(GMWQ!$NE$2:$NE$60=O$3)*(GMWQ!$ND$2:$ND$60=O$4)*(GMWQ!$NF$2:$NF$60=O$1),0),$E318-1966)</f>
        <v>2998.884</v>
      </c>
      <c r="P318" s="12" cm="1">
        <f t="array" ref="P318">INDEX(GMWQ!$A$2:$NF$60,MATCH(1,(GMWQ!$NE$2:$NE$60=P$3)*(GMWQ!$ND$2:$ND$60=P$4)*(GMWQ!$NF$2:$NF$60=P$1),0),$E318-1966)</f>
        <v>2099.1460000000002</v>
      </c>
      <c r="Q318" s="12" cm="1">
        <f t="array" ref="Q318">INDEX(GMWQ!$A$2:$NF$60,MATCH(1,(GMWQ!$NE$2:$NE$60=Q$3)*(GMWQ!$ND$2:$ND$60=Q$4)*(GMWQ!$NF$2:$NF$60=Q$1),0),$E318-1966)</f>
        <v>1263.817</v>
      </c>
      <c r="R318" s="12" cm="1">
        <f t="array" ref="R318">INDEX(GMWQ!$A$2:$NF$60,MATCH(1,(GMWQ!$NE$2:$NE$60=R$3)*(GMWQ!$ND$2:$ND$60=R$4)*(GMWQ!$NF$2:$NF$60=R$1),0),$E318-1966)</f>
        <v>812.59349999999995</v>
      </c>
      <c r="S318" s="12" cm="1">
        <f t="array" ref="S318">INDEX(GMWQ!$A$2:$NF$60,MATCH(1,(GMWQ!$NE$2:$NE$60=S$3)*(GMWQ!$ND$2:$ND$60=S$4)*(GMWQ!$NF$2:$NF$60=S$1),0),$E318-1966)</f>
        <v>4843.4799999999996</v>
      </c>
      <c r="T318" s="12" cm="1">
        <f t="array" ref="T318">INDEX(GMWQ!$A$2:$NF$60,MATCH(1,(GMWQ!$NE$2:$NE$60=T$3)*(GMWQ!$ND$2:$ND$60=T$4)*(GMWQ!$NF$2:$NF$60=T$1),0),$E318-1966)</f>
        <v>4067.587</v>
      </c>
      <c r="U318" s="12" cm="1">
        <f t="array" ref="U318">INDEX(GMWQ!$A$2:$NF$60,MATCH(1,(GMWQ!$NE$2:$NE$60=U$3)*(GMWQ!$ND$2:$ND$60=U$4)*(GMWQ!$NF$2:$NF$60=U$1),0),$E318-1966)</f>
        <v>1599.1010000000001</v>
      </c>
      <c r="V318" s="12" cm="1">
        <f t="array" ref="V318">INDEX(GMWQ!$A$2:$NF$60,MATCH(1,(GMWQ!$NE$2:$NE$60=V$3)*(GMWQ!$ND$2:$ND$60=V$4)*(GMWQ!$NF$2:$NF$60=V$1),0),$E318-1966)</f>
        <v>3361.1149999999998</v>
      </c>
      <c r="W318" s="12" cm="1">
        <f t="array" ref="W318">INDEX(GMWQ!$A$2:$NF$60,MATCH(1,(GMWQ!$NE$2:$NE$60=W$3)*(GMWQ!$ND$2:$ND$60=W$4)*(GMWQ!$NF$2:$NF$60=W$1),0),$E318-1966)</f>
        <v>6344.8959999999997</v>
      </c>
      <c r="X318" s="12" cm="1">
        <f t="array" ref="X318">INDEX(GMWQ!$A$2:$NF$60,MATCH(1,(GMWQ!$NE$2:$NE$60=X$3)*(GMWQ!$ND$2:$ND$60=X$4)*(GMWQ!$NF$2:$NF$60=X$1),0),$E318-1966)</f>
        <v>1393.7349999999999</v>
      </c>
      <c r="Y318" s="12" cm="1">
        <f t="array" ref="Y318">INDEX(GMWQ!$A$2:$NF$60,MATCH(1,(GMWQ!$NE$2:$NE$60=Y$3)*(GMWQ!$ND$2:$ND$60=Y$4)*(GMWQ!$NF$2:$NF$60=Y$1),0),$E318-1966)</f>
        <v>1128.2329999999999</v>
      </c>
      <c r="Z318" s="12" cm="1">
        <f t="array" ref="Z318">INDEX(GMWQ!$A$2:$NF$60,MATCH(1,(GMWQ!$NE$2:$NE$60=Z$3)*(GMWQ!$ND$2:$ND$60=Z$4)*(GMWQ!$NF$2:$NF$60=Z$1),0),$E318-1966)</f>
        <v>39054.53</v>
      </c>
      <c r="AA318" s="12" cm="1">
        <f t="array" ref="AA318">INDEX(GMWQ!$A$2:$NF$60,MATCH(1,(GMWQ!$NE$2:$NE$60=AA$3)*(GMWQ!$ND$2:$ND$60=AA$4)*(GMWQ!$NF$2:$NF$60=AA$1),0),$E318-1966)</f>
        <v>6814.5</v>
      </c>
    </row>
    <row r="319" spans="1:27" x14ac:dyDescent="0.25">
      <c r="A319" s="12">
        <v>2051</v>
      </c>
      <c r="B319" s="12">
        <f t="shared" si="26"/>
        <v>2051</v>
      </c>
      <c r="C319" s="12">
        <f t="shared" si="26"/>
        <v>2050</v>
      </c>
      <c r="D319" s="12">
        <f t="shared" si="26"/>
        <v>2050</v>
      </c>
      <c r="E319" s="12">
        <f t="shared" si="25"/>
        <v>2285</v>
      </c>
      <c r="F319" s="12" cm="1">
        <f t="array" ref="F319">INDEX(GMWQ!$A$2:$NF$60,MATCH(1,(GMWQ!$NE$2:$NE$60=F$3)*(GMWQ!$ND$2:$ND$60=F$4)*(GMWQ!$NF$2:$NF$60=F$1),0),$E319-1966)</f>
        <v>42758.15</v>
      </c>
      <c r="G319" s="12" cm="1">
        <f t="array" ref="G319">INDEX(GMWQ!$A$2:$NF$60,MATCH(1,(GMWQ!$NE$2:$NE$60=G$3)*(GMWQ!$ND$2:$ND$60=G$4)*(GMWQ!$NF$2:$NF$60=G$1),0),$E319-1966)</f>
        <v>283.48930000000001</v>
      </c>
      <c r="H319" s="12" cm="1">
        <f t="array" ref="H319">INDEX(GMWQ!$A$2:$NF$60,MATCH(1,(GMWQ!$NE$2:$NE$60=H$3)*(GMWQ!$ND$2:$ND$60=H$4)*(GMWQ!$NF$2:$NF$60=H$1),0),$E319-1966)</f>
        <v>17.181840000000001</v>
      </c>
      <c r="I319" s="12" cm="1">
        <f t="array" ref="I319">INDEX(GMWQ!$A$2:$NF$60,MATCH(1,(GMWQ!$NE$2:$NE$60=I$3)*(GMWQ!$ND$2:$ND$60=I$4)*(GMWQ!$NF$2:$NF$60=I$1),0),$E319-1966)</f>
        <v>1496.0360000000001</v>
      </c>
      <c r="J319" s="12" cm="1">
        <f t="array" ref="J319">INDEX(GMWQ!$A$2:$NF$60,MATCH(1,(GMWQ!$NE$2:$NE$60=J$3)*(GMWQ!$ND$2:$ND$60=J$4)*(GMWQ!$NF$2:$NF$60=J$1),0),$E319-1966)</f>
        <v>109.02809999999999</v>
      </c>
      <c r="K319" s="12" cm="1">
        <f t="array" ref="K319">INDEX(GMWQ!$A$2:$NF$60,MATCH(1,(GMWQ!$NE$2:$NE$60=K$3)*(GMWQ!$ND$2:$ND$60=K$4)*(GMWQ!$NF$2:$NF$60=K$1),0),$E319-1966)</f>
        <v>242.10169999999999</v>
      </c>
      <c r="L319" s="12" cm="1">
        <f t="array" ref="L319">INDEX(GMWQ!$A$2:$NF$60,MATCH(1,(GMWQ!$NE$2:$NE$60=L$3)*(GMWQ!$ND$2:$ND$60=L$4)*(GMWQ!$NF$2:$NF$60=L$1),0),$E319-1966)</f>
        <v>2923.0650000000001</v>
      </c>
      <c r="M319" s="12" cm="1">
        <f t="array" ref="M319">INDEX(GMWQ!$A$2:$NF$60,MATCH(1,(GMWQ!$NE$2:$NE$60=M$3)*(GMWQ!$ND$2:$ND$60=M$4)*(GMWQ!$NF$2:$NF$60=M$1),0),$E319-1966)</f>
        <v>5418.0190000000002</v>
      </c>
      <c r="N319" s="12" cm="1">
        <f t="array" ref="N319">INDEX(GMWQ!$A$2:$NF$60,MATCH(1,(GMWQ!$NE$2:$NE$60=N$3)*(GMWQ!$ND$2:$ND$60=N$4)*(GMWQ!$NF$2:$NF$60=N$1),0),$E319-1966)</f>
        <v>2335.0329999999999</v>
      </c>
      <c r="O319" s="12" cm="1">
        <f t="array" ref="O319">INDEX(GMWQ!$A$2:$NF$60,MATCH(1,(GMWQ!$NE$2:$NE$60=O$3)*(GMWQ!$ND$2:$ND$60=O$4)*(GMWQ!$NF$2:$NF$60=O$1),0),$E319-1966)</f>
        <v>2998.8649999999998</v>
      </c>
      <c r="P319" s="12" cm="1">
        <f t="array" ref="P319">INDEX(GMWQ!$A$2:$NF$60,MATCH(1,(GMWQ!$NE$2:$NE$60=P$3)*(GMWQ!$ND$2:$ND$60=P$4)*(GMWQ!$NF$2:$NF$60=P$1),0),$E319-1966)</f>
        <v>2101.6039999999998</v>
      </c>
      <c r="Q319" s="12" cm="1">
        <f t="array" ref="Q319">INDEX(GMWQ!$A$2:$NF$60,MATCH(1,(GMWQ!$NE$2:$NE$60=Q$3)*(GMWQ!$ND$2:$ND$60=Q$4)*(GMWQ!$NF$2:$NF$60=Q$1),0),$E319-1966)</f>
        <v>1263.567</v>
      </c>
      <c r="R319" s="12" cm="1">
        <f t="array" ref="R319">INDEX(GMWQ!$A$2:$NF$60,MATCH(1,(GMWQ!$NE$2:$NE$60=R$3)*(GMWQ!$ND$2:$ND$60=R$4)*(GMWQ!$NF$2:$NF$60=R$1),0),$E319-1966)</f>
        <v>813.02689999999996</v>
      </c>
      <c r="S319" s="12" cm="1">
        <f t="array" ref="S319">INDEX(GMWQ!$A$2:$NF$60,MATCH(1,(GMWQ!$NE$2:$NE$60=S$3)*(GMWQ!$ND$2:$ND$60=S$4)*(GMWQ!$NF$2:$NF$60=S$1),0),$E319-1966)</f>
        <v>4849.9369999999999</v>
      </c>
      <c r="T319" s="12" cm="1">
        <f t="array" ref="T319">INDEX(GMWQ!$A$2:$NF$60,MATCH(1,(GMWQ!$NE$2:$NE$60=T$3)*(GMWQ!$ND$2:$ND$60=T$4)*(GMWQ!$NF$2:$NF$60=T$1),0),$E319-1966)</f>
        <v>4072.712</v>
      </c>
      <c r="U319" s="12" cm="1">
        <f t="array" ref="U319">INDEX(GMWQ!$A$2:$NF$60,MATCH(1,(GMWQ!$NE$2:$NE$60=U$3)*(GMWQ!$ND$2:$ND$60=U$4)*(GMWQ!$NF$2:$NF$60=U$1),0),$E319-1966)</f>
        <v>1596.134</v>
      </c>
      <c r="V319" s="12" cm="1">
        <f t="array" ref="V319">INDEX(GMWQ!$A$2:$NF$60,MATCH(1,(GMWQ!$NE$2:$NE$60=V$3)*(GMWQ!$ND$2:$ND$60=V$4)*(GMWQ!$NF$2:$NF$60=V$1),0),$E319-1966)</f>
        <v>3361.12</v>
      </c>
      <c r="W319" s="12" cm="1">
        <f t="array" ref="W319">INDEX(GMWQ!$A$2:$NF$60,MATCH(1,(GMWQ!$NE$2:$NE$60=W$3)*(GMWQ!$ND$2:$ND$60=W$4)*(GMWQ!$NF$2:$NF$60=W$1),0),$E319-1966)</f>
        <v>6353.5389999999998</v>
      </c>
      <c r="X319" s="12" cm="1">
        <f t="array" ref="X319">INDEX(GMWQ!$A$2:$NF$60,MATCH(1,(GMWQ!$NE$2:$NE$60=X$3)*(GMWQ!$ND$2:$ND$60=X$4)*(GMWQ!$NF$2:$NF$60=X$1),0),$E319-1966)</f>
        <v>1394.4829999999999</v>
      </c>
      <c r="Y319" s="12" cm="1">
        <f t="array" ref="Y319">INDEX(GMWQ!$A$2:$NF$60,MATCH(1,(GMWQ!$NE$2:$NE$60=Y$3)*(GMWQ!$ND$2:$ND$60=Y$4)*(GMWQ!$NF$2:$NF$60=Y$1),0),$E319-1966)</f>
        <v>1128.2</v>
      </c>
      <c r="Z319" s="12" cm="1">
        <f t="array" ref="Z319">INDEX(GMWQ!$A$2:$NF$60,MATCH(1,(GMWQ!$NE$2:$NE$60=Z$3)*(GMWQ!$ND$2:$ND$60=Z$4)*(GMWQ!$NF$2:$NF$60=Z$1),0),$E319-1966)</f>
        <v>39067.54</v>
      </c>
      <c r="AA319" s="12" cm="1">
        <f t="array" ref="AA319">INDEX(GMWQ!$A$2:$NF$60,MATCH(1,(GMWQ!$NE$2:$NE$60=AA$3)*(GMWQ!$ND$2:$ND$60=AA$4)*(GMWQ!$NF$2:$NF$60=AA$1),0),$E319-1966)</f>
        <v>6816.77</v>
      </c>
    </row>
    <row r="320" spans="1:27" x14ac:dyDescent="0.25">
      <c r="B320" s="12">
        <f t="shared" si="26"/>
        <v>2051</v>
      </c>
      <c r="C320" s="12">
        <f t="shared" si="26"/>
        <v>2051</v>
      </c>
      <c r="E320" s="12">
        <f t="shared" si="25"/>
        <v>2286</v>
      </c>
      <c r="F320" s="12" cm="1">
        <f t="array" ref="F320">INDEX(GMWQ!$A$2:$NF$60,MATCH(1,(GMWQ!$NE$2:$NE$60=F$3)*(GMWQ!$ND$2:$ND$60=F$4)*(GMWQ!$NF$2:$NF$60=F$1),0),$E320-1966)</f>
        <v>42772.38</v>
      </c>
      <c r="G320" s="12" cm="1">
        <f t="array" ref="G320">INDEX(GMWQ!$A$2:$NF$60,MATCH(1,(GMWQ!$NE$2:$NE$60=G$3)*(GMWQ!$ND$2:$ND$60=G$4)*(GMWQ!$NF$2:$NF$60=G$1),0),$E320-1966)</f>
        <v>282.59339999999997</v>
      </c>
      <c r="H320" s="12" cm="1">
        <f t="array" ref="H320">INDEX(GMWQ!$A$2:$NF$60,MATCH(1,(GMWQ!$NE$2:$NE$60=H$3)*(GMWQ!$ND$2:$ND$60=H$4)*(GMWQ!$NF$2:$NF$60=H$1),0),$E320-1966)</f>
        <v>16.966699999999999</v>
      </c>
      <c r="I320" s="12" cm="1">
        <f t="array" ref="I320">INDEX(GMWQ!$A$2:$NF$60,MATCH(1,(GMWQ!$NE$2:$NE$60=I$3)*(GMWQ!$ND$2:$ND$60=I$4)*(GMWQ!$NF$2:$NF$60=I$1),0),$E320-1966)</f>
        <v>1487.6769999999999</v>
      </c>
      <c r="J320" s="12" cm="1">
        <f t="array" ref="J320">INDEX(GMWQ!$A$2:$NF$60,MATCH(1,(GMWQ!$NE$2:$NE$60=J$3)*(GMWQ!$ND$2:$ND$60=J$4)*(GMWQ!$NF$2:$NF$60=J$1),0),$E320-1966)</f>
        <v>108.5635</v>
      </c>
      <c r="K320" s="12" cm="1">
        <f t="array" ref="K320">INDEX(GMWQ!$A$2:$NF$60,MATCH(1,(GMWQ!$NE$2:$NE$60=K$3)*(GMWQ!$ND$2:$ND$60=K$4)*(GMWQ!$NF$2:$NF$60=K$1),0),$E320-1966)</f>
        <v>241.78020000000001</v>
      </c>
      <c r="L320" s="12" cm="1">
        <f t="array" ref="L320">INDEX(GMWQ!$A$2:$NF$60,MATCH(1,(GMWQ!$NE$2:$NE$60=L$3)*(GMWQ!$ND$2:$ND$60=L$4)*(GMWQ!$NF$2:$NF$60=L$1),0),$E320-1966)</f>
        <v>2926.2739999999999</v>
      </c>
      <c r="M320" s="12" cm="1">
        <f t="array" ref="M320">INDEX(GMWQ!$A$2:$NF$60,MATCH(1,(GMWQ!$NE$2:$NE$60=M$3)*(GMWQ!$ND$2:$ND$60=M$4)*(GMWQ!$NF$2:$NF$60=M$1),0),$E320-1966)</f>
        <v>5417.607</v>
      </c>
      <c r="N320" s="12" cm="1">
        <f t="array" ref="N320">INDEX(GMWQ!$A$2:$NF$60,MATCH(1,(GMWQ!$NE$2:$NE$60=N$3)*(GMWQ!$ND$2:$ND$60=N$4)*(GMWQ!$NF$2:$NF$60=N$1),0),$E320-1966)</f>
        <v>2336.04</v>
      </c>
      <c r="O320" s="12" cm="1">
        <f t="array" ref="O320">INDEX(GMWQ!$A$2:$NF$60,MATCH(1,(GMWQ!$NE$2:$NE$60=O$3)*(GMWQ!$ND$2:$ND$60=O$4)*(GMWQ!$NF$2:$NF$60=O$1),0),$E320-1966)</f>
        <v>2999.0810000000001</v>
      </c>
      <c r="P320" s="12" cm="1">
        <f t="array" ref="P320">INDEX(GMWQ!$A$2:$NF$60,MATCH(1,(GMWQ!$NE$2:$NE$60=P$3)*(GMWQ!$ND$2:$ND$60=P$4)*(GMWQ!$NF$2:$NF$60=P$1),0),$E320-1966)</f>
        <v>2104.2429999999999</v>
      </c>
      <c r="Q320" s="12" cm="1">
        <f t="array" ref="Q320">INDEX(GMWQ!$A$2:$NF$60,MATCH(1,(GMWQ!$NE$2:$NE$60=Q$3)*(GMWQ!$ND$2:$ND$60=Q$4)*(GMWQ!$NF$2:$NF$60=Q$1),0),$E320-1966)</f>
        <v>1263.3969999999999</v>
      </c>
      <c r="R320" s="12" cm="1">
        <f t="array" ref="R320">INDEX(GMWQ!$A$2:$NF$60,MATCH(1,(GMWQ!$NE$2:$NE$60=R$3)*(GMWQ!$ND$2:$ND$60=R$4)*(GMWQ!$NF$2:$NF$60=R$1),0),$E320-1966)</f>
        <v>813.4556</v>
      </c>
      <c r="S320" s="12" cm="1">
        <f t="array" ref="S320">INDEX(GMWQ!$A$2:$NF$60,MATCH(1,(GMWQ!$NE$2:$NE$60=S$3)*(GMWQ!$ND$2:$ND$60=S$4)*(GMWQ!$NF$2:$NF$60=S$1),0),$E320-1966)</f>
        <v>4856.2139999999999</v>
      </c>
      <c r="T320" s="12" cm="1">
        <f t="array" ref="T320">INDEX(GMWQ!$A$2:$NF$60,MATCH(1,(GMWQ!$NE$2:$NE$60=T$3)*(GMWQ!$ND$2:$ND$60=T$4)*(GMWQ!$NF$2:$NF$60=T$1),0),$E320-1966)</f>
        <v>4077.7860000000001</v>
      </c>
      <c r="U320" s="12" cm="1">
        <f t="array" ref="U320">INDEX(GMWQ!$A$2:$NF$60,MATCH(1,(GMWQ!$NE$2:$NE$60=U$3)*(GMWQ!$ND$2:$ND$60=U$4)*(GMWQ!$NF$2:$NF$60=U$1),0),$E320-1966)</f>
        <v>1593.1410000000001</v>
      </c>
      <c r="V320" s="12" cm="1">
        <f t="array" ref="V320">INDEX(GMWQ!$A$2:$NF$60,MATCH(1,(GMWQ!$NE$2:$NE$60=V$3)*(GMWQ!$ND$2:$ND$60=V$4)*(GMWQ!$NF$2:$NF$60=V$1),0),$E320-1966)</f>
        <v>3361.1170000000002</v>
      </c>
      <c r="W320" s="12" cm="1">
        <f t="array" ref="W320">INDEX(GMWQ!$A$2:$NF$60,MATCH(1,(GMWQ!$NE$2:$NE$60=W$3)*(GMWQ!$ND$2:$ND$60=W$4)*(GMWQ!$NF$2:$NF$60=W$1),0),$E320-1966)</f>
        <v>6362.116</v>
      </c>
      <c r="X320" s="12" cm="1">
        <f t="array" ref="X320">INDEX(GMWQ!$A$2:$NF$60,MATCH(1,(GMWQ!$NE$2:$NE$60=X$3)*(GMWQ!$ND$2:$ND$60=X$4)*(GMWQ!$NF$2:$NF$60=X$1),0),$E320-1966)</f>
        <v>1395.1690000000001</v>
      </c>
      <c r="Y320" s="12" cm="1">
        <f t="array" ref="Y320">INDEX(GMWQ!$A$2:$NF$60,MATCH(1,(GMWQ!$NE$2:$NE$60=Y$3)*(GMWQ!$ND$2:$ND$60=Y$4)*(GMWQ!$NF$2:$NF$60=Y$1),0),$E320-1966)</f>
        <v>1128.1600000000001</v>
      </c>
      <c r="Z320" s="12" cm="1">
        <f t="array" ref="Z320">INDEX(GMWQ!$A$2:$NF$60,MATCH(1,(GMWQ!$NE$2:$NE$60=Z$3)*(GMWQ!$ND$2:$ND$60=Z$4)*(GMWQ!$NF$2:$NF$60=Z$1),0),$E320-1966)</f>
        <v>39080.54</v>
      </c>
      <c r="AA320" s="12" cm="1">
        <f t="array" ref="AA320">INDEX(GMWQ!$A$2:$NF$60,MATCH(1,(GMWQ!$NE$2:$NE$60=AA$3)*(GMWQ!$ND$2:$ND$60=AA$4)*(GMWQ!$NF$2:$NF$60=AA$1),0),$E320-1966)</f>
        <v>6819.0389999999998</v>
      </c>
    </row>
    <row r="321" spans="1:27" x14ac:dyDescent="0.25">
      <c r="B321" s="12">
        <f t="shared" si="26"/>
        <v>2051</v>
      </c>
      <c r="C321" s="12">
        <f t="shared" si="26"/>
        <v>2051</v>
      </c>
      <c r="E321" s="12">
        <f t="shared" si="25"/>
        <v>2287</v>
      </c>
      <c r="F321" s="12" cm="1">
        <f t="array" ref="F321">INDEX(GMWQ!$A$2:$NF$60,MATCH(1,(GMWQ!$NE$2:$NE$60=F$3)*(GMWQ!$ND$2:$ND$60=F$4)*(GMWQ!$NF$2:$NF$60=F$1),0),$E321-1966)</f>
        <v>42784.05</v>
      </c>
      <c r="G321" s="12" cm="1">
        <f t="array" ref="G321">INDEX(GMWQ!$A$2:$NF$60,MATCH(1,(GMWQ!$NE$2:$NE$60=G$3)*(GMWQ!$ND$2:$ND$60=G$4)*(GMWQ!$NF$2:$NF$60=G$1),0),$E321-1966)</f>
        <v>281.72230000000002</v>
      </c>
      <c r="H321" s="12" cm="1">
        <f t="array" ref="H321">INDEX(GMWQ!$A$2:$NF$60,MATCH(1,(GMWQ!$NE$2:$NE$60=H$3)*(GMWQ!$ND$2:$ND$60=H$4)*(GMWQ!$NF$2:$NF$60=H$1),0),$E321-1966)</f>
        <v>16.7547</v>
      </c>
      <c r="I321" s="12" cm="1">
        <f t="array" ref="I321">INDEX(GMWQ!$A$2:$NF$60,MATCH(1,(GMWQ!$NE$2:$NE$60=I$3)*(GMWQ!$ND$2:$ND$60=I$4)*(GMWQ!$NF$2:$NF$60=I$1),0),$E321-1966)</f>
        <v>1479.3720000000001</v>
      </c>
      <c r="J321" s="12" cm="1">
        <f t="array" ref="J321">INDEX(GMWQ!$A$2:$NF$60,MATCH(1,(GMWQ!$NE$2:$NE$60=J$3)*(GMWQ!$ND$2:$ND$60=J$4)*(GMWQ!$NF$2:$NF$60=J$1),0),$E321-1966)</f>
        <v>108.10209999999999</v>
      </c>
      <c r="K321" s="12" cm="1">
        <f t="array" ref="K321">INDEX(GMWQ!$A$2:$NF$60,MATCH(1,(GMWQ!$NE$2:$NE$60=K$3)*(GMWQ!$ND$2:$ND$60=K$4)*(GMWQ!$NF$2:$NF$60=K$1),0),$E321-1966)</f>
        <v>241.46039999999999</v>
      </c>
      <c r="L321" s="12" cm="1">
        <f t="array" ref="L321">INDEX(GMWQ!$A$2:$NF$60,MATCH(1,(GMWQ!$NE$2:$NE$60=L$3)*(GMWQ!$ND$2:$ND$60=L$4)*(GMWQ!$NF$2:$NF$60=L$1),0),$E321-1966)</f>
        <v>2929.2919999999999</v>
      </c>
      <c r="M321" s="12" cm="1">
        <f t="array" ref="M321">INDEX(GMWQ!$A$2:$NF$60,MATCH(1,(GMWQ!$NE$2:$NE$60=M$3)*(GMWQ!$ND$2:$ND$60=M$4)*(GMWQ!$NF$2:$NF$60=M$1),0),$E321-1966)</f>
        <v>5416.8050000000003</v>
      </c>
      <c r="N321" s="12" cm="1">
        <f t="array" ref="N321">INDEX(GMWQ!$A$2:$NF$60,MATCH(1,(GMWQ!$NE$2:$NE$60=N$3)*(GMWQ!$ND$2:$ND$60=N$4)*(GMWQ!$NF$2:$NF$60=N$1),0),$E321-1966)</f>
        <v>2336.8539999999998</v>
      </c>
      <c r="O321" s="12" cm="1">
        <f t="array" ref="O321">INDEX(GMWQ!$A$2:$NF$60,MATCH(1,(GMWQ!$NE$2:$NE$60=O$3)*(GMWQ!$ND$2:$ND$60=O$4)*(GMWQ!$NF$2:$NF$60=O$1),0),$E321-1966)</f>
        <v>2999.1880000000001</v>
      </c>
      <c r="P321" s="12" cm="1">
        <f t="array" ref="P321">INDEX(GMWQ!$A$2:$NF$60,MATCH(1,(GMWQ!$NE$2:$NE$60=P$3)*(GMWQ!$ND$2:$ND$60=P$4)*(GMWQ!$NF$2:$NF$60=P$1),0),$E321-1966)</f>
        <v>2106.777</v>
      </c>
      <c r="Q321" s="12" cm="1">
        <f t="array" ref="Q321">INDEX(GMWQ!$A$2:$NF$60,MATCH(1,(GMWQ!$NE$2:$NE$60=Q$3)*(GMWQ!$ND$2:$ND$60=Q$4)*(GMWQ!$NF$2:$NF$60=Q$1),0),$E321-1966)</f>
        <v>1263.1859999999999</v>
      </c>
      <c r="R321" s="12" cm="1">
        <f t="array" ref="R321">INDEX(GMWQ!$A$2:$NF$60,MATCH(1,(GMWQ!$NE$2:$NE$60=R$3)*(GMWQ!$ND$2:$ND$60=R$4)*(GMWQ!$NF$2:$NF$60=R$1),0),$E321-1966)</f>
        <v>813.85220000000004</v>
      </c>
      <c r="S321" s="12" cm="1">
        <f t="array" ref="S321">INDEX(GMWQ!$A$2:$NF$60,MATCH(1,(GMWQ!$NE$2:$NE$60=S$3)*(GMWQ!$ND$2:$ND$60=S$4)*(GMWQ!$NF$2:$NF$60=S$1),0),$E321-1966)</f>
        <v>4861.8909999999996</v>
      </c>
      <c r="T321" s="12" cm="1">
        <f t="array" ref="T321">INDEX(GMWQ!$A$2:$NF$60,MATCH(1,(GMWQ!$NE$2:$NE$60=T$3)*(GMWQ!$ND$2:$ND$60=T$4)*(GMWQ!$NF$2:$NF$60=T$1),0),$E321-1966)</f>
        <v>4082.44</v>
      </c>
      <c r="U321" s="12" cm="1">
        <f t="array" ref="U321">INDEX(GMWQ!$A$2:$NF$60,MATCH(1,(GMWQ!$NE$2:$NE$60=U$3)*(GMWQ!$ND$2:$ND$60=U$4)*(GMWQ!$NF$2:$NF$60=U$1),0),$E321-1966)</f>
        <v>1590.0909999999999</v>
      </c>
      <c r="V321" s="12" cm="1">
        <f t="array" ref="V321">INDEX(GMWQ!$A$2:$NF$60,MATCH(1,(GMWQ!$NE$2:$NE$60=V$3)*(GMWQ!$ND$2:$ND$60=V$4)*(GMWQ!$NF$2:$NF$60=V$1),0),$E321-1966)</f>
        <v>3360.9670000000001</v>
      </c>
      <c r="W321" s="12" cm="1">
        <f t="array" ref="W321">INDEX(GMWQ!$A$2:$NF$60,MATCH(1,(GMWQ!$NE$2:$NE$60=W$3)*(GMWQ!$ND$2:$ND$60=W$4)*(GMWQ!$NF$2:$NF$60=W$1),0),$E321-1966)</f>
        <v>6370.46</v>
      </c>
      <c r="X321" s="12" cm="1">
        <f t="array" ref="X321">INDEX(GMWQ!$A$2:$NF$60,MATCH(1,(GMWQ!$NE$2:$NE$60=X$3)*(GMWQ!$ND$2:$ND$60=X$4)*(GMWQ!$NF$2:$NF$60=X$1),0),$E321-1966)</f>
        <v>1395.76</v>
      </c>
      <c r="Y321" s="12" cm="1">
        <f t="array" ref="Y321">INDEX(GMWQ!$A$2:$NF$60,MATCH(1,(GMWQ!$NE$2:$NE$60=Y$3)*(GMWQ!$ND$2:$ND$60=Y$4)*(GMWQ!$NF$2:$NF$60=Y$1),0),$E321-1966)</f>
        <v>1128.076</v>
      </c>
      <c r="Z321" s="12" cm="1">
        <f t="array" ref="Z321">INDEX(GMWQ!$A$2:$NF$60,MATCH(1,(GMWQ!$NE$2:$NE$60=Z$3)*(GMWQ!$ND$2:$ND$60=Z$4)*(GMWQ!$NF$2:$NF$60=Z$1),0),$E321-1966)</f>
        <v>39091.199999999997</v>
      </c>
      <c r="AA321" s="12" cm="1">
        <f t="array" ref="AA321">INDEX(GMWQ!$A$2:$NF$60,MATCH(1,(GMWQ!$NE$2:$NE$60=AA$3)*(GMWQ!$ND$2:$ND$60=AA$4)*(GMWQ!$NF$2:$NF$60=AA$1),0),$E321-1966)</f>
        <v>6820.8990000000003</v>
      </c>
    </row>
    <row r="322" spans="1:27" x14ac:dyDescent="0.25">
      <c r="B322" s="12">
        <f t="shared" si="26"/>
        <v>2051</v>
      </c>
      <c r="C322" s="12">
        <f t="shared" si="26"/>
        <v>2051</v>
      </c>
      <c r="E322" s="12">
        <f t="shared" si="25"/>
        <v>2288</v>
      </c>
      <c r="F322" s="12" cm="1">
        <f t="array" ref="F322">INDEX(GMWQ!$A$2:$NF$60,MATCH(1,(GMWQ!$NE$2:$NE$60=F$3)*(GMWQ!$ND$2:$ND$60=F$4)*(GMWQ!$NF$2:$NF$60=F$1),0),$E322-1966)</f>
        <v>42795.73</v>
      </c>
      <c r="G322" s="12" cm="1">
        <f t="array" ref="G322">INDEX(GMWQ!$A$2:$NF$60,MATCH(1,(GMWQ!$NE$2:$NE$60=G$3)*(GMWQ!$ND$2:$ND$60=G$4)*(GMWQ!$NF$2:$NF$60=G$1),0),$E322-1966)</f>
        <v>280.86950000000002</v>
      </c>
      <c r="H322" s="12" cm="1">
        <f t="array" ref="H322">INDEX(GMWQ!$A$2:$NF$60,MATCH(1,(GMWQ!$NE$2:$NE$60=H$3)*(GMWQ!$ND$2:$ND$60=H$4)*(GMWQ!$NF$2:$NF$60=H$1),0),$E322-1966)</f>
        <v>16.54598</v>
      </c>
      <c r="I322" s="12" cm="1">
        <f t="array" ref="I322">INDEX(GMWQ!$A$2:$NF$60,MATCH(1,(GMWQ!$NE$2:$NE$60=I$3)*(GMWQ!$ND$2:$ND$60=I$4)*(GMWQ!$NF$2:$NF$60=I$1),0),$E322-1966)</f>
        <v>1471.135</v>
      </c>
      <c r="J322" s="12" cm="1">
        <f t="array" ref="J322">INDEX(GMWQ!$A$2:$NF$60,MATCH(1,(GMWQ!$NE$2:$NE$60=J$3)*(GMWQ!$ND$2:$ND$60=J$4)*(GMWQ!$NF$2:$NF$60=J$1),0),$E322-1966)</f>
        <v>107.6446</v>
      </c>
      <c r="K322" s="12" cm="1">
        <f t="array" ref="K322">INDEX(GMWQ!$A$2:$NF$60,MATCH(1,(GMWQ!$NE$2:$NE$60=K$3)*(GMWQ!$ND$2:$ND$60=K$4)*(GMWQ!$NF$2:$NF$60=K$1),0),$E322-1966)</f>
        <v>241.1447</v>
      </c>
      <c r="L322" s="12" cm="1">
        <f t="array" ref="L322">INDEX(GMWQ!$A$2:$NF$60,MATCH(1,(GMWQ!$NE$2:$NE$60=L$3)*(GMWQ!$ND$2:$ND$60=L$4)*(GMWQ!$NF$2:$NF$60=L$1),0),$E322-1966)</f>
        <v>2932.2579999999998</v>
      </c>
      <c r="M322" s="12" cm="1">
        <f t="array" ref="M322">INDEX(GMWQ!$A$2:$NF$60,MATCH(1,(GMWQ!$NE$2:$NE$60=M$3)*(GMWQ!$ND$2:$ND$60=M$4)*(GMWQ!$NF$2:$NF$60=M$1),0),$E322-1966)</f>
        <v>5415.9359999999997</v>
      </c>
      <c r="N322" s="12" cm="1">
        <f t="array" ref="N322">INDEX(GMWQ!$A$2:$NF$60,MATCH(1,(GMWQ!$NE$2:$NE$60=N$3)*(GMWQ!$ND$2:$ND$60=N$4)*(GMWQ!$NF$2:$NF$60=N$1),0),$E322-1966)</f>
        <v>2337.6559999999999</v>
      </c>
      <c r="O322" s="12" cm="1">
        <f t="array" ref="O322">INDEX(GMWQ!$A$2:$NF$60,MATCH(1,(GMWQ!$NE$2:$NE$60=O$3)*(GMWQ!$ND$2:$ND$60=O$4)*(GMWQ!$NF$2:$NF$60=O$1),0),$E322-1966)</f>
        <v>2999.3589999999999</v>
      </c>
      <c r="P322" s="12" cm="1">
        <f t="array" ref="P322">INDEX(GMWQ!$A$2:$NF$60,MATCH(1,(GMWQ!$NE$2:$NE$60=P$3)*(GMWQ!$ND$2:$ND$60=P$4)*(GMWQ!$NF$2:$NF$60=P$1),0),$E322-1966)</f>
        <v>2109.36</v>
      </c>
      <c r="Q322" s="12" cm="1">
        <f t="array" ref="Q322">INDEX(GMWQ!$A$2:$NF$60,MATCH(1,(GMWQ!$NE$2:$NE$60=Q$3)*(GMWQ!$ND$2:$ND$60=Q$4)*(GMWQ!$NF$2:$NF$60=Q$1),0),$E322-1966)</f>
        <v>1263.0070000000001</v>
      </c>
      <c r="R322" s="12" cm="1">
        <f t="array" ref="R322">INDEX(GMWQ!$A$2:$NF$60,MATCH(1,(GMWQ!$NE$2:$NE$60=R$3)*(GMWQ!$ND$2:$ND$60=R$4)*(GMWQ!$NF$2:$NF$60=R$1),0),$E322-1966)</f>
        <v>814.25940000000003</v>
      </c>
      <c r="S322" s="12" cm="1">
        <f t="array" ref="S322">INDEX(GMWQ!$A$2:$NF$60,MATCH(1,(GMWQ!$NE$2:$NE$60=S$3)*(GMWQ!$ND$2:$ND$60=S$4)*(GMWQ!$NF$2:$NF$60=S$1),0),$E322-1966)</f>
        <v>4867.3729999999996</v>
      </c>
      <c r="T322" s="12" cm="1">
        <f t="array" ref="T322">INDEX(GMWQ!$A$2:$NF$60,MATCH(1,(GMWQ!$NE$2:$NE$60=T$3)*(GMWQ!$ND$2:$ND$60=T$4)*(GMWQ!$NF$2:$NF$60=T$1),0),$E322-1966)</f>
        <v>4086.991</v>
      </c>
      <c r="U322" s="12" cm="1">
        <f t="array" ref="U322">INDEX(GMWQ!$A$2:$NF$60,MATCH(1,(GMWQ!$NE$2:$NE$60=U$3)*(GMWQ!$ND$2:$ND$60=U$4)*(GMWQ!$NF$2:$NF$60=U$1),0),$E322-1966)</f>
        <v>1587.0609999999999</v>
      </c>
      <c r="V322" s="12" cm="1">
        <f t="array" ref="V322">INDEX(GMWQ!$A$2:$NF$60,MATCH(1,(GMWQ!$NE$2:$NE$60=V$3)*(GMWQ!$ND$2:$ND$60=V$4)*(GMWQ!$NF$2:$NF$60=V$1),0),$E322-1966)</f>
        <v>3360.8809999999999</v>
      </c>
      <c r="W322" s="12" cm="1">
        <f t="array" ref="W322">INDEX(GMWQ!$A$2:$NF$60,MATCH(1,(GMWQ!$NE$2:$NE$60=W$3)*(GMWQ!$ND$2:$ND$60=W$4)*(GMWQ!$NF$2:$NF$60=W$1),0),$E322-1966)</f>
        <v>6378.8980000000001</v>
      </c>
      <c r="X322" s="12" cm="1">
        <f t="array" ref="X322">INDEX(GMWQ!$A$2:$NF$60,MATCH(1,(GMWQ!$NE$2:$NE$60=X$3)*(GMWQ!$ND$2:$ND$60=X$4)*(GMWQ!$NF$2:$NF$60=X$1),0),$E322-1966)</f>
        <v>1396.3389999999999</v>
      </c>
      <c r="Y322" s="12" cm="1">
        <f t="array" ref="Y322">INDEX(GMWQ!$A$2:$NF$60,MATCH(1,(GMWQ!$NE$2:$NE$60=Y$3)*(GMWQ!$ND$2:$ND$60=Y$4)*(GMWQ!$NF$2:$NF$60=Y$1),0),$E322-1966)</f>
        <v>1128.008</v>
      </c>
      <c r="Z322" s="12" cm="1">
        <f t="array" ref="Z322">INDEX(GMWQ!$A$2:$NF$60,MATCH(1,(GMWQ!$NE$2:$NE$60=Z$3)*(GMWQ!$ND$2:$ND$60=Z$4)*(GMWQ!$NF$2:$NF$60=Z$1),0),$E322-1966)</f>
        <v>39101.870000000003</v>
      </c>
      <c r="AA322" s="12" cm="1">
        <f t="array" ref="AA322">INDEX(GMWQ!$A$2:$NF$60,MATCH(1,(GMWQ!$NE$2:$NE$60=AA$3)*(GMWQ!$ND$2:$ND$60=AA$4)*(GMWQ!$NF$2:$NF$60=AA$1),0),$E322-1966)</f>
        <v>6822.76</v>
      </c>
    </row>
    <row r="323" spans="1:27" x14ac:dyDescent="0.25">
      <c r="A323" s="12">
        <v>2052</v>
      </c>
      <c r="B323" s="12">
        <f t="shared" si="26"/>
        <v>2052</v>
      </c>
      <c r="C323" s="12">
        <f t="shared" si="26"/>
        <v>2051</v>
      </c>
      <c r="D323" s="12">
        <f t="shared" si="26"/>
        <v>2051</v>
      </c>
      <c r="E323" s="12">
        <f t="shared" si="25"/>
        <v>2289</v>
      </c>
      <c r="F323" s="12" cm="1">
        <f t="array" ref="F323">INDEX(GMWQ!$A$2:$NF$60,MATCH(1,(GMWQ!$NE$2:$NE$60=F$3)*(GMWQ!$ND$2:$ND$60=F$4)*(GMWQ!$NF$2:$NF$60=F$1),0),$E323-1966)</f>
        <v>42807.4</v>
      </c>
      <c r="G323" s="12" cm="1">
        <f t="array" ref="G323">INDEX(GMWQ!$A$2:$NF$60,MATCH(1,(GMWQ!$NE$2:$NE$60=G$3)*(GMWQ!$ND$2:$ND$60=G$4)*(GMWQ!$NF$2:$NF$60=G$1),0),$E323-1966)</f>
        <v>280.08269999999999</v>
      </c>
      <c r="H323" s="12" cm="1">
        <f t="array" ref="H323">INDEX(GMWQ!$A$2:$NF$60,MATCH(1,(GMWQ!$NE$2:$NE$60=H$3)*(GMWQ!$ND$2:$ND$60=H$4)*(GMWQ!$NF$2:$NF$60=H$1),0),$E323-1966)</f>
        <v>16.341390000000001</v>
      </c>
      <c r="I323" s="12" cm="1">
        <f t="array" ref="I323">INDEX(GMWQ!$A$2:$NF$60,MATCH(1,(GMWQ!$NE$2:$NE$60=I$3)*(GMWQ!$ND$2:$ND$60=I$4)*(GMWQ!$NF$2:$NF$60=I$1),0),$E323-1966)</f>
        <v>1463.05</v>
      </c>
      <c r="J323" s="12" cm="1">
        <f t="array" ref="J323">INDEX(GMWQ!$A$2:$NF$60,MATCH(1,(GMWQ!$NE$2:$NE$60=J$3)*(GMWQ!$ND$2:$ND$60=J$4)*(GMWQ!$NF$2:$NF$60=J$1),0),$E323-1966)</f>
        <v>107.1973</v>
      </c>
      <c r="K323" s="12" cm="1">
        <f t="array" ref="K323">INDEX(GMWQ!$A$2:$NF$60,MATCH(1,(GMWQ!$NE$2:$NE$60=K$3)*(GMWQ!$ND$2:$ND$60=K$4)*(GMWQ!$NF$2:$NF$60=K$1),0),$E323-1966)</f>
        <v>240.8467</v>
      </c>
      <c r="L323" s="12" cm="1">
        <f t="array" ref="L323">INDEX(GMWQ!$A$2:$NF$60,MATCH(1,(GMWQ!$NE$2:$NE$60=L$3)*(GMWQ!$ND$2:$ND$60=L$4)*(GMWQ!$NF$2:$NF$60=L$1),0),$E323-1966)</f>
        <v>2935.377</v>
      </c>
      <c r="M323" s="12" cm="1">
        <f t="array" ref="M323">INDEX(GMWQ!$A$2:$NF$60,MATCH(1,(GMWQ!$NE$2:$NE$60=M$3)*(GMWQ!$ND$2:$ND$60=M$4)*(GMWQ!$NF$2:$NF$60=M$1),0),$E323-1966)</f>
        <v>5414.924</v>
      </c>
      <c r="N323" s="12" cm="1">
        <f t="array" ref="N323">INDEX(GMWQ!$A$2:$NF$60,MATCH(1,(GMWQ!$NE$2:$NE$60=N$3)*(GMWQ!$ND$2:$ND$60=N$4)*(GMWQ!$NF$2:$NF$60=N$1),0),$E323-1966)</f>
        <v>2338.2860000000001</v>
      </c>
      <c r="O323" s="12" cm="1">
        <f t="array" ref="O323">INDEX(GMWQ!$A$2:$NF$60,MATCH(1,(GMWQ!$NE$2:$NE$60=O$3)*(GMWQ!$ND$2:$ND$60=O$4)*(GMWQ!$NF$2:$NF$60=O$1),0),$E323-1966)</f>
        <v>2999.4189999999999</v>
      </c>
      <c r="P323" s="12" cm="1">
        <f t="array" ref="P323">INDEX(GMWQ!$A$2:$NF$60,MATCH(1,(GMWQ!$NE$2:$NE$60=P$3)*(GMWQ!$ND$2:$ND$60=P$4)*(GMWQ!$NF$2:$NF$60=P$1),0),$E323-1966)</f>
        <v>2111.8049999999998</v>
      </c>
      <c r="Q323" s="12" cm="1">
        <f t="array" ref="Q323">INDEX(GMWQ!$A$2:$NF$60,MATCH(1,(GMWQ!$NE$2:$NE$60=Q$3)*(GMWQ!$ND$2:$ND$60=Q$4)*(GMWQ!$NF$2:$NF$60=Q$1),0),$E323-1966)</f>
        <v>1262.816</v>
      </c>
      <c r="R323" s="12" cm="1">
        <f t="array" ref="R323">INDEX(GMWQ!$A$2:$NF$60,MATCH(1,(GMWQ!$NE$2:$NE$60=R$3)*(GMWQ!$ND$2:$ND$60=R$4)*(GMWQ!$NF$2:$NF$60=R$1),0),$E323-1966)</f>
        <v>814.70389999999998</v>
      </c>
      <c r="S323" s="12" cm="1">
        <f t="array" ref="S323">INDEX(GMWQ!$A$2:$NF$60,MATCH(1,(GMWQ!$NE$2:$NE$60=S$3)*(GMWQ!$ND$2:$ND$60=S$4)*(GMWQ!$NF$2:$NF$60=S$1),0),$E323-1966)</f>
        <v>4872.4480000000003</v>
      </c>
      <c r="T323" s="12" cm="1">
        <f t="array" ref="T323">INDEX(GMWQ!$A$2:$NF$60,MATCH(1,(GMWQ!$NE$2:$NE$60=T$3)*(GMWQ!$ND$2:$ND$60=T$4)*(GMWQ!$NF$2:$NF$60=T$1),0),$E323-1966)</f>
        <v>4091.2539999999999</v>
      </c>
      <c r="U323" s="12" cm="1">
        <f t="array" ref="U323">INDEX(GMWQ!$A$2:$NF$60,MATCH(1,(GMWQ!$NE$2:$NE$60=U$3)*(GMWQ!$ND$2:$ND$60=U$4)*(GMWQ!$NF$2:$NF$60=U$1),0),$E323-1966)</f>
        <v>1584.1410000000001</v>
      </c>
      <c r="V323" s="12" cm="1">
        <f t="array" ref="V323">INDEX(GMWQ!$A$2:$NF$60,MATCH(1,(GMWQ!$NE$2:$NE$60=V$3)*(GMWQ!$ND$2:$ND$60=V$4)*(GMWQ!$NF$2:$NF$60=V$1),0),$E323-1966)</f>
        <v>3360.971</v>
      </c>
      <c r="W323" s="12" cm="1">
        <f t="array" ref="W323">INDEX(GMWQ!$A$2:$NF$60,MATCH(1,(GMWQ!$NE$2:$NE$60=W$3)*(GMWQ!$ND$2:$ND$60=W$4)*(GMWQ!$NF$2:$NF$60=W$1),0),$E323-1966)</f>
        <v>6387.7510000000002</v>
      </c>
      <c r="X323" s="12" cm="1">
        <f t="array" ref="X323">INDEX(GMWQ!$A$2:$NF$60,MATCH(1,(GMWQ!$NE$2:$NE$60=X$3)*(GMWQ!$ND$2:$ND$60=X$4)*(GMWQ!$NF$2:$NF$60=X$1),0),$E323-1966)</f>
        <v>1396.9739999999999</v>
      </c>
      <c r="Y323" s="12" cm="1">
        <f t="array" ref="Y323">INDEX(GMWQ!$A$2:$NF$60,MATCH(1,(GMWQ!$NE$2:$NE$60=Y$3)*(GMWQ!$ND$2:$ND$60=Y$4)*(GMWQ!$NF$2:$NF$60=Y$1),0),$E323-1966)</f>
        <v>1128.0119999999999</v>
      </c>
      <c r="Z323" s="12" cm="1">
        <f t="array" ref="Z323">INDEX(GMWQ!$A$2:$NF$60,MATCH(1,(GMWQ!$NE$2:$NE$60=Z$3)*(GMWQ!$ND$2:$ND$60=Z$4)*(GMWQ!$NF$2:$NF$60=Z$1),0),$E323-1966)</f>
        <v>39112.54</v>
      </c>
      <c r="AA323" s="12" cm="1">
        <f t="array" ref="AA323">INDEX(GMWQ!$A$2:$NF$60,MATCH(1,(GMWQ!$NE$2:$NE$60=AA$3)*(GMWQ!$ND$2:$ND$60=AA$4)*(GMWQ!$NF$2:$NF$60=AA$1),0),$E323-1966)</f>
        <v>6824.6220000000003</v>
      </c>
    </row>
    <row r="324" spans="1:27" x14ac:dyDescent="0.25">
      <c r="B324" s="12">
        <f t="shared" si="26"/>
        <v>2052</v>
      </c>
      <c r="C324" s="12">
        <f t="shared" si="26"/>
        <v>2052</v>
      </c>
      <c r="E324" s="12">
        <f t="shared" si="25"/>
        <v>2290</v>
      </c>
      <c r="F324" s="12" cm="1">
        <f t="array" ref="F324">INDEX(GMWQ!$A$2:$NF$60,MATCH(1,(GMWQ!$NE$2:$NE$60=F$3)*(GMWQ!$ND$2:$ND$60=F$4)*(GMWQ!$NF$2:$NF$60=F$1),0),$E324-1966)</f>
        <v>42819.06</v>
      </c>
      <c r="G324" s="12" cm="1">
        <f t="array" ref="G324">INDEX(GMWQ!$A$2:$NF$60,MATCH(1,(GMWQ!$NE$2:$NE$60=G$3)*(GMWQ!$ND$2:$ND$60=G$4)*(GMWQ!$NF$2:$NF$60=G$1),0),$E324-1966)</f>
        <v>279.28570000000002</v>
      </c>
      <c r="H324" s="12" cm="1">
        <f t="array" ref="H324">INDEX(GMWQ!$A$2:$NF$60,MATCH(1,(GMWQ!$NE$2:$NE$60=H$3)*(GMWQ!$ND$2:$ND$60=H$4)*(GMWQ!$NF$2:$NF$60=H$1),0),$E324-1966)</f>
        <v>16.139140000000001</v>
      </c>
      <c r="I324" s="12" cm="1">
        <f t="array" ref="I324">INDEX(GMWQ!$A$2:$NF$60,MATCH(1,(GMWQ!$NE$2:$NE$60=I$3)*(GMWQ!$ND$2:$ND$60=I$4)*(GMWQ!$NF$2:$NF$60=I$1),0),$E324-1966)</f>
        <v>1454.961</v>
      </c>
      <c r="J324" s="12" cm="1">
        <f t="array" ref="J324">INDEX(GMWQ!$A$2:$NF$60,MATCH(1,(GMWQ!$NE$2:$NE$60=J$3)*(GMWQ!$ND$2:$ND$60=J$4)*(GMWQ!$NF$2:$NF$60=J$1),0),$E324-1966)</f>
        <v>106.7487</v>
      </c>
      <c r="K324" s="12" cm="1">
        <f t="array" ref="K324">INDEX(GMWQ!$A$2:$NF$60,MATCH(1,(GMWQ!$NE$2:$NE$60=K$3)*(GMWQ!$ND$2:$ND$60=K$4)*(GMWQ!$NF$2:$NF$60=K$1),0),$E324-1966)</f>
        <v>240.541</v>
      </c>
      <c r="L324" s="12" cm="1">
        <f t="array" ref="L324">INDEX(GMWQ!$A$2:$NF$60,MATCH(1,(GMWQ!$NE$2:$NE$60=L$3)*(GMWQ!$ND$2:$ND$60=L$4)*(GMWQ!$NF$2:$NF$60=L$1),0),$E324-1966)</f>
        <v>2938.3029999999999</v>
      </c>
      <c r="M324" s="12" cm="1">
        <f t="array" ref="M324">INDEX(GMWQ!$A$2:$NF$60,MATCH(1,(GMWQ!$NE$2:$NE$60=M$3)*(GMWQ!$ND$2:$ND$60=M$4)*(GMWQ!$NF$2:$NF$60=M$1),0),$E324-1966)</f>
        <v>5413.9579999999996</v>
      </c>
      <c r="N324" s="12" cm="1">
        <f t="array" ref="N324">INDEX(GMWQ!$A$2:$NF$60,MATCH(1,(GMWQ!$NE$2:$NE$60=N$3)*(GMWQ!$ND$2:$ND$60=N$4)*(GMWQ!$NF$2:$NF$60=N$1),0),$E324-1966)</f>
        <v>2339.0279999999998</v>
      </c>
      <c r="O324" s="12" cm="1">
        <f t="array" ref="O324">INDEX(GMWQ!$A$2:$NF$60,MATCH(1,(GMWQ!$NE$2:$NE$60=O$3)*(GMWQ!$ND$2:$ND$60=O$4)*(GMWQ!$NF$2:$NF$60=O$1),0),$E324-1966)</f>
        <v>2999.6669999999999</v>
      </c>
      <c r="P324" s="12" cm="1">
        <f t="array" ref="P324">INDEX(GMWQ!$A$2:$NF$60,MATCH(1,(GMWQ!$NE$2:$NE$60=P$3)*(GMWQ!$ND$2:$ND$60=P$4)*(GMWQ!$NF$2:$NF$60=P$1),0),$E324-1966)</f>
        <v>2114.4180000000001</v>
      </c>
      <c r="Q324" s="12" cm="1">
        <f t="array" ref="Q324">INDEX(GMWQ!$A$2:$NF$60,MATCH(1,(GMWQ!$NE$2:$NE$60=Q$3)*(GMWQ!$ND$2:$ND$60=Q$4)*(GMWQ!$NF$2:$NF$60=Q$1),0),$E324-1966)</f>
        <v>1262.6769999999999</v>
      </c>
      <c r="R324" s="12" cm="1">
        <f t="array" ref="R324">INDEX(GMWQ!$A$2:$NF$60,MATCH(1,(GMWQ!$NE$2:$NE$60=R$3)*(GMWQ!$ND$2:$ND$60=R$4)*(GMWQ!$NF$2:$NF$60=R$1),0),$E324-1966)</f>
        <v>815.12810000000002</v>
      </c>
      <c r="S324" s="12" cm="1">
        <f t="array" ref="S324">INDEX(GMWQ!$A$2:$NF$60,MATCH(1,(GMWQ!$NE$2:$NE$60=S$3)*(GMWQ!$ND$2:$ND$60=S$4)*(GMWQ!$NF$2:$NF$60=S$1),0),$E324-1966)</f>
        <v>4877.5460000000003</v>
      </c>
      <c r="T324" s="12" cm="1">
        <f t="array" ref="T324">INDEX(GMWQ!$A$2:$NF$60,MATCH(1,(GMWQ!$NE$2:$NE$60=T$3)*(GMWQ!$ND$2:$ND$60=T$4)*(GMWQ!$NF$2:$NF$60=T$1),0),$E324-1966)</f>
        <v>4095.5839999999998</v>
      </c>
      <c r="U324" s="12" cm="1">
        <f t="array" ref="U324">INDEX(GMWQ!$A$2:$NF$60,MATCH(1,(GMWQ!$NE$2:$NE$60=U$3)*(GMWQ!$ND$2:$ND$60=U$4)*(GMWQ!$NF$2:$NF$60=U$1),0),$E324-1966)</f>
        <v>1581.165</v>
      </c>
      <c r="V324" s="12" cm="1">
        <f t="array" ref="V324">INDEX(GMWQ!$A$2:$NF$60,MATCH(1,(GMWQ!$NE$2:$NE$60=V$3)*(GMWQ!$ND$2:$ND$60=V$4)*(GMWQ!$NF$2:$NF$60=V$1),0),$E324-1966)</f>
        <v>3360.9780000000001</v>
      </c>
      <c r="W324" s="12" cm="1">
        <f t="array" ref="W324">INDEX(GMWQ!$A$2:$NF$60,MATCH(1,(GMWQ!$NE$2:$NE$60=W$3)*(GMWQ!$ND$2:$ND$60=W$4)*(GMWQ!$NF$2:$NF$60=W$1),0),$E324-1966)</f>
        <v>6396.4070000000002</v>
      </c>
      <c r="X324" s="12" cm="1">
        <f t="array" ref="X324">INDEX(GMWQ!$A$2:$NF$60,MATCH(1,(GMWQ!$NE$2:$NE$60=X$3)*(GMWQ!$ND$2:$ND$60=X$4)*(GMWQ!$NF$2:$NF$60=X$1),0),$E324-1966)</f>
        <v>1397.546</v>
      </c>
      <c r="Y324" s="12" cm="1">
        <f t="array" ref="Y324">INDEX(GMWQ!$A$2:$NF$60,MATCH(1,(GMWQ!$NE$2:$NE$60=Y$3)*(GMWQ!$ND$2:$ND$60=Y$4)*(GMWQ!$NF$2:$NF$60=Y$1),0),$E324-1966)</f>
        <v>1127.98</v>
      </c>
      <c r="Z324" s="12" cm="1">
        <f t="array" ref="Z324">INDEX(GMWQ!$A$2:$NF$60,MATCH(1,(GMWQ!$NE$2:$NE$60=Z$3)*(GMWQ!$ND$2:$ND$60=Z$4)*(GMWQ!$NF$2:$NF$60=Z$1),0),$E324-1966)</f>
        <v>39123.199999999997</v>
      </c>
      <c r="AA324" s="12" cm="1">
        <f t="array" ref="AA324">INDEX(GMWQ!$A$2:$NF$60,MATCH(1,(GMWQ!$NE$2:$NE$60=AA$3)*(GMWQ!$ND$2:$ND$60=AA$4)*(GMWQ!$NF$2:$NF$60=AA$1),0),$E324-1966)</f>
        <v>6826.482</v>
      </c>
    </row>
    <row r="325" spans="1:27" x14ac:dyDescent="0.25">
      <c r="B325" s="12">
        <f t="shared" si="26"/>
        <v>2052</v>
      </c>
      <c r="C325" s="12">
        <f t="shared" si="26"/>
        <v>2052</v>
      </c>
      <c r="E325" s="12">
        <f t="shared" si="25"/>
        <v>2291</v>
      </c>
      <c r="F325" s="12" cm="1">
        <f t="array" ref="F325">INDEX(GMWQ!$A$2:$NF$60,MATCH(1,(GMWQ!$NE$2:$NE$60=F$3)*(GMWQ!$ND$2:$ND$60=F$4)*(GMWQ!$NF$2:$NF$60=F$1),0),$E325-1966)</f>
        <v>42825.57</v>
      </c>
      <c r="G325" s="12" cm="1">
        <f t="array" ref="G325">INDEX(GMWQ!$A$2:$NF$60,MATCH(1,(GMWQ!$NE$2:$NE$60=G$3)*(GMWQ!$ND$2:$ND$60=G$4)*(GMWQ!$NF$2:$NF$60=G$1),0),$E325-1966)</f>
        <v>278.49149999999997</v>
      </c>
      <c r="H325" s="12" cm="1">
        <f t="array" ref="H325">INDEX(GMWQ!$A$2:$NF$60,MATCH(1,(GMWQ!$NE$2:$NE$60=H$3)*(GMWQ!$ND$2:$ND$60=H$4)*(GMWQ!$NF$2:$NF$60=H$1),0),$E325-1966)</f>
        <v>15.93919</v>
      </c>
      <c r="I325" s="12" cm="1">
        <f t="array" ref="I325">INDEX(GMWQ!$A$2:$NF$60,MATCH(1,(GMWQ!$NE$2:$NE$60=I$3)*(GMWQ!$ND$2:$ND$60=I$4)*(GMWQ!$NF$2:$NF$60=I$1),0),$E325-1966)</f>
        <v>1446.864</v>
      </c>
      <c r="J325" s="12" cm="1">
        <f t="array" ref="J325">INDEX(GMWQ!$A$2:$NF$60,MATCH(1,(GMWQ!$NE$2:$NE$60=J$3)*(GMWQ!$ND$2:$ND$60=J$4)*(GMWQ!$NF$2:$NF$60=J$1),0),$E325-1966)</f>
        <v>106.2987</v>
      </c>
      <c r="K325" s="12" cm="1">
        <f t="array" ref="K325">INDEX(GMWQ!$A$2:$NF$60,MATCH(1,(GMWQ!$NE$2:$NE$60=K$3)*(GMWQ!$ND$2:$ND$60=K$4)*(GMWQ!$NF$2:$NF$60=K$1),0),$E325-1966)</f>
        <v>240.22710000000001</v>
      </c>
      <c r="L325" s="12" cm="1">
        <f t="array" ref="L325">INDEX(GMWQ!$A$2:$NF$60,MATCH(1,(GMWQ!$NE$2:$NE$60=L$3)*(GMWQ!$ND$2:$ND$60=L$4)*(GMWQ!$NF$2:$NF$60=L$1),0),$E325-1966)</f>
        <v>2940.8760000000002</v>
      </c>
      <c r="M325" s="12" cm="1">
        <f t="array" ref="M325">INDEX(GMWQ!$A$2:$NF$60,MATCH(1,(GMWQ!$NE$2:$NE$60=M$3)*(GMWQ!$ND$2:$ND$60=M$4)*(GMWQ!$NF$2:$NF$60=M$1),0),$E325-1966)</f>
        <v>5412.33</v>
      </c>
      <c r="N325" s="12" cm="1">
        <f t="array" ref="N325">INDEX(GMWQ!$A$2:$NF$60,MATCH(1,(GMWQ!$NE$2:$NE$60=N$3)*(GMWQ!$ND$2:$ND$60=N$4)*(GMWQ!$NF$2:$NF$60=N$1),0),$E325-1966)</f>
        <v>2339.4690000000001</v>
      </c>
      <c r="O325" s="12" cm="1">
        <f t="array" ref="O325">INDEX(GMWQ!$A$2:$NF$60,MATCH(1,(GMWQ!$NE$2:$NE$60=O$3)*(GMWQ!$ND$2:$ND$60=O$4)*(GMWQ!$NF$2:$NF$60=O$1),0),$E325-1966)</f>
        <v>2999.5810000000001</v>
      </c>
      <c r="P325" s="12" cm="1">
        <f t="array" ref="P325">INDEX(GMWQ!$A$2:$NF$60,MATCH(1,(GMWQ!$NE$2:$NE$60=P$3)*(GMWQ!$ND$2:$ND$60=P$4)*(GMWQ!$NF$2:$NF$60=P$1),0),$E325-1966)</f>
        <v>2116.7860000000001</v>
      </c>
      <c r="Q325" s="12" cm="1">
        <f t="array" ref="Q325">INDEX(GMWQ!$A$2:$NF$60,MATCH(1,(GMWQ!$NE$2:$NE$60=Q$3)*(GMWQ!$ND$2:$ND$60=Q$4)*(GMWQ!$NF$2:$NF$60=Q$1),0),$E325-1966)</f>
        <v>1262.4010000000001</v>
      </c>
      <c r="R325" s="12" cm="1">
        <f t="array" ref="R325">INDEX(GMWQ!$A$2:$NF$60,MATCH(1,(GMWQ!$NE$2:$NE$60=R$3)*(GMWQ!$ND$2:$ND$60=R$4)*(GMWQ!$NF$2:$NF$60=R$1),0),$E325-1966)</f>
        <v>815.45950000000005</v>
      </c>
      <c r="S325" s="12" cm="1">
        <f t="array" ref="S325">INDEX(GMWQ!$A$2:$NF$60,MATCH(1,(GMWQ!$NE$2:$NE$60=S$3)*(GMWQ!$ND$2:$ND$60=S$4)*(GMWQ!$NF$2:$NF$60=S$1),0),$E325-1966)</f>
        <v>4881.9189999999999</v>
      </c>
      <c r="T325" s="12" cm="1">
        <f t="array" ref="T325">INDEX(GMWQ!$A$2:$NF$60,MATCH(1,(GMWQ!$NE$2:$NE$60=T$3)*(GMWQ!$ND$2:$ND$60=T$4)*(GMWQ!$NF$2:$NF$60=T$1),0),$E325-1966)</f>
        <v>4099.3249999999998</v>
      </c>
      <c r="U325" s="12" cm="1">
        <f t="array" ref="U325">INDEX(GMWQ!$A$2:$NF$60,MATCH(1,(GMWQ!$NE$2:$NE$60=U$3)*(GMWQ!$ND$2:$ND$60=U$4)*(GMWQ!$NF$2:$NF$60=U$1),0),$E325-1966)</f>
        <v>1578.002</v>
      </c>
      <c r="V325" s="12" cm="1">
        <f t="array" ref="V325">INDEX(GMWQ!$A$2:$NF$60,MATCH(1,(GMWQ!$NE$2:$NE$60=V$3)*(GMWQ!$ND$2:$ND$60=V$4)*(GMWQ!$NF$2:$NF$60=V$1),0),$E325-1966)</f>
        <v>3360.5639999999999</v>
      </c>
      <c r="W325" s="12" cm="1">
        <f t="array" ref="W325">INDEX(GMWQ!$A$2:$NF$60,MATCH(1,(GMWQ!$NE$2:$NE$60=W$3)*(GMWQ!$ND$2:$ND$60=W$4)*(GMWQ!$NF$2:$NF$60=W$1),0),$E325-1966)</f>
        <v>6404.2910000000002</v>
      </c>
      <c r="X325" s="12" cm="1">
        <f t="array" ref="X325">INDEX(GMWQ!$A$2:$NF$60,MATCH(1,(GMWQ!$NE$2:$NE$60=X$3)*(GMWQ!$ND$2:$ND$60=X$4)*(GMWQ!$NF$2:$NF$60=X$1),0),$E325-1966)</f>
        <v>1397.931</v>
      </c>
      <c r="Y325" s="12" cm="1">
        <f t="array" ref="Y325">INDEX(GMWQ!$A$2:$NF$60,MATCH(1,(GMWQ!$NE$2:$NE$60=Y$3)*(GMWQ!$ND$2:$ND$60=Y$4)*(GMWQ!$NF$2:$NF$60=Y$1),0),$E325-1966)</f>
        <v>1127.8109999999999</v>
      </c>
      <c r="Z325" s="12" cm="1">
        <f t="array" ref="Z325">INDEX(GMWQ!$A$2:$NF$60,MATCH(1,(GMWQ!$NE$2:$NE$60=Z$3)*(GMWQ!$ND$2:$ND$60=Z$4)*(GMWQ!$NF$2:$NF$60=Z$1),0),$E325-1966)</f>
        <v>39129.14</v>
      </c>
      <c r="AA325" s="12" cm="1">
        <f t="array" ref="AA325">INDEX(GMWQ!$A$2:$NF$60,MATCH(1,(GMWQ!$NE$2:$NE$60=AA$3)*(GMWQ!$ND$2:$ND$60=AA$4)*(GMWQ!$NF$2:$NF$60=AA$1),0),$E325-1966)</f>
        <v>6827.52</v>
      </c>
    </row>
    <row r="326" spans="1:27" x14ac:dyDescent="0.25">
      <c r="B326" s="12">
        <f t="shared" si="26"/>
        <v>2052</v>
      </c>
      <c r="C326" s="12">
        <f t="shared" si="26"/>
        <v>2052</v>
      </c>
      <c r="E326" s="12">
        <f t="shared" si="25"/>
        <v>2292</v>
      </c>
      <c r="F326" s="12" cm="1">
        <f t="array" ref="F326">INDEX(GMWQ!$A$2:$NF$60,MATCH(1,(GMWQ!$NE$2:$NE$60=F$3)*(GMWQ!$ND$2:$ND$60=F$4)*(GMWQ!$NF$2:$NF$60=F$1),0),$E326-1966)</f>
        <v>42832.08</v>
      </c>
      <c r="G326" s="12" cm="1">
        <f t="array" ref="G326">INDEX(GMWQ!$A$2:$NF$60,MATCH(1,(GMWQ!$NE$2:$NE$60=G$3)*(GMWQ!$ND$2:$ND$60=G$4)*(GMWQ!$NF$2:$NF$60=G$1),0),$E326-1966)</f>
        <v>277.70940000000002</v>
      </c>
      <c r="H326" s="12" cm="1">
        <f t="array" ref="H326">INDEX(GMWQ!$A$2:$NF$60,MATCH(1,(GMWQ!$NE$2:$NE$60=H$3)*(GMWQ!$ND$2:$ND$60=H$4)*(GMWQ!$NF$2:$NF$60=H$1),0),$E326-1966)</f>
        <v>15.742150000000001</v>
      </c>
      <c r="I326" s="12" cm="1">
        <f t="array" ref="I326">INDEX(GMWQ!$A$2:$NF$60,MATCH(1,(GMWQ!$NE$2:$NE$60=I$3)*(GMWQ!$ND$2:$ND$60=I$4)*(GMWQ!$NF$2:$NF$60=I$1),0),$E326-1966)</f>
        <v>1438.82</v>
      </c>
      <c r="J326" s="12" cm="1">
        <f t="array" ref="J326">INDEX(GMWQ!$A$2:$NF$60,MATCH(1,(GMWQ!$NE$2:$NE$60=J$3)*(GMWQ!$ND$2:$ND$60=J$4)*(GMWQ!$NF$2:$NF$60=J$1),0),$E326-1966)</f>
        <v>105.8514</v>
      </c>
      <c r="K326" s="12" cm="1">
        <f t="array" ref="K326">INDEX(GMWQ!$A$2:$NF$60,MATCH(1,(GMWQ!$NE$2:$NE$60=K$3)*(GMWQ!$ND$2:$ND$60=K$4)*(GMWQ!$NF$2:$NF$60=K$1),0),$E326-1966)</f>
        <v>239.91480000000001</v>
      </c>
      <c r="L326" s="12" cm="1">
        <f t="array" ref="L326">INDEX(GMWQ!$A$2:$NF$60,MATCH(1,(GMWQ!$NE$2:$NE$60=L$3)*(GMWQ!$ND$2:$ND$60=L$4)*(GMWQ!$NF$2:$NF$60=L$1),0),$E326-1966)</f>
        <v>2943.402</v>
      </c>
      <c r="M326" s="12" cm="1">
        <f t="array" ref="M326">INDEX(GMWQ!$A$2:$NF$60,MATCH(1,(GMWQ!$NE$2:$NE$60=M$3)*(GMWQ!$ND$2:$ND$60=M$4)*(GMWQ!$NF$2:$NF$60=M$1),0),$E326-1966)</f>
        <v>5410.6769999999997</v>
      </c>
      <c r="N326" s="12" cm="1">
        <f t="array" ref="N326">INDEX(GMWQ!$A$2:$NF$60,MATCH(1,(GMWQ!$NE$2:$NE$60=N$3)*(GMWQ!$ND$2:$ND$60=N$4)*(GMWQ!$NF$2:$NF$60=N$1),0),$E326-1966)</f>
        <v>2339.913</v>
      </c>
      <c r="O326" s="12" cm="1">
        <f t="array" ref="O326">INDEX(GMWQ!$A$2:$NF$60,MATCH(1,(GMWQ!$NE$2:$NE$60=O$3)*(GMWQ!$ND$2:$ND$60=O$4)*(GMWQ!$NF$2:$NF$60=O$1),0),$E326-1966)</f>
        <v>2999.5239999999999</v>
      </c>
      <c r="P326" s="12" cm="1">
        <f t="array" ref="P326">INDEX(GMWQ!$A$2:$NF$60,MATCH(1,(GMWQ!$NE$2:$NE$60=P$3)*(GMWQ!$ND$2:$ND$60=P$4)*(GMWQ!$NF$2:$NF$60=P$1),0),$E326-1966)</f>
        <v>2119.1880000000001</v>
      </c>
      <c r="Q326" s="12" cm="1">
        <f t="array" ref="Q326">INDEX(GMWQ!$A$2:$NF$60,MATCH(1,(GMWQ!$NE$2:$NE$60=Q$3)*(GMWQ!$ND$2:$ND$60=Q$4)*(GMWQ!$NF$2:$NF$60=Q$1),0),$E326-1966)</f>
        <v>1262.1410000000001</v>
      </c>
      <c r="R326" s="12" cm="1">
        <f t="array" ref="R326">INDEX(GMWQ!$A$2:$NF$60,MATCH(1,(GMWQ!$NE$2:$NE$60=R$3)*(GMWQ!$ND$2:$ND$60=R$4)*(GMWQ!$NF$2:$NF$60=R$1),0),$E326-1966)</f>
        <v>815.79309999999998</v>
      </c>
      <c r="S326" s="12" cm="1">
        <f t="array" ref="S326">INDEX(GMWQ!$A$2:$NF$60,MATCH(1,(GMWQ!$NE$2:$NE$60=S$3)*(GMWQ!$ND$2:$ND$60=S$4)*(GMWQ!$NF$2:$NF$60=S$1),0),$E326-1966)</f>
        <v>4886.2079999999996</v>
      </c>
      <c r="T326" s="12" cm="1">
        <f t="array" ref="T326">INDEX(GMWQ!$A$2:$NF$60,MATCH(1,(GMWQ!$NE$2:$NE$60=T$3)*(GMWQ!$ND$2:$ND$60=T$4)*(GMWQ!$NF$2:$NF$60=T$1),0),$E326-1966)</f>
        <v>4103.0339999999997</v>
      </c>
      <c r="U326" s="12" cm="1">
        <f t="array" ref="U326">INDEX(GMWQ!$A$2:$NF$60,MATCH(1,(GMWQ!$NE$2:$NE$60=U$3)*(GMWQ!$ND$2:$ND$60=U$4)*(GMWQ!$NF$2:$NF$60=U$1),0),$E326-1966)</f>
        <v>1574.8440000000001</v>
      </c>
      <c r="V326" s="12" cm="1">
        <f t="array" ref="V326">INDEX(GMWQ!$A$2:$NF$60,MATCH(1,(GMWQ!$NE$2:$NE$60=V$3)*(GMWQ!$ND$2:$ND$60=V$4)*(GMWQ!$NF$2:$NF$60=V$1),0),$E326-1966)</f>
        <v>3360.172</v>
      </c>
      <c r="W326" s="12" cm="1">
        <f t="array" ref="W326">INDEX(GMWQ!$A$2:$NF$60,MATCH(1,(GMWQ!$NE$2:$NE$60=W$3)*(GMWQ!$ND$2:$ND$60=W$4)*(GMWQ!$NF$2:$NF$60=W$1),0),$E326-1966)</f>
        <v>6412.1959999999999</v>
      </c>
      <c r="X326" s="12" cm="1">
        <f t="array" ref="X326">INDEX(GMWQ!$A$2:$NF$60,MATCH(1,(GMWQ!$NE$2:$NE$60=X$3)*(GMWQ!$ND$2:$ND$60=X$4)*(GMWQ!$NF$2:$NF$60=X$1),0),$E326-1966)</f>
        <v>1398.3040000000001</v>
      </c>
      <c r="Y326" s="12" cm="1">
        <f t="array" ref="Y326">INDEX(GMWQ!$A$2:$NF$60,MATCH(1,(GMWQ!$NE$2:$NE$60=Y$3)*(GMWQ!$ND$2:$ND$60=Y$4)*(GMWQ!$NF$2:$NF$60=Y$1),0),$E326-1966)</f>
        <v>1127.644</v>
      </c>
      <c r="Z326" s="12" cm="1">
        <f t="array" ref="Z326">INDEX(GMWQ!$A$2:$NF$60,MATCH(1,(GMWQ!$NE$2:$NE$60=Z$3)*(GMWQ!$ND$2:$ND$60=Z$4)*(GMWQ!$NF$2:$NF$60=Z$1),0),$E326-1966)</f>
        <v>39135.089999999997</v>
      </c>
      <c r="AA326" s="12" cm="1">
        <f t="array" ref="AA326">INDEX(GMWQ!$A$2:$NF$60,MATCH(1,(GMWQ!$NE$2:$NE$60=AA$3)*(GMWQ!$ND$2:$ND$60=AA$4)*(GMWQ!$NF$2:$NF$60=AA$1),0),$E326-1966)</f>
        <v>6828.558</v>
      </c>
    </row>
    <row r="327" spans="1:27" x14ac:dyDescent="0.25">
      <c r="A327" s="12">
        <v>2053</v>
      </c>
      <c r="B327" s="12">
        <f t="shared" si="26"/>
        <v>2053</v>
      </c>
      <c r="C327" s="12">
        <f t="shared" si="26"/>
        <v>2052</v>
      </c>
      <c r="D327" s="12">
        <f t="shared" si="26"/>
        <v>2052</v>
      </c>
      <c r="E327" s="12">
        <f t="shared" si="25"/>
        <v>2293</v>
      </c>
      <c r="F327" s="12" cm="1">
        <f t="array" ref="F327">INDEX(GMWQ!$A$2:$NF$60,MATCH(1,(GMWQ!$NE$2:$NE$60=F$3)*(GMWQ!$ND$2:$ND$60=F$4)*(GMWQ!$NF$2:$NF$60=F$1),0),$E327-1966)</f>
        <v>42838.59</v>
      </c>
      <c r="G327" s="12" cm="1">
        <f t="array" ref="G327">INDEX(GMWQ!$A$2:$NF$60,MATCH(1,(GMWQ!$NE$2:$NE$60=G$3)*(GMWQ!$ND$2:$ND$60=G$4)*(GMWQ!$NF$2:$NF$60=G$1),0),$E327-1966)</f>
        <v>276.98869999999999</v>
      </c>
      <c r="H327" s="12" cm="1">
        <f t="array" ref="H327">INDEX(GMWQ!$A$2:$NF$60,MATCH(1,(GMWQ!$NE$2:$NE$60=H$3)*(GMWQ!$ND$2:$ND$60=H$4)*(GMWQ!$NF$2:$NF$60=H$1),0),$E327-1966)</f>
        <v>15.548920000000001</v>
      </c>
      <c r="I327" s="12" cm="1">
        <f t="array" ref="I327">INDEX(GMWQ!$A$2:$NF$60,MATCH(1,(GMWQ!$NE$2:$NE$60=I$3)*(GMWQ!$ND$2:$ND$60=I$4)*(GMWQ!$NF$2:$NF$60=I$1),0),$E327-1966)</f>
        <v>1430.915</v>
      </c>
      <c r="J327" s="12" cm="1">
        <f t="array" ref="J327">INDEX(GMWQ!$A$2:$NF$60,MATCH(1,(GMWQ!$NE$2:$NE$60=J$3)*(GMWQ!$ND$2:$ND$60=J$4)*(GMWQ!$NF$2:$NF$60=J$1),0),$E327-1966)</f>
        <v>105.4135</v>
      </c>
      <c r="K327" s="12" cm="1">
        <f t="array" ref="K327">INDEX(GMWQ!$A$2:$NF$60,MATCH(1,(GMWQ!$NE$2:$NE$60=K$3)*(GMWQ!$ND$2:$ND$60=K$4)*(GMWQ!$NF$2:$NF$60=K$1),0),$E327-1966)</f>
        <v>239.61879999999999</v>
      </c>
      <c r="L327" s="12" cm="1">
        <f t="array" ref="L327">INDEX(GMWQ!$A$2:$NF$60,MATCH(1,(GMWQ!$NE$2:$NE$60=L$3)*(GMWQ!$ND$2:$ND$60=L$4)*(GMWQ!$NF$2:$NF$60=L$1),0),$E327-1966)</f>
        <v>2946.107</v>
      </c>
      <c r="M327" s="12" cm="1">
        <f t="array" ref="M327">INDEX(GMWQ!$A$2:$NF$60,MATCH(1,(GMWQ!$NE$2:$NE$60=M$3)*(GMWQ!$ND$2:$ND$60=M$4)*(GMWQ!$NF$2:$NF$60=M$1),0),$E327-1966)</f>
        <v>5408.893</v>
      </c>
      <c r="N327" s="12" cm="1">
        <f t="array" ref="N327">INDEX(GMWQ!$A$2:$NF$60,MATCH(1,(GMWQ!$NE$2:$NE$60=N$3)*(GMWQ!$ND$2:$ND$60=N$4)*(GMWQ!$NF$2:$NF$60=N$1),0),$E327-1966)</f>
        <v>2340.192</v>
      </c>
      <c r="O327" s="12" cm="1">
        <f t="array" ref="O327">INDEX(GMWQ!$A$2:$NF$60,MATCH(1,(GMWQ!$NE$2:$NE$60=O$3)*(GMWQ!$ND$2:$ND$60=O$4)*(GMWQ!$NF$2:$NF$60=O$1),0),$E327-1966)</f>
        <v>2999.31</v>
      </c>
      <c r="P327" s="12" cm="1">
        <f t="array" ref="P327">INDEX(GMWQ!$A$2:$NF$60,MATCH(1,(GMWQ!$NE$2:$NE$60=P$3)*(GMWQ!$ND$2:$ND$60=P$4)*(GMWQ!$NF$2:$NF$60=P$1),0),$E327-1966)</f>
        <v>2121.4259999999999</v>
      </c>
      <c r="Q327" s="12" cm="1">
        <f t="array" ref="Q327">INDEX(GMWQ!$A$2:$NF$60,MATCH(1,(GMWQ!$NE$2:$NE$60=Q$3)*(GMWQ!$ND$2:$ND$60=Q$4)*(GMWQ!$NF$2:$NF$60=Q$1),0),$E327-1966)</f>
        <v>1261.8489999999999</v>
      </c>
      <c r="R327" s="12" cm="1">
        <f t="array" ref="R327">INDEX(GMWQ!$A$2:$NF$60,MATCH(1,(GMWQ!$NE$2:$NE$60=R$3)*(GMWQ!$ND$2:$ND$60=R$4)*(GMWQ!$NF$2:$NF$60=R$1),0),$E327-1966)</f>
        <v>816.15779999999995</v>
      </c>
      <c r="S327" s="12" cm="1">
        <f t="array" ref="S327">INDEX(GMWQ!$A$2:$NF$60,MATCH(1,(GMWQ!$NE$2:$NE$60=S$3)*(GMWQ!$ND$2:$ND$60=S$4)*(GMWQ!$NF$2:$NF$60=S$1),0),$E327-1966)</f>
        <v>4890.1930000000002</v>
      </c>
      <c r="T327" s="12" cm="1">
        <f t="array" ref="T327">INDEX(GMWQ!$A$2:$NF$60,MATCH(1,(GMWQ!$NE$2:$NE$60=T$3)*(GMWQ!$ND$2:$ND$60=T$4)*(GMWQ!$NF$2:$NF$60=T$1),0),$E327-1966)</f>
        <v>4106.4960000000001</v>
      </c>
      <c r="U327" s="12" cm="1">
        <f t="array" ref="U327">INDEX(GMWQ!$A$2:$NF$60,MATCH(1,(GMWQ!$NE$2:$NE$60=U$3)*(GMWQ!$ND$2:$ND$60=U$4)*(GMWQ!$NF$2:$NF$60=U$1),0),$E327-1966)</f>
        <v>1571.7850000000001</v>
      </c>
      <c r="V327" s="12" cm="1">
        <f t="array" ref="V327">INDEX(GMWQ!$A$2:$NF$60,MATCH(1,(GMWQ!$NE$2:$NE$60=V$3)*(GMWQ!$ND$2:$ND$60=V$4)*(GMWQ!$NF$2:$NF$60=V$1),0),$E327-1966)</f>
        <v>3359.9409999999998</v>
      </c>
      <c r="W327" s="12" cm="1">
        <f t="array" ref="W327">INDEX(GMWQ!$A$2:$NF$60,MATCH(1,(GMWQ!$NE$2:$NE$60=W$3)*(GMWQ!$ND$2:$ND$60=W$4)*(GMWQ!$NF$2:$NF$60=W$1),0),$E327-1966)</f>
        <v>6420.4740000000002</v>
      </c>
      <c r="X327" s="12" cm="1">
        <f t="array" ref="X327">INDEX(GMWQ!$A$2:$NF$60,MATCH(1,(GMWQ!$NE$2:$NE$60=X$3)*(GMWQ!$ND$2:$ND$60=X$4)*(GMWQ!$NF$2:$NF$60=X$1),0),$E327-1966)</f>
        <v>1398.74</v>
      </c>
      <c r="Y327" s="12" cm="1">
        <f t="array" ref="Y327">INDEX(GMWQ!$A$2:$NF$60,MATCH(1,(GMWQ!$NE$2:$NE$60=Y$3)*(GMWQ!$ND$2:$ND$60=Y$4)*(GMWQ!$NF$2:$NF$60=Y$1),0),$E327-1966)</f>
        <v>1127.5409999999999</v>
      </c>
      <c r="Z327" s="12" cm="1">
        <f t="array" ref="Z327">INDEX(GMWQ!$A$2:$NF$60,MATCH(1,(GMWQ!$NE$2:$NE$60=Z$3)*(GMWQ!$ND$2:$ND$60=Z$4)*(GMWQ!$NF$2:$NF$60=Z$1),0),$E327-1966)</f>
        <v>39141.040000000001</v>
      </c>
      <c r="AA327" s="12" cm="1">
        <f t="array" ref="AA327">INDEX(GMWQ!$A$2:$NF$60,MATCH(1,(GMWQ!$NE$2:$NE$60=AA$3)*(GMWQ!$ND$2:$ND$60=AA$4)*(GMWQ!$NF$2:$NF$60=AA$1),0),$E327-1966)</f>
        <v>6829.5950000000003</v>
      </c>
    </row>
    <row r="328" spans="1:27" x14ac:dyDescent="0.25">
      <c r="B328" s="12">
        <f t="shared" si="26"/>
        <v>2053</v>
      </c>
      <c r="C328" s="12">
        <f t="shared" si="26"/>
        <v>2053</v>
      </c>
      <c r="E328" s="12">
        <f t="shared" si="25"/>
        <v>2294</v>
      </c>
      <c r="F328" s="12" cm="1">
        <f t="array" ref="F328">INDEX(GMWQ!$A$2:$NF$60,MATCH(1,(GMWQ!$NE$2:$NE$60=F$3)*(GMWQ!$ND$2:$ND$60=F$4)*(GMWQ!$NF$2:$NF$60=F$1),0),$E328-1966)</f>
        <v>42845.1</v>
      </c>
      <c r="G328" s="12" cm="1">
        <f t="array" ref="G328">INDEX(GMWQ!$A$2:$NF$60,MATCH(1,(GMWQ!$NE$2:$NE$60=G$3)*(GMWQ!$ND$2:$ND$60=G$4)*(GMWQ!$NF$2:$NF$60=G$1),0),$E328-1966)</f>
        <v>276.25319999999999</v>
      </c>
      <c r="H328" s="12" cm="1">
        <f t="array" ref="H328">INDEX(GMWQ!$A$2:$NF$60,MATCH(1,(GMWQ!$NE$2:$NE$60=H$3)*(GMWQ!$ND$2:$ND$60=H$4)*(GMWQ!$NF$2:$NF$60=H$1),0),$E328-1966)</f>
        <v>15.357799999999999</v>
      </c>
      <c r="I328" s="12" cm="1">
        <f t="array" ref="I328">INDEX(GMWQ!$A$2:$NF$60,MATCH(1,(GMWQ!$NE$2:$NE$60=I$3)*(GMWQ!$ND$2:$ND$60=I$4)*(GMWQ!$NF$2:$NF$60=I$1),0),$E328-1966)</f>
        <v>1422.998</v>
      </c>
      <c r="J328" s="12" cm="1">
        <f t="array" ref="J328">INDEX(GMWQ!$A$2:$NF$60,MATCH(1,(GMWQ!$NE$2:$NE$60=J$3)*(GMWQ!$ND$2:$ND$60=J$4)*(GMWQ!$NF$2:$NF$60=J$1),0),$E328-1966)</f>
        <v>104.97369999999999</v>
      </c>
      <c r="K328" s="12" cm="1">
        <f t="array" ref="K328">INDEX(GMWQ!$A$2:$NF$60,MATCH(1,(GMWQ!$NE$2:$NE$60=K$3)*(GMWQ!$ND$2:$ND$60=K$4)*(GMWQ!$NF$2:$NF$60=K$1),0),$E328-1966)</f>
        <v>239.31360000000001</v>
      </c>
      <c r="L328" s="12" cm="1">
        <f t="array" ref="L328">INDEX(GMWQ!$A$2:$NF$60,MATCH(1,(GMWQ!$NE$2:$NE$60=L$3)*(GMWQ!$ND$2:$ND$60=L$4)*(GMWQ!$NF$2:$NF$60=L$1),0),$E328-1966)</f>
        <v>2948.61</v>
      </c>
      <c r="M328" s="12" cm="1">
        <f t="array" ref="M328">INDEX(GMWQ!$A$2:$NF$60,MATCH(1,(GMWQ!$NE$2:$NE$60=M$3)*(GMWQ!$ND$2:$ND$60=M$4)*(GMWQ!$NF$2:$NF$60=M$1),0),$E328-1966)</f>
        <v>5407.18</v>
      </c>
      <c r="N328" s="12" cm="1">
        <f t="array" ref="N328">INDEX(GMWQ!$A$2:$NF$60,MATCH(1,(GMWQ!$NE$2:$NE$60=N$3)*(GMWQ!$ND$2:$ND$60=N$4)*(GMWQ!$NF$2:$NF$60=N$1),0),$E328-1966)</f>
        <v>2340.5970000000002</v>
      </c>
      <c r="O328" s="12" cm="1">
        <f t="array" ref="O328">INDEX(GMWQ!$A$2:$NF$60,MATCH(1,(GMWQ!$NE$2:$NE$60=O$3)*(GMWQ!$ND$2:$ND$60=O$4)*(GMWQ!$NF$2:$NF$60=O$1),0),$E328-1966)</f>
        <v>2999.2660000000001</v>
      </c>
      <c r="P328" s="12" cm="1">
        <f t="array" ref="P328">INDEX(GMWQ!$A$2:$NF$60,MATCH(1,(GMWQ!$NE$2:$NE$60=P$3)*(GMWQ!$ND$2:$ND$60=P$4)*(GMWQ!$NF$2:$NF$60=P$1),0),$E328-1966)</f>
        <v>2123.8330000000001</v>
      </c>
      <c r="Q328" s="12" cm="1">
        <f t="array" ref="Q328">INDEX(GMWQ!$A$2:$NF$60,MATCH(1,(GMWQ!$NE$2:$NE$60=Q$3)*(GMWQ!$ND$2:$ND$60=Q$4)*(GMWQ!$NF$2:$NF$60=Q$1),0),$E328-1966)</f>
        <v>1261.6010000000001</v>
      </c>
      <c r="R328" s="12" cm="1">
        <f t="array" ref="R328">INDEX(GMWQ!$A$2:$NF$60,MATCH(1,(GMWQ!$NE$2:$NE$60=R$3)*(GMWQ!$ND$2:$ND$60=R$4)*(GMWQ!$NF$2:$NF$60=R$1),0),$E328-1966)</f>
        <v>816.49739999999997</v>
      </c>
      <c r="S328" s="12" cm="1">
        <f t="array" ref="S328">INDEX(GMWQ!$A$2:$NF$60,MATCH(1,(GMWQ!$NE$2:$NE$60=S$3)*(GMWQ!$ND$2:$ND$60=S$4)*(GMWQ!$NF$2:$NF$60=S$1),0),$E328-1966)</f>
        <v>4894.2860000000001</v>
      </c>
      <c r="T328" s="12" cm="1">
        <f t="array" ref="T328">INDEX(GMWQ!$A$2:$NF$60,MATCH(1,(GMWQ!$NE$2:$NE$60=T$3)*(GMWQ!$ND$2:$ND$60=T$4)*(GMWQ!$NF$2:$NF$60=T$1),0),$E328-1966)</f>
        <v>4110.076</v>
      </c>
      <c r="U328" s="12" cm="1">
        <f t="array" ref="U328">INDEX(GMWQ!$A$2:$NF$60,MATCH(1,(GMWQ!$NE$2:$NE$60=U$3)*(GMWQ!$ND$2:$ND$60=U$4)*(GMWQ!$NF$2:$NF$60=U$1),0),$E328-1966)</f>
        <v>1568.6610000000001</v>
      </c>
      <c r="V328" s="12" cm="1">
        <f t="array" ref="V328">INDEX(GMWQ!$A$2:$NF$60,MATCH(1,(GMWQ!$NE$2:$NE$60=V$3)*(GMWQ!$ND$2:$ND$60=V$4)*(GMWQ!$NF$2:$NF$60=V$1),0),$E328-1966)</f>
        <v>3359.5970000000002</v>
      </c>
      <c r="W328" s="12" cm="1">
        <f t="array" ref="W328">INDEX(GMWQ!$A$2:$NF$60,MATCH(1,(GMWQ!$NE$2:$NE$60=W$3)*(GMWQ!$ND$2:$ND$60=W$4)*(GMWQ!$NF$2:$NF$60=W$1),0),$E328-1966)</f>
        <v>6428.4960000000001</v>
      </c>
      <c r="X328" s="12" cm="1">
        <f t="array" ref="X328">INDEX(GMWQ!$A$2:$NF$60,MATCH(1,(GMWQ!$NE$2:$NE$60=X$3)*(GMWQ!$ND$2:$ND$60=X$4)*(GMWQ!$NF$2:$NF$60=X$1),0),$E328-1966)</f>
        <v>1399.114</v>
      </c>
      <c r="Y328" s="12" cm="1">
        <f t="array" ref="Y328">INDEX(GMWQ!$A$2:$NF$60,MATCH(1,(GMWQ!$NE$2:$NE$60=Y$3)*(GMWQ!$ND$2:$ND$60=Y$4)*(GMWQ!$NF$2:$NF$60=Y$1),0),$E328-1966)</f>
        <v>1127.394</v>
      </c>
      <c r="Z328" s="12" cm="1">
        <f t="array" ref="Z328">INDEX(GMWQ!$A$2:$NF$60,MATCH(1,(GMWQ!$NE$2:$NE$60=Z$3)*(GMWQ!$ND$2:$ND$60=Z$4)*(GMWQ!$NF$2:$NF$60=Z$1),0),$E328-1966)</f>
        <v>39146.99</v>
      </c>
      <c r="AA328" s="12" cm="1">
        <f t="array" ref="AA328">INDEX(GMWQ!$A$2:$NF$60,MATCH(1,(GMWQ!$NE$2:$NE$60=AA$3)*(GMWQ!$ND$2:$ND$60=AA$4)*(GMWQ!$NF$2:$NF$60=AA$1),0),$E328-1966)</f>
        <v>6830.6329999999998</v>
      </c>
    </row>
    <row r="329" spans="1:27" x14ac:dyDescent="0.25">
      <c r="B329" s="12">
        <f t="shared" si="26"/>
        <v>2053</v>
      </c>
      <c r="C329" s="12">
        <f t="shared" si="26"/>
        <v>2053</v>
      </c>
      <c r="E329" s="12">
        <f t="shared" si="25"/>
        <v>2295</v>
      </c>
      <c r="F329" s="12" cm="1">
        <f t="array" ref="F329">INDEX(GMWQ!$A$2:$NF$60,MATCH(1,(GMWQ!$NE$2:$NE$60=F$3)*(GMWQ!$ND$2:$ND$60=F$4)*(GMWQ!$NF$2:$NF$60=F$1),0),$E329-1966)</f>
        <v>42851.54</v>
      </c>
      <c r="G329" s="12" cm="1">
        <f t="array" ref="G329">INDEX(GMWQ!$A$2:$NF$60,MATCH(1,(GMWQ!$NE$2:$NE$60=G$3)*(GMWQ!$ND$2:$ND$60=G$4)*(GMWQ!$NF$2:$NF$60=G$1),0),$E329-1966)</f>
        <v>275.54649999999998</v>
      </c>
      <c r="H329" s="12" cm="1">
        <f t="array" ref="H329">INDEX(GMWQ!$A$2:$NF$60,MATCH(1,(GMWQ!$NE$2:$NE$60=H$3)*(GMWQ!$ND$2:$ND$60=H$4)*(GMWQ!$NF$2:$NF$60=H$1),0),$E329-1966)</f>
        <v>15.169600000000001</v>
      </c>
      <c r="I329" s="12" cm="1">
        <f t="array" ref="I329">INDEX(GMWQ!$A$2:$NF$60,MATCH(1,(GMWQ!$NE$2:$NE$60=I$3)*(GMWQ!$ND$2:$ND$60=I$4)*(GMWQ!$NF$2:$NF$60=I$1),0),$E329-1966)</f>
        <v>1415.144</v>
      </c>
      <c r="J329" s="12" cm="1">
        <f t="array" ref="J329">INDEX(GMWQ!$A$2:$NF$60,MATCH(1,(GMWQ!$NE$2:$NE$60=J$3)*(GMWQ!$ND$2:$ND$60=J$4)*(GMWQ!$NF$2:$NF$60=J$1),0),$E329-1966)</f>
        <v>104.5377</v>
      </c>
      <c r="K329" s="12" cm="1">
        <f t="array" ref="K329">INDEX(GMWQ!$A$2:$NF$60,MATCH(1,(GMWQ!$NE$2:$NE$60=K$3)*(GMWQ!$ND$2:$ND$60=K$4)*(GMWQ!$NF$2:$NF$60=K$1),0),$E329-1966)</f>
        <v>239.01230000000001</v>
      </c>
      <c r="L329" s="12" cm="1">
        <f t="array" ref="L329">INDEX(GMWQ!$A$2:$NF$60,MATCH(1,(GMWQ!$NE$2:$NE$60=L$3)*(GMWQ!$ND$2:$ND$60=L$4)*(GMWQ!$NF$2:$NF$60=L$1),0),$E329-1966)</f>
        <v>2951.1030000000001</v>
      </c>
      <c r="M329" s="12" cm="1">
        <f t="array" ref="M329">INDEX(GMWQ!$A$2:$NF$60,MATCH(1,(GMWQ!$NE$2:$NE$60=M$3)*(GMWQ!$ND$2:$ND$60=M$4)*(GMWQ!$NF$2:$NF$60=M$1),0),$E329-1966)</f>
        <v>5405.4350000000004</v>
      </c>
      <c r="N329" s="12" cm="1">
        <f t="array" ref="N329">INDEX(GMWQ!$A$2:$NF$60,MATCH(1,(GMWQ!$NE$2:$NE$60=N$3)*(GMWQ!$ND$2:$ND$60=N$4)*(GMWQ!$NF$2:$NF$60=N$1),0),$E329-1966)</f>
        <v>2340.9659999999999</v>
      </c>
      <c r="O329" s="12" cm="1">
        <f t="array" ref="O329">INDEX(GMWQ!$A$2:$NF$60,MATCH(1,(GMWQ!$NE$2:$NE$60=O$3)*(GMWQ!$ND$2:$ND$60=O$4)*(GMWQ!$NF$2:$NF$60=O$1),0),$E329-1966)</f>
        <v>2999.212</v>
      </c>
      <c r="P329" s="12" cm="1">
        <f t="array" ref="P329">INDEX(GMWQ!$A$2:$NF$60,MATCH(1,(GMWQ!$NE$2:$NE$60=P$3)*(GMWQ!$ND$2:$ND$60=P$4)*(GMWQ!$NF$2:$NF$60=P$1),0),$E329-1966)</f>
        <v>2126.221</v>
      </c>
      <c r="Q329" s="12" cm="1">
        <f t="array" ref="Q329">INDEX(GMWQ!$A$2:$NF$60,MATCH(1,(GMWQ!$NE$2:$NE$60=Q$3)*(GMWQ!$ND$2:$ND$60=Q$4)*(GMWQ!$NF$2:$NF$60=Q$1),0),$E329-1966)</f>
        <v>1261.3489999999999</v>
      </c>
      <c r="R329" s="12" cm="1">
        <f t="array" ref="R329">INDEX(GMWQ!$A$2:$NF$60,MATCH(1,(GMWQ!$NE$2:$NE$60=R$3)*(GMWQ!$ND$2:$ND$60=R$4)*(GMWQ!$NF$2:$NF$60=R$1),0),$E329-1966)</f>
        <v>816.83579999999995</v>
      </c>
      <c r="S329" s="12" cm="1">
        <f t="array" ref="S329">INDEX(GMWQ!$A$2:$NF$60,MATCH(1,(GMWQ!$NE$2:$NE$60=S$3)*(GMWQ!$ND$2:$ND$60=S$4)*(GMWQ!$NF$2:$NF$60=S$1),0),$E329-1966)</f>
        <v>4898.277</v>
      </c>
      <c r="T329" s="12" cm="1">
        <f t="array" ref="T329">INDEX(GMWQ!$A$2:$NF$60,MATCH(1,(GMWQ!$NE$2:$NE$60=T$3)*(GMWQ!$ND$2:$ND$60=T$4)*(GMWQ!$NF$2:$NF$60=T$1),0),$E329-1966)</f>
        <v>4113.5839999999998</v>
      </c>
      <c r="U329" s="12" cm="1">
        <f t="array" ref="U329">INDEX(GMWQ!$A$2:$NF$60,MATCH(1,(GMWQ!$NE$2:$NE$60=U$3)*(GMWQ!$ND$2:$ND$60=U$4)*(GMWQ!$NF$2:$NF$60=U$1),0),$E329-1966)</f>
        <v>1565.5540000000001</v>
      </c>
      <c r="V329" s="12" cm="1">
        <f t="array" ref="V329">INDEX(GMWQ!$A$2:$NF$60,MATCH(1,(GMWQ!$NE$2:$NE$60=V$3)*(GMWQ!$ND$2:$ND$60=V$4)*(GMWQ!$NF$2:$NF$60=V$1),0),$E329-1966)</f>
        <v>3359.2669999999998</v>
      </c>
      <c r="W329" s="12" cm="1">
        <f t="array" ref="W329">INDEX(GMWQ!$A$2:$NF$60,MATCH(1,(GMWQ!$NE$2:$NE$60=W$3)*(GMWQ!$ND$2:$ND$60=W$4)*(GMWQ!$NF$2:$NF$60=W$1),0),$E329-1966)</f>
        <v>6436.5810000000001</v>
      </c>
      <c r="X329" s="12" cm="1">
        <f t="array" ref="X329">INDEX(GMWQ!$A$2:$NF$60,MATCH(1,(GMWQ!$NE$2:$NE$60=X$3)*(GMWQ!$ND$2:$ND$60=X$4)*(GMWQ!$NF$2:$NF$60=X$1),0),$E329-1966)</f>
        <v>1399.49</v>
      </c>
      <c r="Y329" s="12" cm="1">
        <f t="array" ref="Y329">INDEX(GMWQ!$A$2:$NF$60,MATCH(1,(GMWQ!$NE$2:$NE$60=Y$3)*(GMWQ!$ND$2:$ND$60=Y$4)*(GMWQ!$NF$2:$NF$60=Y$1),0),$E329-1966)</f>
        <v>1127.2550000000001</v>
      </c>
      <c r="Z329" s="12" cm="1">
        <f t="array" ref="Z329">INDEX(GMWQ!$A$2:$NF$60,MATCH(1,(GMWQ!$NE$2:$NE$60=Z$3)*(GMWQ!$ND$2:$ND$60=Z$4)*(GMWQ!$NF$2:$NF$60=Z$1),0),$E329-1966)</f>
        <v>39152.870000000003</v>
      </c>
      <c r="AA329" s="12" cm="1">
        <f t="array" ref="AA329">INDEX(GMWQ!$A$2:$NF$60,MATCH(1,(GMWQ!$NE$2:$NE$60=AA$3)*(GMWQ!$ND$2:$ND$60=AA$4)*(GMWQ!$NF$2:$NF$60=AA$1),0),$E329-1966)</f>
        <v>6831.6589999999997</v>
      </c>
    </row>
    <row r="330" spans="1:27" x14ac:dyDescent="0.25">
      <c r="B330" s="12">
        <f t="shared" si="26"/>
        <v>2053</v>
      </c>
      <c r="C330" s="12">
        <f t="shared" si="26"/>
        <v>2053</v>
      </c>
      <c r="E330" s="12">
        <f t="shared" si="25"/>
        <v>2296</v>
      </c>
      <c r="F330" s="12" cm="1">
        <f t="array" ref="F330">INDEX(GMWQ!$A$2:$NF$60,MATCH(1,(GMWQ!$NE$2:$NE$60=F$3)*(GMWQ!$ND$2:$ND$60=F$4)*(GMWQ!$NF$2:$NF$60=F$1),0),$E330-1966)</f>
        <v>42857.97</v>
      </c>
      <c r="G330" s="12" cm="1">
        <f t="array" ref="G330">INDEX(GMWQ!$A$2:$NF$60,MATCH(1,(GMWQ!$NE$2:$NE$60=G$3)*(GMWQ!$ND$2:$ND$60=G$4)*(GMWQ!$NF$2:$NF$60=G$1),0),$E330-1966)</f>
        <v>274.84640000000002</v>
      </c>
      <c r="H330" s="12" cm="1">
        <f t="array" ref="H330">INDEX(GMWQ!$A$2:$NF$60,MATCH(1,(GMWQ!$NE$2:$NE$60=H$3)*(GMWQ!$ND$2:$ND$60=H$4)*(GMWQ!$NF$2:$NF$60=H$1),0),$E330-1966)</f>
        <v>14.984019999999999</v>
      </c>
      <c r="I330" s="12" cm="1">
        <f t="array" ref="I330">INDEX(GMWQ!$A$2:$NF$60,MATCH(1,(GMWQ!$NE$2:$NE$60=I$3)*(GMWQ!$ND$2:$ND$60=I$4)*(GMWQ!$NF$2:$NF$60=I$1),0),$E330-1966)</f>
        <v>1407.3309999999999</v>
      </c>
      <c r="J330" s="12" cm="1">
        <f t="array" ref="J330">INDEX(GMWQ!$A$2:$NF$60,MATCH(1,(GMWQ!$NE$2:$NE$60=J$3)*(GMWQ!$ND$2:$ND$60=J$4)*(GMWQ!$NF$2:$NF$60=J$1),0),$E330-1966)</f>
        <v>104.10380000000001</v>
      </c>
      <c r="K330" s="12" cm="1">
        <f t="array" ref="K330">INDEX(GMWQ!$A$2:$NF$60,MATCH(1,(GMWQ!$NE$2:$NE$60=K$3)*(GMWQ!$ND$2:$ND$60=K$4)*(GMWQ!$NF$2:$NF$60=K$1),0),$E330-1966)</f>
        <v>238.71090000000001</v>
      </c>
      <c r="L330" s="12" cm="1">
        <f t="array" ref="L330">INDEX(GMWQ!$A$2:$NF$60,MATCH(1,(GMWQ!$NE$2:$NE$60=L$3)*(GMWQ!$ND$2:$ND$60=L$4)*(GMWQ!$NF$2:$NF$60=L$1),0),$E330-1966)</f>
        <v>2953.5450000000001</v>
      </c>
      <c r="M330" s="12" cm="1">
        <f t="array" ref="M330">INDEX(GMWQ!$A$2:$NF$60,MATCH(1,(GMWQ!$NE$2:$NE$60=M$3)*(GMWQ!$ND$2:$ND$60=M$4)*(GMWQ!$NF$2:$NF$60=M$1),0),$E330-1966)</f>
        <v>5403.6750000000002</v>
      </c>
      <c r="N330" s="12" cm="1">
        <f t="array" ref="N330">INDEX(GMWQ!$A$2:$NF$60,MATCH(1,(GMWQ!$NE$2:$NE$60=N$3)*(GMWQ!$ND$2:$ND$60=N$4)*(GMWQ!$NF$2:$NF$60=N$1),0),$E330-1966)</f>
        <v>2341.3470000000002</v>
      </c>
      <c r="O330" s="12" cm="1">
        <f t="array" ref="O330">INDEX(GMWQ!$A$2:$NF$60,MATCH(1,(GMWQ!$NE$2:$NE$60=O$3)*(GMWQ!$ND$2:$ND$60=O$4)*(GMWQ!$NF$2:$NF$60=O$1),0),$E330-1966)</f>
        <v>2999.1790000000001</v>
      </c>
      <c r="P330" s="12" cm="1">
        <f t="array" ref="P330">INDEX(GMWQ!$A$2:$NF$60,MATCH(1,(GMWQ!$NE$2:$NE$60=P$3)*(GMWQ!$ND$2:$ND$60=P$4)*(GMWQ!$NF$2:$NF$60=P$1),0),$E330-1966)</f>
        <v>2128.643</v>
      </c>
      <c r="Q330" s="12" cm="1">
        <f t="array" ref="Q330">INDEX(GMWQ!$A$2:$NF$60,MATCH(1,(GMWQ!$NE$2:$NE$60=Q$3)*(GMWQ!$ND$2:$ND$60=Q$4)*(GMWQ!$NF$2:$NF$60=Q$1),0),$E330-1966)</f>
        <v>1261.1110000000001</v>
      </c>
      <c r="R330" s="12" cm="1">
        <f t="array" ref="R330">INDEX(GMWQ!$A$2:$NF$60,MATCH(1,(GMWQ!$NE$2:$NE$60=R$3)*(GMWQ!$ND$2:$ND$60=R$4)*(GMWQ!$NF$2:$NF$60=R$1),0),$E330-1966)</f>
        <v>817.17240000000004</v>
      </c>
      <c r="S330" s="12" cm="1">
        <f t="array" ref="S330">INDEX(GMWQ!$A$2:$NF$60,MATCH(1,(GMWQ!$NE$2:$NE$60=S$3)*(GMWQ!$ND$2:$ND$60=S$4)*(GMWQ!$NF$2:$NF$60=S$1),0),$E330-1966)</f>
        <v>4902.2510000000002</v>
      </c>
      <c r="T330" s="12" cm="1">
        <f t="array" ref="T330">INDEX(GMWQ!$A$2:$NF$60,MATCH(1,(GMWQ!$NE$2:$NE$60=T$3)*(GMWQ!$ND$2:$ND$60=T$4)*(GMWQ!$NF$2:$NF$60=T$1),0),$E330-1966)</f>
        <v>4117.0969999999998</v>
      </c>
      <c r="U330" s="12" cm="1">
        <f t="array" ref="U330">INDEX(GMWQ!$A$2:$NF$60,MATCH(1,(GMWQ!$NE$2:$NE$60=U$3)*(GMWQ!$ND$2:$ND$60=U$4)*(GMWQ!$NF$2:$NF$60=U$1),0),$E330-1966)</f>
        <v>1562.444</v>
      </c>
      <c r="V330" s="12" cm="1">
        <f t="array" ref="V330">INDEX(GMWQ!$A$2:$NF$60,MATCH(1,(GMWQ!$NE$2:$NE$60=V$3)*(GMWQ!$ND$2:$ND$60=V$4)*(GMWQ!$NF$2:$NF$60=V$1),0),$E330-1966)</f>
        <v>3358.933</v>
      </c>
      <c r="W330" s="12" cm="1">
        <f t="array" ref="W330">INDEX(GMWQ!$A$2:$NF$60,MATCH(1,(GMWQ!$NE$2:$NE$60=W$3)*(GMWQ!$ND$2:$ND$60=W$4)*(GMWQ!$NF$2:$NF$60=W$1),0),$E330-1966)</f>
        <v>6444.6369999999997</v>
      </c>
      <c r="X330" s="12" cm="1">
        <f t="array" ref="X330">INDEX(GMWQ!$A$2:$NF$60,MATCH(1,(GMWQ!$NE$2:$NE$60=X$3)*(GMWQ!$ND$2:$ND$60=X$4)*(GMWQ!$NF$2:$NF$60=X$1),0),$E330-1966)</f>
        <v>1399.854</v>
      </c>
      <c r="Y330" s="12" cm="1">
        <f t="array" ref="Y330">INDEX(GMWQ!$A$2:$NF$60,MATCH(1,(GMWQ!$NE$2:$NE$60=Y$3)*(GMWQ!$ND$2:$ND$60=Y$4)*(GMWQ!$NF$2:$NF$60=Y$1),0),$E330-1966)</f>
        <v>1127.1089999999999</v>
      </c>
      <c r="Z330" s="12" cm="1">
        <f t="array" ref="Z330">INDEX(GMWQ!$A$2:$NF$60,MATCH(1,(GMWQ!$NE$2:$NE$60=Z$3)*(GMWQ!$ND$2:$ND$60=Z$4)*(GMWQ!$NF$2:$NF$60=Z$1),0),$E330-1966)</f>
        <v>39158.75</v>
      </c>
      <c r="AA330" s="12" cm="1">
        <f t="array" ref="AA330">INDEX(GMWQ!$A$2:$NF$60,MATCH(1,(GMWQ!$NE$2:$NE$60=AA$3)*(GMWQ!$ND$2:$ND$60=AA$4)*(GMWQ!$NF$2:$NF$60=AA$1),0),$E330-1966)</f>
        <v>6832.6859999999997</v>
      </c>
    </row>
    <row r="331" spans="1:27" x14ac:dyDescent="0.25">
      <c r="A331" s="12">
        <v>2054</v>
      </c>
      <c r="B331" s="12">
        <f t="shared" si="26"/>
        <v>2054</v>
      </c>
      <c r="C331" s="12">
        <f t="shared" si="26"/>
        <v>2053</v>
      </c>
      <c r="D331" s="12">
        <f t="shared" si="26"/>
        <v>2053</v>
      </c>
      <c r="E331" s="12">
        <f t="shared" si="25"/>
        <v>2297</v>
      </c>
      <c r="F331" s="12" cm="1">
        <f t="array" ref="F331">INDEX(GMWQ!$A$2:$NF$60,MATCH(1,(GMWQ!$NE$2:$NE$60=F$3)*(GMWQ!$ND$2:$ND$60=F$4)*(GMWQ!$NF$2:$NF$60=F$1),0),$E331-1966)</f>
        <v>42864.41</v>
      </c>
      <c r="G331" s="12" cm="1">
        <f t="array" ref="G331">INDEX(GMWQ!$A$2:$NF$60,MATCH(1,(GMWQ!$NE$2:$NE$60=G$3)*(GMWQ!$ND$2:$ND$60=G$4)*(GMWQ!$NF$2:$NF$60=G$1),0),$E331-1966)</f>
        <v>274.20429999999999</v>
      </c>
      <c r="H331" s="12" cm="1">
        <f t="array" ref="H331">INDEX(GMWQ!$A$2:$NF$60,MATCH(1,(GMWQ!$NE$2:$NE$60=H$3)*(GMWQ!$ND$2:$ND$60=H$4)*(GMWQ!$NF$2:$NF$60=H$1),0),$E331-1966)</f>
        <v>14.802</v>
      </c>
      <c r="I331" s="12" cm="1">
        <f t="array" ref="I331">INDEX(GMWQ!$A$2:$NF$60,MATCH(1,(GMWQ!$NE$2:$NE$60=I$3)*(GMWQ!$ND$2:$ND$60=I$4)*(GMWQ!$NF$2:$NF$60=I$1),0),$E331-1966)</f>
        <v>1399.6510000000001</v>
      </c>
      <c r="J331" s="12" cm="1">
        <f t="array" ref="J331">INDEX(GMWQ!$A$2:$NF$60,MATCH(1,(GMWQ!$NE$2:$NE$60=J$3)*(GMWQ!$ND$2:$ND$60=J$4)*(GMWQ!$NF$2:$NF$60=J$1),0),$E331-1966)</f>
        <v>103.6786</v>
      </c>
      <c r="K331" s="12" cm="1">
        <f t="array" ref="K331">INDEX(GMWQ!$A$2:$NF$60,MATCH(1,(GMWQ!$NE$2:$NE$60=K$3)*(GMWQ!$ND$2:$ND$60=K$4)*(GMWQ!$NF$2:$NF$60=K$1),0),$E331-1966)</f>
        <v>238.42529999999999</v>
      </c>
      <c r="L331" s="12" cm="1">
        <f t="array" ref="L331">INDEX(GMWQ!$A$2:$NF$60,MATCH(1,(GMWQ!$NE$2:$NE$60=L$3)*(GMWQ!$ND$2:$ND$60=L$4)*(GMWQ!$NF$2:$NF$60=L$1),0),$E331-1966)</f>
        <v>2956.1869999999999</v>
      </c>
      <c r="M331" s="12" cm="1">
        <f t="array" ref="M331">INDEX(GMWQ!$A$2:$NF$60,MATCH(1,(GMWQ!$NE$2:$NE$60=M$3)*(GMWQ!$ND$2:$ND$60=M$4)*(GMWQ!$NF$2:$NF$60=M$1),0),$E331-1966)</f>
        <v>5401.7920000000004</v>
      </c>
      <c r="N331" s="12" cm="1">
        <f t="array" ref="N331">INDEX(GMWQ!$A$2:$NF$60,MATCH(1,(GMWQ!$NE$2:$NE$60=N$3)*(GMWQ!$ND$2:$ND$60=N$4)*(GMWQ!$NF$2:$NF$60=N$1),0),$E331-1966)</f>
        <v>2341.5590000000002</v>
      </c>
      <c r="O331" s="12" cm="1">
        <f t="array" ref="O331">INDEX(GMWQ!$A$2:$NF$60,MATCH(1,(GMWQ!$NE$2:$NE$60=O$3)*(GMWQ!$ND$2:$ND$60=O$4)*(GMWQ!$NF$2:$NF$60=O$1),0),$E331-1966)</f>
        <v>2998.962</v>
      </c>
      <c r="P331" s="12" cm="1">
        <f t="array" ref="P331">INDEX(GMWQ!$A$2:$NF$60,MATCH(1,(GMWQ!$NE$2:$NE$60=P$3)*(GMWQ!$ND$2:$ND$60=P$4)*(GMWQ!$NF$2:$NF$60=P$1),0),$E331-1966)</f>
        <v>2130.88</v>
      </c>
      <c r="Q331" s="12" cm="1">
        <f t="array" ref="Q331">INDEX(GMWQ!$A$2:$NF$60,MATCH(1,(GMWQ!$NE$2:$NE$60=Q$3)*(GMWQ!$ND$2:$ND$60=Q$4)*(GMWQ!$NF$2:$NF$60=Q$1),0),$E331-1966)</f>
        <v>1260.8309999999999</v>
      </c>
      <c r="R331" s="12" cm="1">
        <f t="array" ref="R331">INDEX(GMWQ!$A$2:$NF$60,MATCH(1,(GMWQ!$NE$2:$NE$60=R$3)*(GMWQ!$ND$2:$ND$60=R$4)*(GMWQ!$NF$2:$NF$60=R$1),0),$E331-1966)</f>
        <v>817.54160000000002</v>
      </c>
      <c r="S331" s="12" cm="1">
        <f t="array" ref="S331">INDEX(GMWQ!$A$2:$NF$60,MATCH(1,(GMWQ!$NE$2:$NE$60=S$3)*(GMWQ!$ND$2:$ND$60=S$4)*(GMWQ!$NF$2:$NF$60=S$1),0),$E331-1966)</f>
        <v>4905.96</v>
      </c>
      <c r="T331" s="12" cm="1">
        <f t="array" ref="T331">INDEX(GMWQ!$A$2:$NF$60,MATCH(1,(GMWQ!$NE$2:$NE$60=T$3)*(GMWQ!$ND$2:$ND$60=T$4)*(GMWQ!$NF$2:$NF$60=T$1),0),$E331-1966)</f>
        <v>4120.3890000000001</v>
      </c>
      <c r="U331" s="12" cm="1">
        <f t="array" ref="U331">INDEX(GMWQ!$A$2:$NF$60,MATCH(1,(GMWQ!$NE$2:$NE$60=U$3)*(GMWQ!$ND$2:$ND$60=U$4)*(GMWQ!$NF$2:$NF$60=U$1),0),$E331-1966)</f>
        <v>1559.425</v>
      </c>
      <c r="V331" s="12" cm="1">
        <f t="array" ref="V331">INDEX(GMWQ!$A$2:$NF$60,MATCH(1,(GMWQ!$NE$2:$NE$60=V$3)*(GMWQ!$ND$2:$ND$60=V$4)*(GMWQ!$NF$2:$NF$60=V$1),0),$E331-1966)</f>
        <v>3358.75</v>
      </c>
      <c r="W331" s="12" cm="1">
        <f t="array" ref="W331">INDEX(GMWQ!$A$2:$NF$60,MATCH(1,(GMWQ!$NE$2:$NE$60=W$3)*(GMWQ!$ND$2:$ND$60=W$4)*(GMWQ!$NF$2:$NF$60=W$1),0),$E331-1966)</f>
        <v>6453.0550000000003</v>
      </c>
      <c r="X331" s="12" cm="1">
        <f t="array" ref="X331">INDEX(GMWQ!$A$2:$NF$60,MATCH(1,(GMWQ!$NE$2:$NE$60=X$3)*(GMWQ!$ND$2:$ND$60=X$4)*(GMWQ!$NF$2:$NF$60=X$1),0),$E331-1966)</f>
        <v>1400.2850000000001</v>
      </c>
      <c r="Y331" s="12" cm="1">
        <f t="array" ref="Y331">INDEX(GMWQ!$A$2:$NF$60,MATCH(1,(GMWQ!$NE$2:$NE$60=Y$3)*(GMWQ!$ND$2:$ND$60=Y$4)*(GMWQ!$NF$2:$NF$60=Y$1),0),$E331-1966)</f>
        <v>1127.0260000000001</v>
      </c>
      <c r="Z331" s="12" cm="1">
        <f t="array" ref="Z331">INDEX(GMWQ!$A$2:$NF$60,MATCH(1,(GMWQ!$NE$2:$NE$60=Z$3)*(GMWQ!$ND$2:$ND$60=Z$4)*(GMWQ!$NF$2:$NF$60=Z$1),0),$E331-1966)</f>
        <v>39164.629999999997</v>
      </c>
      <c r="AA331" s="12" cm="1">
        <f t="array" ref="AA331">INDEX(GMWQ!$A$2:$NF$60,MATCH(1,(GMWQ!$NE$2:$NE$60=AA$3)*(GMWQ!$ND$2:$ND$60=AA$4)*(GMWQ!$NF$2:$NF$60=AA$1),0),$E331-1966)</f>
        <v>6833.7110000000002</v>
      </c>
    </row>
    <row r="332" spans="1:27" x14ac:dyDescent="0.25">
      <c r="B332" s="12">
        <f t="shared" ref="B332:D347" si="27">+B328+1</f>
        <v>2054</v>
      </c>
      <c r="C332" s="12">
        <f t="shared" si="27"/>
        <v>2054</v>
      </c>
      <c r="E332" s="12">
        <f t="shared" si="25"/>
        <v>2298</v>
      </c>
      <c r="F332" s="12" cm="1">
        <f t="array" ref="F332">INDEX(GMWQ!$A$2:$NF$60,MATCH(1,(GMWQ!$NE$2:$NE$60=F$3)*(GMWQ!$ND$2:$ND$60=F$4)*(GMWQ!$NF$2:$NF$60=F$1),0),$E332-1966)</f>
        <v>42870.84</v>
      </c>
      <c r="G332" s="12" cm="1">
        <f t="array" ref="G332">INDEX(GMWQ!$A$2:$NF$60,MATCH(1,(GMWQ!$NE$2:$NE$60=G$3)*(GMWQ!$ND$2:$ND$60=G$4)*(GMWQ!$NF$2:$NF$60=G$1),0),$E332-1966)</f>
        <v>273.54309999999998</v>
      </c>
      <c r="H332" s="12" cm="1">
        <f t="array" ref="H332">INDEX(GMWQ!$A$2:$NF$60,MATCH(1,(GMWQ!$NE$2:$NE$60=H$3)*(GMWQ!$ND$2:$ND$60=H$4)*(GMWQ!$NF$2:$NF$60=H$1),0),$E332-1966)</f>
        <v>14.62186</v>
      </c>
      <c r="I332" s="12" cm="1">
        <f t="array" ref="I332">INDEX(GMWQ!$A$2:$NF$60,MATCH(1,(GMWQ!$NE$2:$NE$60=I$3)*(GMWQ!$ND$2:$ND$60=I$4)*(GMWQ!$NF$2:$NF$60=I$1),0),$E332-1966)</f>
        <v>1391.951</v>
      </c>
      <c r="J332" s="12" cm="1">
        <f t="array" ref="J332">INDEX(GMWQ!$A$2:$NF$60,MATCH(1,(GMWQ!$NE$2:$NE$60=J$3)*(GMWQ!$ND$2:$ND$60=J$4)*(GMWQ!$NF$2:$NF$60=J$1),0),$E332-1966)</f>
        <v>103.25109999999999</v>
      </c>
      <c r="K332" s="12" cm="1">
        <f t="array" ref="K332">INDEX(GMWQ!$A$2:$NF$60,MATCH(1,(GMWQ!$NE$2:$NE$60=K$3)*(GMWQ!$ND$2:$ND$60=K$4)*(GMWQ!$NF$2:$NF$60=K$1),0),$E332-1966)</f>
        <v>238.12899999999999</v>
      </c>
      <c r="L332" s="12" cm="1">
        <f t="array" ref="L332">INDEX(GMWQ!$A$2:$NF$60,MATCH(1,(GMWQ!$NE$2:$NE$60=L$3)*(GMWQ!$ND$2:$ND$60=L$4)*(GMWQ!$NF$2:$NF$60=L$1),0),$E332-1966)</f>
        <v>2958.6219999999998</v>
      </c>
      <c r="M332" s="12" cm="1">
        <f t="array" ref="M332">INDEX(GMWQ!$A$2:$NF$60,MATCH(1,(GMWQ!$NE$2:$NE$60=M$3)*(GMWQ!$ND$2:$ND$60=M$4)*(GMWQ!$NF$2:$NF$60=M$1),0),$E332-1966)</f>
        <v>5399.9960000000001</v>
      </c>
      <c r="N332" s="12" cm="1">
        <f t="array" ref="N332">INDEX(GMWQ!$A$2:$NF$60,MATCH(1,(GMWQ!$NE$2:$NE$60=N$3)*(GMWQ!$ND$2:$ND$60=N$4)*(GMWQ!$NF$2:$NF$60=N$1),0),$E332-1966)</f>
        <v>2341.9059999999999</v>
      </c>
      <c r="O332" s="12" cm="1">
        <f t="array" ref="O332">INDEX(GMWQ!$A$2:$NF$60,MATCH(1,(GMWQ!$NE$2:$NE$60=O$3)*(GMWQ!$ND$2:$ND$60=O$4)*(GMWQ!$NF$2:$NF$60=O$1),0),$E332-1966)</f>
        <v>2998.91</v>
      </c>
      <c r="P332" s="12" cm="1">
        <f t="array" ref="P332">INDEX(GMWQ!$A$2:$NF$60,MATCH(1,(GMWQ!$NE$2:$NE$60=P$3)*(GMWQ!$ND$2:$ND$60=P$4)*(GMWQ!$NF$2:$NF$60=P$1),0),$E332-1966)</f>
        <v>2133.297</v>
      </c>
      <c r="Q332" s="12" cm="1">
        <f t="array" ref="Q332">INDEX(GMWQ!$A$2:$NF$60,MATCH(1,(GMWQ!$NE$2:$NE$60=Q$3)*(GMWQ!$ND$2:$ND$60=Q$4)*(GMWQ!$NF$2:$NF$60=Q$1),0),$E332-1966)</f>
        <v>1260.5909999999999</v>
      </c>
      <c r="R332" s="12" cm="1">
        <f t="array" ref="R332">INDEX(GMWQ!$A$2:$NF$60,MATCH(1,(GMWQ!$NE$2:$NE$60=R$3)*(GMWQ!$ND$2:$ND$60=R$4)*(GMWQ!$NF$2:$NF$60=R$1),0),$E332-1966)</f>
        <v>817.88289999999995</v>
      </c>
      <c r="S332" s="12" cm="1">
        <f t="array" ref="S332">INDEX(GMWQ!$A$2:$NF$60,MATCH(1,(GMWQ!$NE$2:$NE$60=S$3)*(GMWQ!$ND$2:$ND$60=S$4)*(GMWQ!$NF$2:$NF$60=S$1),0),$E332-1966)</f>
        <v>4909.8280000000004</v>
      </c>
      <c r="T332" s="12" cm="1">
        <f t="array" ref="T332">INDEX(GMWQ!$A$2:$NF$60,MATCH(1,(GMWQ!$NE$2:$NE$60=T$3)*(GMWQ!$ND$2:$ND$60=T$4)*(GMWQ!$NF$2:$NF$60=T$1),0),$E332-1966)</f>
        <v>4123.8220000000001</v>
      </c>
      <c r="U332" s="12" cm="1">
        <f t="array" ref="U332">INDEX(GMWQ!$A$2:$NF$60,MATCH(1,(GMWQ!$NE$2:$NE$60=U$3)*(GMWQ!$ND$2:$ND$60=U$4)*(GMWQ!$NF$2:$NF$60=U$1),0),$E332-1966)</f>
        <v>1556.3340000000001</v>
      </c>
      <c r="V332" s="12" cm="1">
        <f t="array" ref="V332">INDEX(GMWQ!$A$2:$NF$60,MATCH(1,(GMWQ!$NE$2:$NE$60=V$3)*(GMWQ!$ND$2:$ND$60=V$4)*(GMWQ!$NF$2:$NF$60=V$1),0),$E332-1966)</f>
        <v>3358.44</v>
      </c>
      <c r="W332" s="12" cm="1">
        <f t="array" ref="W332">INDEX(GMWQ!$A$2:$NF$60,MATCH(1,(GMWQ!$NE$2:$NE$60=W$3)*(GMWQ!$ND$2:$ND$60=W$4)*(GMWQ!$NF$2:$NF$60=W$1),0),$E332-1966)</f>
        <v>6461.1790000000001</v>
      </c>
      <c r="X332" s="12" cm="1">
        <f t="array" ref="X332">INDEX(GMWQ!$A$2:$NF$60,MATCH(1,(GMWQ!$NE$2:$NE$60=X$3)*(GMWQ!$ND$2:$ND$60=X$4)*(GMWQ!$NF$2:$NF$60=X$1),0),$E332-1966)</f>
        <v>1400.654</v>
      </c>
      <c r="Y332" s="12" cm="1">
        <f t="array" ref="Y332">INDEX(GMWQ!$A$2:$NF$60,MATCH(1,(GMWQ!$NE$2:$NE$60=Y$3)*(GMWQ!$ND$2:$ND$60=Y$4)*(GMWQ!$NF$2:$NF$60=Y$1),0),$E332-1966)</f>
        <v>1126.8900000000001</v>
      </c>
      <c r="Z332" s="12" cm="1">
        <f t="array" ref="Z332">INDEX(GMWQ!$A$2:$NF$60,MATCH(1,(GMWQ!$NE$2:$NE$60=Z$3)*(GMWQ!$ND$2:$ND$60=Z$4)*(GMWQ!$NF$2:$NF$60=Z$1),0),$E332-1966)</f>
        <v>39170.51</v>
      </c>
      <c r="AA332" s="12" cm="1">
        <f t="array" ref="AA332">INDEX(GMWQ!$A$2:$NF$60,MATCH(1,(GMWQ!$NE$2:$NE$60=AA$3)*(GMWQ!$ND$2:$ND$60=AA$4)*(GMWQ!$NF$2:$NF$60=AA$1),0),$E332-1966)</f>
        <v>6834.7370000000001</v>
      </c>
    </row>
    <row r="333" spans="1:27" x14ac:dyDescent="0.25">
      <c r="B333" s="12">
        <f t="shared" si="27"/>
        <v>2054</v>
      </c>
      <c r="C333" s="12">
        <f t="shared" si="27"/>
        <v>2054</v>
      </c>
      <c r="E333" s="12">
        <f t="shared" si="25"/>
        <v>2299</v>
      </c>
      <c r="F333" s="12" cm="1">
        <f t="array" ref="F333">INDEX(GMWQ!$A$2:$NF$60,MATCH(1,(GMWQ!$NE$2:$NE$60=F$3)*(GMWQ!$ND$2:$ND$60=F$4)*(GMWQ!$NF$2:$NF$60=F$1),0),$E333-1966)</f>
        <v>42875.07</v>
      </c>
      <c r="G333" s="12" cm="1">
        <f t="array" ref="G333">INDEX(GMWQ!$A$2:$NF$60,MATCH(1,(GMWQ!$NE$2:$NE$60=G$3)*(GMWQ!$ND$2:$ND$60=G$4)*(GMWQ!$NF$2:$NF$60=G$1),0),$E333-1966)</f>
        <v>272.89580000000001</v>
      </c>
      <c r="H333" s="12" cm="1">
        <f t="array" ref="H333">INDEX(GMWQ!$A$2:$NF$60,MATCH(1,(GMWQ!$NE$2:$NE$60=H$3)*(GMWQ!$ND$2:$ND$60=H$4)*(GMWQ!$NF$2:$NF$60=H$1),0),$E333-1966)</f>
        <v>14.444100000000001</v>
      </c>
      <c r="I333" s="12" cm="1">
        <f t="array" ref="I333">INDEX(GMWQ!$A$2:$NF$60,MATCH(1,(GMWQ!$NE$2:$NE$60=I$3)*(GMWQ!$ND$2:$ND$60=I$4)*(GMWQ!$NF$2:$NF$60=I$1),0),$E333-1966)</f>
        <v>1384.2760000000001</v>
      </c>
      <c r="J333" s="12" cm="1">
        <f t="array" ref="J333">INDEX(GMWQ!$A$2:$NF$60,MATCH(1,(GMWQ!$NE$2:$NE$60=J$3)*(GMWQ!$ND$2:$ND$60=J$4)*(GMWQ!$NF$2:$NF$60=J$1),0),$E333-1966)</f>
        <v>102.8245</v>
      </c>
      <c r="K333" s="12" cm="1">
        <f t="array" ref="K333">INDEX(GMWQ!$A$2:$NF$60,MATCH(1,(GMWQ!$NE$2:$NE$60=K$3)*(GMWQ!$ND$2:$ND$60=K$4)*(GMWQ!$NF$2:$NF$60=K$1),0),$E333-1966)</f>
        <v>237.83070000000001</v>
      </c>
      <c r="L333" s="12" cm="1">
        <f t="array" ref="L333">INDEX(GMWQ!$A$2:$NF$60,MATCH(1,(GMWQ!$NE$2:$NE$60=L$3)*(GMWQ!$ND$2:$ND$60=L$4)*(GMWQ!$NF$2:$NF$60=L$1),0),$E333-1966)</f>
        <v>2960.9079999999999</v>
      </c>
      <c r="M333" s="12" cm="1">
        <f t="array" ref="M333">INDEX(GMWQ!$A$2:$NF$60,MATCH(1,(GMWQ!$NE$2:$NE$60=M$3)*(GMWQ!$ND$2:$ND$60=M$4)*(GMWQ!$NF$2:$NF$60=M$1),0),$E333-1966)</f>
        <v>5397.9139999999998</v>
      </c>
      <c r="N333" s="12" cm="1">
        <f t="array" ref="N333">INDEX(GMWQ!$A$2:$NF$60,MATCH(1,(GMWQ!$NE$2:$NE$60=N$3)*(GMWQ!$ND$2:$ND$60=N$4)*(GMWQ!$NF$2:$NF$60=N$1),0),$E333-1966)</f>
        <v>2342.1089999999999</v>
      </c>
      <c r="O333" s="12" cm="1">
        <f t="array" ref="O333">INDEX(GMWQ!$A$2:$NF$60,MATCH(1,(GMWQ!$NE$2:$NE$60=O$3)*(GMWQ!$ND$2:$ND$60=O$4)*(GMWQ!$NF$2:$NF$60=O$1),0),$E333-1966)</f>
        <v>2998.692</v>
      </c>
      <c r="P333" s="12" cm="1">
        <f t="array" ref="P333">INDEX(GMWQ!$A$2:$NF$60,MATCH(1,(GMWQ!$NE$2:$NE$60=P$3)*(GMWQ!$ND$2:$ND$60=P$4)*(GMWQ!$NF$2:$NF$60=P$1),0),$E333-1966)</f>
        <v>2135.585</v>
      </c>
      <c r="Q333" s="12" cm="1">
        <f t="array" ref="Q333">INDEX(GMWQ!$A$2:$NF$60,MATCH(1,(GMWQ!$NE$2:$NE$60=Q$3)*(GMWQ!$ND$2:$ND$60=Q$4)*(GMWQ!$NF$2:$NF$60=Q$1),0),$E333-1966)</f>
        <v>1260.2840000000001</v>
      </c>
      <c r="R333" s="12" cm="1">
        <f t="array" ref="R333">INDEX(GMWQ!$A$2:$NF$60,MATCH(1,(GMWQ!$NE$2:$NE$60=R$3)*(GMWQ!$ND$2:$ND$60=R$4)*(GMWQ!$NF$2:$NF$60=R$1),0),$E333-1966)</f>
        <v>818.18269999999995</v>
      </c>
      <c r="S333" s="12" cm="1">
        <f t="array" ref="S333">INDEX(GMWQ!$A$2:$NF$60,MATCH(1,(GMWQ!$NE$2:$NE$60=S$3)*(GMWQ!$ND$2:$ND$60=S$4)*(GMWQ!$NF$2:$NF$60=S$1),0),$E333-1966)</f>
        <v>4913.3860000000004</v>
      </c>
      <c r="T333" s="12" cm="1">
        <f t="array" ref="T333">INDEX(GMWQ!$A$2:$NF$60,MATCH(1,(GMWQ!$NE$2:$NE$60=T$3)*(GMWQ!$ND$2:$ND$60=T$4)*(GMWQ!$NF$2:$NF$60=T$1),0),$E333-1966)</f>
        <v>4127</v>
      </c>
      <c r="U333" s="12" cm="1">
        <f t="array" ref="U333">INDEX(GMWQ!$A$2:$NF$60,MATCH(1,(GMWQ!$NE$2:$NE$60=U$3)*(GMWQ!$ND$2:$ND$60=U$4)*(GMWQ!$NF$2:$NF$60=U$1),0),$E333-1966)</f>
        <v>1553.172</v>
      </c>
      <c r="V333" s="12" cm="1">
        <f t="array" ref="V333">INDEX(GMWQ!$A$2:$NF$60,MATCH(1,(GMWQ!$NE$2:$NE$60=V$3)*(GMWQ!$ND$2:$ND$60=V$4)*(GMWQ!$NF$2:$NF$60=V$1),0),$E333-1966)</f>
        <v>3357.944</v>
      </c>
      <c r="W333" s="12" cm="1">
        <f t="array" ref="W333">INDEX(GMWQ!$A$2:$NF$60,MATCH(1,(GMWQ!$NE$2:$NE$60=W$3)*(GMWQ!$ND$2:$ND$60=W$4)*(GMWQ!$NF$2:$NF$60=W$1),0),$E333-1966)</f>
        <v>6468.9769999999999</v>
      </c>
      <c r="X333" s="12" cm="1">
        <f t="array" ref="X333">INDEX(GMWQ!$A$2:$NF$60,MATCH(1,(GMWQ!$NE$2:$NE$60=X$3)*(GMWQ!$ND$2:$ND$60=X$4)*(GMWQ!$NF$2:$NF$60=X$1),0),$E333-1966)</f>
        <v>1400.944</v>
      </c>
      <c r="Y333" s="12" cm="1">
        <f t="array" ref="Y333">INDEX(GMWQ!$A$2:$NF$60,MATCH(1,(GMWQ!$NE$2:$NE$60=Y$3)*(GMWQ!$ND$2:$ND$60=Y$4)*(GMWQ!$NF$2:$NF$60=Y$1),0),$E333-1966)</f>
        <v>1126.6949999999999</v>
      </c>
      <c r="Z333" s="12" cm="1">
        <f t="array" ref="Z333">INDEX(GMWQ!$A$2:$NF$60,MATCH(1,(GMWQ!$NE$2:$NE$60=Z$3)*(GMWQ!$ND$2:$ND$60=Z$4)*(GMWQ!$NF$2:$NF$60=Z$1),0),$E333-1966)</f>
        <v>39174.370000000003</v>
      </c>
      <c r="AA333" s="12" cm="1">
        <f t="array" ref="AA333">INDEX(GMWQ!$A$2:$NF$60,MATCH(1,(GMWQ!$NE$2:$NE$60=AA$3)*(GMWQ!$ND$2:$ND$60=AA$4)*(GMWQ!$NF$2:$NF$60=AA$1),0),$E333-1966)</f>
        <v>6835.4120000000003</v>
      </c>
    </row>
    <row r="334" spans="1:27" x14ac:dyDescent="0.25">
      <c r="B334" s="12">
        <f t="shared" si="27"/>
        <v>2054</v>
      </c>
      <c r="C334" s="12">
        <f t="shared" si="27"/>
        <v>2054</v>
      </c>
      <c r="E334" s="12">
        <f t="shared" si="25"/>
        <v>2300</v>
      </c>
      <c r="F334" s="12" cm="1">
        <f t="array" ref="F334">INDEX(GMWQ!$A$2:$NF$60,MATCH(1,(GMWQ!$NE$2:$NE$60=F$3)*(GMWQ!$ND$2:$ND$60=F$4)*(GMWQ!$NF$2:$NF$60=F$1),0),$E334-1966)</f>
        <v>42879.29</v>
      </c>
      <c r="G334" s="12" cm="1">
        <f t="array" ref="G334">INDEX(GMWQ!$A$2:$NF$60,MATCH(1,(GMWQ!$NE$2:$NE$60=G$3)*(GMWQ!$ND$2:$ND$60=G$4)*(GMWQ!$NF$2:$NF$60=G$1),0),$E334-1966)</f>
        <v>272.25200000000001</v>
      </c>
      <c r="H334" s="12" cm="1">
        <f t="array" ref="H334">INDEX(GMWQ!$A$2:$NF$60,MATCH(1,(GMWQ!$NE$2:$NE$60=H$3)*(GMWQ!$ND$2:$ND$60=H$4)*(GMWQ!$NF$2:$NF$60=H$1),0),$E334-1966)</f>
        <v>14.268739999999999</v>
      </c>
      <c r="I334" s="12" cm="1">
        <f t="array" ref="I334">INDEX(GMWQ!$A$2:$NF$60,MATCH(1,(GMWQ!$NE$2:$NE$60=I$3)*(GMWQ!$ND$2:$ND$60=I$4)*(GMWQ!$NF$2:$NF$60=I$1),0),$E334-1966)</f>
        <v>1376.6369999999999</v>
      </c>
      <c r="J334" s="12" cm="1">
        <f t="array" ref="J334">INDEX(GMWQ!$A$2:$NF$60,MATCH(1,(GMWQ!$NE$2:$NE$60=J$3)*(GMWQ!$ND$2:$ND$60=J$4)*(GMWQ!$NF$2:$NF$60=J$1),0),$E334-1966)</f>
        <v>102.3995</v>
      </c>
      <c r="K334" s="12" cm="1">
        <f t="array" ref="K334">INDEX(GMWQ!$A$2:$NF$60,MATCH(1,(GMWQ!$NE$2:$NE$60=K$3)*(GMWQ!$ND$2:$ND$60=K$4)*(GMWQ!$NF$2:$NF$60=K$1),0),$E334-1966)</f>
        <v>237.53139999999999</v>
      </c>
      <c r="L334" s="12" cm="1">
        <f t="array" ref="L334">INDEX(GMWQ!$A$2:$NF$60,MATCH(1,(GMWQ!$NE$2:$NE$60=L$3)*(GMWQ!$ND$2:$ND$60=L$4)*(GMWQ!$NF$2:$NF$60=L$1),0),$E334-1966)</f>
        <v>2963.1439999999998</v>
      </c>
      <c r="M334" s="12" cm="1">
        <f t="array" ref="M334">INDEX(GMWQ!$A$2:$NF$60,MATCH(1,(GMWQ!$NE$2:$NE$60=M$3)*(GMWQ!$ND$2:$ND$60=M$4)*(GMWQ!$NF$2:$NF$60=M$1),0),$E334-1966)</f>
        <v>5395.835</v>
      </c>
      <c r="N334" s="12" cm="1">
        <f t="array" ref="N334">INDEX(GMWQ!$A$2:$NF$60,MATCH(1,(GMWQ!$NE$2:$NE$60=N$3)*(GMWQ!$ND$2:$ND$60=N$4)*(GMWQ!$NF$2:$NF$60=N$1),0),$E334-1966)</f>
        <v>2342.3310000000001</v>
      </c>
      <c r="O334" s="12" cm="1">
        <f t="array" ref="O334">INDEX(GMWQ!$A$2:$NF$60,MATCH(1,(GMWQ!$NE$2:$NE$60=O$3)*(GMWQ!$ND$2:$ND$60=O$4)*(GMWQ!$NF$2:$NF$60=O$1),0),$E334-1966)</f>
        <v>2998.4850000000001</v>
      </c>
      <c r="P334" s="12" cm="1">
        <f t="array" ref="P334">INDEX(GMWQ!$A$2:$NF$60,MATCH(1,(GMWQ!$NE$2:$NE$60=P$3)*(GMWQ!$ND$2:$ND$60=P$4)*(GMWQ!$NF$2:$NF$60=P$1),0),$E334-1966)</f>
        <v>2137.9059999999999</v>
      </c>
      <c r="Q334" s="12" cm="1">
        <f t="array" ref="Q334">INDEX(GMWQ!$A$2:$NF$60,MATCH(1,(GMWQ!$NE$2:$NE$60=Q$3)*(GMWQ!$ND$2:$ND$60=Q$4)*(GMWQ!$NF$2:$NF$60=Q$1),0),$E334-1966)</f>
        <v>1259.9849999999999</v>
      </c>
      <c r="R334" s="12" cm="1">
        <f t="array" ref="R334">INDEX(GMWQ!$A$2:$NF$60,MATCH(1,(GMWQ!$NE$2:$NE$60=R$3)*(GMWQ!$ND$2:$ND$60=R$4)*(GMWQ!$NF$2:$NF$60=R$1),0),$E334-1966)</f>
        <v>818.47799999999995</v>
      </c>
      <c r="S334" s="12" cm="1">
        <f t="array" ref="S334">INDEX(GMWQ!$A$2:$NF$60,MATCH(1,(GMWQ!$NE$2:$NE$60=S$3)*(GMWQ!$ND$2:$ND$60=S$4)*(GMWQ!$NF$2:$NF$60=S$1),0),$E334-1966)</f>
        <v>4916.9629999999997</v>
      </c>
      <c r="T334" s="12" cm="1">
        <f t="array" ref="T334">INDEX(GMWQ!$A$2:$NF$60,MATCH(1,(GMWQ!$NE$2:$NE$60=T$3)*(GMWQ!$ND$2:$ND$60=T$4)*(GMWQ!$NF$2:$NF$60=T$1),0),$E334-1966)</f>
        <v>4130.1949999999997</v>
      </c>
      <c r="U334" s="12" cm="1">
        <f t="array" ref="U334">INDEX(GMWQ!$A$2:$NF$60,MATCH(1,(GMWQ!$NE$2:$NE$60=U$3)*(GMWQ!$ND$2:$ND$60=U$4)*(GMWQ!$NF$2:$NF$60=U$1),0),$E334-1966)</f>
        <v>1550.002</v>
      </c>
      <c r="V334" s="12" cm="1">
        <f t="array" ref="V334">INDEX(GMWQ!$A$2:$NF$60,MATCH(1,(GMWQ!$NE$2:$NE$60=V$3)*(GMWQ!$ND$2:$ND$60=V$4)*(GMWQ!$NF$2:$NF$60=V$1),0),$E334-1966)</f>
        <v>3357.4279999999999</v>
      </c>
      <c r="W334" s="12" cm="1">
        <f t="array" ref="W334">INDEX(GMWQ!$A$2:$NF$60,MATCH(1,(GMWQ!$NE$2:$NE$60=W$3)*(GMWQ!$ND$2:$ND$60=W$4)*(GMWQ!$NF$2:$NF$60=W$1),0),$E334-1966)</f>
        <v>6476.73</v>
      </c>
      <c r="X334" s="12" cm="1">
        <f t="array" ref="X334">INDEX(GMWQ!$A$2:$NF$60,MATCH(1,(GMWQ!$NE$2:$NE$60=X$3)*(GMWQ!$ND$2:$ND$60=X$4)*(GMWQ!$NF$2:$NF$60=X$1),0),$E334-1966)</f>
        <v>1401.223</v>
      </c>
      <c r="Y334" s="12" cm="1">
        <f t="array" ref="Y334">INDEX(GMWQ!$A$2:$NF$60,MATCH(1,(GMWQ!$NE$2:$NE$60=Y$3)*(GMWQ!$ND$2:$ND$60=Y$4)*(GMWQ!$NF$2:$NF$60=Y$1),0),$E334-1966)</f>
        <v>1126.49</v>
      </c>
      <c r="Z334" s="12" cm="1">
        <f t="array" ref="Z334">INDEX(GMWQ!$A$2:$NF$60,MATCH(1,(GMWQ!$NE$2:$NE$60=Z$3)*(GMWQ!$ND$2:$ND$60=Z$4)*(GMWQ!$NF$2:$NF$60=Z$1),0),$E334-1966)</f>
        <v>39178.230000000003</v>
      </c>
      <c r="AA334" s="12" cm="1">
        <f t="array" ref="AA334">INDEX(GMWQ!$A$2:$NF$60,MATCH(1,(GMWQ!$NE$2:$NE$60=AA$3)*(GMWQ!$ND$2:$ND$60=AA$4)*(GMWQ!$NF$2:$NF$60=AA$1),0),$E334-1966)</f>
        <v>6836.085</v>
      </c>
    </row>
    <row r="335" spans="1:27" x14ac:dyDescent="0.25">
      <c r="A335" s="12">
        <v>2055</v>
      </c>
      <c r="B335" s="12">
        <f t="shared" si="27"/>
        <v>2055</v>
      </c>
      <c r="C335" s="12">
        <f t="shared" si="27"/>
        <v>2054</v>
      </c>
      <c r="D335" s="12">
        <f t="shared" si="27"/>
        <v>2054</v>
      </c>
      <c r="E335" s="12">
        <f t="shared" si="25"/>
        <v>2301</v>
      </c>
      <c r="F335" s="12" cm="1">
        <f t="array" ref="F335">INDEX(GMWQ!$A$2:$NF$60,MATCH(1,(GMWQ!$NE$2:$NE$60=F$3)*(GMWQ!$ND$2:$ND$60=F$4)*(GMWQ!$NF$2:$NF$60=F$1),0),$E335-1966)</f>
        <v>42883.53</v>
      </c>
      <c r="G335" s="12" cm="1">
        <f t="array" ref="G335">INDEX(GMWQ!$A$2:$NF$60,MATCH(1,(GMWQ!$NE$2:$NE$60=G$3)*(GMWQ!$ND$2:$ND$60=G$4)*(GMWQ!$NF$2:$NF$60=G$1),0),$E335-1966)</f>
        <v>271.6651</v>
      </c>
      <c r="H335" s="12" cm="1">
        <f t="array" ref="H335">INDEX(GMWQ!$A$2:$NF$60,MATCH(1,(GMWQ!$NE$2:$NE$60=H$3)*(GMWQ!$ND$2:$ND$60=H$4)*(GMWQ!$NF$2:$NF$60=H$1),0),$E335-1966)</f>
        <v>14.096769999999999</v>
      </c>
      <c r="I335" s="12" cm="1">
        <f t="array" ref="I335">INDEX(GMWQ!$A$2:$NF$60,MATCH(1,(GMWQ!$NE$2:$NE$60=I$3)*(GMWQ!$ND$2:$ND$60=I$4)*(GMWQ!$NF$2:$NF$60=I$1),0),$E335-1966)</f>
        <v>1369.13</v>
      </c>
      <c r="J335" s="12" cm="1">
        <f t="array" ref="J335">INDEX(GMWQ!$A$2:$NF$60,MATCH(1,(GMWQ!$NE$2:$NE$60=J$3)*(GMWQ!$ND$2:$ND$60=J$4)*(GMWQ!$NF$2:$NF$60=J$1),0),$E335-1966)</f>
        <v>101.9836</v>
      </c>
      <c r="K335" s="12" cm="1">
        <f t="array" ref="K335">INDEX(GMWQ!$A$2:$NF$60,MATCH(1,(GMWQ!$NE$2:$NE$60=K$3)*(GMWQ!$ND$2:$ND$60=K$4)*(GMWQ!$NF$2:$NF$60=K$1),0),$E335-1966)</f>
        <v>237.24789999999999</v>
      </c>
      <c r="L335" s="12" cm="1">
        <f t="array" ref="L335">INDEX(GMWQ!$A$2:$NF$60,MATCH(1,(GMWQ!$NE$2:$NE$60=L$3)*(GMWQ!$ND$2:$ND$60=L$4)*(GMWQ!$NF$2:$NF$60=L$1),0),$E335-1966)</f>
        <v>2965.5889999999999</v>
      </c>
      <c r="M335" s="12" cm="1">
        <f t="array" ref="M335">INDEX(GMWQ!$A$2:$NF$60,MATCH(1,(GMWQ!$NE$2:$NE$60=M$3)*(GMWQ!$ND$2:$ND$60=M$4)*(GMWQ!$NF$2:$NF$60=M$1),0),$E335-1966)</f>
        <v>5393.6310000000003</v>
      </c>
      <c r="N335" s="12" cm="1">
        <f t="array" ref="N335">INDEX(GMWQ!$A$2:$NF$60,MATCH(1,(GMWQ!$NE$2:$NE$60=N$3)*(GMWQ!$ND$2:$ND$60=N$4)*(GMWQ!$NF$2:$NF$60=N$1),0),$E335-1966)</f>
        <v>2342.3829999999998</v>
      </c>
      <c r="O335" s="12" cm="1">
        <f t="array" ref="O335">INDEX(GMWQ!$A$2:$NF$60,MATCH(1,(GMWQ!$NE$2:$NE$60=O$3)*(GMWQ!$ND$2:$ND$60=O$4)*(GMWQ!$NF$2:$NF$60=O$1),0),$E335-1966)</f>
        <v>2998.0940000000001</v>
      </c>
      <c r="P335" s="12" cm="1">
        <f t="array" ref="P335">INDEX(GMWQ!$A$2:$NF$60,MATCH(1,(GMWQ!$NE$2:$NE$60=P$3)*(GMWQ!$ND$2:$ND$60=P$4)*(GMWQ!$NF$2:$NF$60=P$1),0),$E335-1966)</f>
        <v>2140.0360000000001</v>
      </c>
      <c r="Q335" s="12" cm="1">
        <f t="array" ref="Q335">INDEX(GMWQ!$A$2:$NF$60,MATCH(1,(GMWQ!$NE$2:$NE$60=Q$3)*(GMWQ!$ND$2:$ND$60=Q$4)*(GMWQ!$NF$2:$NF$60=Q$1),0),$E335-1966)</f>
        <v>1259.6410000000001</v>
      </c>
      <c r="R335" s="12" cm="1">
        <f t="array" ref="R335">INDEX(GMWQ!$A$2:$NF$60,MATCH(1,(GMWQ!$NE$2:$NE$60=R$3)*(GMWQ!$ND$2:$ND$60=R$4)*(GMWQ!$NF$2:$NF$60=R$1),0),$E335-1966)</f>
        <v>818.80439999999999</v>
      </c>
      <c r="S335" s="12" cm="1">
        <f t="array" ref="S335">INDEX(GMWQ!$A$2:$NF$60,MATCH(1,(GMWQ!$NE$2:$NE$60=S$3)*(GMWQ!$ND$2:$ND$60=S$4)*(GMWQ!$NF$2:$NF$60=S$1),0),$E335-1966)</f>
        <v>4920.2790000000005</v>
      </c>
      <c r="T335" s="12" cm="1">
        <f t="array" ref="T335">INDEX(GMWQ!$A$2:$NF$60,MATCH(1,(GMWQ!$NE$2:$NE$60=T$3)*(GMWQ!$ND$2:$ND$60=T$4)*(GMWQ!$NF$2:$NF$60=T$1),0),$E335-1966)</f>
        <v>4133.1769999999997</v>
      </c>
      <c r="U335" s="12" cm="1">
        <f t="array" ref="U335">INDEX(GMWQ!$A$2:$NF$60,MATCH(1,(GMWQ!$NE$2:$NE$60=U$3)*(GMWQ!$ND$2:$ND$60=U$4)*(GMWQ!$NF$2:$NF$60=U$1),0),$E335-1966)</f>
        <v>1546.922</v>
      </c>
      <c r="V335" s="12" cm="1">
        <f t="array" ref="V335">INDEX(GMWQ!$A$2:$NF$60,MATCH(1,(GMWQ!$NE$2:$NE$60=V$3)*(GMWQ!$ND$2:$ND$60=V$4)*(GMWQ!$NF$2:$NF$60=V$1),0),$E335-1966)</f>
        <v>3357.0720000000001</v>
      </c>
      <c r="W335" s="12" cm="1">
        <f t="array" ref="W335">INDEX(GMWQ!$A$2:$NF$60,MATCH(1,(GMWQ!$NE$2:$NE$60=W$3)*(GMWQ!$ND$2:$ND$60=W$4)*(GMWQ!$NF$2:$NF$60=W$1),0),$E335-1966)</f>
        <v>6484.8540000000003</v>
      </c>
      <c r="X335" s="12" cm="1">
        <f t="array" ref="X335">INDEX(GMWQ!$A$2:$NF$60,MATCH(1,(GMWQ!$NE$2:$NE$60=X$3)*(GMWQ!$ND$2:$ND$60=X$4)*(GMWQ!$NF$2:$NF$60=X$1),0),$E335-1966)</f>
        <v>1401.57</v>
      </c>
      <c r="Y335" s="12" cm="1">
        <f t="array" ref="Y335">INDEX(GMWQ!$A$2:$NF$60,MATCH(1,(GMWQ!$NE$2:$NE$60=Y$3)*(GMWQ!$ND$2:$ND$60=Y$4)*(GMWQ!$NF$2:$NF$60=Y$1),0),$E335-1966)</f>
        <v>1126.3499999999999</v>
      </c>
      <c r="Z335" s="12" cm="1">
        <f t="array" ref="Z335">INDEX(GMWQ!$A$2:$NF$60,MATCH(1,(GMWQ!$NE$2:$NE$60=Z$3)*(GMWQ!$ND$2:$ND$60=Z$4)*(GMWQ!$NF$2:$NF$60=Z$1),0),$E335-1966)</f>
        <v>39182.1</v>
      </c>
      <c r="AA335" s="12" cm="1">
        <f t="array" ref="AA335">INDEX(GMWQ!$A$2:$NF$60,MATCH(1,(GMWQ!$NE$2:$NE$60=AA$3)*(GMWQ!$ND$2:$ND$60=AA$4)*(GMWQ!$NF$2:$NF$60=AA$1),0),$E335-1966)</f>
        <v>6836.76</v>
      </c>
    </row>
    <row r="336" spans="1:27" x14ac:dyDescent="0.25">
      <c r="B336" s="12">
        <f t="shared" si="27"/>
        <v>2055</v>
      </c>
      <c r="C336" s="12">
        <f t="shared" si="27"/>
        <v>2055</v>
      </c>
      <c r="E336" s="12">
        <f t="shared" si="25"/>
        <v>2302</v>
      </c>
      <c r="F336" s="12" cm="1">
        <f t="array" ref="F336">INDEX(GMWQ!$A$2:$NF$60,MATCH(1,(GMWQ!$NE$2:$NE$60=F$3)*(GMWQ!$ND$2:$ND$60=F$4)*(GMWQ!$NF$2:$NF$60=F$1),0),$E336-1966)</f>
        <v>42887.75</v>
      </c>
      <c r="G336" s="12" cm="1">
        <f t="array" ref="G336">INDEX(GMWQ!$A$2:$NF$60,MATCH(1,(GMWQ!$NE$2:$NE$60=G$3)*(GMWQ!$ND$2:$ND$60=G$4)*(GMWQ!$NF$2:$NF$60=G$1),0),$E336-1966)</f>
        <v>271.05450000000002</v>
      </c>
      <c r="H336" s="12" cm="1">
        <f t="array" ref="H336">INDEX(GMWQ!$A$2:$NF$60,MATCH(1,(GMWQ!$NE$2:$NE$60=H$3)*(GMWQ!$ND$2:$ND$60=H$4)*(GMWQ!$NF$2:$NF$60=H$1),0),$E336-1966)</f>
        <v>13.92648</v>
      </c>
      <c r="I336" s="12" cm="1">
        <f t="array" ref="I336">INDEX(GMWQ!$A$2:$NF$60,MATCH(1,(GMWQ!$NE$2:$NE$60=I$3)*(GMWQ!$ND$2:$ND$60=I$4)*(GMWQ!$NF$2:$NF$60=I$1),0),$E336-1966)</f>
        <v>1361.5920000000001</v>
      </c>
      <c r="J336" s="12" cm="1">
        <f t="array" ref="J336">INDEX(GMWQ!$A$2:$NF$60,MATCH(1,(GMWQ!$NE$2:$NE$60=J$3)*(GMWQ!$ND$2:$ND$60=J$4)*(GMWQ!$NF$2:$NF$60=J$1),0),$E336-1966)</f>
        <v>101.5642</v>
      </c>
      <c r="K336" s="12" cm="1">
        <f t="array" ref="K336">INDEX(GMWQ!$A$2:$NF$60,MATCH(1,(GMWQ!$NE$2:$NE$60=K$3)*(GMWQ!$ND$2:$ND$60=K$4)*(GMWQ!$NF$2:$NF$60=K$1),0),$E336-1966)</f>
        <v>236.95240000000001</v>
      </c>
      <c r="L336" s="12" cm="1">
        <f t="array" ref="L336">INDEX(GMWQ!$A$2:$NF$60,MATCH(1,(GMWQ!$NE$2:$NE$60=L$3)*(GMWQ!$ND$2:$ND$60=L$4)*(GMWQ!$NF$2:$NF$60=L$1),0),$E336-1966)</f>
        <v>2967.8069999999998</v>
      </c>
      <c r="M336" s="12" cm="1">
        <f t="array" ref="M336">INDEX(GMWQ!$A$2:$NF$60,MATCH(1,(GMWQ!$NE$2:$NE$60=M$3)*(GMWQ!$ND$2:$ND$60=M$4)*(GMWQ!$NF$2:$NF$60=M$1),0),$E336-1966)</f>
        <v>5391.5259999999998</v>
      </c>
      <c r="N336" s="12" cm="1">
        <f t="array" ref="N336">INDEX(GMWQ!$A$2:$NF$60,MATCH(1,(GMWQ!$NE$2:$NE$60=N$3)*(GMWQ!$ND$2:$ND$60=N$4)*(GMWQ!$NF$2:$NF$60=N$1),0),$E336-1966)</f>
        <v>2342.585</v>
      </c>
      <c r="O336" s="12" cm="1">
        <f t="array" ref="O336">INDEX(GMWQ!$A$2:$NF$60,MATCH(1,(GMWQ!$NE$2:$NE$60=O$3)*(GMWQ!$ND$2:$ND$60=O$4)*(GMWQ!$NF$2:$NF$60=O$1),0),$E336-1966)</f>
        <v>2997.8710000000001</v>
      </c>
      <c r="P336" s="12" cm="1">
        <f t="array" ref="P336">INDEX(GMWQ!$A$2:$NF$60,MATCH(1,(GMWQ!$NE$2:$NE$60=P$3)*(GMWQ!$ND$2:$ND$60=P$4)*(GMWQ!$NF$2:$NF$60=P$1),0),$E336-1966)</f>
        <v>2142.3539999999998</v>
      </c>
      <c r="Q336" s="12" cm="1">
        <f t="array" ref="Q336">INDEX(GMWQ!$A$2:$NF$60,MATCH(1,(GMWQ!$NE$2:$NE$60=Q$3)*(GMWQ!$ND$2:$ND$60=Q$4)*(GMWQ!$NF$2:$NF$60=Q$1),0),$E336-1966)</f>
        <v>1259.3389999999999</v>
      </c>
      <c r="R336" s="12" cm="1">
        <f t="array" ref="R336">INDEX(GMWQ!$A$2:$NF$60,MATCH(1,(GMWQ!$NE$2:$NE$60=R$3)*(GMWQ!$ND$2:$ND$60=R$4)*(GMWQ!$NF$2:$NF$60=R$1),0),$E336-1966)</f>
        <v>819.09839999999997</v>
      </c>
      <c r="S336" s="12" cm="1">
        <f t="array" ref="S336">INDEX(GMWQ!$A$2:$NF$60,MATCH(1,(GMWQ!$NE$2:$NE$60=S$3)*(GMWQ!$ND$2:$ND$60=S$4)*(GMWQ!$NF$2:$NF$60=S$1),0),$E336-1966)</f>
        <v>4923.7960000000003</v>
      </c>
      <c r="T336" s="12" cm="1">
        <f t="array" ref="T336">INDEX(GMWQ!$A$2:$NF$60,MATCH(1,(GMWQ!$NE$2:$NE$60=T$3)*(GMWQ!$ND$2:$ND$60=T$4)*(GMWQ!$NF$2:$NF$60=T$1),0),$E336-1966)</f>
        <v>4136.3230000000003</v>
      </c>
      <c r="U336" s="12" cm="1">
        <f t="array" ref="U336">INDEX(GMWQ!$A$2:$NF$60,MATCH(1,(GMWQ!$NE$2:$NE$60=U$3)*(GMWQ!$ND$2:$ND$60=U$4)*(GMWQ!$NF$2:$NF$60=U$1),0),$E336-1966)</f>
        <v>1543.7639999999999</v>
      </c>
      <c r="V336" s="12" cm="1">
        <f t="array" ref="V336">INDEX(GMWQ!$A$2:$NF$60,MATCH(1,(GMWQ!$NE$2:$NE$60=V$3)*(GMWQ!$ND$2:$ND$60=V$4)*(GMWQ!$NF$2:$NF$60=V$1),0),$E336-1966)</f>
        <v>3356.5630000000001</v>
      </c>
      <c r="W336" s="12" cm="1">
        <f t="array" ref="W336">INDEX(GMWQ!$A$2:$NF$60,MATCH(1,(GMWQ!$NE$2:$NE$60=W$3)*(GMWQ!$ND$2:$ND$60=W$4)*(GMWQ!$NF$2:$NF$60=W$1),0),$E336-1966)</f>
        <v>6492.6379999999999</v>
      </c>
      <c r="X336" s="12" cm="1">
        <f t="array" ref="X336">INDEX(GMWQ!$A$2:$NF$60,MATCH(1,(GMWQ!$NE$2:$NE$60=X$3)*(GMWQ!$ND$2:$ND$60=X$4)*(GMWQ!$NF$2:$NF$60=X$1),0),$E336-1966)</f>
        <v>1401.8489999999999</v>
      </c>
      <c r="Y336" s="12" cm="1">
        <f t="array" ref="Y336">INDEX(GMWQ!$A$2:$NF$60,MATCH(1,(GMWQ!$NE$2:$NE$60=Y$3)*(GMWQ!$ND$2:$ND$60=Y$4)*(GMWQ!$NF$2:$NF$60=Y$1),0),$E336-1966)</f>
        <v>1126.1479999999999</v>
      </c>
      <c r="Z336" s="12" cm="1">
        <f t="array" ref="Z336">INDEX(GMWQ!$A$2:$NF$60,MATCH(1,(GMWQ!$NE$2:$NE$60=Z$3)*(GMWQ!$ND$2:$ND$60=Z$4)*(GMWQ!$NF$2:$NF$60=Z$1),0),$E336-1966)</f>
        <v>39185.96</v>
      </c>
      <c r="AA336" s="12" cm="1">
        <f t="array" ref="AA336">INDEX(GMWQ!$A$2:$NF$60,MATCH(1,(GMWQ!$NE$2:$NE$60=AA$3)*(GMWQ!$ND$2:$ND$60=AA$4)*(GMWQ!$NF$2:$NF$60=AA$1),0),$E336-1966)</f>
        <v>6837.4340000000002</v>
      </c>
    </row>
    <row r="337" spans="1:27" x14ac:dyDescent="0.25">
      <c r="B337" s="12">
        <f t="shared" si="27"/>
        <v>2055</v>
      </c>
      <c r="C337" s="12">
        <f t="shared" si="27"/>
        <v>2055</v>
      </c>
      <c r="E337" s="12">
        <f t="shared" si="25"/>
        <v>2303</v>
      </c>
      <c r="F337" s="12" cm="1">
        <f t="array" ref="F337">INDEX(GMWQ!$A$2:$NF$60,MATCH(1,(GMWQ!$NE$2:$NE$60=F$3)*(GMWQ!$ND$2:$ND$60=F$4)*(GMWQ!$NF$2:$NF$60=F$1),0),$E337-1966)</f>
        <v>42889.89</v>
      </c>
      <c r="G337" s="12" cm="1">
        <f t="array" ref="G337">INDEX(GMWQ!$A$2:$NF$60,MATCH(1,(GMWQ!$NE$2:$NE$60=G$3)*(GMWQ!$ND$2:$ND$60=G$4)*(GMWQ!$NF$2:$NF$60=G$1),0),$E337-1966)</f>
        <v>270.45710000000003</v>
      </c>
      <c r="H337" s="12" cm="1">
        <f t="array" ref="H337">INDEX(GMWQ!$A$2:$NF$60,MATCH(1,(GMWQ!$NE$2:$NE$60=H$3)*(GMWQ!$ND$2:$ND$60=H$4)*(GMWQ!$NF$2:$NF$60=H$1),0),$E337-1966)</f>
        <v>13.75844</v>
      </c>
      <c r="I337" s="12" cm="1">
        <f t="array" ref="I337">INDEX(GMWQ!$A$2:$NF$60,MATCH(1,(GMWQ!$NE$2:$NE$60=I$3)*(GMWQ!$ND$2:$ND$60=I$4)*(GMWQ!$NF$2:$NF$60=I$1),0),$E337-1966)</f>
        <v>1354.0840000000001</v>
      </c>
      <c r="J337" s="12" cm="1">
        <f t="array" ref="J337">INDEX(GMWQ!$A$2:$NF$60,MATCH(1,(GMWQ!$NE$2:$NE$60=J$3)*(GMWQ!$ND$2:$ND$60=J$4)*(GMWQ!$NF$2:$NF$60=J$1),0),$E337-1966)</f>
        <v>101.1463</v>
      </c>
      <c r="K337" s="12" cm="1">
        <f t="array" ref="K337">INDEX(GMWQ!$A$2:$NF$60,MATCH(1,(GMWQ!$NE$2:$NE$60=K$3)*(GMWQ!$ND$2:$ND$60=K$4)*(GMWQ!$NF$2:$NF$60=K$1),0),$E337-1966)</f>
        <v>236.65530000000001</v>
      </c>
      <c r="L337" s="12" cm="1">
        <f t="array" ref="L337">INDEX(GMWQ!$A$2:$NF$60,MATCH(1,(GMWQ!$NE$2:$NE$60=L$3)*(GMWQ!$ND$2:$ND$60=L$4)*(GMWQ!$NF$2:$NF$60=L$1),0),$E337-1966)</f>
        <v>2969.8910000000001</v>
      </c>
      <c r="M337" s="12" cm="1">
        <f t="array" ref="M337">INDEX(GMWQ!$A$2:$NF$60,MATCH(1,(GMWQ!$NE$2:$NE$60=M$3)*(GMWQ!$ND$2:$ND$60=M$4)*(GMWQ!$NF$2:$NF$60=M$1),0),$E337-1966)</f>
        <v>5389.1610000000001</v>
      </c>
      <c r="N337" s="12" cm="1">
        <f t="array" ref="N337">INDEX(GMWQ!$A$2:$NF$60,MATCH(1,(GMWQ!$NE$2:$NE$60=N$3)*(GMWQ!$ND$2:$ND$60=N$4)*(GMWQ!$NF$2:$NF$60=N$1),0),$E337-1966)</f>
        <v>2342.652</v>
      </c>
      <c r="O337" s="12" cm="1">
        <f t="array" ref="O337">INDEX(GMWQ!$A$2:$NF$60,MATCH(1,(GMWQ!$NE$2:$NE$60=O$3)*(GMWQ!$ND$2:$ND$60=O$4)*(GMWQ!$NF$2:$NF$60=O$1),0),$E337-1966)</f>
        <v>2997.4920000000002</v>
      </c>
      <c r="P337" s="12" cm="1">
        <f t="array" ref="P337">INDEX(GMWQ!$A$2:$NF$60,MATCH(1,(GMWQ!$NE$2:$NE$60=P$3)*(GMWQ!$ND$2:$ND$60=P$4)*(GMWQ!$NF$2:$NF$60=P$1),0),$E337-1966)</f>
        <v>2144.5479999999998</v>
      </c>
      <c r="Q337" s="12" cm="1">
        <f t="array" ref="Q337">INDEX(GMWQ!$A$2:$NF$60,MATCH(1,(GMWQ!$NE$2:$NE$60=Q$3)*(GMWQ!$ND$2:$ND$60=Q$4)*(GMWQ!$NF$2:$NF$60=Q$1),0),$E337-1966)</f>
        <v>1258.9690000000001</v>
      </c>
      <c r="R337" s="12" cm="1">
        <f t="array" ref="R337">INDEX(GMWQ!$A$2:$NF$60,MATCH(1,(GMWQ!$NE$2:$NE$60=R$3)*(GMWQ!$ND$2:$ND$60=R$4)*(GMWQ!$NF$2:$NF$60=R$1),0),$E337-1966)</f>
        <v>819.35249999999996</v>
      </c>
      <c r="S337" s="12" cm="1">
        <f t="array" ref="S337">INDEX(GMWQ!$A$2:$NF$60,MATCH(1,(GMWQ!$NE$2:$NE$60=S$3)*(GMWQ!$ND$2:$ND$60=S$4)*(GMWQ!$NF$2:$NF$60=S$1),0),$E337-1966)</f>
        <v>4927.0209999999997</v>
      </c>
      <c r="T337" s="12" cm="1">
        <f t="array" ref="T337">INDEX(GMWQ!$A$2:$NF$60,MATCH(1,(GMWQ!$NE$2:$NE$60=T$3)*(GMWQ!$ND$2:$ND$60=T$4)*(GMWQ!$NF$2:$NF$60=T$1),0),$E337-1966)</f>
        <v>4139.2309999999998</v>
      </c>
      <c r="U337" s="12" cm="1">
        <f t="array" ref="U337">INDEX(GMWQ!$A$2:$NF$60,MATCH(1,(GMWQ!$NE$2:$NE$60=U$3)*(GMWQ!$ND$2:$ND$60=U$4)*(GMWQ!$NF$2:$NF$60=U$1),0),$E337-1966)</f>
        <v>1540.5409999999999</v>
      </c>
      <c r="V337" s="12" cm="1">
        <f t="array" ref="V337">INDEX(GMWQ!$A$2:$NF$60,MATCH(1,(GMWQ!$NE$2:$NE$60=V$3)*(GMWQ!$ND$2:$ND$60=V$4)*(GMWQ!$NF$2:$NF$60=V$1),0),$E337-1966)</f>
        <v>3355.877</v>
      </c>
      <c r="W337" s="12" cm="1">
        <f t="array" ref="W337">INDEX(GMWQ!$A$2:$NF$60,MATCH(1,(GMWQ!$NE$2:$NE$60=W$3)*(GMWQ!$ND$2:$ND$60=W$4)*(GMWQ!$NF$2:$NF$60=W$1),0),$E337-1966)</f>
        <v>6500.107</v>
      </c>
      <c r="X337" s="12" cm="1">
        <f t="array" ref="X337">INDEX(GMWQ!$A$2:$NF$60,MATCH(1,(GMWQ!$NE$2:$NE$60=X$3)*(GMWQ!$ND$2:$ND$60=X$4)*(GMWQ!$NF$2:$NF$60=X$1),0),$E337-1966)</f>
        <v>1402.056</v>
      </c>
      <c r="Y337" s="12" cm="1">
        <f t="array" ref="Y337">INDEX(GMWQ!$A$2:$NF$60,MATCH(1,(GMWQ!$NE$2:$NE$60=Y$3)*(GMWQ!$ND$2:$ND$60=Y$4)*(GMWQ!$NF$2:$NF$60=Y$1),0),$E337-1966)</f>
        <v>1125.893</v>
      </c>
      <c r="Z337" s="12" cm="1">
        <f t="array" ref="Z337">INDEX(GMWQ!$A$2:$NF$60,MATCH(1,(GMWQ!$NE$2:$NE$60=Z$3)*(GMWQ!$ND$2:$ND$60=Z$4)*(GMWQ!$NF$2:$NF$60=Z$1),0),$E337-1966)</f>
        <v>39187.919999999998</v>
      </c>
      <c r="AA337" s="12" cm="1">
        <f t="array" ref="AA337">INDEX(GMWQ!$A$2:$NF$60,MATCH(1,(GMWQ!$NE$2:$NE$60=AA$3)*(GMWQ!$ND$2:$ND$60=AA$4)*(GMWQ!$NF$2:$NF$60=AA$1),0),$E337-1966)</f>
        <v>6837.7749999999996</v>
      </c>
    </row>
    <row r="338" spans="1:27" x14ac:dyDescent="0.25">
      <c r="B338" s="12">
        <f t="shared" si="27"/>
        <v>2055</v>
      </c>
      <c r="C338" s="12">
        <f t="shared" si="27"/>
        <v>2055</v>
      </c>
      <c r="E338" s="12">
        <f t="shared" si="25"/>
        <v>2304</v>
      </c>
      <c r="F338" s="12" cm="1">
        <f t="array" ref="F338">INDEX(GMWQ!$A$2:$NF$60,MATCH(1,(GMWQ!$NE$2:$NE$60=F$3)*(GMWQ!$ND$2:$ND$60=F$4)*(GMWQ!$NF$2:$NF$60=F$1),0),$E338-1966)</f>
        <v>42892.03</v>
      </c>
      <c r="G338" s="12" cm="1">
        <f t="array" ref="G338">INDEX(GMWQ!$A$2:$NF$60,MATCH(1,(GMWQ!$NE$2:$NE$60=G$3)*(GMWQ!$ND$2:$ND$60=G$4)*(GMWQ!$NF$2:$NF$60=G$1),0),$E338-1966)</f>
        <v>269.86009999999999</v>
      </c>
      <c r="H338" s="12" cm="1">
        <f t="array" ref="H338">INDEX(GMWQ!$A$2:$NF$60,MATCH(1,(GMWQ!$NE$2:$NE$60=H$3)*(GMWQ!$ND$2:$ND$60=H$4)*(GMWQ!$NF$2:$NF$60=H$1),0),$E338-1966)</f>
        <v>13.59263</v>
      </c>
      <c r="I338" s="12" cm="1">
        <f t="array" ref="I338">INDEX(GMWQ!$A$2:$NF$60,MATCH(1,(GMWQ!$NE$2:$NE$60=I$3)*(GMWQ!$ND$2:$ND$60=I$4)*(GMWQ!$NF$2:$NF$60=I$1),0),$E338-1966)</f>
        <v>1346.606</v>
      </c>
      <c r="J338" s="12" cm="1">
        <f t="array" ref="J338">INDEX(GMWQ!$A$2:$NF$60,MATCH(1,(GMWQ!$NE$2:$NE$60=J$3)*(GMWQ!$ND$2:$ND$60=J$4)*(GMWQ!$NF$2:$NF$60=J$1),0),$E338-1966)</f>
        <v>100.7294</v>
      </c>
      <c r="K338" s="12" cm="1">
        <f t="array" ref="K338">INDEX(GMWQ!$A$2:$NF$60,MATCH(1,(GMWQ!$NE$2:$NE$60=K$3)*(GMWQ!$ND$2:$ND$60=K$4)*(GMWQ!$NF$2:$NF$60=K$1),0),$E338-1966)</f>
        <v>236.35659999999999</v>
      </c>
      <c r="L338" s="12" cm="1">
        <f t="array" ref="L338">INDEX(GMWQ!$A$2:$NF$60,MATCH(1,(GMWQ!$NE$2:$NE$60=L$3)*(GMWQ!$ND$2:$ND$60=L$4)*(GMWQ!$NF$2:$NF$60=L$1),0),$E338-1966)</f>
        <v>2971.922</v>
      </c>
      <c r="M338" s="12" cm="1">
        <f t="array" ref="M338">INDEX(GMWQ!$A$2:$NF$60,MATCH(1,(GMWQ!$NE$2:$NE$60=M$3)*(GMWQ!$ND$2:$ND$60=M$4)*(GMWQ!$NF$2:$NF$60=M$1),0),$E338-1966)</f>
        <v>5386.79</v>
      </c>
      <c r="N338" s="12" cm="1">
        <f t="array" ref="N338">INDEX(GMWQ!$A$2:$NF$60,MATCH(1,(GMWQ!$NE$2:$NE$60=N$3)*(GMWQ!$ND$2:$ND$60=N$4)*(GMWQ!$NF$2:$NF$60=N$1),0),$E338-1966)</f>
        <v>2342.741</v>
      </c>
      <c r="O338" s="12" cm="1">
        <f t="array" ref="O338">INDEX(GMWQ!$A$2:$NF$60,MATCH(1,(GMWQ!$NE$2:$NE$60=O$3)*(GMWQ!$ND$2:$ND$60=O$4)*(GMWQ!$NF$2:$NF$60=O$1),0),$E338-1966)</f>
        <v>2997.1320000000001</v>
      </c>
      <c r="P338" s="12" cm="1">
        <f t="array" ref="P338">INDEX(GMWQ!$A$2:$NF$60,MATCH(1,(GMWQ!$NE$2:$NE$60=P$3)*(GMWQ!$ND$2:$ND$60=P$4)*(GMWQ!$NF$2:$NF$60=P$1),0),$E338-1966)</f>
        <v>2146.7809999999999</v>
      </c>
      <c r="Q338" s="12" cm="1">
        <f t="array" ref="Q338">INDEX(GMWQ!$A$2:$NF$60,MATCH(1,(GMWQ!$NE$2:$NE$60=Q$3)*(GMWQ!$ND$2:$ND$60=Q$4)*(GMWQ!$NF$2:$NF$60=Q$1),0),$E338-1966)</f>
        <v>1258.6079999999999</v>
      </c>
      <c r="R338" s="12" cm="1">
        <f t="array" ref="R338">INDEX(GMWQ!$A$2:$NF$60,MATCH(1,(GMWQ!$NE$2:$NE$60=R$3)*(GMWQ!$ND$2:$ND$60=R$4)*(GMWQ!$NF$2:$NF$60=R$1),0),$E338-1966)</f>
        <v>819.60109999999997</v>
      </c>
      <c r="S338" s="12" cm="1">
        <f t="array" ref="S338">INDEX(GMWQ!$A$2:$NF$60,MATCH(1,(GMWQ!$NE$2:$NE$60=S$3)*(GMWQ!$ND$2:$ND$60=S$4)*(GMWQ!$NF$2:$NF$60=S$1),0),$E338-1966)</f>
        <v>4930.2830000000004</v>
      </c>
      <c r="T338" s="12" cm="1">
        <f t="array" ref="T338">INDEX(GMWQ!$A$2:$NF$60,MATCH(1,(GMWQ!$NE$2:$NE$60=T$3)*(GMWQ!$ND$2:$ND$60=T$4)*(GMWQ!$NF$2:$NF$60=T$1),0),$E338-1966)</f>
        <v>4142.1629999999996</v>
      </c>
      <c r="U338" s="12" cm="1">
        <f t="array" ref="U338">INDEX(GMWQ!$A$2:$NF$60,MATCH(1,(GMWQ!$NE$2:$NE$60=U$3)*(GMWQ!$ND$2:$ND$60=U$4)*(GMWQ!$NF$2:$NF$60=U$1),0),$E338-1966)</f>
        <v>1537.3030000000001</v>
      </c>
      <c r="V338" s="12" cm="1">
        <f t="array" ref="V338">INDEX(GMWQ!$A$2:$NF$60,MATCH(1,(GMWQ!$NE$2:$NE$60=V$3)*(GMWQ!$ND$2:$ND$60=V$4)*(GMWQ!$NF$2:$NF$60=V$1),0),$E338-1966)</f>
        <v>3355.1680000000001</v>
      </c>
      <c r="W338" s="12" cm="1">
        <f t="array" ref="W338">INDEX(GMWQ!$A$2:$NF$60,MATCH(1,(GMWQ!$NE$2:$NE$60=W$3)*(GMWQ!$ND$2:$ND$60=W$4)*(GMWQ!$NF$2:$NF$60=W$1),0),$E338-1966)</f>
        <v>6507.5169999999998</v>
      </c>
      <c r="X338" s="12" cm="1">
        <f t="array" ref="X338">INDEX(GMWQ!$A$2:$NF$60,MATCH(1,(GMWQ!$NE$2:$NE$60=X$3)*(GMWQ!$ND$2:$ND$60=X$4)*(GMWQ!$NF$2:$NF$60=X$1),0),$E338-1966)</f>
        <v>1402.25</v>
      </c>
      <c r="Y338" s="12" cm="1">
        <f t="array" ref="Y338">INDEX(GMWQ!$A$2:$NF$60,MATCH(1,(GMWQ!$NE$2:$NE$60=Y$3)*(GMWQ!$ND$2:$ND$60=Y$4)*(GMWQ!$NF$2:$NF$60=Y$1),0),$E338-1966)</f>
        <v>1125.623</v>
      </c>
      <c r="Z338" s="12" cm="1">
        <f t="array" ref="Z338">INDEX(GMWQ!$A$2:$NF$60,MATCH(1,(GMWQ!$NE$2:$NE$60=Z$3)*(GMWQ!$ND$2:$ND$60=Z$4)*(GMWQ!$NF$2:$NF$60=Z$1),0),$E338-1966)</f>
        <v>39189.870000000003</v>
      </c>
      <c r="AA338" s="12" cm="1">
        <f t="array" ref="AA338">INDEX(GMWQ!$A$2:$NF$60,MATCH(1,(GMWQ!$NE$2:$NE$60=AA$3)*(GMWQ!$ND$2:$ND$60=AA$4)*(GMWQ!$NF$2:$NF$60=AA$1),0),$E338-1966)</f>
        <v>6838.116</v>
      </c>
    </row>
    <row r="339" spans="1:27" x14ac:dyDescent="0.25">
      <c r="A339" s="12">
        <v>2056</v>
      </c>
      <c r="B339" s="12">
        <f t="shared" si="27"/>
        <v>2056</v>
      </c>
      <c r="C339" s="12">
        <f t="shared" si="27"/>
        <v>2055</v>
      </c>
      <c r="D339" s="12">
        <f t="shared" si="27"/>
        <v>2055</v>
      </c>
      <c r="E339" s="12">
        <f t="shared" si="25"/>
        <v>2305</v>
      </c>
      <c r="F339" s="12" cm="1">
        <f t="array" ref="F339">INDEX(GMWQ!$A$2:$NF$60,MATCH(1,(GMWQ!$NE$2:$NE$60=F$3)*(GMWQ!$ND$2:$ND$60=F$4)*(GMWQ!$NF$2:$NF$60=F$1),0),$E339-1966)</f>
        <v>42894.17</v>
      </c>
      <c r="G339" s="12" cm="1">
        <f t="array" ref="G339">INDEX(GMWQ!$A$2:$NF$60,MATCH(1,(GMWQ!$NE$2:$NE$60=G$3)*(GMWQ!$ND$2:$ND$60=G$4)*(GMWQ!$NF$2:$NF$60=G$1),0),$E339-1966)</f>
        <v>269.31920000000002</v>
      </c>
      <c r="H339" s="12" cm="1">
        <f t="array" ref="H339">INDEX(GMWQ!$A$2:$NF$60,MATCH(1,(GMWQ!$NE$2:$NE$60=H$3)*(GMWQ!$ND$2:$ND$60=H$4)*(GMWQ!$NF$2:$NF$60=H$1),0),$E339-1966)</f>
        <v>13.430070000000001</v>
      </c>
      <c r="I339" s="12" cm="1">
        <f t="array" ref="I339">INDEX(GMWQ!$A$2:$NF$60,MATCH(1,(GMWQ!$NE$2:$NE$60=I$3)*(GMWQ!$ND$2:$ND$60=I$4)*(GMWQ!$NF$2:$NF$60=I$1),0),$E339-1966)</f>
        <v>1339.2629999999999</v>
      </c>
      <c r="J339" s="12" cm="1">
        <f t="array" ref="J339">INDEX(GMWQ!$A$2:$NF$60,MATCH(1,(GMWQ!$NE$2:$NE$60=J$3)*(GMWQ!$ND$2:$ND$60=J$4)*(GMWQ!$NF$2:$NF$60=J$1),0),$E339-1966)</f>
        <v>100.3218</v>
      </c>
      <c r="K339" s="12" cm="1">
        <f t="array" ref="K339">INDEX(GMWQ!$A$2:$NF$60,MATCH(1,(GMWQ!$NE$2:$NE$60=K$3)*(GMWQ!$ND$2:$ND$60=K$4)*(GMWQ!$NF$2:$NF$60=K$1),0),$E339-1966)</f>
        <v>236.0745</v>
      </c>
      <c r="L339" s="12" cm="1">
        <f t="array" ref="L339">INDEX(GMWQ!$A$2:$NF$60,MATCH(1,(GMWQ!$NE$2:$NE$60=L$3)*(GMWQ!$ND$2:$ND$60=L$4)*(GMWQ!$NF$2:$NF$60=L$1),0),$E339-1966)</f>
        <v>2974.1759999999999</v>
      </c>
      <c r="M339" s="12" cm="1">
        <f t="array" ref="M339">INDEX(GMWQ!$A$2:$NF$60,MATCH(1,(GMWQ!$NE$2:$NE$60=M$3)*(GMWQ!$ND$2:$ND$60=M$4)*(GMWQ!$NF$2:$NF$60=M$1),0),$E339-1966)</f>
        <v>5384.2889999999998</v>
      </c>
      <c r="N339" s="12" cm="1">
        <f t="array" ref="N339">INDEX(GMWQ!$A$2:$NF$60,MATCH(1,(GMWQ!$NE$2:$NE$60=N$3)*(GMWQ!$ND$2:$ND$60=N$4)*(GMWQ!$NF$2:$NF$60=N$1),0),$E339-1966)</f>
        <v>2342.6509999999998</v>
      </c>
      <c r="O339" s="12" cm="1">
        <f t="array" ref="O339">INDEX(GMWQ!$A$2:$NF$60,MATCH(1,(GMWQ!$NE$2:$NE$60=O$3)*(GMWQ!$ND$2:$ND$60=O$4)*(GMWQ!$NF$2:$NF$60=O$1),0),$E339-1966)</f>
        <v>2996.558</v>
      </c>
      <c r="P339" s="12" cm="1">
        <f t="array" ref="P339">INDEX(GMWQ!$A$2:$NF$60,MATCH(1,(GMWQ!$NE$2:$NE$60=P$3)*(GMWQ!$ND$2:$ND$60=P$4)*(GMWQ!$NF$2:$NF$60=P$1),0),$E339-1966)</f>
        <v>2148.8040000000001</v>
      </c>
      <c r="Q339" s="12" cm="1">
        <f t="array" ref="Q339">INDEX(GMWQ!$A$2:$NF$60,MATCH(1,(GMWQ!$NE$2:$NE$60=Q$3)*(GMWQ!$ND$2:$ND$60=Q$4)*(GMWQ!$NF$2:$NF$60=Q$1),0),$E339-1966)</f>
        <v>1258.1980000000001</v>
      </c>
      <c r="R339" s="12" cm="1">
        <f t="array" ref="R339">INDEX(GMWQ!$A$2:$NF$60,MATCH(1,(GMWQ!$NE$2:$NE$60=R$3)*(GMWQ!$ND$2:$ND$60=R$4)*(GMWQ!$NF$2:$NF$60=R$1),0),$E339-1966)</f>
        <v>819.88329999999996</v>
      </c>
      <c r="S339" s="12" cm="1">
        <f t="array" ref="S339">INDEX(GMWQ!$A$2:$NF$60,MATCH(1,(GMWQ!$NE$2:$NE$60=S$3)*(GMWQ!$ND$2:$ND$60=S$4)*(GMWQ!$NF$2:$NF$60=S$1),0),$E339-1966)</f>
        <v>4933.2889999999998</v>
      </c>
      <c r="T339" s="12" cm="1">
        <f t="array" ref="T339">INDEX(GMWQ!$A$2:$NF$60,MATCH(1,(GMWQ!$NE$2:$NE$60=T$3)*(GMWQ!$ND$2:$ND$60=T$4)*(GMWQ!$NF$2:$NF$60=T$1),0),$E339-1966)</f>
        <v>4144.875</v>
      </c>
      <c r="U339" s="12" cm="1">
        <f t="array" ref="U339">INDEX(GMWQ!$A$2:$NF$60,MATCH(1,(GMWQ!$NE$2:$NE$60=U$3)*(GMWQ!$ND$2:$ND$60=U$4)*(GMWQ!$NF$2:$NF$60=U$1),0),$E339-1966)</f>
        <v>1534.1659999999999</v>
      </c>
      <c r="V339" s="12" cm="1">
        <f t="array" ref="V339">INDEX(GMWQ!$A$2:$NF$60,MATCH(1,(GMWQ!$NE$2:$NE$60=V$3)*(GMWQ!$ND$2:$ND$60=V$4)*(GMWQ!$NF$2:$NF$60=V$1),0),$E339-1966)</f>
        <v>3354.627</v>
      </c>
      <c r="W339" s="12" cm="1">
        <f t="array" ref="W339">INDEX(GMWQ!$A$2:$NF$60,MATCH(1,(GMWQ!$NE$2:$NE$60=W$3)*(GMWQ!$ND$2:$ND$60=W$4)*(GMWQ!$NF$2:$NF$60=W$1),0),$E339-1966)</f>
        <v>6515.3130000000001</v>
      </c>
      <c r="X339" s="12" cm="1">
        <f t="array" ref="X339">INDEX(GMWQ!$A$2:$NF$60,MATCH(1,(GMWQ!$NE$2:$NE$60=X$3)*(GMWQ!$ND$2:$ND$60=X$4)*(GMWQ!$NF$2:$NF$60=X$1),0),$E339-1966)</f>
        <v>1402.5170000000001</v>
      </c>
      <c r="Y339" s="12" cm="1">
        <f t="array" ref="Y339">INDEX(GMWQ!$A$2:$NF$60,MATCH(1,(GMWQ!$NE$2:$NE$60=Y$3)*(GMWQ!$ND$2:$ND$60=Y$4)*(GMWQ!$NF$2:$NF$60=Y$1),0),$E339-1966)</f>
        <v>1125.4190000000001</v>
      </c>
      <c r="Z339" s="12" cm="1">
        <f t="array" ref="Z339">INDEX(GMWQ!$A$2:$NF$60,MATCH(1,(GMWQ!$NE$2:$NE$60=Z$3)*(GMWQ!$ND$2:$ND$60=Z$4)*(GMWQ!$NF$2:$NF$60=Z$1),0),$E339-1966)</f>
        <v>39191.83</v>
      </c>
      <c r="AA339" s="12" cm="1">
        <f t="array" ref="AA339">INDEX(GMWQ!$A$2:$NF$60,MATCH(1,(GMWQ!$NE$2:$NE$60=AA$3)*(GMWQ!$ND$2:$ND$60=AA$4)*(GMWQ!$NF$2:$NF$60=AA$1),0),$E339-1966)</f>
        <v>6838.4570000000003</v>
      </c>
    </row>
    <row r="340" spans="1:27" x14ac:dyDescent="0.25">
      <c r="B340" s="12">
        <f t="shared" si="27"/>
        <v>2056</v>
      </c>
      <c r="C340" s="12">
        <f t="shared" si="27"/>
        <v>2056</v>
      </c>
      <c r="E340" s="12">
        <f t="shared" si="25"/>
        <v>2306</v>
      </c>
      <c r="F340" s="12" cm="1">
        <f t="array" ref="F340">INDEX(GMWQ!$A$2:$NF$60,MATCH(1,(GMWQ!$NE$2:$NE$60=F$3)*(GMWQ!$ND$2:$ND$60=F$4)*(GMWQ!$NF$2:$NF$60=F$1),0),$E340-1966)</f>
        <v>42896.31</v>
      </c>
      <c r="G340" s="12" cm="1">
        <f t="array" ref="G340">INDEX(GMWQ!$A$2:$NF$60,MATCH(1,(GMWQ!$NE$2:$NE$60=G$3)*(GMWQ!$ND$2:$ND$60=G$4)*(GMWQ!$NF$2:$NF$60=G$1),0),$E340-1966)</f>
        <v>268.75229999999999</v>
      </c>
      <c r="H340" s="12" cm="1">
        <f t="array" ref="H340">INDEX(GMWQ!$A$2:$NF$60,MATCH(1,(GMWQ!$NE$2:$NE$60=H$3)*(GMWQ!$ND$2:$ND$60=H$4)*(GMWQ!$NF$2:$NF$60=H$1),0),$E340-1966)</f>
        <v>13.26904</v>
      </c>
      <c r="I340" s="12" cm="1">
        <f t="array" ref="I340">INDEX(GMWQ!$A$2:$NF$60,MATCH(1,(GMWQ!$NE$2:$NE$60=I$3)*(GMWQ!$ND$2:$ND$60=I$4)*(GMWQ!$NF$2:$NF$60=I$1),0),$E340-1966)</f>
        <v>1331.884</v>
      </c>
      <c r="J340" s="12" cm="1">
        <f t="array" ref="J340">INDEX(GMWQ!$A$2:$NF$60,MATCH(1,(GMWQ!$NE$2:$NE$60=J$3)*(GMWQ!$ND$2:$ND$60=J$4)*(GMWQ!$NF$2:$NF$60=J$1),0),$E340-1966)</f>
        <v>99.910529999999994</v>
      </c>
      <c r="K340" s="12" cm="1">
        <f t="array" ref="K340">INDEX(GMWQ!$A$2:$NF$60,MATCH(1,(GMWQ!$NE$2:$NE$60=K$3)*(GMWQ!$ND$2:$ND$60=K$4)*(GMWQ!$NF$2:$NF$60=K$1),0),$E340-1966)</f>
        <v>235.77979999999999</v>
      </c>
      <c r="L340" s="12" cm="1">
        <f t="array" ref="L340">INDEX(GMWQ!$A$2:$NF$60,MATCH(1,(GMWQ!$NE$2:$NE$60=L$3)*(GMWQ!$ND$2:$ND$60=L$4)*(GMWQ!$NF$2:$NF$60=L$1),0),$E340-1966)</f>
        <v>2976.1959999999999</v>
      </c>
      <c r="M340" s="12" cm="1">
        <f t="array" ref="M340">INDEX(GMWQ!$A$2:$NF$60,MATCH(1,(GMWQ!$NE$2:$NE$60=M$3)*(GMWQ!$ND$2:$ND$60=M$4)*(GMWQ!$NF$2:$NF$60=M$1),0),$E340-1966)</f>
        <v>5381.8959999999997</v>
      </c>
      <c r="N340" s="12" cm="1">
        <f t="array" ref="N340">INDEX(GMWQ!$A$2:$NF$60,MATCH(1,(GMWQ!$NE$2:$NE$60=N$3)*(GMWQ!$ND$2:$ND$60=N$4)*(GMWQ!$NF$2:$NF$60=N$1),0),$E340-1966)</f>
        <v>2342.7199999999998</v>
      </c>
      <c r="O340" s="12" cm="1">
        <f t="array" ref="O340">INDEX(GMWQ!$A$2:$NF$60,MATCH(1,(GMWQ!$NE$2:$NE$60=O$3)*(GMWQ!$ND$2:$ND$60=O$4)*(GMWQ!$NF$2:$NF$60=O$1),0),$E340-1966)</f>
        <v>2996.1709999999998</v>
      </c>
      <c r="P340" s="12" cm="1">
        <f t="array" ref="P340">INDEX(GMWQ!$A$2:$NF$60,MATCH(1,(GMWQ!$NE$2:$NE$60=P$3)*(GMWQ!$ND$2:$ND$60=P$4)*(GMWQ!$NF$2:$NF$60=P$1),0),$E340-1966)</f>
        <v>2151.0219999999999</v>
      </c>
      <c r="Q340" s="12" cm="1">
        <f t="array" ref="Q340">INDEX(GMWQ!$A$2:$NF$60,MATCH(1,(GMWQ!$NE$2:$NE$60=Q$3)*(GMWQ!$ND$2:$ND$60=Q$4)*(GMWQ!$NF$2:$NF$60=Q$1),0),$E340-1966)</f>
        <v>1257.829</v>
      </c>
      <c r="R340" s="12" cm="1">
        <f t="array" ref="R340">INDEX(GMWQ!$A$2:$NF$60,MATCH(1,(GMWQ!$NE$2:$NE$60=R$3)*(GMWQ!$ND$2:$ND$60=R$4)*(GMWQ!$NF$2:$NF$60=R$1),0),$E340-1966)</f>
        <v>820.12929999999994</v>
      </c>
      <c r="S340" s="12" cm="1">
        <f t="array" ref="S340">INDEX(GMWQ!$A$2:$NF$60,MATCH(1,(GMWQ!$NE$2:$NE$60=S$3)*(GMWQ!$ND$2:$ND$60=S$4)*(GMWQ!$NF$2:$NF$60=S$1),0),$E340-1966)</f>
        <v>4936.5020000000004</v>
      </c>
      <c r="T340" s="12" cm="1">
        <f t="array" ref="T340">INDEX(GMWQ!$A$2:$NF$60,MATCH(1,(GMWQ!$NE$2:$NE$60=T$3)*(GMWQ!$ND$2:$ND$60=T$4)*(GMWQ!$NF$2:$NF$60=T$1),0),$E340-1966)</f>
        <v>4147.7659999999996</v>
      </c>
      <c r="U340" s="12" cm="1">
        <f t="array" ref="U340">INDEX(GMWQ!$A$2:$NF$60,MATCH(1,(GMWQ!$NE$2:$NE$60=U$3)*(GMWQ!$ND$2:$ND$60=U$4)*(GMWQ!$NF$2:$NF$60=U$1),0),$E340-1966)</f>
        <v>1530.941</v>
      </c>
      <c r="V340" s="12" cm="1">
        <f t="array" ref="V340">INDEX(GMWQ!$A$2:$NF$60,MATCH(1,(GMWQ!$NE$2:$NE$60=V$3)*(GMWQ!$ND$2:$ND$60=V$4)*(GMWQ!$NF$2:$NF$60=V$1),0),$E340-1966)</f>
        <v>3353.92</v>
      </c>
      <c r="W340" s="12" cm="1">
        <f t="array" ref="W340">INDEX(GMWQ!$A$2:$NF$60,MATCH(1,(GMWQ!$NE$2:$NE$60=W$3)*(GMWQ!$ND$2:$ND$60=W$4)*(GMWQ!$NF$2:$NF$60=W$1),0),$E340-1966)</f>
        <v>6522.7569999999996</v>
      </c>
      <c r="X340" s="12" cm="1">
        <f t="array" ref="X340">INDEX(GMWQ!$A$2:$NF$60,MATCH(1,(GMWQ!$NE$2:$NE$60=X$3)*(GMWQ!$ND$2:$ND$60=X$4)*(GMWQ!$NF$2:$NF$60=X$1),0),$E340-1966)</f>
        <v>1402.713</v>
      </c>
      <c r="Y340" s="12" cm="1">
        <f t="array" ref="Y340">INDEX(GMWQ!$A$2:$NF$60,MATCH(1,(GMWQ!$NE$2:$NE$60=Y$3)*(GMWQ!$ND$2:$ND$60=Y$4)*(GMWQ!$NF$2:$NF$60=Y$1),0),$E340-1966)</f>
        <v>1125.152</v>
      </c>
      <c r="Z340" s="12" cm="1">
        <f t="array" ref="Z340">INDEX(GMWQ!$A$2:$NF$60,MATCH(1,(GMWQ!$NE$2:$NE$60=Z$3)*(GMWQ!$ND$2:$ND$60=Z$4)*(GMWQ!$NF$2:$NF$60=Z$1),0),$E340-1966)</f>
        <v>39193.78</v>
      </c>
      <c r="AA340" s="12" cm="1">
        <f t="array" ref="AA340">INDEX(GMWQ!$A$2:$NF$60,MATCH(1,(GMWQ!$NE$2:$NE$60=AA$3)*(GMWQ!$ND$2:$ND$60=AA$4)*(GMWQ!$NF$2:$NF$60=AA$1),0),$E340-1966)</f>
        <v>6838.7979999999998</v>
      </c>
    </row>
    <row r="341" spans="1:27" x14ac:dyDescent="0.25">
      <c r="B341" s="12">
        <f t="shared" si="27"/>
        <v>2056</v>
      </c>
      <c r="C341" s="12">
        <f t="shared" si="27"/>
        <v>2056</v>
      </c>
      <c r="E341" s="12">
        <f t="shared" si="25"/>
        <v>2307</v>
      </c>
      <c r="F341" s="12" cm="1">
        <f t="array" ref="F341">INDEX(GMWQ!$A$2:$NF$60,MATCH(1,(GMWQ!$NE$2:$NE$60=F$3)*(GMWQ!$ND$2:$ND$60=F$4)*(GMWQ!$NF$2:$NF$60=F$1),0),$E341-1966)</f>
        <v>42898.33</v>
      </c>
      <c r="G341" s="12" cm="1">
        <f t="array" ref="G341">INDEX(GMWQ!$A$2:$NF$60,MATCH(1,(GMWQ!$NE$2:$NE$60=G$3)*(GMWQ!$ND$2:$ND$60=G$4)*(GMWQ!$NF$2:$NF$60=G$1),0),$E341-1966)</f>
        <v>268.20830000000001</v>
      </c>
      <c r="H341" s="12" cm="1">
        <f t="array" ref="H341">INDEX(GMWQ!$A$2:$NF$60,MATCH(1,(GMWQ!$NE$2:$NE$60=H$3)*(GMWQ!$ND$2:$ND$60=H$4)*(GMWQ!$NF$2:$NF$60=H$1),0),$E341-1966)</f>
        <v>13.11041</v>
      </c>
      <c r="I341" s="12" cm="1">
        <f t="array" ref="I341">INDEX(GMWQ!$A$2:$NF$60,MATCH(1,(GMWQ!$NE$2:$NE$60=I$3)*(GMWQ!$ND$2:$ND$60=I$4)*(GMWQ!$NF$2:$NF$60=I$1),0),$E341-1966)</f>
        <v>1324.5650000000001</v>
      </c>
      <c r="J341" s="12" cm="1">
        <f t="array" ref="J341">INDEX(GMWQ!$A$2:$NF$60,MATCH(1,(GMWQ!$NE$2:$NE$60=J$3)*(GMWQ!$ND$2:$ND$60=J$4)*(GMWQ!$NF$2:$NF$60=J$1),0),$E341-1966)</f>
        <v>99.502589999999998</v>
      </c>
      <c r="K341" s="12" cm="1">
        <f t="array" ref="K341">INDEX(GMWQ!$A$2:$NF$60,MATCH(1,(GMWQ!$NE$2:$NE$60=K$3)*(GMWQ!$ND$2:$ND$60=K$4)*(GMWQ!$NF$2:$NF$60=K$1),0),$E341-1966)</f>
        <v>235.48830000000001</v>
      </c>
      <c r="L341" s="12" cm="1">
        <f t="array" ref="L341">INDEX(GMWQ!$A$2:$NF$60,MATCH(1,(GMWQ!$NE$2:$NE$60=L$3)*(GMWQ!$ND$2:$ND$60=L$4)*(GMWQ!$NF$2:$NF$60=L$1),0),$E341-1966)</f>
        <v>2978.2130000000002</v>
      </c>
      <c r="M341" s="12" cm="1">
        <f t="array" ref="M341">INDEX(GMWQ!$A$2:$NF$60,MATCH(1,(GMWQ!$NE$2:$NE$60=M$3)*(GMWQ!$ND$2:$ND$60=M$4)*(GMWQ!$NF$2:$NF$60=M$1),0),$E341-1966)</f>
        <v>5379.4830000000002</v>
      </c>
      <c r="N341" s="12" cm="1">
        <f t="array" ref="N341">INDEX(GMWQ!$A$2:$NF$60,MATCH(1,(GMWQ!$NE$2:$NE$60=N$3)*(GMWQ!$ND$2:$ND$60=N$4)*(GMWQ!$NF$2:$NF$60=N$1),0),$E341-1966)</f>
        <v>2342.7530000000002</v>
      </c>
      <c r="O341" s="12" cm="1">
        <f t="array" ref="O341">INDEX(GMWQ!$A$2:$NF$60,MATCH(1,(GMWQ!$NE$2:$NE$60=O$3)*(GMWQ!$ND$2:$ND$60=O$4)*(GMWQ!$NF$2:$NF$60=O$1),0),$E341-1966)</f>
        <v>2995.7539999999999</v>
      </c>
      <c r="P341" s="12" cm="1">
        <f t="array" ref="P341">INDEX(GMWQ!$A$2:$NF$60,MATCH(1,(GMWQ!$NE$2:$NE$60=P$3)*(GMWQ!$ND$2:$ND$60=P$4)*(GMWQ!$NF$2:$NF$60=P$1),0),$E341-1966)</f>
        <v>2153.2130000000002</v>
      </c>
      <c r="Q341" s="12" cm="1">
        <f t="array" ref="Q341">INDEX(GMWQ!$A$2:$NF$60,MATCH(1,(GMWQ!$NE$2:$NE$60=Q$3)*(GMWQ!$ND$2:$ND$60=Q$4)*(GMWQ!$NF$2:$NF$60=Q$1),0),$E341-1966)</f>
        <v>1257.45</v>
      </c>
      <c r="R341" s="12" cm="1">
        <f t="array" ref="R341">INDEX(GMWQ!$A$2:$NF$60,MATCH(1,(GMWQ!$NE$2:$NE$60=R$3)*(GMWQ!$ND$2:$ND$60=R$4)*(GMWQ!$NF$2:$NF$60=R$1),0),$E341-1966)</f>
        <v>820.37279999999998</v>
      </c>
      <c r="S341" s="12" cm="1">
        <f t="array" ref="S341">INDEX(GMWQ!$A$2:$NF$60,MATCH(1,(GMWQ!$NE$2:$NE$60=S$3)*(GMWQ!$ND$2:$ND$60=S$4)*(GMWQ!$NF$2:$NF$60=S$1),0),$E341-1966)</f>
        <v>4939.652</v>
      </c>
      <c r="T341" s="12" cm="1">
        <f t="array" ref="T341">INDEX(GMWQ!$A$2:$NF$60,MATCH(1,(GMWQ!$NE$2:$NE$60=T$3)*(GMWQ!$ND$2:$ND$60=T$4)*(GMWQ!$NF$2:$NF$60=T$1),0),$E341-1966)</f>
        <v>4150.6040000000003</v>
      </c>
      <c r="U341" s="12" cm="1">
        <f t="array" ref="U341">INDEX(GMWQ!$A$2:$NF$60,MATCH(1,(GMWQ!$NE$2:$NE$60=U$3)*(GMWQ!$ND$2:$ND$60=U$4)*(GMWQ!$NF$2:$NF$60=U$1),0),$E341-1966)</f>
        <v>1527.732</v>
      </c>
      <c r="V341" s="12" cm="1">
        <f t="array" ref="V341">INDEX(GMWQ!$A$2:$NF$60,MATCH(1,(GMWQ!$NE$2:$NE$60=V$3)*(GMWQ!$ND$2:$ND$60=V$4)*(GMWQ!$NF$2:$NF$60=V$1),0),$E341-1966)</f>
        <v>3353.2109999999998</v>
      </c>
      <c r="W341" s="12" cm="1">
        <f t="array" ref="W341">INDEX(GMWQ!$A$2:$NF$60,MATCH(1,(GMWQ!$NE$2:$NE$60=W$3)*(GMWQ!$ND$2:$ND$60=W$4)*(GMWQ!$NF$2:$NF$60=W$1),0),$E341-1966)</f>
        <v>6530.2269999999999</v>
      </c>
      <c r="X341" s="12" cm="1">
        <f t="array" ref="X341">INDEX(GMWQ!$A$2:$NF$60,MATCH(1,(GMWQ!$NE$2:$NE$60=X$3)*(GMWQ!$ND$2:$ND$60=X$4)*(GMWQ!$NF$2:$NF$60=X$1),0),$E341-1966)</f>
        <v>1402.9090000000001</v>
      </c>
      <c r="Y341" s="12" cm="1">
        <f t="array" ref="Y341">INDEX(GMWQ!$A$2:$NF$60,MATCH(1,(GMWQ!$NE$2:$NE$60=Y$3)*(GMWQ!$ND$2:$ND$60=Y$4)*(GMWQ!$NF$2:$NF$60=Y$1),0),$E341-1966)</f>
        <v>1124.8869999999999</v>
      </c>
      <c r="Z341" s="12" cm="1">
        <f t="array" ref="Z341">INDEX(GMWQ!$A$2:$NF$60,MATCH(1,(GMWQ!$NE$2:$NE$60=Z$3)*(GMWQ!$ND$2:$ND$60=Z$4)*(GMWQ!$NF$2:$NF$60=Z$1),0),$E341-1966)</f>
        <v>39195.629999999997</v>
      </c>
      <c r="AA341" s="12" cm="1">
        <f t="array" ref="AA341">INDEX(GMWQ!$A$2:$NF$60,MATCH(1,(GMWQ!$NE$2:$NE$60=AA$3)*(GMWQ!$ND$2:$ND$60=AA$4)*(GMWQ!$NF$2:$NF$60=AA$1),0),$E341-1966)</f>
        <v>6839.12</v>
      </c>
    </row>
    <row r="342" spans="1:27" x14ac:dyDescent="0.25">
      <c r="B342" s="12">
        <f t="shared" si="27"/>
        <v>2056</v>
      </c>
      <c r="C342" s="12">
        <f t="shared" si="27"/>
        <v>2056</v>
      </c>
      <c r="E342" s="12">
        <f t="shared" si="25"/>
        <v>2308</v>
      </c>
      <c r="F342" s="12" cm="1">
        <f t="array" ref="F342">INDEX(GMWQ!$A$2:$NF$60,MATCH(1,(GMWQ!$NE$2:$NE$60=F$3)*(GMWQ!$ND$2:$ND$60=F$4)*(GMWQ!$NF$2:$NF$60=F$1),0),$E342-1966)</f>
        <v>42900.35</v>
      </c>
      <c r="G342" s="12" cm="1">
        <f t="array" ref="G342">INDEX(GMWQ!$A$2:$NF$60,MATCH(1,(GMWQ!$NE$2:$NE$60=G$3)*(GMWQ!$ND$2:$ND$60=G$4)*(GMWQ!$NF$2:$NF$60=G$1),0),$E342-1966)</f>
        <v>267.66199999999998</v>
      </c>
      <c r="H342" s="12" cm="1">
        <f t="array" ref="H342">INDEX(GMWQ!$A$2:$NF$60,MATCH(1,(GMWQ!$NE$2:$NE$60=H$3)*(GMWQ!$ND$2:$ND$60=H$4)*(GMWQ!$NF$2:$NF$60=H$1),0),$E342-1966)</f>
        <v>12.953860000000001</v>
      </c>
      <c r="I342" s="12" cm="1">
        <f t="array" ref="I342">INDEX(GMWQ!$A$2:$NF$60,MATCH(1,(GMWQ!$NE$2:$NE$60=I$3)*(GMWQ!$ND$2:$ND$60=I$4)*(GMWQ!$NF$2:$NF$60=I$1),0),$E342-1966)</f>
        <v>1317.27</v>
      </c>
      <c r="J342" s="12" cm="1">
        <f t="array" ref="J342">INDEX(GMWQ!$A$2:$NF$60,MATCH(1,(GMWQ!$NE$2:$NE$60=J$3)*(GMWQ!$ND$2:$ND$60=J$4)*(GMWQ!$NF$2:$NF$60=J$1),0),$E342-1966)</f>
        <v>99.095699999999994</v>
      </c>
      <c r="K342" s="12" cm="1">
        <f t="array" ref="K342">INDEX(GMWQ!$A$2:$NF$60,MATCH(1,(GMWQ!$NE$2:$NE$60=K$3)*(GMWQ!$ND$2:$ND$60=K$4)*(GMWQ!$NF$2:$NF$60=K$1),0),$E342-1966)</f>
        <v>235.19470000000001</v>
      </c>
      <c r="L342" s="12" cm="1">
        <f t="array" ref="L342">INDEX(GMWQ!$A$2:$NF$60,MATCH(1,(GMWQ!$NE$2:$NE$60=L$3)*(GMWQ!$ND$2:$ND$60=L$4)*(GMWQ!$NF$2:$NF$60=L$1),0),$E342-1966)</f>
        <v>2980.1619999999998</v>
      </c>
      <c r="M342" s="12" cm="1">
        <f t="array" ref="M342">INDEX(GMWQ!$A$2:$NF$60,MATCH(1,(GMWQ!$NE$2:$NE$60=M$3)*(GMWQ!$ND$2:$ND$60=M$4)*(GMWQ!$NF$2:$NF$60=M$1),0),$E342-1966)</f>
        <v>5377.0749999999998</v>
      </c>
      <c r="N342" s="12" cm="1">
        <f t="array" ref="N342">INDEX(GMWQ!$A$2:$NF$60,MATCH(1,(GMWQ!$NE$2:$NE$60=N$3)*(GMWQ!$ND$2:$ND$60=N$4)*(GMWQ!$NF$2:$NF$60=N$1),0),$E342-1966)</f>
        <v>2342.8200000000002</v>
      </c>
      <c r="O342" s="12" cm="1">
        <f t="array" ref="O342">INDEX(GMWQ!$A$2:$NF$60,MATCH(1,(GMWQ!$NE$2:$NE$60=O$3)*(GMWQ!$ND$2:$ND$60=O$4)*(GMWQ!$NF$2:$NF$60=O$1),0),$E342-1966)</f>
        <v>2995.3580000000002</v>
      </c>
      <c r="P342" s="12" cm="1">
        <f t="array" ref="P342">INDEX(GMWQ!$A$2:$NF$60,MATCH(1,(GMWQ!$NE$2:$NE$60=P$3)*(GMWQ!$ND$2:$ND$60=P$4)*(GMWQ!$NF$2:$NF$60=P$1),0),$E342-1966)</f>
        <v>2155.4409999999998</v>
      </c>
      <c r="Q342" s="12" cm="1">
        <f t="array" ref="Q342">INDEX(GMWQ!$A$2:$NF$60,MATCH(1,(GMWQ!$NE$2:$NE$60=Q$3)*(GMWQ!$ND$2:$ND$60=Q$4)*(GMWQ!$NF$2:$NF$60=Q$1),0),$E342-1966)</f>
        <v>1257.078</v>
      </c>
      <c r="R342" s="12" cm="1">
        <f t="array" ref="R342">INDEX(GMWQ!$A$2:$NF$60,MATCH(1,(GMWQ!$NE$2:$NE$60=R$3)*(GMWQ!$ND$2:$ND$60=R$4)*(GMWQ!$NF$2:$NF$60=R$1),0),$E342-1966)</f>
        <v>820.61130000000003</v>
      </c>
      <c r="S342" s="12" cm="1">
        <f t="array" ref="S342">INDEX(GMWQ!$A$2:$NF$60,MATCH(1,(GMWQ!$NE$2:$NE$60=S$3)*(GMWQ!$ND$2:$ND$60=S$4)*(GMWQ!$NF$2:$NF$60=S$1),0),$E342-1966)</f>
        <v>4942.8459999999995</v>
      </c>
      <c r="T342" s="12" cm="1">
        <f t="array" ref="T342">INDEX(GMWQ!$A$2:$NF$60,MATCH(1,(GMWQ!$NE$2:$NE$60=T$3)*(GMWQ!$ND$2:$ND$60=T$4)*(GMWQ!$NF$2:$NF$60=T$1),0),$E342-1966)</f>
        <v>4153.482</v>
      </c>
      <c r="U342" s="12" cm="1">
        <f t="array" ref="U342">INDEX(GMWQ!$A$2:$NF$60,MATCH(1,(GMWQ!$NE$2:$NE$60=U$3)*(GMWQ!$ND$2:$ND$60=U$4)*(GMWQ!$NF$2:$NF$60=U$1),0),$E342-1966)</f>
        <v>1524.508</v>
      </c>
      <c r="V342" s="12" cm="1">
        <f t="array" ref="V342">INDEX(GMWQ!$A$2:$NF$60,MATCH(1,(GMWQ!$NE$2:$NE$60=V$3)*(GMWQ!$ND$2:$ND$60=V$4)*(GMWQ!$NF$2:$NF$60=V$1),0),$E342-1966)</f>
        <v>3352.4780000000001</v>
      </c>
      <c r="W342" s="12" cm="1">
        <f t="array" ref="W342">INDEX(GMWQ!$A$2:$NF$60,MATCH(1,(GMWQ!$NE$2:$NE$60=W$3)*(GMWQ!$ND$2:$ND$60=W$4)*(GMWQ!$NF$2:$NF$60=W$1),0),$E342-1966)</f>
        <v>6537.6180000000004</v>
      </c>
      <c r="X342" s="12" cm="1">
        <f t="array" ref="X342">INDEX(GMWQ!$A$2:$NF$60,MATCH(1,(GMWQ!$NE$2:$NE$60=X$3)*(GMWQ!$ND$2:$ND$60=X$4)*(GMWQ!$NF$2:$NF$60=X$1),0),$E342-1966)</f>
        <v>1403.0909999999999</v>
      </c>
      <c r="Y342" s="12" cm="1">
        <f t="array" ref="Y342">INDEX(GMWQ!$A$2:$NF$60,MATCH(1,(GMWQ!$NE$2:$NE$60=Y$3)*(GMWQ!$ND$2:$ND$60=Y$4)*(GMWQ!$NF$2:$NF$60=Y$1),0),$E342-1966)</f>
        <v>1124.6089999999999</v>
      </c>
      <c r="Z342" s="12" cm="1">
        <f t="array" ref="Z342">INDEX(GMWQ!$A$2:$NF$60,MATCH(1,(GMWQ!$NE$2:$NE$60=Z$3)*(GMWQ!$ND$2:$ND$60=Z$4)*(GMWQ!$NF$2:$NF$60=Z$1),0),$E342-1966)</f>
        <v>39197.47</v>
      </c>
      <c r="AA342" s="12" cm="1">
        <f t="array" ref="AA342">INDEX(GMWQ!$A$2:$NF$60,MATCH(1,(GMWQ!$NE$2:$NE$60=AA$3)*(GMWQ!$ND$2:$ND$60=AA$4)*(GMWQ!$NF$2:$NF$60=AA$1),0),$E342-1966)</f>
        <v>6839.4409999999998</v>
      </c>
    </row>
    <row r="343" spans="1:27" x14ac:dyDescent="0.25">
      <c r="A343" s="12">
        <v>2057</v>
      </c>
      <c r="B343" s="12">
        <f t="shared" si="27"/>
        <v>2057</v>
      </c>
      <c r="C343" s="12">
        <f t="shared" si="27"/>
        <v>2056</v>
      </c>
      <c r="D343" s="12">
        <f t="shared" si="27"/>
        <v>2056</v>
      </c>
      <c r="E343" s="12">
        <f t="shared" si="25"/>
        <v>2309</v>
      </c>
      <c r="F343" s="12" cm="1">
        <f t="array" ref="F343">INDEX(GMWQ!$A$2:$NF$60,MATCH(1,(GMWQ!$NE$2:$NE$60=F$3)*(GMWQ!$ND$2:$ND$60=F$4)*(GMWQ!$NF$2:$NF$60=F$1),0),$E343-1966)</f>
        <v>42902.36</v>
      </c>
      <c r="G343" s="12" cm="1">
        <f t="array" ref="G343">INDEX(GMWQ!$A$2:$NF$60,MATCH(1,(GMWQ!$NE$2:$NE$60=G$3)*(GMWQ!$ND$2:$ND$60=G$4)*(GMWQ!$NF$2:$NF$60=G$1),0),$E343-1966)</f>
        <v>267.17110000000002</v>
      </c>
      <c r="H343" s="12" cm="1">
        <f t="array" ref="H343">INDEX(GMWQ!$A$2:$NF$60,MATCH(1,(GMWQ!$NE$2:$NE$60=H$3)*(GMWQ!$ND$2:$ND$60=H$4)*(GMWQ!$NF$2:$NF$60=H$1),0),$E343-1966)</f>
        <v>12.8004</v>
      </c>
      <c r="I343" s="12" cm="1">
        <f t="array" ref="I343">INDEX(GMWQ!$A$2:$NF$60,MATCH(1,(GMWQ!$NE$2:$NE$60=I$3)*(GMWQ!$ND$2:$ND$60=I$4)*(GMWQ!$NF$2:$NF$60=I$1),0),$E343-1966)</f>
        <v>1310.1089999999999</v>
      </c>
      <c r="J343" s="12" cm="1">
        <f t="array" ref="J343">INDEX(GMWQ!$A$2:$NF$60,MATCH(1,(GMWQ!$NE$2:$NE$60=J$3)*(GMWQ!$ND$2:$ND$60=J$4)*(GMWQ!$NF$2:$NF$60=J$1),0),$E343-1966)</f>
        <v>98.697950000000006</v>
      </c>
      <c r="K343" s="12" cm="1">
        <f t="array" ref="K343">INDEX(GMWQ!$A$2:$NF$60,MATCH(1,(GMWQ!$NE$2:$NE$60=K$3)*(GMWQ!$ND$2:$ND$60=K$4)*(GMWQ!$NF$2:$NF$60=K$1),0),$E343-1966)</f>
        <v>234.91829999999999</v>
      </c>
      <c r="L343" s="12" cm="1">
        <f t="array" ref="L343">INDEX(GMWQ!$A$2:$NF$60,MATCH(1,(GMWQ!$NE$2:$NE$60=L$3)*(GMWQ!$ND$2:$ND$60=L$4)*(GMWQ!$NF$2:$NF$60=L$1),0),$E343-1966)</f>
        <v>2982.3679999999999</v>
      </c>
      <c r="M343" s="12" cm="1">
        <f t="array" ref="M343">INDEX(GMWQ!$A$2:$NF$60,MATCH(1,(GMWQ!$NE$2:$NE$60=M$3)*(GMWQ!$ND$2:$ND$60=M$4)*(GMWQ!$NF$2:$NF$60=M$1),0),$E343-1966)</f>
        <v>5374.5190000000002</v>
      </c>
      <c r="N343" s="12" cm="1">
        <f t="array" ref="N343">INDEX(GMWQ!$A$2:$NF$60,MATCH(1,(GMWQ!$NE$2:$NE$60=N$3)*(GMWQ!$ND$2:$ND$60=N$4)*(GMWQ!$NF$2:$NF$60=N$1),0),$E343-1966)</f>
        <v>2342.6849999999999</v>
      </c>
      <c r="O343" s="12" cm="1">
        <f t="array" ref="O343">INDEX(GMWQ!$A$2:$NF$60,MATCH(1,(GMWQ!$NE$2:$NE$60=O$3)*(GMWQ!$ND$2:$ND$60=O$4)*(GMWQ!$NF$2:$NF$60=O$1),0),$E343-1966)</f>
        <v>2994.73</v>
      </c>
      <c r="P343" s="12" cm="1">
        <f t="array" ref="P343">INDEX(GMWQ!$A$2:$NF$60,MATCH(1,(GMWQ!$NE$2:$NE$60=P$3)*(GMWQ!$ND$2:$ND$60=P$4)*(GMWQ!$NF$2:$NF$60=P$1),0),$E343-1966)</f>
        <v>2157.4540000000002</v>
      </c>
      <c r="Q343" s="12" cm="1">
        <f t="array" ref="Q343">INDEX(GMWQ!$A$2:$NF$60,MATCH(1,(GMWQ!$NE$2:$NE$60=Q$3)*(GMWQ!$ND$2:$ND$60=Q$4)*(GMWQ!$NF$2:$NF$60=Q$1),0),$E343-1966)</f>
        <v>1256.654</v>
      </c>
      <c r="R343" s="12" cm="1">
        <f t="array" ref="R343">INDEX(GMWQ!$A$2:$NF$60,MATCH(1,(GMWQ!$NE$2:$NE$60=R$3)*(GMWQ!$ND$2:$ND$60=R$4)*(GMWQ!$NF$2:$NF$60=R$1),0),$E343-1966)</f>
        <v>820.88639999999998</v>
      </c>
      <c r="S343" s="12" cm="1">
        <f t="array" ref="S343">INDEX(GMWQ!$A$2:$NF$60,MATCH(1,(GMWQ!$NE$2:$NE$60=S$3)*(GMWQ!$ND$2:$ND$60=S$4)*(GMWQ!$NF$2:$NF$60=S$1),0),$E343-1966)</f>
        <v>4945.7759999999998</v>
      </c>
      <c r="T343" s="12" cm="1">
        <f t="array" ref="T343">INDEX(GMWQ!$A$2:$NF$60,MATCH(1,(GMWQ!$NE$2:$NE$60=T$3)*(GMWQ!$ND$2:$ND$60=T$4)*(GMWQ!$NF$2:$NF$60=T$1),0),$E343-1966)</f>
        <v>4156.1319999999996</v>
      </c>
      <c r="U343" s="12" cm="1">
        <f t="array" ref="U343">INDEX(GMWQ!$A$2:$NF$60,MATCH(1,(GMWQ!$NE$2:$NE$60=U$3)*(GMWQ!$ND$2:$ND$60=U$4)*(GMWQ!$NF$2:$NF$60=U$1),0),$E343-1966)</f>
        <v>1521.384</v>
      </c>
      <c r="V343" s="12" cm="1">
        <f t="array" ref="V343">INDEX(GMWQ!$A$2:$NF$60,MATCH(1,(GMWQ!$NE$2:$NE$60=V$3)*(GMWQ!$ND$2:$ND$60=V$4)*(GMWQ!$NF$2:$NF$60=V$1),0),$E343-1966)</f>
        <v>3351.915</v>
      </c>
      <c r="W343" s="12" cm="1">
        <f t="array" ref="W343">INDEX(GMWQ!$A$2:$NF$60,MATCH(1,(GMWQ!$NE$2:$NE$60=W$3)*(GMWQ!$ND$2:$ND$60=W$4)*(GMWQ!$NF$2:$NF$60=W$1),0),$E343-1966)</f>
        <v>6545.41</v>
      </c>
      <c r="X343" s="12" cm="1">
        <f t="array" ref="X343">INDEX(GMWQ!$A$2:$NF$60,MATCH(1,(GMWQ!$NE$2:$NE$60=X$3)*(GMWQ!$ND$2:$ND$60=X$4)*(GMWQ!$NF$2:$NF$60=X$1),0),$E343-1966)</f>
        <v>1403.3510000000001</v>
      </c>
      <c r="Y343" s="12" cm="1">
        <f t="array" ref="Y343">INDEX(GMWQ!$A$2:$NF$60,MATCH(1,(GMWQ!$NE$2:$NE$60=Y$3)*(GMWQ!$ND$2:$ND$60=Y$4)*(GMWQ!$NF$2:$NF$60=Y$1),0),$E343-1966)</f>
        <v>1124.4010000000001</v>
      </c>
      <c r="Z343" s="12" cm="1">
        <f t="array" ref="Z343">INDEX(GMWQ!$A$2:$NF$60,MATCH(1,(GMWQ!$NE$2:$NE$60=Z$3)*(GMWQ!$ND$2:$ND$60=Z$4)*(GMWQ!$NF$2:$NF$60=Z$1),0),$E343-1966)</f>
        <v>39199.31</v>
      </c>
      <c r="AA343" s="12" cm="1">
        <f t="array" ref="AA343">INDEX(GMWQ!$A$2:$NF$60,MATCH(1,(GMWQ!$NE$2:$NE$60=AA$3)*(GMWQ!$ND$2:$ND$60=AA$4)*(GMWQ!$NF$2:$NF$60=AA$1),0),$E343-1966)</f>
        <v>6839.7629999999999</v>
      </c>
    </row>
    <row r="344" spans="1:27" x14ac:dyDescent="0.25">
      <c r="B344" s="12">
        <f t="shared" si="27"/>
        <v>2057</v>
      </c>
      <c r="C344" s="12">
        <f t="shared" si="27"/>
        <v>2057</v>
      </c>
      <c r="E344" s="12">
        <f t="shared" si="25"/>
        <v>2310</v>
      </c>
      <c r="F344" s="12" cm="1">
        <f t="array" ref="F344">INDEX(GMWQ!$A$2:$NF$60,MATCH(1,(GMWQ!$NE$2:$NE$60=F$3)*(GMWQ!$ND$2:$ND$60=F$4)*(GMWQ!$NF$2:$NF$60=F$1),0),$E344-1966)</f>
        <v>42904.39</v>
      </c>
      <c r="G344" s="12" cm="1">
        <f t="array" ref="G344">INDEX(GMWQ!$A$2:$NF$60,MATCH(1,(GMWQ!$NE$2:$NE$60=G$3)*(GMWQ!$ND$2:$ND$60=G$4)*(GMWQ!$NF$2:$NF$60=G$1),0),$E344-1966)</f>
        <v>266.65219999999999</v>
      </c>
      <c r="H344" s="12" cm="1">
        <f t="array" ref="H344">INDEX(GMWQ!$A$2:$NF$60,MATCH(1,(GMWQ!$NE$2:$NE$60=H$3)*(GMWQ!$ND$2:$ND$60=H$4)*(GMWQ!$NF$2:$NF$60=H$1),0),$E344-1966)</f>
        <v>12.648339999999999</v>
      </c>
      <c r="I344" s="12" cm="1">
        <f t="array" ref="I344">INDEX(GMWQ!$A$2:$NF$60,MATCH(1,(GMWQ!$NE$2:$NE$60=I$3)*(GMWQ!$ND$2:$ND$60=I$4)*(GMWQ!$NF$2:$NF$60=I$1),0),$E344-1966)</f>
        <v>1302.914</v>
      </c>
      <c r="J344" s="12" cm="1">
        <f t="array" ref="J344">INDEX(GMWQ!$A$2:$NF$60,MATCH(1,(GMWQ!$NE$2:$NE$60=J$3)*(GMWQ!$ND$2:$ND$60=J$4)*(GMWQ!$NF$2:$NF$60=J$1),0),$E344-1966)</f>
        <v>98.296589999999995</v>
      </c>
      <c r="K344" s="12" cm="1">
        <f t="array" ref="K344">INDEX(GMWQ!$A$2:$NF$60,MATCH(1,(GMWQ!$NE$2:$NE$60=K$3)*(GMWQ!$ND$2:$ND$60=K$4)*(GMWQ!$NF$2:$NF$60=K$1),0),$E344-1966)</f>
        <v>234.62889999999999</v>
      </c>
      <c r="L344" s="12" cm="1">
        <f t="array" ref="L344">INDEX(GMWQ!$A$2:$NF$60,MATCH(1,(GMWQ!$NE$2:$NE$60=L$3)*(GMWQ!$ND$2:$ND$60=L$4)*(GMWQ!$NF$2:$NF$60=L$1),0),$E344-1966)</f>
        <v>2984.317</v>
      </c>
      <c r="M344" s="12" cm="1">
        <f t="array" ref="M344">INDEX(GMWQ!$A$2:$NF$60,MATCH(1,(GMWQ!$NE$2:$NE$60=M$3)*(GMWQ!$ND$2:$ND$60=M$4)*(GMWQ!$NF$2:$NF$60=M$1),0),$E344-1966)</f>
        <v>5372.0870000000004</v>
      </c>
      <c r="N344" s="12" cm="1">
        <f t="array" ref="N344">INDEX(GMWQ!$A$2:$NF$60,MATCH(1,(GMWQ!$NE$2:$NE$60=N$3)*(GMWQ!$ND$2:$ND$60=N$4)*(GMWQ!$NF$2:$NF$60=N$1),0),$E344-1966)</f>
        <v>2342.7139999999999</v>
      </c>
      <c r="O344" s="12" cm="1">
        <f t="array" ref="O344">INDEX(GMWQ!$A$2:$NF$60,MATCH(1,(GMWQ!$NE$2:$NE$60=O$3)*(GMWQ!$ND$2:$ND$60=O$4)*(GMWQ!$NF$2:$NF$60=O$1),0),$E344-1966)</f>
        <v>2994.2979999999998</v>
      </c>
      <c r="P344" s="12" cm="1">
        <f t="array" ref="P344">INDEX(GMWQ!$A$2:$NF$60,MATCH(1,(GMWQ!$NE$2:$NE$60=P$3)*(GMWQ!$ND$2:$ND$60=P$4)*(GMWQ!$NF$2:$NF$60=P$1),0),$E344-1966)</f>
        <v>2159.6660000000002</v>
      </c>
      <c r="Q344" s="12" cm="1">
        <f t="array" ref="Q344">INDEX(GMWQ!$A$2:$NF$60,MATCH(1,(GMWQ!$NE$2:$NE$60=Q$3)*(GMWQ!$ND$2:$ND$60=Q$4)*(GMWQ!$NF$2:$NF$60=Q$1),0),$E344-1966)</f>
        <v>1256.2760000000001</v>
      </c>
      <c r="R344" s="12" cm="1">
        <f t="array" ref="R344">INDEX(GMWQ!$A$2:$NF$60,MATCH(1,(GMWQ!$NE$2:$NE$60=R$3)*(GMWQ!$ND$2:$ND$60=R$4)*(GMWQ!$NF$2:$NF$60=R$1),0),$E344-1966)</f>
        <v>821.12559999999996</v>
      </c>
      <c r="S344" s="12" cm="1">
        <f t="array" ref="S344">INDEX(GMWQ!$A$2:$NF$60,MATCH(1,(GMWQ!$NE$2:$NE$60=S$3)*(GMWQ!$ND$2:$ND$60=S$4)*(GMWQ!$NF$2:$NF$60=S$1),0),$E344-1966)</f>
        <v>4948.9260000000004</v>
      </c>
      <c r="T344" s="12" cm="1">
        <f t="array" ref="T344">INDEX(GMWQ!$A$2:$NF$60,MATCH(1,(GMWQ!$NE$2:$NE$60=T$3)*(GMWQ!$ND$2:$ND$60=T$4)*(GMWQ!$NF$2:$NF$60=T$1),0),$E344-1966)</f>
        <v>4158.9620000000004</v>
      </c>
      <c r="U344" s="12" cm="1">
        <f t="array" ref="U344">INDEX(GMWQ!$A$2:$NF$60,MATCH(1,(GMWQ!$NE$2:$NE$60=U$3)*(GMWQ!$ND$2:$ND$60=U$4)*(GMWQ!$NF$2:$NF$60=U$1),0),$E344-1966)</f>
        <v>1518.1759999999999</v>
      </c>
      <c r="V344" s="12" cm="1">
        <f t="array" ref="V344">INDEX(GMWQ!$A$2:$NF$60,MATCH(1,(GMWQ!$NE$2:$NE$60=V$3)*(GMWQ!$ND$2:$ND$60=V$4)*(GMWQ!$NF$2:$NF$60=V$1),0),$E344-1966)</f>
        <v>3351.1959999999999</v>
      </c>
      <c r="W344" s="12" cm="1">
        <f t="array" ref="W344">INDEX(GMWQ!$A$2:$NF$60,MATCH(1,(GMWQ!$NE$2:$NE$60=W$3)*(GMWQ!$ND$2:$ND$60=W$4)*(GMWQ!$NF$2:$NF$60=W$1),0),$E344-1966)</f>
        <v>6552.8419999999996</v>
      </c>
      <c r="X344" s="12" cm="1">
        <f t="array" ref="X344">INDEX(GMWQ!$A$2:$NF$60,MATCH(1,(GMWQ!$NE$2:$NE$60=X$3)*(GMWQ!$ND$2:$ND$60=X$4)*(GMWQ!$NF$2:$NF$60=X$1),0),$E344-1966)</f>
        <v>1403.537</v>
      </c>
      <c r="Y344" s="12" cm="1">
        <f t="array" ref="Y344">INDEX(GMWQ!$A$2:$NF$60,MATCH(1,(GMWQ!$NE$2:$NE$60=Y$3)*(GMWQ!$ND$2:$ND$60=Y$4)*(GMWQ!$NF$2:$NF$60=Y$1),0),$E344-1966)</f>
        <v>1124.127</v>
      </c>
      <c r="Z344" s="12" cm="1">
        <f t="array" ref="Z344">INDEX(GMWQ!$A$2:$NF$60,MATCH(1,(GMWQ!$NE$2:$NE$60=Z$3)*(GMWQ!$ND$2:$ND$60=Z$4)*(GMWQ!$NF$2:$NF$60=Z$1),0),$E344-1966)</f>
        <v>39201.160000000003</v>
      </c>
      <c r="AA344" s="12" cm="1">
        <f t="array" ref="AA344">INDEX(GMWQ!$A$2:$NF$60,MATCH(1,(GMWQ!$NE$2:$NE$60=AA$3)*(GMWQ!$ND$2:$ND$60=AA$4)*(GMWQ!$NF$2:$NF$60=AA$1),0),$E344-1966)</f>
        <v>6840.085</v>
      </c>
    </row>
    <row r="345" spans="1:27" x14ac:dyDescent="0.25">
      <c r="B345" s="12">
        <f t="shared" si="27"/>
        <v>2057</v>
      </c>
      <c r="C345" s="12">
        <f t="shared" si="27"/>
        <v>2057</v>
      </c>
      <c r="E345" s="12">
        <f t="shared" si="25"/>
        <v>2311</v>
      </c>
      <c r="F345" s="12" cm="1">
        <f t="array" ref="F345">INDEX(GMWQ!$A$2:$NF$60,MATCH(1,(GMWQ!$NE$2:$NE$60=F$3)*(GMWQ!$ND$2:$ND$60=F$4)*(GMWQ!$NF$2:$NF$60=F$1),0),$E345-1966)</f>
        <v>42907.95</v>
      </c>
      <c r="G345" s="12" cm="1">
        <f t="array" ref="G345">INDEX(GMWQ!$A$2:$NF$60,MATCH(1,(GMWQ!$NE$2:$NE$60=G$3)*(GMWQ!$ND$2:$ND$60=G$4)*(GMWQ!$NF$2:$NF$60=G$1),0),$E345-1966)</f>
        <v>266.16430000000003</v>
      </c>
      <c r="H345" s="12" cm="1">
        <f t="array" ref="H345">INDEX(GMWQ!$A$2:$NF$60,MATCH(1,(GMWQ!$NE$2:$NE$60=H$3)*(GMWQ!$ND$2:$ND$60=H$4)*(GMWQ!$NF$2:$NF$60=H$1),0),$E345-1966)</f>
        <v>12.49877</v>
      </c>
      <c r="I345" s="12" cm="1">
        <f t="array" ref="I345">INDEX(GMWQ!$A$2:$NF$60,MATCH(1,(GMWQ!$NE$2:$NE$60=I$3)*(GMWQ!$ND$2:$ND$60=I$4)*(GMWQ!$NF$2:$NF$60=I$1),0),$E345-1966)</f>
        <v>1295.798</v>
      </c>
      <c r="J345" s="12" cm="1">
        <f t="array" ref="J345">INDEX(GMWQ!$A$2:$NF$60,MATCH(1,(GMWQ!$NE$2:$NE$60=J$3)*(GMWQ!$ND$2:$ND$60=J$4)*(GMWQ!$NF$2:$NF$60=J$1),0),$E345-1966)</f>
        <v>97.900220000000004</v>
      </c>
      <c r="K345" s="12" cm="1">
        <f t="array" ref="K345">INDEX(GMWQ!$A$2:$NF$60,MATCH(1,(GMWQ!$NE$2:$NE$60=K$3)*(GMWQ!$ND$2:$ND$60=K$4)*(GMWQ!$NF$2:$NF$60=K$1),0),$E345-1966)</f>
        <v>234.34700000000001</v>
      </c>
      <c r="L345" s="12" cm="1">
        <f t="array" ref="L345">INDEX(GMWQ!$A$2:$NF$60,MATCH(1,(GMWQ!$NE$2:$NE$60=L$3)*(GMWQ!$ND$2:$ND$60=L$4)*(GMWQ!$NF$2:$NF$60=L$1),0),$E345-1966)</f>
        <v>2986.3809999999999</v>
      </c>
      <c r="M345" s="12" cm="1">
        <f t="array" ref="M345">INDEX(GMWQ!$A$2:$NF$60,MATCH(1,(GMWQ!$NE$2:$NE$60=M$3)*(GMWQ!$ND$2:$ND$60=M$4)*(GMWQ!$NF$2:$NF$60=M$1),0),$E345-1966)</f>
        <v>5369.82</v>
      </c>
      <c r="N345" s="12" cm="1">
        <f t="array" ref="N345">INDEX(GMWQ!$A$2:$NF$60,MATCH(1,(GMWQ!$NE$2:$NE$60=N$3)*(GMWQ!$ND$2:$ND$60=N$4)*(GMWQ!$NF$2:$NF$60=N$1),0),$E345-1966)</f>
        <v>2342.7910000000002</v>
      </c>
      <c r="O345" s="12" cm="1">
        <f t="array" ref="O345">INDEX(GMWQ!$A$2:$NF$60,MATCH(1,(GMWQ!$NE$2:$NE$60=O$3)*(GMWQ!$ND$2:$ND$60=O$4)*(GMWQ!$NF$2:$NF$60=O$1),0),$E345-1966)</f>
        <v>2993.95</v>
      </c>
      <c r="P345" s="12" cm="1">
        <f t="array" ref="P345">INDEX(GMWQ!$A$2:$NF$60,MATCH(1,(GMWQ!$NE$2:$NE$60=P$3)*(GMWQ!$ND$2:$ND$60=P$4)*(GMWQ!$NF$2:$NF$60=P$1),0),$E345-1966)</f>
        <v>2161.922</v>
      </c>
      <c r="Q345" s="12" cm="1">
        <f t="array" ref="Q345">INDEX(GMWQ!$A$2:$NF$60,MATCH(1,(GMWQ!$NE$2:$NE$60=Q$3)*(GMWQ!$ND$2:$ND$60=Q$4)*(GMWQ!$NF$2:$NF$60=Q$1),0),$E345-1966)</f>
        <v>1255.931</v>
      </c>
      <c r="R345" s="12" cm="1">
        <f t="array" ref="R345">INDEX(GMWQ!$A$2:$NF$60,MATCH(1,(GMWQ!$NE$2:$NE$60=R$3)*(GMWQ!$ND$2:$ND$60=R$4)*(GMWQ!$NF$2:$NF$60=R$1),0),$E345-1966)</f>
        <v>821.39419999999996</v>
      </c>
      <c r="S345" s="12" cm="1">
        <f t="array" ref="S345">INDEX(GMWQ!$A$2:$NF$60,MATCH(1,(GMWQ!$NE$2:$NE$60=S$3)*(GMWQ!$ND$2:$ND$60=S$4)*(GMWQ!$NF$2:$NF$60=S$1),0),$E345-1966)</f>
        <v>4952.1980000000003</v>
      </c>
      <c r="T345" s="12" cm="1">
        <f t="array" ref="T345">INDEX(GMWQ!$A$2:$NF$60,MATCH(1,(GMWQ!$NE$2:$NE$60=T$3)*(GMWQ!$ND$2:$ND$60=T$4)*(GMWQ!$NF$2:$NF$60=T$1),0),$E345-1966)</f>
        <v>4161.9089999999997</v>
      </c>
      <c r="U345" s="12" cm="1">
        <f t="array" ref="U345">INDEX(GMWQ!$A$2:$NF$60,MATCH(1,(GMWQ!$NE$2:$NE$60=U$3)*(GMWQ!$ND$2:$ND$60=U$4)*(GMWQ!$NF$2:$NF$60=U$1),0),$E345-1966)</f>
        <v>1515.047</v>
      </c>
      <c r="V345" s="12" cm="1">
        <f t="array" ref="V345">INDEX(GMWQ!$A$2:$NF$60,MATCH(1,(GMWQ!$NE$2:$NE$60=V$3)*(GMWQ!$ND$2:$ND$60=V$4)*(GMWQ!$NF$2:$NF$60=V$1),0),$E345-1966)</f>
        <v>3350.6179999999999</v>
      </c>
      <c r="W345" s="12" cm="1">
        <f t="array" ref="W345">INDEX(GMWQ!$A$2:$NF$60,MATCH(1,(GMWQ!$NE$2:$NE$60=W$3)*(GMWQ!$ND$2:$ND$60=W$4)*(GMWQ!$NF$2:$NF$60=W$1),0),$E345-1966)</f>
        <v>6560.5879999999997</v>
      </c>
      <c r="X345" s="12" cm="1">
        <f t="array" ref="X345">INDEX(GMWQ!$A$2:$NF$60,MATCH(1,(GMWQ!$NE$2:$NE$60=X$3)*(GMWQ!$ND$2:$ND$60=X$4)*(GMWQ!$NF$2:$NF$60=X$1),0),$E345-1966)</f>
        <v>1403.787</v>
      </c>
      <c r="Y345" s="12" cm="1">
        <f t="array" ref="Y345">INDEX(GMWQ!$A$2:$NF$60,MATCH(1,(GMWQ!$NE$2:$NE$60=Y$3)*(GMWQ!$ND$2:$ND$60=Y$4)*(GMWQ!$NF$2:$NF$60=Y$1),0),$E345-1966)</f>
        <v>1123.9059999999999</v>
      </c>
      <c r="Z345" s="12" cm="1">
        <f t="array" ref="Z345">INDEX(GMWQ!$A$2:$NF$60,MATCH(1,(GMWQ!$NE$2:$NE$60=Z$3)*(GMWQ!$ND$2:$ND$60=Z$4)*(GMWQ!$NF$2:$NF$60=Z$1),0),$E345-1966)</f>
        <v>39204.410000000003</v>
      </c>
      <c r="AA345" s="12" cm="1">
        <f t="array" ref="AA345">INDEX(GMWQ!$A$2:$NF$60,MATCH(1,(GMWQ!$NE$2:$NE$60=AA$3)*(GMWQ!$ND$2:$ND$60=AA$4)*(GMWQ!$NF$2:$NF$60=AA$1),0),$E345-1966)</f>
        <v>6840.652</v>
      </c>
    </row>
    <row r="346" spans="1:27" x14ac:dyDescent="0.25">
      <c r="B346" s="12">
        <f t="shared" si="27"/>
        <v>2057</v>
      </c>
      <c r="C346" s="12">
        <f t="shared" si="27"/>
        <v>2057</v>
      </c>
      <c r="E346" s="12">
        <f t="shared" si="25"/>
        <v>2312</v>
      </c>
      <c r="F346" s="12" cm="1">
        <f t="array" ref="F346">INDEX(GMWQ!$A$2:$NF$60,MATCH(1,(GMWQ!$NE$2:$NE$60=F$3)*(GMWQ!$ND$2:$ND$60=F$4)*(GMWQ!$NF$2:$NF$60=F$1),0),$E346-1966)</f>
        <v>42911.5</v>
      </c>
      <c r="G346" s="12" cm="1">
        <f t="array" ref="G346">INDEX(GMWQ!$A$2:$NF$60,MATCH(1,(GMWQ!$NE$2:$NE$60=G$3)*(GMWQ!$ND$2:$ND$60=G$4)*(GMWQ!$NF$2:$NF$60=G$1),0),$E346-1966)</f>
        <v>265.67160000000001</v>
      </c>
      <c r="H346" s="12" cm="1">
        <f t="array" ref="H346">INDEX(GMWQ!$A$2:$NF$60,MATCH(1,(GMWQ!$NE$2:$NE$60=H$3)*(GMWQ!$ND$2:$ND$60=H$4)*(GMWQ!$NF$2:$NF$60=H$1),0),$E346-1966)</f>
        <v>12.35111</v>
      </c>
      <c r="I346" s="12" cm="1">
        <f t="array" ref="I346">INDEX(GMWQ!$A$2:$NF$60,MATCH(1,(GMWQ!$NE$2:$NE$60=I$3)*(GMWQ!$ND$2:$ND$60=I$4)*(GMWQ!$NF$2:$NF$60=I$1),0),$E346-1966)</f>
        <v>1288.703</v>
      </c>
      <c r="J346" s="12" cm="1">
        <f t="array" ref="J346">INDEX(GMWQ!$A$2:$NF$60,MATCH(1,(GMWQ!$NE$2:$NE$60=J$3)*(GMWQ!$ND$2:$ND$60=J$4)*(GMWQ!$NF$2:$NF$60=J$1),0),$E346-1966)</f>
        <v>97.504480000000001</v>
      </c>
      <c r="K346" s="12" cm="1">
        <f t="array" ref="K346">INDEX(GMWQ!$A$2:$NF$60,MATCH(1,(GMWQ!$NE$2:$NE$60=K$3)*(GMWQ!$ND$2:$ND$60=K$4)*(GMWQ!$NF$2:$NF$60=K$1),0),$E346-1966)</f>
        <v>234.06229999999999</v>
      </c>
      <c r="L346" s="12" cm="1">
        <f t="array" ref="L346">INDEX(GMWQ!$A$2:$NF$60,MATCH(1,(GMWQ!$NE$2:$NE$60=L$3)*(GMWQ!$ND$2:$ND$60=L$4)*(GMWQ!$NF$2:$NF$60=L$1),0),$E346-1966)</f>
        <v>2988.386</v>
      </c>
      <c r="M346" s="12" cm="1">
        <f t="array" ref="M346">INDEX(GMWQ!$A$2:$NF$60,MATCH(1,(GMWQ!$NE$2:$NE$60=M$3)*(GMWQ!$ND$2:$ND$60=M$4)*(GMWQ!$NF$2:$NF$60=M$1),0),$E346-1966)</f>
        <v>5367.5640000000003</v>
      </c>
      <c r="N346" s="12" cm="1">
        <f t="array" ref="N346">INDEX(GMWQ!$A$2:$NF$60,MATCH(1,(GMWQ!$NE$2:$NE$60=N$3)*(GMWQ!$ND$2:$ND$60=N$4)*(GMWQ!$NF$2:$NF$60=N$1),0),$E346-1966)</f>
        <v>2342.902</v>
      </c>
      <c r="O346" s="12" cm="1">
        <f t="array" ref="O346">INDEX(GMWQ!$A$2:$NF$60,MATCH(1,(GMWQ!$NE$2:$NE$60=O$3)*(GMWQ!$ND$2:$ND$60=O$4)*(GMWQ!$NF$2:$NF$60=O$1),0),$E346-1966)</f>
        <v>2993.6289999999999</v>
      </c>
      <c r="P346" s="12" cm="1">
        <f t="array" ref="P346">INDEX(GMWQ!$A$2:$NF$60,MATCH(1,(GMWQ!$NE$2:$NE$60=P$3)*(GMWQ!$ND$2:$ND$60=P$4)*(GMWQ!$NF$2:$NF$60=P$1),0),$E346-1966)</f>
        <v>2164.2289999999998</v>
      </c>
      <c r="Q346" s="12" cm="1">
        <f t="array" ref="Q346">INDEX(GMWQ!$A$2:$NF$60,MATCH(1,(GMWQ!$NE$2:$NE$60=Q$3)*(GMWQ!$ND$2:$ND$60=Q$4)*(GMWQ!$NF$2:$NF$60=Q$1),0),$E346-1966)</f>
        <v>1255.597</v>
      </c>
      <c r="R346" s="12" cm="1">
        <f t="array" ref="R346">INDEX(GMWQ!$A$2:$NF$60,MATCH(1,(GMWQ!$NE$2:$NE$60=R$3)*(GMWQ!$ND$2:$ND$60=R$4)*(GMWQ!$NF$2:$NF$60=R$1),0),$E346-1966)</f>
        <v>821.6567</v>
      </c>
      <c r="S346" s="12" cm="1">
        <f t="array" ref="S346">INDEX(GMWQ!$A$2:$NF$60,MATCH(1,(GMWQ!$NE$2:$NE$60=S$3)*(GMWQ!$ND$2:$ND$60=S$4)*(GMWQ!$NF$2:$NF$60=S$1),0),$E346-1966)</f>
        <v>4955.5209999999997</v>
      </c>
      <c r="T346" s="12" cm="1">
        <f t="array" ref="T346">INDEX(GMWQ!$A$2:$NF$60,MATCH(1,(GMWQ!$NE$2:$NE$60=T$3)*(GMWQ!$ND$2:$ND$60=T$4)*(GMWQ!$NF$2:$NF$60=T$1),0),$E346-1966)</f>
        <v>4164.893</v>
      </c>
      <c r="U346" s="12" cm="1">
        <f t="array" ref="U346">INDEX(GMWQ!$A$2:$NF$60,MATCH(1,(GMWQ!$NE$2:$NE$60=U$3)*(GMWQ!$ND$2:$ND$60=U$4)*(GMWQ!$NF$2:$NF$60=U$1),0),$E346-1966)</f>
        <v>1511.9</v>
      </c>
      <c r="V346" s="12" cm="1">
        <f t="array" ref="V346">INDEX(GMWQ!$A$2:$NF$60,MATCH(1,(GMWQ!$NE$2:$NE$60=V$3)*(GMWQ!$ND$2:$ND$60=V$4)*(GMWQ!$NF$2:$NF$60=V$1),0),$E346-1966)</f>
        <v>3350.0030000000002</v>
      </c>
      <c r="W346" s="12" cm="1">
        <f t="array" ref="W346">INDEX(GMWQ!$A$2:$NF$60,MATCH(1,(GMWQ!$NE$2:$NE$60=W$3)*(GMWQ!$ND$2:$ND$60=W$4)*(GMWQ!$NF$2:$NF$60=W$1),0),$E346-1966)</f>
        <v>6568.2420000000002</v>
      </c>
      <c r="X346" s="12" cm="1">
        <f t="array" ref="X346">INDEX(GMWQ!$A$2:$NF$60,MATCH(1,(GMWQ!$NE$2:$NE$60=X$3)*(GMWQ!$ND$2:$ND$60=X$4)*(GMWQ!$NF$2:$NF$60=X$1),0),$E346-1966)</f>
        <v>1404.019</v>
      </c>
      <c r="Y346" s="12" cm="1">
        <f t="array" ref="Y346">INDEX(GMWQ!$A$2:$NF$60,MATCH(1,(GMWQ!$NE$2:$NE$60=Y$3)*(GMWQ!$ND$2:$ND$60=Y$4)*(GMWQ!$NF$2:$NF$60=Y$1),0),$E346-1966)</f>
        <v>1123.6679999999999</v>
      </c>
      <c r="Z346" s="12" cm="1">
        <f t="array" ref="Z346">INDEX(GMWQ!$A$2:$NF$60,MATCH(1,(GMWQ!$NE$2:$NE$60=Z$3)*(GMWQ!$ND$2:$ND$60=Z$4)*(GMWQ!$NF$2:$NF$60=Z$1),0),$E346-1966)</f>
        <v>39207.660000000003</v>
      </c>
      <c r="AA346" s="12" cm="1">
        <f t="array" ref="AA346">INDEX(GMWQ!$A$2:$NF$60,MATCH(1,(GMWQ!$NE$2:$NE$60=AA$3)*(GMWQ!$ND$2:$ND$60=AA$4)*(GMWQ!$NF$2:$NF$60=AA$1),0),$E346-1966)</f>
        <v>6841.22</v>
      </c>
    </row>
    <row r="347" spans="1:27" x14ac:dyDescent="0.25">
      <c r="A347" s="12">
        <v>2058</v>
      </c>
      <c r="B347" s="12">
        <f t="shared" si="27"/>
        <v>2058</v>
      </c>
      <c r="C347" s="12">
        <f t="shared" si="27"/>
        <v>2057</v>
      </c>
      <c r="D347" s="12">
        <f t="shared" si="27"/>
        <v>2057</v>
      </c>
      <c r="E347" s="12">
        <f t="shared" si="25"/>
        <v>2313</v>
      </c>
      <c r="F347" s="12" cm="1">
        <f t="array" ref="F347">INDEX(GMWQ!$A$2:$NF$60,MATCH(1,(GMWQ!$NE$2:$NE$60=F$3)*(GMWQ!$ND$2:$ND$60=F$4)*(GMWQ!$NF$2:$NF$60=F$1),0),$E347-1966)</f>
        <v>42915.06</v>
      </c>
      <c r="G347" s="12" cm="1">
        <f t="array" ref="G347">INDEX(GMWQ!$A$2:$NF$60,MATCH(1,(GMWQ!$NE$2:$NE$60=G$3)*(GMWQ!$ND$2:$ND$60=G$4)*(GMWQ!$NF$2:$NF$60=G$1),0),$E347-1966)</f>
        <v>265.23390000000001</v>
      </c>
      <c r="H347" s="12" cm="1">
        <f t="array" ref="H347">INDEX(GMWQ!$A$2:$NF$60,MATCH(1,(GMWQ!$NE$2:$NE$60=H$3)*(GMWQ!$ND$2:$ND$60=H$4)*(GMWQ!$NF$2:$NF$60=H$1),0),$E347-1966)</f>
        <v>12.2064</v>
      </c>
      <c r="I347" s="12" cm="1">
        <f t="array" ref="I347">INDEX(GMWQ!$A$2:$NF$60,MATCH(1,(GMWQ!$NE$2:$NE$60=I$3)*(GMWQ!$ND$2:$ND$60=I$4)*(GMWQ!$NF$2:$NF$60=I$1),0),$E347-1966)</f>
        <v>1281.7429999999999</v>
      </c>
      <c r="J347" s="12" cm="1">
        <f t="array" ref="J347">INDEX(GMWQ!$A$2:$NF$60,MATCH(1,(GMWQ!$NE$2:$NE$60=J$3)*(GMWQ!$ND$2:$ND$60=J$4)*(GMWQ!$NF$2:$NF$60=J$1),0),$E347-1966)</f>
        <v>97.118070000000003</v>
      </c>
      <c r="K347" s="12" cm="1">
        <f t="array" ref="K347">INDEX(GMWQ!$A$2:$NF$60,MATCH(1,(GMWQ!$NE$2:$NE$60=K$3)*(GMWQ!$ND$2:$ND$60=K$4)*(GMWQ!$NF$2:$NF$60=K$1),0),$E347-1966)</f>
        <v>233.7955</v>
      </c>
      <c r="L347" s="12" cm="1">
        <f t="array" ref="L347">INDEX(GMWQ!$A$2:$NF$60,MATCH(1,(GMWQ!$NE$2:$NE$60=L$3)*(GMWQ!$ND$2:$ND$60=L$4)*(GMWQ!$NF$2:$NF$60=L$1),0),$E347-1966)</f>
        <v>2990.6529999999998</v>
      </c>
      <c r="M347" s="12" cm="1">
        <f t="array" ref="M347">INDEX(GMWQ!$A$2:$NF$60,MATCH(1,(GMWQ!$NE$2:$NE$60=M$3)*(GMWQ!$ND$2:$ND$60=M$4)*(GMWQ!$NF$2:$NF$60=M$1),0),$E347-1966)</f>
        <v>5365.165</v>
      </c>
      <c r="N347" s="12" cm="1">
        <f t="array" ref="N347">INDEX(GMWQ!$A$2:$NF$60,MATCH(1,(GMWQ!$NE$2:$NE$60=N$3)*(GMWQ!$ND$2:$ND$60=N$4)*(GMWQ!$NF$2:$NF$60=N$1),0),$E347-1966)</f>
        <v>2342.8069999999998</v>
      </c>
      <c r="O347" s="12" cm="1">
        <f t="array" ref="O347">INDEX(GMWQ!$A$2:$NF$60,MATCH(1,(GMWQ!$NE$2:$NE$60=O$3)*(GMWQ!$ND$2:$ND$60=O$4)*(GMWQ!$NF$2:$NF$60=O$1),0),$E347-1966)</f>
        <v>2993.0650000000001</v>
      </c>
      <c r="P347" s="12" cm="1">
        <f t="array" ref="P347">INDEX(GMWQ!$A$2:$NF$60,MATCH(1,(GMWQ!$NE$2:$NE$60=P$3)*(GMWQ!$ND$2:$ND$60=P$4)*(GMWQ!$NF$2:$NF$60=P$1),0),$E347-1966)</f>
        <v>2166.3029999999999</v>
      </c>
      <c r="Q347" s="12" cm="1">
        <f t="array" ref="Q347">INDEX(GMWQ!$A$2:$NF$60,MATCH(1,(GMWQ!$NE$2:$NE$60=Q$3)*(GMWQ!$ND$2:$ND$60=Q$4)*(GMWQ!$NF$2:$NF$60=Q$1),0),$E347-1966)</f>
        <v>1255.2080000000001</v>
      </c>
      <c r="R347" s="12" cm="1">
        <f t="array" ref="R347">INDEX(GMWQ!$A$2:$NF$60,MATCH(1,(GMWQ!$NE$2:$NE$60=R$3)*(GMWQ!$ND$2:$ND$60=R$4)*(GMWQ!$NF$2:$NF$60=R$1),0),$E347-1966)</f>
        <v>821.95950000000005</v>
      </c>
      <c r="S347" s="12" cm="1">
        <f t="array" ref="S347">INDEX(GMWQ!$A$2:$NF$60,MATCH(1,(GMWQ!$NE$2:$NE$60=S$3)*(GMWQ!$ND$2:$ND$60=S$4)*(GMWQ!$NF$2:$NF$60=S$1),0),$E347-1966)</f>
        <v>4958.5730000000003</v>
      </c>
      <c r="T347" s="12" cm="1">
        <f t="array" ref="T347">INDEX(GMWQ!$A$2:$NF$60,MATCH(1,(GMWQ!$NE$2:$NE$60=T$3)*(GMWQ!$ND$2:$ND$60=T$4)*(GMWQ!$NF$2:$NF$60=T$1),0),$E347-1966)</f>
        <v>4167.6369999999997</v>
      </c>
      <c r="U347" s="12" cm="1">
        <f t="array" ref="U347">INDEX(GMWQ!$A$2:$NF$60,MATCH(1,(GMWQ!$NE$2:$NE$60=U$3)*(GMWQ!$ND$2:$ND$60=U$4)*(GMWQ!$NF$2:$NF$60=U$1),0),$E347-1966)</f>
        <v>1508.8579999999999</v>
      </c>
      <c r="V347" s="12" cm="1">
        <f t="array" ref="V347">INDEX(GMWQ!$A$2:$NF$60,MATCH(1,(GMWQ!$NE$2:$NE$60=V$3)*(GMWQ!$ND$2:$ND$60=V$4)*(GMWQ!$NF$2:$NF$60=V$1),0),$E347-1966)</f>
        <v>3349.57</v>
      </c>
      <c r="W347" s="12" cm="1">
        <f t="array" ref="W347">INDEX(GMWQ!$A$2:$NF$60,MATCH(1,(GMWQ!$NE$2:$NE$60=W$3)*(GMWQ!$ND$2:$ND$60=W$4)*(GMWQ!$NF$2:$NF$60=W$1),0),$E347-1966)</f>
        <v>6576.3270000000002</v>
      </c>
      <c r="X347" s="12" cm="1">
        <f t="array" ref="X347">INDEX(GMWQ!$A$2:$NF$60,MATCH(1,(GMWQ!$NE$2:$NE$60=X$3)*(GMWQ!$ND$2:$ND$60=X$4)*(GMWQ!$NF$2:$NF$60=X$1),0),$E347-1966)</f>
        <v>1404.335</v>
      </c>
      <c r="Y347" s="12" cm="1">
        <f t="array" ref="Y347">INDEX(GMWQ!$A$2:$NF$60,MATCH(1,(GMWQ!$NE$2:$NE$60=Y$3)*(GMWQ!$ND$2:$ND$60=Y$4)*(GMWQ!$NF$2:$NF$60=Y$1),0),$E347-1966)</f>
        <v>1123.502</v>
      </c>
      <c r="Z347" s="12" cm="1">
        <f t="array" ref="Z347">INDEX(GMWQ!$A$2:$NF$60,MATCH(1,(GMWQ!$NE$2:$NE$60=Z$3)*(GMWQ!$ND$2:$ND$60=Z$4)*(GMWQ!$NF$2:$NF$60=Z$1),0),$E347-1966)</f>
        <v>39210.910000000003</v>
      </c>
      <c r="AA347" s="12" cm="1">
        <f t="array" ref="AA347">INDEX(GMWQ!$A$2:$NF$60,MATCH(1,(GMWQ!$NE$2:$NE$60=AA$3)*(GMWQ!$ND$2:$ND$60=AA$4)*(GMWQ!$NF$2:$NF$60=AA$1),0),$E347-1966)</f>
        <v>6841.7870000000003</v>
      </c>
    </row>
    <row r="348" spans="1:27" x14ac:dyDescent="0.25">
      <c r="B348" s="12">
        <f t="shared" ref="B348:D359" si="28">+B344+1</f>
        <v>2058</v>
      </c>
      <c r="C348" s="12">
        <f t="shared" si="28"/>
        <v>2058</v>
      </c>
      <c r="E348" s="12">
        <f t="shared" si="25"/>
        <v>2314</v>
      </c>
      <c r="F348" s="12" cm="1">
        <f t="array" ref="F348">INDEX(GMWQ!$A$2:$NF$60,MATCH(1,(GMWQ!$NE$2:$NE$60=F$3)*(GMWQ!$ND$2:$ND$60=F$4)*(GMWQ!$NF$2:$NF$60=F$1),0),$E348-1966)</f>
        <v>42918.62</v>
      </c>
      <c r="G348" s="12" cm="1">
        <f t="array" ref="G348">INDEX(GMWQ!$A$2:$NF$60,MATCH(1,(GMWQ!$NE$2:$NE$60=G$3)*(GMWQ!$ND$2:$ND$60=G$4)*(GMWQ!$NF$2:$NF$60=G$1),0),$E348-1966)</f>
        <v>264.76530000000002</v>
      </c>
      <c r="H348" s="12" cm="1">
        <f t="array" ref="H348">INDEX(GMWQ!$A$2:$NF$60,MATCH(1,(GMWQ!$NE$2:$NE$60=H$3)*(GMWQ!$ND$2:$ND$60=H$4)*(GMWQ!$NF$2:$NF$60=H$1),0),$E348-1966)</f>
        <v>12.062939999999999</v>
      </c>
      <c r="I348" s="12" cm="1">
        <f t="array" ref="I348">INDEX(GMWQ!$A$2:$NF$60,MATCH(1,(GMWQ!$NE$2:$NE$60=I$3)*(GMWQ!$ND$2:$ND$60=I$4)*(GMWQ!$NF$2:$NF$60=I$1),0),$E348-1966)</f>
        <v>1274.7429999999999</v>
      </c>
      <c r="J348" s="12" cm="1">
        <f t="array" ref="J348">INDEX(GMWQ!$A$2:$NF$60,MATCH(1,(GMWQ!$NE$2:$NE$60=J$3)*(GMWQ!$ND$2:$ND$60=J$4)*(GMWQ!$NF$2:$NF$60=J$1),0),$E348-1966)</f>
        <v>96.727549999999994</v>
      </c>
      <c r="K348" s="12" cm="1">
        <f t="array" ref="K348">INDEX(GMWQ!$A$2:$NF$60,MATCH(1,(GMWQ!$NE$2:$NE$60=K$3)*(GMWQ!$ND$2:$ND$60=K$4)*(GMWQ!$NF$2:$NF$60=K$1),0),$E348-1966)</f>
        <v>233.5146</v>
      </c>
      <c r="L348" s="12" cm="1">
        <f t="array" ref="L348">INDEX(GMWQ!$A$2:$NF$60,MATCH(1,(GMWQ!$NE$2:$NE$60=L$3)*(GMWQ!$ND$2:$ND$60=L$4)*(GMWQ!$NF$2:$NF$60=L$1),0),$E348-1966)</f>
        <v>2992.6559999999999</v>
      </c>
      <c r="M348" s="12" cm="1">
        <f t="array" ref="M348">INDEX(GMWQ!$A$2:$NF$60,MATCH(1,(GMWQ!$NE$2:$NE$60=M$3)*(GMWQ!$ND$2:$ND$60=M$4)*(GMWQ!$NF$2:$NF$60=M$1),0),$E348-1966)</f>
        <v>5362.8850000000002</v>
      </c>
      <c r="N348" s="12" cm="1">
        <f t="array" ref="N348">INDEX(GMWQ!$A$2:$NF$60,MATCH(1,(GMWQ!$NE$2:$NE$60=N$3)*(GMWQ!$ND$2:$ND$60=N$4)*(GMWQ!$NF$2:$NF$60=N$1),0),$E348-1966)</f>
        <v>2342.8829999999998</v>
      </c>
      <c r="O348" s="12" cm="1">
        <f t="array" ref="O348">INDEX(GMWQ!$A$2:$NF$60,MATCH(1,(GMWQ!$NE$2:$NE$60=O$3)*(GMWQ!$ND$2:$ND$60=O$4)*(GMWQ!$NF$2:$NF$60=O$1),0),$E348-1966)</f>
        <v>2992.7060000000001</v>
      </c>
      <c r="P348" s="12" cm="1">
        <f t="array" ref="P348">INDEX(GMWQ!$A$2:$NF$60,MATCH(1,(GMWQ!$NE$2:$NE$60=P$3)*(GMWQ!$ND$2:$ND$60=P$4)*(GMWQ!$NF$2:$NF$60=P$1),0),$E348-1966)</f>
        <v>2168.5909999999999</v>
      </c>
      <c r="Q348" s="12" cm="1">
        <f t="array" ref="Q348">INDEX(GMWQ!$A$2:$NF$60,MATCH(1,(GMWQ!$NE$2:$NE$60=Q$3)*(GMWQ!$ND$2:$ND$60=Q$4)*(GMWQ!$NF$2:$NF$60=Q$1),0),$E348-1966)</f>
        <v>1254.866</v>
      </c>
      <c r="R348" s="12" cm="1">
        <f t="array" ref="R348">INDEX(GMWQ!$A$2:$NF$60,MATCH(1,(GMWQ!$NE$2:$NE$60=R$3)*(GMWQ!$ND$2:$ND$60=R$4)*(GMWQ!$NF$2:$NF$60=R$1),0),$E348-1966)</f>
        <v>822.22299999999996</v>
      </c>
      <c r="S348" s="12" cm="1">
        <f t="array" ref="S348">INDEX(GMWQ!$A$2:$NF$60,MATCH(1,(GMWQ!$NE$2:$NE$60=S$3)*(GMWQ!$ND$2:$ND$60=S$4)*(GMWQ!$NF$2:$NF$60=S$1),0),$E348-1966)</f>
        <v>4961.8609999999999</v>
      </c>
      <c r="T348" s="12" cm="1">
        <f t="array" ref="T348">INDEX(GMWQ!$A$2:$NF$60,MATCH(1,(GMWQ!$NE$2:$NE$60=T$3)*(GMWQ!$ND$2:$ND$60=T$4)*(GMWQ!$NF$2:$NF$60=T$1),0),$E348-1966)</f>
        <v>4170.5839999999998</v>
      </c>
      <c r="U348" s="12" cm="1">
        <f t="array" ref="U348">INDEX(GMWQ!$A$2:$NF$60,MATCH(1,(GMWQ!$NE$2:$NE$60=U$3)*(GMWQ!$ND$2:$ND$60=U$4)*(GMWQ!$NF$2:$NF$60=U$1),0),$E348-1966)</f>
        <v>1505.7270000000001</v>
      </c>
      <c r="V348" s="12" cm="1">
        <f t="array" ref="V348">INDEX(GMWQ!$A$2:$NF$60,MATCH(1,(GMWQ!$NE$2:$NE$60=V$3)*(GMWQ!$ND$2:$ND$60=V$4)*(GMWQ!$NF$2:$NF$60=V$1),0),$E348-1966)</f>
        <v>3348.962</v>
      </c>
      <c r="W348" s="12" cm="1">
        <f t="array" ref="W348">INDEX(GMWQ!$A$2:$NF$60,MATCH(1,(GMWQ!$NE$2:$NE$60=W$3)*(GMWQ!$ND$2:$ND$60=W$4)*(GMWQ!$NF$2:$NF$60=W$1),0),$E348-1966)</f>
        <v>6584.0209999999997</v>
      </c>
      <c r="X348" s="12" cm="1">
        <f t="array" ref="X348">INDEX(GMWQ!$A$2:$NF$60,MATCH(1,(GMWQ!$NE$2:$NE$60=X$3)*(GMWQ!$ND$2:$ND$60=X$4)*(GMWQ!$NF$2:$NF$60=X$1),0),$E348-1966)</f>
        <v>1404.5709999999999</v>
      </c>
      <c r="Y348" s="12" cm="1">
        <f t="array" ref="Y348">INDEX(GMWQ!$A$2:$NF$60,MATCH(1,(GMWQ!$NE$2:$NE$60=Y$3)*(GMWQ!$ND$2:$ND$60=Y$4)*(GMWQ!$NF$2:$NF$60=Y$1),0),$E348-1966)</f>
        <v>1123.268</v>
      </c>
      <c r="Z348" s="12" cm="1">
        <f t="array" ref="Z348">INDEX(GMWQ!$A$2:$NF$60,MATCH(1,(GMWQ!$NE$2:$NE$60=Z$3)*(GMWQ!$ND$2:$ND$60=Z$4)*(GMWQ!$NF$2:$NF$60=Z$1),0),$E348-1966)</f>
        <v>39214.160000000003</v>
      </c>
      <c r="AA348" s="12" cm="1">
        <f t="array" ref="AA348">INDEX(GMWQ!$A$2:$NF$60,MATCH(1,(GMWQ!$NE$2:$NE$60=AA$3)*(GMWQ!$ND$2:$ND$60=AA$4)*(GMWQ!$NF$2:$NF$60=AA$1),0),$E348-1966)</f>
        <v>6842.3549999999996</v>
      </c>
    </row>
    <row r="349" spans="1:27" x14ac:dyDescent="0.25">
      <c r="B349" s="12">
        <f t="shared" si="28"/>
        <v>2058</v>
      </c>
      <c r="C349" s="12">
        <f t="shared" si="28"/>
        <v>2058</v>
      </c>
      <c r="E349" s="12">
        <f t="shared" si="25"/>
        <v>2315</v>
      </c>
      <c r="F349" s="12" cm="1">
        <f t="array" ref="F349">INDEX(GMWQ!$A$2:$NF$60,MATCH(1,(GMWQ!$NE$2:$NE$60=F$3)*(GMWQ!$ND$2:$ND$60=F$4)*(GMWQ!$NF$2:$NF$60=F$1),0),$E349-1966)</f>
        <v>42920.85</v>
      </c>
      <c r="G349" s="12" cm="1">
        <f t="array" ref="G349">INDEX(GMWQ!$A$2:$NF$60,MATCH(1,(GMWQ!$NE$2:$NE$60=G$3)*(GMWQ!$ND$2:$ND$60=G$4)*(GMWQ!$NF$2:$NF$60=G$1),0),$E349-1966)</f>
        <v>264.3109</v>
      </c>
      <c r="H349" s="12" cm="1">
        <f t="array" ref="H349">INDEX(GMWQ!$A$2:$NF$60,MATCH(1,(GMWQ!$NE$2:$NE$60=H$3)*(GMWQ!$ND$2:$ND$60=H$4)*(GMWQ!$NF$2:$NF$60=H$1),0),$E349-1966)</f>
        <v>11.92144</v>
      </c>
      <c r="I349" s="12" cm="1">
        <f t="array" ref="I349">INDEX(GMWQ!$A$2:$NF$60,MATCH(1,(GMWQ!$NE$2:$NE$60=I$3)*(GMWQ!$ND$2:$ND$60=I$4)*(GMWQ!$NF$2:$NF$60=I$1),0),$E349-1966)</f>
        <v>1267.778</v>
      </c>
      <c r="J349" s="12" cm="1">
        <f t="array" ref="J349">INDEX(GMWQ!$A$2:$NF$60,MATCH(1,(GMWQ!$NE$2:$NE$60=J$3)*(GMWQ!$ND$2:$ND$60=J$4)*(GMWQ!$NF$2:$NF$60=J$1),0),$E349-1966)</f>
        <v>96.338769999999997</v>
      </c>
      <c r="K349" s="12" cm="1">
        <f t="array" ref="K349">INDEX(GMWQ!$A$2:$NF$60,MATCH(1,(GMWQ!$NE$2:$NE$60=K$3)*(GMWQ!$ND$2:$ND$60=K$4)*(GMWQ!$NF$2:$NF$60=K$1),0),$E349-1966)</f>
        <v>233.2336</v>
      </c>
      <c r="L349" s="12" cm="1">
        <f t="array" ref="L349">INDEX(GMWQ!$A$2:$NF$60,MATCH(1,(GMWQ!$NE$2:$NE$60=L$3)*(GMWQ!$ND$2:$ND$60=L$4)*(GMWQ!$NF$2:$NF$60=L$1),0),$E349-1966)</f>
        <v>2994.585</v>
      </c>
      <c r="M349" s="12" cm="1">
        <f t="array" ref="M349">INDEX(GMWQ!$A$2:$NF$60,MATCH(1,(GMWQ!$NE$2:$NE$60=M$3)*(GMWQ!$ND$2:$ND$60=M$4)*(GMWQ!$NF$2:$NF$60=M$1),0),$E349-1966)</f>
        <v>5360.44</v>
      </c>
      <c r="N349" s="12" cm="1">
        <f t="array" ref="N349">INDEX(GMWQ!$A$2:$NF$60,MATCH(1,(GMWQ!$NE$2:$NE$60=N$3)*(GMWQ!$ND$2:$ND$60=N$4)*(GMWQ!$NF$2:$NF$60=N$1),0),$E349-1966)</f>
        <v>2342.8620000000001</v>
      </c>
      <c r="O349" s="12" cm="1">
        <f t="array" ref="O349">INDEX(GMWQ!$A$2:$NF$60,MATCH(1,(GMWQ!$NE$2:$NE$60=O$3)*(GMWQ!$ND$2:$ND$60=O$4)*(GMWQ!$NF$2:$NF$60=O$1),0),$E349-1966)</f>
        <v>2992.2350000000001</v>
      </c>
      <c r="P349" s="12" cm="1">
        <f t="array" ref="P349">INDEX(GMWQ!$A$2:$NF$60,MATCH(1,(GMWQ!$NE$2:$NE$60=P$3)*(GMWQ!$ND$2:$ND$60=P$4)*(GMWQ!$NF$2:$NF$60=P$1),0),$E349-1966)</f>
        <v>2170.7849999999999</v>
      </c>
      <c r="Q349" s="12" cm="1">
        <f t="array" ref="Q349">INDEX(GMWQ!$A$2:$NF$60,MATCH(1,(GMWQ!$NE$2:$NE$60=Q$3)*(GMWQ!$ND$2:$ND$60=Q$4)*(GMWQ!$NF$2:$NF$60=Q$1),0),$E349-1966)</f>
        <v>1254.4780000000001</v>
      </c>
      <c r="R349" s="12" cm="1">
        <f t="array" ref="R349">INDEX(GMWQ!$A$2:$NF$60,MATCH(1,(GMWQ!$NE$2:$NE$60=R$3)*(GMWQ!$ND$2:$ND$60=R$4)*(GMWQ!$NF$2:$NF$60=R$1),0),$E349-1966)</f>
        <v>822.4633</v>
      </c>
      <c r="S349" s="12" cm="1">
        <f t="array" ref="S349">INDEX(GMWQ!$A$2:$NF$60,MATCH(1,(GMWQ!$NE$2:$NE$60=S$3)*(GMWQ!$ND$2:$ND$60=S$4)*(GMWQ!$NF$2:$NF$60=S$1),0),$E349-1966)</f>
        <v>4964.9530000000004</v>
      </c>
      <c r="T349" s="12" cm="1">
        <f t="array" ref="T349">INDEX(GMWQ!$A$2:$NF$60,MATCH(1,(GMWQ!$NE$2:$NE$60=T$3)*(GMWQ!$ND$2:$ND$60=T$4)*(GMWQ!$NF$2:$NF$60=T$1),0),$E349-1966)</f>
        <v>4173.3689999999997</v>
      </c>
      <c r="U349" s="12" cm="1">
        <f t="array" ref="U349">INDEX(GMWQ!$A$2:$NF$60,MATCH(1,(GMWQ!$NE$2:$NE$60=U$3)*(GMWQ!$ND$2:$ND$60=U$4)*(GMWQ!$NF$2:$NF$60=U$1),0),$E349-1966)</f>
        <v>1502.5619999999999</v>
      </c>
      <c r="V349" s="12" cm="1">
        <f t="array" ref="V349">INDEX(GMWQ!$A$2:$NF$60,MATCH(1,(GMWQ!$NE$2:$NE$60=V$3)*(GMWQ!$ND$2:$ND$60=V$4)*(GMWQ!$NF$2:$NF$60=V$1),0),$E349-1966)</f>
        <v>3348.24</v>
      </c>
      <c r="W349" s="12" cm="1">
        <f t="array" ref="W349">INDEX(GMWQ!$A$2:$NF$60,MATCH(1,(GMWQ!$NE$2:$NE$60=W$3)*(GMWQ!$ND$2:$ND$60=W$4)*(GMWQ!$NF$2:$NF$60=W$1),0),$E349-1966)</f>
        <v>6591.5259999999998</v>
      </c>
      <c r="X349" s="12" cm="1">
        <f t="array" ref="X349">INDEX(GMWQ!$A$2:$NF$60,MATCH(1,(GMWQ!$NE$2:$NE$60=X$3)*(GMWQ!$ND$2:$ND$60=X$4)*(GMWQ!$NF$2:$NF$60=X$1),0),$E349-1966)</f>
        <v>1404.7650000000001</v>
      </c>
      <c r="Y349" s="12" cm="1">
        <f t="array" ref="Y349">INDEX(GMWQ!$A$2:$NF$60,MATCH(1,(GMWQ!$NE$2:$NE$60=Y$3)*(GMWQ!$ND$2:$ND$60=Y$4)*(GMWQ!$NF$2:$NF$60=Y$1),0),$E349-1966)</f>
        <v>1123</v>
      </c>
      <c r="Z349" s="12" cm="1">
        <f t="array" ref="Z349">INDEX(GMWQ!$A$2:$NF$60,MATCH(1,(GMWQ!$NE$2:$NE$60=Z$3)*(GMWQ!$ND$2:$ND$60=Z$4)*(GMWQ!$NF$2:$NF$60=Z$1),0),$E349-1966)</f>
        <v>39216.199999999997</v>
      </c>
      <c r="AA349" s="12" cm="1">
        <f t="array" ref="AA349">INDEX(GMWQ!$A$2:$NF$60,MATCH(1,(GMWQ!$NE$2:$NE$60=AA$3)*(GMWQ!$ND$2:$ND$60=AA$4)*(GMWQ!$NF$2:$NF$60=AA$1),0),$E349-1966)</f>
        <v>6842.7089999999998</v>
      </c>
    </row>
    <row r="350" spans="1:27" x14ac:dyDescent="0.25">
      <c r="B350" s="12">
        <f t="shared" si="28"/>
        <v>2058</v>
      </c>
      <c r="C350" s="12">
        <f t="shared" si="28"/>
        <v>2058</v>
      </c>
      <c r="E350" s="12">
        <f t="shared" si="25"/>
        <v>2316</v>
      </c>
      <c r="F350" s="12" cm="1">
        <f t="array" ref="F350">INDEX(GMWQ!$A$2:$NF$60,MATCH(1,(GMWQ!$NE$2:$NE$60=F$3)*(GMWQ!$ND$2:$ND$60=F$4)*(GMWQ!$NF$2:$NF$60=F$1),0),$E350-1966)</f>
        <v>42923.07</v>
      </c>
      <c r="G350" s="12" cm="1">
        <f t="array" ref="G350">INDEX(GMWQ!$A$2:$NF$60,MATCH(1,(GMWQ!$NE$2:$NE$60=G$3)*(GMWQ!$ND$2:$ND$60=G$4)*(GMWQ!$NF$2:$NF$60=G$1),0),$E350-1966)</f>
        <v>263.85059999999999</v>
      </c>
      <c r="H350" s="12" cm="1">
        <f t="array" ref="H350">INDEX(GMWQ!$A$2:$NF$60,MATCH(1,(GMWQ!$NE$2:$NE$60=H$3)*(GMWQ!$ND$2:$ND$60=H$4)*(GMWQ!$NF$2:$NF$60=H$1),0),$E350-1966)</f>
        <v>11.781739999999999</v>
      </c>
      <c r="I350" s="12" cm="1">
        <f t="array" ref="I350">INDEX(GMWQ!$A$2:$NF$60,MATCH(1,(GMWQ!$NE$2:$NE$60=I$3)*(GMWQ!$ND$2:$ND$60=I$4)*(GMWQ!$NF$2:$NF$60=I$1),0),$E350-1966)</f>
        <v>1260.835</v>
      </c>
      <c r="J350" s="12" cm="1">
        <f t="array" ref="J350">INDEX(GMWQ!$A$2:$NF$60,MATCH(1,(GMWQ!$NE$2:$NE$60=J$3)*(GMWQ!$ND$2:$ND$60=J$4)*(GMWQ!$NF$2:$NF$60=J$1),0),$E350-1966)</f>
        <v>95.950649999999996</v>
      </c>
      <c r="K350" s="12" cm="1">
        <f t="array" ref="K350">INDEX(GMWQ!$A$2:$NF$60,MATCH(1,(GMWQ!$NE$2:$NE$60=K$3)*(GMWQ!$ND$2:$ND$60=K$4)*(GMWQ!$NF$2:$NF$60=K$1),0),$E350-1966)</f>
        <v>232.95</v>
      </c>
      <c r="L350" s="12" cm="1">
        <f t="array" ref="L350">INDEX(GMWQ!$A$2:$NF$60,MATCH(1,(GMWQ!$NE$2:$NE$60=L$3)*(GMWQ!$ND$2:$ND$60=L$4)*(GMWQ!$NF$2:$NF$60=L$1),0),$E350-1966)</f>
        <v>2996.4459999999999</v>
      </c>
      <c r="M350" s="12" cm="1">
        <f t="array" ref="M350">INDEX(GMWQ!$A$2:$NF$60,MATCH(1,(GMWQ!$NE$2:$NE$60=M$3)*(GMWQ!$ND$2:$ND$60=M$4)*(GMWQ!$NF$2:$NF$60=M$1),0),$E350-1966)</f>
        <v>5358.0010000000002</v>
      </c>
      <c r="N350" s="12" cm="1">
        <f t="array" ref="N350">INDEX(GMWQ!$A$2:$NF$60,MATCH(1,(GMWQ!$NE$2:$NE$60=N$3)*(GMWQ!$ND$2:$ND$60=N$4)*(GMWQ!$NF$2:$NF$60=N$1),0),$E350-1966)</f>
        <v>2342.875</v>
      </c>
      <c r="O350" s="12" cm="1">
        <f t="array" ref="O350">INDEX(GMWQ!$A$2:$NF$60,MATCH(1,(GMWQ!$NE$2:$NE$60=O$3)*(GMWQ!$ND$2:$ND$60=O$4)*(GMWQ!$NF$2:$NF$60=O$1),0),$E350-1966)</f>
        <v>2991.7939999999999</v>
      </c>
      <c r="P350" s="12" cm="1">
        <f t="array" ref="P350">INDEX(GMWQ!$A$2:$NF$60,MATCH(1,(GMWQ!$NE$2:$NE$60=P$3)*(GMWQ!$ND$2:$ND$60=P$4)*(GMWQ!$NF$2:$NF$60=P$1),0),$E350-1966)</f>
        <v>2173.0300000000002</v>
      </c>
      <c r="Q350" s="12" cm="1">
        <f t="array" ref="Q350">INDEX(GMWQ!$A$2:$NF$60,MATCH(1,(GMWQ!$NE$2:$NE$60=Q$3)*(GMWQ!$ND$2:$ND$60=Q$4)*(GMWQ!$NF$2:$NF$60=Q$1),0),$E350-1966)</f>
        <v>1254.098</v>
      </c>
      <c r="R350" s="12" cm="1">
        <f t="array" ref="R350">INDEX(GMWQ!$A$2:$NF$60,MATCH(1,(GMWQ!$NE$2:$NE$60=R$3)*(GMWQ!$ND$2:$ND$60=R$4)*(GMWQ!$NF$2:$NF$60=R$1),0),$E350-1966)</f>
        <v>822.69569999999999</v>
      </c>
      <c r="S350" s="12" cm="1">
        <f t="array" ref="S350">INDEX(GMWQ!$A$2:$NF$60,MATCH(1,(GMWQ!$NE$2:$NE$60=S$3)*(GMWQ!$ND$2:$ND$60=S$4)*(GMWQ!$NF$2:$NF$60=S$1),0),$E350-1966)</f>
        <v>4968.116</v>
      </c>
      <c r="T350" s="12" cm="1">
        <f t="array" ref="T350">INDEX(GMWQ!$A$2:$NF$60,MATCH(1,(GMWQ!$NE$2:$NE$60=T$3)*(GMWQ!$ND$2:$ND$60=T$4)*(GMWQ!$NF$2:$NF$60=T$1),0),$E350-1966)</f>
        <v>4176.1930000000002</v>
      </c>
      <c r="U350" s="12" cm="1">
        <f t="array" ref="U350">INDEX(GMWQ!$A$2:$NF$60,MATCH(1,(GMWQ!$NE$2:$NE$60=U$3)*(GMWQ!$ND$2:$ND$60=U$4)*(GMWQ!$NF$2:$NF$60=U$1),0),$E350-1966)</f>
        <v>1499.377</v>
      </c>
      <c r="V350" s="12" cm="1">
        <f t="array" ref="V350">INDEX(GMWQ!$A$2:$NF$60,MATCH(1,(GMWQ!$NE$2:$NE$60=V$3)*(GMWQ!$ND$2:$ND$60=V$4)*(GMWQ!$NF$2:$NF$60=V$1),0),$E350-1966)</f>
        <v>3347.4870000000001</v>
      </c>
      <c r="W350" s="12" cm="1">
        <f t="array" ref="W350">INDEX(GMWQ!$A$2:$NF$60,MATCH(1,(GMWQ!$NE$2:$NE$60=W$3)*(GMWQ!$ND$2:$ND$60=W$4)*(GMWQ!$NF$2:$NF$60=W$1),0),$E350-1966)</f>
        <v>6598.942</v>
      </c>
      <c r="X350" s="12" cm="1">
        <f t="array" ref="X350">INDEX(GMWQ!$A$2:$NF$60,MATCH(1,(GMWQ!$NE$2:$NE$60=X$3)*(GMWQ!$ND$2:$ND$60=X$4)*(GMWQ!$NF$2:$NF$60=X$1),0),$E350-1966)</f>
        <v>1404.942</v>
      </c>
      <c r="Y350" s="12" cm="1">
        <f t="array" ref="Y350">INDEX(GMWQ!$A$2:$NF$60,MATCH(1,(GMWQ!$NE$2:$NE$60=Y$3)*(GMWQ!$ND$2:$ND$60=Y$4)*(GMWQ!$NF$2:$NF$60=Y$1),0),$E350-1966)</f>
        <v>1122.7149999999999</v>
      </c>
      <c r="Z350" s="12" cm="1">
        <f t="array" ref="Z350">INDEX(GMWQ!$A$2:$NF$60,MATCH(1,(GMWQ!$NE$2:$NE$60=Z$3)*(GMWQ!$ND$2:$ND$60=Z$4)*(GMWQ!$NF$2:$NF$60=Z$1),0),$E350-1966)</f>
        <v>39218.230000000003</v>
      </c>
      <c r="AA350" s="12" cm="1">
        <f t="array" ref="AA350">INDEX(GMWQ!$A$2:$NF$60,MATCH(1,(GMWQ!$NE$2:$NE$60=AA$3)*(GMWQ!$ND$2:$ND$60=AA$4)*(GMWQ!$NF$2:$NF$60=AA$1),0),$E350-1966)</f>
        <v>6843.0640000000003</v>
      </c>
    </row>
    <row r="351" spans="1:27" x14ac:dyDescent="0.25">
      <c r="A351" s="12">
        <v>2059</v>
      </c>
      <c r="B351" s="12">
        <f t="shared" si="28"/>
        <v>2059</v>
      </c>
      <c r="C351" s="12">
        <f t="shared" si="28"/>
        <v>2058</v>
      </c>
      <c r="D351" s="12">
        <f t="shared" si="28"/>
        <v>2058</v>
      </c>
      <c r="E351" s="12">
        <f t="shared" si="25"/>
        <v>2317</v>
      </c>
      <c r="F351" s="12" cm="1">
        <f t="array" ref="F351">INDEX(GMWQ!$A$2:$NF$60,MATCH(1,(GMWQ!$NE$2:$NE$60=F$3)*(GMWQ!$ND$2:$ND$60=F$4)*(GMWQ!$NF$2:$NF$60=F$1),0),$E351-1966)</f>
        <v>42925.3</v>
      </c>
      <c r="G351" s="12" cm="1">
        <f t="array" ref="G351">INDEX(GMWQ!$A$2:$NF$60,MATCH(1,(GMWQ!$NE$2:$NE$60=G$3)*(GMWQ!$ND$2:$ND$60=G$4)*(GMWQ!$NF$2:$NF$60=G$1),0),$E351-1966)</f>
        <v>263.44510000000002</v>
      </c>
      <c r="H351" s="12" cm="1">
        <f t="array" ref="H351">INDEX(GMWQ!$A$2:$NF$60,MATCH(1,(GMWQ!$NE$2:$NE$60=H$3)*(GMWQ!$ND$2:$ND$60=H$4)*(GMWQ!$NF$2:$NF$60=H$1),0),$E351-1966)</f>
        <v>11.64486</v>
      </c>
      <c r="I351" s="12" cm="1">
        <f t="array" ref="I351">INDEX(GMWQ!$A$2:$NF$60,MATCH(1,(GMWQ!$NE$2:$NE$60=I$3)*(GMWQ!$ND$2:$ND$60=I$4)*(GMWQ!$NF$2:$NF$60=I$1),0),$E351-1966)</f>
        <v>1254.0260000000001</v>
      </c>
      <c r="J351" s="12" cm="1">
        <f t="array" ref="J351">INDEX(GMWQ!$A$2:$NF$60,MATCH(1,(GMWQ!$NE$2:$NE$60=J$3)*(GMWQ!$ND$2:$ND$60=J$4)*(GMWQ!$NF$2:$NF$60=J$1),0),$E351-1966)</f>
        <v>95.571910000000003</v>
      </c>
      <c r="K351" s="12" cm="1">
        <f t="array" ref="K351">INDEX(GMWQ!$A$2:$NF$60,MATCH(1,(GMWQ!$NE$2:$NE$60=K$3)*(GMWQ!$ND$2:$ND$60=K$4)*(GMWQ!$NF$2:$NF$60=K$1),0),$E351-1966)</f>
        <v>232.68459999999999</v>
      </c>
      <c r="L351" s="12" cm="1">
        <f t="array" ref="L351">INDEX(GMWQ!$A$2:$NF$60,MATCH(1,(GMWQ!$NE$2:$NE$60=L$3)*(GMWQ!$ND$2:$ND$60=L$4)*(GMWQ!$NF$2:$NF$60=L$1),0),$E351-1966)</f>
        <v>2998.5949999999998</v>
      </c>
      <c r="M351" s="12" cm="1">
        <f t="array" ref="M351">INDEX(GMWQ!$A$2:$NF$60,MATCH(1,(GMWQ!$NE$2:$NE$60=M$3)*(GMWQ!$ND$2:$ND$60=M$4)*(GMWQ!$NF$2:$NF$60=M$1),0),$E351-1966)</f>
        <v>5355.4059999999999</v>
      </c>
      <c r="N351" s="12" cm="1">
        <f t="array" ref="N351">INDEX(GMWQ!$A$2:$NF$60,MATCH(1,(GMWQ!$NE$2:$NE$60=N$3)*(GMWQ!$ND$2:$ND$60=N$4)*(GMWQ!$NF$2:$NF$60=N$1),0),$E351-1966)</f>
        <v>2342.6770000000001</v>
      </c>
      <c r="O351" s="12" cm="1">
        <f t="array" ref="O351">INDEX(GMWQ!$A$2:$NF$60,MATCH(1,(GMWQ!$NE$2:$NE$60=O$3)*(GMWQ!$ND$2:$ND$60=O$4)*(GMWQ!$NF$2:$NF$60=O$1),0),$E351-1966)</f>
        <v>2991.0940000000001</v>
      </c>
      <c r="P351" s="12" cm="1">
        <f t="array" ref="P351">INDEX(GMWQ!$A$2:$NF$60,MATCH(1,(GMWQ!$NE$2:$NE$60=P$3)*(GMWQ!$ND$2:$ND$60=P$4)*(GMWQ!$NF$2:$NF$60=P$1),0),$E351-1966)</f>
        <v>2175.029</v>
      </c>
      <c r="Q351" s="12" cm="1">
        <f t="array" ref="Q351">INDEX(GMWQ!$A$2:$NF$60,MATCH(1,(GMWQ!$NE$2:$NE$60=Q$3)*(GMWQ!$ND$2:$ND$60=Q$4)*(GMWQ!$NF$2:$NF$60=Q$1),0),$E351-1966)</f>
        <v>1253.6610000000001</v>
      </c>
      <c r="R351" s="12" cm="1">
        <f t="array" ref="R351">INDEX(GMWQ!$A$2:$NF$60,MATCH(1,(GMWQ!$NE$2:$NE$60=R$3)*(GMWQ!$ND$2:$ND$60=R$4)*(GMWQ!$NF$2:$NF$60=R$1),0),$E351-1966)</f>
        <v>822.97019999999998</v>
      </c>
      <c r="S351" s="12" cm="1">
        <f t="array" ref="S351">INDEX(GMWQ!$A$2:$NF$60,MATCH(1,(GMWQ!$NE$2:$NE$60=S$3)*(GMWQ!$ND$2:$ND$60=S$4)*(GMWQ!$NF$2:$NF$60=S$1),0),$E351-1966)</f>
        <v>4970.973</v>
      </c>
      <c r="T351" s="12" cm="1">
        <f t="array" ref="T351">INDEX(GMWQ!$A$2:$NF$60,MATCH(1,(GMWQ!$NE$2:$NE$60=T$3)*(GMWQ!$ND$2:$ND$60=T$4)*(GMWQ!$NF$2:$NF$60=T$1),0),$E351-1966)</f>
        <v>4178.7719999999999</v>
      </c>
      <c r="U351" s="12" cm="1">
        <f t="array" ref="U351">INDEX(GMWQ!$A$2:$NF$60,MATCH(1,(GMWQ!$NE$2:$NE$60=U$3)*(GMWQ!$ND$2:$ND$60=U$4)*(GMWQ!$NF$2:$NF$60=U$1),0),$E351-1966)</f>
        <v>1496.3019999999999</v>
      </c>
      <c r="V351" s="12" cm="1">
        <f t="array" ref="V351">INDEX(GMWQ!$A$2:$NF$60,MATCH(1,(GMWQ!$NE$2:$NE$60=V$3)*(GMWQ!$ND$2:$ND$60=V$4)*(GMWQ!$NF$2:$NF$60=V$1),0),$E351-1966)</f>
        <v>3346.9270000000001</v>
      </c>
      <c r="W351" s="12" cm="1">
        <f t="array" ref="W351">INDEX(GMWQ!$A$2:$NF$60,MATCH(1,(GMWQ!$NE$2:$NE$60=W$3)*(GMWQ!$ND$2:$ND$60=W$4)*(GMWQ!$NF$2:$NF$60=W$1),0),$E351-1966)</f>
        <v>6606.8050000000003</v>
      </c>
      <c r="X351" s="12" cm="1">
        <f t="array" ref="X351">INDEX(GMWQ!$A$2:$NF$60,MATCH(1,(GMWQ!$NE$2:$NE$60=X$3)*(GMWQ!$ND$2:$ND$60=X$4)*(GMWQ!$NF$2:$NF$60=X$1),0),$E351-1966)</f>
        <v>1405.2049999999999</v>
      </c>
      <c r="Y351" s="12" cm="1">
        <f t="array" ref="Y351">INDEX(GMWQ!$A$2:$NF$60,MATCH(1,(GMWQ!$NE$2:$NE$60=Y$3)*(GMWQ!$ND$2:$ND$60=Y$4)*(GMWQ!$NF$2:$NF$60=Y$1),0),$E351-1966)</f>
        <v>1122.5060000000001</v>
      </c>
      <c r="Z351" s="12" cm="1">
        <f t="array" ref="Z351">INDEX(GMWQ!$A$2:$NF$60,MATCH(1,(GMWQ!$NE$2:$NE$60=Z$3)*(GMWQ!$ND$2:$ND$60=Z$4)*(GMWQ!$NF$2:$NF$60=Z$1),0),$E351-1966)</f>
        <v>39220.26</v>
      </c>
      <c r="AA351" s="12" cm="1">
        <f t="array" ref="AA351">INDEX(GMWQ!$A$2:$NF$60,MATCH(1,(GMWQ!$NE$2:$NE$60=AA$3)*(GMWQ!$ND$2:$ND$60=AA$4)*(GMWQ!$NF$2:$NF$60=AA$1),0),$E351-1966)</f>
        <v>6843.4189999999999</v>
      </c>
    </row>
    <row r="352" spans="1:27" x14ac:dyDescent="0.25">
      <c r="B352" s="12">
        <f t="shared" si="28"/>
        <v>2059</v>
      </c>
      <c r="C352" s="12">
        <f t="shared" si="28"/>
        <v>2059</v>
      </c>
      <c r="E352" s="12">
        <f t="shared" si="25"/>
        <v>2318</v>
      </c>
      <c r="F352" s="12" cm="1">
        <f t="array" ref="F352">INDEX(GMWQ!$A$2:$NF$60,MATCH(1,(GMWQ!$NE$2:$NE$60=F$3)*(GMWQ!$ND$2:$ND$60=F$4)*(GMWQ!$NF$2:$NF$60=F$1),0),$E352-1966)</f>
        <v>42927.53</v>
      </c>
      <c r="G352" s="12" cm="1">
        <f t="array" ref="G352">INDEX(GMWQ!$A$2:$NF$60,MATCH(1,(GMWQ!$NE$2:$NE$60=G$3)*(GMWQ!$ND$2:$ND$60=G$4)*(GMWQ!$NF$2:$NF$60=G$1),0),$E352-1966)</f>
        <v>263.00720000000001</v>
      </c>
      <c r="H352" s="12" cm="1">
        <f t="array" ref="H352">INDEX(GMWQ!$A$2:$NF$60,MATCH(1,(GMWQ!$NE$2:$NE$60=H$3)*(GMWQ!$ND$2:$ND$60=H$4)*(GMWQ!$NF$2:$NF$60=H$1),0),$E352-1966)</f>
        <v>11.509130000000001</v>
      </c>
      <c r="I352" s="12" cm="1">
        <f t="array" ref="I352">INDEX(GMWQ!$A$2:$NF$60,MATCH(1,(GMWQ!$NE$2:$NE$60=I$3)*(GMWQ!$ND$2:$ND$60=I$4)*(GMWQ!$NF$2:$NF$60=I$1),0),$E352-1966)</f>
        <v>1247.175</v>
      </c>
      <c r="J352" s="12" cm="1">
        <f t="array" ref="J352">INDEX(GMWQ!$A$2:$NF$60,MATCH(1,(GMWQ!$NE$2:$NE$60=J$3)*(GMWQ!$ND$2:$ND$60=J$4)*(GMWQ!$NF$2:$NF$60=J$1),0),$E352-1966)</f>
        <v>95.188890000000001</v>
      </c>
      <c r="K352" s="12" cm="1">
        <f t="array" ref="K352">INDEX(GMWQ!$A$2:$NF$60,MATCH(1,(GMWQ!$NE$2:$NE$60=K$3)*(GMWQ!$ND$2:$ND$60=K$4)*(GMWQ!$NF$2:$NF$60=K$1),0),$E352-1966)</f>
        <v>232.40479999999999</v>
      </c>
      <c r="L352" s="12" cm="1">
        <f t="array" ref="L352">INDEX(GMWQ!$A$2:$NF$60,MATCH(1,(GMWQ!$NE$2:$NE$60=L$3)*(GMWQ!$ND$2:$ND$60=L$4)*(GMWQ!$NF$2:$NF$60=L$1),0),$E352-1966)</f>
        <v>3000.462</v>
      </c>
      <c r="M352" s="12" cm="1">
        <f t="array" ref="M352">INDEX(GMWQ!$A$2:$NF$60,MATCH(1,(GMWQ!$NE$2:$NE$60=M$3)*(GMWQ!$ND$2:$ND$60=M$4)*(GMWQ!$NF$2:$NF$60=M$1),0),$E352-1966)</f>
        <v>5352.9340000000002</v>
      </c>
      <c r="N352" s="12" cm="1">
        <f t="array" ref="N352">INDEX(GMWQ!$A$2:$NF$60,MATCH(1,(GMWQ!$NE$2:$NE$60=N$3)*(GMWQ!$ND$2:$ND$60=N$4)*(GMWQ!$NF$2:$NF$60=N$1),0),$E352-1966)</f>
        <v>2342.6610000000001</v>
      </c>
      <c r="O352" s="12" cm="1">
        <f t="array" ref="O352">INDEX(GMWQ!$A$2:$NF$60,MATCH(1,(GMWQ!$NE$2:$NE$60=O$3)*(GMWQ!$ND$2:$ND$60=O$4)*(GMWQ!$NF$2:$NF$60=O$1),0),$E352-1966)</f>
        <v>2990.6109999999999</v>
      </c>
      <c r="P352" s="12" cm="1">
        <f t="array" ref="P352">INDEX(GMWQ!$A$2:$NF$60,MATCH(1,(GMWQ!$NE$2:$NE$60=P$3)*(GMWQ!$ND$2:$ND$60=P$4)*(GMWQ!$NF$2:$NF$60=P$1),0),$E352-1966)</f>
        <v>2177.2530000000002</v>
      </c>
      <c r="Q352" s="12" cm="1">
        <f t="array" ref="Q352">INDEX(GMWQ!$A$2:$NF$60,MATCH(1,(GMWQ!$NE$2:$NE$60=Q$3)*(GMWQ!$ND$2:$ND$60=Q$4)*(GMWQ!$NF$2:$NF$60=Q$1),0),$E352-1966)</f>
        <v>1253.2719999999999</v>
      </c>
      <c r="R352" s="12" cm="1">
        <f t="array" ref="R352">INDEX(GMWQ!$A$2:$NF$60,MATCH(1,(GMWQ!$NE$2:$NE$60=R$3)*(GMWQ!$ND$2:$ND$60=R$4)*(GMWQ!$NF$2:$NF$60=R$1),0),$E352-1966)</f>
        <v>823.20510000000002</v>
      </c>
      <c r="S352" s="12" cm="1">
        <f t="array" ref="S352">INDEX(GMWQ!$A$2:$NF$60,MATCH(1,(GMWQ!$NE$2:$NE$60=S$3)*(GMWQ!$ND$2:$ND$60=S$4)*(GMWQ!$NF$2:$NF$60=S$1),0),$E352-1966)</f>
        <v>4974.0910000000003</v>
      </c>
      <c r="T352" s="12" cm="1">
        <f t="array" ref="T352">INDEX(GMWQ!$A$2:$NF$60,MATCH(1,(GMWQ!$NE$2:$NE$60=T$3)*(GMWQ!$ND$2:$ND$60=T$4)*(GMWQ!$NF$2:$NF$60=T$1),0),$E352-1966)</f>
        <v>4181.5569999999998</v>
      </c>
      <c r="U352" s="12" cm="1">
        <f t="array" ref="U352">INDEX(GMWQ!$A$2:$NF$60,MATCH(1,(GMWQ!$NE$2:$NE$60=U$3)*(GMWQ!$ND$2:$ND$60=U$4)*(GMWQ!$NF$2:$NF$60=U$1),0),$E352-1966)</f>
        <v>1493.1369999999999</v>
      </c>
      <c r="V352" s="12" cm="1">
        <f t="array" ref="V352">INDEX(GMWQ!$A$2:$NF$60,MATCH(1,(GMWQ!$NE$2:$NE$60=V$3)*(GMWQ!$ND$2:$ND$60=V$4)*(GMWQ!$NF$2:$NF$60=V$1),0),$E352-1966)</f>
        <v>3346.1880000000001</v>
      </c>
      <c r="W352" s="12" cm="1">
        <f t="array" ref="W352">INDEX(GMWQ!$A$2:$NF$60,MATCH(1,(GMWQ!$NE$2:$NE$60=W$3)*(GMWQ!$ND$2:$ND$60=W$4)*(GMWQ!$NF$2:$NF$60=W$1),0),$E352-1966)</f>
        <v>6614.26</v>
      </c>
      <c r="X352" s="12" cm="1">
        <f t="array" ref="X352">INDEX(GMWQ!$A$2:$NF$60,MATCH(1,(GMWQ!$NE$2:$NE$60=X$3)*(GMWQ!$ND$2:$ND$60=X$4)*(GMWQ!$NF$2:$NF$60=X$1),0),$E352-1966)</f>
        <v>1405.3879999999999</v>
      </c>
      <c r="Y352" s="12" cm="1">
        <f t="array" ref="Y352">INDEX(GMWQ!$A$2:$NF$60,MATCH(1,(GMWQ!$NE$2:$NE$60=Y$3)*(GMWQ!$ND$2:$ND$60=Y$4)*(GMWQ!$NF$2:$NF$60=Y$1),0),$E352-1966)</f>
        <v>1122.2249999999999</v>
      </c>
      <c r="Z352" s="12" cm="1">
        <f t="array" ref="Z352">INDEX(GMWQ!$A$2:$NF$60,MATCH(1,(GMWQ!$NE$2:$NE$60=Z$3)*(GMWQ!$ND$2:$ND$60=Z$4)*(GMWQ!$NF$2:$NF$60=Z$1),0),$E352-1966)</f>
        <v>39222.300000000003</v>
      </c>
      <c r="AA352" s="12" cm="1">
        <f t="array" ref="AA352">INDEX(GMWQ!$A$2:$NF$60,MATCH(1,(GMWQ!$NE$2:$NE$60=AA$3)*(GMWQ!$ND$2:$ND$60=AA$4)*(GMWQ!$NF$2:$NF$60=AA$1),0),$E352-1966)</f>
        <v>6843.7730000000001</v>
      </c>
    </row>
    <row r="353" spans="1:27" x14ac:dyDescent="0.25">
      <c r="B353" s="12">
        <f t="shared" si="28"/>
        <v>2059</v>
      </c>
      <c r="C353" s="12">
        <f t="shared" si="28"/>
        <v>2059</v>
      </c>
      <c r="E353" s="12">
        <f t="shared" si="25"/>
        <v>2319</v>
      </c>
      <c r="F353" s="12" cm="1">
        <f t="array" ref="F353">INDEX(GMWQ!$A$2:$NF$60,MATCH(1,(GMWQ!$NE$2:$NE$60=F$3)*(GMWQ!$ND$2:$ND$60=F$4)*(GMWQ!$NF$2:$NF$60=F$1),0),$E353-1966)</f>
        <v>42931.16</v>
      </c>
      <c r="G353" s="12" cm="1">
        <f t="array" ref="G353">INDEX(GMWQ!$A$2:$NF$60,MATCH(1,(GMWQ!$NE$2:$NE$60=G$3)*(GMWQ!$ND$2:$ND$60=G$4)*(GMWQ!$NF$2:$NF$60=G$1),0),$E353-1966)</f>
        <v>262.59809999999999</v>
      </c>
      <c r="H353" s="12" cm="1">
        <f t="array" ref="H353">INDEX(GMWQ!$A$2:$NF$60,MATCH(1,(GMWQ!$NE$2:$NE$60=H$3)*(GMWQ!$ND$2:$ND$60=H$4)*(GMWQ!$NF$2:$NF$60=H$1),0),$E353-1966)</f>
        <v>11.375590000000001</v>
      </c>
      <c r="I353" s="12" cm="1">
        <f t="array" ref="I353">INDEX(GMWQ!$A$2:$NF$60,MATCH(1,(GMWQ!$NE$2:$NE$60=I$3)*(GMWQ!$ND$2:$ND$60=I$4)*(GMWQ!$NF$2:$NF$60=I$1),0),$E353-1966)</f>
        <v>1240.3989999999999</v>
      </c>
      <c r="J353" s="12" cm="1">
        <f t="array" ref="J353">INDEX(GMWQ!$A$2:$NF$60,MATCH(1,(GMWQ!$NE$2:$NE$60=J$3)*(GMWQ!$ND$2:$ND$60=J$4)*(GMWQ!$NF$2:$NF$60=J$1),0),$E353-1966)</f>
        <v>94.810630000000003</v>
      </c>
      <c r="K353" s="12" cm="1">
        <f t="array" ref="K353">INDEX(GMWQ!$A$2:$NF$60,MATCH(1,(GMWQ!$NE$2:$NE$60=K$3)*(GMWQ!$ND$2:$ND$60=K$4)*(GMWQ!$NF$2:$NF$60=K$1),0),$E353-1966)</f>
        <v>232.13220000000001</v>
      </c>
      <c r="L353" s="12" cm="1">
        <f t="array" ref="L353">INDEX(GMWQ!$A$2:$NF$60,MATCH(1,(GMWQ!$NE$2:$NE$60=L$3)*(GMWQ!$ND$2:$ND$60=L$4)*(GMWQ!$NF$2:$NF$60=L$1),0),$E353-1966)</f>
        <v>3002.4389999999999</v>
      </c>
      <c r="M353" s="12" cm="1">
        <f t="array" ref="M353">INDEX(GMWQ!$A$2:$NF$60,MATCH(1,(GMWQ!$NE$2:$NE$60=M$3)*(GMWQ!$ND$2:$ND$60=M$4)*(GMWQ!$NF$2:$NF$60=M$1),0),$E353-1966)</f>
        <v>5350.62</v>
      </c>
      <c r="N353" s="12" cm="1">
        <f t="array" ref="N353">INDEX(GMWQ!$A$2:$NF$60,MATCH(1,(GMWQ!$NE$2:$NE$60=N$3)*(GMWQ!$ND$2:$ND$60=N$4)*(GMWQ!$NF$2:$NF$60=N$1),0),$E353-1966)</f>
        <v>2342.6869999999999</v>
      </c>
      <c r="O353" s="12" cm="1">
        <f t="array" ref="O353">INDEX(GMWQ!$A$2:$NF$60,MATCH(1,(GMWQ!$NE$2:$NE$60=O$3)*(GMWQ!$ND$2:$ND$60=O$4)*(GMWQ!$NF$2:$NF$60=O$1),0),$E353-1966)</f>
        <v>2990.2049999999999</v>
      </c>
      <c r="P353" s="12" cm="1">
        <f t="array" ref="P353">INDEX(GMWQ!$A$2:$NF$60,MATCH(1,(GMWQ!$NE$2:$NE$60=P$3)*(GMWQ!$ND$2:$ND$60=P$4)*(GMWQ!$NF$2:$NF$60=P$1),0),$E353-1966)</f>
        <v>2179.5129999999999</v>
      </c>
      <c r="Q353" s="12" cm="1">
        <f t="array" ref="Q353">INDEX(GMWQ!$A$2:$NF$60,MATCH(1,(GMWQ!$NE$2:$NE$60=Q$3)*(GMWQ!$ND$2:$ND$60=Q$4)*(GMWQ!$NF$2:$NF$60=Q$1),0),$E353-1966)</f>
        <v>1252.9169999999999</v>
      </c>
      <c r="R353" s="12" cm="1">
        <f t="array" ref="R353">INDEX(GMWQ!$A$2:$NF$60,MATCH(1,(GMWQ!$NE$2:$NE$60=R$3)*(GMWQ!$ND$2:$ND$60=R$4)*(GMWQ!$NF$2:$NF$60=R$1),0),$E353-1966)</f>
        <v>823.46630000000005</v>
      </c>
      <c r="S353" s="12" cm="1">
        <f t="array" ref="S353">INDEX(GMWQ!$A$2:$NF$60,MATCH(1,(GMWQ!$NE$2:$NE$60=S$3)*(GMWQ!$ND$2:$ND$60=S$4)*(GMWQ!$NF$2:$NF$60=S$1),0),$E353-1966)</f>
        <v>4977.3130000000001</v>
      </c>
      <c r="T353" s="12" cm="1">
        <f t="array" ref="T353">INDEX(GMWQ!$A$2:$NF$60,MATCH(1,(GMWQ!$NE$2:$NE$60=T$3)*(GMWQ!$ND$2:$ND$60=T$4)*(GMWQ!$NF$2:$NF$60=T$1),0),$E353-1966)</f>
        <v>4184.4409999999998</v>
      </c>
      <c r="U353" s="12" cm="1">
        <f t="array" ref="U353">INDEX(GMWQ!$A$2:$NF$60,MATCH(1,(GMWQ!$NE$2:$NE$60=U$3)*(GMWQ!$ND$2:$ND$60=U$4)*(GMWQ!$NF$2:$NF$60=U$1),0),$E353-1966)</f>
        <v>1490.0429999999999</v>
      </c>
      <c r="V353" s="12" cm="1">
        <f t="array" ref="V353">INDEX(GMWQ!$A$2:$NF$60,MATCH(1,(GMWQ!$NE$2:$NE$60=V$3)*(GMWQ!$ND$2:$ND$60=V$4)*(GMWQ!$NF$2:$NF$60=V$1),0),$E353-1966)</f>
        <v>3345.576</v>
      </c>
      <c r="W353" s="12" cm="1">
        <f t="array" ref="W353">INDEX(GMWQ!$A$2:$NF$60,MATCH(1,(GMWQ!$NE$2:$NE$60=W$3)*(GMWQ!$ND$2:$ND$60=W$4)*(GMWQ!$NF$2:$NF$60=W$1),0),$E353-1966)</f>
        <v>6622.0079999999998</v>
      </c>
      <c r="X353" s="12" cm="1">
        <f t="array" ref="X353">INDEX(GMWQ!$A$2:$NF$60,MATCH(1,(GMWQ!$NE$2:$NE$60=X$3)*(GMWQ!$ND$2:$ND$60=X$4)*(GMWQ!$NF$2:$NF$60=X$1),0),$E353-1966)</f>
        <v>1405.6289999999999</v>
      </c>
      <c r="Y353" s="12" cm="1">
        <f t="array" ref="Y353">INDEX(GMWQ!$A$2:$NF$60,MATCH(1,(GMWQ!$NE$2:$NE$60=Y$3)*(GMWQ!$ND$2:$ND$60=Y$4)*(GMWQ!$NF$2:$NF$60=Y$1),0),$E353-1966)</f>
        <v>1121.9939999999999</v>
      </c>
      <c r="Z353" s="12" cm="1">
        <f t="array" ref="Z353">INDEX(GMWQ!$A$2:$NF$60,MATCH(1,(GMWQ!$NE$2:$NE$60=Z$3)*(GMWQ!$ND$2:$ND$60=Z$4)*(GMWQ!$NF$2:$NF$60=Z$1),0),$E353-1966)</f>
        <v>39225.620000000003</v>
      </c>
      <c r="AA353" s="12" cm="1">
        <f t="array" ref="AA353">INDEX(GMWQ!$A$2:$NF$60,MATCH(1,(GMWQ!$NE$2:$NE$60=AA$3)*(GMWQ!$ND$2:$ND$60=AA$4)*(GMWQ!$NF$2:$NF$60=AA$1),0),$E353-1966)</f>
        <v>6844.3530000000001</v>
      </c>
    </row>
    <row r="354" spans="1:27" x14ac:dyDescent="0.25">
      <c r="B354" s="12">
        <f t="shared" si="28"/>
        <v>2059</v>
      </c>
      <c r="C354" s="12">
        <f t="shared" si="28"/>
        <v>2059</v>
      </c>
      <c r="E354" s="12">
        <f t="shared" si="25"/>
        <v>2320</v>
      </c>
      <c r="F354" s="12" cm="1">
        <f t="array" ref="F354">INDEX(GMWQ!$A$2:$NF$60,MATCH(1,(GMWQ!$NE$2:$NE$60=F$3)*(GMWQ!$ND$2:$ND$60=F$4)*(GMWQ!$NF$2:$NF$60=F$1),0),$E354-1966)</f>
        <v>42934.8</v>
      </c>
      <c r="G354" s="12" cm="1">
        <f t="array" ref="G354">INDEX(GMWQ!$A$2:$NF$60,MATCH(1,(GMWQ!$NE$2:$NE$60=G$3)*(GMWQ!$ND$2:$ND$60=G$4)*(GMWQ!$NF$2:$NF$60=G$1),0),$E354-1966)</f>
        <v>262.18099999999998</v>
      </c>
      <c r="H354" s="12" cm="1">
        <f t="array" ref="H354">INDEX(GMWQ!$A$2:$NF$60,MATCH(1,(GMWQ!$NE$2:$NE$60=H$3)*(GMWQ!$ND$2:$ND$60=H$4)*(GMWQ!$NF$2:$NF$60=H$1),0),$E354-1966)</f>
        <v>11.24371</v>
      </c>
      <c r="I354" s="12" cm="1">
        <f t="array" ref="I354">INDEX(GMWQ!$A$2:$NF$60,MATCH(1,(GMWQ!$NE$2:$NE$60=I$3)*(GMWQ!$ND$2:$ND$60=I$4)*(GMWQ!$NF$2:$NF$60=I$1),0),$E354-1966)</f>
        <v>1233.6400000000001</v>
      </c>
      <c r="J354" s="12" cm="1">
        <f t="array" ref="J354">INDEX(GMWQ!$A$2:$NF$60,MATCH(1,(GMWQ!$NE$2:$NE$60=J$3)*(GMWQ!$ND$2:$ND$60=J$4)*(GMWQ!$NF$2:$NF$60=J$1),0),$E354-1966)</f>
        <v>94.432680000000005</v>
      </c>
      <c r="K354" s="12" cm="1">
        <f t="array" ref="K354">INDEX(GMWQ!$A$2:$NF$60,MATCH(1,(GMWQ!$NE$2:$NE$60=K$3)*(GMWQ!$ND$2:$ND$60=K$4)*(GMWQ!$NF$2:$NF$60=K$1),0),$E354-1966)</f>
        <v>231.8562</v>
      </c>
      <c r="L354" s="12" cm="1">
        <f t="array" ref="L354">INDEX(GMWQ!$A$2:$NF$60,MATCH(1,(GMWQ!$NE$2:$NE$60=L$3)*(GMWQ!$ND$2:$ND$60=L$4)*(GMWQ!$NF$2:$NF$60=L$1),0),$E354-1966)</f>
        <v>3004.35</v>
      </c>
      <c r="M354" s="12" cm="1">
        <f t="array" ref="M354">INDEX(GMWQ!$A$2:$NF$60,MATCH(1,(GMWQ!$NE$2:$NE$60=M$3)*(GMWQ!$ND$2:$ND$60=M$4)*(GMWQ!$NF$2:$NF$60=M$1),0),$E354-1966)</f>
        <v>5348.3270000000002</v>
      </c>
      <c r="N354" s="12" cm="1">
        <f t="array" ref="N354">INDEX(GMWQ!$A$2:$NF$60,MATCH(1,(GMWQ!$NE$2:$NE$60=N$3)*(GMWQ!$ND$2:$ND$60=N$4)*(GMWQ!$NF$2:$NF$60=N$1),0),$E354-1966)</f>
        <v>2342.7510000000002</v>
      </c>
      <c r="O354" s="12" cm="1">
        <f t="array" ref="O354">INDEX(GMWQ!$A$2:$NF$60,MATCH(1,(GMWQ!$NE$2:$NE$60=O$3)*(GMWQ!$ND$2:$ND$60=O$4)*(GMWQ!$NF$2:$NF$60=O$1),0),$E354-1966)</f>
        <v>2989.828</v>
      </c>
      <c r="P354" s="12" cm="1">
        <f t="array" ref="P354">INDEX(GMWQ!$A$2:$NF$60,MATCH(1,(GMWQ!$NE$2:$NE$60=P$3)*(GMWQ!$ND$2:$ND$60=P$4)*(GMWQ!$NF$2:$NF$60=P$1),0),$E354-1966)</f>
        <v>2181.8310000000001</v>
      </c>
      <c r="Q354" s="12" cm="1">
        <f t="array" ref="Q354">INDEX(GMWQ!$A$2:$NF$60,MATCH(1,(GMWQ!$NE$2:$NE$60=Q$3)*(GMWQ!$ND$2:$ND$60=Q$4)*(GMWQ!$NF$2:$NF$60=Q$1),0),$E354-1966)</f>
        <v>1252.569</v>
      </c>
      <c r="R354" s="12" cm="1">
        <f t="array" ref="R354">INDEX(GMWQ!$A$2:$NF$60,MATCH(1,(GMWQ!$NE$2:$NE$60=R$3)*(GMWQ!$ND$2:$ND$60=R$4)*(GMWQ!$NF$2:$NF$60=R$1),0),$E354-1966)</f>
        <v>823.71889999999996</v>
      </c>
      <c r="S354" s="12" cm="1">
        <f t="array" ref="S354">INDEX(GMWQ!$A$2:$NF$60,MATCH(1,(GMWQ!$NE$2:$NE$60=S$3)*(GMWQ!$ND$2:$ND$60=S$4)*(GMWQ!$NF$2:$NF$60=S$1),0),$E354-1966)</f>
        <v>4980.5959999999995</v>
      </c>
      <c r="T354" s="12" cm="1">
        <f t="array" ref="T354">INDEX(GMWQ!$A$2:$NF$60,MATCH(1,(GMWQ!$NE$2:$NE$60=T$3)*(GMWQ!$ND$2:$ND$60=T$4)*(GMWQ!$NF$2:$NF$60=T$1),0),$E354-1966)</f>
        <v>4187.3710000000001</v>
      </c>
      <c r="U354" s="12" cm="1">
        <f t="array" ref="U354">INDEX(GMWQ!$A$2:$NF$60,MATCH(1,(GMWQ!$NE$2:$NE$60=U$3)*(GMWQ!$ND$2:$ND$60=U$4)*(GMWQ!$NF$2:$NF$60=U$1),0),$E354-1966)</f>
        <v>1486.9259999999999</v>
      </c>
      <c r="V354" s="12" cm="1">
        <f t="array" ref="V354">INDEX(GMWQ!$A$2:$NF$60,MATCH(1,(GMWQ!$NE$2:$NE$60=V$3)*(GMWQ!$ND$2:$ND$60=V$4)*(GMWQ!$NF$2:$NF$60=V$1),0),$E354-1966)</f>
        <v>3344.9259999999999</v>
      </c>
      <c r="W354" s="12" cm="1">
        <f t="array" ref="W354">INDEX(GMWQ!$A$2:$NF$60,MATCH(1,(GMWQ!$NE$2:$NE$60=W$3)*(GMWQ!$ND$2:$ND$60=W$4)*(GMWQ!$NF$2:$NF$60=W$1),0),$E354-1966)</f>
        <v>6629.6610000000001</v>
      </c>
      <c r="X354" s="12" cm="1">
        <f t="array" ref="X354">INDEX(GMWQ!$A$2:$NF$60,MATCH(1,(GMWQ!$NE$2:$NE$60=X$3)*(GMWQ!$ND$2:$ND$60=X$4)*(GMWQ!$NF$2:$NF$60=X$1),0),$E354-1966)</f>
        <v>1405.8510000000001</v>
      </c>
      <c r="Y354" s="12" cm="1">
        <f t="array" ref="Y354">INDEX(GMWQ!$A$2:$NF$60,MATCH(1,(GMWQ!$NE$2:$NE$60=Y$3)*(GMWQ!$ND$2:$ND$60=Y$4)*(GMWQ!$NF$2:$NF$60=Y$1),0),$E354-1966)</f>
        <v>1121.7439999999999</v>
      </c>
      <c r="Z354" s="12" cm="1">
        <f t="array" ref="Z354">INDEX(GMWQ!$A$2:$NF$60,MATCH(1,(GMWQ!$NE$2:$NE$60=Z$3)*(GMWQ!$ND$2:$ND$60=Z$4)*(GMWQ!$NF$2:$NF$60=Z$1),0),$E354-1966)</f>
        <v>39228.94</v>
      </c>
      <c r="AA354" s="12" cm="1">
        <f t="array" ref="AA354">INDEX(GMWQ!$A$2:$NF$60,MATCH(1,(GMWQ!$NE$2:$NE$60=AA$3)*(GMWQ!$ND$2:$ND$60=AA$4)*(GMWQ!$NF$2:$NF$60=AA$1),0),$E354-1966)</f>
        <v>6844.933</v>
      </c>
    </row>
    <row r="355" spans="1:27" x14ac:dyDescent="0.25">
      <c r="A355" s="12">
        <v>2060</v>
      </c>
      <c r="B355" s="12">
        <f t="shared" si="28"/>
        <v>2060</v>
      </c>
      <c r="C355" s="12">
        <f t="shared" si="28"/>
        <v>2059</v>
      </c>
      <c r="D355" s="12">
        <f t="shared" si="28"/>
        <v>2059</v>
      </c>
      <c r="E355" s="12">
        <f t="shared" si="25"/>
        <v>2321</v>
      </c>
      <c r="F355" s="12" cm="1">
        <f t="array" ref="F355">INDEX(GMWQ!$A$2:$NF$60,MATCH(1,(GMWQ!$NE$2:$NE$60=F$3)*(GMWQ!$ND$2:$ND$60=F$4)*(GMWQ!$NF$2:$NF$60=F$1),0),$E355-1966)</f>
        <v>42938.43</v>
      </c>
      <c r="G355" s="12" cm="1">
        <f t="array" ref="G355">INDEX(GMWQ!$A$2:$NF$60,MATCH(1,(GMWQ!$NE$2:$NE$60=G$3)*(GMWQ!$ND$2:$ND$60=G$4)*(GMWQ!$NF$2:$NF$60=G$1),0),$E355-1966)</f>
        <v>261.81880000000001</v>
      </c>
      <c r="H355" s="12" cm="1">
        <f t="array" ref="H355">INDEX(GMWQ!$A$2:$NF$60,MATCH(1,(GMWQ!$NE$2:$NE$60=H$3)*(GMWQ!$ND$2:$ND$60=H$4)*(GMWQ!$NF$2:$NF$60=H$1),0),$E355-1966)</f>
        <v>11.11454</v>
      </c>
      <c r="I355" s="12" cm="1">
        <f t="array" ref="I355">INDEX(GMWQ!$A$2:$NF$60,MATCH(1,(GMWQ!$NE$2:$NE$60=I$3)*(GMWQ!$ND$2:$ND$60=I$4)*(GMWQ!$NF$2:$NF$60=I$1),0),$E355-1966)</f>
        <v>1227.0170000000001</v>
      </c>
      <c r="J355" s="12" cm="1">
        <f t="array" ref="J355">INDEX(GMWQ!$A$2:$NF$60,MATCH(1,(GMWQ!$NE$2:$NE$60=J$3)*(GMWQ!$ND$2:$ND$60=J$4)*(GMWQ!$NF$2:$NF$60=J$1),0),$E355-1966)</f>
        <v>94.064279999999997</v>
      </c>
      <c r="K355" s="12" cm="1">
        <f t="array" ref="K355">INDEX(GMWQ!$A$2:$NF$60,MATCH(1,(GMWQ!$NE$2:$NE$60=K$3)*(GMWQ!$ND$2:$ND$60=K$4)*(GMWQ!$NF$2:$NF$60=K$1),0),$E355-1966)</f>
        <v>231.5994</v>
      </c>
      <c r="L355" s="12" cm="1">
        <f t="array" ref="L355">INDEX(GMWQ!$A$2:$NF$60,MATCH(1,(GMWQ!$NE$2:$NE$60=L$3)*(GMWQ!$ND$2:$ND$60=L$4)*(GMWQ!$NF$2:$NF$60=L$1),0),$E355-1966)</f>
        <v>3006.5630000000001</v>
      </c>
      <c r="M355" s="12" cm="1">
        <f t="array" ref="M355">INDEX(GMWQ!$A$2:$NF$60,MATCH(1,(GMWQ!$NE$2:$NE$60=M$3)*(GMWQ!$ND$2:$ND$60=M$4)*(GMWQ!$NF$2:$NF$60=M$1),0),$E355-1966)</f>
        <v>5345.8639999999996</v>
      </c>
      <c r="N355" s="12" cm="1">
        <f t="array" ref="N355">INDEX(GMWQ!$A$2:$NF$60,MATCH(1,(GMWQ!$NE$2:$NE$60=N$3)*(GMWQ!$ND$2:$ND$60=N$4)*(GMWQ!$NF$2:$NF$60=N$1),0),$E355-1966)</f>
        <v>2342.587</v>
      </c>
      <c r="O355" s="12" cm="1">
        <f t="array" ref="O355">INDEX(GMWQ!$A$2:$NF$60,MATCH(1,(GMWQ!$NE$2:$NE$60=O$3)*(GMWQ!$ND$2:$ND$60=O$4)*(GMWQ!$NF$2:$NF$60=O$1),0),$E355-1966)</f>
        <v>2989.18</v>
      </c>
      <c r="P355" s="12" cm="1">
        <f t="array" ref="P355">INDEX(GMWQ!$A$2:$NF$60,MATCH(1,(GMWQ!$NE$2:$NE$60=P$3)*(GMWQ!$ND$2:$ND$60=P$4)*(GMWQ!$NF$2:$NF$60=P$1),0),$E355-1966)</f>
        <v>2183.89</v>
      </c>
      <c r="Q355" s="12" cm="1">
        <f t="array" ref="Q355">INDEX(GMWQ!$A$2:$NF$60,MATCH(1,(GMWQ!$NE$2:$NE$60=Q$3)*(GMWQ!$ND$2:$ND$60=Q$4)*(GMWQ!$NF$2:$NF$60=Q$1),0),$E355-1966)</f>
        <v>1252.162</v>
      </c>
      <c r="R355" s="12" cm="1">
        <f t="array" ref="R355">INDEX(GMWQ!$A$2:$NF$60,MATCH(1,(GMWQ!$NE$2:$NE$60=R$3)*(GMWQ!$ND$2:$ND$60=R$4)*(GMWQ!$NF$2:$NF$60=R$1),0),$E355-1966)</f>
        <v>824.01919999999996</v>
      </c>
      <c r="S355" s="12" cm="1">
        <f t="array" ref="S355">INDEX(GMWQ!$A$2:$NF$60,MATCH(1,(GMWQ!$NE$2:$NE$60=S$3)*(GMWQ!$ND$2:$ND$60=S$4)*(GMWQ!$NF$2:$NF$60=S$1),0),$E355-1966)</f>
        <v>4983.576</v>
      </c>
      <c r="T355" s="12" cm="1">
        <f t="array" ref="T355">INDEX(GMWQ!$A$2:$NF$60,MATCH(1,(GMWQ!$NE$2:$NE$60=T$3)*(GMWQ!$ND$2:$ND$60=T$4)*(GMWQ!$NF$2:$NF$60=T$1),0),$E355-1966)</f>
        <v>4190.0439999999999</v>
      </c>
      <c r="U355" s="12" cm="1">
        <f t="array" ref="U355">INDEX(GMWQ!$A$2:$NF$60,MATCH(1,(GMWQ!$NE$2:$NE$60=U$3)*(GMWQ!$ND$2:$ND$60=U$4)*(GMWQ!$NF$2:$NF$60=U$1),0),$E355-1966)</f>
        <v>1483.925</v>
      </c>
      <c r="V355" s="12" cm="1">
        <f t="array" ref="V355">INDEX(GMWQ!$A$2:$NF$60,MATCH(1,(GMWQ!$NE$2:$NE$60=V$3)*(GMWQ!$ND$2:$ND$60=V$4)*(GMWQ!$NF$2:$NF$60=V$1),0),$E355-1966)</f>
        <v>3344.4789999999998</v>
      </c>
      <c r="W355" s="12" cm="1">
        <f t="array" ref="W355">INDEX(GMWQ!$A$2:$NF$60,MATCH(1,(GMWQ!$NE$2:$NE$60=W$3)*(GMWQ!$ND$2:$ND$60=W$4)*(GMWQ!$NF$2:$NF$60=W$1),0),$E355-1966)</f>
        <v>6637.7920000000004</v>
      </c>
      <c r="X355" s="12" cm="1">
        <f t="array" ref="X355">INDEX(GMWQ!$A$2:$NF$60,MATCH(1,(GMWQ!$NE$2:$NE$60=X$3)*(GMWQ!$ND$2:$ND$60=X$4)*(GMWQ!$NF$2:$NF$60=X$1),0),$E355-1966)</f>
        <v>1406.164</v>
      </c>
      <c r="Y355" s="12" cm="1">
        <f t="array" ref="Y355">INDEX(GMWQ!$A$2:$NF$60,MATCH(1,(GMWQ!$NE$2:$NE$60=Y$3)*(GMWQ!$ND$2:$ND$60=Y$4)*(GMWQ!$NF$2:$NF$60=Y$1),0),$E355-1966)</f>
        <v>1121.5740000000001</v>
      </c>
      <c r="Z355" s="12" cm="1">
        <f t="array" ref="Z355">INDEX(GMWQ!$A$2:$NF$60,MATCH(1,(GMWQ!$NE$2:$NE$60=Z$3)*(GMWQ!$ND$2:$ND$60=Z$4)*(GMWQ!$NF$2:$NF$60=Z$1),0),$E355-1966)</f>
        <v>39232.26</v>
      </c>
      <c r="AA355" s="12" cm="1">
        <f t="array" ref="AA355">INDEX(GMWQ!$A$2:$NF$60,MATCH(1,(GMWQ!$NE$2:$NE$60=AA$3)*(GMWQ!$ND$2:$ND$60=AA$4)*(GMWQ!$NF$2:$NF$60=AA$1),0),$E355-1966)</f>
        <v>6845.5129999999999</v>
      </c>
    </row>
    <row r="356" spans="1:27" x14ac:dyDescent="0.25">
      <c r="B356" s="12">
        <f t="shared" si="28"/>
        <v>2060</v>
      </c>
      <c r="C356" s="12">
        <f t="shared" si="28"/>
        <v>2060</v>
      </c>
      <c r="E356" s="12">
        <f t="shared" si="25"/>
        <v>2322</v>
      </c>
      <c r="F356" s="12" cm="1">
        <f t="array" ref="F356">INDEX(GMWQ!$A$2:$NF$60,MATCH(1,(GMWQ!$NE$2:$NE$60=F$3)*(GMWQ!$ND$2:$ND$60=F$4)*(GMWQ!$NF$2:$NF$60=F$1),0),$E356-1966)</f>
        <v>42942.07</v>
      </c>
      <c r="G356" s="12" cm="1">
        <f t="array" ref="G356">INDEX(GMWQ!$A$2:$NF$60,MATCH(1,(GMWQ!$NE$2:$NE$60=G$3)*(GMWQ!$ND$2:$ND$60=G$4)*(GMWQ!$NF$2:$NF$60=G$1),0),$E356-1966)</f>
        <v>261.42160000000001</v>
      </c>
      <c r="H356" s="12" cm="1">
        <f t="array" ref="H356">INDEX(GMWQ!$A$2:$NF$60,MATCH(1,(GMWQ!$NE$2:$NE$60=H$3)*(GMWQ!$ND$2:$ND$60=H$4)*(GMWQ!$NF$2:$NF$60=H$1),0),$E356-1966)</f>
        <v>10.98639</v>
      </c>
      <c r="I356" s="12" cm="1">
        <f t="array" ref="I356">INDEX(GMWQ!$A$2:$NF$60,MATCH(1,(GMWQ!$NE$2:$NE$60=I$3)*(GMWQ!$ND$2:$ND$60=I$4)*(GMWQ!$NF$2:$NF$60=I$1),0),$E356-1966)</f>
        <v>1220.347</v>
      </c>
      <c r="J356" s="12" cm="1">
        <f t="array" ref="J356">INDEX(GMWQ!$A$2:$NF$60,MATCH(1,(GMWQ!$NE$2:$NE$60=J$3)*(GMWQ!$ND$2:$ND$60=J$4)*(GMWQ!$NF$2:$NF$60=J$1),0),$E356-1966)</f>
        <v>93.691280000000006</v>
      </c>
      <c r="K356" s="12" cm="1">
        <f t="array" ref="K356">INDEX(GMWQ!$A$2:$NF$60,MATCH(1,(GMWQ!$NE$2:$NE$60=K$3)*(GMWQ!$ND$2:$ND$60=K$4)*(GMWQ!$NF$2:$NF$60=K$1),0),$E356-1966)</f>
        <v>231.32730000000001</v>
      </c>
      <c r="L356" s="12" cm="1">
        <f t="array" ref="L356">INDEX(GMWQ!$A$2:$NF$60,MATCH(1,(GMWQ!$NE$2:$NE$60=L$3)*(GMWQ!$ND$2:$ND$60=L$4)*(GMWQ!$NF$2:$NF$60=L$1),0),$E356-1966)</f>
        <v>3008.48</v>
      </c>
      <c r="M356" s="12" cm="1">
        <f t="array" ref="M356">INDEX(GMWQ!$A$2:$NF$60,MATCH(1,(GMWQ!$NE$2:$NE$60=M$3)*(GMWQ!$ND$2:$ND$60=M$4)*(GMWQ!$NF$2:$NF$60=M$1),0),$E356-1966)</f>
        <v>5343.5460000000003</v>
      </c>
      <c r="N356" s="12" cm="1">
        <f t="array" ref="N356">INDEX(GMWQ!$A$2:$NF$60,MATCH(1,(GMWQ!$NE$2:$NE$60=N$3)*(GMWQ!$ND$2:$ND$60=N$4)*(GMWQ!$NF$2:$NF$60=N$1),0),$E356-1966)</f>
        <v>2342.6080000000002</v>
      </c>
      <c r="O356" s="12" cm="1">
        <f t="array" ref="O356">INDEX(GMWQ!$A$2:$NF$60,MATCH(1,(GMWQ!$NE$2:$NE$60=O$3)*(GMWQ!$ND$2:$ND$60=O$4)*(GMWQ!$NF$2:$NF$60=O$1),0),$E356-1966)</f>
        <v>2988.768</v>
      </c>
      <c r="P356" s="12" cm="1">
        <f t="array" ref="P356">INDEX(GMWQ!$A$2:$NF$60,MATCH(1,(GMWQ!$NE$2:$NE$60=P$3)*(GMWQ!$ND$2:$ND$60=P$4)*(GMWQ!$NF$2:$NF$60=P$1),0),$E356-1966)</f>
        <v>2186.1840000000002</v>
      </c>
      <c r="Q356" s="12" cm="1">
        <f t="array" ref="Q356">INDEX(GMWQ!$A$2:$NF$60,MATCH(1,(GMWQ!$NE$2:$NE$60=Q$3)*(GMWQ!$ND$2:$ND$60=Q$4)*(GMWQ!$NF$2:$NF$60=Q$1),0),$E356-1966)</f>
        <v>1251.806</v>
      </c>
      <c r="R356" s="12" cm="1">
        <f t="array" ref="R356">INDEX(GMWQ!$A$2:$NF$60,MATCH(1,(GMWQ!$NE$2:$NE$60=R$3)*(GMWQ!$ND$2:$ND$60=R$4)*(GMWQ!$NF$2:$NF$60=R$1),0),$E356-1966)</f>
        <v>824.27670000000001</v>
      </c>
      <c r="S356" s="12" cm="1">
        <f t="array" ref="S356">INDEX(GMWQ!$A$2:$NF$60,MATCH(1,(GMWQ!$NE$2:$NE$60=S$3)*(GMWQ!$ND$2:$ND$60=S$4)*(GMWQ!$NF$2:$NF$60=S$1),0),$E356-1966)</f>
        <v>4986.8180000000002</v>
      </c>
      <c r="T356" s="12" cm="1">
        <f t="array" ref="T356">INDEX(GMWQ!$A$2:$NF$60,MATCH(1,(GMWQ!$NE$2:$NE$60=T$3)*(GMWQ!$ND$2:$ND$60=T$4)*(GMWQ!$NF$2:$NF$60=T$1),0),$E356-1966)</f>
        <v>4192.9350000000004</v>
      </c>
      <c r="U356" s="12" cm="1">
        <f t="array" ref="U356">INDEX(GMWQ!$A$2:$NF$60,MATCH(1,(GMWQ!$NE$2:$NE$60=U$3)*(GMWQ!$ND$2:$ND$60=U$4)*(GMWQ!$NF$2:$NF$60=U$1),0),$E356-1966)</f>
        <v>1480.83</v>
      </c>
      <c r="V356" s="12" cm="1">
        <f t="array" ref="V356">INDEX(GMWQ!$A$2:$NF$60,MATCH(1,(GMWQ!$NE$2:$NE$60=V$3)*(GMWQ!$ND$2:$ND$60=V$4)*(GMWQ!$NF$2:$NF$60=V$1),0),$E356-1966)</f>
        <v>3343.8440000000001</v>
      </c>
      <c r="W356" s="12" cm="1">
        <f t="array" ref="W356">INDEX(GMWQ!$A$2:$NF$60,MATCH(1,(GMWQ!$NE$2:$NE$60=W$3)*(GMWQ!$ND$2:$ND$60=W$4)*(GMWQ!$NF$2:$NF$60=W$1),0),$E356-1966)</f>
        <v>6645.4830000000002</v>
      </c>
      <c r="X356" s="12" cm="1">
        <f t="array" ref="X356">INDEX(GMWQ!$A$2:$NF$60,MATCH(1,(GMWQ!$NE$2:$NE$60=X$3)*(GMWQ!$ND$2:$ND$60=X$4)*(GMWQ!$NF$2:$NF$60=X$1),0),$E356-1966)</f>
        <v>1406.393</v>
      </c>
      <c r="Y356" s="12" cm="1">
        <f t="array" ref="Y356">INDEX(GMWQ!$A$2:$NF$60,MATCH(1,(GMWQ!$NE$2:$NE$60=Y$3)*(GMWQ!$ND$2:$ND$60=Y$4)*(GMWQ!$NF$2:$NF$60=Y$1),0),$E356-1966)</f>
        <v>1121.329</v>
      </c>
      <c r="Z356" s="12" cm="1">
        <f t="array" ref="Z356">INDEX(GMWQ!$A$2:$NF$60,MATCH(1,(GMWQ!$NE$2:$NE$60=Z$3)*(GMWQ!$ND$2:$ND$60=Z$4)*(GMWQ!$NF$2:$NF$60=Z$1),0),$E356-1966)</f>
        <v>39235.589999999997</v>
      </c>
      <c r="AA356" s="12" cm="1">
        <f t="array" ref="AA356">INDEX(GMWQ!$A$2:$NF$60,MATCH(1,(GMWQ!$NE$2:$NE$60=AA$3)*(GMWQ!$ND$2:$ND$60=AA$4)*(GMWQ!$NF$2:$NF$60=AA$1),0),$E356-1966)</f>
        <v>6846.0919999999996</v>
      </c>
    </row>
    <row r="357" spans="1:27" x14ac:dyDescent="0.25">
      <c r="B357" s="12">
        <f t="shared" si="28"/>
        <v>2060</v>
      </c>
      <c r="C357" s="12">
        <f t="shared" si="28"/>
        <v>2060</v>
      </c>
      <c r="E357" s="12">
        <f t="shared" si="25"/>
        <v>2323</v>
      </c>
      <c r="F357" s="12" cm="1">
        <f t="array" ref="F357">INDEX(GMWQ!$A$2:$NF$60,MATCH(1,(GMWQ!$NE$2:$NE$60=F$3)*(GMWQ!$ND$2:$ND$60=F$4)*(GMWQ!$NF$2:$NF$60=F$1),0),$E357-1966)</f>
        <v>42945.71</v>
      </c>
      <c r="G357" s="12" cm="1">
        <f t="array" ref="G357">INDEX(GMWQ!$A$2:$NF$60,MATCH(1,(GMWQ!$NE$2:$NE$60=G$3)*(GMWQ!$ND$2:$ND$60=G$4)*(GMWQ!$NF$2:$NF$60=G$1),0),$E357-1966)</f>
        <v>261.04579999999999</v>
      </c>
      <c r="H357" s="12" cm="1">
        <f t="array" ref="H357">INDEX(GMWQ!$A$2:$NF$60,MATCH(1,(GMWQ!$NE$2:$NE$60=H$3)*(GMWQ!$ND$2:$ND$60=H$4)*(GMWQ!$NF$2:$NF$60=H$1),0),$E357-1966)</f>
        <v>10.86017</v>
      </c>
      <c r="I357" s="12" cm="1">
        <f t="array" ref="I357">INDEX(GMWQ!$A$2:$NF$60,MATCH(1,(GMWQ!$NE$2:$NE$60=I$3)*(GMWQ!$ND$2:$ND$60=I$4)*(GMWQ!$NF$2:$NF$60=I$1),0),$E357-1966)</f>
        <v>1213.7339999999999</v>
      </c>
      <c r="J357" s="12" cm="1">
        <f t="array" ref="J357">INDEX(GMWQ!$A$2:$NF$60,MATCH(1,(GMWQ!$NE$2:$NE$60=J$3)*(GMWQ!$ND$2:$ND$60=J$4)*(GMWQ!$NF$2:$NF$60=J$1),0),$E357-1966)</f>
        <v>93.321730000000002</v>
      </c>
      <c r="K357" s="12" cm="1">
        <f t="array" ref="K357">INDEX(GMWQ!$A$2:$NF$60,MATCH(1,(GMWQ!$NE$2:$NE$60=K$3)*(GMWQ!$ND$2:$ND$60=K$4)*(GMWQ!$NF$2:$NF$60=K$1),0),$E357-1966)</f>
        <v>231.05950000000001</v>
      </c>
      <c r="L357" s="12" cm="1">
        <f t="array" ref="L357">INDEX(GMWQ!$A$2:$NF$60,MATCH(1,(GMWQ!$NE$2:$NE$60=L$3)*(GMWQ!$ND$2:$ND$60=L$4)*(GMWQ!$NF$2:$NF$60=L$1),0),$E357-1966)</f>
        <v>3010.4290000000001</v>
      </c>
      <c r="M357" s="12" cm="1">
        <f t="array" ref="M357">INDEX(GMWQ!$A$2:$NF$60,MATCH(1,(GMWQ!$NE$2:$NE$60=M$3)*(GMWQ!$ND$2:$ND$60=M$4)*(GMWQ!$NF$2:$NF$60=M$1),0),$E357-1966)</f>
        <v>5341.2049999999999</v>
      </c>
      <c r="N357" s="12" cm="1">
        <f t="array" ref="N357">INDEX(GMWQ!$A$2:$NF$60,MATCH(1,(GMWQ!$NE$2:$NE$60=N$3)*(GMWQ!$ND$2:$ND$60=N$4)*(GMWQ!$NF$2:$NF$60=N$1),0),$E357-1966)</f>
        <v>2342.5909999999999</v>
      </c>
      <c r="O357" s="12" cm="1">
        <f t="array" ref="O357">INDEX(GMWQ!$A$2:$NF$60,MATCH(1,(GMWQ!$NE$2:$NE$60=O$3)*(GMWQ!$ND$2:$ND$60=O$4)*(GMWQ!$NF$2:$NF$60=O$1),0),$E357-1966)</f>
        <v>2988.3139999999999</v>
      </c>
      <c r="P357" s="12" cm="1">
        <f t="array" ref="P357">INDEX(GMWQ!$A$2:$NF$60,MATCH(1,(GMWQ!$NE$2:$NE$60=P$3)*(GMWQ!$ND$2:$ND$60=P$4)*(GMWQ!$NF$2:$NF$60=P$1),0),$E357-1966)</f>
        <v>2188.4349999999999</v>
      </c>
      <c r="Q357" s="12" cm="1">
        <f t="array" ref="Q357">INDEX(GMWQ!$A$2:$NF$60,MATCH(1,(GMWQ!$NE$2:$NE$60=Q$3)*(GMWQ!$ND$2:$ND$60=Q$4)*(GMWQ!$NF$2:$NF$60=Q$1),0),$E357-1966)</f>
        <v>1251.4380000000001</v>
      </c>
      <c r="R357" s="12" cm="1">
        <f t="array" ref="R357">INDEX(GMWQ!$A$2:$NF$60,MATCH(1,(GMWQ!$NE$2:$NE$60=R$3)*(GMWQ!$ND$2:$ND$60=R$4)*(GMWQ!$NF$2:$NF$60=R$1),0),$E357-1966)</f>
        <v>824.53740000000005</v>
      </c>
      <c r="S357" s="12" cm="1">
        <f t="array" ref="S357">INDEX(GMWQ!$A$2:$NF$60,MATCH(1,(GMWQ!$NE$2:$NE$60=S$3)*(GMWQ!$ND$2:$ND$60=S$4)*(GMWQ!$NF$2:$NF$60=S$1),0),$E357-1966)</f>
        <v>4990</v>
      </c>
      <c r="T357" s="12" cm="1">
        <f t="array" ref="T357">INDEX(GMWQ!$A$2:$NF$60,MATCH(1,(GMWQ!$NE$2:$NE$60=T$3)*(GMWQ!$ND$2:$ND$60=T$4)*(GMWQ!$NF$2:$NF$60=T$1),0),$E357-1966)</f>
        <v>4195.7780000000002</v>
      </c>
      <c r="U357" s="12" cm="1">
        <f t="array" ref="U357">INDEX(GMWQ!$A$2:$NF$60,MATCH(1,(GMWQ!$NE$2:$NE$60=U$3)*(GMWQ!$ND$2:$ND$60=U$4)*(GMWQ!$NF$2:$NF$60=U$1),0),$E357-1966)</f>
        <v>1477.7570000000001</v>
      </c>
      <c r="V357" s="12" cm="1">
        <f t="array" ref="V357">INDEX(GMWQ!$A$2:$NF$60,MATCH(1,(GMWQ!$NE$2:$NE$60=V$3)*(GMWQ!$ND$2:$ND$60=V$4)*(GMWQ!$NF$2:$NF$60=V$1),0),$E357-1966)</f>
        <v>3343.223</v>
      </c>
      <c r="W357" s="12" cm="1">
        <f t="array" ref="W357">INDEX(GMWQ!$A$2:$NF$60,MATCH(1,(GMWQ!$NE$2:$NE$60=W$3)*(GMWQ!$ND$2:$ND$60=W$4)*(GMWQ!$NF$2:$NF$60=W$1),0),$E357-1966)</f>
        <v>6653.2479999999996</v>
      </c>
      <c r="X357" s="12" cm="1">
        <f t="array" ref="X357">INDEX(GMWQ!$A$2:$NF$60,MATCH(1,(GMWQ!$NE$2:$NE$60=X$3)*(GMWQ!$ND$2:$ND$60=X$4)*(GMWQ!$NF$2:$NF$60=X$1),0),$E357-1966)</f>
        <v>1406.633</v>
      </c>
      <c r="Y357" s="12" cm="1">
        <f t="array" ref="Y357">INDEX(GMWQ!$A$2:$NF$60,MATCH(1,(GMWQ!$NE$2:$NE$60=Y$3)*(GMWQ!$ND$2:$ND$60=Y$4)*(GMWQ!$NF$2:$NF$60=Y$1),0),$E357-1966)</f>
        <v>1121.097</v>
      </c>
      <c r="Z357" s="12" cm="1">
        <f t="array" ref="Z357">INDEX(GMWQ!$A$2:$NF$60,MATCH(1,(GMWQ!$NE$2:$NE$60=Z$3)*(GMWQ!$ND$2:$ND$60=Z$4)*(GMWQ!$NF$2:$NF$60=Z$1),0),$E357-1966)</f>
        <v>39238.910000000003</v>
      </c>
      <c r="AA357" s="12" cm="1">
        <f t="array" ref="AA357">INDEX(GMWQ!$A$2:$NF$60,MATCH(1,(GMWQ!$NE$2:$NE$60=AA$3)*(GMWQ!$ND$2:$ND$60=AA$4)*(GMWQ!$NF$2:$NF$60=AA$1),0),$E357-1966)</f>
        <v>6846.6719999999996</v>
      </c>
    </row>
    <row r="358" spans="1:27" x14ac:dyDescent="0.25">
      <c r="B358" s="12">
        <f t="shared" si="28"/>
        <v>2060</v>
      </c>
      <c r="C358" s="12">
        <f t="shared" si="28"/>
        <v>2060</v>
      </c>
      <c r="E358" s="12">
        <f t="shared" si="25"/>
        <v>2324</v>
      </c>
      <c r="F358" s="12" cm="1">
        <f t="array" ref="F358">INDEX(GMWQ!$A$2:$NF$60,MATCH(1,(GMWQ!$NE$2:$NE$60=F$3)*(GMWQ!$ND$2:$ND$60=F$4)*(GMWQ!$NF$2:$NF$60=F$1),0),$E358-1966)</f>
        <v>42949.34</v>
      </c>
      <c r="G358" s="12" cm="1">
        <f t="array" ref="G358">INDEX(GMWQ!$A$2:$NF$60,MATCH(1,(GMWQ!$NE$2:$NE$60=G$3)*(GMWQ!$ND$2:$ND$60=G$4)*(GMWQ!$NF$2:$NF$60=G$1),0),$E358-1966)</f>
        <v>260.65929999999997</v>
      </c>
      <c r="H358" s="12" cm="1">
        <f t="array" ref="H358">INDEX(GMWQ!$A$2:$NF$60,MATCH(1,(GMWQ!$NE$2:$NE$60=H$3)*(GMWQ!$ND$2:$ND$60=H$4)*(GMWQ!$NF$2:$NF$60=H$1),0),$E358-1966)</f>
        <v>10.73545</v>
      </c>
      <c r="I358" s="12" cm="1">
        <f t="array" ref="I358">INDEX(GMWQ!$A$2:$NF$60,MATCH(1,(GMWQ!$NE$2:$NE$60=I$3)*(GMWQ!$ND$2:$ND$60=I$4)*(GMWQ!$NF$2:$NF$60=I$1),0),$E358-1966)</f>
        <v>1207.133</v>
      </c>
      <c r="J358" s="12" cm="1">
        <f t="array" ref="J358">INDEX(GMWQ!$A$2:$NF$60,MATCH(1,(GMWQ!$NE$2:$NE$60=J$3)*(GMWQ!$ND$2:$ND$60=J$4)*(GMWQ!$NF$2:$NF$60=J$1),0),$E358-1966)</f>
        <v>92.95205</v>
      </c>
      <c r="K358" s="12" cm="1">
        <f t="array" ref="K358">INDEX(GMWQ!$A$2:$NF$60,MATCH(1,(GMWQ!$NE$2:$NE$60=K$3)*(GMWQ!$ND$2:$ND$60=K$4)*(GMWQ!$NF$2:$NF$60=K$1),0),$E358-1966)</f>
        <v>230.78729999999999</v>
      </c>
      <c r="L358" s="12" cm="1">
        <f t="array" ref="L358">INDEX(GMWQ!$A$2:$NF$60,MATCH(1,(GMWQ!$NE$2:$NE$60=L$3)*(GMWQ!$ND$2:$ND$60=L$4)*(GMWQ!$NF$2:$NF$60=L$1),0),$E358-1966)</f>
        <v>3012.2829999999999</v>
      </c>
      <c r="M358" s="12" cm="1">
        <f t="array" ref="M358">INDEX(GMWQ!$A$2:$NF$60,MATCH(1,(GMWQ!$NE$2:$NE$60=M$3)*(GMWQ!$ND$2:$ND$60=M$4)*(GMWQ!$NF$2:$NF$60=M$1),0),$E358-1966)</f>
        <v>5338.8940000000002</v>
      </c>
      <c r="N358" s="12" cm="1">
        <f t="array" ref="N358">INDEX(GMWQ!$A$2:$NF$60,MATCH(1,(GMWQ!$NE$2:$NE$60=N$3)*(GMWQ!$ND$2:$ND$60=N$4)*(GMWQ!$NF$2:$NF$60=N$1),0),$E358-1966)</f>
        <v>2342.6260000000002</v>
      </c>
      <c r="O358" s="12" cm="1">
        <f t="array" ref="O358">INDEX(GMWQ!$A$2:$NF$60,MATCH(1,(GMWQ!$NE$2:$NE$60=O$3)*(GMWQ!$ND$2:$ND$60=O$4)*(GMWQ!$NF$2:$NF$60=O$1),0),$E358-1966)</f>
        <v>2987.915</v>
      </c>
      <c r="P358" s="12" cm="1">
        <f t="array" ref="P358">INDEX(GMWQ!$A$2:$NF$60,MATCH(1,(GMWQ!$NE$2:$NE$60=P$3)*(GMWQ!$ND$2:$ND$60=P$4)*(GMWQ!$NF$2:$NF$60=P$1),0),$E358-1966)</f>
        <v>2190.759</v>
      </c>
      <c r="Q358" s="12" cm="1">
        <f t="array" ref="Q358">INDEX(GMWQ!$A$2:$NF$60,MATCH(1,(GMWQ!$NE$2:$NE$60=Q$3)*(GMWQ!$ND$2:$ND$60=Q$4)*(GMWQ!$NF$2:$NF$60=Q$1),0),$E358-1966)</f>
        <v>1251.0840000000001</v>
      </c>
      <c r="R358" s="12" cm="1">
        <f t="array" ref="R358">INDEX(GMWQ!$A$2:$NF$60,MATCH(1,(GMWQ!$NE$2:$NE$60=R$3)*(GMWQ!$ND$2:$ND$60=R$4)*(GMWQ!$NF$2:$NF$60=R$1),0),$E358-1966)</f>
        <v>824.78700000000003</v>
      </c>
      <c r="S358" s="12" cm="1">
        <f t="array" ref="S358">INDEX(GMWQ!$A$2:$NF$60,MATCH(1,(GMWQ!$NE$2:$NE$60=S$3)*(GMWQ!$ND$2:$ND$60=S$4)*(GMWQ!$NF$2:$NF$60=S$1),0),$E358-1966)</f>
        <v>4993.268</v>
      </c>
      <c r="T358" s="12" cm="1">
        <f t="array" ref="T358">INDEX(GMWQ!$A$2:$NF$60,MATCH(1,(GMWQ!$NE$2:$NE$60=T$3)*(GMWQ!$ND$2:$ND$60=T$4)*(GMWQ!$NF$2:$NF$60=T$1),0),$E358-1966)</f>
        <v>4198.6869999999999</v>
      </c>
      <c r="U358" s="12" cm="1">
        <f t="array" ref="U358">INDEX(GMWQ!$A$2:$NF$60,MATCH(1,(GMWQ!$NE$2:$NE$60=U$3)*(GMWQ!$ND$2:$ND$60=U$4)*(GMWQ!$NF$2:$NF$60=U$1),0),$E358-1966)</f>
        <v>1474.655</v>
      </c>
      <c r="V358" s="12" cm="1">
        <f t="array" ref="V358">INDEX(GMWQ!$A$2:$NF$60,MATCH(1,(GMWQ!$NE$2:$NE$60=V$3)*(GMWQ!$ND$2:$ND$60=V$4)*(GMWQ!$NF$2:$NF$60=V$1),0),$E358-1966)</f>
        <v>3342.549</v>
      </c>
      <c r="W358" s="12" cm="1">
        <f t="array" ref="W358">INDEX(GMWQ!$A$2:$NF$60,MATCH(1,(GMWQ!$NE$2:$NE$60=W$3)*(GMWQ!$ND$2:$ND$60=W$4)*(GMWQ!$NF$2:$NF$60=W$1),0),$E358-1966)</f>
        <v>6660.8789999999999</v>
      </c>
      <c r="X358" s="12" cm="1">
        <f t="array" ref="X358">INDEX(GMWQ!$A$2:$NF$60,MATCH(1,(GMWQ!$NE$2:$NE$60=X$3)*(GMWQ!$ND$2:$ND$60=X$4)*(GMWQ!$NF$2:$NF$60=X$1),0),$E358-1966)</f>
        <v>1406.847</v>
      </c>
      <c r="Y358" s="12" cm="1">
        <f t="array" ref="Y358">INDEX(GMWQ!$A$2:$NF$60,MATCH(1,(GMWQ!$NE$2:$NE$60=Y$3)*(GMWQ!$ND$2:$ND$60=Y$4)*(GMWQ!$NF$2:$NF$60=Y$1),0),$E358-1966)</f>
        <v>1120.838</v>
      </c>
      <c r="Z358" s="12" cm="1">
        <f t="array" ref="Z358">INDEX(GMWQ!$A$2:$NF$60,MATCH(1,(GMWQ!$NE$2:$NE$60=Z$3)*(GMWQ!$ND$2:$ND$60=Z$4)*(GMWQ!$NF$2:$NF$60=Z$1),0),$E358-1966)</f>
        <v>39242.230000000003</v>
      </c>
      <c r="AA358" s="12" cm="1">
        <f t="array" ref="AA358">INDEX(GMWQ!$A$2:$NF$60,MATCH(1,(GMWQ!$NE$2:$NE$60=AA$3)*(GMWQ!$ND$2:$ND$60=AA$4)*(GMWQ!$NF$2:$NF$60=AA$1),0),$E358-1966)</f>
        <v>6847.2520000000004</v>
      </c>
    </row>
    <row r="359" spans="1:27" x14ac:dyDescent="0.25">
      <c r="C359" s="12">
        <f t="shared" si="28"/>
        <v>2060</v>
      </c>
      <c r="D359" s="12">
        <f t="shared" si="28"/>
        <v>2060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8A0E3-B724-49EF-B8B5-91554EDA8FFB}">
  <dimension ref="A1:NF23"/>
  <sheetViews>
    <sheetView workbookViewId="0">
      <pane xSplit="6" ySplit="1" topLeftCell="MX2" activePane="bottomRight" state="frozen"/>
      <selection pane="topRight" activeCell="G1" sqref="G1"/>
      <selection pane="bottomLeft" activeCell="A2" sqref="A2"/>
      <selection pane="bottomRight" activeCell="ND22" sqref="ND22"/>
    </sheetView>
  </sheetViews>
  <sheetFormatPr defaultRowHeight="15" x14ac:dyDescent="0.25"/>
  <cols>
    <col min="1" max="1" width="15.7109375" customWidth="1"/>
    <col min="2" max="3" width="20.7109375" customWidth="1"/>
    <col min="4" max="5" width="10.7109375" customWidth="1"/>
    <col min="6" max="6" width="15.7109375" customWidth="1"/>
    <col min="7" max="359" width="10.7109375" customWidth="1"/>
    <col min="360" max="360" width="20.7109375" customWidth="1"/>
    <col min="361" max="362" width="15.7109375" customWidth="1"/>
    <col min="363" max="364" width="20.7109375" customWidth="1"/>
    <col min="365" max="365" width="18.7109375" customWidth="1"/>
    <col min="366" max="367" width="22.7109375" customWidth="1"/>
    <col min="368" max="368" width="13.7109375" customWidth="1"/>
    <col min="369" max="369" width="14.7109375" customWidth="1"/>
    <col min="370" max="370" width="10.7109375" customWidth="1"/>
  </cols>
  <sheetData>
    <row r="1" spans="1:370" ht="30" x14ac:dyDescent="0.25">
      <c r="A1" s="131" t="s">
        <v>851</v>
      </c>
      <c r="B1" s="131" t="s">
        <v>852</v>
      </c>
      <c r="C1" s="131" t="s">
        <v>853</v>
      </c>
      <c r="D1" s="131" t="s">
        <v>854</v>
      </c>
      <c r="E1" s="131" t="s">
        <v>855</v>
      </c>
      <c r="F1" s="131" t="s">
        <v>856</v>
      </c>
      <c r="G1" s="131" t="s">
        <v>857</v>
      </c>
      <c r="H1" s="131" t="s">
        <v>858</v>
      </c>
      <c r="I1" s="131" t="s">
        <v>859</v>
      </c>
      <c r="J1" s="131" t="s">
        <v>860</v>
      </c>
      <c r="K1" s="131" t="s">
        <v>861</v>
      </c>
      <c r="L1" s="131" t="s">
        <v>862</v>
      </c>
      <c r="M1" s="131" t="s">
        <v>863</v>
      </c>
      <c r="N1" s="131" t="s">
        <v>864</v>
      </c>
      <c r="O1" s="131" t="s">
        <v>865</v>
      </c>
      <c r="P1" s="131" t="s">
        <v>866</v>
      </c>
      <c r="Q1" s="131" t="s">
        <v>867</v>
      </c>
      <c r="R1" s="131" t="s">
        <v>868</v>
      </c>
      <c r="S1" s="131" t="s">
        <v>869</v>
      </c>
      <c r="T1" s="131" t="s">
        <v>870</v>
      </c>
      <c r="U1" s="131" t="s">
        <v>871</v>
      </c>
      <c r="V1" s="131" t="s">
        <v>872</v>
      </c>
      <c r="W1" s="131" t="s">
        <v>873</v>
      </c>
      <c r="X1" s="131" t="s">
        <v>874</v>
      </c>
      <c r="Y1" s="131" t="s">
        <v>875</v>
      </c>
      <c r="Z1" s="131" t="s">
        <v>876</v>
      </c>
      <c r="AA1" s="131" t="s">
        <v>877</v>
      </c>
      <c r="AB1" s="131" t="s">
        <v>878</v>
      </c>
      <c r="AC1" s="131" t="s">
        <v>879</v>
      </c>
      <c r="AD1" s="131" t="s">
        <v>880</v>
      </c>
      <c r="AE1" s="131" t="s">
        <v>881</v>
      </c>
      <c r="AF1" s="131" t="s">
        <v>882</v>
      </c>
      <c r="AG1" s="131" t="s">
        <v>883</v>
      </c>
      <c r="AH1" s="131" t="s">
        <v>884</v>
      </c>
      <c r="AI1" s="131" t="s">
        <v>885</v>
      </c>
      <c r="AJ1" s="131" t="s">
        <v>886</v>
      </c>
      <c r="AK1" s="131" t="s">
        <v>887</v>
      </c>
      <c r="AL1" s="131" t="s">
        <v>888</v>
      </c>
      <c r="AM1" s="131" t="s">
        <v>889</v>
      </c>
      <c r="AN1" s="131" t="s">
        <v>890</v>
      </c>
      <c r="AO1" s="131" t="s">
        <v>891</v>
      </c>
      <c r="AP1" s="131" t="s">
        <v>892</v>
      </c>
      <c r="AQ1" s="131" t="s">
        <v>893</v>
      </c>
      <c r="AR1" s="131" t="s">
        <v>894</v>
      </c>
      <c r="AS1" s="131" t="s">
        <v>895</v>
      </c>
      <c r="AT1" s="131" t="s">
        <v>896</v>
      </c>
      <c r="AU1" s="131" t="s">
        <v>897</v>
      </c>
      <c r="AV1" s="131" t="s">
        <v>898</v>
      </c>
      <c r="AW1" s="131" t="s">
        <v>899</v>
      </c>
      <c r="AX1" s="131" t="s">
        <v>900</v>
      </c>
      <c r="AY1" s="131" t="s">
        <v>901</v>
      </c>
      <c r="AZ1" s="131" t="s">
        <v>902</v>
      </c>
      <c r="BA1" s="131" t="s">
        <v>903</v>
      </c>
      <c r="BB1" s="131" t="s">
        <v>904</v>
      </c>
      <c r="BC1" s="131" t="s">
        <v>905</v>
      </c>
      <c r="BD1" s="131" t="s">
        <v>906</v>
      </c>
      <c r="BE1" s="131" t="s">
        <v>907</v>
      </c>
      <c r="BF1" s="131" t="s">
        <v>908</v>
      </c>
      <c r="BG1" s="131" t="s">
        <v>909</v>
      </c>
      <c r="BH1" s="131" t="s">
        <v>910</v>
      </c>
      <c r="BI1" s="131" t="s">
        <v>911</v>
      </c>
      <c r="BJ1" s="131" t="s">
        <v>912</v>
      </c>
      <c r="BK1" s="131" t="s">
        <v>913</v>
      </c>
      <c r="BL1" s="131" t="s">
        <v>914</v>
      </c>
      <c r="BM1" s="131" t="s">
        <v>915</v>
      </c>
      <c r="BN1" s="131" t="s">
        <v>916</v>
      </c>
      <c r="BO1" s="131" t="s">
        <v>917</v>
      </c>
      <c r="BP1" s="131" t="s">
        <v>918</v>
      </c>
      <c r="BQ1" s="131" t="s">
        <v>919</v>
      </c>
      <c r="BR1" s="131" t="s">
        <v>920</v>
      </c>
      <c r="BS1" s="131" t="s">
        <v>921</v>
      </c>
      <c r="BT1" s="131" t="s">
        <v>922</v>
      </c>
      <c r="BU1" s="131" t="s">
        <v>923</v>
      </c>
      <c r="BV1" s="131" t="s">
        <v>924</v>
      </c>
      <c r="BW1" s="131" t="s">
        <v>925</v>
      </c>
      <c r="BX1" s="131" t="s">
        <v>926</v>
      </c>
      <c r="BY1" s="131" t="s">
        <v>927</v>
      </c>
      <c r="BZ1" s="131" t="s">
        <v>928</v>
      </c>
      <c r="CA1" s="131" t="s">
        <v>929</v>
      </c>
      <c r="CB1" s="131" t="s">
        <v>930</v>
      </c>
      <c r="CC1" s="131" t="s">
        <v>931</v>
      </c>
      <c r="CD1" s="131" t="s">
        <v>932</v>
      </c>
      <c r="CE1" s="131" t="s">
        <v>933</v>
      </c>
      <c r="CF1" s="131" t="s">
        <v>934</v>
      </c>
      <c r="CG1" s="131" t="s">
        <v>935</v>
      </c>
      <c r="CH1" s="131" t="s">
        <v>936</v>
      </c>
      <c r="CI1" s="131" t="s">
        <v>937</v>
      </c>
      <c r="CJ1" s="131" t="s">
        <v>938</v>
      </c>
      <c r="CK1" s="131" t="s">
        <v>939</v>
      </c>
      <c r="CL1" s="131" t="s">
        <v>940</v>
      </c>
      <c r="CM1" s="131" t="s">
        <v>941</v>
      </c>
      <c r="CN1" s="131" t="s">
        <v>942</v>
      </c>
      <c r="CO1" s="131" t="s">
        <v>943</v>
      </c>
      <c r="CP1" s="131" t="s">
        <v>944</v>
      </c>
      <c r="CQ1" s="131" t="s">
        <v>945</v>
      </c>
      <c r="CR1" s="131" t="s">
        <v>946</v>
      </c>
      <c r="CS1" s="131" t="s">
        <v>947</v>
      </c>
      <c r="CT1" s="131" t="s">
        <v>948</v>
      </c>
      <c r="CU1" s="131" t="s">
        <v>949</v>
      </c>
      <c r="CV1" s="131" t="s">
        <v>950</v>
      </c>
      <c r="CW1" s="131" t="s">
        <v>951</v>
      </c>
      <c r="CX1" s="131" t="s">
        <v>952</v>
      </c>
      <c r="CY1" s="131" t="s">
        <v>953</v>
      </c>
      <c r="CZ1" s="131" t="s">
        <v>954</v>
      </c>
      <c r="DA1" s="131" t="s">
        <v>955</v>
      </c>
      <c r="DB1" s="131" t="s">
        <v>956</v>
      </c>
      <c r="DC1" s="131" t="s">
        <v>957</v>
      </c>
      <c r="DD1" s="131" t="s">
        <v>958</v>
      </c>
      <c r="DE1" s="131" t="s">
        <v>959</v>
      </c>
      <c r="DF1" s="131" t="s">
        <v>960</v>
      </c>
      <c r="DG1" s="131" t="s">
        <v>961</v>
      </c>
      <c r="DH1" s="131" t="s">
        <v>962</v>
      </c>
      <c r="DI1" s="131" t="s">
        <v>963</v>
      </c>
      <c r="DJ1" s="131" t="s">
        <v>964</v>
      </c>
      <c r="DK1" s="131" t="s">
        <v>965</v>
      </c>
      <c r="DL1" s="131" t="s">
        <v>966</v>
      </c>
      <c r="DM1" s="131" t="s">
        <v>967</v>
      </c>
      <c r="DN1" s="131" t="s">
        <v>968</v>
      </c>
      <c r="DO1" s="131" t="s">
        <v>969</v>
      </c>
      <c r="DP1" s="131" t="s">
        <v>970</v>
      </c>
      <c r="DQ1" s="131" t="s">
        <v>971</v>
      </c>
      <c r="DR1" s="131" t="s">
        <v>972</v>
      </c>
      <c r="DS1" s="131" t="s">
        <v>973</v>
      </c>
      <c r="DT1" s="131" t="s">
        <v>974</v>
      </c>
      <c r="DU1" s="131" t="s">
        <v>975</v>
      </c>
      <c r="DV1" s="131" t="s">
        <v>976</v>
      </c>
      <c r="DW1" s="131" t="s">
        <v>977</v>
      </c>
      <c r="DX1" s="131" t="s">
        <v>978</v>
      </c>
      <c r="DY1" s="131" t="s">
        <v>979</v>
      </c>
      <c r="DZ1" s="131" t="s">
        <v>980</v>
      </c>
      <c r="EA1" s="131" t="s">
        <v>981</v>
      </c>
      <c r="EB1" s="131" t="s">
        <v>982</v>
      </c>
      <c r="EC1" s="131" t="s">
        <v>983</v>
      </c>
      <c r="ED1" s="131" t="s">
        <v>984</v>
      </c>
      <c r="EE1" s="131" t="s">
        <v>985</v>
      </c>
      <c r="EF1" s="131" t="s">
        <v>986</v>
      </c>
      <c r="EG1" s="131" t="s">
        <v>987</v>
      </c>
      <c r="EH1" s="131" t="s">
        <v>988</v>
      </c>
      <c r="EI1" s="131" t="s">
        <v>989</v>
      </c>
      <c r="EJ1" s="131" t="s">
        <v>990</v>
      </c>
      <c r="EK1" s="131" t="s">
        <v>991</v>
      </c>
      <c r="EL1" s="131" t="s">
        <v>992</v>
      </c>
      <c r="EM1" s="131" t="s">
        <v>993</v>
      </c>
      <c r="EN1" s="131" t="s">
        <v>994</v>
      </c>
      <c r="EO1" s="131" t="s">
        <v>995</v>
      </c>
      <c r="EP1" s="131" t="s">
        <v>996</v>
      </c>
      <c r="EQ1" s="131" t="s">
        <v>997</v>
      </c>
      <c r="ER1" s="131" t="s">
        <v>998</v>
      </c>
      <c r="ES1" s="131" t="s">
        <v>999</v>
      </c>
      <c r="ET1" s="131" t="s">
        <v>1000</v>
      </c>
      <c r="EU1" s="131" t="s">
        <v>1001</v>
      </c>
      <c r="EV1" s="131" t="s">
        <v>1002</v>
      </c>
      <c r="EW1" s="131" t="s">
        <v>1003</v>
      </c>
      <c r="EX1" s="131" t="s">
        <v>1004</v>
      </c>
      <c r="EY1" s="131" t="s">
        <v>1005</v>
      </c>
      <c r="EZ1" s="131" t="s">
        <v>1006</v>
      </c>
      <c r="FA1" s="131" t="s">
        <v>1007</v>
      </c>
      <c r="FB1" s="131" t="s">
        <v>1008</v>
      </c>
      <c r="FC1" s="131" t="s">
        <v>1009</v>
      </c>
      <c r="FD1" s="131" t="s">
        <v>1010</v>
      </c>
      <c r="FE1" s="131" t="s">
        <v>1011</v>
      </c>
      <c r="FF1" s="131" t="s">
        <v>1012</v>
      </c>
      <c r="FG1" s="131" t="s">
        <v>1013</v>
      </c>
      <c r="FH1" s="131" t="s">
        <v>1014</v>
      </c>
      <c r="FI1" s="131" t="s">
        <v>1015</v>
      </c>
      <c r="FJ1" s="131" t="s">
        <v>1016</v>
      </c>
      <c r="FK1" s="131" t="s">
        <v>1017</v>
      </c>
      <c r="FL1" s="131" t="s">
        <v>1018</v>
      </c>
      <c r="FM1" s="131" t="s">
        <v>1019</v>
      </c>
      <c r="FN1" s="131" t="s">
        <v>1020</v>
      </c>
      <c r="FO1" s="131" t="s">
        <v>1021</v>
      </c>
      <c r="FP1" s="131" t="s">
        <v>1022</v>
      </c>
      <c r="FQ1" s="131" t="s">
        <v>1023</v>
      </c>
      <c r="FR1" s="131" t="s">
        <v>1024</v>
      </c>
      <c r="FS1" s="131" t="s">
        <v>1025</v>
      </c>
      <c r="FT1" s="131" t="s">
        <v>1026</v>
      </c>
      <c r="FU1" s="131" t="s">
        <v>1027</v>
      </c>
      <c r="FV1" s="131" t="s">
        <v>1028</v>
      </c>
      <c r="FW1" s="131" t="s">
        <v>1029</v>
      </c>
      <c r="FX1" s="131" t="s">
        <v>1030</v>
      </c>
      <c r="FY1" s="131" t="s">
        <v>1031</v>
      </c>
      <c r="FZ1" s="131" t="s">
        <v>1032</v>
      </c>
      <c r="GA1" s="131" t="s">
        <v>1033</v>
      </c>
      <c r="GB1" s="131" t="s">
        <v>1034</v>
      </c>
      <c r="GC1" s="131" t="s">
        <v>1035</v>
      </c>
      <c r="GD1" s="131" t="s">
        <v>1036</v>
      </c>
      <c r="GE1" s="131" t="s">
        <v>1037</v>
      </c>
      <c r="GF1" s="131" t="s">
        <v>1038</v>
      </c>
      <c r="GG1" s="131" t="s">
        <v>1039</v>
      </c>
      <c r="GH1" s="131" t="s">
        <v>1040</v>
      </c>
      <c r="GI1" s="131" t="s">
        <v>1041</v>
      </c>
      <c r="GJ1" s="131" t="s">
        <v>1042</v>
      </c>
      <c r="GK1" s="131" t="s">
        <v>1043</v>
      </c>
      <c r="GL1" s="131" t="s">
        <v>1044</v>
      </c>
      <c r="GM1" s="131" t="s">
        <v>1045</v>
      </c>
      <c r="GN1" s="131" t="s">
        <v>1046</v>
      </c>
      <c r="GO1" s="131" t="s">
        <v>1047</v>
      </c>
      <c r="GP1" s="131" t="s">
        <v>1048</v>
      </c>
      <c r="GQ1" s="131" t="s">
        <v>1049</v>
      </c>
      <c r="GR1" s="131" t="s">
        <v>1050</v>
      </c>
      <c r="GS1" s="131" t="s">
        <v>1051</v>
      </c>
      <c r="GT1" s="131" t="s">
        <v>1052</v>
      </c>
      <c r="GU1" s="131" t="s">
        <v>1053</v>
      </c>
      <c r="GV1" s="131" t="s">
        <v>1054</v>
      </c>
      <c r="GW1" s="131" t="s">
        <v>1055</v>
      </c>
      <c r="GX1" s="131" t="s">
        <v>1056</v>
      </c>
      <c r="GY1" s="131" t="s">
        <v>1057</v>
      </c>
      <c r="GZ1" s="131" t="s">
        <v>1058</v>
      </c>
      <c r="HA1" s="131" t="s">
        <v>1059</v>
      </c>
      <c r="HB1" s="131" t="s">
        <v>1060</v>
      </c>
      <c r="HC1" s="131" t="s">
        <v>1061</v>
      </c>
      <c r="HD1" s="131" t="s">
        <v>1062</v>
      </c>
      <c r="HE1" s="131" t="s">
        <v>1063</v>
      </c>
      <c r="HF1" s="131" t="s">
        <v>1064</v>
      </c>
      <c r="HG1" s="131" t="s">
        <v>1065</v>
      </c>
      <c r="HH1" s="131" t="s">
        <v>1066</v>
      </c>
      <c r="HI1" s="131" t="s">
        <v>1067</v>
      </c>
      <c r="HJ1" s="131" t="s">
        <v>1068</v>
      </c>
      <c r="HK1" s="131" t="s">
        <v>1069</v>
      </c>
      <c r="HL1" s="131" t="s">
        <v>1070</v>
      </c>
      <c r="HM1" s="131" t="s">
        <v>1071</v>
      </c>
      <c r="HN1" s="131" t="s">
        <v>1072</v>
      </c>
      <c r="HO1" s="131" t="s">
        <v>1073</v>
      </c>
      <c r="HP1" s="131" t="s">
        <v>1074</v>
      </c>
      <c r="HQ1" s="131" t="s">
        <v>1075</v>
      </c>
      <c r="HR1" s="131" t="s">
        <v>1076</v>
      </c>
      <c r="HS1" s="131" t="s">
        <v>1077</v>
      </c>
      <c r="HT1" s="131" t="s">
        <v>1078</v>
      </c>
      <c r="HU1" s="131" t="s">
        <v>1079</v>
      </c>
      <c r="HV1" s="131" t="s">
        <v>1080</v>
      </c>
      <c r="HW1" s="131" t="s">
        <v>1081</v>
      </c>
      <c r="HX1" s="131" t="s">
        <v>1082</v>
      </c>
      <c r="HY1" s="131" t="s">
        <v>1083</v>
      </c>
      <c r="HZ1" s="131" t="s">
        <v>1084</v>
      </c>
      <c r="IA1" s="131" t="s">
        <v>1085</v>
      </c>
      <c r="IB1" s="131" t="s">
        <v>1086</v>
      </c>
      <c r="IC1" s="131" t="s">
        <v>1087</v>
      </c>
      <c r="ID1" s="131" t="s">
        <v>1088</v>
      </c>
      <c r="IE1" s="131" t="s">
        <v>1089</v>
      </c>
      <c r="IF1" s="131" t="s">
        <v>1090</v>
      </c>
      <c r="IG1" s="131" t="s">
        <v>1091</v>
      </c>
      <c r="IH1" s="131" t="s">
        <v>1092</v>
      </c>
      <c r="II1" s="131" t="s">
        <v>1093</v>
      </c>
      <c r="IJ1" s="131" t="s">
        <v>1094</v>
      </c>
      <c r="IK1" s="131" t="s">
        <v>1095</v>
      </c>
      <c r="IL1" s="131" t="s">
        <v>1096</v>
      </c>
      <c r="IM1" s="131" t="s">
        <v>1097</v>
      </c>
      <c r="IN1" s="131" t="s">
        <v>1098</v>
      </c>
      <c r="IO1" s="131" t="s">
        <v>1099</v>
      </c>
      <c r="IP1" s="131" t="s">
        <v>1100</v>
      </c>
      <c r="IQ1" s="131" t="s">
        <v>1101</v>
      </c>
      <c r="IR1" s="131" t="s">
        <v>1102</v>
      </c>
      <c r="IS1" s="131" t="s">
        <v>1103</v>
      </c>
      <c r="IT1" s="131" t="s">
        <v>1104</v>
      </c>
      <c r="IU1" s="131" t="s">
        <v>1105</v>
      </c>
      <c r="IV1" s="131" t="s">
        <v>1106</v>
      </c>
      <c r="IW1" s="131" t="s">
        <v>1107</v>
      </c>
      <c r="IX1" s="131" t="s">
        <v>1108</v>
      </c>
      <c r="IY1" s="131" t="s">
        <v>1109</v>
      </c>
      <c r="IZ1" s="131" t="s">
        <v>1110</v>
      </c>
      <c r="JA1" s="131" t="s">
        <v>1111</v>
      </c>
      <c r="JB1" s="131" t="s">
        <v>1112</v>
      </c>
      <c r="JC1" s="131" t="s">
        <v>1113</v>
      </c>
      <c r="JD1" s="131" t="s">
        <v>1114</v>
      </c>
      <c r="JE1" s="131" t="s">
        <v>1115</v>
      </c>
      <c r="JF1" s="131" t="s">
        <v>1116</v>
      </c>
      <c r="JG1" s="131" t="s">
        <v>1117</v>
      </c>
      <c r="JH1" s="131" t="s">
        <v>1118</v>
      </c>
      <c r="JI1" s="131" t="s">
        <v>1119</v>
      </c>
      <c r="JJ1" s="131" t="s">
        <v>1120</v>
      </c>
      <c r="JK1" s="131" t="s">
        <v>1121</v>
      </c>
      <c r="JL1" s="131" t="s">
        <v>1122</v>
      </c>
      <c r="JM1" s="131" t="s">
        <v>1123</v>
      </c>
      <c r="JN1" s="131" t="s">
        <v>1124</v>
      </c>
      <c r="JO1" s="131" t="s">
        <v>1125</v>
      </c>
      <c r="JP1" s="131" t="s">
        <v>1126</v>
      </c>
      <c r="JQ1" s="131" t="s">
        <v>1127</v>
      </c>
      <c r="JR1" s="131" t="s">
        <v>1128</v>
      </c>
      <c r="JS1" s="131" t="s">
        <v>1129</v>
      </c>
      <c r="JT1" s="131" t="s">
        <v>1130</v>
      </c>
      <c r="JU1" s="131" t="s">
        <v>1131</v>
      </c>
      <c r="JV1" s="131" t="s">
        <v>1132</v>
      </c>
      <c r="JW1" s="131" t="s">
        <v>1133</v>
      </c>
      <c r="JX1" s="131" t="s">
        <v>1134</v>
      </c>
      <c r="JY1" s="131" t="s">
        <v>1135</v>
      </c>
      <c r="JZ1" s="131" t="s">
        <v>1136</v>
      </c>
      <c r="KA1" s="131" t="s">
        <v>1137</v>
      </c>
      <c r="KB1" s="131" t="s">
        <v>1138</v>
      </c>
      <c r="KC1" s="131" t="s">
        <v>1139</v>
      </c>
      <c r="KD1" s="131" t="s">
        <v>1140</v>
      </c>
      <c r="KE1" s="131" t="s">
        <v>1141</v>
      </c>
      <c r="KF1" s="131" t="s">
        <v>1142</v>
      </c>
      <c r="KG1" s="131" t="s">
        <v>1143</v>
      </c>
      <c r="KH1" s="131" t="s">
        <v>1144</v>
      </c>
      <c r="KI1" s="131" t="s">
        <v>1145</v>
      </c>
      <c r="KJ1" s="131" t="s">
        <v>1146</v>
      </c>
      <c r="KK1" s="131" t="s">
        <v>1147</v>
      </c>
      <c r="KL1" s="131" t="s">
        <v>1148</v>
      </c>
      <c r="KM1" s="131" t="s">
        <v>1149</v>
      </c>
      <c r="KN1" s="131" t="s">
        <v>1150</v>
      </c>
      <c r="KO1" s="131" t="s">
        <v>1151</v>
      </c>
      <c r="KP1" s="131" t="s">
        <v>1152</v>
      </c>
      <c r="KQ1" s="131" t="s">
        <v>1153</v>
      </c>
      <c r="KR1" s="131" t="s">
        <v>1154</v>
      </c>
      <c r="KS1" s="131" t="s">
        <v>1155</v>
      </c>
      <c r="KT1" s="131" t="s">
        <v>1156</v>
      </c>
      <c r="KU1" s="131" t="s">
        <v>1157</v>
      </c>
      <c r="KV1" s="131" t="s">
        <v>1158</v>
      </c>
      <c r="KW1" s="131" t="s">
        <v>1159</v>
      </c>
      <c r="KX1" s="131" t="s">
        <v>1160</v>
      </c>
      <c r="KY1" s="131" t="s">
        <v>1161</v>
      </c>
      <c r="KZ1" s="131" t="s">
        <v>1162</v>
      </c>
      <c r="LA1" s="131" t="s">
        <v>1163</v>
      </c>
      <c r="LB1" s="131" t="s">
        <v>1164</v>
      </c>
      <c r="LC1" s="131" t="s">
        <v>1165</v>
      </c>
      <c r="LD1" s="131" t="s">
        <v>1166</v>
      </c>
      <c r="LE1" s="131" t="s">
        <v>1167</v>
      </c>
      <c r="LF1" s="131" t="s">
        <v>1168</v>
      </c>
      <c r="LG1" s="131" t="s">
        <v>1169</v>
      </c>
      <c r="LH1" s="131" t="s">
        <v>1170</v>
      </c>
      <c r="LI1" s="131" t="s">
        <v>1171</v>
      </c>
      <c r="LJ1" s="131" t="s">
        <v>1172</v>
      </c>
      <c r="LK1" s="131" t="s">
        <v>1173</v>
      </c>
      <c r="LL1" s="131" t="s">
        <v>1174</v>
      </c>
      <c r="LM1" s="131" t="s">
        <v>1175</v>
      </c>
      <c r="LN1" s="131" t="s">
        <v>1176</v>
      </c>
      <c r="LO1" s="131" t="s">
        <v>1177</v>
      </c>
      <c r="LP1" s="131" t="s">
        <v>1178</v>
      </c>
      <c r="LQ1" s="131" t="s">
        <v>1179</v>
      </c>
      <c r="LR1" s="131" t="s">
        <v>1180</v>
      </c>
      <c r="LS1" s="131" t="s">
        <v>1181</v>
      </c>
      <c r="LT1" s="131" t="s">
        <v>1182</v>
      </c>
      <c r="LU1" s="131" t="s">
        <v>1183</v>
      </c>
      <c r="LV1" s="131" t="s">
        <v>1184</v>
      </c>
      <c r="LW1" s="131" t="s">
        <v>1185</v>
      </c>
      <c r="LX1" s="131" t="s">
        <v>1186</v>
      </c>
      <c r="LY1" s="131" t="s">
        <v>1187</v>
      </c>
      <c r="LZ1" s="131" t="s">
        <v>1188</v>
      </c>
      <c r="MA1" s="131" t="s">
        <v>1189</v>
      </c>
      <c r="MB1" s="131" t="s">
        <v>1190</v>
      </c>
      <c r="MC1" s="131" t="s">
        <v>1191</v>
      </c>
      <c r="MD1" s="131" t="s">
        <v>1192</v>
      </c>
      <c r="ME1" s="131" t="s">
        <v>1193</v>
      </c>
      <c r="MF1" s="131" t="s">
        <v>1194</v>
      </c>
      <c r="MG1" s="131" t="s">
        <v>1195</v>
      </c>
      <c r="MH1" s="131" t="s">
        <v>1196</v>
      </c>
      <c r="MI1" s="131" t="s">
        <v>1197</v>
      </c>
      <c r="MJ1" s="131" t="s">
        <v>1198</v>
      </c>
      <c r="MK1" s="131" t="s">
        <v>1199</v>
      </c>
      <c r="ML1" s="131" t="s">
        <v>1200</v>
      </c>
      <c r="MM1" s="131" t="s">
        <v>1201</v>
      </c>
      <c r="MN1" s="131" t="s">
        <v>1202</v>
      </c>
      <c r="MO1" s="131" t="s">
        <v>1203</v>
      </c>
      <c r="MP1" s="131" t="s">
        <v>1204</v>
      </c>
      <c r="MQ1" s="131" t="s">
        <v>1205</v>
      </c>
      <c r="MR1" s="131" t="s">
        <v>1206</v>
      </c>
      <c r="MS1" s="131" t="s">
        <v>1207</v>
      </c>
      <c r="MT1" s="131" t="s">
        <v>1208</v>
      </c>
      <c r="MU1" s="131" t="s">
        <v>1209</v>
      </c>
      <c r="MV1" s="131" t="s">
        <v>1210</v>
      </c>
      <c r="MW1" s="131" t="s">
        <v>1211</v>
      </c>
      <c r="MX1" s="131" t="s">
        <v>1212</v>
      </c>
      <c r="MY1" s="131" t="s">
        <v>1213</v>
      </c>
      <c r="MZ1" s="131" t="s">
        <v>1214</v>
      </c>
      <c r="NA1" s="131" t="s">
        <v>1215</v>
      </c>
      <c r="NB1" s="131" t="s">
        <v>1216</v>
      </c>
      <c r="NC1" s="131" t="s">
        <v>1217</v>
      </c>
      <c r="ND1" s="131" t="s">
        <v>1218</v>
      </c>
      <c r="NE1" s="131" t="s">
        <v>1219</v>
      </c>
      <c r="NF1" s="131" t="s">
        <v>1220</v>
      </c>
    </row>
    <row r="2" spans="1:370" x14ac:dyDescent="0.25">
      <c r="A2" t="s">
        <v>1221</v>
      </c>
      <c r="B2" t="s">
        <v>1430</v>
      </c>
      <c r="C2" s="1" t="s">
        <v>3160</v>
      </c>
      <c r="D2" t="s">
        <v>1431</v>
      </c>
      <c r="E2" t="s">
        <v>1432</v>
      </c>
      <c r="F2" t="s">
        <v>1223</v>
      </c>
      <c r="G2" s="10">
        <v>1E-3</v>
      </c>
      <c r="H2" s="10">
        <v>1E-3</v>
      </c>
      <c r="I2" s="10">
        <v>1E-3</v>
      </c>
      <c r="J2" s="10">
        <v>1E-3</v>
      </c>
      <c r="K2" s="10">
        <v>1E-3</v>
      </c>
      <c r="L2" s="10">
        <v>1E-3</v>
      </c>
      <c r="M2" s="10">
        <v>1E-3</v>
      </c>
      <c r="N2" s="10">
        <v>1E-3</v>
      </c>
      <c r="O2" s="10">
        <v>1E-3</v>
      </c>
      <c r="P2" s="10">
        <v>1E-3</v>
      </c>
      <c r="Q2" s="10">
        <v>1E-3</v>
      </c>
      <c r="R2" s="10">
        <v>1E-3</v>
      </c>
      <c r="S2" s="10">
        <v>1E-3</v>
      </c>
      <c r="T2" s="10">
        <v>1E-3</v>
      </c>
      <c r="U2" s="10">
        <v>1E-3</v>
      </c>
      <c r="V2" s="10">
        <v>1E-3</v>
      </c>
      <c r="W2" s="10">
        <v>1E-3</v>
      </c>
      <c r="X2" s="10">
        <v>1E-3</v>
      </c>
      <c r="Y2" s="10">
        <v>1E-3</v>
      </c>
      <c r="Z2" s="10">
        <v>1E-3</v>
      </c>
      <c r="AA2" s="10">
        <v>1E-3</v>
      </c>
      <c r="AB2" s="10">
        <v>520</v>
      </c>
      <c r="AC2" s="10">
        <v>512</v>
      </c>
      <c r="AD2" s="10">
        <v>512</v>
      </c>
      <c r="AE2" s="10">
        <v>507</v>
      </c>
      <c r="AF2" s="10">
        <v>509</v>
      </c>
      <c r="AG2" s="10">
        <v>511</v>
      </c>
      <c r="AH2" s="10">
        <v>510</v>
      </c>
      <c r="AI2" s="10">
        <v>509</v>
      </c>
      <c r="AJ2" s="10">
        <v>510</v>
      </c>
      <c r="AK2" s="10">
        <v>513</v>
      </c>
      <c r="AL2" s="10">
        <v>503</v>
      </c>
      <c r="AM2" s="10">
        <v>503</v>
      </c>
      <c r="AN2" s="10">
        <v>492</v>
      </c>
      <c r="AO2" s="10">
        <v>485</v>
      </c>
      <c r="AP2" s="10">
        <v>484</v>
      </c>
      <c r="AQ2" s="10">
        <v>484</v>
      </c>
      <c r="AR2" s="10">
        <v>488</v>
      </c>
      <c r="AS2" s="10">
        <v>485</v>
      </c>
      <c r="AT2" s="10">
        <v>493</v>
      </c>
      <c r="AU2" s="10">
        <v>485</v>
      </c>
      <c r="AV2" s="10">
        <v>484</v>
      </c>
      <c r="AW2" s="10">
        <v>491</v>
      </c>
      <c r="AX2" s="10">
        <v>495</v>
      </c>
      <c r="AY2" s="10">
        <v>500</v>
      </c>
      <c r="AZ2" s="10">
        <v>498</v>
      </c>
      <c r="BA2" s="10">
        <v>499</v>
      </c>
      <c r="BB2" s="10">
        <v>501</v>
      </c>
      <c r="BC2" s="10">
        <v>503</v>
      </c>
      <c r="BD2" s="10">
        <v>504</v>
      </c>
      <c r="BE2" s="10">
        <v>504</v>
      </c>
      <c r="BF2" s="10">
        <v>499</v>
      </c>
      <c r="BG2" s="10">
        <v>497</v>
      </c>
      <c r="BH2" s="10">
        <v>496</v>
      </c>
      <c r="BI2" s="10">
        <v>499</v>
      </c>
      <c r="BJ2" s="10">
        <v>499</v>
      </c>
      <c r="BK2" s="10">
        <v>500</v>
      </c>
      <c r="BL2" s="10">
        <v>504</v>
      </c>
      <c r="BM2" s="10">
        <v>508</v>
      </c>
      <c r="BN2" s="10">
        <v>510</v>
      </c>
      <c r="BO2" s="10">
        <v>509</v>
      </c>
      <c r="BP2" s="10">
        <v>509</v>
      </c>
      <c r="BQ2" s="10">
        <v>512</v>
      </c>
      <c r="BR2" s="10">
        <v>518</v>
      </c>
      <c r="BS2" s="10">
        <v>521</v>
      </c>
      <c r="BT2" s="10">
        <v>517</v>
      </c>
      <c r="BU2" s="10">
        <v>517</v>
      </c>
      <c r="BV2" s="10">
        <v>516</v>
      </c>
      <c r="BW2" s="10">
        <v>516</v>
      </c>
      <c r="BX2" s="10">
        <v>516</v>
      </c>
      <c r="BY2" s="10">
        <v>509</v>
      </c>
      <c r="BZ2" s="10">
        <v>502</v>
      </c>
      <c r="CA2" s="10">
        <v>501</v>
      </c>
      <c r="CB2" s="10">
        <v>496</v>
      </c>
      <c r="CC2" s="10">
        <v>491</v>
      </c>
      <c r="CD2" s="10">
        <v>494</v>
      </c>
      <c r="CE2" s="10">
        <v>496</v>
      </c>
      <c r="CF2" s="10">
        <v>493</v>
      </c>
      <c r="CG2" s="10">
        <v>491</v>
      </c>
      <c r="CH2" s="10">
        <v>487</v>
      </c>
      <c r="CI2" s="10">
        <v>503</v>
      </c>
      <c r="CJ2" s="10">
        <v>506</v>
      </c>
      <c r="CK2" s="10">
        <v>505</v>
      </c>
      <c r="CL2" s="10">
        <v>493</v>
      </c>
      <c r="CM2" s="10">
        <v>492</v>
      </c>
      <c r="CN2" s="10">
        <v>487</v>
      </c>
      <c r="CO2" s="10">
        <v>484</v>
      </c>
      <c r="CP2" s="10">
        <v>470</v>
      </c>
      <c r="CQ2" s="10">
        <v>469</v>
      </c>
      <c r="CR2" s="10">
        <v>465</v>
      </c>
      <c r="CS2" s="10">
        <v>469</v>
      </c>
      <c r="CT2" s="10">
        <v>471</v>
      </c>
      <c r="CU2" s="10">
        <v>468</v>
      </c>
      <c r="CV2" s="10">
        <v>473</v>
      </c>
      <c r="CW2" s="10">
        <v>484</v>
      </c>
      <c r="CX2" s="10">
        <v>483</v>
      </c>
      <c r="CY2" s="10">
        <v>479</v>
      </c>
      <c r="CZ2" s="10">
        <v>499</v>
      </c>
      <c r="DA2" s="10">
        <v>497</v>
      </c>
      <c r="DB2" s="10">
        <v>484</v>
      </c>
      <c r="DC2" s="10">
        <v>483</v>
      </c>
      <c r="DD2" s="10">
        <v>475</v>
      </c>
      <c r="DE2" s="10">
        <v>446</v>
      </c>
      <c r="DF2" s="10">
        <v>428</v>
      </c>
      <c r="DG2" s="10">
        <v>436</v>
      </c>
      <c r="DH2" s="10">
        <v>424</v>
      </c>
      <c r="DI2" s="10">
        <v>420</v>
      </c>
      <c r="DJ2" s="10">
        <v>402</v>
      </c>
      <c r="DK2" s="10">
        <v>397</v>
      </c>
      <c r="DL2" s="10">
        <v>399</v>
      </c>
      <c r="DM2" s="10">
        <v>391</v>
      </c>
      <c r="DN2" s="10">
        <v>377</v>
      </c>
      <c r="DO2" s="10">
        <v>357</v>
      </c>
      <c r="DP2" s="10">
        <v>362</v>
      </c>
      <c r="DQ2" s="10">
        <v>370</v>
      </c>
      <c r="DR2" s="10">
        <v>362</v>
      </c>
      <c r="DS2" s="10">
        <v>369</v>
      </c>
      <c r="DT2" s="10">
        <v>364</v>
      </c>
      <c r="DU2" s="10">
        <v>352</v>
      </c>
      <c r="DV2" s="10">
        <v>335</v>
      </c>
      <c r="DW2" s="10">
        <v>337</v>
      </c>
      <c r="DX2" s="10">
        <v>348</v>
      </c>
      <c r="DY2" s="10">
        <v>369</v>
      </c>
      <c r="DZ2" s="10">
        <v>371</v>
      </c>
      <c r="EA2" s="10">
        <v>357</v>
      </c>
      <c r="EB2" s="10">
        <v>358</v>
      </c>
      <c r="EC2" s="10">
        <v>372</v>
      </c>
      <c r="ED2" s="10">
        <v>373</v>
      </c>
      <c r="EE2" s="10">
        <v>396</v>
      </c>
      <c r="EF2" s="10">
        <v>389</v>
      </c>
      <c r="EG2" s="10">
        <v>384</v>
      </c>
      <c r="EH2" s="10">
        <v>386</v>
      </c>
      <c r="EI2" s="10">
        <v>374</v>
      </c>
      <c r="EJ2" s="10">
        <v>381</v>
      </c>
      <c r="EK2" s="10">
        <v>376</v>
      </c>
      <c r="EL2" s="10">
        <v>387</v>
      </c>
      <c r="EM2" s="10">
        <v>376</v>
      </c>
      <c r="EN2" s="10">
        <v>376</v>
      </c>
      <c r="EO2" s="10">
        <v>379</v>
      </c>
      <c r="EP2" s="10">
        <v>376</v>
      </c>
      <c r="EQ2" s="10">
        <v>387</v>
      </c>
      <c r="ER2" s="10">
        <v>400</v>
      </c>
      <c r="ES2" s="10">
        <v>390</v>
      </c>
      <c r="ET2" s="10">
        <v>388</v>
      </c>
      <c r="EU2" s="10">
        <v>383</v>
      </c>
      <c r="EV2" s="10">
        <v>390</v>
      </c>
      <c r="EW2" s="10">
        <v>399</v>
      </c>
      <c r="EX2" s="10">
        <v>381</v>
      </c>
      <c r="EY2" s="10">
        <v>398</v>
      </c>
      <c r="EZ2" s="10">
        <v>419</v>
      </c>
      <c r="FA2" s="10">
        <v>410</v>
      </c>
      <c r="FB2" s="10">
        <v>439</v>
      </c>
      <c r="FC2" s="10">
        <v>403</v>
      </c>
      <c r="FD2" s="10">
        <v>404</v>
      </c>
      <c r="FE2" s="10">
        <v>434</v>
      </c>
      <c r="FF2" s="10">
        <v>434</v>
      </c>
      <c r="FG2" s="10">
        <v>429</v>
      </c>
      <c r="FH2" s="10">
        <v>426</v>
      </c>
      <c r="FI2" s="10">
        <v>404</v>
      </c>
      <c r="FJ2" s="10">
        <v>380</v>
      </c>
      <c r="FK2" s="10">
        <v>373</v>
      </c>
      <c r="FL2" s="10">
        <v>380</v>
      </c>
      <c r="FM2" s="10">
        <v>374</v>
      </c>
      <c r="FN2" s="10">
        <v>414</v>
      </c>
      <c r="FO2" s="10">
        <v>447</v>
      </c>
      <c r="FP2" s="10">
        <v>437</v>
      </c>
      <c r="FQ2" s="10">
        <v>444</v>
      </c>
      <c r="FR2" s="10">
        <v>420</v>
      </c>
      <c r="FS2" s="10">
        <v>390</v>
      </c>
      <c r="FT2" s="10">
        <v>388</v>
      </c>
      <c r="FU2" s="10">
        <v>428</v>
      </c>
      <c r="FV2" s="10">
        <v>417</v>
      </c>
      <c r="FW2" s="10">
        <v>402</v>
      </c>
      <c r="FX2" s="10">
        <v>385</v>
      </c>
      <c r="FY2" s="10">
        <v>404</v>
      </c>
      <c r="FZ2" s="10">
        <v>413</v>
      </c>
      <c r="GA2" s="10">
        <v>421</v>
      </c>
      <c r="GB2" s="10">
        <v>407</v>
      </c>
      <c r="GC2" s="10">
        <v>416</v>
      </c>
      <c r="GD2" s="10">
        <v>419</v>
      </c>
      <c r="GE2" s="10">
        <v>413</v>
      </c>
      <c r="GF2" s="10">
        <v>409</v>
      </c>
      <c r="GG2" s="10">
        <v>411</v>
      </c>
      <c r="GH2" s="10">
        <v>380</v>
      </c>
      <c r="GI2" s="10">
        <v>387</v>
      </c>
      <c r="GJ2" s="10">
        <v>398</v>
      </c>
      <c r="GK2" s="10">
        <v>403</v>
      </c>
      <c r="GL2" s="10">
        <v>405</v>
      </c>
      <c r="GM2" s="10">
        <v>384</v>
      </c>
      <c r="GN2" s="10">
        <v>377</v>
      </c>
      <c r="GO2" s="10">
        <v>417</v>
      </c>
      <c r="GP2" s="10">
        <v>380</v>
      </c>
      <c r="GQ2" s="10">
        <v>375</v>
      </c>
      <c r="GR2" s="10">
        <v>374</v>
      </c>
      <c r="GS2" s="10">
        <v>367</v>
      </c>
      <c r="GT2" s="10">
        <v>348</v>
      </c>
      <c r="GU2" s="10">
        <v>345</v>
      </c>
      <c r="GV2" s="10">
        <v>368</v>
      </c>
      <c r="GW2" s="10">
        <v>362</v>
      </c>
      <c r="GX2" s="10">
        <v>350</v>
      </c>
      <c r="GY2" s="10">
        <v>367</v>
      </c>
      <c r="GZ2" s="10">
        <v>338</v>
      </c>
      <c r="HA2" s="10">
        <v>376</v>
      </c>
      <c r="HB2" s="10">
        <v>402</v>
      </c>
      <c r="HC2" s="10">
        <v>371</v>
      </c>
      <c r="HD2" s="10">
        <v>350</v>
      </c>
      <c r="HE2" s="10">
        <v>360</v>
      </c>
      <c r="HF2" s="10">
        <v>360</v>
      </c>
      <c r="HG2" s="10">
        <v>350</v>
      </c>
      <c r="HH2" s="11">
        <v>358.74419999999998</v>
      </c>
      <c r="HI2" s="11">
        <v>359.101</v>
      </c>
      <c r="HJ2" s="11">
        <v>359.46170000000001</v>
      </c>
      <c r="HK2" s="11">
        <v>359.81509999999997</v>
      </c>
      <c r="HL2" s="11">
        <v>360.18150000000003</v>
      </c>
      <c r="HM2" s="11">
        <v>360.54149999999998</v>
      </c>
      <c r="HN2" s="11">
        <v>360.72199999999998</v>
      </c>
      <c r="HO2" s="11">
        <v>360.89420000000001</v>
      </c>
      <c r="HP2" s="11">
        <v>361.08049999999997</v>
      </c>
      <c r="HQ2" s="11">
        <v>361.26150000000001</v>
      </c>
      <c r="HR2" s="11">
        <v>361.44319999999999</v>
      </c>
      <c r="HS2" s="11">
        <v>361.62380000000002</v>
      </c>
      <c r="HT2" s="11">
        <v>361.80380000000002</v>
      </c>
      <c r="HU2" s="11">
        <v>361.98649999999998</v>
      </c>
      <c r="HV2" s="11">
        <v>362.15949999999998</v>
      </c>
      <c r="HW2" s="11">
        <v>362.34160000000003</v>
      </c>
      <c r="HX2" s="11">
        <v>362.52339999999998</v>
      </c>
      <c r="HY2" s="11">
        <v>362.70530000000002</v>
      </c>
      <c r="HZ2" s="11">
        <v>362.88569999999999</v>
      </c>
      <c r="IA2" s="11">
        <v>363.06549999999999</v>
      </c>
      <c r="IB2" s="11">
        <v>363.25439999999998</v>
      </c>
      <c r="IC2" s="11">
        <v>362.8895</v>
      </c>
      <c r="ID2" s="11">
        <v>362.5333</v>
      </c>
      <c r="IE2" s="11">
        <v>362.17529999999999</v>
      </c>
      <c r="IF2" s="11">
        <v>361.77789999999999</v>
      </c>
      <c r="IG2" s="11">
        <v>361.26609999999999</v>
      </c>
      <c r="IH2" s="11">
        <v>360.7303</v>
      </c>
      <c r="II2" s="11">
        <v>360.14510000000001</v>
      </c>
      <c r="IJ2" s="11">
        <v>359.48820000000001</v>
      </c>
      <c r="IK2" s="11">
        <v>358.80130000000003</v>
      </c>
      <c r="IL2" s="11">
        <v>358.10169999999999</v>
      </c>
      <c r="IM2" s="11">
        <v>357.45909999999998</v>
      </c>
      <c r="IN2" s="11">
        <v>356.73099999999999</v>
      </c>
      <c r="IO2" s="11">
        <v>355.9298</v>
      </c>
      <c r="IP2" s="11">
        <v>355.0616</v>
      </c>
      <c r="IQ2" s="11">
        <v>354.22039999999998</v>
      </c>
      <c r="IR2" s="11">
        <v>353.3177</v>
      </c>
      <c r="IS2" s="11">
        <v>352.38679999999999</v>
      </c>
      <c r="IT2" s="11">
        <v>351.45150000000001</v>
      </c>
      <c r="IU2" s="11">
        <v>350.48809999999997</v>
      </c>
      <c r="IV2" s="11">
        <v>349.50020000000001</v>
      </c>
      <c r="IW2" s="11">
        <v>348.48950000000002</v>
      </c>
      <c r="IX2" s="11">
        <v>347.47379999999998</v>
      </c>
      <c r="IY2" s="11">
        <v>346.46460000000002</v>
      </c>
      <c r="IZ2" s="11">
        <v>345.43189999999998</v>
      </c>
      <c r="JA2" s="11">
        <v>344.37869999999998</v>
      </c>
      <c r="JB2" s="11">
        <v>343.3152</v>
      </c>
      <c r="JC2" s="11">
        <v>342.25760000000002</v>
      </c>
      <c r="JD2" s="11">
        <v>341.17559999999997</v>
      </c>
      <c r="JE2" s="11">
        <v>340.07639999999998</v>
      </c>
      <c r="JF2" s="11">
        <v>338.96550000000002</v>
      </c>
      <c r="JG2" s="11">
        <v>337.86880000000002</v>
      </c>
      <c r="JH2" s="11">
        <v>336.74849999999998</v>
      </c>
      <c r="JI2" s="11">
        <v>335.60599999999999</v>
      </c>
      <c r="JJ2" s="11">
        <v>334.44260000000003</v>
      </c>
      <c r="JK2" s="11">
        <v>333.28969999999998</v>
      </c>
      <c r="JL2" s="11">
        <v>332.11169999999998</v>
      </c>
      <c r="JM2" s="11">
        <v>330.9128</v>
      </c>
      <c r="JN2" s="11">
        <v>329.69499999999999</v>
      </c>
      <c r="JO2" s="11">
        <v>328.87810000000002</v>
      </c>
      <c r="JP2" s="11">
        <v>328.03039999999999</v>
      </c>
      <c r="JQ2" s="11">
        <v>327.17039999999997</v>
      </c>
      <c r="JR2" s="11">
        <v>326.29309999999998</v>
      </c>
      <c r="JS2" s="11">
        <v>325.47239999999999</v>
      </c>
      <c r="JT2" s="11">
        <v>324.62270000000001</v>
      </c>
      <c r="JU2" s="11">
        <v>323.76760000000002</v>
      </c>
      <c r="JV2" s="11">
        <v>322.90050000000002</v>
      </c>
      <c r="JW2" s="11">
        <v>322.0487</v>
      </c>
      <c r="JX2" s="11">
        <v>321.16840000000002</v>
      </c>
      <c r="JY2" s="11">
        <v>320.24009999999998</v>
      </c>
      <c r="JZ2" s="11">
        <v>319.30380000000002</v>
      </c>
      <c r="KA2" s="11">
        <v>318.39249999999998</v>
      </c>
      <c r="KB2" s="11">
        <v>317.46030000000002</v>
      </c>
      <c r="KC2" s="11">
        <v>316.47449999999998</v>
      </c>
      <c r="KD2" s="11">
        <v>315.48239999999998</v>
      </c>
      <c r="KE2" s="11">
        <v>314.51440000000002</v>
      </c>
      <c r="KF2" s="11">
        <v>313.52199999999999</v>
      </c>
      <c r="KG2" s="11">
        <v>312.44110000000001</v>
      </c>
      <c r="KH2" s="11">
        <v>311.35419999999999</v>
      </c>
      <c r="KI2" s="11">
        <v>310.2953</v>
      </c>
      <c r="KJ2" s="11">
        <v>309.21120000000002</v>
      </c>
      <c r="KK2" s="11">
        <v>308.08909999999997</v>
      </c>
      <c r="KL2" s="11">
        <v>306.96030000000002</v>
      </c>
      <c r="KM2" s="11">
        <v>305.86009999999999</v>
      </c>
      <c r="KN2" s="11">
        <v>304.73349999999999</v>
      </c>
      <c r="KO2" s="11">
        <v>303.6087</v>
      </c>
      <c r="KP2" s="11">
        <v>302.47620000000001</v>
      </c>
      <c r="KQ2" s="11">
        <v>301.37209999999999</v>
      </c>
      <c r="KR2" s="11">
        <v>300.24040000000002</v>
      </c>
      <c r="KS2" s="11">
        <v>299.08550000000002</v>
      </c>
      <c r="KT2" s="11">
        <v>297.92360000000002</v>
      </c>
      <c r="KU2" s="11">
        <v>296.79199999999997</v>
      </c>
      <c r="KV2" s="11">
        <v>295.63350000000003</v>
      </c>
      <c r="KW2" s="11">
        <v>294.46850000000001</v>
      </c>
      <c r="KX2" s="11">
        <v>293.29520000000002</v>
      </c>
      <c r="KY2" s="11">
        <v>292.15440000000001</v>
      </c>
      <c r="KZ2" s="11">
        <v>290.9855</v>
      </c>
      <c r="LA2" s="11">
        <v>289.78680000000003</v>
      </c>
      <c r="LB2" s="11">
        <v>288.58190000000002</v>
      </c>
      <c r="LC2" s="11">
        <v>287.476</v>
      </c>
      <c r="LD2" s="11">
        <v>286.40170000000001</v>
      </c>
      <c r="LE2" s="11">
        <v>285.37430000000001</v>
      </c>
      <c r="LF2" s="11">
        <v>284.38549999999998</v>
      </c>
      <c r="LG2" s="11">
        <v>283.48930000000001</v>
      </c>
      <c r="LH2" s="11">
        <v>282.59339999999997</v>
      </c>
      <c r="LI2" s="11">
        <v>281.72230000000002</v>
      </c>
      <c r="LJ2" s="11">
        <v>280.86950000000002</v>
      </c>
      <c r="LK2" s="11">
        <v>280.08269999999999</v>
      </c>
      <c r="LL2" s="11">
        <v>279.28570000000002</v>
      </c>
      <c r="LM2" s="11">
        <v>278.49149999999997</v>
      </c>
      <c r="LN2" s="11">
        <v>277.70940000000002</v>
      </c>
      <c r="LO2" s="11">
        <v>276.98869999999999</v>
      </c>
      <c r="LP2" s="11">
        <v>276.25319999999999</v>
      </c>
      <c r="LQ2" s="11">
        <v>275.54649999999998</v>
      </c>
      <c r="LR2" s="11">
        <v>274.84640000000002</v>
      </c>
      <c r="LS2" s="11">
        <v>274.20429999999999</v>
      </c>
      <c r="LT2" s="11">
        <v>273.54309999999998</v>
      </c>
      <c r="LU2" s="11">
        <v>272.89580000000001</v>
      </c>
      <c r="LV2" s="11">
        <v>272.25200000000001</v>
      </c>
      <c r="LW2" s="11">
        <v>271.6651</v>
      </c>
      <c r="LX2" s="11">
        <v>271.05450000000002</v>
      </c>
      <c r="LY2" s="11">
        <v>270.45710000000003</v>
      </c>
      <c r="LZ2" s="11">
        <v>269.86009999999999</v>
      </c>
      <c r="MA2" s="11">
        <v>269.31920000000002</v>
      </c>
      <c r="MB2" s="11">
        <v>268.75229999999999</v>
      </c>
      <c r="MC2" s="11">
        <v>268.20830000000001</v>
      </c>
      <c r="MD2" s="11">
        <v>267.66199999999998</v>
      </c>
      <c r="ME2" s="11">
        <v>267.17110000000002</v>
      </c>
      <c r="MF2" s="11">
        <v>266.65219999999999</v>
      </c>
      <c r="MG2" s="11">
        <v>266.16430000000003</v>
      </c>
      <c r="MH2" s="11">
        <v>265.67160000000001</v>
      </c>
      <c r="MI2" s="11">
        <v>265.23390000000001</v>
      </c>
      <c r="MJ2" s="11">
        <v>264.76530000000002</v>
      </c>
      <c r="MK2" s="11">
        <v>264.3109</v>
      </c>
      <c r="ML2" s="11">
        <v>263.85059999999999</v>
      </c>
      <c r="MM2" s="11">
        <v>263.44510000000002</v>
      </c>
      <c r="MN2" s="11">
        <v>263.00720000000001</v>
      </c>
      <c r="MO2" s="11">
        <v>262.59809999999999</v>
      </c>
      <c r="MP2" s="11">
        <v>262.18099999999998</v>
      </c>
      <c r="MQ2" s="11">
        <v>261.81880000000001</v>
      </c>
      <c r="MR2" s="11">
        <v>261.42160000000001</v>
      </c>
      <c r="MS2" s="11">
        <v>261.04579999999999</v>
      </c>
      <c r="MT2" s="11">
        <v>260.65929999999997</v>
      </c>
      <c r="MU2" t="s">
        <v>1225</v>
      </c>
      <c r="MV2" t="b">
        <v>1</v>
      </c>
      <c r="MW2" t="s">
        <v>1222</v>
      </c>
      <c r="MX2" t="s">
        <v>1222</v>
      </c>
      <c r="MY2">
        <v>2025</v>
      </c>
      <c r="MZ2">
        <v>1</v>
      </c>
      <c r="NA2" t="s">
        <v>1222</v>
      </c>
      <c r="NB2" s="1" t="s">
        <v>780</v>
      </c>
      <c r="NC2" t="s">
        <v>1433</v>
      </c>
      <c r="ND2" t="s">
        <v>1224</v>
      </c>
      <c r="NE2" t="s">
        <v>1434</v>
      </c>
      <c r="NF2" s="1" t="s">
        <v>3161</v>
      </c>
    </row>
    <row r="3" spans="1:370" x14ac:dyDescent="0.25">
      <c r="A3" t="s">
        <v>1221</v>
      </c>
      <c r="B3" t="s">
        <v>1435</v>
      </c>
      <c r="C3" s="1" t="s">
        <v>3160</v>
      </c>
      <c r="D3" t="s">
        <v>1431</v>
      </c>
      <c r="E3" t="s">
        <v>1432</v>
      </c>
      <c r="F3" t="s">
        <v>1223</v>
      </c>
      <c r="G3" s="10">
        <v>1E-3</v>
      </c>
      <c r="H3" s="10">
        <v>1E-3</v>
      </c>
      <c r="I3" s="10">
        <v>1E-3</v>
      </c>
      <c r="J3" s="10">
        <v>1E-3</v>
      </c>
      <c r="K3" s="10">
        <v>1E-3</v>
      </c>
      <c r="L3" s="10">
        <v>1E-3</v>
      </c>
      <c r="M3" s="10">
        <v>1E-3</v>
      </c>
      <c r="N3" s="10">
        <v>1E-3</v>
      </c>
      <c r="O3" s="10">
        <v>1E-3</v>
      </c>
      <c r="P3" s="10">
        <v>1E-3</v>
      </c>
      <c r="Q3" s="10">
        <v>1E-3</v>
      </c>
      <c r="R3" s="10">
        <v>1E-3</v>
      </c>
      <c r="S3" s="10">
        <v>1E-3</v>
      </c>
      <c r="T3" s="10">
        <v>1E-3</v>
      </c>
      <c r="U3" s="10">
        <v>1E-3</v>
      </c>
      <c r="V3" s="10">
        <v>1E-3</v>
      </c>
      <c r="W3" s="10">
        <v>1E-3</v>
      </c>
      <c r="X3" s="10">
        <v>1E-3</v>
      </c>
      <c r="Y3" s="10">
        <v>1E-3</v>
      </c>
      <c r="Z3" s="10">
        <v>1E-3</v>
      </c>
      <c r="AA3" s="10">
        <v>1E-3</v>
      </c>
      <c r="AB3" s="10">
        <v>383</v>
      </c>
      <c r="AC3" s="10">
        <v>376</v>
      </c>
      <c r="AD3" s="10">
        <v>373</v>
      </c>
      <c r="AE3" s="10">
        <v>374</v>
      </c>
      <c r="AF3" s="10">
        <v>374</v>
      </c>
      <c r="AG3" s="10">
        <v>373</v>
      </c>
      <c r="AH3" s="10">
        <v>374</v>
      </c>
      <c r="AI3" s="10">
        <v>373</v>
      </c>
      <c r="AJ3" s="10">
        <v>368</v>
      </c>
      <c r="AK3" s="10">
        <v>365</v>
      </c>
      <c r="AL3" s="10">
        <v>359</v>
      </c>
      <c r="AM3" s="10">
        <v>349</v>
      </c>
      <c r="AN3" s="10">
        <v>347</v>
      </c>
      <c r="AO3" s="10">
        <v>343</v>
      </c>
      <c r="AP3" s="10">
        <v>338</v>
      </c>
      <c r="AQ3" s="10">
        <v>334</v>
      </c>
      <c r="AR3" s="10">
        <v>329</v>
      </c>
      <c r="AS3" s="10">
        <v>325</v>
      </c>
      <c r="AT3" s="10">
        <v>320</v>
      </c>
      <c r="AU3" s="10">
        <v>315</v>
      </c>
      <c r="AV3" s="10">
        <v>307</v>
      </c>
      <c r="AW3" s="10">
        <v>301</v>
      </c>
      <c r="AX3" s="10">
        <v>295</v>
      </c>
      <c r="AY3" s="10">
        <v>289</v>
      </c>
      <c r="AZ3" s="10">
        <v>285</v>
      </c>
      <c r="BA3" s="10">
        <v>283</v>
      </c>
      <c r="BB3" s="10">
        <v>281</v>
      </c>
      <c r="BC3" s="10">
        <v>279</v>
      </c>
      <c r="BD3" s="10">
        <v>270</v>
      </c>
      <c r="BE3" s="10">
        <v>260</v>
      </c>
      <c r="BF3" s="10">
        <v>251</v>
      </c>
      <c r="BG3" s="10">
        <v>239</v>
      </c>
      <c r="BH3" s="10">
        <v>231</v>
      </c>
      <c r="BI3" s="10">
        <v>222</v>
      </c>
      <c r="BJ3" s="10">
        <v>213</v>
      </c>
      <c r="BK3" s="10">
        <v>203</v>
      </c>
      <c r="BL3" s="10">
        <v>201</v>
      </c>
      <c r="BM3" s="10">
        <v>200</v>
      </c>
      <c r="BN3" s="10">
        <v>196</v>
      </c>
      <c r="BO3" s="10">
        <v>188</v>
      </c>
      <c r="BP3" s="10">
        <v>180</v>
      </c>
      <c r="BQ3" s="10">
        <v>179</v>
      </c>
      <c r="BR3" s="10">
        <v>176</v>
      </c>
      <c r="BS3" s="10">
        <v>172</v>
      </c>
      <c r="BT3" s="10">
        <v>169</v>
      </c>
      <c r="BU3" s="10">
        <v>164</v>
      </c>
      <c r="BV3" s="10">
        <v>163</v>
      </c>
      <c r="BW3" s="10">
        <v>161</v>
      </c>
      <c r="BX3" s="10">
        <v>159</v>
      </c>
      <c r="BY3" s="10">
        <v>156</v>
      </c>
      <c r="BZ3" s="10">
        <v>152</v>
      </c>
      <c r="CA3" s="10">
        <v>148</v>
      </c>
      <c r="CB3" s="10">
        <v>145</v>
      </c>
      <c r="CC3" s="10">
        <v>142</v>
      </c>
      <c r="CD3" s="10">
        <v>133</v>
      </c>
      <c r="CE3" s="10">
        <v>125</v>
      </c>
      <c r="CF3" s="10">
        <v>121</v>
      </c>
      <c r="CG3" s="10">
        <v>117</v>
      </c>
      <c r="CH3" s="10">
        <v>108</v>
      </c>
      <c r="CI3" s="10">
        <v>102</v>
      </c>
      <c r="CJ3" s="10">
        <v>88</v>
      </c>
      <c r="CK3" s="10">
        <v>83</v>
      </c>
      <c r="CL3" s="10">
        <v>78</v>
      </c>
      <c r="CM3" s="10">
        <v>74</v>
      </c>
      <c r="CN3" s="10">
        <v>70</v>
      </c>
      <c r="CO3" s="10">
        <v>69</v>
      </c>
      <c r="CP3" s="10">
        <v>68</v>
      </c>
      <c r="CQ3" s="10">
        <v>67</v>
      </c>
      <c r="CR3" s="10">
        <v>67</v>
      </c>
      <c r="CS3" s="10">
        <v>68</v>
      </c>
      <c r="CT3" s="10">
        <v>72</v>
      </c>
      <c r="CU3" s="10">
        <v>76</v>
      </c>
      <c r="CV3" s="10">
        <v>80</v>
      </c>
      <c r="CW3" s="10">
        <v>81</v>
      </c>
      <c r="CX3" s="10">
        <v>82</v>
      </c>
      <c r="CY3" s="10">
        <v>82</v>
      </c>
      <c r="CZ3" s="10">
        <v>81</v>
      </c>
      <c r="DA3" s="10">
        <v>78</v>
      </c>
      <c r="DB3" s="10">
        <v>78</v>
      </c>
      <c r="DC3" s="10">
        <v>78</v>
      </c>
      <c r="DD3" s="10">
        <v>76</v>
      </c>
      <c r="DE3" s="10">
        <v>76</v>
      </c>
      <c r="DF3" s="10">
        <v>78</v>
      </c>
      <c r="DG3" s="10">
        <v>77</v>
      </c>
      <c r="DH3" s="10">
        <v>76</v>
      </c>
      <c r="DI3" s="10">
        <v>76</v>
      </c>
      <c r="DJ3" s="10">
        <v>76</v>
      </c>
      <c r="DK3" s="10">
        <v>76</v>
      </c>
      <c r="DL3" s="10">
        <v>78</v>
      </c>
      <c r="DM3" s="10">
        <v>76</v>
      </c>
      <c r="DN3" s="10">
        <v>76</v>
      </c>
      <c r="DO3" s="10">
        <v>76</v>
      </c>
      <c r="DP3" s="10">
        <v>75</v>
      </c>
      <c r="DQ3" s="10">
        <v>75</v>
      </c>
      <c r="DR3" s="10">
        <v>74</v>
      </c>
      <c r="DS3" s="10">
        <v>74</v>
      </c>
      <c r="DT3" s="10">
        <v>70</v>
      </c>
      <c r="DU3" s="10">
        <v>67</v>
      </c>
      <c r="DV3" s="10">
        <v>65</v>
      </c>
      <c r="DW3" s="10">
        <v>63</v>
      </c>
      <c r="DX3" s="10">
        <v>61</v>
      </c>
      <c r="DY3" s="10">
        <v>61</v>
      </c>
      <c r="DZ3" s="10">
        <v>61</v>
      </c>
      <c r="EA3" s="10">
        <v>58</v>
      </c>
      <c r="EB3" s="10">
        <v>58</v>
      </c>
      <c r="EC3" s="10">
        <v>61</v>
      </c>
      <c r="ED3" s="10">
        <v>59</v>
      </c>
      <c r="EE3" s="10">
        <v>58</v>
      </c>
      <c r="EF3" s="10">
        <v>58</v>
      </c>
      <c r="EG3" s="10">
        <v>60</v>
      </c>
      <c r="EH3" s="10">
        <v>61</v>
      </c>
      <c r="EI3" s="10">
        <v>59</v>
      </c>
      <c r="EJ3" s="10">
        <v>63</v>
      </c>
      <c r="EK3" s="10">
        <v>69</v>
      </c>
      <c r="EL3" s="10">
        <v>67</v>
      </c>
      <c r="EM3" s="10">
        <v>66</v>
      </c>
      <c r="EN3" s="10">
        <v>69</v>
      </c>
      <c r="EO3" s="10">
        <v>69</v>
      </c>
      <c r="EP3" s="10">
        <v>67</v>
      </c>
      <c r="EQ3" s="10">
        <v>68</v>
      </c>
      <c r="ER3" s="10">
        <v>67</v>
      </c>
      <c r="ES3" s="10">
        <v>65</v>
      </c>
      <c r="ET3" s="10">
        <v>59</v>
      </c>
      <c r="EU3" s="10">
        <v>66</v>
      </c>
      <c r="EV3" s="10">
        <v>61</v>
      </c>
      <c r="EW3" s="10">
        <v>63</v>
      </c>
      <c r="EX3" s="10">
        <v>62</v>
      </c>
      <c r="EY3" s="10">
        <v>61</v>
      </c>
      <c r="EZ3" s="10">
        <v>61</v>
      </c>
      <c r="FA3" s="10">
        <v>64</v>
      </c>
      <c r="FB3" s="10">
        <v>65</v>
      </c>
      <c r="FC3" s="10">
        <v>62</v>
      </c>
      <c r="FD3" s="10">
        <v>61</v>
      </c>
      <c r="FE3" s="10">
        <v>64</v>
      </c>
      <c r="FF3" s="10">
        <v>67</v>
      </c>
      <c r="FG3" s="10">
        <v>73</v>
      </c>
      <c r="FH3" s="10">
        <v>77</v>
      </c>
      <c r="FI3" s="10">
        <v>78</v>
      </c>
      <c r="FJ3" s="10">
        <v>73</v>
      </c>
      <c r="FK3" s="10">
        <v>71</v>
      </c>
      <c r="FL3" s="10">
        <v>69</v>
      </c>
      <c r="FM3" s="10">
        <v>68</v>
      </c>
      <c r="FN3" s="10">
        <v>72</v>
      </c>
      <c r="FO3" s="10">
        <v>67</v>
      </c>
      <c r="FP3" s="10">
        <v>66</v>
      </c>
      <c r="FQ3" s="10">
        <v>68</v>
      </c>
      <c r="FR3" s="10">
        <v>70</v>
      </c>
      <c r="FS3" s="10">
        <v>75</v>
      </c>
      <c r="FT3" s="10">
        <v>74</v>
      </c>
      <c r="FU3" s="10">
        <v>67</v>
      </c>
      <c r="FV3" s="10">
        <v>65</v>
      </c>
      <c r="FW3" s="10">
        <v>63</v>
      </c>
      <c r="FX3" s="10">
        <v>62</v>
      </c>
      <c r="FY3" s="10">
        <v>62</v>
      </c>
      <c r="FZ3" s="10">
        <v>61</v>
      </c>
      <c r="GA3" s="10">
        <v>56</v>
      </c>
      <c r="GB3" s="10">
        <v>59</v>
      </c>
      <c r="GC3" s="10">
        <v>57</v>
      </c>
      <c r="GD3" s="10">
        <v>59</v>
      </c>
      <c r="GE3" s="10">
        <v>62</v>
      </c>
      <c r="GF3" s="10">
        <v>63</v>
      </c>
      <c r="GG3" s="10">
        <v>61</v>
      </c>
      <c r="GH3" s="10">
        <v>59</v>
      </c>
      <c r="GI3" s="10">
        <v>62</v>
      </c>
      <c r="GJ3" s="10">
        <v>60</v>
      </c>
      <c r="GK3" s="10">
        <v>61</v>
      </c>
      <c r="GL3" s="10">
        <v>62</v>
      </c>
      <c r="GM3" s="10">
        <v>68</v>
      </c>
      <c r="GN3" s="10">
        <v>61</v>
      </c>
      <c r="GO3" s="10">
        <v>54</v>
      </c>
      <c r="GP3" s="10">
        <v>53</v>
      </c>
      <c r="GQ3" s="10">
        <v>53</v>
      </c>
      <c r="GR3" s="10">
        <v>54</v>
      </c>
      <c r="GS3" s="10">
        <v>52</v>
      </c>
      <c r="GT3" s="10">
        <v>51</v>
      </c>
      <c r="GU3" s="10">
        <v>51</v>
      </c>
      <c r="GV3" s="10">
        <v>51</v>
      </c>
      <c r="GW3" s="10">
        <v>52</v>
      </c>
      <c r="GX3" s="10">
        <v>53</v>
      </c>
      <c r="GY3" s="10">
        <v>57</v>
      </c>
      <c r="GZ3" s="10">
        <v>52</v>
      </c>
      <c r="HA3" s="10">
        <v>51</v>
      </c>
      <c r="HB3" s="10">
        <v>51</v>
      </c>
      <c r="HC3" s="10">
        <v>48</v>
      </c>
      <c r="HD3" s="10">
        <v>50</v>
      </c>
      <c r="HE3" s="10">
        <v>47</v>
      </c>
      <c r="HF3" s="10">
        <v>48</v>
      </c>
      <c r="HG3" s="10">
        <v>51</v>
      </c>
      <c r="HH3" s="11">
        <v>48.449120000000001</v>
      </c>
      <c r="HI3" s="11">
        <v>48.158160000000002</v>
      </c>
      <c r="HJ3" s="11">
        <v>47.869410000000002</v>
      </c>
      <c r="HK3" s="11">
        <v>47.581400000000002</v>
      </c>
      <c r="HL3" s="11">
        <v>47.296750000000003</v>
      </c>
      <c r="HM3" s="11">
        <v>47.012929999999997</v>
      </c>
      <c r="HN3" s="11">
        <v>46.683869999999999</v>
      </c>
      <c r="HO3" s="11">
        <v>46.356009999999998</v>
      </c>
      <c r="HP3" s="11">
        <v>46.032260000000001</v>
      </c>
      <c r="HQ3" s="11">
        <v>45.710090000000001</v>
      </c>
      <c r="HR3" s="11">
        <v>45.390230000000003</v>
      </c>
      <c r="HS3" s="11">
        <v>45.072479999999999</v>
      </c>
      <c r="HT3" s="11">
        <v>44.711790000000001</v>
      </c>
      <c r="HU3" s="11">
        <v>44.354300000000002</v>
      </c>
      <c r="HV3" s="11">
        <v>43.998489999999997</v>
      </c>
      <c r="HW3" s="11">
        <v>43.646599999999999</v>
      </c>
      <c r="HX3" s="11">
        <v>43.297510000000003</v>
      </c>
      <c r="HY3" s="11">
        <v>42.951180000000001</v>
      </c>
      <c r="HZ3" s="11">
        <v>42.60745</v>
      </c>
      <c r="IA3" s="11">
        <v>42.266390000000001</v>
      </c>
      <c r="IB3" s="11">
        <v>41.929090000000002</v>
      </c>
      <c r="IC3" s="11">
        <v>41.598979999999997</v>
      </c>
      <c r="ID3" s="11">
        <v>41.272709999999996</v>
      </c>
      <c r="IE3" s="11">
        <v>40.932479999999998</v>
      </c>
      <c r="IF3" s="11">
        <v>40.597580000000001</v>
      </c>
      <c r="IG3" s="11">
        <v>40.258710000000001</v>
      </c>
      <c r="IH3" s="11">
        <v>39.919809999999998</v>
      </c>
      <c r="II3" s="11">
        <v>39.570720000000001</v>
      </c>
      <c r="IJ3" s="11">
        <v>39.222859999999997</v>
      </c>
      <c r="IK3" s="11">
        <v>38.875639999999997</v>
      </c>
      <c r="IL3" s="11">
        <v>38.529179999999997</v>
      </c>
      <c r="IM3" s="11">
        <v>38.188890000000001</v>
      </c>
      <c r="IN3" s="11">
        <v>37.851509999999998</v>
      </c>
      <c r="IO3" s="11">
        <v>37.506500000000003</v>
      </c>
      <c r="IP3" s="11">
        <v>37.158830000000002</v>
      </c>
      <c r="IQ3" s="11">
        <v>36.816249999999997</v>
      </c>
      <c r="IR3" s="11">
        <v>36.477069999999998</v>
      </c>
      <c r="IS3" s="11">
        <v>36.135910000000003</v>
      </c>
      <c r="IT3" s="11">
        <v>35.798409999999997</v>
      </c>
      <c r="IU3" s="11">
        <v>35.452660000000002</v>
      </c>
      <c r="IV3" s="11">
        <v>35.114550000000001</v>
      </c>
      <c r="IW3" s="11">
        <v>34.77796</v>
      </c>
      <c r="IX3" s="11">
        <v>34.443939999999998</v>
      </c>
      <c r="IY3" s="11">
        <v>34.110660000000003</v>
      </c>
      <c r="IZ3" s="11">
        <v>33.786250000000003</v>
      </c>
      <c r="JA3" s="11">
        <v>33.462350000000001</v>
      </c>
      <c r="JB3" s="11">
        <v>33.140210000000003</v>
      </c>
      <c r="JC3" s="11">
        <v>32.812609999999999</v>
      </c>
      <c r="JD3" s="11">
        <v>32.49306</v>
      </c>
      <c r="JE3" s="11">
        <v>32.17418</v>
      </c>
      <c r="JF3" s="11">
        <v>31.856649999999998</v>
      </c>
      <c r="JG3" s="11">
        <v>31.53726</v>
      </c>
      <c r="JH3" s="11">
        <v>31.225069999999999</v>
      </c>
      <c r="JI3" s="11">
        <v>30.912610000000001</v>
      </c>
      <c r="JJ3" s="11">
        <v>30.59883</v>
      </c>
      <c r="JK3" s="11">
        <v>30.281659999999999</v>
      </c>
      <c r="JL3" s="11">
        <v>29.969390000000001</v>
      </c>
      <c r="JM3" s="11">
        <v>29.65756</v>
      </c>
      <c r="JN3" s="11">
        <v>29.345949999999998</v>
      </c>
      <c r="JO3" s="11">
        <v>29.03</v>
      </c>
      <c r="JP3" s="11">
        <v>28.72053</v>
      </c>
      <c r="JQ3" s="11">
        <v>28.41207</v>
      </c>
      <c r="JR3" s="11">
        <v>28.105029999999999</v>
      </c>
      <c r="JS3" s="11">
        <v>27.796700000000001</v>
      </c>
      <c r="JT3" s="11">
        <v>27.495339999999999</v>
      </c>
      <c r="JU3" s="11">
        <v>27.196739999999998</v>
      </c>
      <c r="JV3" s="11">
        <v>26.900580000000001</v>
      </c>
      <c r="JW3" s="11">
        <v>26.60145</v>
      </c>
      <c r="JX3" s="11">
        <v>26.30913</v>
      </c>
      <c r="JY3" s="11">
        <v>26.016279999999998</v>
      </c>
      <c r="JZ3" s="11">
        <v>25.72617</v>
      </c>
      <c r="KA3" s="11">
        <v>25.433990000000001</v>
      </c>
      <c r="KB3" s="11">
        <v>25.14967</v>
      </c>
      <c r="KC3" s="11">
        <v>24.864989999999999</v>
      </c>
      <c r="KD3" s="11">
        <v>24.582909999999998</v>
      </c>
      <c r="KE3" s="11">
        <v>24.298929999999999</v>
      </c>
      <c r="KF3" s="11">
        <v>24.021080000000001</v>
      </c>
      <c r="KG3" s="11">
        <v>23.739249999999998</v>
      </c>
      <c r="KH3" s="11">
        <v>23.463560000000001</v>
      </c>
      <c r="KI3" s="11">
        <v>23.184460000000001</v>
      </c>
      <c r="KJ3" s="11">
        <v>22.9116</v>
      </c>
      <c r="KK3" s="11">
        <v>22.638339999999999</v>
      </c>
      <c r="KL3" s="11">
        <v>22.367249999999999</v>
      </c>
      <c r="KM3" s="11">
        <v>22.094989999999999</v>
      </c>
      <c r="KN3" s="11">
        <v>21.828859999999999</v>
      </c>
      <c r="KO3" s="11">
        <v>21.565639999999998</v>
      </c>
      <c r="KP3" s="11">
        <v>21.304569999999998</v>
      </c>
      <c r="KQ3" s="11">
        <v>21.04224</v>
      </c>
      <c r="KR3" s="11">
        <v>20.785309999999999</v>
      </c>
      <c r="KS3" s="11">
        <v>20.528880000000001</v>
      </c>
      <c r="KT3" s="11">
        <v>20.274180000000001</v>
      </c>
      <c r="KU3" s="11">
        <v>20.01812</v>
      </c>
      <c r="KV3" s="11">
        <v>19.767800000000001</v>
      </c>
      <c r="KW3" s="11">
        <v>19.519410000000001</v>
      </c>
      <c r="KX3" s="11">
        <v>19.272760000000002</v>
      </c>
      <c r="KY3" s="11">
        <v>19.025269999999999</v>
      </c>
      <c r="KZ3" s="11">
        <v>18.78209</v>
      </c>
      <c r="LA3" s="11">
        <v>18.539660000000001</v>
      </c>
      <c r="LB3" s="11">
        <v>18.299969999999998</v>
      </c>
      <c r="LC3" s="11">
        <v>18.064260000000001</v>
      </c>
      <c r="LD3" s="11">
        <v>17.83756</v>
      </c>
      <c r="LE3" s="11">
        <v>17.616379999999999</v>
      </c>
      <c r="LF3" s="11">
        <v>17.399889999999999</v>
      </c>
      <c r="LG3" s="11">
        <v>17.181840000000001</v>
      </c>
      <c r="LH3" s="11">
        <v>16.966699999999999</v>
      </c>
      <c r="LI3" s="11">
        <v>16.7547</v>
      </c>
      <c r="LJ3" s="11">
        <v>16.54598</v>
      </c>
      <c r="LK3" s="11">
        <v>16.341390000000001</v>
      </c>
      <c r="LL3" s="11">
        <v>16.139140000000001</v>
      </c>
      <c r="LM3" s="11">
        <v>15.93919</v>
      </c>
      <c r="LN3" s="11">
        <v>15.742150000000001</v>
      </c>
      <c r="LO3" s="11">
        <v>15.548920000000001</v>
      </c>
      <c r="LP3" s="11">
        <v>15.357799999999999</v>
      </c>
      <c r="LQ3" s="11">
        <v>15.169600000000001</v>
      </c>
      <c r="LR3" s="11">
        <v>14.984019999999999</v>
      </c>
      <c r="LS3" s="11">
        <v>14.802</v>
      </c>
      <c r="LT3" s="11">
        <v>14.62186</v>
      </c>
      <c r="LU3" s="11">
        <v>14.444100000000001</v>
      </c>
      <c r="LV3" s="11">
        <v>14.268739999999999</v>
      </c>
      <c r="LW3" s="11">
        <v>14.096769999999999</v>
      </c>
      <c r="LX3" s="11">
        <v>13.92648</v>
      </c>
      <c r="LY3" s="11">
        <v>13.75844</v>
      </c>
      <c r="LZ3" s="11">
        <v>13.59263</v>
      </c>
      <c r="MA3" s="11">
        <v>13.430070000000001</v>
      </c>
      <c r="MB3" s="11">
        <v>13.26904</v>
      </c>
      <c r="MC3" s="11">
        <v>13.11041</v>
      </c>
      <c r="MD3" s="11">
        <v>12.953860000000001</v>
      </c>
      <c r="ME3" s="11">
        <v>12.8004</v>
      </c>
      <c r="MF3" s="11">
        <v>12.648339999999999</v>
      </c>
      <c r="MG3" s="11">
        <v>12.49877</v>
      </c>
      <c r="MH3" s="11">
        <v>12.35111</v>
      </c>
      <c r="MI3" s="11">
        <v>12.2064</v>
      </c>
      <c r="MJ3" s="11">
        <v>12.062939999999999</v>
      </c>
      <c r="MK3" s="11">
        <v>11.92144</v>
      </c>
      <c r="ML3" s="11">
        <v>11.781739999999999</v>
      </c>
      <c r="MM3" s="11">
        <v>11.64486</v>
      </c>
      <c r="MN3" s="11">
        <v>11.509130000000001</v>
      </c>
      <c r="MO3" s="11">
        <v>11.375590000000001</v>
      </c>
      <c r="MP3" s="11">
        <v>11.24371</v>
      </c>
      <c r="MQ3" s="11">
        <v>11.11454</v>
      </c>
      <c r="MR3" s="11">
        <v>10.98639</v>
      </c>
      <c r="MS3" s="11">
        <v>10.86017</v>
      </c>
      <c r="MT3" s="11">
        <v>10.73545</v>
      </c>
      <c r="MU3" t="s">
        <v>1225</v>
      </c>
      <c r="MV3" t="b">
        <v>1</v>
      </c>
      <c r="MW3" t="s">
        <v>1222</v>
      </c>
      <c r="MX3" t="s">
        <v>1222</v>
      </c>
      <c r="MY3">
        <v>2025</v>
      </c>
      <c r="MZ3">
        <v>1</v>
      </c>
      <c r="NA3" t="s">
        <v>1222</v>
      </c>
      <c r="NB3" s="1" t="s">
        <v>781</v>
      </c>
      <c r="NC3" t="s">
        <v>1436</v>
      </c>
      <c r="ND3" t="s">
        <v>1224</v>
      </c>
      <c r="NE3" t="s">
        <v>1437</v>
      </c>
      <c r="NF3" s="1" t="s">
        <v>3161</v>
      </c>
    </row>
    <row r="4" spans="1:370" x14ac:dyDescent="0.25">
      <c r="A4" t="s">
        <v>1221</v>
      </c>
      <c r="B4" t="s">
        <v>1438</v>
      </c>
      <c r="C4" s="1" t="s">
        <v>3160</v>
      </c>
      <c r="D4" t="s">
        <v>1431</v>
      </c>
      <c r="E4" t="s">
        <v>1432</v>
      </c>
      <c r="F4" t="s">
        <v>1223</v>
      </c>
      <c r="G4" s="10">
        <v>1E-3</v>
      </c>
      <c r="H4" s="10">
        <v>1E-3</v>
      </c>
      <c r="I4" s="10">
        <v>1E-3</v>
      </c>
      <c r="J4" s="10">
        <v>1E-3</v>
      </c>
      <c r="K4" s="10">
        <v>1E-3</v>
      </c>
      <c r="L4" s="10">
        <v>1E-3</v>
      </c>
      <c r="M4" s="10">
        <v>1E-3</v>
      </c>
      <c r="N4" s="10">
        <v>1E-3</v>
      </c>
      <c r="O4" s="10">
        <v>1E-3</v>
      </c>
      <c r="P4" s="10">
        <v>1E-3</v>
      </c>
      <c r="Q4" s="10">
        <v>1E-3</v>
      </c>
      <c r="R4" s="10">
        <v>1E-3</v>
      </c>
      <c r="S4" s="10">
        <v>1E-3</v>
      </c>
      <c r="T4" s="10">
        <v>1E-3</v>
      </c>
      <c r="U4" s="10">
        <v>1E-3</v>
      </c>
      <c r="V4" s="10">
        <v>1E-3</v>
      </c>
      <c r="W4" s="10">
        <v>1E-3</v>
      </c>
      <c r="X4" s="10">
        <v>1E-3</v>
      </c>
      <c r="Y4" s="10">
        <v>1E-3</v>
      </c>
      <c r="Z4" s="10">
        <v>1E-3</v>
      </c>
      <c r="AA4" s="10">
        <v>1E-3</v>
      </c>
      <c r="AB4" s="10">
        <v>6732</v>
      </c>
      <c r="AC4" s="10">
        <v>6727</v>
      </c>
      <c r="AD4" s="10">
        <v>6724</v>
      </c>
      <c r="AE4" s="10">
        <v>6708</v>
      </c>
      <c r="AF4" s="10">
        <v>6704</v>
      </c>
      <c r="AG4" s="10">
        <v>6679</v>
      </c>
      <c r="AH4" s="10">
        <v>6633</v>
      </c>
      <c r="AI4" s="10">
        <v>6541</v>
      </c>
      <c r="AJ4" s="10">
        <v>6423</v>
      </c>
      <c r="AK4" s="10">
        <v>6228</v>
      </c>
      <c r="AL4" s="10">
        <v>6045</v>
      </c>
      <c r="AM4" s="10">
        <v>5901</v>
      </c>
      <c r="AN4" s="10">
        <v>5789</v>
      </c>
      <c r="AO4" s="10">
        <v>5714</v>
      </c>
      <c r="AP4" s="10">
        <v>5628</v>
      </c>
      <c r="AQ4" s="10">
        <v>5570</v>
      </c>
      <c r="AR4" s="10">
        <v>5472</v>
      </c>
      <c r="AS4" s="10">
        <v>5381</v>
      </c>
      <c r="AT4" s="10">
        <v>5287</v>
      </c>
      <c r="AU4" s="10">
        <v>5226</v>
      </c>
      <c r="AV4" s="10">
        <v>5175</v>
      </c>
      <c r="AW4" s="10">
        <v>5155</v>
      </c>
      <c r="AX4" s="10">
        <v>5138</v>
      </c>
      <c r="AY4" s="10">
        <v>5125</v>
      </c>
      <c r="AZ4" s="10">
        <v>5121</v>
      </c>
      <c r="BA4" s="10">
        <v>5109</v>
      </c>
      <c r="BB4" s="10">
        <v>5106</v>
      </c>
      <c r="BC4" s="10">
        <v>5096</v>
      </c>
      <c r="BD4" s="10">
        <v>5089</v>
      </c>
      <c r="BE4" s="10">
        <v>5092</v>
      </c>
      <c r="BF4" s="10">
        <v>5062</v>
      </c>
      <c r="BG4" s="10">
        <v>5030</v>
      </c>
      <c r="BH4" s="10">
        <v>4982</v>
      </c>
      <c r="BI4" s="10">
        <v>4957</v>
      </c>
      <c r="BJ4" s="10">
        <v>4937</v>
      </c>
      <c r="BK4" s="10">
        <v>4912</v>
      </c>
      <c r="BL4" s="10">
        <v>4950</v>
      </c>
      <c r="BM4" s="10">
        <v>4964</v>
      </c>
      <c r="BN4" s="10">
        <v>4980</v>
      </c>
      <c r="BO4" s="10">
        <v>4997</v>
      </c>
      <c r="BP4" s="10">
        <v>5007</v>
      </c>
      <c r="BQ4" s="10">
        <v>5017</v>
      </c>
      <c r="BR4" s="10">
        <v>5033</v>
      </c>
      <c r="BS4" s="10">
        <v>5037</v>
      </c>
      <c r="BT4" s="10">
        <v>5031</v>
      </c>
      <c r="BU4" s="10">
        <v>5043</v>
      </c>
      <c r="BV4" s="10">
        <v>5011</v>
      </c>
      <c r="BW4" s="10">
        <v>4963</v>
      </c>
      <c r="BX4" s="10">
        <v>4925</v>
      </c>
      <c r="BY4" s="10">
        <v>4875</v>
      </c>
      <c r="BZ4" s="10">
        <v>4768</v>
      </c>
      <c r="CA4" s="10">
        <v>4631</v>
      </c>
      <c r="CB4" s="10">
        <v>4509</v>
      </c>
      <c r="CC4" s="10">
        <v>4432</v>
      </c>
      <c r="CD4" s="10">
        <v>4379</v>
      </c>
      <c r="CE4" s="10">
        <v>4327</v>
      </c>
      <c r="CF4" s="10">
        <v>4286</v>
      </c>
      <c r="CG4" s="10">
        <v>4192</v>
      </c>
      <c r="CH4" s="10">
        <v>4104</v>
      </c>
      <c r="CI4" s="10">
        <v>4105</v>
      </c>
      <c r="CJ4" s="10">
        <v>4098</v>
      </c>
      <c r="CK4" s="10">
        <v>4086</v>
      </c>
      <c r="CL4" s="10">
        <v>4092</v>
      </c>
      <c r="CM4" s="10">
        <v>4096</v>
      </c>
      <c r="CN4" s="10">
        <v>4121</v>
      </c>
      <c r="CO4" s="10">
        <v>4151</v>
      </c>
      <c r="CP4" s="10">
        <v>4176</v>
      </c>
      <c r="CQ4" s="10">
        <v>4199</v>
      </c>
      <c r="CR4" s="10">
        <v>4214</v>
      </c>
      <c r="CS4" s="10">
        <v>4219</v>
      </c>
      <c r="CT4" s="10">
        <v>4273</v>
      </c>
      <c r="CU4" s="10">
        <v>4263</v>
      </c>
      <c r="CV4" s="10">
        <v>4248</v>
      </c>
      <c r="CW4" s="10">
        <v>4277</v>
      </c>
      <c r="CX4" s="10">
        <v>4272</v>
      </c>
      <c r="CY4" s="10">
        <v>4262</v>
      </c>
      <c r="CZ4" s="10">
        <v>4285</v>
      </c>
      <c r="DA4" s="10">
        <v>4275</v>
      </c>
      <c r="DB4" s="10">
        <v>4301</v>
      </c>
      <c r="DC4" s="10">
        <v>4313</v>
      </c>
      <c r="DD4" s="10">
        <v>4299</v>
      </c>
      <c r="DE4" s="10">
        <v>4295</v>
      </c>
      <c r="DF4" s="10">
        <v>4230</v>
      </c>
      <c r="DG4" s="10">
        <v>4171</v>
      </c>
      <c r="DH4" s="10">
        <v>4128</v>
      </c>
      <c r="DI4" s="10">
        <v>4101</v>
      </c>
      <c r="DJ4" s="10">
        <v>4082</v>
      </c>
      <c r="DK4" s="10">
        <v>4049</v>
      </c>
      <c r="DL4" s="10">
        <v>4002</v>
      </c>
      <c r="DM4" s="10">
        <v>3960</v>
      </c>
      <c r="DN4" s="10">
        <v>3904</v>
      </c>
      <c r="DO4" s="10">
        <v>3879</v>
      </c>
      <c r="DP4" s="10">
        <v>3832</v>
      </c>
      <c r="DQ4" s="10">
        <v>3775</v>
      </c>
      <c r="DR4" s="10">
        <v>3726</v>
      </c>
      <c r="DS4" s="10">
        <v>3676</v>
      </c>
      <c r="DT4" s="10">
        <v>3636</v>
      </c>
      <c r="DU4" s="10">
        <v>3583</v>
      </c>
      <c r="DV4" s="10">
        <v>3536</v>
      </c>
      <c r="DW4" s="10">
        <v>3496</v>
      </c>
      <c r="DX4" s="10">
        <v>3438</v>
      </c>
      <c r="DY4" s="10">
        <v>3404</v>
      </c>
      <c r="DZ4" s="10">
        <v>3355</v>
      </c>
      <c r="EA4" s="10">
        <v>3314</v>
      </c>
      <c r="EB4" s="10">
        <v>3290</v>
      </c>
      <c r="EC4" s="10">
        <v>3238</v>
      </c>
      <c r="ED4" s="10">
        <v>3207</v>
      </c>
      <c r="EE4" s="10">
        <v>3174</v>
      </c>
      <c r="EF4" s="10">
        <v>3120</v>
      </c>
      <c r="EG4" s="10">
        <v>3099</v>
      </c>
      <c r="EH4" s="10">
        <v>3085</v>
      </c>
      <c r="EI4" s="10">
        <v>3042</v>
      </c>
      <c r="EJ4" s="10">
        <v>3025</v>
      </c>
      <c r="EK4" s="10">
        <v>3018</v>
      </c>
      <c r="EL4" s="10">
        <v>2999</v>
      </c>
      <c r="EM4" s="10">
        <v>2988</v>
      </c>
      <c r="EN4" s="10">
        <v>2985</v>
      </c>
      <c r="EO4" s="10">
        <v>2973</v>
      </c>
      <c r="EP4" s="10">
        <v>2931</v>
      </c>
      <c r="EQ4" s="10">
        <v>2907</v>
      </c>
      <c r="ER4" s="10">
        <v>2884</v>
      </c>
      <c r="ES4" s="10">
        <v>2848</v>
      </c>
      <c r="ET4" s="10">
        <v>2694</v>
      </c>
      <c r="EU4" s="10">
        <v>2689</v>
      </c>
      <c r="EV4" s="10">
        <v>2657</v>
      </c>
      <c r="EW4" s="10">
        <v>2639</v>
      </c>
      <c r="EX4" s="10">
        <v>2621</v>
      </c>
      <c r="EY4" s="10">
        <v>2572</v>
      </c>
      <c r="EZ4" s="10">
        <v>2570</v>
      </c>
      <c r="FA4" s="10">
        <v>2565</v>
      </c>
      <c r="FB4" s="10">
        <v>2567</v>
      </c>
      <c r="FC4" s="10">
        <v>2562</v>
      </c>
      <c r="FD4" s="10">
        <v>2564</v>
      </c>
      <c r="FE4" s="10">
        <v>2566</v>
      </c>
      <c r="FF4" s="10">
        <v>2539</v>
      </c>
      <c r="FG4" s="10">
        <v>2580</v>
      </c>
      <c r="FH4" s="10">
        <v>2603</v>
      </c>
      <c r="FI4" s="10">
        <v>2587</v>
      </c>
      <c r="FJ4" s="10">
        <v>2547</v>
      </c>
      <c r="FK4" s="10">
        <v>2546</v>
      </c>
      <c r="FL4" s="10">
        <v>2560</v>
      </c>
      <c r="FM4" s="10">
        <v>2575</v>
      </c>
      <c r="FN4" s="10">
        <v>2576</v>
      </c>
      <c r="FO4" s="10">
        <v>2580</v>
      </c>
      <c r="FP4" s="10">
        <v>2621</v>
      </c>
      <c r="FQ4" s="10">
        <v>2640</v>
      </c>
      <c r="FR4" s="10">
        <v>2631</v>
      </c>
      <c r="FS4" s="10">
        <v>2650</v>
      </c>
      <c r="FT4" s="10">
        <v>2641</v>
      </c>
      <c r="FU4" s="10">
        <v>2620</v>
      </c>
      <c r="FV4" s="10">
        <v>2626</v>
      </c>
      <c r="FW4" s="10">
        <v>2636</v>
      </c>
      <c r="FX4" s="10">
        <v>2655</v>
      </c>
      <c r="FY4" s="10">
        <v>2626</v>
      </c>
      <c r="FZ4" s="10">
        <v>2634</v>
      </c>
      <c r="GA4" s="10">
        <v>2649</v>
      </c>
      <c r="GB4" s="10">
        <v>2680</v>
      </c>
      <c r="GC4" s="10">
        <v>2693</v>
      </c>
      <c r="GD4" s="10">
        <v>2699</v>
      </c>
      <c r="GE4" s="10">
        <v>2696</v>
      </c>
      <c r="GF4" s="10">
        <v>2715</v>
      </c>
      <c r="GG4" s="10">
        <v>2700</v>
      </c>
      <c r="GH4" s="10">
        <v>2683</v>
      </c>
      <c r="GI4" s="10">
        <v>2705</v>
      </c>
      <c r="GJ4" s="10">
        <v>2689</v>
      </c>
      <c r="GK4" s="10">
        <v>2694</v>
      </c>
      <c r="GL4" s="10">
        <v>2675</v>
      </c>
      <c r="GM4" s="10">
        <v>2676</v>
      </c>
      <c r="GN4" s="10">
        <v>2618</v>
      </c>
      <c r="GO4" s="10">
        <v>2570</v>
      </c>
      <c r="GP4" s="10">
        <v>2556</v>
      </c>
      <c r="GQ4" s="10">
        <v>2537</v>
      </c>
      <c r="GR4" s="10">
        <v>2544</v>
      </c>
      <c r="GS4" s="10">
        <v>2537</v>
      </c>
      <c r="GT4" s="10">
        <v>2553</v>
      </c>
      <c r="GU4" s="10">
        <v>2612</v>
      </c>
      <c r="GV4" s="10">
        <v>2612</v>
      </c>
      <c r="GW4" s="10">
        <v>2617</v>
      </c>
      <c r="GX4" s="10">
        <v>2621</v>
      </c>
      <c r="GY4" s="10">
        <v>2613</v>
      </c>
      <c r="GZ4" s="10">
        <v>2578</v>
      </c>
      <c r="HA4" s="10">
        <v>2599</v>
      </c>
      <c r="HB4" s="10">
        <v>2590</v>
      </c>
      <c r="HC4" s="10">
        <v>2580</v>
      </c>
      <c r="HD4" s="10">
        <v>2576</v>
      </c>
      <c r="HE4" s="10">
        <v>2589</v>
      </c>
      <c r="HF4" s="10">
        <v>2607</v>
      </c>
      <c r="HG4" s="10">
        <v>2590</v>
      </c>
      <c r="HH4" s="11">
        <v>2579.596</v>
      </c>
      <c r="HI4" s="11">
        <v>2566.6849999999999</v>
      </c>
      <c r="HJ4" s="11">
        <v>2556.4290000000001</v>
      </c>
      <c r="HK4" s="11">
        <v>2546.16</v>
      </c>
      <c r="HL4" s="11">
        <v>2536.0210000000002</v>
      </c>
      <c r="HM4" s="11">
        <v>2527.143</v>
      </c>
      <c r="HN4" s="11">
        <v>2518.3000000000002</v>
      </c>
      <c r="HO4" s="11">
        <v>2509.4279999999999</v>
      </c>
      <c r="HP4" s="11">
        <v>2500.6860000000001</v>
      </c>
      <c r="HQ4" s="11">
        <v>2493.1869999999999</v>
      </c>
      <c r="HR4" s="11">
        <v>2485.7139999999999</v>
      </c>
      <c r="HS4" s="11">
        <v>2478.2559999999999</v>
      </c>
      <c r="HT4" s="11">
        <v>2470.8150000000001</v>
      </c>
      <c r="HU4" s="11">
        <v>2463.415</v>
      </c>
      <c r="HV4" s="11">
        <v>2455.9699999999998</v>
      </c>
      <c r="HW4" s="11">
        <v>2448.6089999999999</v>
      </c>
      <c r="HX4" s="11">
        <v>2441.268</v>
      </c>
      <c r="HY4" s="11">
        <v>2432.7260000000001</v>
      </c>
      <c r="HZ4" s="11">
        <v>2422.9899999999998</v>
      </c>
      <c r="IA4" s="11">
        <v>2412.0740000000001</v>
      </c>
      <c r="IB4" s="11">
        <v>2401.2689999999998</v>
      </c>
      <c r="IC4" s="11">
        <v>2390.0169999999998</v>
      </c>
      <c r="ID4" s="11">
        <v>2379.1869999999999</v>
      </c>
      <c r="IE4" s="11">
        <v>2368.163</v>
      </c>
      <c r="IF4" s="11">
        <v>2357.598</v>
      </c>
      <c r="IG4" s="11">
        <v>2346.1970000000001</v>
      </c>
      <c r="IH4" s="11">
        <v>2335.0749999999998</v>
      </c>
      <c r="II4" s="11">
        <v>2323.3389999999999</v>
      </c>
      <c r="IJ4" s="11">
        <v>2311.8330000000001</v>
      </c>
      <c r="IK4" s="11">
        <v>2300.127</v>
      </c>
      <c r="IL4" s="11">
        <v>2288.6619999999998</v>
      </c>
      <c r="IM4" s="11">
        <v>2277.6239999999998</v>
      </c>
      <c r="IN4" s="11">
        <v>2266.5279999999998</v>
      </c>
      <c r="IO4" s="11">
        <v>2254.8780000000002</v>
      </c>
      <c r="IP4" s="11">
        <v>2243.049</v>
      </c>
      <c r="IQ4" s="11">
        <v>2231.0929999999998</v>
      </c>
      <c r="IR4" s="11">
        <v>2219.3119999999999</v>
      </c>
      <c r="IS4" s="11">
        <v>2207.33</v>
      </c>
      <c r="IT4" s="11">
        <v>2195.6819999999998</v>
      </c>
      <c r="IU4" s="11">
        <v>2183.7179999999998</v>
      </c>
      <c r="IV4" s="11">
        <v>2172.2939999999999</v>
      </c>
      <c r="IW4" s="11">
        <v>2160.6869999999999</v>
      </c>
      <c r="IX4" s="11">
        <v>2149.37</v>
      </c>
      <c r="IY4" s="11">
        <v>2137.7620000000002</v>
      </c>
      <c r="IZ4" s="11">
        <v>2126.694</v>
      </c>
      <c r="JA4" s="11">
        <v>2115.3760000000002</v>
      </c>
      <c r="JB4" s="11">
        <v>2104.27</v>
      </c>
      <c r="JC4" s="11">
        <v>2092.8820000000001</v>
      </c>
      <c r="JD4" s="11">
        <v>2081.9470000000001</v>
      </c>
      <c r="JE4" s="11">
        <v>2070.7950000000001</v>
      </c>
      <c r="JF4" s="11">
        <v>2059.8130000000001</v>
      </c>
      <c r="JG4" s="11">
        <v>2048.7130000000002</v>
      </c>
      <c r="JH4" s="11">
        <v>2038.0519999999999</v>
      </c>
      <c r="JI4" s="11">
        <v>2027.1010000000001</v>
      </c>
      <c r="JJ4" s="11">
        <v>2016.2159999999999</v>
      </c>
      <c r="JK4" s="11">
        <v>2005.058</v>
      </c>
      <c r="JL4" s="11">
        <v>1994.27</v>
      </c>
      <c r="JM4" s="11">
        <v>1983.1990000000001</v>
      </c>
      <c r="JN4" s="11">
        <v>1972.2339999999999</v>
      </c>
      <c r="JO4" s="11">
        <v>1961.0139999999999</v>
      </c>
      <c r="JP4" s="11">
        <v>1950.1420000000001</v>
      </c>
      <c r="JQ4" s="11">
        <v>1939.0709999999999</v>
      </c>
      <c r="JR4" s="11">
        <v>1928.133</v>
      </c>
      <c r="JS4" s="11">
        <v>1917.2449999999999</v>
      </c>
      <c r="JT4" s="11">
        <v>1906.7190000000001</v>
      </c>
      <c r="JU4" s="11">
        <v>1896.0419999999999</v>
      </c>
      <c r="JV4" s="11">
        <v>1885.5309999999999</v>
      </c>
      <c r="JW4" s="11">
        <v>1874.7929999999999</v>
      </c>
      <c r="JX4" s="11">
        <v>1864.4159999999999</v>
      </c>
      <c r="JY4" s="11">
        <v>1853.6020000000001</v>
      </c>
      <c r="JZ4" s="11">
        <v>1842.9680000000001</v>
      </c>
      <c r="KA4" s="11">
        <v>1832.1669999999999</v>
      </c>
      <c r="KB4" s="11">
        <v>1821.7629999999999</v>
      </c>
      <c r="KC4" s="11">
        <v>1810.9159999999999</v>
      </c>
      <c r="KD4" s="11">
        <v>1800.2339999999999</v>
      </c>
      <c r="KE4" s="11">
        <v>1789.384</v>
      </c>
      <c r="KF4" s="11">
        <v>1778.896</v>
      </c>
      <c r="KG4" s="11">
        <v>1767.7449999999999</v>
      </c>
      <c r="KH4" s="11">
        <v>1756.7639999999999</v>
      </c>
      <c r="KI4" s="11">
        <v>1745.645</v>
      </c>
      <c r="KJ4" s="11">
        <v>1734.8679999999999</v>
      </c>
      <c r="KK4" s="11">
        <v>1723.7629999999999</v>
      </c>
      <c r="KL4" s="11">
        <v>1712.8109999999999</v>
      </c>
      <c r="KM4" s="11">
        <v>1701.741</v>
      </c>
      <c r="KN4" s="11">
        <v>1691.002</v>
      </c>
      <c r="KO4" s="11">
        <v>1680.17</v>
      </c>
      <c r="KP4" s="11">
        <v>1669.498</v>
      </c>
      <c r="KQ4" s="11">
        <v>1658.674</v>
      </c>
      <c r="KR4" s="11">
        <v>1648.163</v>
      </c>
      <c r="KS4" s="11">
        <v>1637.3889999999999</v>
      </c>
      <c r="KT4" s="11">
        <v>1626.7660000000001</v>
      </c>
      <c r="KU4" s="11">
        <v>1616.011</v>
      </c>
      <c r="KV4" s="11">
        <v>1605.5630000000001</v>
      </c>
      <c r="KW4" s="11">
        <v>1594.9649999999999</v>
      </c>
      <c r="KX4" s="11">
        <v>1584.5129999999999</v>
      </c>
      <c r="KY4" s="11">
        <v>1573.9480000000001</v>
      </c>
      <c r="KZ4" s="11">
        <v>1563.6479999999999</v>
      </c>
      <c r="LA4" s="11">
        <v>1553.057</v>
      </c>
      <c r="LB4" s="11">
        <v>1542.6189999999999</v>
      </c>
      <c r="LC4" s="11">
        <v>1532.462</v>
      </c>
      <c r="LD4" s="11">
        <v>1522.9190000000001</v>
      </c>
      <c r="LE4" s="11">
        <v>1513.489</v>
      </c>
      <c r="LF4" s="11">
        <v>1504.424</v>
      </c>
      <c r="LG4" s="11">
        <v>1496.0360000000001</v>
      </c>
      <c r="LH4" s="11">
        <v>1487.6769999999999</v>
      </c>
      <c r="LI4" s="11">
        <v>1479.3720000000001</v>
      </c>
      <c r="LJ4" s="11">
        <v>1471.135</v>
      </c>
      <c r="LK4" s="11">
        <v>1463.05</v>
      </c>
      <c r="LL4" s="11">
        <v>1454.961</v>
      </c>
      <c r="LM4" s="11">
        <v>1446.864</v>
      </c>
      <c r="LN4" s="11">
        <v>1438.82</v>
      </c>
      <c r="LO4" s="11">
        <v>1430.915</v>
      </c>
      <c r="LP4" s="11">
        <v>1422.998</v>
      </c>
      <c r="LQ4" s="11">
        <v>1415.144</v>
      </c>
      <c r="LR4" s="11">
        <v>1407.3309999999999</v>
      </c>
      <c r="LS4" s="11">
        <v>1399.6510000000001</v>
      </c>
      <c r="LT4" s="11">
        <v>1391.951</v>
      </c>
      <c r="LU4" s="11">
        <v>1384.2760000000001</v>
      </c>
      <c r="LV4" s="11">
        <v>1376.6369999999999</v>
      </c>
      <c r="LW4" s="11">
        <v>1369.13</v>
      </c>
      <c r="LX4" s="11">
        <v>1361.5920000000001</v>
      </c>
      <c r="LY4" s="11">
        <v>1354.0840000000001</v>
      </c>
      <c r="LZ4" s="11">
        <v>1346.606</v>
      </c>
      <c r="MA4" s="11">
        <v>1339.2629999999999</v>
      </c>
      <c r="MB4" s="11">
        <v>1331.884</v>
      </c>
      <c r="MC4" s="11">
        <v>1324.5650000000001</v>
      </c>
      <c r="MD4" s="11">
        <v>1317.27</v>
      </c>
      <c r="ME4" s="11">
        <v>1310.1089999999999</v>
      </c>
      <c r="MF4" s="11">
        <v>1302.914</v>
      </c>
      <c r="MG4" s="11">
        <v>1295.798</v>
      </c>
      <c r="MH4" s="11">
        <v>1288.703</v>
      </c>
      <c r="MI4" s="11">
        <v>1281.7429999999999</v>
      </c>
      <c r="MJ4" s="11">
        <v>1274.7429999999999</v>
      </c>
      <c r="MK4" s="11">
        <v>1267.778</v>
      </c>
      <c r="ML4" s="11">
        <v>1260.835</v>
      </c>
      <c r="MM4" s="11">
        <v>1254.0260000000001</v>
      </c>
      <c r="MN4" s="11">
        <v>1247.175</v>
      </c>
      <c r="MO4" s="11">
        <v>1240.3989999999999</v>
      </c>
      <c r="MP4" s="11">
        <v>1233.6400000000001</v>
      </c>
      <c r="MQ4" s="11">
        <v>1227.0170000000001</v>
      </c>
      <c r="MR4" s="11">
        <v>1220.347</v>
      </c>
      <c r="MS4" s="11">
        <v>1213.7339999999999</v>
      </c>
      <c r="MT4" s="11">
        <v>1207.133</v>
      </c>
      <c r="MU4" t="s">
        <v>1225</v>
      </c>
      <c r="MV4" t="b">
        <v>1</v>
      </c>
      <c r="MW4" t="s">
        <v>1222</v>
      </c>
      <c r="MX4" t="s">
        <v>1222</v>
      </c>
      <c r="MY4">
        <v>2025</v>
      </c>
      <c r="MZ4">
        <v>1</v>
      </c>
      <c r="NA4" t="s">
        <v>1222</v>
      </c>
      <c r="NB4" s="1" t="s">
        <v>782</v>
      </c>
      <c r="NC4" t="s">
        <v>1439</v>
      </c>
      <c r="ND4" t="s">
        <v>1224</v>
      </c>
      <c r="NE4" t="s">
        <v>1440</v>
      </c>
      <c r="NF4" s="1" t="s">
        <v>3161</v>
      </c>
    </row>
    <row r="5" spans="1:370" x14ac:dyDescent="0.25">
      <c r="A5" t="s">
        <v>1221</v>
      </c>
      <c r="B5" s="1" t="s">
        <v>1441</v>
      </c>
      <c r="C5" s="1" t="s">
        <v>3160</v>
      </c>
      <c r="D5" t="s">
        <v>1431</v>
      </c>
      <c r="E5" t="s">
        <v>1432</v>
      </c>
      <c r="F5" t="s">
        <v>1223</v>
      </c>
      <c r="G5" s="10">
        <v>1E-3</v>
      </c>
      <c r="H5" s="10">
        <v>1E-3</v>
      </c>
      <c r="I5" s="10">
        <v>1E-3</v>
      </c>
      <c r="J5" s="10">
        <v>1E-3</v>
      </c>
      <c r="K5" s="10">
        <v>1E-3</v>
      </c>
      <c r="L5" s="10">
        <v>1E-3</v>
      </c>
      <c r="M5" s="10">
        <v>1E-3</v>
      </c>
      <c r="N5" s="10">
        <v>1E-3</v>
      </c>
      <c r="O5" s="10">
        <v>1E-3</v>
      </c>
      <c r="P5" s="10">
        <v>1E-3</v>
      </c>
      <c r="Q5" s="10">
        <v>1E-3</v>
      </c>
      <c r="R5" s="10">
        <v>1E-3</v>
      </c>
      <c r="S5" s="10">
        <v>1E-3</v>
      </c>
      <c r="T5" s="10">
        <v>1E-3</v>
      </c>
      <c r="U5" s="10">
        <v>1E-3</v>
      </c>
      <c r="V5" s="10">
        <v>1E-3</v>
      </c>
      <c r="W5" s="10">
        <v>1E-3</v>
      </c>
      <c r="X5" s="10">
        <v>1E-3</v>
      </c>
      <c r="Y5" s="10">
        <v>1E-3</v>
      </c>
      <c r="Z5" s="10">
        <v>1E-3</v>
      </c>
      <c r="AA5" s="10">
        <v>1E-3</v>
      </c>
      <c r="AB5" s="10">
        <v>251</v>
      </c>
      <c r="AC5" s="10">
        <v>255</v>
      </c>
      <c r="AD5" s="10">
        <v>256</v>
      </c>
      <c r="AE5" s="10">
        <v>257</v>
      </c>
      <c r="AF5" s="10">
        <v>257</v>
      </c>
      <c r="AG5" s="10">
        <v>259</v>
      </c>
      <c r="AH5" s="10">
        <v>260</v>
      </c>
      <c r="AI5" s="10">
        <v>259</v>
      </c>
      <c r="AJ5" s="10">
        <v>260</v>
      </c>
      <c r="AK5" s="10">
        <v>262</v>
      </c>
      <c r="AL5" s="10">
        <v>261</v>
      </c>
      <c r="AM5" s="10">
        <v>259</v>
      </c>
      <c r="AN5" s="10">
        <v>257</v>
      </c>
      <c r="AO5" s="10">
        <v>257</v>
      </c>
      <c r="AP5" s="10">
        <v>254</v>
      </c>
      <c r="AQ5" s="10">
        <v>250</v>
      </c>
      <c r="AR5" s="10">
        <v>248</v>
      </c>
      <c r="AS5" s="10">
        <v>246</v>
      </c>
      <c r="AT5" s="10">
        <v>243</v>
      </c>
      <c r="AU5" s="10">
        <v>240</v>
      </c>
      <c r="AV5" s="10">
        <v>238</v>
      </c>
      <c r="AW5" s="10">
        <v>237</v>
      </c>
      <c r="AX5" s="10">
        <v>235</v>
      </c>
      <c r="AY5" s="10">
        <v>232</v>
      </c>
      <c r="AZ5" s="10">
        <v>231</v>
      </c>
      <c r="BA5" s="10">
        <v>230</v>
      </c>
      <c r="BB5" s="10">
        <v>228</v>
      </c>
      <c r="BC5" s="10">
        <v>226</v>
      </c>
      <c r="BD5" s="10">
        <v>224</v>
      </c>
      <c r="BE5" s="10">
        <v>224</v>
      </c>
      <c r="BF5" s="10">
        <v>222</v>
      </c>
      <c r="BG5" s="10">
        <v>218</v>
      </c>
      <c r="BH5" s="10">
        <v>218</v>
      </c>
      <c r="BI5" s="10">
        <v>218</v>
      </c>
      <c r="BJ5" s="10">
        <v>215</v>
      </c>
      <c r="BK5" s="10">
        <v>212</v>
      </c>
      <c r="BL5" s="10">
        <v>212</v>
      </c>
      <c r="BM5" s="10">
        <v>213</v>
      </c>
      <c r="BN5" s="10">
        <v>213</v>
      </c>
      <c r="BO5" s="10">
        <v>211</v>
      </c>
      <c r="BP5" s="10">
        <v>212</v>
      </c>
      <c r="BQ5" s="10">
        <v>212</v>
      </c>
      <c r="BR5" s="10">
        <v>211</v>
      </c>
      <c r="BS5" s="10">
        <v>210</v>
      </c>
      <c r="BT5" s="10">
        <v>206</v>
      </c>
      <c r="BU5" s="10">
        <v>203</v>
      </c>
      <c r="BV5" s="10">
        <v>200</v>
      </c>
      <c r="BW5" s="10">
        <v>197</v>
      </c>
      <c r="BX5" s="10">
        <v>197</v>
      </c>
      <c r="BY5" s="10">
        <v>196</v>
      </c>
      <c r="BZ5" s="10">
        <v>195</v>
      </c>
      <c r="CA5" s="10">
        <v>193</v>
      </c>
      <c r="CB5" s="10">
        <v>189</v>
      </c>
      <c r="CC5" s="10">
        <v>185</v>
      </c>
      <c r="CD5" s="10">
        <v>179</v>
      </c>
      <c r="CE5" s="10">
        <v>174</v>
      </c>
      <c r="CF5" s="10">
        <v>168</v>
      </c>
      <c r="CG5" s="10">
        <v>166</v>
      </c>
      <c r="CH5" s="10">
        <v>160</v>
      </c>
      <c r="CI5" s="10">
        <v>156</v>
      </c>
      <c r="CJ5" s="10">
        <v>151</v>
      </c>
      <c r="CK5" s="10">
        <v>147</v>
      </c>
      <c r="CL5" s="10">
        <v>146</v>
      </c>
      <c r="CM5" s="10">
        <v>144</v>
      </c>
      <c r="CN5" s="10">
        <v>140</v>
      </c>
      <c r="CO5" s="10">
        <v>135</v>
      </c>
      <c r="CP5" s="10">
        <v>131</v>
      </c>
      <c r="CQ5" s="10">
        <v>130</v>
      </c>
      <c r="CR5" s="10">
        <v>122</v>
      </c>
      <c r="CS5" s="10">
        <v>119</v>
      </c>
      <c r="CT5" s="10">
        <v>120</v>
      </c>
      <c r="CU5" s="10">
        <v>115</v>
      </c>
      <c r="CV5" s="10">
        <v>106</v>
      </c>
      <c r="CW5" s="10">
        <v>103</v>
      </c>
      <c r="CX5" s="10">
        <v>103</v>
      </c>
      <c r="CY5" s="10">
        <v>108</v>
      </c>
      <c r="CZ5" s="10">
        <v>108</v>
      </c>
      <c r="DA5" s="10">
        <v>106</v>
      </c>
      <c r="DB5" s="10">
        <v>106</v>
      </c>
      <c r="DC5" s="10">
        <v>106</v>
      </c>
      <c r="DD5" s="10">
        <v>105</v>
      </c>
      <c r="DE5" s="10">
        <v>105</v>
      </c>
      <c r="DF5" s="10">
        <v>104</v>
      </c>
      <c r="DG5" s="10">
        <v>102</v>
      </c>
      <c r="DH5" s="10">
        <v>102</v>
      </c>
      <c r="DI5" s="10">
        <v>99</v>
      </c>
      <c r="DJ5" s="10">
        <v>96</v>
      </c>
      <c r="DK5" s="10">
        <v>96</v>
      </c>
      <c r="DL5" s="10">
        <v>95</v>
      </c>
      <c r="DM5" s="10">
        <v>95</v>
      </c>
      <c r="DN5" s="10">
        <v>99</v>
      </c>
      <c r="DO5" s="10">
        <v>100</v>
      </c>
      <c r="DP5" s="10">
        <v>102</v>
      </c>
      <c r="DQ5" s="10">
        <v>102</v>
      </c>
      <c r="DR5" s="10">
        <v>102</v>
      </c>
      <c r="DS5" s="10">
        <v>102</v>
      </c>
      <c r="DT5" s="10">
        <v>100</v>
      </c>
      <c r="DU5" s="10">
        <v>96</v>
      </c>
      <c r="DV5" s="10">
        <v>94</v>
      </c>
      <c r="DW5" s="10">
        <v>92</v>
      </c>
      <c r="DX5" s="10">
        <v>93</v>
      </c>
      <c r="DY5" s="10">
        <v>92</v>
      </c>
      <c r="DZ5" s="10">
        <v>90</v>
      </c>
      <c r="EA5" s="10">
        <v>88</v>
      </c>
      <c r="EB5" s="10">
        <v>83</v>
      </c>
      <c r="EC5" s="10">
        <v>80</v>
      </c>
      <c r="ED5" s="10">
        <v>77</v>
      </c>
      <c r="EE5" s="10">
        <v>75</v>
      </c>
      <c r="EF5" s="10">
        <v>73</v>
      </c>
      <c r="EG5" s="10">
        <v>75</v>
      </c>
      <c r="EH5" s="10">
        <v>73</v>
      </c>
      <c r="EI5" s="10">
        <v>73</v>
      </c>
      <c r="EJ5" s="10">
        <v>77</v>
      </c>
      <c r="EK5" s="10">
        <v>79</v>
      </c>
      <c r="EL5" s="10">
        <v>83</v>
      </c>
      <c r="EM5" s="10">
        <v>85</v>
      </c>
      <c r="EN5" s="10">
        <v>85</v>
      </c>
      <c r="EO5" s="10">
        <v>88</v>
      </c>
      <c r="EP5" s="10">
        <v>85</v>
      </c>
      <c r="EQ5" s="10">
        <v>86</v>
      </c>
      <c r="ER5" s="10">
        <v>86</v>
      </c>
      <c r="ES5" s="10">
        <v>86</v>
      </c>
      <c r="ET5" s="10">
        <v>92</v>
      </c>
      <c r="EU5" s="10">
        <v>103</v>
      </c>
      <c r="EV5" s="10">
        <v>108</v>
      </c>
      <c r="EW5" s="10">
        <v>118</v>
      </c>
      <c r="EX5" s="10">
        <v>114</v>
      </c>
      <c r="EY5" s="10">
        <v>130</v>
      </c>
      <c r="EZ5" s="10">
        <v>134</v>
      </c>
      <c r="FA5" s="10">
        <v>122</v>
      </c>
      <c r="FB5" s="10">
        <v>121</v>
      </c>
      <c r="FC5" s="10">
        <v>131</v>
      </c>
      <c r="FD5" s="10">
        <v>121</v>
      </c>
      <c r="FE5" s="10">
        <v>122</v>
      </c>
      <c r="FF5" s="10">
        <v>121</v>
      </c>
      <c r="FG5" s="10">
        <v>122</v>
      </c>
      <c r="FH5" s="10">
        <v>123</v>
      </c>
      <c r="FI5" s="10">
        <v>126</v>
      </c>
      <c r="FJ5" s="10">
        <v>120</v>
      </c>
      <c r="FK5" s="10">
        <v>126</v>
      </c>
      <c r="FL5" s="10">
        <v>122</v>
      </c>
      <c r="FM5" s="10">
        <v>121</v>
      </c>
      <c r="FN5" s="10">
        <v>122</v>
      </c>
      <c r="FO5" s="10">
        <v>120</v>
      </c>
      <c r="FP5" s="10">
        <v>115</v>
      </c>
      <c r="FQ5" s="10">
        <v>121</v>
      </c>
      <c r="FR5" s="10">
        <v>125</v>
      </c>
      <c r="FS5" s="10">
        <v>132</v>
      </c>
      <c r="FT5" s="10">
        <v>133</v>
      </c>
      <c r="FU5" s="10">
        <v>134</v>
      </c>
      <c r="FV5" s="10">
        <v>140</v>
      </c>
      <c r="FW5" s="10">
        <v>146</v>
      </c>
      <c r="FX5" s="10">
        <v>141</v>
      </c>
      <c r="FY5" s="10">
        <v>137</v>
      </c>
      <c r="FZ5" s="10">
        <v>145</v>
      </c>
      <c r="GA5" s="10">
        <v>144</v>
      </c>
      <c r="GB5" s="10">
        <v>147</v>
      </c>
      <c r="GC5" s="10">
        <v>144</v>
      </c>
      <c r="GD5" s="10">
        <v>144</v>
      </c>
      <c r="GE5" s="10">
        <v>147</v>
      </c>
      <c r="GF5" s="10">
        <v>150</v>
      </c>
      <c r="GG5" s="10">
        <v>154</v>
      </c>
      <c r="GH5" s="10">
        <v>148</v>
      </c>
      <c r="GI5" s="10">
        <v>141</v>
      </c>
      <c r="GJ5" s="10">
        <v>141</v>
      </c>
      <c r="GK5" s="10">
        <v>139</v>
      </c>
      <c r="GL5" s="10">
        <v>146</v>
      </c>
      <c r="GM5" s="10">
        <v>147</v>
      </c>
      <c r="GN5" s="10">
        <v>146</v>
      </c>
      <c r="GO5" s="10">
        <v>143</v>
      </c>
      <c r="GP5" s="10">
        <v>146</v>
      </c>
      <c r="GQ5" s="10">
        <v>145</v>
      </c>
      <c r="GR5" s="10">
        <v>147</v>
      </c>
      <c r="GS5" s="10">
        <v>146</v>
      </c>
      <c r="GT5" s="10">
        <v>140</v>
      </c>
      <c r="GU5" s="10">
        <v>129</v>
      </c>
      <c r="GV5" s="10">
        <v>131</v>
      </c>
      <c r="GW5" s="10">
        <v>123</v>
      </c>
      <c r="GX5" s="10">
        <v>121</v>
      </c>
      <c r="GY5" s="10">
        <v>121</v>
      </c>
      <c r="GZ5" s="10">
        <v>128</v>
      </c>
      <c r="HA5" s="10">
        <v>126</v>
      </c>
      <c r="HB5" s="10">
        <v>131</v>
      </c>
      <c r="HC5" s="10">
        <v>131</v>
      </c>
      <c r="HD5" s="10">
        <v>134</v>
      </c>
      <c r="HE5" s="10">
        <v>139</v>
      </c>
      <c r="HF5" s="10">
        <v>139</v>
      </c>
      <c r="HG5" s="10">
        <v>139</v>
      </c>
      <c r="HH5" s="11">
        <v>138.71969999999999</v>
      </c>
      <c r="HI5" s="11">
        <v>138.44149999999999</v>
      </c>
      <c r="HJ5" s="11">
        <v>138.1653</v>
      </c>
      <c r="HK5" s="11">
        <v>137.88659999999999</v>
      </c>
      <c r="HL5" s="11">
        <v>137.61330000000001</v>
      </c>
      <c r="HM5" s="11">
        <v>137.33799999999999</v>
      </c>
      <c r="HN5" s="11">
        <v>137.0633</v>
      </c>
      <c r="HO5" s="11">
        <v>136.85470000000001</v>
      </c>
      <c r="HP5" s="11">
        <v>136.6516</v>
      </c>
      <c r="HQ5" s="11">
        <v>136.44669999999999</v>
      </c>
      <c r="HR5" s="11">
        <v>136.24250000000001</v>
      </c>
      <c r="HS5" s="11">
        <v>136.03809999999999</v>
      </c>
      <c r="HT5" s="11">
        <v>135.83369999999999</v>
      </c>
      <c r="HU5" s="11">
        <v>135.63069999999999</v>
      </c>
      <c r="HV5" s="11">
        <v>135.42420000000001</v>
      </c>
      <c r="HW5" s="11">
        <v>135.22139999999999</v>
      </c>
      <c r="HX5" s="11">
        <v>135.0188</v>
      </c>
      <c r="HY5" s="11">
        <v>134.81649999999999</v>
      </c>
      <c r="HZ5" s="11">
        <v>134.614</v>
      </c>
      <c r="IA5" s="11">
        <v>134.41139999999999</v>
      </c>
      <c r="IB5" s="11">
        <v>134.21250000000001</v>
      </c>
      <c r="IC5" s="11">
        <v>134.0883</v>
      </c>
      <c r="ID5" s="11">
        <v>133.96029999999999</v>
      </c>
      <c r="IE5" s="11">
        <v>133.8321</v>
      </c>
      <c r="IF5" s="11">
        <v>133.71279999999999</v>
      </c>
      <c r="IG5" s="11">
        <v>133.57</v>
      </c>
      <c r="IH5" s="11">
        <v>133.4359</v>
      </c>
      <c r="II5" s="11">
        <v>133.2645</v>
      </c>
      <c r="IJ5" s="11">
        <v>133.09950000000001</v>
      </c>
      <c r="IK5" s="11">
        <v>132.9402</v>
      </c>
      <c r="IL5" s="11">
        <v>132.77780000000001</v>
      </c>
      <c r="IM5" s="11">
        <v>132.63589999999999</v>
      </c>
      <c r="IN5" s="11">
        <v>132.49369999999999</v>
      </c>
      <c r="IO5" s="11">
        <v>132.32839999999999</v>
      </c>
      <c r="IP5" s="11">
        <v>132.1489</v>
      </c>
      <c r="IQ5" s="11">
        <v>131.9537</v>
      </c>
      <c r="IR5" s="11">
        <v>131.7619</v>
      </c>
      <c r="IS5" s="11">
        <v>131.5642</v>
      </c>
      <c r="IT5" s="11">
        <v>131.3717</v>
      </c>
      <c r="IU5" s="11">
        <v>131.15819999999999</v>
      </c>
      <c r="IV5" s="11">
        <v>130.96430000000001</v>
      </c>
      <c r="IW5" s="11">
        <v>130.77080000000001</v>
      </c>
      <c r="IX5" s="11">
        <v>130.57669999999999</v>
      </c>
      <c r="IY5" s="11">
        <v>130.3597</v>
      </c>
      <c r="IZ5" s="11">
        <v>130.1679</v>
      </c>
      <c r="JA5" s="11">
        <v>129.97200000000001</v>
      </c>
      <c r="JB5" s="11">
        <v>129.76990000000001</v>
      </c>
      <c r="JC5" s="11">
        <v>129.54040000000001</v>
      </c>
      <c r="JD5" s="11">
        <v>129.33080000000001</v>
      </c>
      <c r="JE5" s="11">
        <v>129.16669999999999</v>
      </c>
      <c r="JF5" s="11">
        <v>129.0035</v>
      </c>
      <c r="JG5" s="11">
        <v>128.81890000000001</v>
      </c>
      <c r="JH5" s="11">
        <v>128.64689999999999</v>
      </c>
      <c r="JI5" s="11">
        <v>128.4581</v>
      </c>
      <c r="JJ5" s="11">
        <v>128.2638</v>
      </c>
      <c r="JK5" s="11">
        <v>128.04150000000001</v>
      </c>
      <c r="JL5" s="11">
        <v>127.822</v>
      </c>
      <c r="JM5" s="11">
        <v>127.59050000000001</v>
      </c>
      <c r="JN5" s="11">
        <v>127.3583</v>
      </c>
      <c r="JO5" s="11">
        <v>127.10250000000001</v>
      </c>
      <c r="JP5" s="11">
        <v>126.84829999999999</v>
      </c>
      <c r="JQ5" s="11">
        <v>126.5843</v>
      </c>
      <c r="JR5" s="11">
        <v>126.3224</v>
      </c>
      <c r="JS5" s="11">
        <v>126.0415</v>
      </c>
      <c r="JT5" s="11">
        <v>125.75790000000001</v>
      </c>
      <c r="JU5" s="11">
        <v>125.46550000000001</v>
      </c>
      <c r="JV5" s="11">
        <v>125.1793</v>
      </c>
      <c r="JW5" s="11">
        <v>124.8732</v>
      </c>
      <c r="JX5" s="11">
        <v>124.56100000000001</v>
      </c>
      <c r="JY5" s="11">
        <v>124.2248</v>
      </c>
      <c r="JZ5" s="11">
        <v>123.8974</v>
      </c>
      <c r="KA5" s="11">
        <v>123.55240000000001</v>
      </c>
      <c r="KB5" s="11">
        <v>123.20399999999999</v>
      </c>
      <c r="KC5" s="11">
        <v>122.8288</v>
      </c>
      <c r="KD5" s="11">
        <v>122.4671</v>
      </c>
      <c r="KE5" s="11">
        <v>122.0912</v>
      </c>
      <c r="KF5" s="11">
        <v>121.7046</v>
      </c>
      <c r="KG5" s="11">
        <v>121.27549999999999</v>
      </c>
      <c r="KH5" s="11">
        <v>120.87690000000001</v>
      </c>
      <c r="KI5" s="11">
        <v>120.4586</v>
      </c>
      <c r="KJ5" s="11">
        <v>120.02630000000001</v>
      </c>
      <c r="KK5" s="11">
        <v>119.57080000000001</v>
      </c>
      <c r="KL5" s="11">
        <v>119.13249999999999</v>
      </c>
      <c r="KM5" s="11">
        <v>118.6823</v>
      </c>
      <c r="KN5" s="11">
        <v>118.21939999999999</v>
      </c>
      <c r="KO5" s="11">
        <v>117.7471</v>
      </c>
      <c r="KP5" s="11">
        <v>117.29649999999999</v>
      </c>
      <c r="KQ5" s="11">
        <v>116.8357</v>
      </c>
      <c r="KR5" s="11">
        <v>116.3515</v>
      </c>
      <c r="KS5" s="11">
        <v>115.85420000000001</v>
      </c>
      <c r="KT5" s="11">
        <v>115.3715</v>
      </c>
      <c r="KU5" s="11">
        <v>114.893</v>
      </c>
      <c r="KV5" s="11">
        <v>114.3935</v>
      </c>
      <c r="KW5" s="11">
        <v>113.8874</v>
      </c>
      <c r="KX5" s="11">
        <v>113.39700000000001</v>
      </c>
      <c r="KY5" s="11">
        <v>112.9032</v>
      </c>
      <c r="KZ5" s="11">
        <v>112.38979999999999</v>
      </c>
      <c r="LA5" s="11">
        <v>111.873</v>
      </c>
      <c r="LB5" s="11">
        <v>111.3463</v>
      </c>
      <c r="LC5" s="11">
        <v>110.87009999999999</v>
      </c>
      <c r="LD5" s="11">
        <v>110.39360000000001</v>
      </c>
      <c r="LE5" s="11">
        <v>109.94070000000001</v>
      </c>
      <c r="LF5" s="11">
        <v>109.49379999999999</v>
      </c>
      <c r="LG5" s="11">
        <v>109.02809999999999</v>
      </c>
      <c r="LH5" s="11">
        <v>108.5635</v>
      </c>
      <c r="LI5" s="11">
        <v>108.10209999999999</v>
      </c>
      <c r="LJ5" s="11">
        <v>107.6446</v>
      </c>
      <c r="LK5" s="11">
        <v>107.1973</v>
      </c>
      <c r="LL5" s="11">
        <v>106.7487</v>
      </c>
      <c r="LM5" s="11">
        <v>106.2987</v>
      </c>
      <c r="LN5" s="11">
        <v>105.8514</v>
      </c>
      <c r="LO5" s="11">
        <v>105.4135</v>
      </c>
      <c r="LP5" s="11">
        <v>104.97369999999999</v>
      </c>
      <c r="LQ5" s="11">
        <v>104.5377</v>
      </c>
      <c r="LR5" s="11">
        <v>104.10380000000001</v>
      </c>
      <c r="LS5" s="11">
        <v>103.6786</v>
      </c>
      <c r="LT5" s="11">
        <v>103.25109999999999</v>
      </c>
      <c r="LU5" s="11">
        <v>102.8245</v>
      </c>
      <c r="LV5" s="11">
        <v>102.3995</v>
      </c>
      <c r="LW5" s="11">
        <v>101.9836</v>
      </c>
      <c r="LX5" s="11">
        <v>101.5642</v>
      </c>
      <c r="LY5" s="11">
        <v>101.1463</v>
      </c>
      <c r="LZ5" s="11">
        <v>100.7294</v>
      </c>
      <c r="MA5" s="11">
        <v>100.3218</v>
      </c>
      <c r="MB5" s="11">
        <v>99.910529999999994</v>
      </c>
      <c r="MC5" s="11">
        <v>99.502589999999998</v>
      </c>
      <c r="MD5" s="11">
        <v>99.095699999999994</v>
      </c>
      <c r="ME5" s="11">
        <v>98.697950000000006</v>
      </c>
      <c r="MF5" s="11">
        <v>98.296589999999995</v>
      </c>
      <c r="MG5" s="11">
        <v>97.900220000000004</v>
      </c>
      <c r="MH5" s="11">
        <v>97.504480000000001</v>
      </c>
      <c r="MI5" s="11">
        <v>97.118070000000003</v>
      </c>
      <c r="MJ5" s="11">
        <v>96.727549999999994</v>
      </c>
      <c r="MK5" s="11">
        <v>96.338769999999997</v>
      </c>
      <c r="ML5" s="11">
        <v>95.950649999999996</v>
      </c>
      <c r="MM5" s="11">
        <v>95.571910000000003</v>
      </c>
      <c r="MN5" s="11">
        <v>95.188890000000001</v>
      </c>
      <c r="MO5" s="11">
        <v>94.810630000000003</v>
      </c>
      <c r="MP5" s="11">
        <v>94.432680000000005</v>
      </c>
      <c r="MQ5" s="11">
        <v>94.064279999999997</v>
      </c>
      <c r="MR5" s="11">
        <v>93.691280000000006</v>
      </c>
      <c r="MS5" s="11">
        <v>93.321730000000002</v>
      </c>
      <c r="MT5" s="11">
        <v>92.95205</v>
      </c>
      <c r="MU5" t="s">
        <v>1225</v>
      </c>
      <c r="MV5" t="b">
        <v>1</v>
      </c>
      <c r="MW5" t="s">
        <v>1222</v>
      </c>
      <c r="MX5" t="s">
        <v>1222</v>
      </c>
      <c r="MY5">
        <v>2025</v>
      </c>
      <c r="MZ5">
        <v>1</v>
      </c>
      <c r="NA5" t="s">
        <v>1222</v>
      </c>
      <c r="NB5" s="1" t="s">
        <v>783</v>
      </c>
      <c r="NC5" s="1" t="s">
        <v>1442</v>
      </c>
      <c r="ND5" t="s">
        <v>1224</v>
      </c>
      <c r="NE5" t="s">
        <v>1443</v>
      </c>
      <c r="NF5" s="1" t="s">
        <v>3161</v>
      </c>
    </row>
    <row r="6" spans="1:370" x14ac:dyDescent="0.25">
      <c r="A6" t="s">
        <v>1221</v>
      </c>
      <c r="B6" t="s">
        <v>1444</v>
      </c>
      <c r="C6" s="1" t="s">
        <v>3160</v>
      </c>
      <c r="D6" t="s">
        <v>1431</v>
      </c>
      <c r="E6" t="s">
        <v>1432</v>
      </c>
      <c r="F6" t="s">
        <v>1223</v>
      </c>
      <c r="G6" s="10">
        <v>1E-3</v>
      </c>
      <c r="H6" s="10">
        <v>1E-3</v>
      </c>
      <c r="I6" s="10">
        <v>1E-3</v>
      </c>
      <c r="J6" s="10">
        <v>1E-3</v>
      </c>
      <c r="K6" s="10">
        <v>1E-3</v>
      </c>
      <c r="L6" s="10">
        <v>1E-3</v>
      </c>
      <c r="M6" s="10">
        <v>1E-3</v>
      </c>
      <c r="N6" s="10">
        <v>1E-3</v>
      </c>
      <c r="O6" s="10">
        <v>1E-3</v>
      </c>
      <c r="P6" s="10">
        <v>1E-3</v>
      </c>
      <c r="Q6" s="10">
        <v>1E-3</v>
      </c>
      <c r="R6" s="10">
        <v>1E-3</v>
      </c>
      <c r="S6" s="10">
        <v>1E-3</v>
      </c>
      <c r="T6" s="10">
        <v>1E-3</v>
      </c>
      <c r="U6" s="10">
        <v>1E-3</v>
      </c>
      <c r="V6" s="10">
        <v>1E-3</v>
      </c>
      <c r="W6" s="10">
        <v>1E-3</v>
      </c>
      <c r="X6" s="10">
        <v>1E-3</v>
      </c>
      <c r="Y6" s="10">
        <v>1E-3</v>
      </c>
      <c r="Z6" s="10">
        <v>1E-3</v>
      </c>
      <c r="AA6" s="10">
        <v>1E-3</v>
      </c>
      <c r="AB6" s="10">
        <v>153</v>
      </c>
      <c r="AC6" s="10">
        <v>155</v>
      </c>
      <c r="AD6" s="10">
        <v>156</v>
      </c>
      <c r="AE6" s="10">
        <v>156</v>
      </c>
      <c r="AF6" s="10">
        <v>157</v>
      </c>
      <c r="AG6" s="10">
        <v>157</v>
      </c>
      <c r="AH6" s="10">
        <v>157</v>
      </c>
      <c r="AI6" s="10">
        <v>156</v>
      </c>
      <c r="AJ6" s="10">
        <v>155</v>
      </c>
      <c r="AK6" s="10">
        <v>155</v>
      </c>
      <c r="AL6" s="10">
        <v>154</v>
      </c>
      <c r="AM6" s="10">
        <v>152</v>
      </c>
      <c r="AN6" s="10">
        <v>150</v>
      </c>
      <c r="AO6" s="10">
        <v>149</v>
      </c>
      <c r="AP6" s="10">
        <v>148</v>
      </c>
      <c r="AQ6" s="10">
        <v>148</v>
      </c>
      <c r="AR6" s="10">
        <v>146</v>
      </c>
      <c r="AS6" s="10">
        <v>145</v>
      </c>
      <c r="AT6" s="10">
        <v>144</v>
      </c>
      <c r="AU6" s="10">
        <v>143</v>
      </c>
      <c r="AV6" s="10">
        <v>142</v>
      </c>
      <c r="AW6" s="10">
        <v>144</v>
      </c>
      <c r="AX6" s="10">
        <v>144</v>
      </c>
      <c r="AY6" s="10">
        <v>144</v>
      </c>
      <c r="AZ6" s="10">
        <v>144</v>
      </c>
      <c r="BA6" s="10">
        <v>143</v>
      </c>
      <c r="BB6" s="10">
        <v>142</v>
      </c>
      <c r="BC6" s="10">
        <v>142</v>
      </c>
      <c r="BD6" s="10">
        <v>143</v>
      </c>
      <c r="BE6" s="10">
        <v>142</v>
      </c>
      <c r="BF6" s="10">
        <v>141</v>
      </c>
      <c r="BG6" s="10">
        <v>141</v>
      </c>
      <c r="BH6" s="10">
        <v>141</v>
      </c>
      <c r="BI6" s="10">
        <v>140</v>
      </c>
      <c r="BJ6" s="10">
        <v>141</v>
      </c>
      <c r="BK6" s="10">
        <v>141</v>
      </c>
      <c r="BL6" s="10">
        <v>142</v>
      </c>
      <c r="BM6" s="10">
        <v>143</v>
      </c>
      <c r="BN6" s="10">
        <v>143</v>
      </c>
      <c r="BO6" s="10">
        <v>143</v>
      </c>
      <c r="BP6" s="10">
        <v>143</v>
      </c>
      <c r="BQ6" s="10">
        <v>144</v>
      </c>
      <c r="BR6" s="10">
        <v>145</v>
      </c>
      <c r="BS6" s="10">
        <v>145</v>
      </c>
      <c r="BT6" s="10">
        <v>146</v>
      </c>
      <c r="BU6" s="10">
        <v>147</v>
      </c>
      <c r="BV6" s="10">
        <v>147</v>
      </c>
      <c r="BW6" s="10">
        <v>146</v>
      </c>
      <c r="BX6" s="10">
        <v>145</v>
      </c>
      <c r="BY6" s="10">
        <v>143</v>
      </c>
      <c r="BZ6" s="10">
        <v>140</v>
      </c>
      <c r="CA6" s="10">
        <v>138</v>
      </c>
      <c r="CB6" s="10">
        <v>138</v>
      </c>
      <c r="CC6" s="10">
        <v>137</v>
      </c>
      <c r="CD6" s="10">
        <v>140</v>
      </c>
      <c r="CE6" s="10">
        <v>144</v>
      </c>
      <c r="CF6" s="10">
        <v>146</v>
      </c>
      <c r="CG6" s="10">
        <v>147</v>
      </c>
      <c r="CH6" s="10">
        <v>149</v>
      </c>
      <c r="CI6" s="10">
        <v>151</v>
      </c>
      <c r="CJ6" s="10">
        <v>154</v>
      </c>
      <c r="CK6" s="10">
        <v>157</v>
      </c>
      <c r="CL6" s="10">
        <v>154</v>
      </c>
      <c r="CM6" s="10">
        <v>151</v>
      </c>
      <c r="CN6" s="10">
        <v>149</v>
      </c>
      <c r="CO6" s="10">
        <v>148</v>
      </c>
      <c r="CP6" s="10">
        <v>147</v>
      </c>
      <c r="CQ6" s="10">
        <v>143</v>
      </c>
      <c r="CR6" s="10">
        <v>148</v>
      </c>
      <c r="CS6" s="10">
        <v>146</v>
      </c>
      <c r="CT6" s="10">
        <v>145</v>
      </c>
      <c r="CU6" s="10">
        <v>139</v>
      </c>
      <c r="CV6" s="10">
        <v>152</v>
      </c>
      <c r="CW6" s="10">
        <v>173</v>
      </c>
      <c r="CX6" s="10">
        <v>164</v>
      </c>
      <c r="CY6" s="10">
        <v>162</v>
      </c>
      <c r="CZ6" s="10">
        <v>159</v>
      </c>
      <c r="DA6" s="10">
        <v>161</v>
      </c>
      <c r="DB6" s="10">
        <v>167</v>
      </c>
      <c r="DC6" s="10">
        <v>163</v>
      </c>
      <c r="DD6" s="10">
        <v>162</v>
      </c>
      <c r="DE6" s="10">
        <v>164</v>
      </c>
      <c r="DF6" s="10">
        <v>167</v>
      </c>
      <c r="DG6" s="10">
        <v>164</v>
      </c>
      <c r="DH6" s="10">
        <v>165</v>
      </c>
      <c r="DI6" s="10">
        <v>163</v>
      </c>
      <c r="DJ6" s="10">
        <v>154</v>
      </c>
      <c r="DK6" s="10">
        <v>157</v>
      </c>
      <c r="DL6" s="10">
        <v>161</v>
      </c>
      <c r="DM6" s="10">
        <v>164</v>
      </c>
      <c r="DN6" s="10">
        <v>165</v>
      </c>
      <c r="DO6" s="10">
        <v>169</v>
      </c>
      <c r="DP6" s="10">
        <v>170</v>
      </c>
      <c r="DQ6" s="10">
        <v>174</v>
      </c>
      <c r="DR6" s="10">
        <v>178</v>
      </c>
      <c r="DS6" s="10">
        <v>168</v>
      </c>
      <c r="DT6" s="10">
        <v>164</v>
      </c>
      <c r="DU6" s="10">
        <v>161</v>
      </c>
      <c r="DV6" s="10">
        <v>159</v>
      </c>
      <c r="DW6" s="10">
        <v>155</v>
      </c>
      <c r="DX6" s="10">
        <v>155</v>
      </c>
      <c r="DY6" s="10">
        <v>159</v>
      </c>
      <c r="DZ6" s="10">
        <v>156</v>
      </c>
      <c r="EA6" s="10">
        <v>155</v>
      </c>
      <c r="EB6" s="10">
        <v>155</v>
      </c>
      <c r="EC6" s="10">
        <v>155</v>
      </c>
      <c r="ED6" s="10">
        <v>158</v>
      </c>
      <c r="EE6" s="10">
        <v>160</v>
      </c>
      <c r="EF6" s="10">
        <v>158</v>
      </c>
      <c r="EG6" s="10">
        <v>158</v>
      </c>
      <c r="EH6" s="10">
        <v>155</v>
      </c>
      <c r="EI6" s="10">
        <v>159</v>
      </c>
      <c r="EJ6" s="10">
        <v>162</v>
      </c>
      <c r="EK6" s="10">
        <v>162</v>
      </c>
      <c r="EL6" s="10">
        <v>161</v>
      </c>
      <c r="EM6" s="10">
        <v>160</v>
      </c>
      <c r="EN6" s="10">
        <v>158</v>
      </c>
      <c r="EO6" s="10">
        <v>157</v>
      </c>
      <c r="EP6" s="10">
        <v>160</v>
      </c>
      <c r="EQ6" s="10">
        <v>165</v>
      </c>
      <c r="ER6" s="10">
        <v>170</v>
      </c>
      <c r="ES6" s="10">
        <v>174</v>
      </c>
      <c r="ET6" s="10">
        <v>177</v>
      </c>
      <c r="EU6" s="10">
        <v>178</v>
      </c>
      <c r="EV6" s="10">
        <v>166</v>
      </c>
      <c r="EW6" s="10">
        <v>168</v>
      </c>
      <c r="EX6" s="10">
        <v>169</v>
      </c>
      <c r="EY6" s="10">
        <v>173</v>
      </c>
      <c r="EZ6" s="10">
        <v>177</v>
      </c>
      <c r="FA6" s="10">
        <v>180</v>
      </c>
      <c r="FB6" s="10">
        <v>180</v>
      </c>
      <c r="FC6" s="10">
        <v>190</v>
      </c>
      <c r="FD6" s="10">
        <v>190</v>
      </c>
      <c r="FE6" s="10">
        <v>187</v>
      </c>
      <c r="FF6" s="10">
        <v>188</v>
      </c>
      <c r="FG6" s="10">
        <v>191</v>
      </c>
      <c r="FH6" s="10">
        <v>195</v>
      </c>
      <c r="FI6" s="10">
        <v>194</v>
      </c>
      <c r="FJ6" s="10">
        <v>194</v>
      </c>
      <c r="FK6" s="10">
        <v>196</v>
      </c>
      <c r="FL6" s="10">
        <v>189</v>
      </c>
      <c r="FM6" s="10">
        <v>193</v>
      </c>
      <c r="FN6" s="10">
        <v>198</v>
      </c>
      <c r="FO6" s="10">
        <v>196</v>
      </c>
      <c r="FP6" s="10">
        <v>197</v>
      </c>
      <c r="FQ6" s="10">
        <v>195</v>
      </c>
      <c r="FR6" s="10">
        <v>194</v>
      </c>
      <c r="FS6" s="10">
        <v>195</v>
      </c>
      <c r="FT6" s="10">
        <v>200</v>
      </c>
      <c r="FU6" s="10">
        <v>201</v>
      </c>
      <c r="FV6" s="10">
        <v>194</v>
      </c>
      <c r="FW6" s="10">
        <v>201</v>
      </c>
      <c r="FX6" s="10">
        <v>199</v>
      </c>
      <c r="FY6" s="10">
        <v>207</v>
      </c>
      <c r="FZ6" s="10">
        <v>213</v>
      </c>
      <c r="GA6" s="10">
        <v>216</v>
      </c>
      <c r="GB6" s="10">
        <v>218</v>
      </c>
      <c r="GC6" s="10">
        <v>221</v>
      </c>
      <c r="GD6" s="10">
        <v>228</v>
      </c>
      <c r="GE6" s="10">
        <v>226</v>
      </c>
      <c r="GF6" s="10">
        <v>227</v>
      </c>
      <c r="GG6" s="10">
        <v>227</v>
      </c>
      <c r="GH6" s="10">
        <v>224</v>
      </c>
      <c r="GI6" s="10">
        <v>228</v>
      </c>
      <c r="GJ6" s="10">
        <v>223</v>
      </c>
      <c r="GK6" s="10">
        <v>220</v>
      </c>
      <c r="GL6" s="10">
        <v>219</v>
      </c>
      <c r="GM6" s="10">
        <v>219</v>
      </c>
      <c r="GN6" s="10">
        <v>218</v>
      </c>
      <c r="GO6" s="10">
        <v>223</v>
      </c>
      <c r="GP6" s="10">
        <v>223</v>
      </c>
      <c r="GQ6" s="10">
        <v>218</v>
      </c>
      <c r="GR6" s="10">
        <v>230</v>
      </c>
      <c r="GS6" s="10">
        <v>235</v>
      </c>
      <c r="GT6" s="10">
        <v>231</v>
      </c>
      <c r="GU6" s="10">
        <v>239</v>
      </c>
      <c r="GV6" s="10">
        <v>237</v>
      </c>
      <c r="GW6" s="10">
        <v>240</v>
      </c>
      <c r="GX6" s="10">
        <v>241</v>
      </c>
      <c r="GY6" s="10">
        <v>251</v>
      </c>
      <c r="GZ6" s="10">
        <v>250</v>
      </c>
      <c r="HA6" s="10">
        <v>242</v>
      </c>
      <c r="HB6" s="10">
        <v>240</v>
      </c>
      <c r="HC6" s="10">
        <v>246</v>
      </c>
      <c r="HD6" s="10">
        <v>243</v>
      </c>
      <c r="HE6" s="10">
        <v>245</v>
      </c>
      <c r="HF6" s="10">
        <v>250</v>
      </c>
      <c r="HG6" s="10">
        <v>248</v>
      </c>
      <c r="HH6" s="11">
        <v>246.75579999999999</v>
      </c>
      <c r="HI6" s="11">
        <v>246.87790000000001</v>
      </c>
      <c r="HJ6" s="11">
        <v>247.0641</v>
      </c>
      <c r="HK6" s="11">
        <v>247.30709999999999</v>
      </c>
      <c r="HL6" s="11">
        <v>247.55879999999999</v>
      </c>
      <c r="HM6" s="11">
        <v>247.93010000000001</v>
      </c>
      <c r="HN6" s="11">
        <v>248.3022</v>
      </c>
      <c r="HO6" s="11">
        <v>248.66890000000001</v>
      </c>
      <c r="HP6" s="11">
        <v>249.04599999999999</v>
      </c>
      <c r="HQ6" s="11">
        <v>249.42</v>
      </c>
      <c r="HR6" s="11">
        <v>249.79470000000001</v>
      </c>
      <c r="HS6" s="11">
        <v>250.16929999999999</v>
      </c>
      <c r="HT6" s="11">
        <v>250.54409999999999</v>
      </c>
      <c r="HU6" s="11">
        <v>250.9211</v>
      </c>
      <c r="HV6" s="11">
        <v>251.292</v>
      </c>
      <c r="HW6" s="11">
        <v>251.6696</v>
      </c>
      <c r="HX6" s="11">
        <v>252.04769999999999</v>
      </c>
      <c r="HY6" s="11">
        <v>252.42609999999999</v>
      </c>
      <c r="HZ6" s="11">
        <v>252.80410000000001</v>
      </c>
      <c r="IA6" s="11">
        <v>253.18209999999999</v>
      </c>
      <c r="IB6" s="11">
        <v>253.56700000000001</v>
      </c>
      <c r="IC6" s="11">
        <v>253.83770000000001</v>
      </c>
      <c r="ID6" s="11">
        <v>254.07140000000001</v>
      </c>
      <c r="IE6" s="11">
        <v>254.2319</v>
      </c>
      <c r="IF6" s="11">
        <v>254.41679999999999</v>
      </c>
      <c r="IG6" s="11">
        <v>254.58109999999999</v>
      </c>
      <c r="IH6" s="11">
        <v>254.7473</v>
      </c>
      <c r="II6" s="11">
        <v>254.81309999999999</v>
      </c>
      <c r="IJ6" s="11">
        <v>254.89359999999999</v>
      </c>
      <c r="IK6" s="11">
        <v>254.9897</v>
      </c>
      <c r="IL6" s="11">
        <v>255.0598</v>
      </c>
      <c r="IM6" s="11">
        <v>255.1464</v>
      </c>
      <c r="IN6" s="11">
        <v>255.23560000000001</v>
      </c>
      <c r="IO6" s="11">
        <v>255.29560000000001</v>
      </c>
      <c r="IP6" s="11">
        <v>255.31290000000001</v>
      </c>
      <c r="IQ6" s="11">
        <v>255.27529999999999</v>
      </c>
      <c r="IR6" s="11">
        <v>255.25470000000001</v>
      </c>
      <c r="IS6" s="11">
        <v>255.23500000000001</v>
      </c>
      <c r="IT6" s="11">
        <v>255.21770000000001</v>
      </c>
      <c r="IU6" s="11">
        <v>255.15889999999999</v>
      </c>
      <c r="IV6" s="11">
        <v>255.15770000000001</v>
      </c>
      <c r="IW6" s="11">
        <v>255.18790000000001</v>
      </c>
      <c r="IX6" s="11">
        <v>255.2106</v>
      </c>
      <c r="IY6" s="11">
        <v>255.15649999999999</v>
      </c>
      <c r="IZ6" s="11">
        <v>255.16909999999999</v>
      </c>
      <c r="JA6" s="11">
        <v>255.2045</v>
      </c>
      <c r="JB6" s="11">
        <v>255.22239999999999</v>
      </c>
      <c r="JC6" s="11">
        <v>255.16200000000001</v>
      </c>
      <c r="JD6" s="11">
        <v>255.1576</v>
      </c>
      <c r="JE6" s="11">
        <v>255.1763</v>
      </c>
      <c r="JF6" s="11">
        <v>255.17670000000001</v>
      </c>
      <c r="JG6" s="11">
        <v>255.1215</v>
      </c>
      <c r="JH6" s="11">
        <v>255.11539999999999</v>
      </c>
      <c r="JI6" s="11">
        <v>255.1234</v>
      </c>
      <c r="JJ6" s="11">
        <v>255.09370000000001</v>
      </c>
      <c r="JK6" s="11">
        <v>254.98699999999999</v>
      </c>
      <c r="JL6" s="11">
        <v>254.91370000000001</v>
      </c>
      <c r="JM6" s="11">
        <v>254.8612</v>
      </c>
      <c r="JN6" s="11">
        <v>254.7637</v>
      </c>
      <c r="JO6" s="11">
        <v>254.62309999999999</v>
      </c>
      <c r="JP6" s="11">
        <v>254.52260000000001</v>
      </c>
      <c r="JQ6" s="11">
        <v>254.4502</v>
      </c>
      <c r="JR6" s="11">
        <v>254.34690000000001</v>
      </c>
      <c r="JS6" s="11">
        <v>254.1669</v>
      </c>
      <c r="JT6" s="11">
        <v>254.0171</v>
      </c>
      <c r="JU6" s="11">
        <v>253.9014</v>
      </c>
      <c r="JV6" s="11">
        <v>253.75909999999999</v>
      </c>
      <c r="JW6" s="11">
        <v>253.55760000000001</v>
      </c>
      <c r="JX6" s="11">
        <v>253.3826</v>
      </c>
      <c r="JY6" s="11">
        <v>253.21279999999999</v>
      </c>
      <c r="JZ6" s="11">
        <v>253.01830000000001</v>
      </c>
      <c r="KA6" s="11">
        <v>252.78110000000001</v>
      </c>
      <c r="KB6" s="11">
        <v>252.57239999999999</v>
      </c>
      <c r="KC6" s="11">
        <v>252.3682</v>
      </c>
      <c r="KD6" s="11">
        <v>252.13929999999999</v>
      </c>
      <c r="KE6" s="11">
        <v>251.8681</v>
      </c>
      <c r="KF6" s="11">
        <v>251.6122</v>
      </c>
      <c r="KG6" s="11">
        <v>251.32740000000001</v>
      </c>
      <c r="KH6" s="11">
        <v>251.04679999999999</v>
      </c>
      <c r="KI6" s="11">
        <v>250.72290000000001</v>
      </c>
      <c r="KJ6" s="11">
        <v>250.4042</v>
      </c>
      <c r="KK6" s="11">
        <v>250.10130000000001</v>
      </c>
      <c r="KL6" s="11">
        <v>249.76410000000001</v>
      </c>
      <c r="KM6" s="11">
        <v>249.40459999999999</v>
      </c>
      <c r="KN6" s="11">
        <v>249.04769999999999</v>
      </c>
      <c r="KO6" s="11">
        <v>248.7363</v>
      </c>
      <c r="KP6" s="11">
        <v>248.39230000000001</v>
      </c>
      <c r="KQ6" s="11">
        <v>248.02770000000001</v>
      </c>
      <c r="KR6" s="11">
        <v>247.6592</v>
      </c>
      <c r="KS6" s="11">
        <v>247.31309999999999</v>
      </c>
      <c r="KT6" s="11">
        <v>246.93289999999999</v>
      </c>
      <c r="KU6" s="11">
        <v>246.54230000000001</v>
      </c>
      <c r="KV6" s="11">
        <v>246.14070000000001</v>
      </c>
      <c r="KW6" s="11">
        <v>245.77500000000001</v>
      </c>
      <c r="KX6" s="11">
        <v>245.37430000000001</v>
      </c>
      <c r="KY6" s="11">
        <v>244.97020000000001</v>
      </c>
      <c r="KZ6" s="11">
        <v>244.54179999999999</v>
      </c>
      <c r="LA6" s="11">
        <v>244.13300000000001</v>
      </c>
      <c r="LB6" s="11">
        <v>243.6891</v>
      </c>
      <c r="LC6" s="11">
        <v>243.31229999999999</v>
      </c>
      <c r="LD6" s="11">
        <v>242.96369999999999</v>
      </c>
      <c r="LE6" s="11">
        <v>242.69220000000001</v>
      </c>
      <c r="LF6" s="11">
        <v>242.42070000000001</v>
      </c>
      <c r="LG6" s="11">
        <v>242.10169999999999</v>
      </c>
      <c r="LH6" s="11">
        <v>241.78020000000001</v>
      </c>
      <c r="LI6" s="11">
        <v>241.46039999999999</v>
      </c>
      <c r="LJ6" s="11">
        <v>241.1447</v>
      </c>
      <c r="LK6" s="11">
        <v>240.8467</v>
      </c>
      <c r="LL6" s="11">
        <v>240.541</v>
      </c>
      <c r="LM6" s="11">
        <v>240.22710000000001</v>
      </c>
      <c r="LN6" s="11">
        <v>239.91480000000001</v>
      </c>
      <c r="LO6" s="11">
        <v>239.61879999999999</v>
      </c>
      <c r="LP6" s="11">
        <v>239.31360000000001</v>
      </c>
      <c r="LQ6" s="11">
        <v>239.01230000000001</v>
      </c>
      <c r="LR6" s="11">
        <v>238.71090000000001</v>
      </c>
      <c r="LS6" s="11">
        <v>238.42529999999999</v>
      </c>
      <c r="LT6" s="11">
        <v>238.12899999999999</v>
      </c>
      <c r="LU6" s="11">
        <v>237.83070000000001</v>
      </c>
      <c r="LV6" s="11">
        <v>237.53139999999999</v>
      </c>
      <c r="LW6" s="11">
        <v>237.24789999999999</v>
      </c>
      <c r="LX6" s="11">
        <v>236.95240000000001</v>
      </c>
      <c r="LY6" s="11">
        <v>236.65530000000001</v>
      </c>
      <c r="LZ6" s="11">
        <v>236.35659999999999</v>
      </c>
      <c r="MA6" s="11">
        <v>236.0745</v>
      </c>
      <c r="MB6" s="11">
        <v>235.77979999999999</v>
      </c>
      <c r="MC6" s="11">
        <v>235.48830000000001</v>
      </c>
      <c r="MD6" s="11">
        <v>235.19470000000001</v>
      </c>
      <c r="ME6" s="11">
        <v>234.91829999999999</v>
      </c>
      <c r="MF6" s="11">
        <v>234.62889999999999</v>
      </c>
      <c r="MG6" s="11">
        <v>234.34700000000001</v>
      </c>
      <c r="MH6" s="11">
        <v>234.06229999999999</v>
      </c>
      <c r="MI6" s="11">
        <v>233.7955</v>
      </c>
      <c r="MJ6" s="11">
        <v>233.5146</v>
      </c>
      <c r="MK6" s="11">
        <v>233.2336</v>
      </c>
      <c r="ML6" s="11">
        <v>232.95</v>
      </c>
      <c r="MM6" s="11">
        <v>232.68459999999999</v>
      </c>
      <c r="MN6" s="11">
        <v>232.40479999999999</v>
      </c>
      <c r="MO6" s="11">
        <v>232.13220000000001</v>
      </c>
      <c r="MP6" s="11">
        <v>231.8562</v>
      </c>
      <c r="MQ6" s="11">
        <v>231.5994</v>
      </c>
      <c r="MR6" s="11">
        <v>231.32730000000001</v>
      </c>
      <c r="MS6" s="11">
        <v>231.05950000000001</v>
      </c>
      <c r="MT6" s="11">
        <v>230.78729999999999</v>
      </c>
      <c r="MU6" t="s">
        <v>1225</v>
      </c>
      <c r="MV6" t="b">
        <v>1</v>
      </c>
      <c r="MW6" t="s">
        <v>1222</v>
      </c>
      <c r="MX6" t="s">
        <v>1222</v>
      </c>
      <c r="MY6">
        <v>2025</v>
      </c>
      <c r="MZ6">
        <v>1</v>
      </c>
      <c r="NA6" t="s">
        <v>1222</v>
      </c>
      <c r="NB6" s="1" t="s">
        <v>784</v>
      </c>
      <c r="NC6" t="s">
        <v>1445</v>
      </c>
      <c r="ND6" t="s">
        <v>1224</v>
      </c>
      <c r="NE6" t="s">
        <v>1446</v>
      </c>
      <c r="NF6" s="1" t="s">
        <v>3161</v>
      </c>
    </row>
    <row r="7" spans="1:370" x14ac:dyDescent="0.25">
      <c r="A7" t="s">
        <v>1221</v>
      </c>
      <c r="B7" t="s">
        <v>1447</v>
      </c>
      <c r="C7" s="1" t="s">
        <v>3160</v>
      </c>
      <c r="D7" t="s">
        <v>1431</v>
      </c>
      <c r="E7" t="s">
        <v>1432</v>
      </c>
      <c r="F7" t="s">
        <v>1223</v>
      </c>
      <c r="G7" s="10">
        <v>1E-3</v>
      </c>
      <c r="H7" s="10">
        <v>1E-3</v>
      </c>
      <c r="I7" s="10">
        <v>1E-3</v>
      </c>
      <c r="J7" s="10">
        <v>1E-3</v>
      </c>
      <c r="K7" s="10">
        <v>1E-3</v>
      </c>
      <c r="L7" s="10">
        <v>1E-3</v>
      </c>
      <c r="M7" s="10">
        <v>1E-3</v>
      </c>
      <c r="N7" s="10">
        <v>1E-3</v>
      </c>
      <c r="O7" s="10">
        <v>1E-3</v>
      </c>
      <c r="P7" s="10">
        <v>1E-3</v>
      </c>
      <c r="Q7" s="10">
        <v>1E-3</v>
      </c>
      <c r="R7" s="10">
        <v>1E-3</v>
      </c>
      <c r="S7" s="10">
        <v>1E-3</v>
      </c>
      <c r="T7" s="10">
        <v>1E-3</v>
      </c>
      <c r="U7" s="10">
        <v>1E-3</v>
      </c>
      <c r="V7" s="10">
        <v>1E-3</v>
      </c>
      <c r="W7" s="10">
        <v>1E-3</v>
      </c>
      <c r="X7" s="10">
        <v>1E-3</v>
      </c>
      <c r="Y7" s="10">
        <v>1E-3</v>
      </c>
      <c r="Z7" s="10">
        <v>1E-3</v>
      </c>
      <c r="AA7" s="10">
        <v>1E-3</v>
      </c>
      <c r="AB7" s="10">
        <v>1887</v>
      </c>
      <c r="AC7" s="10">
        <v>1894</v>
      </c>
      <c r="AD7" s="10">
        <v>1913</v>
      </c>
      <c r="AE7" s="10">
        <v>1918</v>
      </c>
      <c r="AF7" s="10">
        <v>1931</v>
      </c>
      <c r="AG7" s="10">
        <v>1947</v>
      </c>
      <c r="AH7" s="10">
        <v>1959</v>
      </c>
      <c r="AI7" s="10">
        <v>1962</v>
      </c>
      <c r="AJ7" s="10">
        <v>1962</v>
      </c>
      <c r="AK7" s="10">
        <v>1951</v>
      </c>
      <c r="AL7" s="10">
        <v>1921</v>
      </c>
      <c r="AM7" s="10">
        <v>1893</v>
      </c>
      <c r="AN7" s="10">
        <v>1863</v>
      </c>
      <c r="AO7" s="10">
        <v>1829</v>
      </c>
      <c r="AP7" s="10">
        <v>1801</v>
      </c>
      <c r="AQ7" s="10">
        <v>1800</v>
      </c>
      <c r="AR7" s="10">
        <v>1809</v>
      </c>
      <c r="AS7" s="10">
        <v>1803</v>
      </c>
      <c r="AT7" s="10">
        <v>1800</v>
      </c>
      <c r="AU7" s="10">
        <v>1797</v>
      </c>
      <c r="AV7" s="10">
        <v>1799</v>
      </c>
      <c r="AW7" s="10">
        <v>1834</v>
      </c>
      <c r="AX7" s="10">
        <v>1859</v>
      </c>
      <c r="AY7" s="10">
        <v>1875</v>
      </c>
      <c r="AZ7" s="10">
        <v>1886</v>
      </c>
      <c r="BA7" s="10">
        <v>1898</v>
      </c>
      <c r="BB7" s="10">
        <v>1905</v>
      </c>
      <c r="BC7" s="10">
        <v>1907</v>
      </c>
      <c r="BD7" s="10">
        <v>1899</v>
      </c>
      <c r="BE7" s="10">
        <v>1890</v>
      </c>
      <c r="BF7" s="10">
        <v>1888</v>
      </c>
      <c r="BG7" s="10">
        <v>1880</v>
      </c>
      <c r="BH7" s="10">
        <v>1883</v>
      </c>
      <c r="BI7" s="10">
        <v>1894</v>
      </c>
      <c r="BJ7" s="10">
        <v>1914</v>
      </c>
      <c r="BK7" s="10">
        <v>1936</v>
      </c>
      <c r="BL7" s="10">
        <v>1967</v>
      </c>
      <c r="BM7" s="10">
        <v>2000</v>
      </c>
      <c r="BN7" s="10">
        <v>2022</v>
      </c>
      <c r="BO7" s="10">
        <v>2051</v>
      </c>
      <c r="BP7" s="10">
        <v>2065</v>
      </c>
      <c r="BQ7" s="10">
        <v>2084</v>
      </c>
      <c r="BR7" s="10">
        <v>2114</v>
      </c>
      <c r="BS7" s="10">
        <v>2152</v>
      </c>
      <c r="BT7" s="10">
        <v>2195</v>
      </c>
      <c r="BU7" s="10">
        <v>2207</v>
      </c>
      <c r="BV7" s="10">
        <v>2202</v>
      </c>
      <c r="BW7" s="10">
        <v>2212</v>
      </c>
      <c r="BX7" s="10">
        <v>2221</v>
      </c>
      <c r="BY7" s="10">
        <v>2199</v>
      </c>
      <c r="BZ7" s="10">
        <v>2168</v>
      </c>
      <c r="CA7" s="10">
        <v>2120</v>
      </c>
      <c r="CB7" s="10">
        <v>2078</v>
      </c>
      <c r="CC7" s="10">
        <v>2039</v>
      </c>
      <c r="CD7" s="10">
        <v>2011</v>
      </c>
      <c r="CE7" s="10">
        <v>1983</v>
      </c>
      <c r="CF7" s="10">
        <v>1953</v>
      </c>
      <c r="CG7" s="10">
        <v>1915</v>
      </c>
      <c r="CH7" s="10">
        <v>1883</v>
      </c>
      <c r="CI7" s="10">
        <v>1872</v>
      </c>
      <c r="CJ7" s="10">
        <v>1851</v>
      </c>
      <c r="CK7" s="10">
        <v>1846</v>
      </c>
      <c r="CL7" s="10">
        <v>1860</v>
      </c>
      <c r="CM7" s="10">
        <v>1867</v>
      </c>
      <c r="CN7" s="10">
        <v>1874</v>
      </c>
      <c r="CO7" s="10">
        <v>1888</v>
      </c>
      <c r="CP7" s="10">
        <v>1879</v>
      </c>
      <c r="CQ7" s="10">
        <v>1844</v>
      </c>
      <c r="CR7" s="10">
        <v>1856</v>
      </c>
      <c r="CS7" s="10">
        <v>1843</v>
      </c>
      <c r="CT7" s="10">
        <v>1837</v>
      </c>
      <c r="CU7" s="10">
        <v>1815</v>
      </c>
      <c r="CV7" s="10">
        <v>1838</v>
      </c>
      <c r="CW7" s="10">
        <v>1812</v>
      </c>
      <c r="CX7" s="10">
        <v>1814</v>
      </c>
      <c r="CY7" s="10">
        <v>1793</v>
      </c>
      <c r="CZ7" s="10">
        <v>1794</v>
      </c>
      <c r="DA7" s="10">
        <v>1836</v>
      </c>
      <c r="DB7" s="10">
        <v>1896</v>
      </c>
      <c r="DC7" s="10">
        <v>1885</v>
      </c>
      <c r="DD7" s="10">
        <v>1869</v>
      </c>
      <c r="DE7" s="10">
        <v>1887</v>
      </c>
      <c r="DF7" s="10">
        <v>1918</v>
      </c>
      <c r="DG7" s="10">
        <v>1884</v>
      </c>
      <c r="DH7" s="10">
        <v>1909</v>
      </c>
      <c r="DI7" s="10">
        <v>1920</v>
      </c>
      <c r="DJ7" s="10">
        <v>1912</v>
      </c>
      <c r="DK7" s="10">
        <v>1909</v>
      </c>
      <c r="DL7" s="10">
        <v>1959</v>
      </c>
      <c r="DM7" s="10">
        <v>1940</v>
      </c>
      <c r="DN7" s="10">
        <v>1936</v>
      </c>
      <c r="DO7" s="10">
        <v>1937</v>
      </c>
      <c r="DP7" s="10">
        <v>1974</v>
      </c>
      <c r="DQ7" s="10">
        <v>2000</v>
      </c>
      <c r="DR7" s="10">
        <v>2023</v>
      </c>
      <c r="DS7" s="10">
        <v>2003</v>
      </c>
      <c r="DT7" s="10">
        <v>1997</v>
      </c>
      <c r="DU7" s="10">
        <v>2014</v>
      </c>
      <c r="DV7" s="10">
        <v>2021</v>
      </c>
      <c r="DW7" s="10">
        <v>2030</v>
      </c>
      <c r="DX7" s="10">
        <v>2057</v>
      </c>
      <c r="DY7" s="10">
        <v>2091</v>
      </c>
      <c r="DZ7" s="10">
        <v>2095</v>
      </c>
      <c r="EA7" s="10">
        <v>2111</v>
      </c>
      <c r="EB7" s="10">
        <v>2121</v>
      </c>
      <c r="EC7" s="10">
        <v>2128</v>
      </c>
      <c r="ED7" s="10">
        <v>2184</v>
      </c>
      <c r="EE7" s="10">
        <v>2218</v>
      </c>
      <c r="EF7" s="10">
        <v>2198</v>
      </c>
      <c r="EG7" s="10">
        <v>2236</v>
      </c>
      <c r="EH7" s="10">
        <v>2241</v>
      </c>
      <c r="EI7" s="10">
        <v>2256</v>
      </c>
      <c r="EJ7" s="10">
        <v>2269</v>
      </c>
      <c r="EK7" s="10">
        <v>2281</v>
      </c>
      <c r="EL7" s="10">
        <v>2342</v>
      </c>
      <c r="EM7" s="10">
        <v>2318</v>
      </c>
      <c r="EN7" s="10">
        <v>2325</v>
      </c>
      <c r="EO7" s="10">
        <v>2350</v>
      </c>
      <c r="EP7" s="10">
        <v>2329</v>
      </c>
      <c r="EQ7" s="10">
        <v>2306</v>
      </c>
      <c r="ER7" s="10">
        <v>2300</v>
      </c>
      <c r="ES7" s="10">
        <v>2373</v>
      </c>
      <c r="ET7" s="10">
        <v>2333</v>
      </c>
      <c r="EU7" s="10">
        <v>2321</v>
      </c>
      <c r="EV7" s="10">
        <v>2243</v>
      </c>
      <c r="EW7" s="10">
        <v>2185</v>
      </c>
      <c r="EX7" s="10">
        <v>2158</v>
      </c>
      <c r="EY7" s="10">
        <v>2065</v>
      </c>
      <c r="EZ7" s="10">
        <v>2107</v>
      </c>
      <c r="FA7" s="10">
        <v>2086</v>
      </c>
      <c r="FB7" s="10">
        <v>2055</v>
      </c>
      <c r="FC7" s="10">
        <v>2061</v>
      </c>
      <c r="FD7" s="10">
        <v>2062</v>
      </c>
      <c r="FE7" s="10">
        <v>2087</v>
      </c>
      <c r="FF7" s="10">
        <v>2095</v>
      </c>
      <c r="FG7" s="10">
        <v>2090</v>
      </c>
      <c r="FH7" s="10">
        <v>2072</v>
      </c>
      <c r="FI7" s="10">
        <v>2070</v>
      </c>
      <c r="FJ7" s="10">
        <v>2053</v>
      </c>
      <c r="FK7" s="10">
        <v>2049</v>
      </c>
      <c r="FL7" s="10">
        <v>2045</v>
      </c>
      <c r="FM7" s="10">
        <v>2073</v>
      </c>
      <c r="FN7" s="10">
        <v>2113</v>
      </c>
      <c r="FO7" s="10">
        <v>2120</v>
      </c>
      <c r="FP7" s="10">
        <v>2125</v>
      </c>
      <c r="FQ7" s="10">
        <v>2134</v>
      </c>
      <c r="FR7" s="10">
        <v>2153</v>
      </c>
      <c r="FS7" s="10">
        <v>2141</v>
      </c>
      <c r="FT7" s="10">
        <v>2121</v>
      </c>
      <c r="FU7" s="10">
        <v>2183</v>
      </c>
      <c r="FV7" s="10">
        <v>2183</v>
      </c>
      <c r="FW7" s="10">
        <v>2229</v>
      </c>
      <c r="FX7" s="10">
        <v>2239</v>
      </c>
      <c r="FY7" s="10">
        <v>2206</v>
      </c>
      <c r="FZ7" s="10">
        <v>2250</v>
      </c>
      <c r="GA7" s="10">
        <v>2328</v>
      </c>
      <c r="GB7" s="10">
        <v>2322</v>
      </c>
      <c r="GC7" s="10">
        <v>2349</v>
      </c>
      <c r="GD7" s="10">
        <v>2330</v>
      </c>
      <c r="GE7" s="10">
        <v>2316</v>
      </c>
      <c r="GF7" s="10">
        <v>2311</v>
      </c>
      <c r="GG7" s="10">
        <v>2321</v>
      </c>
      <c r="GH7" s="10">
        <v>2352</v>
      </c>
      <c r="GI7" s="10">
        <v>2361</v>
      </c>
      <c r="GJ7" s="10">
        <v>2339</v>
      </c>
      <c r="GK7" s="10">
        <v>2308</v>
      </c>
      <c r="GL7" s="10">
        <v>2325</v>
      </c>
      <c r="GM7" s="10">
        <v>2293</v>
      </c>
      <c r="GN7" s="10">
        <v>2276</v>
      </c>
      <c r="GO7" s="10">
        <v>2143</v>
      </c>
      <c r="GP7" s="10">
        <v>2154</v>
      </c>
      <c r="GQ7" s="10">
        <v>2171</v>
      </c>
      <c r="GR7" s="10">
        <v>2241</v>
      </c>
      <c r="GS7" s="10">
        <v>2225</v>
      </c>
      <c r="GT7" s="10">
        <v>2223</v>
      </c>
      <c r="GU7" s="10">
        <v>2255</v>
      </c>
      <c r="GV7" s="10">
        <v>2251</v>
      </c>
      <c r="GW7" s="10">
        <v>2201</v>
      </c>
      <c r="GX7" s="10">
        <v>2225</v>
      </c>
      <c r="GY7" s="10">
        <v>2258</v>
      </c>
      <c r="GZ7" s="10">
        <v>2259</v>
      </c>
      <c r="HA7" s="10">
        <v>2248</v>
      </c>
      <c r="HB7" s="10">
        <v>2213</v>
      </c>
      <c r="HC7" s="10">
        <v>2232</v>
      </c>
      <c r="HD7" s="10">
        <v>2155</v>
      </c>
      <c r="HE7" s="10">
        <v>2220</v>
      </c>
      <c r="HF7" s="10">
        <v>2229</v>
      </c>
      <c r="HG7" s="10">
        <v>2249</v>
      </c>
      <c r="HH7" s="11">
        <v>2244.4639999999999</v>
      </c>
      <c r="HI7" s="11">
        <v>2235.4740000000002</v>
      </c>
      <c r="HJ7" s="11">
        <v>2236.1550000000002</v>
      </c>
      <c r="HK7" s="11">
        <v>2243.944</v>
      </c>
      <c r="HL7" s="11">
        <v>2253.5210000000002</v>
      </c>
      <c r="HM7" s="11">
        <v>2263.8870000000002</v>
      </c>
      <c r="HN7" s="11">
        <v>2275.2080000000001</v>
      </c>
      <c r="HO7" s="11">
        <v>2286.9870000000001</v>
      </c>
      <c r="HP7" s="11">
        <v>2299.6039999999998</v>
      </c>
      <c r="HQ7" s="11">
        <v>2313.4050000000002</v>
      </c>
      <c r="HR7" s="11">
        <v>2328.4479999999999</v>
      </c>
      <c r="HS7" s="11">
        <v>2343.0010000000002</v>
      </c>
      <c r="HT7" s="11">
        <v>2357.6390000000001</v>
      </c>
      <c r="HU7" s="11">
        <v>2372.3879999999999</v>
      </c>
      <c r="HV7" s="11">
        <v>2385.3829999999998</v>
      </c>
      <c r="HW7" s="11">
        <v>2397.3159999999998</v>
      </c>
      <c r="HX7" s="11">
        <v>2408.7089999999998</v>
      </c>
      <c r="HY7" s="11">
        <v>2419.5529999999999</v>
      </c>
      <c r="HZ7" s="11">
        <v>2429.8290000000002</v>
      </c>
      <c r="IA7" s="11">
        <v>2438.808</v>
      </c>
      <c r="IB7" s="11">
        <v>2447.395</v>
      </c>
      <c r="IC7" s="11">
        <v>2454.857</v>
      </c>
      <c r="ID7" s="11">
        <v>2462.6979999999999</v>
      </c>
      <c r="IE7" s="11">
        <v>2471.0129999999999</v>
      </c>
      <c r="IF7" s="11">
        <v>2479.4</v>
      </c>
      <c r="IG7" s="11">
        <v>2486.8939999999998</v>
      </c>
      <c r="IH7" s="11">
        <v>2494.596</v>
      </c>
      <c r="II7" s="11">
        <v>2502.058</v>
      </c>
      <c r="IJ7" s="11">
        <v>2509.0569999999998</v>
      </c>
      <c r="IK7" s="11">
        <v>2516.3119999999999</v>
      </c>
      <c r="IL7" s="11">
        <v>2523.5169999999998</v>
      </c>
      <c r="IM7" s="11">
        <v>2531.0309999999999</v>
      </c>
      <c r="IN7" s="11">
        <v>2538.0320000000002</v>
      </c>
      <c r="IO7" s="11">
        <v>2544.6779999999999</v>
      </c>
      <c r="IP7" s="11">
        <v>2550.9740000000002</v>
      </c>
      <c r="IQ7" s="11">
        <v>2557.5520000000001</v>
      </c>
      <c r="IR7" s="11">
        <v>2563.7930000000001</v>
      </c>
      <c r="IS7" s="11">
        <v>2569.991</v>
      </c>
      <c r="IT7" s="11">
        <v>2576.2640000000001</v>
      </c>
      <c r="IU7" s="11">
        <v>2582.4169999999999</v>
      </c>
      <c r="IV7" s="11">
        <v>2588.4299999999998</v>
      </c>
      <c r="IW7" s="11">
        <v>2594.4360000000001</v>
      </c>
      <c r="IX7" s="11">
        <v>2600.4749999999999</v>
      </c>
      <c r="IY7" s="11">
        <v>2606.723</v>
      </c>
      <c r="IZ7" s="11">
        <v>2612.8220000000001</v>
      </c>
      <c r="JA7" s="11">
        <v>2618.9499999999998</v>
      </c>
      <c r="JB7" s="11">
        <v>2625.11</v>
      </c>
      <c r="JC7" s="11">
        <v>2631.4279999999999</v>
      </c>
      <c r="JD7" s="11">
        <v>2637.6170000000002</v>
      </c>
      <c r="JE7" s="11">
        <v>2643.808</v>
      </c>
      <c r="JF7" s="11">
        <v>2650</v>
      </c>
      <c r="JG7" s="11">
        <v>2656.3609999999999</v>
      </c>
      <c r="JH7" s="11">
        <v>2662.5920000000001</v>
      </c>
      <c r="JI7" s="11">
        <v>2668.79</v>
      </c>
      <c r="JJ7" s="11">
        <v>2674.9380000000001</v>
      </c>
      <c r="JK7" s="11">
        <v>2681.2350000000001</v>
      </c>
      <c r="JL7" s="11">
        <v>2687.3870000000002</v>
      </c>
      <c r="JM7" s="11">
        <v>2693.5039999999999</v>
      </c>
      <c r="JN7" s="11">
        <v>2699.5639999999999</v>
      </c>
      <c r="JO7" s="11">
        <v>2705.7190000000001</v>
      </c>
      <c r="JP7" s="11">
        <v>2711.6959999999999</v>
      </c>
      <c r="JQ7" s="11">
        <v>2717.67</v>
      </c>
      <c r="JR7" s="11">
        <v>2723.5940000000001</v>
      </c>
      <c r="JS7" s="11">
        <v>2730.0189999999998</v>
      </c>
      <c r="JT7" s="11">
        <v>2736.2710000000002</v>
      </c>
      <c r="JU7" s="11">
        <v>2742.576</v>
      </c>
      <c r="JV7" s="11">
        <v>2748.8519999999999</v>
      </c>
      <c r="JW7" s="11">
        <v>2755.2919999999999</v>
      </c>
      <c r="JX7" s="11">
        <v>2761.56</v>
      </c>
      <c r="JY7" s="11">
        <v>2767.5120000000002</v>
      </c>
      <c r="JZ7" s="11">
        <v>2773.45</v>
      </c>
      <c r="KA7" s="11">
        <v>2779.598</v>
      </c>
      <c r="KB7" s="11">
        <v>2785.6129999999998</v>
      </c>
      <c r="KC7" s="11">
        <v>2791.241</v>
      </c>
      <c r="KD7" s="11">
        <v>2796.8580000000002</v>
      </c>
      <c r="KE7" s="11">
        <v>2802.6590000000001</v>
      </c>
      <c r="KF7" s="11">
        <v>2808.2919999999999</v>
      </c>
      <c r="KG7" s="11">
        <v>2813.2089999999998</v>
      </c>
      <c r="KH7" s="11">
        <v>2818.1</v>
      </c>
      <c r="KI7" s="11">
        <v>2823.1790000000001</v>
      </c>
      <c r="KJ7" s="11">
        <v>2828.078</v>
      </c>
      <c r="KK7" s="11">
        <v>2832.654</v>
      </c>
      <c r="KL7" s="11">
        <v>2837.192</v>
      </c>
      <c r="KM7" s="11">
        <v>2841.922</v>
      </c>
      <c r="KN7" s="11">
        <v>2846.46</v>
      </c>
      <c r="KO7" s="11">
        <v>2851.0050000000001</v>
      </c>
      <c r="KP7" s="11">
        <v>2855.5079999999998</v>
      </c>
      <c r="KQ7" s="11">
        <v>2860.2020000000002</v>
      </c>
      <c r="KR7" s="11">
        <v>2864.7</v>
      </c>
      <c r="KS7" s="11">
        <v>2868.97</v>
      </c>
      <c r="KT7" s="11">
        <v>2873.194</v>
      </c>
      <c r="KU7" s="11">
        <v>2877.6190000000001</v>
      </c>
      <c r="KV7" s="11">
        <v>2881.8339999999998</v>
      </c>
      <c r="KW7" s="11">
        <v>2885.9639999999999</v>
      </c>
      <c r="KX7" s="11">
        <v>2890.0439999999999</v>
      </c>
      <c r="KY7" s="11">
        <v>2894.337</v>
      </c>
      <c r="KZ7" s="11">
        <v>2898.415</v>
      </c>
      <c r="LA7" s="11">
        <v>2902.1860000000001</v>
      </c>
      <c r="LB7" s="11">
        <v>2905.9070000000002</v>
      </c>
      <c r="LC7" s="11">
        <v>2909.627</v>
      </c>
      <c r="LD7" s="11">
        <v>2913.0790000000002</v>
      </c>
      <c r="LE7" s="11">
        <v>2916.41</v>
      </c>
      <c r="LF7" s="11">
        <v>2919.654</v>
      </c>
      <c r="LG7" s="11">
        <v>2923.0650000000001</v>
      </c>
      <c r="LH7" s="11">
        <v>2926.2739999999999</v>
      </c>
      <c r="LI7" s="11">
        <v>2929.2919999999999</v>
      </c>
      <c r="LJ7" s="11">
        <v>2932.2579999999998</v>
      </c>
      <c r="LK7" s="11">
        <v>2935.377</v>
      </c>
      <c r="LL7" s="11">
        <v>2938.3029999999999</v>
      </c>
      <c r="LM7" s="11">
        <v>2940.8760000000002</v>
      </c>
      <c r="LN7" s="11">
        <v>2943.402</v>
      </c>
      <c r="LO7" s="11">
        <v>2946.107</v>
      </c>
      <c r="LP7" s="11">
        <v>2948.61</v>
      </c>
      <c r="LQ7" s="11">
        <v>2951.1030000000001</v>
      </c>
      <c r="LR7" s="11">
        <v>2953.5450000000001</v>
      </c>
      <c r="LS7" s="11">
        <v>2956.1869999999999</v>
      </c>
      <c r="LT7" s="11">
        <v>2958.6219999999998</v>
      </c>
      <c r="LU7" s="11">
        <v>2960.9079999999999</v>
      </c>
      <c r="LV7" s="11">
        <v>2963.1439999999998</v>
      </c>
      <c r="LW7" s="11">
        <v>2965.5889999999999</v>
      </c>
      <c r="LX7" s="11">
        <v>2967.8069999999998</v>
      </c>
      <c r="LY7" s="11">
        <v>2969.8910000000001</v>
      </c>
      <c r="LZ7" s="11">
        <v>2971.922</v>
      </c>
      <c r="MA7" s="11">
        <v>2974.1759999999999</v>
      </c>
      <c r="MB7" s="11">
        <v>2976.1959999999999</v>
      </c>
      <c r="MC7" s="11">
        <v>2978.2130000000002</v>
      </c>
      <c r="MD7" s="11">
        <v>2980.1619999999998</v>
      </c>
      <c r="ME7" s="11">
        <v>2982.3679999999999</v>
      </c>
      <c r="MF7" s="11">
        <v>2984.317</v>
      </c>
      <c r="MG7" s="11">
        <v>2986.3809999999999</v>
      </c>
      <c r="MH7" s="11">
        <v>2988.386</v>
      </c>
      <c r="MI7" s="11">
        <v>2990.6529999999998</v>
      </c>
      <c r="MJ7" s="11">
        <v>2992.6559999999999</v>
      </c>
      <c r="MK7" s="11">
        <v>2994.585</v>
      </c>
      <c r="ML7" s="11">
        <v>2996.4459999999999</v>
      </c>
      <c r="MM7" s="11">
        <v>2998.5949999999998</v>
      </c>
      <c r="MN7" s="11">
        <v>3000.462</v>
      </c>
      <c r="MO7" s="11">
        <v>3002.4389999999999</v>
      </c>
      <c r="MP7" s="11">
        <v>3004.35</v>
      </c>
      <c r="MQ7" s="11">
        <v>3006.5630000000001</v>
      </c>
      <c r="MR7" s="11">
        <v>3008.48</v>
      </c>
      <c r="MS7" s="11">
        <v>3010.4290000000001</v>
      </c>
      <c r="MT7" s="11">
        <v>3012.2829999999999</v>
      </c>
      <c r="MU7" t="s">
        <v>1225</v>
      </c>
      <c r="MV7" t="b">
        <v>1</v>
      </c>
      <c r="MW7" t="s">
        <v>1222</v>
      </c>
      <c r="MX7" t="s">
        <v>1222</v>
      </c>
      <c r="MY7">
        <v>2025</v>
      </c>
      <c r="MZ7">
        <v>1</v>
      </c>
      <c r="NA7" t="s">
        <v>1222</v>
      </c>
      <c r="NB7" s="1" t="s">
        <v>785</v>
      </c>
      <c r="NC7" t="s">
        <v>1448</v>
      </c>
      <c r="ND7" t="s">
        <v>1224</v>
      </c>
      <c r="NE7" t="s">
        <v>1449</v>
      </c>
      <c r="NF7" s="1" t="s">
        <v>3161</v>
      </c>
    </row>
    <row r="8" spans="1:370" x14ac:dyDescent="0.25">
      <c r="A8" t="s">
        <v>1221</v>
      </c>
      <c r="B8" t="s">
        <v>1450</v>
      </c>
      <c r="C8" s="1" t="s">
        <v>3160</v>
      </c>
      <c r="D8" t="s">
        <v>1431</v>
      </c>
      <c r="E8" t="s">
        <v>1432</v>
      </c>
      <c r="F8" t="s">
        <v>1223</v>
      </c>
      <c r="G8" s="10">
        <v>1E-3</v>
      </c>
      <c r="H8" s="10">
        <v>1E-3</v>
      </c>
      <c r="I8" s="10">
        <v>1E-3</v>
      </c>
      <c r="J8" s="10">
        <v>1E-3</v>
      </c>
      <c r="K8" s="10">
        <v>1E-3</v>
      </c>
      <c r="L8" s="10">
        <v>1E-3</v>
      </c>
      <c r="M8" s="10">
        <v>1E-3</v>
      </c>
      <c r="N8" s="10">
        <v>1E-3</v>
      </c>
      <c r="O8" s="10">
        <v>1E-3</v>
      </c>
      <c r="P8" s="10">
        <v>1E-3</v>
      </c>
      <c r="Q8" s="10">
        <v>1E-3</v>
      </c>
      <c r="R8" s="10">
        <v>1E-3</v>
      </c>
      <c r="S8" s="10">
        <v>1E-3</v>
      </c>
      <c r="T8" s="10">
        <v>1E-3</v>
      </c>
      <c r="U8" s="10">
        <v>1E-3</v>
      </c>
      <c r="V8" s="10">
        <v>1E-3</v>
      </c>
      <c r="W8" s="10">
        <v>1E-3</v>
      </c>
      <c r="X8" s="10">
        <v>1E-3</v>
      </c>
      <c r="Y8" s="10">
        <v>1E-3</v>
      </c>
      <c r="Z8" s="10">
        <v>1E-3</v>
      </c>
      <c r="AA8" s="10">
        <v>1E-3</v>
      </c>
      <c r="AB8" s="10">
        <v>3971</v>
      </c>
      <c r="AC8" s="10">
        <v>4006</v>
      </c>
      <c r="AD8" s="10">
        <v>4060</v>
      </c>
      <c r="AE8" s="10">
        <v>4067</v>
      </c>
      <c r="AF8" s="10">
        <v>4097</v>
      </c>
      <c r="AG8" s="10">
        <v>4134</v>
      </c>
      <c r="AH8" s="10">
        <v>4159</v>
      </c>
      <c r="AI8" s="10">
        <v>4153</v>
      </c>
      <c r="AJ8" s="10">
        <v>4151</v>
      </c>
      <c r="AK8" s="10">
        <v>4096</v>
      </c>
      <c r="AL8" s="10">
        <v>4055</v>
      </c>
      <c r="AM8" s="10">
        <v>4038</v>
      </c>
      <c r="AN8" s="10">
        <v>4035</v>
      </c>
      <c r="AO8" s="10">
        <v>4040</v>
      </c>
      <c r="AP8" s="10">
        <v>3993</v>
      </c>
      <c r="AQ8" s="10">
        <v>3989</v>
      </c>
      <c r="AR8" s="10">
        <v>3975</v>
      </c>
      <c r="AS8" s="10">
        <v>3952</v>
      </c>
      <c r="AT8" s="10">
        <v>3914</v>
      </c>
      <c r="AU8" s="10">
        <v>3923</v>
      </c>
      <c r="AV8" s="10">
        <v>3958</v>
      </c>
      <c r="AW8" s="10">
        <v>3999</v>
      </c>
      <c r="AX8" s="10">
        <v>4053</v>
      </c>
      <c r="AY8" s="10">
        <v>4088</v>
      </c>
      <c r="AZ8" s="10">
        <v>4117</v>
      </c>
      <c r="BA8" s="10">
        <v>4136</v>
      </c>
      <c r="BB8" s="10">
        <v>4158</v>
      </c>
      <c r="BC8" s="10">
        <v>4152</v>
      </c>
      <c r="BD8" s="10">
        <v>4149</v>
      </c>
      <c r="BE8" s="10">
        <v>4164</v>
      </c>
      <c r="BF8" s="10">
        <v>4172</v>
      </c>
      <c r="BG8" s="10">
        <v>4167</v>
      </c>
      <c r="BH8" s="10">
        <v>4157</v>
      </c>
      <c r="BI8" s="10">
        <v>4169</v>
      </c>
      <c r="BJ8" s="10">
        <v>4174</v>
      </c>
      <c r="BK8" s="10">
        <v>4169</v>
      </c>
      <c r="BL8" s="10">
        <v>4209</v>
      </c>
      <c r="BM8" s="10">
        <v>4234</v>
      </c>
      <c r="BN8" s="10">
        <v>4291</v>
      </c>
      <c r="BO8" s="10">
        <v>4318</v>
      </c>
      <c r="BP8" s="10">
        <v>4357</v>
      </c>
      <c r="BQ8" s="10">
        <v>4417</v>
      </c>
      <c r="BR8" s="10">
        <v>4484</v>
      </c>
      <c r="BS8" s="10">
        <v>4556</v>
      </c>
      <c r="BT8" s="10">
        <v>4572</v>
      </c>
      <c r="BU8" s="10">
        <v>4585</v>
      </c>
      <c r="BV8" s="10">
        <v>4613</v>
      </c>
      <c r="BW8" s="10">
        <v>4618</v>
      </c>
      <c r="BX8" s="10">
        <v>4645</v>
      </c>
      <c r="BY8" s="10">
        <v>4639</v>
      </c>
      <c r="BZ8" s="10">
        <v>4608</v>
      </c>
      <c r="CA8" s="10">
        <v>4579</v>
      </c>
      <c r="CB8" s="10">
        <v>4553</v>
      </c>
      <c r="CC8" s="10">
        <v>4556</v>
      </c>
      <c r="CD8" s="10">
        <v>4541</v>
      </c>
      <c r="CE8" s="10">
        <v>4561</v>
      </c>
      <c r="CF8" s="10">
        <v>4524</v>
      </c>
      <c r="CG8" s="10">
        <v>4438</v>
      </c>
      <c r="CH8" s="10">
        <v>4439</v>
      </c>
      <c r="CI8" s="10">
        <v>4473</v>
      </c>
      <c r="CJ8" s="10">
        <v>4495</v>
      </c>
      <c r="CK8" s="10">
        <v>4531</v>
      </c>
      <c r="CL8" s="10">
        <v>4561</v>
      </c>
      <c r="CM8" s="10">
        <v>4582</v>
      </c>
      <c r="CN8" s="10">
        <v>4605</v>
      </c>
      <c r="CO8" s="10">
        <v>4627</v>
      </c>
      <c r="CP8" s="10">
        <v>4650</v>
      </c>
      <c r="CQ8" s="10">
        <v>4649</v>
      </c>
      <c r="CR8" s="10">
        <v>4663</v>
      </c>
      <c r="CS8" s="10">
        <v>4642</v>
      </c>
      <c r="CT8" s="10">
        <v>4696</v>
      </c>
      <c r="CU8" s="10">
        <v>4689</v>
      </c>
      <c r="CV8" s="10">
        <v>4701</v>
      </c>
      <c r="CW8" s="10">
        <v>4722</v>
      </c>
      <c r="CX8" s="10">
        <v>4722</v>
      </c>
      <c r="CY8" s="10">
        <v>4791</v>
      </c>
      <c r="CZ8" s="10">
        <v>4841</v>
      </c>
      <c r="DA8" s="10">
        <v>4872</v>
      </c>
      <c r="DB8" s="10">
        <v>4868</v>
      </c>
      <c r="DC8" s="10">
        <v>4872</v>
      </c>
      <c r="DD8" s="10">
        <v>4870</v>
      </c>
      <c r="DE8" s="10">
        <v>4919</v>
      </c>
      <c r="DF8" s="10">
        <v>4893</v>
      </c>
      <c r="DG8" s="10">
        <v>4871</v>
      </c>
      <c r="DH8" s="10">
        <v>4872</v>
      </c>
      <c r="DI8" s="10">
        <v>4893</v>
      </c>
      <c r="DJ8" s="10">
        <v>4891</v>
      </c>
      <c r="DK8" s="10">
        <v>4877</v>
      </c>
      <c r="DL8" s="10">
        <v>4887</v>
      </c>
      <c r="DM8" s="10">
        <v>4926</v>
      </c>
      <c r="DN8" s="10">
        <v>4948</v>
      </c>
      <c r="DO8" s="10">
        <v>4990</v>
      </c>
      <c r="DP8" s="10">
        <v>4985</v>
      </c>
      <c r="DQ8" s="10">
        <v>4978</v>
      </c>
      <c r="DR8" s="10">
        <v>4984</v>
      </c>
      <c r="DS8" s="10">
        <v>5000</v>
      </c>
      <c r="DT8" s="10">
        <v>5029</v>
      </c>
      <c r="DU8" s="10">
        <v>5035</v>
      </c>
      <c r="DV8" s="10">
        <v>5039</v>
      </c>
      <c r="DW8" s="10">
        <v>4980</v>
      </c>
      <c r="DX8" s="10">
        <v>5011</v>
      </c>
      <c r="DY8" s="10">
        <v>5033</v>
      </c>
      <c r="DZ8" s="10">
        <v>5043</v>
      </c>
      <c r="EA8" s="10">
        <v>5034</v>
      </c>
      <c r="EB8" s="10">
        <v>5029</v>
      </c>
      <c r="EC8" s="10">
        <v>5027</v>
      </c>
      <c r="ED8" s="10">
        <v>5065</v>
      </c>
      <c r="EE8" s="10">
        <v>5053</v>
      </c>
      <c r="EF8" s="10">
        <v>5044</v>
      </c>
      <c r="EG8" s="10">
        <v>5053</v>
      </c>
      <c r="EH8" s="10">
        <v>5024</v>
      </c>
      <c r="EI8" s="10">
        <v>5033</v>
      </c>
      <c r="EJ8" s="10">
        <v>5014</v>
      </c>
      <c r="EK8" s="10">
        <v>5034</v>
      </c>
      <c r="EL8" s="10">
        <v>5033</v>
      </c>
      <c r="EM8" s="10">
        <v>5033</v>
      </c>
      <c r="EN8" s="10">
        <v>5058</v>
      </c>
      <c r="EO8" s="10">
        <v>5053</v>
      </c>
      <c r="EP8" s="10">
        <v>5081</v>
      </c>
      <c r="EQ8" s="10">
        <v>5106</v>
      </c>
      <c r="ER8" s="10">
        <v>5094</v>
      </c>
      <c r="ES8" s="10">
        <v>5060</v>
      </c>
      <c r="ET8" s="10">
        <v>5021</v>
      </c>
      <c r="EU8" s="10">
        <v>4933</v>
      </c>
      <c r="EV8" s="10">
        <v>4927</v>
      </c>
      <c r="EW8" s="10">
        <v>4874</v>
      </c>
      <c r="EX8" s="10">
        <v>4823</v>
      </c>
      <c r="EY8" s="10">
        <v>4814</v>
      </c>
      <c r="EZ8" s="10">
        <v>4836</v>
      </c>
      <c r="FA8" s="10">
        <v>4846</v>
      </c>
      <c r="FB8" s="10">
        <v>4869</v>
      </c>
      <c r="FC8" s="10">
        <v>4849</v>
      </c>
      <c r="FD8" s="10">
        <v>4807</v>
      </c>
      <c r="FE8" s="10">
        <v>4820</v>
      </c>
      <c r="FF8" s="10">
        <v>4835</v>
      </c>
      <c r="FG8" s="10">
        <v>4924</v>
      </c>
      <c r="FH8" s="10">
        <v>4878</v>
      </c>
      <c r="FI8" s="10">
        <v>4836</v>
      </c>
      <c r="FJ8" s="10">
        <v>4859</v>
      </c>
      <c r="FK8" s="10">
        <v>4900</v>
      </c>
      <c r="FL8" s="10">
        <v>4850</v>
      </c>
      <c r="FM8" s="10">
        <v>4850</v>
      </c>
      <c r="FN8" s="10">
        <v>4901</v>
      </c>
      <c r="FO8" s="10">
        <v>4878</v>
      </c>
      <c r="FP8" s="10">
        <v>4936</v>
      </c>
      <c r="FQ8" s="10">
        <v>4961</v>
      </c>
      <c r="FR8" s="10">
        <v>4979</v>
      </c>
      <c r="FS8" s="10">
        <v>5032</v>
      </c>
      <c r="FT8" s="10">
        <v>5010</v>
      </c>
      <c r="FU8" s="10">
        <v>5024</v>
      </c>
      <c r="FV8" s="10">
        <v>5020</v>
      </c>
      <c r="FW8" s="10">
        <v>5019</v>
      </c>
      <c r="FX8" s="10">
        <v>5038</v>
      </c>
      <c r="FY8" s="10">
        <v>5001</v>
      </c>
      <c r="FZ8" s="10">
        <v>4991</v>
      </c>
      <c r="GA8" s="10">
        <v>5004</v>
      </c>
      <c r="GB8" s="10">
        <v>5019</v>
      </c>
      <c r="GC8" s="10">
        <v>4976</v>
      </c>
      <c r="GD8" s="10">
        <v>4995</v>
      </c>
      <c r="GE8" s="10">
        <v>4999</v>
      </c>
      <c r="GF8" s="10">
        <v>4992</v>
      </c>
      <c r="GG8" s="10">
        <v>4994</v>
      </c>
      <c r="GH8" s="10">
        <v>5008</v>
      </c>
      <c r="GI8" s="10">
        <v>5033</v>
      </c>
      <c r="GJ8" s="10">
        <v>5017</v>
      </c>
      <c r="GK8" s="10">
        <v>5001</v>
      </c>
      <c r="GL8" s="10">
        <v>4971</v>
      </c>
      <c r="GM8" s="10">
        <v>4938</v>
      </c>
      <c r="GN8" s="10">
        <v>4976</v>
      </c>
      <c r="GO8" s="10">
        <v>4842</v>
      </c>
      <c r="GP8" s="10">
        <v>4831</v>
      </c>
      <c r="GQ8" s="10">
        <v>4809</v>
      </c>
      <c r="GR8" s="10">
        <v>4771</v>
      </c>
      <c r="GS8" s="10">
        <v>4823</v>
      </c>
      <c r="GT8" s="10">
        <v>4760</v>
      </c>
      <c r="GU8" s="10">
        <v>4797</v>
      </c>
      <c r="GV8" s="10">
        <v>4751</v>
      </c>
      <c r="GW8" s="10">
        <v>4749</v>
      </c>
      <c r="GX8" s="10">
        <v>4743</v>
      </c>
      <c r="GY8" s="10">
        <v>4775</v>
      </c>
      <c r="GZ8" s="10">
        <v>4714</v>
      </c>
      <c r="HA8" s="10">
        <v>4756</v>
      </c>
      <c r="HB8" s="10">
        <v>4773</v>
      </c>
      <c r="HC8" s="10">
        <v>4754</v>
      </c>
      <c r="HD8" s="10">
        <v>4735</v>
      </c>
      <c r="HE8" s="10">
        <v>4704</v>
      </c>
      <c r="HF8" s="10">
        <v>4697</v>
      </c>
      <c r="HG8" s="10">
        <v>4708</v>
      </c>
      <c r="HH8" s="11">
        <v>4698.5050000000001</v>
      </c>
      <c r="HI8" s="11">
        <v>4684.3850000000002</v>
      </c>
      <c r="HJ8" s="11">
        <v>4679.72</v>
      </c>
      <c r="HK8" s="11">
        <v>4688.0649999999996</v>
      </c>
      <c r="HL8" s="11">
        <v>4698.6980000000003</v>
      </c>
      <c r="HM8" s="11">
        <v>4710.9139999999998</v>
      </c>
      <c r="HN8" s="11">
        <v>4726.4620000000004</v>
      </c>
      <c r="HO8" s="11">
        <v>4741.9520000000002</v>
      </c>
      <c r="HP8" s="11">
        <v>4758.6270000000004</v>
      </c>
      <c r="HQ8" s="11">
        <v>4782.4279999999999</v>
      </c>
      <c r="HR8" s="11">
        <v>4809.2219999999998</v>
      </c>
      <c r="HS8" s="11">
        <v>4834.4709999999995</v>
      </c>
      <c r="HT8" s="11">
        <v>4859.8410000000003</v>
      </c>
      <c r="HU8" s="11">
        <v>4885.38</v>
      </c>
      <c r="HV8" s="11">
        <v>4906.7690000000002</v>
      </c>
      <c r="HW8" s="11">
        <v>4923.9560000000001</v>
      </c>
      <c r="HX8" s="11">
        <v>4939.9690000000001</v>
      </c>
      <c r="HY8" s="11">
        <v>4954.3029999999999</v>
      </c>
      <c r="HZ8" s="11">
        <v>4968.6570000000002</v>
      </c>
      <c r="IA8" s="11">
        <v>4981.0569999999998</v>
      </c>
      <c r="IB8" s="11">
        <v>4992.6139999999996</v>
      </c>
      <c r="IC8" s="11">
        <v>5003.2479999999996</v>
      </c>
      <c r="ID8" s="11">
        <v>5014.09</v>
      </c>
      <c r="IE8" s="11">
        <v>5024.808</v>
      </c>
      <c r="IF8" s="11">
        <v>5035.5590000000002</v>
      </c>
      <c r="IG8" s="11">
        <v>5045.4620000000004</v>
      </c>
      <c r="IH8" s="11">
        <v>5055.3019999999997</v>
      </c>
      <c r="II8" s="11">
        <v>5064.567</v>
      </c>
      <c r="IJ8" s="11">
        <v>5073.3360000000002</v>
      </c>
      <c r="IK8" s="11">
        <v>5082.0630000000001</v>
      </c>
      <c r="IL8" s="11">
        <v>5090.6570000000002</v>
      </c>
      <c r="IM8" s="11">
        <v>5099.7349999999997</v>
      </c>
      <c r="IN8" s="11">
        <v>5108.0029999999997</v>
      </c>
      <c r="IO8" s="11">
        <v>5115.6239999999998</v>
      </c>
      <c r="IP8" s="11">
        <v>5122.4639999999999</v>
      </c>
      <c r="IQ8" s="11">
        <v>5129.4250000000002</v>
      </c>
      <c r="IR8" s="11">
        <v>5135.8900000000003</v>
      </c>
      <c r="IS8" s="11">
        <v>5142.2669999999998</v>
      </c>
      <c r="IT8" s="11">
        <v>5148.674</v>
      </c>
      <c r="IU8" s="11">
        <v>5154.616</v>
      </c>
      <c r="IV8" s="11">
        <v>5160.5730000000003</v>
      </c>
      <c r="IW8" s="11">
        <v>5166.5659999999998</v>
      </c>
      <c r="IX8" s="11">
        <v>5172.5029999999997</v>
      </c>
      <c r="IY8" s="11">
        <v>5178.375</v>
      </c>
      <c r="IZ8" s="11">
        <v>5184.2420000000002</v>
      </c>
      <c r="JA8" s="11">
        <v>5190.1450000000004</v>
      </c>
      <c r="JB8" s="11">
        <v>5196.0050000000001</v>
      </c>
      <c r="JC8" s="11">
        <v>5201.8130000000001</v>
      </c>
      <c r="JD8" s="11">
        <v>5207.6360000000004</v>
      </c>
      <c r="JE8" s="11">
        <v>5213.4740000000002</v>
      </c>
      <c r="JF8" s="11">
        <v>5219.2709999999997</v>
      </c>
      <c r="JG8" s="11">
        <v>5225.0159999999996</v>
      </c>
      <c r="JH8" s="11">
        <v>5230.7619999999997</v>
      </c>
      <c r="JI8" s="11">
        <v>5236.5410000000002</v>
      </c>
      <c r="JJ8" s="11">
        <v>5242.3249999999998</v>
      </c>
      <c r="JK8" s="11">
        <v>5248.06</v>
      </c>
      <c r="JL8" s="11">
        <v>5253.81</v>
      </c>
      <c r="JM8" s="11">
        <v>5259.5879999999997</v>
      </c>
      <c r="JN8" s="11">
        <v>5265.3689999999997</v>
      </c>
      <c r="JO8" s="11">
        <v>5271.1149999999998</v>
      </c>
      <c r="JP8" s="11">
        <v>5276.8819999999996</v>
      </c>
      <c r="JQ8" s="11">
        <v>5282.6509999999998</v>
      </c>
      <c r="JR8" s="11">
        <v>5288.402</v>
      </c>
      <c r="JS8" s="11">
        <v>5294.8810000000003</v>
      </c>
      <c r="JT8" s="11">
        <v>5301.39</v>
      </c>
      <c r="JU8" s="11">
        <v>5307.9979999999996</v>
      </c>
      <c r="JV8" s="11">
        <v>5314.5820000000003</v>
      </c>
      <c r="JW8" s="11">
        <v>5321.098</v>
      </c>
      <c r="JX8" s="11">
        <v>5327.6469999999999</v>
      </c>
      <c r="JY8" s="11">
        <v>5333.54</v>
      </c>
      <c r="JZ8" s="11">
        <v>5339.3919999999998</v>
      </c>
      <c r="KA8" s="11">
        <v>5345.1419999999998</v>
      </c>
      <c r="KB8" s="11">
        <v>5350.8980000000001</v>
      </c>
      <c r="KC8" s="11">
        <v>5355.81</v>
      </c>
      <c r="KD8" s="11">
        <v>5360.6719999999996</v>
      </c>
      <c r="KE8" s="11">
        <v>5365.4520000000002</v>
      </c>
      <c r="KF8" s="11">
        <v>5370.25</v>
      </c>
      <c r="KG8" s="11">
        <v>5373.6019999999999</v>
      </c>
      <c r="KH8" s="11">
        <v>5376.9030000000002</v>
      </c>
      <c r="KI8" s="11">
        <v>5380.1059999999998</v>
      </c>
      <c r="KJ8" s="11">
        <v>5383.3410000000003</v>
      </c>
      <c r="KK8" s="11">
        <v>5385.8940000000002</v>
      </c>
      <c r="KL8" s="11">
        <v>5388.4129999999996</v>
      </c>
      <c r="KM8" s="11">
        <v>5390.835</v>
      </c>
      <c r="KN8" s="11">
        <v>5393.2920000000004</v>
      </c>
      <c r="KO8" s="11">
        <v>5395.7240000000002</v>
      </c>
      <c r="KP8" s="11">
        <v>5398.1310000000003</v>
      </c>
      <c r="KQ8" s="11">
        <v>5400.4369999999999</v>
      </c>
      <c r="KR8" s="11">
        <v>5402.8040000000001</v>
      </c>
      <c r="KS8" s="11">
        <v>5404.6769999999997</v>
      </c>
      <c r="KT8" s="11">
        <v>5406.5360000000001</v>
      </c>
      <c r="KU8" s="11">
        <v>5408.2830000000004</v>
      </c>
      <c r="KV8" s="11">
        <v>5410.0910000000003</v>
      </c>
      <c r="KW8" s="11">
        <v>5411.6779999999999</v>
      </c>
      <c r="KX8" s="11">
        <v>5413.25</v>
      </c>
      <c r="KY8" s="11">
        <v>5414.7129999999997</v>
      </c>
      <c r="KZ8" s="11">
        <v>5416.2420000000002</v>
      </c>
      <c r="LA8" s="11">
        <v>5417.1210000000001</v>
      </c>
      <c r="LB8" s="11">
        <v>5417.9870000000001</v>
      </c>
      <c r="LC8" s="11">
        <v>5418.4350000000004</v>
      </c>
      <c r="LD8" s="11">
        <v>5418.7479999999996</v>
      </c>
      <c r="LE8" s="11">
        <v>5418.66</v>
      </c>
      <c r="LF8" s="11">
        <v>5418.4359999999997</v>
      </c>
      <c r="LG8" s="11">
        <v>5418.0190000000002</v>
      </c>
      <c r="LH8" s="11">
        <v>5417.607</v>
      </c>
      <c r="LI8" s="11">
        <v>5416.8050000000003</v>
      </c>
      <c r="LJ8" s="11">
        <v>5415.9359999999997</v>
      </c>
      <c r="LK8" s="11">
        <v>5414.924</v>
      </c>
      <c r="LL8" s="11">
        <v>5413.9579999999996</v>
      </c>
      <c r="LM8" s="11">
        <v>5412.33</v>
      </c>
      <c r="LN8" s="11">
        <v>5410.6769999999997</v>
      </c>
      <c r="LO8" s="11">
        <v>5408.893</v>
      </c>
      <c r="LP8" s="11">
        <v>5407.18</v>
      </c>
      <c r="LQ8" s="11">
        <v>5405.4350000000004</v>
      </c>
      <c r="LR8" s="11">
        <v>5403.6750000000002</v>
      </c>
      <c r="LS8" s="11">
        <v>5401.7920000000004</v>
      </c>
      <c r="LT8" s="11">
        <v>5399.9960000000001</v>
      </c>
      <c r="LU8" s="11">
        <v>5397.9139999999998</v>
      </c>
      <c r="LV8" s="11">
        <v>5395.835</v>
      </c>
      <c r="LW8" s="11">
        <v>5393.6310000000003</v>
      </c>
      <c r="LX8" s="11">
        <v>5391.5259999999998</v>
      </c>
      <c r="LY8" s="11">
        <v>5389.1610000000001</v>
      </c>
      <c r="LZ8" s="11">
        <v>5386.79</v>
      </c>
      <c r="MA8" s="11">
        <v>5384.2889999999998</v>
      </c>
      <c r="MB8" s="11">
        <v>5381.8959999999997</v>
      </c>
      <c r="MC8" s="11">
        <v>5379.4830000000002</v>
      </c>
      <c r="MD8" s="11">
        <v>5377.0749999999998</v>
      </c>
      <c r="ME8" s="11">
        <v>5374.5190000000002</v>
      </c>
      <c r="MF8" s="11">
        <v>5372.0870000000004</v>
      </c>
      <c r="MG8" s="11">
        <v>5369.82</v>
      </c>
      <c r="MH8" s="11">
        <v>5367.5640000000003</v>
      </c>
      <c r="MI8" s="11">
        <v>5365.165</v>
      </c>
      <c r="MJ8" s="11">
        <v>5362.8850000000002</v>
      </c>
      <c r="MK8" s="11">
        <v>5360.44</v>
      </c>
      <c r="ML8" s="11">
        <v>5358.0010000000002</v>
      </c>
      <c r="MM8" s="11">
        <v>5355.4059999999999</v>
      </c>
      <c r="MN8" s="11">
        <v>5352.9340000000002</v>
      </c>
      <c r="MO8" s="11">
        <v>5350.62</v>
      </c>
      <c r="MP8" s="11">
        <v>5348.3270000000002</v>
      </c>
      <c r="MQ8" s="11">
        <v>5345.8639999999996</v>
      </c>
      <c r="MR8" s="11">
        <v>5343.5460000000003</v>
      </c>
      <c r="MS8" s="11">
        <v>5341.2049999999999</v>
      </c>
      <c r="MT8" s="11">
        <v>5338.8940000000002</v>
      </c>
      <c r="MU8" t="s">
        <v>1225</v>
      </c>
      <c r="MV8" t="b">
        <v>1</v>
      </c>
      <c r="MW8" t="s">
        <v>1222</v>
      </c>
      <c r="MX8" t="s">
        <v>1222</v>
      </c>
      <c r="MY8">
        <v>2025</v>
      </c>
      <c r="MZ8">
        <v>1</v>
      </c>
      <c r="NA8" t="s">
        <v>1222</v>
      </c>
      <c r="NB8" s="1" t="s">
        <v>787</v>
      </c>
      <c r="NC8" s="1" t="s">
        <v>1451</v>
      </c>
      <c r="ND8" t="s">
        <v>1224</v>
      </c>
      <c r="NE8" t="s">
        <v>1452</v>
      </c>
      <c r="NF8" s="1" t="s">
        <v>3161</v>
      </c>
    </row>
    <row r="9" spans="1:370" x14ac:dyDescent="0.25">
      <c r="A9" t="s">
        <v>1221</v>
      </c>
      <c r="B9" t="s">
        <v>1453</v>
      </c>
      <c r="C9" s="1" t="s">
        <v>3160</v>
      </c>
      <c r="D9" t="s">
        <v>1431</v>
      </c>
      <c r="E9" t="s">
        <v>1432</v>
      </c>
      <c r="F9" t="s">
        <v>1223</v>
      </c>
      <c r="G9" s="10">
        <v>1E-3</v>
      </c>
      <c r="H9" s="10">
        <v>1E-3</v>
      </c>
      <c r="I9" s="10">
        <v>1E-3</v>
      </c>
      <c r="J9" s="10">
        <v>1E-3</v>
      </c>
      <c r="K9" s="10">
        <v>1E-3</v>
      </c>
      <c r="L9" s="10">
        <v>1E-3</v>
      </c>
      <c r="M9" s="10">
        <v>1E-3</v>
      </c>
      <c r="N9" s="10">
        <v>1E-3</v>
      </c>
      <c r="O9" s="10">
        <v>1E-3</v>
      </c>
      <c r="P9" s="10">
        <v>1E-3</v>
      </c>
      <c r="Q9" s="10">
        <v>1E-3</v>
      </c>
      <c r="R9" s="10">
        <v>1E-3</v>
      </c>
      <c r="S9" s="10">
        <v>1E-3</v>
      </c>
      <c r="T9" s="10">
        <v>1E-3</v>
      </c>
      <c r="U9" s="10">
        <v>1E-3</v>
      </c>
      <c r="V9" s="10">
        <v>1E-3</v>
      </c>
      <c r="W9" s="10">
        <v>1E-3</v>
      </c>
      <c r="X9" s="10">
        <v>1E-3</v>
      </c>
      <c r="Y9" s="10">
        <v>1E-3</v>
      </c>
      <c r="Z9" s="10">
        <v>1E-3</v>
      </c>
      <c r="AA9" s="10">
        <v>1E-3</v>
      </c>
      <c r="AB9" s="10">
        <v>1389</v>
      </c>
      <c r="AC9" s="10">
        <v>1391</v>
      </c>
      <c r="AD9" s="10">
        <v>1393</v>
      </c>
      <c r="AE9" s="10">
        <v>1395</v>
      </c>
      <c r="AF9" s="10">
        <v>1397</v>
      </c>
      <c r="AG9" s="10">
        <v>1402</v>
      </c>
      <c r="AH9" s="10">
        <v>1409</v>
      </c>
      <c r="AI9" s="10">
        <v>1408</v>
      </c>
      <c r="AJ9" s="10">
        <v>1406</v>
      </c>
      <c r="AK9" s="10">
        <v>1398</v>
      </c>
      <c r="AL9" s="10">
        <v>1384</v>
      </c>
      <c r="AM9" s="10">
        <v>1369</v>
      </c>
      <c r="AN9" s="10">
        <v>1359</v>
      </c>
      <c r="AO9" s="10">
        <v>1352</v>
      </c>
      <c r="AP9" s="10">
        <v>1339</v>
      </c>
      <c r="AQ9" s="10">
        <v>1333</v>
      </c>
      <c r="AR9" s="10">
        <v>1325</v>
      </c>
      <c r="AS9" s="10">
        <v>1312</v>
      </c>
      <c r="AT9" s="10">
        <v>1307</v>
      </c>
      <c r="AU9" s="10">
        <v>1301</v>
      </c>
      <c r="AV9" s="10">
        <v>1296</v>
      </c>
      <c r="AW9" s="10">
        <v>1298</v>
      </c>
      <c r="AX9" s="10">
        <v>1304</v>
      </c>
      <c r="AY9" s="10">
        <v>1308</v>
      </c>
      <c r="AZ9" s="10">
        <v>1310</v>
      </c>
      <c r="BA9" s="10">
        <v>1311</v>
      </c>
      <c r="BB9" s="10">
        <v>1307</v>
      </c>
      <c r="BC9" s="10">
        <v>1305</v>
      </c>
      <c r="BD9" s="10">
        <v>1303</v>
      </c>
      <c r="BE9" s="10">
        <v>1296</v>
      </c>
      <c r="BF9" s="10">
        <v>1289</v>
      </c>
      <c r="BG9" s="10">
        <v>1281</v>
      </c>
      <c r="BH9" s="10">
        <v>1276</v>
      </c>
      <c r="BI9" s="10">
        <v>1274</v>
      </c>
      <c r="BJ9" s="10">
        <v>1269</v>
      </c>
      <c r="BK9" s="10">
        <v>1268</v>
      </c>
      <c r="BL9" s="10">
        <v>1276</v>
      </c>
      <c r="BM9" s="10">
        <v>1288</v>
      </c>
      <c r="BN9" s="10">
        <v>1295</v>
      </c>
      <c r="BO9" s="10">
        <v>1303</v>
      </c>
      <c r="BP9" s="10">
        <v>1311</v>
      </c>
      <c r="BQ9" s="10">
        <v>1322</v>
      </c>
      <c r="BR9" s="10">
        <v>1331</v>
      </c>
      <c r="BS9" s="10">
        <v>1339</v>
      </c>
      <c r="BT9" s="10">
        <v>1360</v>
      </c>
      <c r="BU9" s="10">
        <v>1370</v>
      </c>
      <c r="BV9" s="10">
        <v>1382</v>
      </c>
      <c r="BW9" s="10">
        <v>1388</v>
      </c>
      <c r="BX9" s="10">
        <v>1386</v>
      </c>
      <c r="BY9" s="10">
        <v>1388</v>
      </c>
      <c r="BZ9" s="10">
        <v>1381</v>
      </c>
      <c r="CA9" s="10">
        <v>1367</v>
      </c>
      <c r="CB9" s="10">
        <v>1356</v>
      </c>
      <c r="CC9" s="10">
        <v>1349</v>
      </c>
      <c r="CD9" s="10">
        <v>1345</v>
      </c>
      <c r="CE9" s="10">
        <v>1343</v>
      </c>
      <c r="CF9" s="10">
        <v>1326</v>
      </c>
      <c r="CG9" s="10">
        <v>1291</v>
      </c>
      <c r="CH9" s="10">
        <v>1290</v>
      </c>
      <c r="CI9" s="10">
        <v>1291</v>
      </c>
      <c r="CJ9" s="10">
        <v>1283</v>
      </c>
      <c r="CK9" s="10">
        <v>1280</v>
      </c>
      <c r="CL9" s="10">
        <v>1278</v>
      </c>
      <c r="CM9" s="10">
        <v>1278</v>
      </c>
      <c r="CN9" s="10">
        <v>1287</v>
      </c>
      <c r="CO9" s="10">
        <v>1289</v>
      </c>
      <c r="CP9" s="10">
        <v>1283</v>
      </c>
      <c r="CQ9" s="10">
        <v>1284</v>
      </c>
      <c r="CR9" s="10">
        <v>1291</v>
      </c>
      <c r="CS9" s="10">
        <v>1288</v>
      </c>
      <c r="CT9" s="10">
        <v>1277</v>
      </c>
      <c r="CU9" s="10">
        <v>1263</v>
      </c>
      <c r="CV9" s="10">
        <v>1270</v>
      </c>
      <c r="CW9" s="10">
        <v>1275</v>
      </c>
      <c r="CX9" s="10">
        <v>1294</v>
      </c>
      <c r="CY9" s="10">
        <v>1285</v>
      </c>
      <c r="CZ9" s="10">
        <v>1297</v>
      </c>
      <c r="DA9" s="10">
        <v>1296</v>
      </c>
      <c r="DB9" s="10">
        <v>1303</v>
      </c>
      <c r="DC9" s="10">
        <v>1313</v>
      </c>
      <c r="DD9" s="10">
        <v>1317</v>
      </c>
      <c r="DE9" s="10">
        <v>1325</v>
      </c>
      <c r="DF9" s="10">
        <v>1343</v>
      </c>
      <c r="DG9" s="10">
        <v>1346</v>
      </c>
      <c r="DH9" s="10">
        <v>1346</v>
      </c>
      <c r="DI9" s="10">
        <v>1364</v>
      </c>
      <c r="DJ9" s="10">
        <v>1389</v>
      </c>
      <c r="DK9" s="10">
        <v>1366</v>
      </c>
      <c r="DL9" s="10">
        <v>1359</v>
      </c>
      <c r="DM9" s="10">
        <v>1380</v>
      </c>
      <c r="DN9" s="10">
        <v>1401</v>
      </c>
      <c r="DO9" s="10">
        <v>1400</v>
      </c>
      <c r="DP9" s="10">
        <v>1412</v>
      </c>
      <c r="DQ9" s="10">
        <v>1403</v>
      </c>
      <c r="DR9" s="10">
        <v>1414</v>
      </c>
      <c r="DS9" s="10">
        <v>1404</v>
      </c>
      <c r="DT9" s="10">
        <v>1409</v>
      </c>
      <c r="DU9" s="10">
        <v>1422</v>
      </c>
      <c r="DV9" s="10">
        <v>1428</v>
      </c>
      <c r="DW9" s="10">
        <v>1428</v>
      </c>
      <c r="DX9" s="10">
        <v>1436</v>
      </c>
      <c r="DY9" s="10">
        <v>1430</v>
      </c>
      <c r="DZ9" s="10">
        <v>1428</v>
      </c>
      <c r="EA9" s="10">
        <v>1420</v>
      </c>
      <c r="EB9" s="10">
        <v>1427</v>
      </c>
      <c r="EC9" s="10">
        <v>1435</v>
      </c>
      <c r="ED9" s="10">
        <v>1444</v>
      </c>
      <c r="EE9" s="10">
        <v>1456</v>
      </c>
      <c r="EF9" s="10">
        <v>1471</v>
      </c>
      <c r="EG9" s="10">
        <v>1479</v>
      </c>
      <c r="EH9" s="10">
        <v>1494</v>
      </c>
      <c r="EI9" s="10">
        <v>1507</v>
      </c>
      <c r="EJ9" s="10">
        <v>1503</v>
      </c>
      <c r="EK9" s="10">
        <v>1496</v>
      </c>
      <c r="EL9" s="10">
        <v>1511</v>
      </c>
      <c r="EM9" s="10">
        <v>1501</v>
      </c>
      <c r="EN9" s="10">
        <v>1510</v>
      </c>
      <c r="EO9" s="10">
        <v>1519</v>
      </c>
      <c r="EP9" s="10">
        <v>1528</v>
      </c>
      <c r="EQ9" s="10">
        <v>1514</v>
      </c>
      <c r="ER9" s="10">
        <v>1522</v>
      </c>
      <c r="ES9" s="10">
        <v>1521</v>
      </c>
      <c r="ET9" s="10">
        <v>1527</v>
      </c>
      <c r="EU9" s="10">
        <v>1521</v>
      </c>
      <c r="EV9" s="10">
        <v>1505</v>
      </c>
      <c r="EW9" s="10">
        <v>1509</v>
      </c>
      <c r="EX9" s="10">
        <v>1486</v>
      </c>
      <c r="EY9" s="10">
        <v>1460</v>
      </c>
      <c r="EZ9" s="10">
        <v>1463</v>
      </c>
      <c r="FA9" s="10">
        <v>1459</v>
      </c>
      <c r="FB9" s="10">
        <v>1460</v>
      </c>
      <c r="FC9" s="10">
        <v>1500</v>
      </c>
      <c r="FD9" s="10">
        <v>1493</v>
      </c>
      <c r="FE9" s="10">
        <v>1488</v>
      </c>
      <c r="FF9" s="10">
        <v>1494</v>
      </c>
      <c r="FG9" s="10">
        <v>1514</v>
      </c>
      <c r="FH9" s="10">
        <v>1511</v>
      </c>
      <c r="FI9" s="10">
        <v>1513</v>
      </c>
      <c r="FJ9" s="10">
        <v>1517</v>
      </c>
      <c r="FK9" s="10">
        <v>1501</v>
      </c>
      <c r="FL9" s="10">
        <v>1489</v>
      </c>
      <c r="FM9" s="10">
        <v>1506</v>
      </c>
      <c r="FN9" s="10">
        <v>1505</v>
      </c>
      <c r="FO9" s="10">
        <v>1515</v>
      </c>
      <c r="FP9" s="10">
        <v>1511</v>
      </c>
      <c r="FQ9" s="10">
        <v>1534</v>
      </c>
      <c r="FR9" s="10">
        <v>1560</v>
      </c>
      <c r="FS9" s="10">
        <v>1544</v>
      </c>
      <c r="FT9" s="10">
        <v>1611</v>
      </c>
      <c r="FU9" s="10">
        <v>1615</v>
      </c>
      <c r="FV9" s="10">
        <v>1657</v>
      </c>
      <c r="FW9" s="10">
        <v>1690</v>
      </c>
      <c r="FX9" s="10">
        <v>1716</v>
      </c>
      <c r="FY9" s="10">
        <v>1737</v>
      </c>
      <c r="FZ9" s="10">
        <v>1724</v>
      </c>
      <c r="GA9" s="10">
        <v>1732</v>
      </c>
      <c r="GB9" s="10">
        <v>1725</v>
      </c>
      <c r="GC9" s="10">
        <v>1697</v>
      </c>
      <c r="GD9" s="10">
        <v>1697</v>
      </c>
      <c r="GE9" s="10">
        <v>1695</v>
      </c>
      <c r="GF9" s="10">
        <v>1727</v>
      </c>
      <c r="GG9" s="10">
        <v>1740</v>
      </c>
      <c r="GH9" s="10">
        <v>1806</v>
      </c>
      <c r="GI9" s="10">
        <v>1781</v>
      </c>
      <c r="GJ9" s="10">
        <v>1814</v>
      </c>
      <c r="GK9" s="10">
        <v>1803</v>
      </c>
      <c r="GL9" s="10">
        <v>1806</v>
      </c>
      <c r="GM9" s="10">
        <v>1802</v>
      </c>
      <c r="GN9" s="10">
        <v>1802</v>
      </c>
      <c r="GO9" s="10">
        <v>1785</v>
      </c>
      <c r="GP9" s="10">
        <v>1754</v>
      </c>
      <c r="GQ9" s="10">
        <v>1825</v>
      </c>
      <c r="GR9" s="10">
        <v>1811</v>
      </c>
      <c r="GS9" s="10">
        <v>1817</v>
      </c>
      <c r="GT9" s="10">
        <v>1824</v>
      </c>
      <c r="GU9" s="10">
        <v>1823</v>
      </c>
      <c r="GV9" s="10">
        <v>1843</v>
      </c>
      <c r="GW9" s="10">
        <v>1877</v>
      </c>
      <c r="GX9" s="10">
        <v>1890</v>
      </c>
      <c r="GY9" s="10">
        <v>1896</v>
      </c>
      <c r="GZ9" s="10">
        <v>1847</v>
      </c>
      <c r="HA9" s="10">
        <v>1848</v>
      </c>
      <c r="HB9" s="10">
        <v>1895</v>
      </c>
      <c r="HC9" s="10">
        <v>1896</v>
      </c>
      <c r="HD9" s="10">
        <v>1878</v>
      </c>
      <c r="HE9" s="10">
        <v>1879</v>
      </c>
      <c r="HF9" s="10">
        <v>1900</v>
      </c>
      <c r="HG9" s="10">
        <v>1887</v>
      </c>
      <c r="HH9" s="11">
        <v>1902.0640000000001</v>
      </c>
      <c r="HI9" s="11">
        <v>1906.81</v>
      </c>
      <c r="HJ9" s="11">
        <v>1911.585</v>
      </c>
      <c r="HK9" s="11">
        <v>1917.288</v>
      </c>
      <c r="HL9" s="11">
        <v>1924.0329999999999</v>
      </c>
      <c r="HM9" s="11">
        <v>1930.7670000000001</v>
      </c>
      <c r="HN9" s="11">
        <v>1938.491</v>
      </c>
      <c r="HO9" s="11">
        <v>1946.6849999999999</v>
      </c>
      <c r="HP9" s="11">
        <v>1954.991</v>
      </c>
      <c r="HQ9" s="11">
        <v>1965.16</v>
      </c>
      <c r="HR9" s="11">
        <v>1976.4649999999999</v>
      </c>
      <c r="HS9" s="11">
        <v>1987.335</v>
      </c>
      <c r="HT9" s="11">
        <v>1998.2619999999999</v>
      </c>
      <c r="HU9" s="11">
        <v>2009.2619999999999</v>
      </c>
      <c r="HV9" s="11">
        <v>2019.2639999999999</v>
      </c>
      <c r="HW9" s="11">
        <v>2028.357</v>
      </c>
      <c r="HX9" s="11">
        <v>2036.982</v>
      </c>
      <c r="HY9" s="11">
        <v>2044.5219999999999</v>
      </c>
      <c r="HZ9" s="11">
        <v>2052.0810000000001</v>
      </c>
      <c r="IA9" s="11">
        <v>2058.6390000000001</v>
      </c>
      <c r="IB9" s="11">
        <v>2065.0619999999999</v>
      </c>
      <c r="IC9" s="11">
        <v>2070.6260000000002</v>
      </c>
      <c r="ID9" s="11">
        <v>2076.25</v>
      </c>
      <c r="IE9" s="11">
        <v>2081.7489999999998</v>
      </c>
      <c r="IF9" s="11">
        <v>2087.2979999999998</v>
      </c>
      <c r="IG9" s="11">
        <v>2092.491</v>
      </c>
      <c r="IH9" s="11">
        <v>2097.6660000000002</v>
      </c>
      <c r="II9" s="11">
        <v>2102.567</v>
      </c>
      <c r="IJ9" s="11">
        <v>2107.3380000000002</v>
      </c>
      <c r="IK9" s="11">
        <v>2112.0990000000002</v>
      </c>
      <c r="IL9" s="11">
        <v>2116.8440000000001</v>
      </c>
      <c r="IM9" s="11">
        <v>2121.6950000000002</v>
      </c>
      <c r="IN9" s="11">
        <v>2126.2159999999999</v>
      </c>
      <c r="IO9" s="11">
        <v>2130.4859999999999</v>
      </c>
      <c r="IP9" s="11">
        <v>2134.3879999999999</v>
      </c>
      <c r="IQ9" s="11">
        <v>2138.3539999999998</v>
      </c>
      <c r="IR9" s="11">
        <v>2142.1419999999998</v>
      </c>
      <c r="IS9" s="11">
        <v>2145.9180000000001</v>
      </c>
      <c r="IT9" s="11">
        <v>2149.6889999999999</v>
      </c>
      <c r="IU9" s="11">
        <v>2153.2310000000002</v>
      </c>
      <c r="IV9" s="11">
        <v>2156.8020000000001</v>
      </c>
      <c r="IW9" s="11">
        <v>2160.3850000000002</v>
      </c>
      <c r="IX9" s="11">
        <v>2163.9209999999998</v>
      </c>
      <c r="IY9" s="11">
        <v>2167.3969999999999</v>
      </c>
      <c r="IZ9" s="11">
        <v>2170.875</v>
      </c>
      <c r="JA9" s="11">
        <v>2174.3780000000002</v>
      </c>
      <c r="JB9" s="11">
        <v>2177.87</v>
      </c>
      <c r="JC9" s="11">
        <v>2181.3139999999999</v>
      </c>
      <c r="JD9" s="11">
        <v>2184.779</v>
      </c>
      <c r="JE9" s="11">
        <v>2188.2429999999999</v>
      </c>
      <c r="JF9" s="11">
        <v>2191.6999999999998</v>
      </c>
      <c r="JG9" s="11">
        <v>2195.1350000000002</v>
      </c>
      <c r="JH9" s="11">
        <v>2198.5929999999998</v>
      </c>
      <c r="JI9" s="11">
        <v>2202.0880000000002</v>
      </c>
      <c r="JJ9" s="11">
        <v>2205.6149999999998</v>
      </c>
      <c r="JK9" s="11">
        <v>2209.0970000000002</v>
      </c>
      <c r="JL9" s="11">
        <v>2212.6219999999998</v>
      </c>
      <c r="JM9" s="11">
        <v>2216.1790000000001</v>
      </c>
      <c r="JN9" s="11">
        <v>2219.7629999999999</v>
      </c>
      <c r="JO9" s="11">
        <v>2223.3029999999999</v>
      </c>
      <c r="JP9" s="11">
        <v>2226.8629999999998</v>
      </c>
      <c r="JQ9" s="11">
        <v>2230.4270000000001</v>
      </c>
      <c r="JR9" s="11">
        <v>2234.0100000000002</v>
      </c>
      <c r="JS9" s="11">
        <v>2237.89</v>
      </c>
      <c r="JT9" s="11">
        <v>2241.8110000000001</v>
      </c>
      <c r="JU9" s="11">
        <v>2245.77</v>
      </c>
      <c r="JV9" s="11">
        <v>2249.7190000000001</v>
      </c>
      <c r="JW9" s="11">
        <v>2253.614</v>
      </c>
      <c r="JX9" s="11">
        <v>2257.5520000000001</v>
      </c>
      <c r="JY9" s="11">
        <v>2261.2069999999999</v>
      </c>
      <c r="JZ9" s="11">
        <v>2264.85</v>
      </c>
      <c r="KA9" s="11">
        <v>2268.4090000000001</v>
      </c>
      <c r="KB9" s="11">
        <v>2271.9859999999999</v>
      </c>
      <c r="KC9" s="11">
        <v>2275.1880000000001</v>
      </c>
      <c r="KD9" s="11">
        <v>2278.3809999999999</v>
      </c>
      <c r="KE9" s="11">
        <v>2281.5050000000001</v>
      </c>
      <c r="KF9" s="11">
        <v>2284.674</v>
      </c>
      <c r="KG9" s="11">
        <v>2287.2130000000002</v>
      </c>
      <c r="KH9" s="11">
        <v>2289.7350000000001</v>
      </c>
      <c r="KI9" s="11">
        <v>2292.1970000000001</v>
      </c>
      <c r="KJ9" s="11">
        <v>2294.712</v>
      </c>
      <c r="KK9" s="11">
        <v>2296.9229999999998</v>
      </c>
      <c r="KL9" s="11">
        <v>2299.1309999999999</v>
      </c>
      <c r="KM9" s="11">
        <v>2301.2600000000002</v>
      </c>
      <c r="KN9" s="11">
        <v>2303.4380000000001</v>
      </c>
      <c r="KO9" s="11">
        <v>2305.5970000000002</v>
      </c>
      <c r="KP9" s="11">
        <v>2307.7429999999999</v>
      </c>
      <c r="KQ9" s="11">
        <v>2309.817</v>
      </c>
      <c r="KR9" s="11">
        <v>2311.951</v>
      </c>
      <c r="KS9" s="11">
        <v>2313.8629999999998</v>
      </c>
      <c r="KT9" s="11">
        <v>2315.7730000000001</v>
      </c>
      <c r="KU9" s="11">
        <v>2317.6</v>
      </c>
      <c r="KV9" s="11">
        <v>2319.491</v>
      </c>
      <c r="KW9" s="11">
        <v>2321.2849999999999</v>
      </c>
      <c r="KX9" s="11">
        <v>2323.078</v>
      </c>
      <c r="KY9" s="11">
        <v>2324.7779999999998</v>
      </c>
      <c r="KZ9" s="11">
        <v>2326.5509999999999</v>
      </c>
      <c r="LA9" s="11">
        <v>2328.0309999999999</v>
      </c>
      <c r="LB9" s="11">
        <v>2329.5189999999998</v>
      </c>
      <c r="LC9" s="11">
        <v>2330.7660000000001</v>
      </c>
      <c r="LD9" s="11">
        <v>2332.0140000000001</v>
      </c>
      <c r="LE9" s="11">
        <v>2333.09</v>
      </c>
      <c r="LF9" s="11">
        <v>2334.1109999999999</v>
      </c>
      <c r="LG9" s="11">
        <v>2335.0329999999999</v>
      </c>
      <c r="LH9" s="11">
        <v>2336.04</v>
      </c>
      <c r="LI9" s="11">
        <v>2336.8539999999998</v>
      </c>
      <c r="LJ9" s="11">
        <v>2337.6559999999999</v>
      </c>
      <c r="LK9" s="11">
        <v>2338.2860000000001</v>
      </c>
      <c r="LL9" s="11">
        <v>2339.0279999999998</v>
      </c>
      <c r="LM9" s="11">
        <v>2339.4690000000001</v>
      </c>
      <c r="LN9" s="11">
        <v>2339.913</v>
      </c>
      <c r="LO9" s="11">
        <v>2340.192</v>
      </c>
      <c r="LP9" s="11">
        <v>2340.5970000000002</v>
      </c>
      <c r="LQ9" s="11">
        <v>2340.9659999999999</v>
      </c>
      <c r="LR9" s="11">
        <v>2341.3470000000002</v>
      </c>
      <c r="LS9" s="11">
        <v>2341.5590000000002</v>
      </c>
      <c r="LT9" s="11">
        <v>2341.9059999999999</v>
      </c>
      <c r="LU9" s="11">
        <v>2342.1089999999999</v>
      </c>
      <c r="LV9" s="11">
        <v>2342.3310000000001</v>
      </c>
      <c r="LW9" s="11">
        <v>2342.3829999999998</v>
      </c>
      <c r="LX9" s="11">
        <v>2342.585</v>
      </c>
      <c r="LY9" s="11">
        <v>2342.652</v>
      </c>
      <c r="LZ9" s="11">
        <v>2342.741</v>
      </c>
      <c r="MA9" s="11">
        <v>2342.6509999999998</v>
      </c>
      <c r="MB9" s="11">
        <v>2342.7199999999998</v>
      </c>
      <c r="MC9" s="11">
        <v>2342.7530000000002</v>
      </c>
      <c r="MD9" s="11">
        <v>2342.8200000000002</v>
      </c>
      <c r="ME9" s="11">
        <v>2342.6849999999999</v>
      </c>
      <c r="MF9" s="11">
        <v>2342.7139999999999</v>
      </c>
      <c r="MG9" s="11">
        <v>2342.7910000000002</v>
      </c>
      <c r="MH9" s="11">
        <v>2342.902</v>
      </c>
      <c r="MI9" s="11">
        <v>2342.8069999999998</v>
      </c>
      <c r="MJ9" s="11">
        <v>2342.8829999999998</v>
      </c>
      <c r="MK9" s="11">
        <v>2342.8620000000001</v>
      </c>
      <c r="ML9" s="11">
        <v>2342.875</v>
      </c>
      <c r="MM9" s="11">
        <v>2342.6770000000001</v>
      </c>
      <c r="MN9" s="11">
        <v>2342.6610000000001</v>
      </c>
      <c r="MO9" s="11">
        <v>2342.6869999999999</v>
      </c>
      <c r="MP9" s="11">
        <v>2342.7510000000002</v>
      </c>
      <c r="MQ9" s="11">
        <v>2342.587</v>
      </c>
      <c r="MR9" s="11">
        <v>2342.6080000000002</v>
      </c>
      <c r="MS9" s="11">
        <v>2342.5909999999999</v>
      </c>
      <c r="MT9" s="11">
        <v>2342.6260000000002</v>
      </c>
      <c r="MU9" t="s">
        <v>1225</v>
      </c>
      <c r="MV9" t="b">
        <v>1</v>
      </c>
      <c r="MW9" t="s">
        <v>1222</v>
      </c>
      <c r="MX9" t="s">
        <v>1222</v>
      </c>
      <c r="MY9">
        <v>2025</v>
      </c>
      <c r="MZ9">
        <v>1</v>
      </c>
      <c r="NA9" t="s">
        <v>1222</v>
      </c>
      <c r="NB9" s="1" t="s">
        <v>788</v>
      </c>
      <c r="NC9" t="s">
        <v>1454</v>
      </c>
      <c r="ND9" t="s">
        <v>1224</v>
      </c>
      <c r="NE9" t="s">
        <v>1455</v>
      </c>
      <c r="NF9" s="1" t="s">
        <v>3161</v>
      </c>
    </row>
    <row r="10" spans="1:370" x14ac:dyDescent="0.25">
      <c r="A10" t="s">
        <v>1221</v>
      </c>
      <c r="B10" t="s">
        <v>1456</v>
      </c>
      <c r="C10" s="1" t="s">
        <v>3160</v>
      </c>
      <c r="D10" t="s">
        <v>1431</v>
      </c>
      <c r="E10" t="s">
        <v>1432</v>
      </c>
      <c r="F10" t="s">
        <v>1223</v>
      </c>
      <c r="G10" s="10">
        <v>1E-3</v>
      </c>
      <c r="H10" s="10">
        <v>1E-3</v>
      </c>
      <c r="I10" s="10">
        <v>1E-3</v>
      </c>
      <c r="J10" s="10">
        <v>1E-3</v>
      </c>
      <c r="K10" s="10">
        <v>1E-3</v>
      </c>
      <c r="L10" s="10">
        <v>1E-3</v>
      </c>
      <c r="M10" s="10">
        <v>1E-3</v>
      </c>
      <c r="N10" s="10">
        <v>1E-3</v>
      </c>
      <c r="O10" s="10">
        <v>1E-3</v>
      </c>
      <c r="P10" s="10">
        <v>1E-3</v>
      </c>
      <c r="Q10" s="10">
        <v>1E-3</v>
      </c>
      <c r="R10" s="10">
        <v>1E-3</v>
      </c>
      <c r="S10" s="10">
        <v>1E-3</v>
      </c>
      <c r="T10" s="10">
        <v>1E-3</v>
      </c>
      <c r="U10" s="10">
        <v>1E-3</v>
      </c>
      <c r="V10" s="10">
        <v>1E-3</v>
      </c>
      <c r="W10" s="10">
        <v>1E-3</v>
      </c>
      <c r="X10" s="10">
        <v>1E-3</v>
      </c>
      <c r="Y10" s="10">
        <v>1E-3</v>
      </c>
      <c r="Z10" s="10">
        <v>1E-3</v>
      </c>
      <c r="AA10" s="10">
        <v>1E-3</v>
      </c>
      <c r="AB10" s="10">
        <v>1171</v>
      </c>
      <c r="AC10" s="10">
        <v>1175</v>
      </c>
      <c r="AD10" s="10">
        <v>1211</v>
      </c>
      <c r="AE10" s="10">
        <v>1219</v>
      </c>
      <c r="AF10" s="10">
        <v>1228</v>
      </c>
      <c r="AG10" s="10">
        <v>1235</v>
      </c>
      <c r="AH10" s="10">
        <v>1245</v>
      </c>
      <c r="AI10" s="10">
        <v>1257</v>
      </c>
      <c r="AJ10" s="10">
        <v>1265</v>
      </c>
      <c r="AK10" s="10">
        <v>1258</v>
      </c>
      <c r="AL10" s="10">
        <v>1261</v>
      </c>
      <c r="AM10" s="10">
        <v>1250</v>
      </c>
      <c r="AN10" s="10">
        <v>1234</v>
      </c>
      <c r="AO10" s="10">
        <v>1244</v>
      </c>
      <c r="AP10" s="10">
        <v>1260</v>
      </c>
      <c r="AQ10" s="10">
        <v>1271</v>
      </c>
      <c r="AR10" s="10">
        <v>1268</v>
      </c>
      <c r="AS10" s="10">
        <v>1256</v>
      </c>
      <c r="AT10" s="10">
        <v>1231</v>
      </c>
      <c r="AU10" s="10">
        <v>1228</v>
      </c>
      <c r="AV10" s="10">
        <v>1254</v>
      </c>
      <c r="AW10" s="10">
        <v>1290</v>
      </c>
      <c r="AX10" s="10">
        <v>1291</v>
      </c>
      <c r="AY10" s="10">
        <v>1307</v>
      </c>
      <c r="AZ10" s="10">
        <v>1328</v>
      </c>
      <c r="BA10" s="10">
        <v>1341</v>
      </c>
      <c r="BB10" s="10">
        <v>1354</v>
      </c>
      <c r="BC10" s="10">
        <v>1360</v>
      </c>
      <c r="BD10" s="10">
        <v>1367</v>
      </c>
      <c r="BE10" s="10">
        <v>1370</v>
      </c>
      <c r="BF10" s="10">
        <v>1370</v>
      </c>
      <c r="BG10" s="10">
        <v>1365</v>
      </c>
      <c r="BH10" s="10">
        <v>1369</v>
      </c>
      <c r="BI10" s="10">
        <v>1373</v>
      </c>
      <c r="BJ10" s="10">
        <v>1375</v>
      </c>
      <c r="BK10" s="10">
        <v>1376</v>
      </c>
      <c r="BL10" s="10">
        <v>1387</v>
      </c>
      <c r="BM10" s="10">
        <v>1401</v>
      </c>
      <c r="BN10" s="10">
        <v>1442</v>
      </c>
      <c r="BO10" s="10">
        <v>1469</v>
      </c>
      <c r="BP10" s="10">
        <v>1488</v>
      </c>
      <c r="BQ10" s="10">
        <v>1527</v>
      </c>
      <c r="BR10" s="10">
        <v>1558</v>
      </c>
      <c r="BS10" s="10">
        <v>1603</v>
      </c>
      <c r="BT10" s="10">
        <v>1614</v>
      </c>
      <c r="BU10" s="10">
        <v>1635</v>
      </c>
      <c r="BV10" s="10">
        <v>1663</v>
      </c>
      <c r="BW10" s="10">
        <v>1669</v>
      </c>
      <c r="BX10" s="10">
        <v>1675</v>
      </c>
      <c r="BY10" s="10">
        <v>1689</v>
      </c>
      <c r="BZ10" s="10">
        <v>1694</v>
      </c>
      <c r="CA10" s="10">
        <v>1667</v>
      </c>
      <c r="CB10" s="10">
        <v>1636</v>
      </c>
      <c r="CC10" s="10">
        <v>1619</v>
      </c>
      <c r="CD10" s="10">
        <v>1581</v>
      </c>
      <c r="CE10" s="10">
        <v>1596</v>
      </c>
      <c r="CF10" s="10">
        <v>1607</v>
      </c>
      <c r="CG10" s="10">
        <v>1576</v>
      </c>
      <c r="CH10" s="10">
        <v>1583</v>
      </c>
      <c r="CI10" s="10">
        <v>1580</v>
      </c>
      <c r="CJ10" s="10">
        <v>1564</v>
      </c>
      <c r="CK10" s="10">
        <v>1585</v>
      </c>
      <c r="CL10" s="10">
        <v>1597</v>
      </c>
      <c r="CM10" s="10">
        <v>1564</v>
      </c>
      <c r="CN10" s="10">
        <v>1580</v>
      </c>
      <c r="CO10" s="10">
        <v>1616</v>
      </c>
      <c r="CP10" s="10">
        <v>1619</v>
      </c>
      <c r="CQ10" s="10">
        <v>1638</v>
      </c>
      <c r="CR10" s="10">
        <v>1649</v>
      </c>
      <c r="CS10" s="10">
        <v>1652</v>
      </c>
      <c r="CT10" s="10">
        <v>1638</v>
      </c>
      <c r="CU10" s="10">
        <v>1639</v>
      </c>
      <c r="CV10" s="10">
        <v>1701</v>
      </c>
      <c r="CW10" s="10">
        <v>1709</v>
      </c>
      <c r="CX10" s="10">
        <v>1725</v>
      </c>
      <c r="CY10" s="10">
        <v>1727</v>
      </c>
      <c r="CZ10" s="10">
        <v>1739</v>
      </c>
      <c r="DA10" s="10">
        <v>1764</v>
      </c>
      <c r="DB10" s="10">
        <v>1759</v>
      </c>
      <c r="DC10" s="10">
        <v>1759</v>
      </c>
      <c r="DD10" s="10">
        <v>1740</v>
      </c>
      <c r="DE10" s="10">
        <v>1760</v>
      </c>
      <c r="DF10" s="10">
        <v>1785</v>
      </c>
      <c r="DG10" s="10">
        <v>1789</v>
      </c>
      <c r="DH10" s="10">
        <v>1800</v>
      </c>
      <c r="DI10" s="10">
        <v>1817</v>
      </c>
      <c r="DJ10" s="10">
        <v>1826</v>
      </c>
      <c r="DK10" s="10">
        <v>1823</v>
      </c>
      <c r="DL10" s="10">
        <v>1825</v>
      </c>
      <c r="DM10" s="10">
        <v>1820</v>
      </c>
      <c r="DN10" s="10">
        <v>1821</v>
      </c>
      <c r="DO10" s="10">
        <v>1824</v>
      </c>
      <c r="DP10" s="10">
        <v>1842</v>
      </c>
      <c r="DQ10" s="10">
        <v>1865</v>
      </c>
      <c r="DR10" s="10">
        <v>1862</v>
      </c>
      <c r="DS10" s="10">
        <v>1864</v>
      </c>
      <c r="DT10" s="10">
        <v>1900</v>
      </c>
      <c r="DU10" s="10">
        <v>1925</v>
      </c>
      <c r="DV10" s="10">
        <v>1925</v>
      </c>
      <c r="DW10" s="10">
        <v>1941</v>
      </c>
      <c r="DX10" s="10">
        <v>1950</v>
      </c>
      <c r="DY10" s="10">
        <v>1969</v>
      </c>
      <c r="DZ10" s="10">
        <v>1967</v>
      </c>
      <c r="EA10" s="10">
        <v>2009</v>
      </c>
      <c r="EB10" s="10">
        <v>2002</v>
      </c>
      <c r="EC10" s="10">
        <v>2008</v>
      </c>
      <c r="ED10" s="10">
        <v>2021</v>
      </c>
      <c r="EE10" s="10">
        <v>2023</v>
      </c>
      <c r="EF10" s="10">
        <v>2005</v>
      </c>
      <c r="EG10" s="10">
        <v>2012</v>
      </c>
      <c r="EH10" s="10">
        <v>1994</v>
      </c>
      <c r="EI10" s="10">
        <v>2006</v>
      </c>
      <c r="EJ10" s="10">
        <v>2011</v>
      </c>
      <c r="EK10" s="10">
        <v>2015</v>
      </c>
      <c r="EL10" s="10">
        <v>2012</v>
      </c>
      <c r="EM10" s="10">
        <v>2005</v>
      </c>
      <c r="EN10" s="10">
        <v>1997</v>
      </c>
      <c r="EO10" s="10">
        <v>2026</v>
      </c>
      <c r="EP10" s="10">
        <v>2043</v>
      </c>
      <c r="EQ10" s="10">
        <v>2036</v>
      </c>
      <c r="ER10" s="10">
        <v>2042</v>
      </c>
      <c r="ES10" s="10">
        <v>2039</v>
      </c>
      <c r="ET10" s="10">
        <v>2027</v>
      </c>
      <c r="EU10" s="10">
        <v>1998</v>
      </c>
      <c r="EV10" s="10">
        <v>1989</v>
      </c>
      <c r="EW10" s="10">
        <v>1965</v>
      </c>
      <c r="EX10" s="10">
        <v>1960</v>
      </c>
      <c r="EY10" s="10">
        <v>1964</v>
      </c>
      <c r="EZ10" s="10">
        <v>1949</v>
      </c>
      <c r="FA10" s="10">
        <v>1952</v>
      </c>
      <c r="FB10" s="10">
        <v>1943</v>
      </c>
      <c r="FC10" s="10">
        <v>1937</v>
      </c>
      <c r="FD10" s="10">
        <v>1989</v>
      </c>
      <c r="FE10" s="10">
        <v>2011</v>
      </c>
      <c r="FF10" s="10">
        <v>1995</v>
      </c>
      <c r="FG10" s="10">
        <v>2041</v>
      </c>
      <c r="FH10" s="10">
        <v>2043</v>
      </c>
      <c r="FI10" s="10">
        <v>2041</v>
      </c>
      <c r="FJ10" s="10">
        <v>2007</v>
      </c>
      <c r="FK10" s="10">
        <v>1997</v>
      </c>
      <c r="FL10" s="10">
        <v>2089</v>
      </c>
      <c r="FM10" s="10">
        <v>2113</v>
      </c>
      <c r="FN10" s="10">
        <v>2135</v>
      </c>
      <c r="FO10" s="10">
        <v>2148</v>
      </c>
      <c r="FP10" s="10">
        <v>2193</v>
      </c>
      <c r="FQ10" s="10">
        <v>2197</v>
      </c>
      <c r="FR10" s="10">
        <v>2204</v>
      </c>
      <c r="FS10" s="10">
        <v>2209</v>
      </c>
      <c r="FT10" s="10">
        <v>2241</v>
      </c>
      <c r="FU10" s="10">
        <v>2267</v>
      </c>
      <c r="FV10" s="10">
        <v>2281</v>
      </c>
      <c r="FW10" s="10">
        <v>2278</v>
      </c>
      <c r="FX10" s="10">
        <v>2340</v>
      </c>
      <c r="FY10" s="10">
        <v>2374</v>
      </c>
      <c r="FZ10" s="10">
        <v>2369</v>
      </c>
      <c r="GA10" s="10">
        <v>2373</v>
      </c>
      <c r="GB10" s="10">
        <v>2402</v>
      </c>
      <c r="GC10" s="10">
        <v>2390</v>
      </c>
      <c r="GD10" s="10">
        <v>2348</v>
      </c>
      <c r="GE10" s="10">
        <v>2397</v>
      </c>
      <c r="GF10" s="10">
        <v>2435</v>
      </c>
      <c r="GG10" s="10">
        <v>2421</v>
      </c>
      <c r="GH10" s="10">
        <v>2454</v>
      </c>
      <c r="GI10" s="10">
        <v>2466</v>
      </c>
      <c r="GJ10" s="10">
        <v>2512</v>
      </c>
      <c r="GK10" s="10">
        <v>2506</v>
      </c>
      <c r="GL10" s="10">
        <v>2512</v>
      </c>
      <c r="GM10" s="10">
        <v>2519</v>
      </c>
      <c r="GN10" s="10">
        <v>2347</v>
      </c>
      <c r="GO10" s="10">
        <v>2285</v>
      </c>
      <c r="GP10" s="10">
        <v>2195</v>
      </c>
      <c r="GQ10" s="10">
        <v>2235</v>
      </c>
      <c r="GR10" s="10">
        <v>2370</v>
      </c>
      <c r="GS10" s="10">
        <v>2464</v>
      </c>
      <c r="GT10" s="10">
        <v>2495</v>
      </c>
      <c r="GU10" s="10">
        <v>2558</v>
      </c>
      <c r="GV10" s="10">
        <v>2595</v>
      </c>
      <c r="GW10" s="10">
        <v>2670</v>
      </c>
      <c r="GX10" s="10">
        <v>2713</v>
      </c>
      <c r="GY10" s="10">
        <v>2699</v>
      </c>
      <c r="GZ10" s="10">
        <v>2709</v>
      </c>
      <c r="HA10" s="10">
        <v>2678</v>
      </c>
      <c r="HB10" s="10">
        <v>2636</v>
      </c>
      <c r="HC10" s="10">
        <v>2663</v>
      </c>
      <c r="HD10" s="10">
        <v>2665</v>
      </c>
      <c r="HE10" s="10">
        <v>2679</v>
      </c>
      <c r="HF10" s="10">
        <v>2658</v>
      </c>
      <c r="HG10" s="10">
        <v>2633</v>
      </c>
      <c r="HH10" s="11">
        <v>2621.107</v>
      </c>
      <c r="HI10" s="11">
        <v>2607.9879999999998</v>
      </c>
      <c r="HJ10" s="11">
        <v>2602.7829999999999</v>
      </c>
      <c r="HK10" s="11">
        <v>2607.9450000000002</v>
      </c>
      <c r="HL10" s="11">
        <v>2614.2510000000002</v>
      </c>
      <c r="HM10" s="11">
        <v>2621.3090000000002</v>
      </c>
      <c r="HN10" s="11">
        <v>2630.4850000000001</v>
      </c>
      <c r="HO10" s="11">
        <v>2640.1579999999999</v>
      </c>
      <c r="HP10" s="11">
        <v>2653.4029999999998</v>
      </c>
      <c r="HQ10" s="11">
        <v>2668.6640000000002</v>
      </c>
      <c r="HR10" s="11">
        <v>2685.2170000000001</v>
      </c>
      <c r="HS10" s="11">
        <v>2701.328</v>
      </c>
      <c r="HT10" s="11">
        <v>2716.1790000000001</v>
      </c>
      <c r="HU10" s="11">
        <v>2731.404</v>
      </c>
      <c r="HV10" s="11">
        <v>2745.0010000000002</v>
      </c>
      <c r="HW10" s="11">
        <v>2755.9879999999998</v>
      </c>
      <c r="HX10" s="11">
        <v>2765.3649999999998</v>
      </c>
      <c r="HY10" s="11">
        <v>2773.3879999999999</v>
      </c>
      <c r="HZ10" s="11">
        <v>2781.1469999999999</v>
      </c>
      <c r="IA10" s="11">
        <v>2788.087</v>
      </c>
      <c r="IB10" s="11">
        <v>2795.114</v>
      </c>
      <c r="IC10" s="11">
        <v>2802.8069999999998</v>
      </c>
      <c r="ID10" s="11">
        <v>2810.4450000000002</v>
      </c>
      <c r="IE10" s="11">
        <v>2817.7750000000001</v>
      </c>
      <c r="IF10" s="11">
        <v>2825.0059999999999</v>
      </c>
      <c r="IG10" s="11">
        <v>2831.797</v>
      </c>
      <c r="IH10" s="11">
        <v>2838.375</v>
      </c>
      <c r="II10" s="11">
        <v>2844.5949999999998</v>
      </c>
      <c r="IJ10" s="11">
        <v>2850.4859999999999</v>
      </c>
      <c r="IK10" s="11">
        <v>2856.2910000000002</v>
      </c>
      <c r="IL10" s="11">
        <v>2861.9720000000002</v>
      </c>
      <c r="IM10" s="11">
        <v>2867.9209999999998</v>
      </c>
      <c r="IN10" s="11">
        <v>2873.3820000000001</v>
      </c>
      <c r="IO10" s="11">
        <v>2878.5169999999998</v>
      </c>
      <c r="IP10" s="11">
        <v>2883.1529999999998</v>
      </c>
      <c r="IQ10" s="11">
        <v>2887.8249999999998</v>
      </c>
      <c r="IR10" s="11">
        <v>2892.1889999999999</v>
      </c>
      <c r="IS10" s="11">
        <v>2896.5419999999999</v>
      </c>
      <c r="IT10" s="11">
        <v>2900.8429999999998</v>
      </c>
      <c r="IU10" s="11">
        <v>2904.5770000000002</v>
      </c>
      <c r="IV10" s="11">
        <v>2908.0529999999999</v>
      </c>
      <c r="IW10" s="11">
        <v>2911.393</v>
      </c>
      <c r="IX10" s="11">
        <v>2914.4789999999998</v>
      </c>
      <c r="IY10" s="11">
        <v>2917.373</v>
      </c>
      <c r="IZ10" s="11">
        <v>2920.125</v>
      </c>
      <c r="JA10" s="11">
        <v>2922.85</v>
      </c>
      <c r="JB10" s="11">
        <v>2925.4349999999999</v>
      </c>
      <c r="JC10" s="11">
        <v>2927.9279999999999</v>
      </c>
      <c r="JD10" s="11">
        <v>2930.357</v>
      </c>
      <c r="JE10" s="11">
        <v>2932.7869999999998</v>
      </c>
      <c r="JF10" s="11">
        <v>2935.134</v>
      </c>
      <c r="JG10" s="11">
        <v>2937.4070000000002</v>
      </c>
      <c r="JH10" s="11">
        <v>2939.6390000000001</v>
      </c>
      <c r="JI10" s="11">
        <v>2941.9450000000002</v>
      </c>
      <c r="JJ10" s="11">
        <v>2944.2469999999998</v>
      </c>
      <c r="JK10" s="11">
        <v>2946.51</v>
      </c>
      <c r="JL10" s="11">
        <v>2948.7710000000002</v>
      </c>
      <c r="JM10" s="11">
        <v>2951.1170000000002</v>
      </c>
      <c r="JN10" s="11">
        <v>2953.4690000000001</v>
      </c>
      <c r="JO10" s="11">
        <v>2955.768</v>
      </c>
      <c r="JP10" s="11">
        <v>2958.0770000000002</v>
      </c>
      <c r="JQ10" s="11">
        <v>2960.4180000000001</v>
      </c>
      <c r="JR10" s="11">
        <v>2962.748</v>
      </c>
      <c r="JS10" s="11">
        <v>2965.491</v>
      </c>
      <c r="JT10" s="11">
        <v>2968.2649999999999</v>
      </c>
      <c r="JU10" s="11">
        <v>2971.1239999999998</v>
      </c>
      <c r="JV10" s="11">
        <v>2973.9430000000002</v>
      </c>
      <c r="JW10" s="11">
        <v>2976.7080000000001</v>
      </c>
      <c r="JX10" s="11">
        <v>2979.4949999999999</v>
      </c>
      <c r="JY10" s="11">
        <v>2981.95</v>
      </c>
      <c r="JZ10" s="11">
        <v>2984.35</v>
      </c>
      <c r="KA10" s="11">
        <v>2986.6439999999998</v>
      </c>
      <c r="KB10" s="11">
        <v>2988.9189999999999</v>
      </c>
      <c r="KC10" s="11">
        <v>2990.7310000000002</v>
      </c>
      <c r="KD10" s="11">
        <v>2992.4870000000001</v>
      </c>
      <c r="KE10" s="11">
        <v>2994.1550000000002</v>
      </c>
      <c r="KF10" s="11">
        <v>2995.8490000000002</v>
      </c>
      <c r="KG10" s="11">
        <v>2996.7539999999999</v>
      </c>
      <c r="KH10" s="11">
        <v>2997.6030000000001</v>
      </c>
      <c r="KI10" s="11">
        <v>2998.3609999999999</v>
      </c>
      <c r="KJ10" s="11">
        <v>2999.1529999999998</v>
      </c>
      <c r="KK10" s="11">
        <v>2999.58</v>
      </c>
      <c r="KL10" s="11">
        <v>2999.971</v>
      </c>
      <c r="KM10" s="11">
        <v>3000.261</v>
      </c>
      <c r="KN10" s="11">
        <v>3000.596</v>
      </c>
      <c r="KO10" s="11">
        <v>3000.924</v>
      </c>
      <c r="KP10" s="11">
        <v>3001.221</v>
      </c>
      <c r="KQ10" s="11">
        <v>3001.4229999999998</v>
      </c>
      <c r="KR10" s="11">
        <v>3001.6869999999999</v>
      </c>
      <c r="KS10" s="11">
        <v>3001.6959999999999</v>
      </c>
      <c r="KT10" s="11">
        <v>3001.683</v>
      </c>
      <c r="KU10" s="11">
        <v>3001.5569999999998</v>
      </c>
      <c r="KV10" s="11">
        <v>3001.5070000000001</v>
      </c>
      <c r="KW10" s="11">
        <v>3001.348</v>
      </c>
      <c r="KX10" s="11">
        <v>3001.1709999999998</v>
      </c>
      <c r="KY10" s="11">
        <v>3000.87</v>
      </c>
      <c r="KZ10" s="11">
        <v>3000.6529999999998</v>
      </c>
      <c r="LA10" s="11">
        <v>3000.0920000000001</v>
      </c>
      <c r="LB10" s="11">
        <v>2999.5140000000001</v>
      </c>
      <c r="LC10" s="11">
        <v>2999.0720000000001</v>
      </c>
      <c r="LD10" s="11">
        <v>2998.9250000000002</v>
      </c>
      <c r="LE10" s="11">
        <v>2998.8420000000001</v>
      </c>
      <c r="LF10" s="11">
        <v>2998.884</v>
      </c>
      <c r="LG10" s="11">
        <v>2998.8649999999998</v>
      </c>
      <c r="LH10" s="11">
        <v>2999.0810000000001</v>
      </c>
      <c r="LI10" s="11">
        <v>2999.1880000000001</v>
      </c>
      <c r="LJ10" s="11">
        <v>2999.3589999999999</v>
      </c>
      <c r="LK10" s="11">
        <v>2999.4189999999999</v>
      </c>
      <c r="LL10" s="11">
        <v>2999.6669999999999</v>
      </c>
      <c r="LM10" s="11">
        <v>2999.5810000000001</v>
      </c>
      <c r="LN10" s="11">
        <v>2999.5239999999999</v>
      </c>
      <c r="LO10" s="11">
        <v>2999.31</v>
      </c>
      <c r="LP10" s="11">
        <v>2999.2660000000001</v>
      </c>
      <c r="LQ10" s="11">
        <v>2999.212</v>
      </c>
      <c r="LR10" s="11">
        <v>2999.1790000000001</v>
      </c>
      <c r="LS10" s="11">
        <v>2998.962</v>
      </c>
      <c r="LT10" s="11">
        <v>2998.91</v>
      </c>
      <c r="LU10" s="11">
        <v>2998.692</v>
      </c>
      <c r="LV10" s="11">
        <v>2998.4850000000001</v>
      </c>
      <c r="LW10" s="11">
        <v>2998.0940000000001</v>
      </c>
      <c r="LX10" s="11">
        <v>2997.8710000000001</v>
      </c>
      <c r="LY10" s="11">
        <v>2997.4920000000002</v>
      </c>
      <c r="LZ10" s="11">
        <v>2997.1320000000001</v>
      </c>
      <c r="MA10" s="11">
        <v>2996.558</v>
      </c>
      <c r="MB10" s="11">
        <v>2996.1709999999998</v>
      </c>
      <c r="MC10" s="11">
        <v>2995.7539999999999</v>
      </c>
      <c r="MD10" s="11">
        <v>2995.3580000000002</v>
      </c>
      <c r="ME10" s="11">
        <v>2994.73</v>
      </c>
      <c r="MF10" s="11">
        <v>2994.2979999999998</v>
      </c>
      <c r="MG10" s="11">
        <v>2993.95</v>
      </c>
      <c r="MH10" s="11">
        <v>2993.6289999999999</v>
      </c>
      <c r="MI10" s="11">
        <v>2993.0650000000001</v>
      </c>
      <c r="MJ10" s="11">
        <v>2992.7060000000001</v>
      </c>
      <c r="MK10" s="11">
        <v>2992.2350000000001</v>
      </c>
      <c r="ML10" s="11">
        <v>2991.7939999999999</v>
      </c>
      <c r="MM10" s="11">
        <v>2991.0940000000001</v>
      </c>
      <c r="MN10" s="11">
        <v>2990.6109999999999</v>
      </c>
      <c r="MO10" s="11">
        <v>2990.2049999999999</v>
      </c>
      <c r="MP10" s="11">
        <v>2989.828</v>
      </c>
      <c r="MQ10" s="11">
        <v>2989.18</v>
      </c>
      <c r="MR10" s="11">
        <v>2988.768</v>
      </c>
      <c r="MS10" s="11">
        <v>2988.3139999999999</v>
      </c>
      <c r="MT10" s="11">
        <v>2987.915</v>
      </c>
      <c r="MU10" t="s">
        <v>1225</v>
      </c>
      <c r="MV10" t="b">
        <v>1</v>
      </c>
      <c r="MW10" t="s">
        <v>1222</v>
      </c>
      <c r="MX10" t="s">
        <v>1222</v>
      </c>
      <c r="MY10">
        <v>2025</v>
      </c>
      <c r="MZ10">
        <v>1</v>
      </c>
      <c r="NA10" t="s">
        <v>1222</v>
      </c>
      <c r="NB10" s="1" t="s">
        <v>789</v>
      </c>
      <c r="NC10" t="s">
        <v>1457</v>
      </c>
      <c r="ND10" t="s">
        <v>1224</v>
      </c>
      <c r="NE10" t="s">
        <v>1458</v>
      </c>
      <c r="NF10" s="1" t="s">
        <v>3161</v>
      </c>
    </row>
    <row r="11" spans="1:370" x14ac:dyDescent="0.25">
      <c r="A11" t="s">
        <v>1221</v>
      </c>
      <c r="B11" t="s">
        <v>1459</v>
      </c>
      <c r="C11" s="1" t="s">
        <v>3160</v>
      </c>
      <c r="D11" t="s">
        <v>1431</v>
      </c>
      <c r="E11" t="s">
        <v>1432</v>
      </c>
      <c r="F11" t="s">
        <v>1223</v>
      </c>
      <c r="G11" s="10">
        <v>1E-3</v>
      </c>
      <c r="H11" s="10">
        <v>1E-3</v>
      </c>
      <c r="I11" s="10">
        <v>1E-3</v>
      </c>
      <c r="J11" s="10">
        <v>1E-3</v>
      </c>
      <c r="K11" s="10">
        <v>1E-3</v>
      </c>
      <c r="L11" s="10">
        <v>1E-3</v>
      </c>
      <c r="M11" s="10">
        <v>1E-3</v>
      </c>
      <c r="N11" s="10">
        <v>1E-3</v>
      </c>
      <c r="O11" s="10">
        <v>1E-3</v>
      </c>
      <c r="P11" s="10">
        <v>1E-3</v>
      </c>
      <c r="Q11" s="10">
        <v>1E-3</v>
      </c>
      <c r="R11" s="10">
        <v>1E-3</v>
      </c>
      <c r="S11" s="10">
        <v>1E-3</v>
      </c>
      <c r="T11" s="10">
        <v>1E-3</v>
      </c>
      <c r="U11" s="10">
        <v>1E-3</v>
      </c>
      <c r="V11" s="10">
        <v>1E-3</v>
      </c>
      <c r="W11" s="10">
        <v>1E-3</v>
      </c>
      <c r="X11" s="10">
        <v>1E-3</v>
      </c>
      <c r="Y11" s="10">
        <v>1E-3</v>
      </c>
      <c r="Z11" s="10">
        <v>1E-3</v>
      </c>
      <c r="AA11" s="10">
        <v>1E-3</v>
      </c>
      <c r="AB11" s="10">
        <v>781</v>
      </c>
      <c r="AC11" s="10">
        <v>783</v>
      </c>
      <c r="AD11" s="10">
        <v>787</v>
      </c>
      <c r="AE11" s="10">
        <v>789</v>
      </c>
      <c r="AF11" s="10">
        <v>791</v>
      </c>
      <c r="AG11" s="10">
        <v>793</v>
      </c>
      <c r="AH11" s="10">
        <v>794</v>
      </c>
      <c r="AI11" s="10">
        <v>791</v>
      </c>
      <c r="AJ11" s="10">
        <v>787</v>
      </c>
      <c r="AK11" s="10">
        <v>777</v>
      </c>
      <c r="AL11" s="10">
        <v>767</v>
      </c>
      <c r="AM11" s="10">
        <v>757</v>
      </c>
      <c r="AN11" s="10">
        <v>751</v>
      </c>
      <c r="AO11" s="10">
        <v>745</v>
      </c>
      <c r="AP11" s="10">
        <v>742</v>
      </c>
      <c r="AQ11" s="10">
        <v>740</v>
      </c>
      <c r="AR11" s="10">
        <v>739</v>
      </c>
      <c r="AS11" s="10">
        <v>730</v>
      </c>
      <c r="AT11" s="10">
        <v>729</v>
      </c>
      <c r="AU11" s="10">
        <v>729</v>
      </c>
      <c r="AV11" s="10">
        <v>728</v>
      </c>
      <c r="AW11" s="10">
        <v>733</v>
      </c>
      <c r="AX11" s="10">
        <v>740</v>
      </c>
      <c r="AY11" s="10">
        <v>746</v>
      </c>
      <c r="AZ11" s="10">
        <v>750</v>
      </c>
      <c r="BA11" s="10">
        <v>752</v>
      </c>
      <c r="BB11" s="10">
        <v>757</v>
      </c>
      <c r="BC11" s="10">
        <v>759</v>
      </c>
      <c r="BD11" s="10">
        <v>762</v>
      </c>
      <c r="BE11" s="10">
        <v>761</v>
      </c>
      <c r="BF11" s="10">
        <v>763</v>
      </c>
      <c r="BG11" s="10">
        <v>761</v>
      </c>
      <c r="BH11" s="10">
        <v>762</v>
      </c>
      <c r="BI11" s="10">
        <v>762</v>
      </c>
      <c r="BJ11" s="10">
        <v>764</v>
      </c>
      <c r="BK11" s="10">
        <v>767</v>
      </c>
      <c r="BL11" s="10">
        <v>776</v>
      </c>
      <c r="BM11" s="10">
        <v>783</v>
      </c>
      <c r="BN11" s="10">
        <v>791</v>
      </c>
      <c r="BO11" s="10">
        <v>799</v>
      </c>
      <c r="BP11" s="10">
        <v>806</v>
      </c>
      <c r="BQ11" s="10">
        <v>813</v>
      </c>
      <c r="BR11" s="10">
        <v>822</v>
      </c>
      <c r="BS11" s="10">
        <v>831</v>
      </c>
      <c r="BT11" s="10">
        <v>836</v>
      </c>
      <c r="BU11" s="10">
        <v>836</v>
      </c>
      <c r="BV11" s="10">
        <v>842</v>
      </c>
      <c r="BW11" s="10">
        <v>844</v>
      </c>
      <c r="BX11" s="10">
        <v>847</v>
      </c>
      <c r="BY11" s="10">
        <v>840</v>
      </c>
      <c r="BZ11" s="10">
        <v>833</v>
      </c>
      <c r="CA11" s="10">
        <v>821</v>
      </c>
      <c r="CB11" s="10">
        <v>811</v>
      </c>
      <c r="CC11" s="10">
        <v>804</v>
      </c>
      <c r="CD11" s="10">
        <v>802</v>
      </c>
      <c r="CE11" s="10">
        <v>800</v>
      </c>
      <c r="CF11" s="10">
        <v>796</v>
      </c>
      <c r="CG11" s="10">
        <v>782</v>
      </c>
      <c r="CH11" s="10">
        <v>780</v>
      </c>
      <c r="CI11" s="10">
        <v>787</v>
      </c>
      <c r="CJ11" s="10">
        <v>790</v>
      </c>
      <c r="CK11" s="10">
        <v>790</v>
      </c>
      <c r="CL11" s="10">
        <v>794</v>
      </c>
      <c r="CM11" s="10">
        <v>794</v>
      </c>
      <c r="CN11" s="10">
        <v>797</v>
      </c>
      <c r="CO11" s="10">
        <v>805</v>
      </c>
      <c r="CP11" s="10">
        <v>812</v>
      </c>
      <c r="CQ11" s="10">
        <v>813</v>
      </c>
      <c r="CR11" s="10">
        <v>818</v>
      </c>
      <c r="CS11" s="10">
        <v>821</v>
      </c>
      <c r="CT11" s="10">
        <v>823</v>
      </c>
      <c r="CU11" s="10">
        <v>813</v>
      </c>
      <c r="CV11" s="10">
        <v>827</v>
      </c>
      <c r="CW11" s="10">
        <v>845</v>
      </c>
      <c r="CX11" s="10">
        <v>848</v>
      </c>
      <c r="CY11" s="10">
        <v>884</v>
      </c>
      <c r="CZ11" s="10">
        <v>895</v>
      </c>
      <c r="DA11" s="10">
        <v>899</v>
      </c>
      <c r="DB11" s="10">
        <v>930</v>
      </c>
      <c r="DC11" s="10">
        <v>956</v>
      </c>
      <c r="DD11" s="10">
        <v>970</v>
      </c>
      <c r="DE11" s="10">
        <v>975</v>
      </c>
      <c r="DF11" s="10">
        <v>1014</v>
      </c>
      <c r="DG11" s="10">
        <v>1027</v>
      </c>
      <c r="DH11" s="10">
        <v>1065</v>
      </c>
      <c r="DI11" s="10">
        <v>1079</v>
      </c>
      <c r="DJ11" s="10">
        <v>1092</v>
      </c>
      <c r="DK11" s="10">
        <v>1100</v>
      </c>
      <c r="DL11" s="10">
        <v>1132</v>
      </c>
      <c r="DM11" s="10">
        <v>1161</v>
      </c>
      <c r="DN11" s="10">
        <v>1195</v>
      </c>
      <c r="DO11" s="10">
        <v>1196</v>
      </c>
      <c r="DP11" s="10">
        <v>1207</v>
      </c>
      <c r="DQ11" s="10">
        <v>1213</v>
      </c>
      <c r="DR11" s="10">
        <v>1212</v>
      </c>
      <c r="DS11" s="10">
        <v>1214</v>
      </c>
      <c r="DT11" s="10">
        <v>1207</v>
      </c>
      <c r="DU11" s="10">
        <v>1211</v>
      </c>
      <c r="DV11" s="10">
        <v>1219</v>
      </c>
      <c r="DW11" s="10">
        <v>1229</v>
      </c>
      <c r="DX11" s="10">
        <v>1241</v>
      </c>
      <c r="DY11" s="10">
        <v>1227</v>
      </c>
      <c r="DZ11" s="10">
        <v>1207</v>
      </c>
      <c r="EA11" s="10">
        <v>1203</v>
      </c>
      <c r="EB11" s="10">
        <v>1186</v>
      </c>
      <c r="EC11" s="10">
        <v>1174</v>
      </c>
      <c r="ED11" s="10">
        <v>1164</v>
      </c>
      <c r="EE11" s="10">
        <v>1185</v>
      </c>
      <c r="EF11" s="10">
        <v>1188</v>
      </c>
      <c r="EG11" s="10">
        <v>1186</v>
      </c>
      <c r="EH11" s="10">
        <v>1195</v>
      </c>
      <c r="EI11" s="10">
        <v>1218</v>
      </c>
      <c r="EJ11" s="10">
        <v>1228</v>
      </c>
      <c r="EK11" s="10">
        <v>1240</v>
      </c>
      <c r="EL11" s="10">
        <v>1241</v>
      </c>
      <c r="EM11" s="10">
        <v>1245</v>
      </c>
      <c r="EN11" s="10">
        <v>1250</v>
      </c>
      <c r="EO11" s="10">
        <v>1245</v>
      </c>
      <c r="EP11" s="10">
        <v>1235</v>
      </c>
      <c r="EQ11" s="10">
        <v>1223</v>
      </c>
      <c r="ER11" s="10">
        <v>1234</v>
      </c>
      <c r="ES11" s="10">
        <v>1239</v>
      </c>
      <c r="ET11" s="10">
        <v>1213</v>
      </c>
      <c r="EU11" s="10">
        <v>1221</v>
      </c>
      <c r="EV11" s="10">
        <v>1215</v>
      </c>
      <c r="EW11" s="10">
        <v>1186</v>
      </c>
      <c r="EX11" s="10">
        <v>1193</v>
      </c>
      <c r="EY11" s="10">
        <v>1168</v>
      </c>
      <c r="EZ11" s="10">
        <v>1172</v>
      </c>
      <c r="FA11" s="10">
        <v>1195</v>
      </c>
      <c r="FB11" s="10">
        <v>1193</v>
      </c>
      <c r="FC11" s="10">
        <v>1225</v>
      </c>
      <c r="FD11" s="10">
        <v>1230</v>
      </c>
      <c r="FE11" s="10">
        <v>1233</v>
      </c>
      <c r="FF11" s="10">
        <v>1227</v>
      </c>
      <c r="FG11" s="10">
        <v>1230</v>
      </c>
      <c r="FH11" s="10">
        <v>1226</v>
      </c>
      <c r="FI11" s="10">
        <v>1238</v>
      </c>
      <c r="FJ11" s="10">
        <v>1264</v>
      </c>
      <c r="FK11" s="10">
        <v>1268</v>
      </c>
      <c r="FL11" s="10">
        <v>1269</v>
      </c>
      <c r="FM11" s="10">
        <v>1276</v>
      </c>
      <c r="FN11" s="10">
        <v>1309</v>
      </c>
      <c r="FO11" s="10">
        <v>1345</v>
      </c>
      <c r="FP11" s="10">
        <v>1355</v>
      </c>
      <c r="FQ11" s="10">
        <v>1361</v>
      </c>
      <c r="FR11" s="10">
        <v>1365</v>
      </c>
      <c r="FS11" s="10">
        <v>1388</v>
      </c>
      <c r="FT11" s="10">
        <v>1384</v>
      </c>
      <c r="FU11" s="10">
        <v>1381</v>
      </c>
      <c r="FV11" s="10">
        <v>1376</v>
      </c>
      <c r="FW11" s="10">
        <v>1387</v>
      </c>
      <c r="FX11" s="10">
        <v>1423</v>
      </c>
      <c r="FY11" s="10">
        <v>1417</v>
      </c>
      <c r="FZ11" s="10">
        <v>1433</v>
      </c>
      <c r="GA11" s="10">
        <v>1463</v>
      </c>
      <c r="GB11" s="10">
        <v>1503</v>
      </c>
      <c r="GC11" s="10">
        <v>1487</v>
      </c>
      <c r="GD11" s="10">
        <v>1468</v>
      </c>
      <c r="GE11" s="10">
        <v>1474</v>
      </c>
      <c r="GF11" s="10">
        <v>1473</v>
      </c>
      <c r="GG11" s="10">
        <v>1460</v>
      </c>
      <c r="GH11" s="10">
        <v>1479</v>
      </c>
      <c r="GI11" s="10">
        <v>1489</v>
      </c>
      <c r="GJ11" s="10">
        <v>1494</v>
      </c>
      <c r="GK11" s="10">
        <v>1505</v>
      </c>
      <c r="GL11" s="10">
        <v>1533</v>
      </c>
      <c r="GM11" s="10">
        <v>1554</v>
      </c>
      <c r="GN11" s="10">
        <v>1526</v>
      </c>
      <c r="GO11" s="10">
        <v>1517</v>
      </c>
      <c r="GP11" s="10">
        <v>1510</v>
      </c>
      <c r="GQ11" s="10">
        <v>1517</v>
      </c>
      <c r="GR11" s="10">
        <v>1495</v>
      </c>
      <c r="GS11" s="10">
        <v>1533</v>
      </c>
      <c r="GT11" s="10">
        <v>1564</v>
      </c>
      <c r="GU11" s="10">
        <v>1577</v>
      </c>
      <c r="GV11" s="10">
        <v>1608</v>
      </c>
      <c r="GW11" s="10">
        <v>1624</v>
      </c>
      <c r="GX11" s="10">
        <v>1624</v>
      </c>
      <c r="GY11" s="10">
        <v>1656</v>
      </c>
      <c r="GZ11" s="10">
        <v>1644</v>
      </c>
      <c r="HA11" s="10">
        <v>1590</v>
      </c>
      <c r="HB11" s="10">
        <v>1629</v>
      </c>
      <c r="HC11" s="10">
        <v>1620</v>
      </c>
      <c r="HD11" s="10">
        <v>1608</v>
      </c>
      <c r="HE11" s="10">
        <v>1636</v>
      </c>
      <c r="HF11" s="10">
        <v>1648</v>
      </c>
      <c r="HG11" s="10">
        <v>1626</v>
      </c>
      <c r="HH11" s="11">
        <v>1634.1030000000001</v>
      </c>
      <c r="HI11" s="11">
        <v>1634.9110000000001</v>
      </c>
      <c r="HJ11" s="11">
        <v>1638.1880000000001</v>
      </c>
      <c r="HK11" s="11">
        <v>1643.894</v>
      </c>
      <c r="HL11" s="11">
        <v>1650.0889999999999</v>
      </c>
      <c r="HM11" s="11">
        <v>1656.6890000000001</v>
      </c>
      <c r="HN11" s="11">
        <v>1663.731</v>
      </c>
      <c r="HO11" s="11">
        <v>1671.18</v>
      </c>
      <c r="HP11" s="11">
        <v>1679.146</v>
      </c>
      <c r="HQ11" s="11">
        <v>1688.8030000000001</v>
      </c>
      <c r="HR11" s="11">
        <v>1699.616</v>
      </c>
      <c r="HS11" s="11">
        <v>1709.9839999999999</v>
      </c>
      <c r="HT11" s="11">
        <v>1720.24</v>
      </c>
      <c r="HU11" s="11">
        <v>1730.57</v>
      </c>
      <c r="HV11" s="11">
        <v>1740.05</v>
      </c>
      <c r="HW11" s="11">
        <v>1748.7550000000001</v>
      </c>
      <c r="HX11" s="11">
        <v>1756.6289999999999</v>
      </c>
      <c r="HY11" s="11">
        <v>1763.8340000000001</v>
      </c>
      <c r="HZ11" s="11">
        <v>1770.884</v>
      </c>
      <c r="IA11" s="11">
        <v>1777.96</v>
      </c>
      <c r="IB11" s="11">
        <v>1784.2190000000001</v>
      </c>
      <c r="IC11" s="11">
        <v>1789.6759999999999</v>
      </c>
      <c r="ID11" s="11">
        <v>1795.2239999999999</v>
      </c>
      <c r="IE11" s="11">
        <v>1800.7249999999999</v>
      </c>
      <c r="IF11" s="11">
        <v>1806.3219999999999</v>
      </c>
      <c r="IG11" s="11">
        <v>1811.6510000000001</v>
      </c>
      <c r="IH11" s="11">
        <v>1816.9949999999999</v>
      </c>
      <c r="II11" s="11">
        <v>1822.1189999999999</v>
      </c>
      <c r="IJ11" s="11">
        <v>1827.098</v>
      </c>
      <c r="IK11" s="11">
        <v>1832.127</v>
      </c>
      <c r="IL11" s="11">
        <v>1837.087</v>
      </c>
      <c r="IM11" s="11">
        <v>1842.096</v>
      </c>
      <c r="IN11" s="11">
        <v>1846.827</v>
      </c>
      <c r="IO11" s="11">
        <v>1851.366</v>
      </c>
      <c r="IP11" s="11">
        <v>1855.606</v>
      </c>
      <c r="IQ11" s="11">
        <v>1859.855</v>
      </c>
      <c r="IR11" s="11">
        <v>1863.9380000000001</v>
      </c>
      <c r="IS11" s="11">
        <v>1868.0229999999999</v>
      </c>
      <c r="IT11" s="11">
        <v>1872.0909999999999</v>
      </c>
      <c r="IU11" s="11">
        <v>1875.9649999999999</v>
      </c>
      <c r="IV11" s="11">
        <v>1879.856</v>
      </c>
      <c r="IW11" s="11">
        <v>1883.798</v>
      </c>
      <c r="IX11" s="11">
        <v>1887.6859999999999</v>
      </c>
      <c r="IY11" s="11">
        <v>1891.529</v>
      </c>
      <c r="IZ11" s="11">
        <v>1895.3689999999999</v>
      </c>
      <c r="JA11" s="11">
        <v>1899.261</v>
      </c>
      <c r="JB11" s="11">
        <v>1903.1279999999999</v>
      </c>
      <c r="JC11" s="11">
        <v>1906.9549999999999</v>
      </c>
      <c r="JD11" s="11">
        <v>1910.8009999999999</v>
      </c>
      <c r="JE11" s="11">
        <v>1914.6769999999999</v>
      </c>
      <c r="JF11" s="11">
        <v>1918.5360000000001</v>
      </c>
      <c r="JG11" s="11">
        <v>1922.346</v>
      </c>
      <c r="JH11" s="11">
        <v>1926.171</v>
      </c>
      <c r="JI11" s="11">
        <v>1930.0730000000001</v>
      </c>
      <c r="JJ11" s="11">
        <v>1934.0060000000001</v>
      </c>
      <c r="JK11" s="11">
        <v>1937.9090000000001</v>
      </c>
      <c r="JL11" s="11">
        <v>1941.85</v>
      </c>
      <c r="JM11" s="11">
        <v>1945.864</v>
      </c>
      <c r="JN11" s="11">
        <v>1949.913</v>
      </c>
      <c r="JO11" s="11">
        <v>1953.9359999999999</v>
      </c>
      <c r="JP11" s="11">
        <v>1958.0060000000001</v>
      </c>
      <c r="JQ11" s="11">
        <v>1962.1089999999999</v>
      </c>
      <c r="JR11" s="11">
        <v>1966.232</v>
      </c>
      <c r="JS11" s="11">
        <v>1970.6110000000001</v>
      </c>
      <c r="JT11" s="11">
        <v>1975.048</v>
      </c>
      <c r="JU11" s="11">
        <v>1979.5519999999999</v>
      </c>
      <c r="JV11" s="11">
        <v>1984.0519999999999</v>
      </c>
      <c r="JW11" s="11">
        <v>1988.499</v>
      </c>
      <c r="JX11" s="11">
        <v>1993.0029999999999</v>
      </c>
      <c r="JY11" s="11">
        <v>1997.289</v>
      </c>
      <c r="JZ11" s="11">
        <v>2001.5640000000001</v>
      </c>
      <c r="KA11" s="11">
        <v>2005.7360000000001</v>
      </c>
      <c r="KB11" s="11">
        <v>2009.93</v>
      </c>
      <c r="KC11" s="11">
        <v>2013.8219999999999</v>
      </c>
      <c r="KD11" s="11">
        <v>2017.6959999999999</v>
      </c>
      <c r="KE11" s="11">
        <v>2021.4829999999999</v>
      </c>
      <c r="KF11" s="11">
        <v>2025.329</v>
      </c>
      <c r="KG11" s="11">
        <v>2028.65</v>
      </c>
      <c r="KH11" s="11">
        <v>2031.952</v>
      </c>
      <c r="KI11" s="11">
        <v>2035.164</v>
      </c>
      <c r="KJ11" s="11">
        <v>2038.441</v>
      </c>
      <c r="KK11" s="11">
        <v>2041.473</v>
      </c>
      <c r="KL11" s="11">
        <v>2044.4970000000001</v>
      </c>
      <c r="KM11" s="11">
        <v>2047.424</v>
      </c>
      <c r="KN11" s="11">
        <v>2050.422</v>
      </c>
      <c r="KO11" s="11">
        <v>2053.4160000000002</v>
      </c>
      <c r="KP11" s="11">
        <v>2056.41</v>
      </c>
      <c r="KQ11" s="11">
        <v>2059.3049999999998</v>
      </c>
      <c r="KR11" s="11">
        <v>2062.2860000000001</v>
      </c>
      <c r="KS11" s="11">
        <v>2065.0909999999999</v>
      </c>
      <c r="KT11" s="11">
        <v>2067.8989999999999</v>
      </c>
      <c r="KU11" s="11">
        <v>2070.5970000000002</v>
      </c>
      <c r="KV11" s="11">
        <v>2073.3890000000001</v>
      </c>
      <c r="KW11" s="11">
        <v>2076.1019999999999</v>
      </c>
      <c r="KX11" s="11">
        <v>2078.8270000000002</v>
      </c>
      <c r="KY11" s="11">
        <v>2081.4299999999998</v>
      </c>
      <c r="KZ11" s="11">
        <v>2084.1410000000001</v>
      </c>
      <c r="LA11" s="11">
        <v>2086.6089999999999</v>
      </c>
      <c r="LB11" s="11">
        <v>2089.085</v>
      </c>
      <c r="LC11" s="11">
        <v>2091.4679999999998</v>
      </c>
      <c r="LD11" s="11">
        <v>2094.027</v>
      </c>
      <c r="LE11" s="11">
        <v>2096.5590000000002</v>
      </c>
      <c r="LF11" s="11">
        <v>2099.1460000000002</v>
      </c>
      <c r="LG11" s="11">
        <v>2101.6039999999998</v>
      </c>
      <c r="LH11" s="11">
        <v>2104.2429999999999</v>
      </c>
      <c r="LI11" s="11">
        <v>2106.777</v>
      </c>
      <c r="LJ11" s="11">
        <v>2109.36</v>
      </c>
      <c r="LK11" s="11">
        <v>2111.8049999999998</v>
      </c>
      <c r="LL11" s="11">
        <v>2114.4180000000001</v>
      </c>
      <c r="LM11" s="11">
        <v>2116.7860000000001</v>
      </c>
      <c r="LN11" s="11">
        <v>2119.1880000000001</v>
      </c>
      <c r="LO11" s="11">
        <v>2121.4259999999999</v>
      </c>
      <c r="LP11" s="11">
        <v>2123.8330000000001</v>
      </c>
      <c r="LQ11" s="11">
        <v>2126.221</v>
      </c>
      <c r="LR11" s="11">
        <v>2128.643</v>
      </c>
      <c r="LS11" s="11">
        <v>2130.88</v>
      </c>
      <c r="LT11" s="11">
        <v>2133.297</v>
      </c>
      <c r="LU11" s="11">
        <v>2135.585</v>
      </c>
      <c r="LV11" s="11">
        <v>2137.9059999999999</v>
      </c>
      <c r="LW11" s="11">
        <v>2140.0360000000001</v>
      </c>
      <c r="LX11" s="11">
        <v>2142.3539999999998</v>
      </c>
      <c r="LY11" s="11">
        <v>2144.5479999999998</v>
      </c>
      <c r="LZ11" s="11">
        <v>2146.7809999999999</v>
      </c>
      <c r="MA11" s="11">
        <v>2148.8040000000001</v>
      </c>
      <c r="MB11" s="11">
        <v>2151.0219999999999</v>
      </c>
      <c r="MC11" s="11">
        <v>2153.2130000000002</v>
      </c>
      <c r="MD11" s="11">
        <v>2155.4409999999998</v>
      </c>
      <c r="ME11" s="11">
        <v>2157.4540000000002</v>
      </c>
      <c r="MF11" s="11">
        <v>2159.6660000000002</v>
      </c>
      <c r="MG11" s="11">
        <v>2161.922</v>
      </c>
      <c r="MH11" s="11">
        <v>2164.2289999999998</v>
      </c>
      <c r="MI11" s="11">
        <v>2166.3029999999999</v>
      </c>
      <c r="MJ11" s="11">
        <v>2168.5909999999999</v>
      </c>
      <c r="MK11" s="11">
        <v>2170.7849999999999</v>
      </c>
      <c r="ML11" s="11">
        <v>2173.0300000000002</v>
      </c>
      <c r="MM11" s="11">
        <v>2175.029</v>
      </c>
      <c r="MN11" s="11">
        <v>2177.2530000000002</v>
      </c>
      <c r="MO11" s="11">
        <v>2179.5129999999999</v>
      </c>
      <c r="MP11" s="11">
        <v>2181.8310000000001</v>
      </c>
      <c r="MQ11" s="11">
        <v>2183.89</v>
      </c>
      <c r="MR11" s="11">
        <v>2186.1840000000002</v>
      </c>
      <c r="MS11" s="11">
        <v>2188.4349999999999</v>
      </c>
      <c r="MT11" s="11">
        <v>2190.759</v>
      </c>
      <c r="MU11" t="s">
        <v>1225</v>
      </c>
      <c r="MV11" t="b">
        <v>1</v>
      </c>
      <c r="MW11" t="s">
        <v>1222</v>
      </c>
      <c r="MX11" t="s">
        <v>1222</v>
      </c>
      <c r="MY11">
        <v>2025</v>
      </c>
      <c r="MZ11">
        <v>1</v>
      </c>
      <c r="NA11" t="s">
        <v>1222</v>
      </c>
      <c r="NB11" s="1" t="s">
        <v>790</v>
      </c>
      <c r="NC11" t="s">
        <v>1460</v>
      </c>
      <c r="ND11" t="s">
        <v>1224</v>
      </c>
      <c r="NE11" t="s">
        <v>1461</v>
      </c>
      <c r="NF11" s="1" t="s">
        <v>3161</v>
      </c>
    </row>
    <row r="12" spans="1:370" x14ac:dyDescent="0.25">
      <c r="A12" t="s">
        <v>1221</v>
      </c>
      <c r="B12" t="s">
        <v>1462</v>
      </c>
      <c r="C12" s="1" t="s">
        <v>3160</v>
      </c>
      <c r="D12" t="s">
        <v>1431</v>
      </c>
      <c r="E12" t="s">
        <v>1432</v>
      </c>
      <c r="F12" t="s">
        <v>1223</v>
      </c>
      <c r="G12" s="10">
        <v>1E-3</v>
      </c>
      <c r="H12" s="10">
        <v>1E-3</v>
      </c>
      <c r="I12" s="10">
        <v>1E-3</v>
      </c>
      <c r="J12" s="10">
        <v>1E-3</v>
      </c>
      <c r="K12" s="10">
        <v>1E-3</v>
      </c>
      <c r="L12" s="10">
        <v>1E-3</v>
      </c>
      <c r="M12" s="10">
        <v>1E-3</v>
      </c>
      <c r="N12" s="10">
        <v>1E-3</v>
      </c>
      <c r="O12" s="10">
        <v>1E-3</v>
      </c>
      <c r="P12" s="10">
        <v>1E-3</v>
      </c>
      <c r="Q12" s="10">
        <v>1E-3</v>
      </c>
      <c r="R12" s="10">
        <v>1E-3</v>
      </c>
      <c r="S12" s="10">
        <v>1E-3</v>
      </c>
      <c r="T12" s="10">
        <v>1E-3</v>
      </c>
      <c r="U12" s="10">
        <v>1E-3</v>
      </c>
      <c r="V12" s="10">
        <v>1E-3</v>
      </c>
      <c r="W12" s="10">
        <v>1E-3</v>
      </c>
      <c r="X12" s="10">
        <v>1E-3</v>
      </c>
      <c r="Y12" s="10">
        <v>1E-3</v>
      </c>
      <c r="Z12" s="10">
        <v>1E-3</v>
      </c>
      <c r="AA12" s="10">
        <v>1E-3</v>
      </c>
      <c r="AB12" s="10">
        <v>802</v>
      </c>
      <c r="AC12" s="10">
        <v>808</v>
      </c>
      <c r="AD12" s="10">
        <v>815</v>
      </c>
      <c r="AE12" s="10">
        <v>819</v>
      </c>
      <c r="AF12" s="10">
        <v>825</v>
      </c>
      <c r="AG12" s="10">
        <v>836</v>
      </c>
      <c r="AH12" s="10">
        <v>845</v>
      </c>
      <c r="AI12" s="10">
        <v>853</v>
      </c>
      <c r="AJ12" s="10">
        <v>860</v>
      </c>
      <c r="AK12" s="10">
        <v>874</v>
      </c>
      <c r="AL12" s="10">
        <v>876</v>
      </c>
      <c r="AM12" s="10">
        <v>879</v>
      </c>
      <c r="AN12" s="10">
        <v>878</v>
      </c>
      <c r="AO12" s="10">
        <v>874</v>
      </c>
      <c r="AP12" s="10">
        <v>875</v>
      </c>
      <c r="AQ12" s="10">
        <v>874</v>
      </c>
      <c r="AR12" s="10">
        <v>873</v>
      </c>
      <c r="AS12" s="10">
        <v>884</v>
      </c>
      <c r="AT12" s="10">
        <v>888</v>
      </c>
      <c r="AU12" s="10">
        <v>890</v>
      </c>
      <c r="AV12" s="10">
        <v>899</v>
      </c>
      <c r="AW12" s="10">
        <v>915</v>
      </c>
      <c r="AX12" s="10">
        <v>920</v>
      </c>
      <c r="AY12" s="10">
        <v>930</v>
      </c>
      <c r="AZ12" s="10">
        <v>933</v>
      </c>
      <c r="BA12" s="10">
        <v>946</v>
      </c>
      <c r="BB12" s="10">
        <v>951</v>
      </c>
      <c r="BC12" s="10">
        <v>953</v>
      </c>
      <c r="BD12" s="10">
        <v>955</v>
      </c>
      <c r="BE12" s="10">
        <v>968</v>
      </c>
      <c r="BF12" s="10">
        <v>973</v>
      </c>
      <c r="BG12" s="10">
        <v>976</v>
      </c>
      <c r="BH12" s="10">
        <v>980</v>
      </c>
      <c r="BI12" s="10">
        <v>1001</v>
      </c>
      <c r="BJ12" s="10">
        <v>1009</v>
      </c>
      <c r="BK12" s="10">
        <v>1010</v>
      </c>
      <c r="BL12" s="10">
        <v>1026</v>
      </c>
      <c r="BM12" s="10">
        <v>1060</v>
      </c>
      <c r="BN12" s="10">
        <v>1081</v>
      </c>
      <c r="BO12" s="10">
        <v>1090</v>
      </c>
      <c r="BP12" s="10">
        <v>1109</v>
      </c>
      <c r="BQ12" s="10">
        <v>1133</v>
      </c>
      <c r="BR12" s="10">
        <v>1145</v>
      </c>
      <c r="BS12" s="10">
        <v>1158</v>
      </c>
      <c r="BT12" s="10">
        <v>1160</v>
      </c>
      <c r="BU12" s="10">
        <v>1164</v>
      </c>
      <c r="BV12" s="10">
        <v>1165</v>
      </c>
      <c r="BW12" s="10">
        <v>1170</v>
      </c>
      <c r="BX12" s="10">
        <v>1172</v>
      </c>
      <c r="BY12" s="10">
        <v>1180</v>
      </c>
      <c r="BZ12" s="10">
        <v>1166</v>
      </c>
      <c r="CA12" s="10">
        <v>1160</v>
      </c>
      <c r="CB12" s="10">
        <v>1145</v>
      </c>
      <c r="CC12" s="10">
        <v>1138</v>
      </c>
      <c r="CD12" s="10">
        <v>1126</v>
      </c>
      <c r="CE12" s="10">
        <v>1113</v>
      </c>
      <c r="CF12" s="10">
        <v>1111</v>
      </c>
      <c r="CG12" s="10">
        <v>1089</v>
      </c>
      <c r="CH12" s="10">
        <v>1077</v>
      </c>
      <c r="CI12" s="10">
        <v>1076</v>
      </c>
      <c r="CJ12" s="10">
        <v>1078</v>
      </c>
      <c r="CK12" s="10">
        <v>1070</v>
      </c>
      <c r="CL12" s="10">
        <v>1085</v>
      </c>
      <c r="CM12" s="10">
        <v>1086</v>
      </c>
      <c r="CN12" s="10">
        <v>1086</v>
      </c>
      <c r="CO12" s="10">
        <v>1097</v>
      </c>
      <c r="CP12" s="10">
        <v>1102</v>
      </c>
      <c r="CQ12" s="10">
        <v>1101</v>
      </c>
      <c r="CR12" s="10">
        <v>1104</v>
      </c>
      <c r="CS12" s="10">
        <v>1102</v>
      </c>
      <c r="CT12" s="10">
        <v>1122</v>
      </c>
      <c r="CU12" s="10">
        <v>1096</v>
      </c>
      <c r="CV12" s="10">
        <v>1080</v>
      </c>
      <c r="CW12" s="10">
        <v>1089</v>
      </c>
      <c r="CX12" s="10">
        <v>1079</v>
      </c>
      <c r="CY12" s="10">
        <v>1085</v>
      </c>
      <c r="CZ12" s="10">
        <v>1101</v>
      </c>
      <c r="DA12" s="10">
        <v>1105</v>
      </c>
      <c r="DB12" s="10">
        <v>1104</v>
      </c>
      <c r="DC12" s="10">
        <v>1116</v>
      </c>
      <c r="DD12" s="10">
        <v>1113</v>
      </c>
      <c r="DE12" s="10">
        <v>1105</v>
      </c>
      <c r="DF12" s="10">
        <v>1115</v>
      </c>
      <c r="DG12" s="10">
        <v>1121</v>
      </c>
      <c r="DH12" s="10">
        <v>1141</v>
      </c>
      <c r="DI12" s="10">
        <v>1153</v>
      </c>
      <c r="DJ12" s="10">
        <v>1169</v>
      </c>
      <c r="DK12" s="10">
        <v>1147</v>
      </c>
      <c r="DL12" s="10">
        <v>1144</v>
      </c>
      <c r="DM12" s="10">
        <v>1149</v>
      </c>
      <c r="DN12" s="10">
        <v>1162</v>
      </c>
      <c r="DO12" s="10">
        <v>1165</v>
      </c>
      <c r="DP12" s="10">
        <v>1176</v>
      </c>
      <c r="DQ12" s="10">
        <v>1195</v>
      </c>
      <c r="DR12" s="10">
        <v>1193</v>
      </c>
      <c r="DS12" s="10">
        <v>1203</v>
      </c>
      <c r="DT12" s="10">
        <v>1193</v>
      </c>
      <c r="DU12" s="10">
        <v>1189</v>
      </c>
      <c r="DV12" s="10">
        <v>1195</v>
      </c>
      <c r="DW12" s="10">
        <v>1191</v>
      </c>
      <c r="DX12" s="10">
        <v>1194</v>
      </c>
      <c r="DY12" s="10">
        <v>1194</v>
      </c>
      <c r="DZ12" s="10">
        <v>1180</v>
      </c>
      <c r="EA12" s="10">
        <v>1174</v>
      </c>
      <c r="EB12" s="10">
        <v>1177</v>
      </c>
      <c r="EC12" s="10">
        <v>1170</v>
      </c>
      <c r="ED12" s="10">
        <v>1172</v>
      </c>
      <c r="EE12" s="10">
        <v>1178</v>
      </c>
      <c r="EF12" s="10">
        <v>1166</v>
      </c>
      <c r="EG12" s="10">
        <v>1162</v>
      </c>
      <c r="EH12" s="10">
        <v>1154</v>
      </c>
      <c r="EI12" s="10">
        <v>1159</v>
      </c>
      <c r="EJ12" s="10">
        <v>1160</v>
      </c>
      <c r="EK12" s="10">
        <v>1164</v>
      </c>
      <c r="EL12" s="10">
        <v>1171</v>
      </c>
      <c r="EM12" s="10">
        <v>1174</v>
      </c>
      <c r="EN12" s="10">
        <v>1180</v>
      </c>
      <c r="EO12" s="10">
        <v>1181</v>
      </c>
      <c r="EP12" s="10">
        <v>1185</v>
      </c>
      <c r="EQ12" s="10">
        <v>1201</v>
      </c>
      <c r="ER12" s="10">
        <v>1200</v>
      </c>
      <c r="ES12" s="10">
        <v>1206</v>
      </c>
      <c r="ET12" s="10">
        <v>1209</v>
      </c>
      <c r="EU12" s="10">
        <v>1206</v>
      </c>
      <c r="EV12" s="10">
        <v>1193</v>
      </c>
      <c r="EW12" s="10">
        <v>1149</v>
      </c>
      <c r="EX12" s="10">
        <v>1128</v>
      </c>
      <c r="EY12" s="10">
        <v>1107</v>
      </c>
      <c r="EZ12" s="10">
        <v>1125</v>
      </c>
      <c r="FA12" s="10">
        <v>1115</v>
      </c>
      <c r="FB12" s="10">
        <v>1116</v>
      </c>
      <c r="FC12" s="10">
        <v>1129</v>
      </c>
      <c r="FD12" s="10">
        <v>1132</v>
      </c>
      <c r="FE12" s="10">
        <v>1127</v>
      </c>
      <c r="FF12" s="10">
        <v>1119</v>
      </c>
      <c r="FG12" s="10">
        <v>1155</v>
      </c>
      <c r="FH12" s="10">
        <v>1145</v>
      </c>
      <c r="FI12" s="10">
        <v>1128</v>
      </c>
      <c r="FJ12" s="10">
        <v>1144</v>
      </c>
      <c r="FK12" s="10">
        <v>1139</v>
      </c>
      <c r="FL12" s="10">
        <v>1118</v>
      </c>
      <c r="FM12" s="10">
        <v>1107</v>
      </c>
      <c r="FN12" s="10">
        <v>1115</v>
      </c>
      <c r="FO12" s="10">
        <v>1124</v>
      </c>
      <c r="FP12" s="10">
        <v>1132</v>
      </c>
      <c r="FQ12" s="10">
        <v>1128</v>
      </c>
      <c r="FR12" s="10">
        <v>1113</v>
      </c>
      <c r="FS12" s="10">
        <v>1118</v>
      </c>
      <c r="FT12" s="10">
        <v>1112</v>
      </c>
      <c r="FU12" s="10">
        <v>1109</v>
      </c>
      <c r="FV12" s="10">
        <v>1110</v>
      </c>
      <c r="FW12" s="10">
        <v>1119</v>
      </c>
      <c r="FX12" s="10">
        <v>1120</v>
      </c>
      <c r="FY12" s="10">
        <v>1138</v>
      </c>
      <c r="FZ12" s="10">
        <v>1121</v>
      </c>
      <c r="GA12" s="10">
        <v>1115</v>
      </c>
      <c r="GB12" s="10">
        <v>1120</v>
      </c>
      <c r="GC12" s="10">
        <v>1106</v>
      </c>
      <c r="GD12" s="10">
        <v>1114</v>
      </c>
      <c r="GE12" s="10">
        <v>1125</v>
      </c>
      <c r="GF12" s="10">
        <v>1111</v>
      </c>
      <c r="GG12" s="10">
        <v>1124</v>
      </c>
      <c r="GH12" s="10">
        <v>1123</v>
      </c>
      <c r="GI12" s="10">
        <v>1132</v>
      </c>
      <c r="GJ12" s="10">
        <v>1135</v>
      </c>
      <c r="GK12" s="10">
        <v>1143</v>
      </c>
      <c r="GL12" s="10">
        <v>1131</v>
      </c>
      <c r="GM12" s="10">
        <v>1137</v>
      </c>
      <c r="GN12" s="10">
        <v>1129</v>
      </c>
      <c r="GO12" s="10">
        <v>1115</v>
      </c>
      <c r="GP12" s="10">
        <v>1143</v>
      </c>
      <c r="GQ12" s="10">
        <v>1155</v>
      </c>
      <c r="GR12" s="10">
        <v>1162</v>
      </c>
      <c r="GS12" s="10">
        <v>1161</v>
      </c>
      <c r="GT12" s="10">
        <v>1143</v>
      </c>
      <c r="GU12" s="10">
        <v>1114</v>
      </c>
      <c r="GV12" s="10">
        <v>1094</v>
      </c>
      <c r="GW12" s="10">
        <v>1087</v>
      </c>
      <c r="GX12" s="10">
        <v>1119</v>
      </c>
      <c r="GY12" s="10">
        <v>1140</v>
      </c>
      <c r="GZ12" s="10">
        <v>1139</v>
      </c>
      <c r="HA12" s="10">
        <v>1131</v>
      </c>
      <c r="HB12" s="10">
        <v>1165</v>
      </c>
      <c r="HC12" s="10">
        <v>1159</v>
      </c>
      <c r="HD12" s="10">
        <v>1173</v>
      </c>
      <c r="HE12" s="10">
        <v>1181</v>
      </c>
      <c r="HF12" s="10">
        <v>1208</v>
      </c>
      <c r="HG12" s="10">
        <v>1168</v>
      </c>
      <c r="HH12" s="11">
        <v>1179.6610000000001</v>
      </c>
      <c r="HI12" s="11">
        <v>1179.9490000000001</v>
      </c>
      <c r="HJ12" s="11">
        <v>1181.4290000000001</v>
      </c>
      <c r="HK12" s="11">
        <v>1182.9459999999999</v>
      </c>
      <c r="HL12" s="11">
        <v>1184.741</v>
      </c>
      <c r="HM12" s="11">
        <v>1186.5170000000001</v>
      </c>
      <c r="HN12" s="11">
        <v>1188.298</v>
      </c>
      <c r="HO12" s="11">
        <v>1190.6469999999999</v>
      </c>
      <c r="HP12" s="11">
        <v>1193.2860000000001</v>
      </c>
      <c r="HQ12" s="11">
        <v>1196.271</v>
      </c>
      <c r="HR12" s="11">
        <v>1199.5640000000001</v>
      </c>
      <c r="HS12" s="11">
        <v>1202.684</v>
      </c>
      <c r="HT12" s="11">
        <v>1205.807</v>
      </c>
      <c r="HU12" s="11">
        <v>1208.9490000000001</v>
      </c>
      <c r="HV12" s="11">
        <v>1211.5830000000001</v>
      </c>
      <c r="HW12" s="11">
        <v>1214.009</v>
      </c>
      <c r="HX12" s="11">
        <v>1216.1959999999999</v>
      </c>
      <c r="HY12" s="11">
        <v>1218.145</v>
      </c>
      <c r="HZ12" s="11">
        <v>1220.0889999999999</v>
      </c>
      <c r="IA12" s="11">
        <v>1222.0360000000001</v>
      </c>
      <c r="IB12" s="11">
        <v>1224.0160000000001</v>
      </c>
      <c r="IC12" s="11">
        <v>1225.8340000000001</v>
      </c>
      <c r="ID12" s="11">
        <v>1227.6890000000001</v>
      </c>
      <c r="IE12" s="11">
        <v>1229.5029999999999</v>
      </c>
      <c r="IF12" s="11">
        <v>1231.3140000000001</v>
      </c>
      <c r="IG12" s="11">
        <v>1232.9459999999999</v>
      </c>
      <c r="IH12" s="11">
        <v>1234.559</v>
      </c>
      <c r="II12" s="11">
        <v>1236.04</v>
      </c>
      <c r="IJ12" s="11">
        <v>1237.404</v>
      </c>
      <c r="IK12" s="11">
        <v>1238.7539999999999</v>
      </c>
      <c r="IL12" s="11">
        <v>1240.0619999999999</v>
      </c>
      <c r="IM12" s="11">
        <v>1241.4490000000001</v>
      </c>
      <c r="IN12" s="11">
        <v>1242.6379999999999</v>
      </c>
      <c r="IO12" s="11">
        <v>1243.672</v>
      </c>
      <c r="IP12" s="11">
        <v>1244.5160000000001</v>
      </c>
      <c r="IQ12" s="11">
        <v>1245.3879999999999</v>
      </c>
      <c r="IR12" s="11">
        <v>1246.133</v>
      </c>
      <c r="IS12" s="11">
        <v>1246.8630000000001</v>
      </c>
      <c r="IT12" s="11">
        <v>1247.5899999999999</v>
      </c>
      <c r="IU12" s="11">
        <v>1248.203</v>
      </c>
      <c r="IV12" s="11">
        <v>1248.8130000000001</v>
      </c>
      <c r="IW12" s="11">
        <v>1249.4380000000001</v>
      </c>
      <c r="IX12" s="11">
        <v>1250.046</v>
      </c>
      <c r="IY12" s="11">
        <v>1250.6369999999999</v>
      </c>
      <c r="IZ12" s="11">
        <v>1251.22</v>
      </c>
      <c r="JA12" s="11">
        <v>1251.819</v>
      </c>
      <c r="JB12" s="11">
        <v>1252.405</v>
      </c>
      <c r="JC12" s="11">
        <v>1252.98</v>
      </c>
      <c r="JD12" s="11">
        <v>1253.5519999999999</v>
      </c>
      <c r="JE12" s="11">
        <v>1254.1320000000001</v>
      </c>
      <c r="JF12" s="11">
        <v>1254.7</v>
      </c>
      <c r="JG12" s="11">
        <v>1255.2550000000001</v>
      </c>
      <c r="JH12" s="11">
        <v>1255.8030000000001</v>
      </c>
      <c r="JI12" s="11">
        <v>1256.3699999999999</v>
      </c>
      <c r="JJ12" s="11">
        <v>1256.942</v>
      </c>
      <c r="JK12" s="11">
        <v>1257.5050000000001</v>
      </c>
      <c r="JL12" s="11">
        <v>1258.069</v>
      </c>
      <c r="JM12" s="11">
        <v>1258.652</v>
      </c>
      <c r="JN12" s="11">
        <v>1259.239</v>
      </c>
      <c r="JO12" s="11">
        <v>1259.829</v>
      </c>
      <c r="JP12" s="11">
        <v>1260.4259999999999</v>
      </c>
      <c r="JQ12" s="11">
        <v>1261.027</v>
      </c>
      <c r="JR12" s="11">
        <v>1261.6289999999999</v>
      </c>
      <c r="JS12" s="11">
        <v>1262.403</v>
      </c>
      <c r="JT12" s="11">
        <v>1263.1859999999999</v>
      </c>
      <c r="JU12" s="11">
        <v>1263.9960000000001</v>
      </c>
      <c r="JV12" s="11">
        <v>1264.8019999999999</v>
      </c>
      <c r="JW12" s="11">
        <v>1265.5920000000001</v>
      </c>
      <c r="JX12" s="11">
        <v>1266.386</v>
      </c>
      <c r="JY12" s="11">
        <v>1267.0329999999999</v>
      </c>
      <c r="JZ12" s="11">
        <v>1267.67</v>
      </c>
      <c r="KA12" s="11">
        <v>1268.278</v>
      </c>
      <c r="KB12" s="11">
        <v>1268.883</v>
      </c>
      <c r="KC12" s="11">
        <v>1269.2919999999999</v>
      </c>
      <c r="KD12" s="11">
        <v>1269.69</v>
      </c>
      <c r="KE12" s="11">
        <v>1270.0630000000001</v>
      </c>
      <c r="KF12" s="11">
        <v>1270.44</v>
      </c>
      <c r="KG12" s="11">
        <v>1270.481</v>
      </c>
      <c r="KH12" s="11">
        <v>1270.51</v>
      </c>
      <c r="KI12" s="11">
        <v>1270.5139999999999</v>
      </c>
      <c r="KJ12" s="11">
        <v>1270.521</v>
      </c>
      <c r="KK12" s="11">
        <v>1270.373</v>
      </c>
      <c r="KL12" s="11">
        <v>1270.2149999999999</v>
      </c>
      <c r="KM12" s="11">
        <v>1270.0319999999999</v>
      </c>
      <c r="KN12" s="11">
        <v>1269.8579999999999</v>
      </c>
      <c r="KO12" s="11">
        <v>1269.68</v>
      </c>
      <c r="KP12" s="11">
        <v>1269.4949999999999</v>
      </c>
      <c r="KQ12" s="11">
        <v>1269.2829999999999</v>
      </c>
      <c r="KR12" s="11">
        <v>1269.0889999999999</v>
      </c>
      <c r="KS12" s="11">
        <v>1268.7809999999999</v>
      </c>
      <c r="KT12" s="11">
        <v>1268.4680000000001</v>
      </c>
      <c r="KU12" s="11">
        <v>1268.1279999999999</v>
      </c>
      <c r="KV12" s="11">
        <v>1267.8030000000001</v>
      </c>
      <c r="KW12" s="11">
        <v>1267.431</v>
      </c>
      <c r="KX12" s="11">
        <v>1267.0540000000001</v>
      </c>
      <c r="KY12" s="11">
        <v>1266.6489999999999</v>
      </c>
      <c r="KZ12" s="11">
        <v>1266.261</v>
      </c>
      <c r="LA12" s="11">
        <v>1265.7280000000001</v>
      </c>
      <c r="LB12" s="11">
        <v>1265.192</v>
      </c>
      <c r="LC12" s="11">
        <v>1264.7280000000001</v>
      </c>
      <c r="LD12" s="11">
        <v>1264.386</v>
      </c>
      <c r="LE12" s="11">
        <v>1264.069</v>
      </c>
      <c r="LF12" s="11">
        <v>1263.817</v>
      </c>
      <c r="LG12" s="11">
        <v>1263.567</v>
      </c>
      <c r="LH12" s="11">
        <v>1263.3969999999999</v>
      </c>
      <c r="LI12" s="11">
        <v>1263.1859999999999</v>
      </c>
      <c r="LJ12" s="11">
        <v>1263.0070000000001</v>
      </c>
      <c r="LK12" s="11">
        <v>1262.816</v>
      </c>
      <c r="LL12" s="11">
        <v>1262.6769999999999</v>
      </c>
      <c r="LM12" s="11">
        <v>1262.4010000000001</v>
      </c>
      <c r="LN12" s="11">
        <v>1262.1410000000001</v>
      </c>
      <c r="LO12" s="11">
        <v>1261.8489999999999</v>
      </c>
      <c r="LP12" s="11">
        <v>1261.6010000000001</v>
      </c>
      <c r="LQ12" s="11">
        <v>1261.3489999999999</v>
      </c>
      <c r="LR12" s="11">
        <v>1261.1110000000001</v>
      </c>
      <c r="LS12" s="11">
        <v>1260.8309999999999</v>
      </c>
      <c r="LT12" s="11">
        <v>1260.5909999999999</v>
      </c>
      <c r="LU12" s="11">
        <v>1260.2840000000001</v>
      </c>
      <c r="LV12" s="11">
        <v>1259.9849999999999</v>
      </c>
      <c r="LW12" s="11">
        <v>1259.6410000000001</v>
      </c>
      <c r="LX12" s="11">
        <v>1259.3389999999999</v>
      </c>
      <c r="LY12" s="11">
        <v>1258.9690000000001</v>
      </c>
      <c r="LZ12" s="11">
        <v>1258.6079999999999</v>
      </c>
      <c r="MA12" s="11">
        <v>1258.1980000000001</v>
      </c>
      <c r="MB12" s="11">
        <v>1257.829</v>
      </c>
      <c r="MC12" s="11">
        <v>1257.45</v>
      </c>
      <c r="MD12" s="11">
        <v>1257.078</v>
      </c>
      <c r="ME12" s="11">
        <v>1256.654</v>
      </c>
      <c r="MF12" s="11">
        <v>1256.2760000000001</v>
      </c>
      <c r="MG12" s="11">
        <v>1255.931</v>
      </c>
      <c r="MH12" s="11">
        <v>1255.597</v>
      </c>
      <c r="MI12" s="11">
        <v>1255.2080000000001</v>
      </c>
      <c r="MJ12" s="11">
        <v>1254.866</v>
      </c>
      <c r="MK12" s="11">
        <v>1254.4780000000001</v>
      </c>
      <c r="ML12" s="11">
        <v>1254.098</v>
      </c>
      <c r="MM12" s="11">
        <v>1253.6610000000001</v>
      </c>
      <c r="MN12" s="11">
        <v>1253.2719999999999</v>
      </c>
      <c r="MO12" s="11">
        <v>1252.9169999999999</v>
      </c>
      <c r="MP12" s="11">
        <v>1252.569</v>
      </c>
      <c r="MQ12" s="11">
        <v>1252.162</v>
      </c>
      <c r="MR12" s="11">
        <v>1251.806</v>
      </c>
      <c r="MS12" s="11">
        <v>1251.4380000000001</v>
      </c>
      <c r="MT12" s="11">
        <v>1251.0840000000001</v>
      </c>
      <c r="MU12" t="s">
        <v>1225</v>
      </c>
      <c r="MV12" t="b">
        <v>1</v>
      </c>
      <c r="MW12" t="s">
        <v>1222</v>
      </c>
      <c r="MX12" t="s">
        <v>1222</v>
      </c>
      <c r="MY12">
        <v>2025</v>
      </c>
      <c r="MZ12">
        <v>1</v>
      </c>
      <c r="NA12" t="s">
        <v>1222</v>
      </c>
      <c r="NB12" s="1" t="s">
        <v>791</v>
      </c>
      <c r="NC12" t="s">
        <v>1463</v>
      </c>
      <c r="ND12" t="s">
        <v>1224</v>
      </c>
      <c r="NE12" t="s">
        <v>1464</v>
      </c>
      <c r="NF12" s="1" t="s">
        <v>3161</v>
      </c>
    </row>
    <row r="13" spans="1:370" x14ac:dyDescent="0.25">
      <c r="A13" t="s">
        <v>1221</v>
      </c>
      <c r="B13" t="s">
        <v>1465</v>
      </c>
      <c r="C13" s="1" t="s">
        <v>3160</v>
      </c>
      <c r="D13" t="s">
        <v>1431</v>
      </c>
      <c r="E13" t="s">
        <v>1432</v>
      </c>
      <c r="F13" t="s">
        <v>1223</v>
      </c>
      <c r="G13" s="10">
        <v>1E-3</v>
      </c>
      <c r="H13" s="10">
        <v>1E-3</v>
      </c>
      <c r="I13" s="10">
        <v>1E-3</v>
      </c>
      <c r="J13" s="10">
        <v>1E-3</v>
      </c>
      <c r="K13" s="10">
        <v>1E-3</v>
      </c>
      <c r="L13" s="10">
        <v>1E-3</v>
      </c>
      <c r="M13" s="10">
        <v>1E-3</v>
      </c>
      <c r="N13" s="10">
        <v>1E-3</v>
      </c>
      <c r="O13" s="10">
        <v>1E-3</v>
      </c>
      <c r="P13" s="10">
        <v>1E-3</v>
      </c>
      <c r="Q13" s="10">
        <v>1E-3</v>
      </c>
      <c r="R13" s="10">
        <v>1E-3</v>
      </c>
      <c r="S13" s="10">
        <v>1E-3</v>
      </c>
      <c r="T13" s="10">
        <v>1E-3</v>
      </c>
      <c r="U13" s="10">
        <v>1E-3</v>
      </c>
      <c r="V13" s="10">
        <v>1E-3</v>
      </c>
      <c r="W13" s="10">
        <v>1E-3</v>
      </c>
      <c r="X13" s="10">
        <v>1E-3</v>
      </c>
      <c r="Y13" s="10">
        <v>1E-3</v>
      </c>
      <c r="Z13" s="10">
        <v>1E-3</v>
      </c>
      <c r="AA13" s="10">
        <v>1E-3</v>
      </c>
      <c r="AB13" s="10">
        <v>166</v>
      </c>
      <c r="AC13" s="10">
        <v>167</v>
      </c>
      <c r="AD13" s="10">
        <v>169</v>
      </c>
      <c r="AE13" s="10">
        <v>170</v>
      </c>
      <c r="AF13" s="10">
        <v>172</v>
      </c>
      <c r="AG13" s="10">
        <v>173</v>
      </c>
      <c r="AH13" s="10">
        <v>175</v>
      </c>
      <c r="AI13" s="10">
        <v>176</v>
      </c>
      <c r="AJ13" s="10">
        <v>177</v>
      </c>
      <c r="AK13" s="10">
        <v>177</v>
      </c>
      <c r="AL13" s="10">
        <v>177</v>
      </c>
      <c r="AM13" s="10">
        <v>177</v>
      </c>
      <c r="AN13" s="10">
        <v>177</v>
      </c>
      <c r="AO13" s="10">
        <v>178</v>
      </c>
      <c r="AP13" s="10">
        <v>178</v>
      </c>
      <c r="AQ13" s="10">
        <v>179</v>
      </c>
      <c r="AR13" s="10">
        <v>181</v>
      </c>
      <c r="AS13" s="10">
        <v>181</v>
      </c>
      <c r="AT13" s="10">
        <v>181</v>
      </c>
      <c r="AU13" s="10">
        <v>183</v>
      </c>
      <c r="AV13" s="10">
        <v>187</v>
      </c>
      <c r="AW13" s="10">
        <v>191</v>
      </c>
      <c r="AX13" s="10">
        <v>194</v>
      </c>
      <c r="AY13" s="10">
        <v>197</v>
      </c>
      <c r="AZ13" s="10">
        <v>201</v>
      </c>
      <c r="BA13" s="10">
        <v>205</v>
      </c>
      <c r="BB13" s="10">
        <v>206</v>
      </c>
      <c r="BC13" s="10">
        <v>207</v>
      </c>
      <c r="BD13" s="10">
        <v>210</v>
      </c>
      <c r="BE13" s="10">
        <v>212</v>
      </c>
      <c r="BF13" s="10">
        <v>213</v>
      </c>
      <c r="BG13" s="10">
        <v>213</v>
      </c>
      <c r="BH13" s="10">
        <v>216</v>
      </c>
      <c r="BI13" s="10">
        <v>219</v>
      </c>
      <c r="BJ13" s="10">
        <v>220</v>
      </c>
      <c r="BK13" s="10">
        <v>223</v>
      </c>
      <c r="BL13" s="10">
        <v>227</v>
      </c>
      <c r="BM13" s="10">
        <v>232</v>
      </c>
      <c r="BN13" s="10">
        <v>234</v>
      </c>
      <c r="BO13" s="10">
        <v>238</v>
      </c>
      <c r="BP13" s="10">
        <v>243</v>
      </c>
      <c r="BQ13" s="10">
        <v>249</v>
      </c>
      <c r="BR13" s="10">
        <v>252</v>
      </c>
      <c r="BS13" s="10">
        <v>256</v>
      </c>
      <c r="BT13" s="10">
        <v>260</v>
      </c>
      <c r="BU13" s="10">
        <v>264</v>
      </c>
      <c r="BV13" s="10">
        <v>266</v>
      </c>
      <c r="BW13" s="10">
        <v>267</v>
      </c>
      <c r="BX13" s="10">
        <v>270</v>
      </c>
      <c r="BY13" s="10">
        <v>269</v>
      </c>
      <c r="BZ13" s="10">
        <v>266</v>
      </c>
      <c r="CA13" s="10">
        <v>264</v>
      </c>
      <c r="CB13" s="10">
        <v>262</v>
      </c>
      <c r="CC13" s="10">
        <v>261</v>
      </c>
      <c r="CD13" s="10">
        <v>260</v>
      </c>
      <c r="CE13" s="10">
        <v>261</v>
      </c>
      <c r="CF13" s="10">
        <v>261</v>
      </c>
      <c r="CG13" s="10">
        <v>259</v>
      </c>
      <c r="CH13" s="10">
        <v>259</v>
      </c>
      <c r="CI13" s="10">
        <v>263</v>
      </c>
      <c r="CJ13" s="10">
        <v>265</v>
      </c>
      <c r="CK13" s="10">
        <v>269</v>
      </c>
      <c r="CL13" s="10">
        <v>269</v>
      </c>
      <c r="CM13" s="10">
        <v>268</v>
      </c>
      <c r="CN13" s="10">
        <v>269</v>
      </c>
      <c r="CO13" s="10">
        <v>278</v>
      </c>
      <c r="CP13" s="10">
        <v>280</v>
      </c>
      <c r="CQ13" s="10">
        <v>281</v>
      </c>
      <c r="CR13" s="10">
        <v>283</v>
      </c>
      <c r="CS13" s="10">
        <v>286</v>
      </c>
      <c r="CT13" s="10">
        <v>286</v>
      </c>
      <c r="CU13" s="10">
        <v>281</v>
      </c>
      <c r="CV13" s="10">
        <v>282</v>
      </c>
      <c r="CW13" s="10">
        <v>275</v>
      </c>
      <c r="CX13" s="10">
        <v>274</v>
      </c>
      <c r="CY13" s="10">
        <v>287</v>
      </c>
      <c r="CZ13" s="10">
        <v>290</v>
      </c>
      <c r="DA13" s="10">
        <v>283</v>
      </c>
      <c r="DB13" s="10">
        <v>286</v>
      </c>
      <c r="DC13" s="10">
        <v>281</v>
      </c>
      <c r="DD13" s="10">
        <v>284</v>
      </c>
      <c r="DE13" s="10">
        <v>293</v>
      </c>
      <c r="DF13" s="10">
        <v>287</v>
      </c>
      <c r="DG13" s="10">
        <v>282</v>
      </c>
      <c r="DH13" s="10">
        <v>291</v>
      </c>
      <c r="DI13" s="10">
        <v>292</v>
      </c>
      <c r="DJ13" s="10">
        <v>301</v>
      </c>
      <c r="DK13" s="10">
        <v>304</v>
      </c>
      <c r="DL13" s="10">
        <v>309</v>
      </c>
      <c r="DM13" s="10">
        <v>308</v>
      </c>
      <c r="DN13" s="10">
        <v>316</v>
      </c>
      <c r="DO13" s="10">
        <v>321</v>
      </c>
      <c r="DP13" s="10">
        <v>323</v>
      </c>
      <c r="DQ13" s="10">
        <v>320</v>
      </c>
      <c r="DR13" s="10">
        <v>324</v>
      </c>
      <c r="DS13" s="10">
        <v>329</v>
      </c>
      <c r="DT13" s="10">
        <v>332</v>
      </c>
      <c r="DU13" s="10">
        <v>335</v>
      </c>
      <c r="DV13" s="10">
        <v>331</v>
      </c>
      <c r="DW13" s="10">
        <v>339</v>
      </c>
      <c r="DX13" s="10">
        <v>336</v>
      </c>
      <c r="DY13" s="10">
        <v>344</v>
      </c>
      <c r="DZ13" s="10">
        <v>346</v>
      </c>
      <c r="EA13" s="10">
        <v>356</v>
      </c>
      <c r="EB13" s="10">
        <v>359</v>
      </c>
      <c r="EC13" s="10">
        <v>361</v>
      </c>
      <c r="ED13" s="10">
        <v>369</v>
      </c>
      <c r="EE13" s="10">
        <v>372</v>
      </c>
      <c r="EF13" s="10">
        <v>389</v>
      </c>
      <c r="EG13" s="10">
        <v>392</v>
      </c>
      <c r="EH13" s="10">
        <v>400</v>
      </c>
      <c r="EI13" s="10">
        <v>412</v>
      </c>
      <c r="EJ13" s="10">
        <v>416</v>
      </c>
      <c r="EK13" s="10">
        <v>421</v>
      </c>
      <c r="EL13" s="10">
        <v>425</v>
      </c>
      <c r="EM13" s="10">
        <v>439</v>
      </c>
      <c r="EN13" s="10">
        <v>445</v>
      </c>
      <c r="EO13" s="10">
        <v>465</v>
      </c>
      <c r="EP13" s="10">
        <v>470</v>
      </c>
      <c r="EQ13" s="10">
        <v>470</v>
      </c>
      <c r="ER13" s="10">
        <v>478</v>
      </c>
      <c r="ES13" s="10">
        <v>483</v>
      </c>
      <c r="ET13" s="10">
        <v>493</v>
      </c>
      <c r="EU13" s="10">
        <v>481</v>
      </c>
      <c r="EV13" s="10">
        <v>490</v>
      </c>
      <c r="EW13" s="10">
        <v>496</v>
      </c>
      <c r="EX13" s="10">
        <v>480</v>
      </c>
      <c r="EY13" s="10">
        <v>480</v>
      </c>
      <c r="EZ13" s="10">
        <v>486</v>
      </c>
      <c r="FA13" s="10">
        <v>473</v>
      </c>
      <c r="FB13" s="10">
        <v>450</v>
      </c>
      <c r="FC13" s="10">
        <v>465</v>
      </c>
      <c r="FD13" s="10">
        <v>467</v>
      </c>
      <c r="FE13" s="10">
        <v>480</v>
      </c>
      <c r="FF13" s="10">
        <v>484</v>
      </c>
      <c r="FG13" s="10">
        <v>493</v>
      </c>
      <c r="FH13" s="10">
        <v>495</v>
      </c>
      <c r="FI13" s="10">
        <v>509</v>
      </c>
      <c r="FJ13" s="10">
        <v>505</v>
      </c>
      <c r="FK13" s="10">
        <v>510</v>
      </c>
      <c r="FL13" s="10">
        <v>542</v>
      </c>
      <c r="FM13" s="10">
        <v>546</v>
      </c>
      <c r="FN13" s="10">
        <v>547</v>
      </c>
      <c r="FO13" s="10">
        <v>552</v>
      </c>
      <c r="FP13" s="10">
        <v>550</v>
      </c>
      <c r="FQ13" s="10">
        <v>539</v>
      </c>
      <c r="FR13" s="10">
        <v>566</v>
      </c>
      <c r="FS13" s="10">
        <v>556</v>
      </c>
      <c r="FT13" s="10">
        <v>569</v>
      </c>
      <c r="FU13" s="10">
        <v>564</v>
      </c>
      <c r="FV13" s="10">
        <v>568</v>
      </c>
      <c r="FW13" s="10">
        <v>556</v>
      </c>
      <c r="FX13" s="10">
        <v>581</v>
      </c>
      <c r="FY13" s="10">
        <v>557</v>
      </c>
      <c r="FZ13" s="10">
        <v>553</v>
      </c>
      <c r="GA13" s="10">
        <v>582</v>
      </c>
      <c r="GB13" s="10">
        <v>557</v>
      </c>
      <c r="GC13" s="10">
        <v>573</v>
      </c>
      <c r="GD13" s="10">
        <v>589</v>
      </c>
      <c r="GE13" s="10">
        <v>591</v>
      </c>
      <c r="GF13" s="10">
        <v>567</v>
      </c>
      <c r="GG13" s="10">
        <v>587</v>
      </c>
      <c r="GH13" s="10">
        <v>591</v>
      </c>
      <c r="GI13" s="10">
        <v>579</v>
      </c>
      <c r="GJ13" s="10">
        <v>591</v>
      </c>
      <c r="GK13" s="10">
        <v>612</v>
      </c>
      <c r="GL13" s="10">
        <v>633</v>
      </c>
      <c r="GM13" s="10">
        <v>641</v>
      </c>
      <c r="GN13" s="10">
        <v>626</v>
      </c>
      <c r="GO13" s="10">
        <v>614</v>
      </c>
      <c r="GP13" s="10">
        <v>645</v>
      </c>
      <c r="GQ13" s="10">
        <v>637</v>
      </c>
      <c r="GR13" s="10">
        <v>633</v>
      </c>
      <c r="GS13" s="10">
        <v>639</v>
      </c>
      <c r="GT13" s="10">
        <v>618</v>
      </c>
      <c r="GU13" s="10">
        <v>629</v>
      </c>
      <c r="GV13" s="10">
        <v>652</v>
      </c>
      <c r="GW13" s="10">
        <v>662</v>
      </c>
      <c r="GX13" s="10">
        <v>682</v>
      </c>
      <c r="GY13" s="10">
        <v>704</v>
      </c>
      <c r="GZ13" s="10">
        <v>687</v>
      </c>
      <c r="HA13" s="10">
        <v>696</v>
      </c>
      <c r="HB13" s="10">
        <v>692</v>
      </c>
      <c r="HC13" s="10">
        <v>701</v>
      </c>
      <c r="HD13" s="10">
        <v>713</v>
      </c>
      <c r="HE13" s="10">
        <v>684</v>
      </c>
      <c r="HF13" s="10">
        <v>711</v>
      </c>
      <c r="HG13" s="10">
        <v>733</v>
      </c>
      <c r="HH13" s="11">
        <v>714.6626</v>
      </c>
      <c r="HI13" s="11">
        <v>713.22940000000006</v>
      </c>
      <c r="HJ13" s="11">
        <v>714.08839999999998</v>
      </c>
      <c r="HK13" s="11">
        <v>715.00459999999998</v>
      </c>
      <c r="HL13" s="11">
        <v>715.94730000000004</v>
      </c>
      <c r="HM13" s="11">
        <v>716.87760000000003</v>
      </c>
      <c r="HN13" s="11">
        <v>717.88170000000002</v>
      </c>
      <c r="HO13" s="11">
        <v>719.01390000000004</v>
      </c>
      <c r="HP13" s="11">
        <v>720.46370000000002</v>
      </c>
      <c r="HQ13" s="11">
        <v>722.19399999999996</v>
      </c>
      <c r="HR13" s="11">
        <v>724.00130000000001</v>
      </c>
      <c r="HS13" s="11">
        <v>725.81129999999996</v>
      </c>
      <c r="HT13" s="11">
        <v>727.6241</v>
      </c>
      <c r="HU13" s="11">
        <v>729.447</v>
      </c>
      <c r="HV13" s="11">
        <v>730.96259999999995</v>
      </c>
      <c r="HW13" s="11">
        <v>732.42679999999996</v>
      </c>
      <c r="HX13" s="11">
        <v>733.89290000000005</v>
      </c>
      <c r="HY13" s="11">
        <v>735.36210000000005</v>
      </c>
      <c r="HZ13" s="11">
        <v>736.83079999999995</v>
      </c>
      <c r="IA13" s="11">
        <v>738.30110000000002</v>
      </c>
      <c r="IB13" s="11">
        <v>739.79259999999999</v>
      </c>
      <c r="IC13" s="11">
        <v>741.33910000000003</v>
      </c>
      <c r="ID13" s="11">
        <v>742.94600000000003</v>
      </c>
      <c r="IE13" s="11">
        <v>744.56420000000003</v>
      </c>
      <c r="IF13" s="11">
        <v>746.16330000000005</v>
      </c>
      <c r="IG13" s="11">
        <v>747.6377</v>
      </c>
      <c r="IH13" s="11">
        <v>749.09389999999996</v>
      </c>
      <c r="II13" s="11">
        <v>750.49450000000002</v>
      </c>
      <c r="IJ13" s="11">
        <v>751.79259999999999</v>
      </c>
      <c r="IK13" s="11">
        <v>753.07039999999995</v>
      </c>
      <c r="IL13" s="11">
        <v>754.34789999999998</v>
      </c>
      <c r="IM13" s="11">
        <v>755.75340000000006</v>
      </c>
      <c r="IN13" s="11">
        <v>757.02970000000005</v>
      </c>
      <c r="IO13" s="11">
        <v>758.2029</v>
      </c>
      <c r="IP13" s="11">
        <v>759.28160000000003</v>
      </c>
      <c r="IQ13" s="11">
        <v>760.40610000000004</v>
      </c>
      <c r="IR13" s="11">
        <v>761.44460000000004</v>
      </c>
      <c r="IS13" s="11">
        <v>762.4624</v>
      </c>
      <c r="IT13" s="11">
        <v>763.49980000000005</v>
      </c>
      <c r="IU13" s="11">
        <v>764.48609999999996</v>
      </c>
      <c r="IV13" s="11">
        <v>765.45910000000003</v>
      </c>
      <c r="IW13" s="11">
        <v>766.43259999999998</v>
      </c>
      <c r="IX13" s="11">
        <v>767.41579999999999</v>
      </c>
      <c r="IY13" s="11">
        <v>768.41210000000001</v>
      </c>
      <c r="IZ13" s="11">
        <v>769.39829999999995</v>
      </c>
      <c r="JA13" s="11">
        <v>770.37990000000002</v>
      </c>
      <c r="JB13" s="11">
        <v>771.36670000000004</v>
      </c>
      <c r="JC13" s="11">
        <v>772.37159999999994</v>
      </c>
      <c r="JD13" s="11">
        <v>773.36350000000004</v>
      </c>
      <c r="JE13" s="11">
        <v>774.35170000000005</v>
      </c>
      <c r="JF13" s="11">
        <v>775.34180000000003</v>
      </c>
      <c r="JG13" s="11">
        <v>776.34169999999995</v>
      </c>
      <c r="JH13" s="11">
        <v>777.32650000000001</v>
      </c>
      <c r="JI13" s="11">
        <v>778.30370000000005</v>
      </c>
      <c r="JJ13" s="11">
        <v>779.27769999999998</v>
      </c>
      <c r="JK13" s="11">
        <v>780.26499999999999</v>
      </c>
      <c r="JL13" s="11">
        <v>781.23630000000003</v>
      </c>
      <c r="JM13" s="11">
        <v>782.19920000000002</v>
      </c>
      <c r="JN13" s="11">
        <v>783.15560000000005</v>
      </c>
      <c r="JO13" s="11">
        <v>784.12540000000001</v>
      </c>
      <c r="JP13" s="11">
        <v>785.07759999999996</v>
      </c>
      <c r="JQ13" s="11">
        <v>786.02800000000002</v>
      </c>
      <c r="JR13" s="11">
        <v>786.97360000000003</v>
      </c>
      <c r="JS13" s="11">
        <v>788.04280000000006</v>
      </c>
      <c r="JT13" s="11">
        <v>789.09270000000004</v>
      </c>
      <c r="JU13" s="11">
        <v>790.15589999999997</v>
      </c>
      <c r="JV13" s="11">
        <v>791.22180000000003</v>
      </c>
      <c r="JW13" s="11">
        <v>792.30460000000005</v>
      </c>
      <c r="JX13" s="11">
        <v>793.36739999999998</v>
      </c>
      <c r="JY13" s="11">
        <v>794.33370000000002</v>
      </c>
      <c r="JZ13" s="11">
        <v>795.29830000000004</v>
      </c>
      <c r="KA13" s="11">
        <v>796.28539999999998</v>
      </c>
      <c r="KB13" s="11">
        <v>797.25789999999995</v>
      </c>
      <c r="KC13" s="11">
        <v>798.10910000000001</v>
      </c>
      <c r="KD13" s="11">
        <v>798.95780000000002</v>
      </c>
      <c r="KE13" s="11">
        <v>799.82410000000004</v>
      </c>
      <c r="KF13" s="11">
        <v>800.66909999999996</v>
      </c>
      <c r="KG13" s="11">
        <v>801.29920000000004</v>
      </c>
      <c r="KH13" s="11">
        <v>801.92610000000002</v>
      </c>
      <c r="KI13" s="11">
        <v>802.5684</v>
      </c>
      <c r="KJ13" s="11">
        <v>803.18640000000005</v>
      </c>
      <c r="KK13" s="11">
        <v>803.70259999999996</v>
      </c>
      <c r="KL13" s="11">
        <v>804.21500000000003</v>
      </c>
      <c r="KM13" s="11">
        <v>804.74599999999998</v>
      </c>
      <c r="KN13" s="11">
        <v>805.25149999999996</v>
      </c>
      <c r="KO13" s="11">
        <v>805.755</v>
      </c>
      <c r="KP13" s="11">
        <v>806.2559</v>
      </c>
      <c r="KQ13" s="11">
        <v>806.77620000000002</v>
      </c>
      <c r="KR13" s="11">
        <v>807.27099999999996</v>
      </c>
      <c r="KS13" s="11">
        <v>807.69569999999999</v>
      </c>
      <c r="KT13" s="11">
        <v>808.1173</v>
      </c>
      <c r="KU13" s="11">
        <v>808.55820000000006</v>
      </c>
      <c r="KV13" s="11">
        <v>808.97270000000003</v>
      </c>
      <c r="KW13" s="11">
        <v>809.3578</v>
      </c>
      <c r="KX13" s="11">
        <v>809.73850000000004</v>
      </c>
      <c r="KY13" s="11">
        <v>810.14149999999995</v>
      </c>
      <c r="KZ13" s="11">
        <v>810.51819999999998</v>
      </c>
      <c r="LA13" s="11">
        <v>810.80100000000004</v>
      </c>
      <c r="LB13" s="11">
        <v>811.0797</v>
      </c>
      <c r="LC13" s="11">
        <v>811.43859999999995</v>
      </c>
      <c r="LD13" s="11">
        <v>811.81290000000001</v>
      </c>
      <c r="LE13" s="11">
        <v>812.1902</v>
      </c>
      <c r="LF13" s="11">
        <v>812.59349999999995</v>
      </c>
      <c r="LG13" s="11">
        <v>813.02689999999996</v>
      </c>
      <c r="LH13" s="11">
        <v>813.4556</v>
      </c>
      <c r="LI13" s="11">
        <v>813.85220000000004</v>
      </c>
      <c r="LJ13" s="11">
        <v>814.25940000000003</v>
      </c>
      <c r="LK13" s="11">
        <v>814.70389999999998</v>
      </c>
      <c r="LL13" s="11">
        <v>815.12810000000002</v>
      </c>
      <c r="LM13" s="11">
        <v>815.45950000000005</v>
      </c>
      <c r="LN13" s="11">
        <v>815.79309999999998</v>
      </c>
      <c r="LO13" s="11">
        <v>816.15779999999995</v>
      </c>
      <c r="LP13" s="11">
        <v>816.49739999999997</v>
      </c>
      <c r="LQ13" s="11">
        <v>816.83579999999995</v>
      </c>
      <c r="LR13" s="11">
        <v>817.17240000000004</v>
      </c>
      <c r="LS13" s="11">
        <v>817.54160000000002</v>
      </c>
      <c r="LT13" s="11">
        <v>817.88289999999995</v>
      </c>
      <c r="LU13" s="11">
        <v>818.18269999999995</v>
      </c>
      <c r="LV13" s="11">
        <v>818.47799999999995</v>
      </c>
      <c r="LW13" s="11">
        <v>818.80439999999999</v>
      </c>
      <c r="LX13" s="11">
        <v>819.09839999999997</v>
      </c>
      <c r="LY13" s="11">
        <v>819.35249999999996</v>
      </c>
      <c r="LZ13" s="11">
        <v>819.60109999999997</v>
      </c>
      <c r="MA13" s="11">
        <v>819.88329999999996</v>
      </c>
      <c r="MB13" s="11">
        <v>820.12929999999994</v>
      </c>
      <c r="MC13" s="11">
        <v>820.37279999999998</v>
      </c>
      <c r="MD13" s="11">
        <v>820.61130000000003</v>
      </c>
      <c r="ME13" s="11">
        <v>820.88639999999998</v>
      </c>
      <c r="MF13" s="11">
        <v>821.12559999999996</v>
      </c>
      <c r="MG13" s="11">
        <v>821.39419999999996</v>
      </c>
      <c r="MH13" s="11">
        <v>821.6567</v>
      </c>
      <c r="MI13" s="11">
        <v>821.95950000000005</v>
      </c>
      <c r="MJ13" s="11">
        <v>822.22299999999996</v>
      </c>
      <c r="MK13" s="11">
        <v>822.4633</v>
      </c>
      <c r="ML13" s="11">
        <v>822.69569999999999</v>
      </c>
      <c r="MM13" s="11">
        <v>822.97019999999998</v>
      </c>
      <c r="MN13" s="11">
        <v>823.20510000000002</v>
      </c>
      <c r="MO13" s="11">
        <v>823.46630000000005</v>
      </c>
      <c r="MP13" s="11">
        <v>823.71889999999996</v>
      </c>
      <c r="MQ13" s="11">
        <v>824.01919999999996</v>
      </c>
      <c r="MR13" s="11">
        <v>824.27670000000001</v>
      </c>
      <c r="MS13" s="11">
        <v>824.53740000000005</v>
      </c>
      <c r="MT13" s="11">
        <v>824.78700000000003</v>
      </c>
      <c r="MU13" t="s">
        <v>1225</v>
      </c>
      <c r="MV13" t="b">
        <v>1</v>
      </c>
      <c r="MW13" t="s">
        <v>1222</v>
      </c>
      <c r="MX13" t="s">
        <v>1222</v>
      </c>
      <c r="MY13">
        <v>2025</v>
      </c>
      <c r="MZ13">
        <v>1</v>
      </c>
      <c r="NA13" t="s">
        <v>1222</v>
      </c>
      <c r="NB13" s="1" t="s">
        <v>792</v>
      </c>
      <c r="NC13" t="s">
        <v>1466</v>
      </c>
      <c r="ND13" t="s">
        <v>1224</v>
      </c>
      <c r="NE13" t="s">
        <v>1467</v>
      </c>
      <c r="NF13" s="1" t="s">
        <v>3161</v>
      </c>
    </row>
    <row r="14" spans="1:370" x14ac:dyDescent="0.25">
      <c r="A14" t="s">
        <v>1221</v>
      </c>
      <c r="B14" t="s">
        <v>1468</v>
      </c>
      <c r="C14" s="1" t="s">
        <v>3160</v>
      </c>
      <c r="D14" t="s">
        <v>1431</v>
      </c>
      <c r="E14" t="s">
        <v>1432</v>
      </c>
      <c r="F14" t="s">
        <v>1223</v>
      </c>
      <c r="G14" s="10">
        <v>1E-3</v>
      </c>
      <c r="H14" s="10">
        <v>1E-3</v>
      </c>
      <c r="I14" s="10">
        <v>1E-3</v>
      </c>
      <c r="J14" s="10">
        <v>1E-3</v>
      </c>
      <c r="K14" s="10">
        <v>1E-3</v>
      </c>
      <c r="L14" s="10">
        <v>1E-3</v>
      </c>
      <c r="M14" s="10">
        <v>1E-3</v>
      </c>
      <c r="N14" s="10">
        <v>1E-3</v>
      </c>
      <c r="O14" s="10">
        <v>1E-3</v>
      </c>
      <c r="P14" s="10">
        <v>1E-3</v>
      </c>
      <c r="Q14" s="10">
        <v>1E-3</v>
      </c>
      <c r="R14" s="10">
        <v>1E-3</v>
      </c>
      <c r="S14" s="10">
        <v>1E-3</v>
      </c>
      <c r="T14" s="10">
        <v>1E-3</v>
      </c>
      <c r="U14" s="10">
        <v>1E-3</v>
      </c>
      <c r="V14" s="10">
        <v>1E-3</v>
      </c>
      <c r="W14" s="10">
        <v>1E-3</v>
      </c>
      <c r="X14" s="10">
        <v>1E-3</v>
      </c>
      <c r="Y14" s="10">
        <v>1E-3</v>
      </c>
      <c r="Z14" s="10">
        <v>1E-3</v>
      </c>
      <c r="AA14" s="10">
        <v>1E-3</v>
      </c>
      <c r="AB14" s="10">
        <v>965</v>
      </c>
      <c r="AC14" s="10">
        <v>971</v>
      </c>
      <c r="AD14" s="10">
        <v>984</v>
      </c>
      <c r="AE14" s="10">
        <v>991</v>
      </c>
      <c r="AF14" s="10">
        <v>999</v>
      </c>
      <c r="AG14" s="10">
        <v>1009</v>
      </c>
      <c r="AH14" s="10">
        <v>1018</v>
      </c>
      <c r="AI14" s="10">
        <v>1023</v>
      </c>
      <c r="AJ14" s="10">
        <v>1031</v>
      </c>
      <c r="AK14" s="10">
        <v>1029</v>
      </c>
      <c r="AL14" s="10">
        <v>1027</v>
      </c>
      <c r="AM14" s="10">
        <v>1024</v>
      </c>
      <c r="AN14" s="10">
        <v>1025</v>
      </c>
      <c r="AO14" s="10">
        <v>1033</v>
      </c>
      <c r="AP14" s="10">
        <v>1031</v>
      </c>
      <c r="AQ14" s="10">
        <v>1034</v>
      </c>
      <c r="AR14" s="10">
        <v>1048</v>
      </c>
      <c r="AS14" s="10">
        <v>1049</v>
      </c>
      <c r="AT14" s="10">
        <v>1049</v>
      </c>
      <c r="AU14" s="10">
        <v>1059</v>
      </c>
      <c r="AV14" s="10">
        <v>1078</v>
      </c>
      <c r="AW14" s="10">
        <v>1102</v>
      </c>
      <c r="AX14" s="10">
        <v>1117</v>
      </c>
      <c r="AY14" s="10">
        <v>1135</v>
      </c>
      <c r="AZ14" s="10">
        <v>1154</v>
      </c>
      <c r="BA14" s="10">
        <v>1177</v>
      </c>
      <c r="BB14" s="10">
        <v>1185</v>
      </c>
      <c r="BC14" s="10">
        <v>1192</v>
      </c>
      <c r="BD14" s="10">
        <v>1205</v>
      </c>
      <c r="BE14" s="10">
        <v>1220</v>
      </c>
      <c r="BF14" s="10">
        <v>1226</v>
      </c>
      <c r="BG14" s="10">
        <v>1229</v>
      </c>
      <c r="BH14" s="10">
        <v>1241</v>
      </c>
      <c r="BI14" s="10">
        <v>1258</v>
      </c>
      <c r="BJ14" s="10">
        <v>1265</v>
      </c>
      <c r="BK14" s="10">
        <v>1281</v>
      </c>
      <c r="BL14" s="10">
        <v>1305</v>
      </c>
      <c r="BM14" s="10">
        <v>1331</v>
      </c>
      <c r="BN14" s="10">
        <v>1345</v>
      </c>
      <c r="BO14" s="10">
        <v>1367</v>
      </c>
      <c r="BP14" s="10">
        <v>1393</v>
      </c>
      <c r="BQ14" s="10">
        <v>1428</v>
      </c>
      <c r="BR14" s="10">
        <v>1445</v>
      </c>
      <c r="BS14" s="10">
        <v>1467</v>
      </c>
      <c r="BT14" s="10">
        <v>1487</v>
      </c>
      <c r="BU14" s="10">
        <v>1509</v>
      </c>
      <c r="BV14" s="10">
        <v>1522</v>
      </c>
      <c r="BW14" s="10">
        <v>1533</v>
      </c>
      <c r="BX14" s="10">
        <v>1549</v>
      </c>
      <c r="BY14" s="10">
        <v>1545</v>
      </c>
      <c r="BZ14" s="10">
        <v>1531</v>
      </c>
      <c r="CA14" s="10">
        <v>1523</v>
      </c>
      <c r="CB14" s="10">
        <v>1509</v>
      </c>
      <c r="CC14" s="10">
        <v>1507</v>
      </c>
      <c r="CD14" s="10">
        <v>1501</v>
      </c>
      <c r="CE14" s="10">
        <v>1505</v>
      </c>
      <c r="CF14" s="10">
        <v>1506</v>
      </c>
      <c r="CG14" s="10">
        <v>1500</v>
      </c>
      <c r="CH14" s="10">
        <v>1500</v>
      </c>
      <c r="CI14" s="10">
        <v>1523</v>
      </c>
      <c r="CJ14" s="10">
        <v>1538</v>
      </c>
      <c r="CK14" s="10">
        <v>1556</v>
      </c>
      <c r="CL14" s="10">
        <v>1558</v>
      </c>
      <c r="CM14" s="10">
        <v>1547</v>
      </c>
      <c r="CN14" s="10">
        <v>1553</v>
      </c>
      <c r="CO14" s="10">
        <v>1599</v>
      </c>
      <c r="CP14" s="10">
        <v>1613</v>
      </c>
      <c r="CQ14" s="10">
        <v>1614</v>
      </c>
      <c r="CR14" s="10">
        <v>1628</v>
      </c>
      <c r="CS14" s="10">
        <v>1651</v>
      </c>
      <c r="CT14" s="10">
        <v>1650</v>
      </c>
      <c r="CU14" s="10">
        <v>1625</v>
      </c>
      <c r="CV14" s="10">
        <v>1629</v>
      </c>
      <c r="CW14" s="10">
        <v>1629</v>
      </c>
      <c r="CX14" s="10">
        <v>1657</v>
      </c>
      <c r="CY14" s="10">
        <v>1626</v>
      </c>
      <c r="CZ14" s="10">
        <v>1639</v>
      </c>
      <c r="DA14" s="10">
        <v>1651</v>
      </c>
      <c r="DB14" s="10">
        <v>1667</v>
      </c>
      <c r="DC14" s="10">
        <v>1673</v>
      </c>
      <c r="DD14" s="10">
        <v>1663</v>
      </c>
      <c r="DE14" s="10">
        <v>1688</v>
      </c>
      <c r="DF14" s="10">
        <v>1710</v>
      </c>
      <c r="DG14" s="10">
        <v>1724</v>
      </c>
      <c r="DH14" s="10">
        <v>1743</v>
      </c>
      <c r="DI14" s="10">
        <v>1780</v>
      </c>
      <c r="DJ14" s="10">
        <v>1791</v>
      </c>
      <c r="DK14" s="10">
        <v>1793</v>
      </c>
      <c r="DL14" s="10">
        <v>1802</v>
      </c>
      <c r="DM14" s="10">
        <v>1827</v>
      </c>
      <c r="DN14" s="10">
        <v>1847</v>
      </c>
      <c r="DO14" s="10">
        <v>1856</v>
      </c>
      <c r="DP14" s="10">
        <v>1847</v>
      </c>
      <c r="DQ14" s="10">
        <v>1855</v>
      </c>
      <c r="DR14" s="10">
        <v>1866</v>
      </c>
      <c r="DS14" s="10">
        <v>1867</v>
      </c>
      <c r="DT14" s="10">
        <v>1861</v>
      </c>
      <c r="DU14" s="10">
        <v>1881</v>
      </c>
      <c r="DV14" s="10">
        <v>1894</v>
      </c>
      <c r="DW14" s="10">
        <v>1902</v>
      </c>
      <c r="DX14" s="10">
        <v>1944</v>
      </c>
      <c r="DY14" s="10">
        <v>1982</v>
      </c>
      <c r="DZ14" s="10">
        <v>2009</v>
      </c>
      <c r="EA14" s="10">
        <v>2003</v>
      </c>
      <c r="EB14" s="10">
        <v>2016</v>
      </c>
      <c r="EC14" s="10">
        <v>2032</v>
      </c>
      <c r="ED14" s="10">
        <v>2036</v>
      </c>
      <c r="EE14" s="10">
        <v>2066</v>
      </c>
      <c r="EF14" s="10">
        <v>2105</v>
      </c>
      <c r="EG14" s="10">
        <v>2143</v>
      </c>
      <c r="EH14" s="10">
        <v>2185</v>
      </c>
      <c r="EI14" s="10">
        <v>2191</v>
      </c>
      <c r="EJ14" s="10">
        <v>2196</v>
      </c>
      <c r="EK14" s="10">
        <v>2228</v>
      </c>
      <c r="EL14" s="10">
        <v>2256</v>
      </c>
      <c r="EM14" s="10">
        <v>2256</v>
      </c>
      <c r="EN14" s="10">
        <v>2271</v>
      </c>
      <c r="EO14" s="10">
        <v>2307</v>
      </c>
      <c r="EP14" s="10">
        <v>2308</v>
      </c>
      <c r="EQ14" s="10">
        <v>2318</v>
      </c>
      <c r="ER14" s="10">
        <v>2333</v>
      </c>
      <c r="ES14" s="10">
        <v>2327</v>
      </c>
      <c r="ET14" s="10">
        <v>2374</v>
      </c>
      <c r="EU14" s="10">
        <v>2392</v>
      </c>
      <c r="EV14" s="10">
        <v>2367</v>
      </c>
      <c r="EW14" s="10">
        <v>2405</v>
      </c>
      <c r="EX14" s="10">
        <v>2409</v>
      </c>
      <c r="EY14" s="10">
        <v>2441</v>
      </c>
      <c r="EZ14" s="10">
        <v>2420</v>
      </c>
      <c r="FA14" s="10">
        <v>2393</v>
      </c>
      <c r="FB14" s="10">
        <v>2407</v>
      </c>
      <c r="FC14" s="10">
        <v>2404</v>
      </c>
      <c r="FD14" s="10">
        <v>2429</v>
      </c>
      <c r="FE14" s="10">
        <v>2462</v>
      </c>
      <c r="FF14" s="10">
        <v>2481</v>
      </c>
      <c r="FG14" s="10">
        <v>2490</v>
      </c>
      <c r="FH14" s="10">
        <v>2531</v>
      </c>
      <c r="FI14" s="10">
        <v>2500</v>
      </c>
      <c r="FJ14" s="10">
        <v>2575</v>
      </c>
      <c r="FK14" s="10">
        <v>2604</v>
      </c>
      <c r="FL14" s="10">
        <v>2630</v>
      </c>
      <c r="FM14" s="10">
        <v>2670</v>
      </c>
      <c r="FN14" s="10">
        <v>2733</v>
      </c>
      <c r="FO14" s="10">
        <v>2783</v>
      </c>
      <c r="FP14" s="10">
        <v>2826</v>
      </c>
      <c r="FQ14" s="10">
        <v>2813</v>
      </c>
      <c r="FR14" s="10">
        <v>2840</v>
      </c>
      <c r="FS14" s="10">
        <v>2891</v>
      </c>
      <c r="FT14" s="10">
        <v>2914</v>
      </c>
      <c r="FU14" s="10">
        <v>2949</v>
      </c>
      <c r="FV14" s="10">
        <v>2967</v>
      </c>
      <c r="FW14" s="10">
        <v>3008</v>
      </c>
      <c r="FX14" s="10">
        <v>3022</v>
      </c>
      <c r="FY14" s="10">
        <v>3053</v>
      </c>
      <c r="FZ14" s="10">
        <v>3053</v>
      </c>
      <c r="GA14" s="10">
        <v>3037</v>
      </c>
      <c r="GB14" s="10">
        <v>2990</v>
      </c>
      <c r="GC14" s="10">
        <v>3025</v>
      </c>
      <c r="GD14" s="10">
        <v>3026</v>
      </c>
      <c r="GE14" s="10">
        <v>3026</v>
      </c>
      <c r="GF14" s="10">
        <v>3029</v>
      </c>
      <c r="GG14" s="10">
        <v>3083</v>
      </c>
      <c r="GH14" s="10">
        <v>3126</v>
      </c>
      <c r="GI14" s="10">
        <v>3180</v>
      </c>
      <c r="GJ14" s="10">
        <v>3216</v>
      </c>
      <c r="GK14" s="10">
        <v>3205</v>
      </c>
      <c r="GL14" s="10">
        <v>3179</v>
      </c>
      <c r="GM14" s="10">
        <v>3220</v>
      </c>
      <c r="GN14" s="10">
        <v>3127</v>
      </c>
      <c r="GO14" s="10">
        <v>3116</v>
      </c>
      <c r="GP14" s="10">
        <v>3140</v>
      </c>
      <c r="GQ14" s="10">
        <v>3159</v>
      </c>
      <c r="GR14" s="10">
        <v>3166</v>
      </c>
      <c r="GS14" s="10">
        <v>3185</v>
      </c>
      <c r="GT14" s="10">
        <v>3208</v>
      </c>
      <c r="GU14" s="10">
        <v>3273</v>
      </c>
      <c r="GV14" s="10">
        <v>3261</v>
      </c>
      <c r="GW14" s="10">
        <v>3276</v>
      </c>
      <c r="GX14" s="10">
        <v>3353</v>
      </c>
      <c r="GY14" s="10">
        <v>3419</v>
      </c>
      <c r="GZ14" s="10">
        <v>3374</v>
      </c>
      <c r="HA14" s="10">
        <v>3439</v>
      </c>
      <c r="HB14" s="10">
        <v>3381</v>
      </c>
      <c r="HC14" s="10">
        <v>3469</v>
      </c>
      <c r="HD14" s="10">
        <v>3492</v>
      </c>
      <c r="HE14" s="10">
        <v>3525</v>
      </c>
      <c r="HF14" s="10">
        <v>3506</v>
      </c>
      <c r="HG14" s="10">
        <v>3505</v>
      </c>
      <c r="HH14" s="11">
        <v>3522.4670000000001</v>
      </c>
      <c r="HI14" s="11">
        <v>3511.88</v>
      </c>
      <c r="HJ14" s="11">
        <v>3518.9189999999999</v>
      </c>
      <c r="HK14" s="11">
        <v>3529.4169999999999</v>
      </c>
      <c r="HL14" s="11">
        <v>3540.7759999999998</v>
      </c>
      <c r="HM14" s="11">
        <v>3553.1669999999999</v>
      </c>
      <c r="HN14" s="11">
        <v>3565.9609999999998</v>
      </c>
      <c r="HO14" s="11">
        <v>3578.7179999999998</v>
      </c>
      <c r="HP14" s="11">
        <v>3594.88</v>
      </c>
      <c r="HQ14" s="11">
        <v>3613.5790000000002</v>
      </c>
      <c r="HR14" s="11">
        <v>3635.2710000000002</v>
      </c>
      <c r="HS14" s="11">
        <v>3656.355</v>
      </c>
      <c r="HT14" s="11">
        <v>3675.3609999999999</v>
      </c>
      <c r="HU14" s="11">
        <v>3694.491</v>
      </c>
      <c r="HV14" s="11">
        <v>3711.7730000000001</v>
      </c>
      <c r="HW14" s="11">
        <v>3727.5590000000002</v>
      </c>
      <c r="HX14" s="11">
        <v>3742.4769999999999</v>
      </c>
      <c r="HY14" s="11">
        <v>3756.518</v>
      </c>
      <c r="HZ14" s="11">
        <v>3770.5940000000001</v>
      </c>
      <c r="IA14" s="11">
        <v>3784.7190000000001</v>
      </c>
      <c r="IB14" s="11">
        <v>3798.9879999999998</v>
      </c>
      <c r="IC14" s="11">
        <v>3814.3049999999998</v>
      </c>
      <c r="ID14" s="11">
        <v>3829.8339999999998</v>
      </c>
      <c r="IE14" s="11">
        <v>3845.393</v>
      </c>
      <c r="IF14" s="11">
        <v>3861.0929999999998</v>
      </c>
      <c r="IG14" s="11">
        <v>3876.18</v>
      </c>
      <c r="IH14" s="11">
        <v>3891.355</v>
      </c>
      <c r="II14" s="11">
        <v>3906.1390000000001</v>
      </c>
      <c r="IJ14" s="11">
        <v>3920.5940000000001</v>
      </c>
      <c r="IK14" s="11">
        <v>3935.1579999999999</v>
      </c>
      <c r="IL14" s="11">
        <v>3949.636</v>
      </c>
      <c r="IM14" s="11">
        <v>3964.3319999999999</v>
      </c>
      <c r="IN14" s="11">
        <v>3978.444</v>
      </c>
      <c r="IO14" s="11">
        <v>3992.123</v>
      </c>
      <c r="IP14" s="11">
        <v>4005.24</v>
      </c>
      <c r="IQ14" s="11">
        <v>4018.4609999999998</v>
      </c>
      <c r="IR14" s="11">
        <v>4031.32</v>
      </c>
      <c r="IS14" s="11">
        <v>4044.172</v>
      </c>
      <c r="IT14" s="11">
        <v>4057.0590000000002</v>
      </c>
      <c r="IU14" s="11">
        <v>4069.5970000000002</v>
      </c>
      <c r="IV14" s="11">
        <v>4082.1559999999999</v>
      </c>
      <c r="IW14" s="11">
        <v>4094.81</v>
      </c>
      <c r="IX14" s="11">
        <v>4107.4399999999996</v>
      </c>
      <c r="IY14" s="11">
        <v>4120.0590000000002</v>
      </c>
      <c r="IZ14" s="11">
        <v>4132.6769999999997</v>
      </c>
      <c r="JA14" s="11">
        <v>4145.4040000000005</v>
      </c>
      <c r="JB14" s="11">
        <v>4158.1180000000004</v>
      </c>
      <c r="JC14" s="11">
        <v>4170.8360000000002</v>
      </c>
      <c r="JD14" s="11">
        <v>4183.5780000000004</v>
      </c>
      <c r="JE14" s="11">
        <v>4196.3919999999998</v>
      </c>
      <c r="JF14" s="11">
        <v>4209.2129999999997</v>
      </c>
      <c r="JG14" s="11">
        <v>4222.0010000000002</v>
      </c>
      <c r="JH14" s="11">
        <v>4234.8130000000001</v>
      </c>
      <c r="JI14" s="11">
        <v>4247.7479999999996</v>
      </c>
      <c r="JJ14" s="11">
        <v>4260.7470000000003</v>
      </c>
      <c r="JK14" s="11">
        <v>4273.7539999999999</v>
      </c>
      <c r="JL14" s="11">
        <v>4286.8130000000001</v>
      </c>
      <c r="JM14" s="11">
        <v>4299.9880000000003</v>
      </c>
      <c r="JN14" s="11">
        <v>4313.2309999999998</v>
      </c>
      <c r="JO14" s="11">
        <v>4326.5050000000001</v>
      </c>
      <c r="JP14" s="11">
        <v>4339.8530000000001</v>
      </c>
      <c r="JQ14" s="11">
        <v>4353.2759999999998</v>
      </c>
      <c r="JR14" s="11">
        <v>4366.7479999999996</v>
      </c>
      <c r="JS14" s="11">
        <v>4380.8490000000002</v>
      </c>
      <c r="JT14" s="11">
        <v>4395.03</v>
      </c>
      <c r="JU14" s="11">
        <v>4409.3630000000003</v>
      </c>
      <c r="JV14" s="11">
        <v>4423.7190000000001</v>
      </c>
      <c r="JW14" s="11">
        <v>4438.0519999999997</v>
      </c>
      <c r="JX14" s="11">
        <v>4452.473</v>
      </c>
      <c r="JY14" s="11">
        <v>4466.415</v>
      </c>
      <c r="JZ14" s="11">
        <v>4480.3670000000002</v>
      </c>
      <c r="KA14" s="11">
        <v>4494.2439999999997</v>
      </c>
      <c r="KB14" s="11">
        <v>4508.1379999999999</v>
      </c>
      <c r="KC14" s="11">
        <v>4521.3879999999999</v>
      </c>
      <c r="KD14" s="11">
        <v>4534.6409999999996</v>
      </c>
      <c r="KE14" s="11">
        <v>4547.8130000000001</v>
      </c>
      <c r="KF14" s="11">
        <v>4561.0569999999998</v>
      </c>
      <c r="KG14" s="11">
        <v>4573.1350000000002</v>
      </c>
      <c r="KH14" s="11">
        <v>4585.2049999999999</v>
      </c>
      <c r="KI14" s="11">
        <v>4597.1840000000002</v>
      </c>
      <c r="KJ14" s="11">
        <v>4609.2439999999997</v>
      </c>
      <c r="KK14" s="11">
        <v>4620.759</v>
      </c>
      <c r="KL14" s="11">
        <v>4632.2830000000004</v>
      </c>
      <c r="KM14" s="11">
        <v>4643.7039999999997</v>
      </c>
      <c r="KN14" s="11">
        <v>4655.21</v>
      </c>
      <c r="KO14" s="11">
        <v>4666.7179999999998</v>
      </c>
      <c r="KP14" s="11">
        <v>4678.2449999999999</v>
      </c>
      <c r="KQ14" s="11">
        <v>4689.6729999999998</v>
      </c>
      <c r="KR14" s="11">
        <v>4701.21</v>
      </c>
      <c r="KS14" s="11">
        <v>4712.357</v>
      </c>
      <c r="KT14" s="11">
        <v>4723.527</v>
      </c>
      <c r="KU14" s="11">
        <v>4734.5860000000002</v>
      </c>
      <c r="KV14" s="11">
        <v>4745.7529999999997</v>
      </c>
      <c r="KW14" s="11">
        <v>4756.7640000000001</v>
      </c>
      <c r="KX14" s="11">
        <v>4767.8019999999997</v>
      </c>
      <c r="KY14" s="11">
        <v>4778.7190000000001</v>
      </c>
      <c r="KZ14" s="11">
        <v>4789.7619999999997</v>
      </c>
      <c r="LA14" s="11">
        <v>4800.2650000000003</v>
      </c>
      <c r="LB14" s="11">
        <v>4810.8010000000004</v>
      </c>
      <c r="LC14" s="11">
        <v>4820.0720000000001</v>
      </c>
      <c r="LD14" s="11">
        <v>4828.6229999999996</v>
      </c>
      <c r="LE14" s="11">
        <v>4836.3220000000001</v>
      </c>
      <c r="LF14" s="11">
        <v>4843.4799999999996</v>
      </c>
      <c r="LG14" s="11">
        <v>4849.9369999999999</v>
      </c>
      <c r="LH14" s="11">
        <v>4856.2139999999999</v>
      </c>
      <c r="LI14" s="11">
        <v>4861.8909999999996</v>
      </c>
      <c r="LJ14" s="11">
        <v>4867.3729999999996</v>
      </c>
      <c r="LK14" s="11">
        <v>4872.4480000000003</v>
      </c>
      <c r="LL14" s="11">
        <v>4877.5460000000003</v>
      </c>
      <c r="LM14" s="11">
        <v>4881.9189999999999</v>
      </c>
      <c r="LN14" s="11">
        <v>4886.2079999999996</v>
      </c>
      <c r="LO14" s="11">
        <v>4890.1930000000002</v>
      </c>
      <c r="LP14" s="11">
        <v>4894.2860000000001</v>
      </c>
      <c r="LQ14" s="11">
        <v>4898.277</v>
      </c>
      <c r="LR14" s="11">
        <v>4902.2510000000002</v>
      </c>
      <c r="LS14" s="11">
        <v>4905.96</v>
      </c>
      <c r="LT14" s="11">
        <v>4909.8280000000004</v>
      </c>
      <c r="LU14" s="11">
        <v>4913.3860000000004</v>
      </c>
      <c r="LV14" s="11">
        <v>4916.9629999999997</v>
      </c>
      <c r="LW14" s="11">
        <v>4920.2790000000005</v>
      </c>
      <c r="LX14" s="11">
        <v>4923.7960000000003</v>
      </c>
      <c r="LY14" s="11">
        <v>4927.0209999999997</v>
      </c>
      <c r="LZ14" s="11">
        <v>4930.2830000000004</v>
      </c>
      <c r="MA14" s="11">
        <v>4933.2889999999998</v>
      </c>
      <c r="MB14" s="11">
        <v>4936.5020000000004</v>
      </c>
      <c r="MC14" s="11">
        <v>4939.652</v>
      </c>
      <c r="MD14" s="11">
        <v>4942.8459999999995</v>
      </c>
      <c r="ME14" s="11">
        <v>4945.7759999999998</v>
      </c>
      <c r="MF14" s="11">
        <v>4948.9260000000004</v>
      </c>
      <c r="MG14" s="11">
        <v>4952.1980000000003</v>
      </c>
      <c r="MH14" s="11">
        <v>4955.5209999999997</v>
      </c>
      <c r="MI14" s="11">
        <v>4958.5730000000003</v>
      </c>
      <c r="MJ14" s="11">
        <v>4961.8609999999999</v>
      </c>
      <c r="MK14" s="11">
        <v>4964.9530000000004</v>
      </c>
      <c r="ML14" s="11">
        <v>4968.116</v>
      </c>
      <c r="MM14" s="11">
        <v>4970.973</v>
      </c>
      <c r="MN14" s="11">
        <v>4974.0910000000003</v>
      </c>
      <c r="MO14" s="11">
        <v>4977.3130000000001</v>
      </c>
      <c r="MP14" s="11">
        <v>4980.5959999999995</v>
      </c>
      <c r="MQ14" s="11">
        <v>4983.576</v>
      </c>
      <c r="MR14" s="11">
        <v>4986.8180000000002</v>
      </c>
      <c r="MS14" s="11">
        <v>4990</v>
      </c>
      <c r="MT14" s="11">
        <v>4993.268</v>
      </c>
      <c r="MU14" t="s">
        <v>1225</v>
      </c>
      <c r="MV14" t="b">
        <v>1</v>
      </c>
      <c r="MW14" t="s">
        <v>1222</v>
      </c>
      <c r="MX14" t="s">
        <v>1222</v>
      </c>
      <c r="MY14">
        <v>2025</v>
      </c>
      <c r="MZ14">
        <v>1</v>
      </c>
      <c r="NA14" t="s">
        <v>1222</v>
      </c>
      <c r="NB14" s="1" t="s">
        <v>793</v>
      </c>
      <c r="NC14" t="s">
        <v>1469</v>
      </c>
      <c r="ND14" t="s">
        <v>1224</v>
      </c>
      <c r="NE14" t="s">
        <v>1470</v>
      </c>
      <c r="NF14" s="1" t="s">
        <v>3161</v>
      </c>
    </row>
    <row r="15" spans="1:370" x14ac:dyDescent="0.25">
      <c r="A15" t="s">
        <v>1221</v>
      </c>
      <c r="B15" t="s">
        <v>1471</v>
      </c>
      <c r="C15" s="1" t="s">
        <v>3160</v>
      </c>
      <c r="D15" t="s">
        <v>1431</v>
      </c>
      <c r="E15" t="s">
        <v>1432</v>
      </c>
      <c r="F15" t="s">
        <v>1223</v>
      </c>
      <c r="G15" s="10">
        <v>1E-3</v>
      </c>
      <c r="H15" s="10">
        <v>1E-3</v>
      </c>
      <c r="I15" s="10">
        <v>1E-3</v>
      </c>
      <c r="J15" s="10">
        <v>1E-3</v>
      </c>
      <c r="K15" s="10">
        <v>1E-3</v>
      </c>
      <c r="L15" s="10">
        <v>1E-3</v>
      </c>
      <c r="M15" s="10">
        <v>1E-3</v>
      </c>
      <c r="N15" s="10">
        <v>1E-3</v>
      </c>
      <c r="O15" s="10">
        <v>1E-3</v>
      </c>
      <c r="P15" s="10">
        <v>1E-3</v>
      </c>
      <c r="Q15" s="10">
        <v>1E-3</v>
      </c>
      <c r="R15" s="10">
        <v>1E-3</v>
      </c>
      <c r="S15" s="10">
        <v>1E-3</v>
      </c>
      <c r="T15" s="10">
        <v>1E-3</v>
      </c>
      <c r="U15" s="10">
        <v>1E-3</v>
      </c>
      <c r="V15" s="10">
        <v>1E-3</v>
      </c>
      <c r="W15" s="10">
        <v>1E-3</v>
      </c>
      <c r="X15" s="10">
        <v>1E-3</v>
      </c>
      <c r="Y15" s="10">
        <v>1E-3</v>
      </c>
      <c r="Z15" s="10">
        <v>1E-3</v>
      </c>
      <c r="AA15" s="10">
        <v>1E-3</v>
      </c>
      <c r="AB15" s="10">
        <v>1067</v>
      </c>
      <c r="AC15" s="10">
        <v>1073</v>
      </c>
      <c r="AD15" s="10">
        <v>1086</v>
      </c>
      <c r="AE15" s="10">
        <v>1093</v>
      </c>
      <c r="AF15" s="10">
        <v>1102</v>
      </c>
      <c r="AG15" s="10">
        <v>1111</v>
      </c>
      <c r="AH15" s="10">
        <v>1118</v>
      </c>
      <c r="AI15" s="10">
        <v>1120</v>
      </c>
      <c r="AJ15" s="10">
        <v>1126</v>
      </c>
      <c r="AK15" s="10">
        <v>1122</v>
      </c>
      <c r="AL15" s="10">
        <v>1114</v>
      </c>
      <c r="AM15" s="10">
        <v>1107</v>
      </c>
      <c r="AN15" s="10">
        <v>1101</v>
      </c>
      <c r="AO15" s="10">
        <v>1106</v>
      </c>
      <c r="AP15" s="10">
        <v>1106</v>
      </c>
      <c r="AQ15" s="10">
        <v>1111</v>
      </c>
      <c r="AR15" s="10">
        <v>1119</v>
      </c>
      <c r="AS15" s="10">
        <v>1116</v>
      </c>
      <c r="AT15" s="10">
        <v>1122</v>
      </c>
      <c r="AU15" s="10">
        <v>1134</v>
      </c>
      <c r="AV15" s="10">
        <v>1149</v>
      </c>
      <c r="AW15" s="10">
        <v>1170</v>
      </c>
      <c r="AX15" s="10">
        <v>1186</v>
      </c>
      <c r="AY15" s="10">
        <v>1202</v>
      </c>
      <c r="AZ15" s="10">
        <v>1216</v>
      </c>
      <c r="BA15" s="10">
        <v>1236</v>
      </c>
      <c r="BB15" s="10">
        <v>1249</v>
      </c>
      <c r="BC15" s="10">
        <v>1252</v>
      </c>
      <c r="BD15" s="10">
        <v>1260</v>
      </c>
      <c r="BE15" s="10">
        <v>1272</v>
      </c>
      <c r="BF15" s="10">
        <v>1279</v>
      </c>
      <c r="BG15" s="10">
        <v>1283</v>
      </c>
      <c r="BH15" s="10">
        <v>1293</v>
      </c>
      <c r="BI15" s="10">
        <v>1300</v>
      </c>
      <c r="BJ15" s="10">
        <v>1308</v>
      </c>
      <c r="BK15" s="10">
        <v>1322</v>
      </c>
      <c r="BL15" s="10">
        <v>1342</v>
      </c>
      <c r="BM15" s="10">
        <v>1362</v>
      </c>
      <c r="BN15" s="10">
        <v>1375</v>
      </c>
      <c r="BO15" s="10">
        <v>1393</v>
      </c>
      <c r="BP15" s="10">
        <v>1413</v>
      </c>
      <c r="BQ15" s="10">
        <v>1444</v>
      </c>
      <c r="BR15" s="10">
        <v>1462</v>
      </c>
      <c r="BS15" s="10">
        <v>1485</v>
      </c>
      <c r="BT15" s="10">
        <v>1499</v>
      </c>
      <c r="BU15" s="10">
        <v>1525</v>
      </c>
      <c r="BV15" s="10">
        <v>1544</v>
      </c>
      <c r="BW15" s="10">
        <v>1556</v>
      </c>
      <c r="BX15" s="10">
        <v>1577</v>
      </c>
      <c r="BY15" s="10">
        <v>1571</v>
      </c>
      <c r="BZ15" s="10">
        <v>1565</v>
      </c>
      <c r="CA15" s="10">
        <v>1565</v>
      </c>
      <c r="CB15" s="10">
        <v>1552</v>
      </c>
      <c r="CC15" s="10">
        <v>1546</v>
      </c>
      <c r="CD15" s="10">
        <v>1547</v>
      </c>
      <c r="CE15" s="10">
        <v>1551</v>
      </c>
      <c r="CF15" s="10">
        <v>1549</v>
      </c>
      <c r="CG15" s="10">
        <v>1534</v>
      </c>
      <c r="CH15" s="10">
        <v>1543</v>
      </c>
      <c r="CI15" s="10">
        <v>1567</v>
      </c>
      <c r="CJ15" s="10">
        <v>1588</v>
      </c>
      <c r="CK15" s="10">
        <v>1601</v>
      </c>
      <c r="CL15" s="10">
        <v>1595</v>
      </c>
      <c r="CM15" s="10">
        <v>1596</v>
      </c>
      <c r="CN15" s="10">
        <v>1599</v>
      </c>
      <c r="CO15" s="10">
        <v>1643</v>
      </c>
      <c r="CP15" s="10">
        <v>1655</v>
      </c>
      <c r="CQ15" s="10">
        <v>1663</v>
      </c>
      <c r="CR15" s="10">
        <v>1678</v>
      </c>
      <c r="CS15" s="10">
        <v>1715</v>
      </c>
      <c r="CT15" s="10">
        <v>1740</v>
      </c>
      <c r="CU15" s="10">
        <v>1755</v>
      </c>
      <c r="CV15" s="10">
        <v>1791</v>
      </c>
      <c r="CW15" s="10">
        <v>1802</v>
      </c>
      <c r="CX15" s="10">
        <v>1863</v>
      </c>
      <c r="CY15" s="10">
        <v>1888</v>
      </c>
      <c r="CZ15" s="10">
        <v>1946</v>
      </c>
      <c r="DA15" s="10">
        <v>1983</v>
      </c>
      <c r="DB15" s="10">
        <v>2001</v>
      </c>
      <c r="DC15" s="10">
        <v>1983</v>
      </c>
      <c r="DD15" s="10">
        <v>1998</v>
      </c>
      <c r="DE15" s="10">
        <v>2005</v>
      </c>
      <c r="DF15" s="10">
        <v>2031</v>
      </c>
      <c r="DG15" s="10">
        <v>2034</v>
      </c>
      <c r="DH15" s="10">
        <v>2036</v>
      </c>
      <c r="DI15" s="10">
        <v>2074</v>
      </c>
      <c r="DJ15" s="10">
        <v>2075</v>
      </c>
      <c r="DK15" s="10">
        <v>2067</v>
      </c>
      <c r="DL15" s="10">
        <v>2085</v>
      </c>
      <c r="DM15" s="10">
        <v>2140</v>
      </c>
      <c r="DN15" s="10">
        <v>2177</v>
      </c>
      <c r="DO15" s="10">
        <v>2174</v>
      </c>
      <c r="DP15" s="10">
        <v>2196</v>
      </c>
      <c r="DQ15" s="10">
        <v>2209</v>
      </c>
      <c r="DR15" s="10">
        <v>2193</v>
      </c>
      <c r="DS15" s="10">
        <v>2211</v>
      </c>
      <c r="DT15" s="10">
        <v>2213</v>
      </c>
      <c r="DU15" s="10">
        <v>2203</v>
      </c>
      <c r="DV15" s="10">
        <v>2195</v>
      </c>
      <c r="DW15" s="10">
        <v>2204</v>
      </c>
      <c r="DX15" s="10">
        <v>2209</v>
      </c>
      <c r="DY15" s="10">
        <v>2216</v>
      </c>
      <c r="DZ15" s="10">
        <v>2224</v>
      </c>
      <c r="EA15" s="10">
        <v>2252</v>
      </c>
      <c r="EB15" s="10">
        <v>2294</v>
      </c>
      <c r="EC15" s="10">
        <v>2320</v>
      </c>
      <c r="ED15" s="10">
        <v>2342</v>
      </c>
      <c r="EE15" s="10">
        <v>2355</v>
      </c>
      <c r="EF15" s="10">
        <v>2376</v>
      </c>
      <c r="EG15" s="10">
        <v>2399</v>
      </c>
      <c r="EH15" s="10">
        <v>2428</v>
      </c>
      <c r="EI15" s="10">
        <v>2423</v>
      </c>
      <c r="EJ15" s="10">
        <v>2448</v>
      </c>
      <c r="EK15" s="10">
        <v>2479</v>
      </c>
      <c r="EL15" s="10">
        <v>2522</v>
      </c>
      <c r="EM15" s="10">
        <v>2511</v>
      </c>
      <c r="EN15" s="10">
        <v>2548</v>
      </c>
      <c r="EO15" s="10">
        <v>2588</v>
      </c>
      <c r="EP15" s="10">
        <v>2607</v>
      </c>
      <c r="EQ15" s="10">
        <v>2618</v>
      </c>
      <c r="ER15" s="10">
        <v>2625</v>
      </c>
      <c r="ES15" s="10">
        <v>2587</v>
      </c>
      <c r="ET15" s="10">
        <v>2480</v>
      </c>
      <c r="EU15" s="10">
        <v>2433</v>
      </c>
      <c r="EV15" s="10">
        <v>2388</v>
      </c>
      <c r="EW15" s="10">
        <v>2346</v>
      </c>
      <c r="EX15" s="10">
        <v>2370</v>
      </c>
      <c r="EY15" s="10">
        <v>2446</v>
      </c>
      <c r="EZ15" s="10">
        <v>2426</v>
      </c>
      <c r="FA15" s="10">
        <v>2434</v>
      </c>
      <c r="FB15" s="10">
        <v>2461</v>
      </c>
      <c r="FC15" s="10">
        <v>2462</v>
      </c>
      <c r="FD15" s="10">
        <v>2445</v>
      </c>
      <c r="FE15" s="10">
        <v>2516</v>
      </c>
      <c r="FF15" s="10">
        <v>2562</v>
      </c>
      <c r="FG15" s="10">
        <v>2583</v>
      </c>
      <c r="FH15" s="10">
        <v>2636</v>
      </c>
      <c r="FI15" s="10">
        <v>2664</v>
      </c>
      <c r="FJ15" s="10">
        <v>2565</v>
      </c>
      <c r="FK15" s="10">
        <v>2602</v>
      </c>
      <c r="FL15" s="10">
        <v>2595</v>
      </c>
      <c r="FM15" s="10">
        <v>2615</v>
      </c>
      <c r="FN15" s="10">
        <v>2671</v>
      </c>
      <c r="FO15" s="10">
        <v>2710</v>
      </c>
      <c r="FP15" s="10">
        <v>2818</v>
      </c>
      <c r="FQ15" s="10">
        <v>2842</v>
      </c>
      <c r="FR15" s="10">
        <v>2894</v>
      </c>
      <c r="FS15" s="10">
        <v>2870</v>
      </c>
      <c r="FT15" s="10">
        <v>2851</v>
      </c>
      <c r="FU15" s="10">
        <v>2919</v>
      </c>
      <c r="FV15" s="10">
        <v>2911</v>
      </c>
      <c r="FW15" s="10">
        <v>2944</v>
      </c>
      <c r="FX15" s="10">
        <v>2955</v>
      </c>
      <c r="FY15" s="10">
        <v>2948</v>
      </c>
      <c r="FZ15" s="10">
        <v>2977</v>
      </c>
      <c r="GA15" s="10">
        <v>2989</v>
      </c>
      <c r="GB15" s="10">
        <v>2983</v>
      </c>
      <c r="GC15" s="10">
        <v>3063</v>
      </c>
      <c r="GD15" s="10">
        <v>3015</v>
      </c>
      <c r="GE15" s="10">
        <v>2999</v>
      </c>
      <c r="GF15" s="10">
        <v>3006</v>
      </c>
      <c r="GG15" s="10">
        <v>3036</v>
      </c>
      <c r="GH15" s="10">
        <v>3009</v>
      </c>
      <c r="GI15" s="10">
        <v>3015</v>
      </c>
      <c r="GJ15" s="10">
        <v>3016</v>
      </c>
      <c r="GK15" s="10">
        <v>3054</v>
      </c>
      <c r="GL15" s="10">
        <v>3045</v>
      </c>
      <c r="GM15" s="10">
        <v>3037</v>
      </c>
      <c r="GN15" s="10">
        <v>2928</v>
      </c>
      <c r="GO15" s="10">
        <v>2927</v>
      </c>
      <c r="GP15" s="10">
        <v>2920</v>
      </c>
      <c r="GQ15" s="10">
        <v>2935</v>
      </c>
      <c r="GR15" s="10">
        <v>2996</v>
      </c>
      <c r="GS15" s="10">
        <v>2985</v>
      </c>
      <c r="GT15" s="10">
        <v>3027</v>
      </c>
      <c r="GU15" s="10">
        <v>3071</v>
      </c>
      <c r="GV15" s="10">
        <v>3136</v>
      </c>
      <c r="GW15" s="10">
        <v>3128</v>
      </c>
      <c r="GX15" s="10">
        <v>3099</v>
      </c>
      <c r="GY15" s="10">
        <v>3102</v>
      </c>
      <c r="GZ15" s="10">
        <v>3120</v>
      </c>
      <c r="HA15" s="10">
        <v>3065</v>
      </c>
      <c r="HB15" s="10">
        <v>3037</v>
      </c>
      <c r="HC15" s="10">
        <v>3006</v>
      </c>
      <c r="HD15" s="10">
        <v>3002</v>
      </c>
      <c r="HE15" s="10">
        <v>2975</v>
      </c>
      <c r="HF15" s="10">
        <v>2980</v>
      </c>
      <c r="HG15" s="10">
        <v>3023</v>
      </c>
      <c r="HH15" s="11">
        <v>3018.415</v>
      </c>
      <c r="HI15" s="11">
        <v>3015.38</v>
      </c>
      <c r="HJ15" s="11">
        <v>3022.1790000000001</v>
      </c>
      <c r="HK15" s="11">
        <v>3031.95</v>
      </c>
      <c r="HL15" s="11">
        <v>3042.3139999999999</v>
      </c>
      <c r="HM15" s="11">
        <v>3053.2640000000001</v>
      </c>
      <c r="HN15" s="11">
        <v>3065.48</v>
      </c>
      <c r="HO15" s="11">
        <v>3077.672</v>
      </c>
      <c r="HP15" s="11">
        <v>3091.2649999999999</v>
      </c>
      <c r="HQ15" s="11">
        <v>3107.4989999999998</v>
      </c>
      <c r="HR15" s="11">
        <v>3126.1529999999998</v>
      </c>
      <c r="HS15" s="11">
        <v>3144.1280000000002</v>
      </c>
      <c r="HT15" s="11">
        <v>3161.4140000000002</v>
      </c>
      <c r="HU15" s="11">
        <v>3178.8180000000002</v>
      </c>
      <c r="HV15" s="11">
        <v>3194.6419999999998</v>
      </c>
      <c r="HW15" s="11">
        <v>3209.0259999999998</v>
      </c>
      <c r="HX15" s="11">
        <v>3222.6709999999998</v>
      </c>
      <c r="HY15" s="11">
        <v>3235.5680000000002</v>
      </c>
      <c r="HZ15" s="11">
        <v>3248.502</v>
      </c>
      <c r="IA15" s="11">
        <v>3261.4810000000002</v>
      </c>
      <c r="IB15" s="11">
        <v>3274.2669999999998</v>
      </c>
      <c r="IC15" s="11">
        <v>3286.6680000000001</v>
      </c>
      <c r="ID15" s="11">
        <v>3299.1570000000002</v>
      </c>
      <c r="IE15" s="11">
        <v>3311.585</v>
      </c>
      <c r="IF15" s="11">
        <v>3324.0340000000001</v>
      </c>
      <c r="IG15" s="11">
        <v>3336.002</v>
      </c>
      <c r="IH15" s="11">
        <v>3347.9609999999998</v>
      </c>
      <c r="II15" s="11">
        <v>3359.598</v>
      </c>
      <c r="IJ15" s="11">
        <v>3370.9369999999999</v>
      </c>
      <c r="IK15" s="11">
        <v>3382.308</v>
      </c>
      <c r="IL15" s="11">
        <v>3393.6120000000001</v>
      </c>
      <c r="IM15" s="11">
        <v>3405.1660000000002</v>
      </c>
      <c r="IN15" s="11">
        <v>3416.1970000000001</v>
      </c>
      <c r="IO15" s="11">
        <v>3426.857</v>
      </c>
      <c r="IP15" s="11">
        <v>3437.018</v>
      </c>
      <c r="IQ15" s="11">
        <v>3447.2739999999999</v>
      </c>
      <c r="IR15" s="11">
        <v>3457.2020000000002</v>
      </c>
      <c r="IS15" s="11">
        <v>3467.1210000000001</v>
      </c>
      <c r="IT15" s="11">
        <v>3477.058</v>
      </c>
      <c r="IU15" s="11">
        <v>3486.6909999999998</v>
      </c>
      <c r="IV15" s="11">
        <v>3496.337</v>
      </c>
      <c r="IW15" s="11">
        <v>3506.06</v>
      </c>
      <c r="IX15" s="11">
        <v>3515.7359999999999</v>
      </c>
      <c r="IY15" s="11">
        <v>3525.3960000000002</v>
      </c>
      <c r="IZ15" s="11">
        <v>3535.0479999999998</v>
      </c>
      <c r="JA15" s="11">
        <v>3544.779</v>
      </c>
      <c r="JB15" s="11">
        <v>3554.49</v>
      </c>
      <c r="JC15" s="11">
        <v>3564.2069999999999</v>
      </c>
      <c r="JD15" s="11">
        <v>3573.9279999999999</v>
      </c>
      <c r="JE15" s="11">
        <v>3583.703</v>
      </c>
      <c r="JF15" s="11">
        <v>3593.4670000000001</v>
      </c>
      <c r="JG15" s="11">
        <v>3603.21</v>
      </c>
      <c r="JH15" s="11">
        <v>3612.9560000000001</v>
      </c>
      <c r="JI15" s="11">
        <v>3622.8040000000001</v>
      </c>
      <c r="JJ15" s="11">
        <v>3632.7069999999999</v>
      </c>
      <c r="JK15" s="11">
        <v>3642.6120000000001</v>
      </c>
      <c r="JL15" s="11">
        <v>3652.5419999999999</v>
      </c>
      <c r="JM15" s="11">
        <v>3662.578</v>
      </c>
      <c r="JN15" s="11">
        <v>3672.6590000000001</v>
      </c>
      <c r="JO15" s="11">
        <v>3682.7640000000001</v>
      </c>
      <c r="JP15" s="11">
        <v>3692.9090000000001</v>
      </c>
      <c r="JQ15" s="11">
        <v>3703.116</v>
      </c>
      <c r="JR15" s="11">
        <v>3713.3560000000002</v>
      </c>
      <c r="JS15" s="11">
        <v>3724.1390000000001</v>
      </c>
      <c r="JT15" s="11">
        <v>3734.971</v>
      </c>
      <c r="JU15" s="11">
        <v>3745.9349999999999</v>
      </c>
      <c r="JV15" s="11">
        <v>3756.904</v>
      </c>
      <c r="JW15" s="11">
        <v>3767.8589999999999</v>
      </c>
      <c r="JX15" s="11">
        <v>3778.8670000000002</v>
      </c>
      <c r="JY15" s="11">
        <v>3789.47</v>
      </c>
      <c r="JZ15" s="11">
        <v>3800.0619999999999</v>
      </c>
      <c r="KA15" s="11">
        <v>3810.5949999999998</v>
      </c>
      <c r="KB15" s="11">
        <v>3821.1309999999999</v>
      </c>
      <c r="KC15" s="11">
        <v>3831.1129999999998</v>
      </c>
      <c r="KD15" s="11">
        <v>3841.0790000000002</v>
      </c>
      <c r="KE15" s="11">
        <v>3850.9850000000001</v>
      </c>
      <c r="KF15" s="11">
        <v>3860.9380000000001</v>
      </c>
      <c r="KG15" s="11">
        <v>3869.9</v>
      </c>
      <c r="KH15" s="11">
        <v>3878.8270000000002</v>
      </c>
      <c r="KI15" s="11">
        <v>3887.6869999999999</v>
      </c>
      <c r="KJ15" s="11">
        <v>3896.596</v>
      </c>
      <c r="KK15" s="11">
        <v>3905.0459999999998</v>
      </c>
      <c r="KL15" s="11">
        <v>3913.49</v>
      </c>
      <c r="KM15" s="11">
        <v>3921.8470000000002</v>
      </c>
      <c r="KN15" s="11">
        <v>3930.2710000000002</v>
      </c>
      <c r="KO15" s="11">
        <v>3938.6950000000002</v>
      </c>
      <c r="KP15" s="11">
        <v>3947.1170000000002</v>
      </c>
      <c r="KQ15" s="11">
        <v>3955.462</v>
      </c>
      <c r="KR15" s="11">
        <v>3963.8879999999999</v>
      </c>
      <c r="KS15" s="11">
        <v>3971.9859999999999</v>
      </c>
      <c r="KT15" s="11">
        <v>3980.0830000000001</v>
      </c>
      <c r="KU15" s="11">
        <v>3988.09</v>
      </c>
      <c r="KV15" s="11">
        <v>3996.181</v>
      </c>
      <c r="KW15" s="11">
        <v>4004.13</v>
      </c>
      <c r="KX15" s="11">
        <v>4012.096</v>
      </c>
      <c r="KY15" s="11">
        <v>4019.953</v>
      </c>
      <c r="KZ15" s="11">
        <v>4027.913</v>
      </c>
      <c r="LA15" s="11">
        <v>4035.415</v>
      </c>
      <c r="LB15" s="11">
        <v>4042.924</v>
      </c>
      <c r="LC15" s="11">
        <v>4049.7040000000002</v>
      </c>
      <c r="LD15" s="11">
        <v>4056.1190000000001</v>
      </c>
      <c r="LE15" s="11">
        <v>4062</v>
      </c>
      <c r="LF15" s="11">
        <v>4067.587</v>
      </c>
      <c r="LG15" s="11">
        <v>4072.712</v>
      </c>
      <c r="LH15" s="11">
        <v>4077.7860000000001</v>
      </c>
      <c r="LI15" s="11">
        <v>4082.44</v>
      </c>
      <c r="LJ15" s="11">
        <v>4086.991</v>
      </c>
      <c r="LK15" s="11">
        <v>4091.2539999999999</v>
      </c>
      <c r="LL15" s="11">
        <v>4095.5839999999998</v>
      </c>
      <c r="LM15" s="11">
        <v>4099.3249999999998</v>
      </c>
      <c r="LN15" s="11">
        <v>4103.0339999999997</v>
      </c>
      <c r="LO15" s="11">
        <v>4106.4960000000001</v>
      </c>
      <c r="LP15" s="11">
        <v>4110.076</v>
      </c>
      <c r="LQ15" s="11">
        <v>4113.5839999999998</v>
      </c>
      <c r="LR15" s="11">
        <v>4117.0969999999998</v>
      </c>
      <c r="LS15" s="11">
        <v>4120.3890000000001</v>
      </c>
      <c r="LT15" s="11">
        <v>4123.8220000000001</v>
      </c>
      <c r="LU15" s="11">
        <v>4127</v>
      </c>
      <c r="LV15" s="11">
        <v>4130.1949999999997</v>
      </c>
      <c r="LW15" s="11">
        <v>4133.1769999999997</v>
      </c>
      <c r="LX15" s="11">
        <v>4136.3230000000003</v>
      </c>
      <c r="LY15" s="11">
        <v>4139.2309999999998</v>
      </c>
      <c r="LZ15" s="11">
        <v>4142.1629999999996</v>
      </c>
      <c r="MA15" s="11">
        <v>4144.875</v>
      </c>
      <c r="MB15" s="11">
        <v>4147.7659999999996</v>
      </c>
      <c r="MC15" s="11">
        <v>4150.6040000000003</v>
      </c>
      <c r="MD15" s="11">
        <v>4153.482</v>
      </c>
      <c r="ME15" s="11">
        <v>4156.1319999999996</v>
      </c>
      <c r="MF15" s="11">
        <v>4158.9620000000004</v>
      </c>
      <c r="MG15" s="11">
        <v>4161.9089999999997</v>
      </c>
      <c r="MH15" s="11">
        <v>4164.893</v>
      </c>
      <c r="MI15" s="11">
        <v>4167.6369999999997</v>
      </c>
      <c r="MJ15" s="11">
        <v>4170.5839999999998</v>
      </c>
      <c r="MK15" s="11">
        <v>4173.3689999999997</v>
      </c>
      <c r="ML15" s="11">
        <v>4176.1930000000002</v>
      </c>
      <c r="MM15" s="11">
        <v>4178.7719999999999</v>
      </c>
      <c r="MN15" s="11">
        <v>4181.5569999999998</v>
      </c>
      <c r="MO15" s="11">
        <v>4184.4409999999998</v>
      </c>
      <c r="MP15" s="11">
        <v>4187.3710000000001</v>
      </c>
      <c r="MQ15" s="11">
        <v>4190.0439999999999</v>
      </c>
      <c r="MR15" s="11">
        <v>4192.9350000000004</v>
      </c>
      <c r="MS15" s="11">
        <v>4195.7780000000002</v>
      </c>
      <c r="MT15" s="11">
        <v>4198.6869999999999</v>
      </c>
      <c r="MU15" t="s">
        <v>1225</v>
      </c>
      <c r="MV15" t="b">
        <v>1</v>
      </c>
      <c r="MW15" t="s">
        <v>1222</v>
      </c>
      <c r="MX15" t="s">
        <v>1222</v>
      </c>
      <c r="MY15">
        <v>2025</v>
      </c>
      <c r="MZ15">
        <v>1</v>
      </c>
      <c r="NA15" t="s">
        <v>1222</v>
      </c>
      <c r="NB15" s="1" t="s">
        <v>794</v>
      </c>
      <c r="NC15" t="s">
        <v>1472</v>
      </c>
      <c r="ND15" t="s">
        <v>1224</v>
      </c>
      <c r="NE15" t="s">
        <v>1473</v>
      </c>
      <c r="NF15" s="1" t="s">
        <v>3161</v>
      </c>
    </row>
    <row r="16" spans="1:370" x14ac:dyDescent="0.25">
      <c r="A16" t="s">
        <v>1221</v>
      </c>
      <c r="B16" t="s">
        <v>1474</v>
      </c>
      <c r="C16" s="1" t="s">
        <v>3160</v>
      </c>
      <c r="D16" t="s">
        <v>1431</v>
      </c>
      <c r="E16" t="s">
        <v>1432</v>
      </c>
      <c r="F16" t="s">
        <v>1223</v>
      </c>
      <c r="G16" s="10">
        <v>1E-3</v>
      </c>
      <c r="H16" s="10">
        <v>1E-3</v>
      </c>
      <c r="I16" s="10">
        <v>1E-3</v>
      </c>
      <c r="J16" s="10">
        <v>1E-3</v>
      </c>
      <c r="K16" s="10">
        <v>1E-3</v>
      </c>
      <c r="L16" s="10">
        <v>1E-3</v>
      </c>
      <c r="M16" s="10">
        <v>1E-3</v>
      </c>
      <c r="N16" s="10">
        <v>1E-3</v>
      </c>
      <c r="O16" s="10">
        <v>1E-3</v>
      </c>
      <c r="P16" s="10">
        <v>1E-3</v>
      </c>
      <c r="Q16" s="10">
        <v>1E-3</v>
      </c>
      <c r="R16" s="10">
        <v>1E-3</v>
      </c>
      <c r="S16" s="10">
        <v>1E-3</v>
      </c>
      <c r="T16" s="10">
        <v>1E-3</v>
      </c>
      <c r="U16" s="10">
        <v>1E-3</v>
      </c>
      <c r="V16" s="10">
        <v>1E-3</v>
      </c>
      <c r="W16" s="10">
        <v>1E-3</v>
      </c>
      <c r="X16" s="10">
        <v>1E-3</v>
      </c>
      <c r="Y16" s="10">
        <v>1E-3</v>
      </c>
      <c r="Z16" s="10">
        <v>1E-3</v>
      </c>
      <c r="AA16" s="10">
        <v>1E-3</v>
      </c>
      <c r="AB16" s="10">
        <v>2031</v>
      </c>
      <c r="AC16" s="10">
        <v>2033</v>
      </c>
      <c r="AD16" s="10">
        <v>2030</v>
      </c>
      <c r="AE16" s="10">
        <v>2024</v>
      </c>
      <c r="AF16" s="10">
        <v>2020</v>
      </c>
      <c r="AG16" s="10">
        <v>2010</v>
      </c>
      <c r="AH16" s="10">
        <v>1999</v>
      </c>
      <c r="AI16" s="10">
        <v>1992</v>
      </c>
      <c r="AJ16" s="10">
        <v>1983</v>
      </c>
      <c r="AK16" s="10">
        <v>1984</v>
      </c>
      <c r="AL16" s="10">
        <v>1979</v>
      </c>
      <c r="AM16" s="10">
        <v>1968</v>
      </c>
      <c r="AN16" s="10">
        <v>1958</v>
      </c>
      <c r="AO16" s="10">
        <v>1947</v>
      </c>
      <c r="AP16" s="10">
        <v>1938</v>
      </c>
      <c r="AQ16" s="10">
        <v>1921</v>
      </c>
      <c r="AR16" s="10">
        <v>1916</v>
      </c>
      <c r="AS16" s="10">
        <v>1910</v>
      </c>
      <c r="AT16" s="10">
        <v>1907</v>
      </c>
      <c r="AU16" s="10">
        <v>1908</v>
      </c>
      <c r="AV16" s="10">
        <v>1911</v>
      </c>
      <c r="AW16" s="10">
        <v>1916</v>
      </c>
      <c r="AX16" s="10">
        <v>1915</v>
      </c>
      <c r="AY16" s="10">
        <v>1913</v>
      </c>
      <c r="AZ16" s="10">
        <v>1908</v>
      </c>
      <c r="BA16" s="10">
        <v>1911</v>
      </c>
      <c r="BB16" s="10">
        <v>1881</v>
      </c>
      <c r="BC16" s="10">
        <v>1882</v>
      </c>
      <c r="BD16" s="10">
        <v>1877</v>
      </c>
      <c r="BE16" s="10">
        <v>1877</v>
      </c>
      <c r="BF16" s="10">
        <v>1878</v>
      </c>
      <c r="BG16" s="10">
        <v>1879</v>
      </c>
      <c r="BH16" s="10">
        <v>1869</v>
      </c>
      <c r="BI16" s="10">
        <v>1877</v>
      </c>
      <c r="BJ16" s="10">
        <v>1875</v>
      </c>
      <c r="BK16" s="10">
        <v>1875</v>
      </c>
      <c r="BL16" s="10">
        <v>1891</v>
      </c>
      <c r="BM16" s="10">
        <v>1901</v>
      </c>
      <c r="BN16" s="10">
        <v>1894</v>
      </c>
      <c r="BO16" s="10">
        <v>1884</v>
      </c>
      <c r="BP16" s="10">
        <v>1873</v>
      </c>
      <c r="BQ16" s="10">
        <v>1857</v>
      </c>
      <c r="BR16" s="10">
        <v>1802</v>
      </c>
      <c r="BS16" s="10">
        <v>1789</v>
      </c>
      <c r="BT16" s="10">
        <v>1792</v>
      </c>
      <c r="BU16" s="10">
        <v>1797</v>
      </c>
      <c r="BV16" s="10">
        <v>1815</v>
      </c>
      <c r="BW16" s="10">
        <v>1821</v>
      </c>
      <c r="BX16" s="10">
        <v>1827</v>
      </c>
      <c r="BY16" s="10">
        <v>1830</v>
      </c>
      <c r="BZ16" s="10">
        <v>1829</v>
      </c>
      <c r="CA16" s="10">
        <v>1839</v>
      </c>
      <c r="CB16" s="10">
        <v>1837</v>
      </c>
      <c r="CC16" s="10">
        <v>1842</v>
      </c>
      <c r="CD16" s="10">
        <v>1848</v>
      </c>
      <c r="CE16" s="10">
        <v>1848</v>
      </c>
      <c r="CF16" s="10">
        <v>1839</v>
      </c>
      <c r="CG16" s="10">
        <v>1826</v>
      </c>
      <c r="CH16" s="10">
        <v>1815</v>
      </c>
      <c r="CI16" s="10">
        <v>1802</v>
      </c>
      <c r="CJ16" s="10">
        <v>1787</v>
      </c>
      <c r="CK16" s="10">
        <v>1774</v>
      </c>
      <c r="CL16" s="10">
        <v>1756</v>
      </c>
      <c r="CM16" s="10">
        <v>1745</v>
      </c>
      <c r="CN16" s="10">
        <v>1731</v>
      </c>
      <c r="CO16" s="10">
        <v>1716</v>
      </c>
      <c r="CP16" s="10">
        <v>1698</v>
      </c>
      <c r="CQ16" s="10">
        <v>1684</v>
      </c>
      <c r="CR16" s="10">
        <v>1675</v>
      </c>
      <c r="CS16" s="10">
        <v>1667</v>
      </c>
      <c r="CT16" s="10">
        <v>1662</v>
      </c>
      <c r="CU16" s="10">
        <v>1658</v>
      </c>
      <c r="CV16" s="10">
        <v>1648</v>
      </c>
      <c r="CW16" s="10">
        <v>1642</v>
      </c>
      <c r="CX16" s="10">
        <v>1631</v>
      </c>
      <c r="CY16" s="10">
        <v>1620</v>
      </c>
      <c r="CZ16" s="10">
        <v>1606</v>
      </c>
      <c r="DA16" s="10">
        <v>1608</v>
      </c>
      <c r="DB16" s="10">
        <v>1599</v>
      </c>
      <c r="DC16" s="10">
        <v>1600</v>
      </c>
      <c r="DD16" s="10">
        <v>1598</v>
      </c>
      <c r="DE16" s="10">
        <v>1596</v>
      </c>
      <c r="DF16" s="10">
        <v>1593</v>
      </c>
      <c r="DG16" s="10">
        <v>1627</v>
      </c>
      <c r="DH16" s="10">
        <v>1632</v>
      </c>
      <c r="DI16" s="10">
        <v>1635</v>
      </c>
      <c r="DJ16" s="10">
        <v>1646</v>
      </c>
      <c r="DK16" s="10">
        <v>1647</v>
      </c>
      <c r="DL16" s="10">
        <v>1639</v>
      </c>
      <c r="DM16" s="10">
        <v>1637</v>
      </c>
      <c r="DN16" s="10">
        <v>1641</v>
      </c>
      <c r="DO16" s="10">
        <v>1646</v>
      </c>
      <c r="DP16" s="10">
        <v>1647</v>
      </c>
      <c r="DQ16" s="10">
        <v>1647</v>
      </c>
      <c r="DR16" s="10">
        <v>1663</v>
      </c>
      <c r="DS16" s="10">
        <v>1676</v>
      </c>
      <c r="DT16" s="10">
        <v>1685</v>
      </c>
      <c r="DU16" s="10">
        <v>1686</v>
      </c>
      <c r="DV16" s="10">
        <v>1712</v>
      </c>
      <c r="DW16" s="10">
        <v>1736</v>
      </c>
      <c r="DX16" s="10">
        <v>1748</v>
      </c>
      <c r="DY16" s="10">
        <v>1746</v>
      </c>
      <c r="DZ16" s="10">
        <v>1757</v>
      </c>
      <c r="EA16" s="10">
        <v>1769</v>
      </c>
      <c r="EB16" s="10">
        <v>1766</v>
      </c>
      <c r="EC16" s="10">
        <v>1778</v>
      </c>
      <c r="ED16" s="10">
        <v>1779</v>
      </c>
      <c r="EE16" s="10">
        <v>1787</v>
      </c>
      <c r="EF16" s="10">
        <v>1786</v>
      </c>
      <c r="EG16" s="10">
        <v>1778</v>
      </c>
      <c r="EH16" s="10">
        <v>1781</v>
      </c>
      <c r="EI16" s="10">
        <v>1783</v>
      </c>
      <c r="EJ16" s="10">
        <v>1780</v>
      </c>
      <c r="EK16" s="10">
        <v>1780</v>
      </c>
      <c r="EL16" s="10">
        <v>1780</v>
      </c>
      <c r="EM16" s="10">
        <v>1777</v>
      </c>
      <c r="EN16" s="10">
        <v>1778</v>
      </c>
      <c r="EO16" s="10">
        <v>1771</v>
      </c>
      <c r="EP16" s="10">
        <v>1767</v>
      </c>
      <c r="EQ16" s="10">
        <v>1750</v>
      </c>
      <c r="ER16" s="10">
        <v>1743</v>
      </c>
      <c r="ES16" s="10">
        <v>1717</v>
      </c>
      <c r="ET16" s="10">
        <v>1746</v>
      </c>
      <c r="EU16" s="10">
        <v>1746</v>
      </c>
      <c r="EV16" s="10">
        <v>1757</v>
      </c>
      <c r="EW16" s="10">
        <v>1764</v>
      </c>
      <c r="EX16" s="10">
        <v>1765</v>
      </c>
      <c r="EY16" s="10">
        <v>1762</v>
      </c>
      <c r="EZ16" s="10">
        <v>1739</v>
      </c>
      <c r="FA16" s="10">
        <v>1725</v>
      </c>
      <c r="FB16" s="10">
        <v>1705</v>
      </c>
      <c r="FC16" s="10">
        <v>1687</v>
      </c>
      <c r="FD16" s="10">
        <v>1636</v>
      </c>
      <c r="FE16" s="10">
        <v>1616</v>
      </c>
      <c r="FF16" s="10">
        <v>1597</v>
      </c>
      <c r="FG16" s="10">
        <v>1579</v>
      </c>
      <c r="FH16" s="10">
        <v>1577</v>
      </c>
      <c r="FI16" s="10">
        <v>1564</v>
      </c>
      <c r="FJ16" s="10">
        <v>1562</v>
      </c>
      <c r="FK16" s="10">
        <v>1562</v>
      </c>
      <c r="FL16" s="10">
        <v>1560</v>
      </c>
      <c r="FM16" s="10">
        <v>1553</v>
      </c>
      <c r="FN16" s="10">
        <v>1540</v>
      </c>
      <c r="FO16" s="10">
        <v>1540</v>
      </c>
      <c r="FP16" s="10">
        <v>1540</v>
      </c>
      <c r="FQ16" s="10">
        <v>1530</v>
      </c>
      <c r="FR16" s="10">
        <v>1519</v>
      </c>
      <c r="FS16" s="10">
        <v>1503</v>
      </c>
      <c r="FT16" s="10">
        <v>1491</v>
      </c>
      <c r="FU16" s="10">
        <v>1478</v>
      </c>
      <c r="FV16" s="10">
        <v>1478</v>
      </c>
      <c r="FW16" s="10">
        <v>1484</v>
      </c>
      <c r="FX16" s="10">
        <v>1480</v>
      </c>
      <c r="FY16" s="10">
        <v>1475</v>
      </c>
      <c r="FZ16" s="10">
        <v>1470</v>
      </c>
      <c r="GA16" s="10">
        <v>1466</v>
      </c>
      <c r="GB16" s="10">
        <v>1487</v>
      </c>
      <c r="GC16" s="10">
        <v>1484</v>
      </c>
      <c r="GD16" s="10">
        <v>1482</v>
      </c>
      <c r="GE16" s="10">
        <v>1485</v>
      </c>
      <c r="GF16" s="10">
        <v>1492</v>
      </c>
      <c r="GG16" s="10">
        <v>1495</v>
      </c>
      <c r="GH16" s="10">
        <v>1505</v>
      </c>
      <c r="GI16" s="10">
        <v>1510</v>
      </c>
      <c r="GJ16" s="10">
        <v>1511</v>
      </c>
      <c r="GK16" s="10">
        <v>1524</v>
      </c>
      <c r="GL16" s="10">
        <v>1534</v>
      </c>
      <c r="GM16" s="10">
        <v>1546</v>
      </c>
      <c r="GN16" s="10">
        <v>1561</v>
      </c>
      <c r="GO16" s="10">
        <v>1564</v>
      </c>
      <c r="GP16" s="10">
        <v>1587</v>
      </c>
      <c r="GQ16" s="10">
        <v>1611</v>
      </c>
      <c r="GR16" s="10">
        <v>1612</v>
      </c>
      <c r="GS16" s="10">
        <v>1612</v>
      </c>
      <c r="GT16" s="10">
        <v>1618</v>
      </c>
      <c r="GU16" s="10">
        <v>1638</v>
      </c>
      <c r="GV16" s="10">
        <v>1628</v>
      </c>
      <c r="GW16" s="10">
        <v>1638</v>
      </c>
      <c r="GX16" s="10">
        <v>1644</v>
      </c>
      <c r="GY16" s="10">
        <v>1663</v>
      </c>
      <c r="GZ16" s="10">
        <v>1678</v>
      </c>
      <c r="HA16" s="10">
        <v>1677</v>
      </c>
      <c r="HB16" s="10">
        <v>1689</v>
      </c>
      <c r="HC16" s="10">
        <v>1704</v>
      </c>
      <c r="HD16" s="10">
        <v>1718</v>
      </c>
      <c r="HE16" s="10">
        <v>1721</v>
      </c>
      <c r="HF16" s="10">
        <v>1729</v>
      </c>
      <c r="HG16" s="10">
        <v>1738</v>
      </c>
      <c r="HH16" s="11">
        <v>1742.316</v>
      </c>
      <c r="HI16" s="11">
        <v>1746.663</v>
      </c>
      <c r="HJ16" s="11">
        <v>1749.8140000000001</v>
      </c>
      <c r="HK16" s="11">
        <v>1751.5350000000001</v>
      </c>
      <c r="HL16" s="11">
        <v>1752.442</v>
      </c>
      <c r="HM16" s="11">
        <v>1753.318</v>
      </c>
      <c r="HN16" s="11">
        <v>1754.1959999999999</v>
      </c>
      <c r="HO16" s="11">
        <v>1755.471</v>
      </c>
      <c r="HP16" s="11">
        <v>1756.816</v>
      </c>
      <c r="HQ16" s="11">
        <v>1757.873</v>
      </c>
      <c r="HR16" s="11">
        <v>1758.317</v>
      </c>
      <c r="HS16" s="11">
        <v>1758.7560000000001</v>
      </c>
      <c r="HT16" s="11">
        <v>1759.192</v>
      </c>
      <c r="HU16" s="11">
        <v>1759.64</v>
      </c>
      <c r="HV16" s="11">
        <v>1760.0409999999999</v>
      </c>
      <c r="HW16" s="11">
        <v>1760.4860000000001</v>
      </c>
      <c r="HX16" s="11">
        <v>1760.578</v>
      </c>
      <c r="HY16" s="11">
        <v>1761.02</v>
      </c>
      <c r="HZ16" s="11">
        <v>1761.4559999999999</v>
      </c>
      <c r="IA16" s="11">
        <v>1761.8889999999999</v>
      </c>
      <c r="IB16" s="11">
        <v>1762.1880000000001</v>
      </c>
      <c r="IC16" s="11">
        <v>1762.1089999999999</v>
      </c>
      <c r="ID16" s="11">
        <v>1761.6130000000001</v>
      </c>
      <c r="IE16" s="11">
        <v>1761.1679999999999</v>
      </c>
      <c r="IF16" s="11">
        <v>1760.653</v>
      </c>
      <c r="IG16" s="11">
        <v>1759.9059999999999</v>
      </c>
      <c r="IH16" s="11">
        <v>1759.17</v>
      </c>
      <c r="II16" s="11">
        <v>1758.48</v>
      </c>
      <c r="IJ16" s="11">
        <v>1757.595</v>
      </c>
      <c r="IK16" s="11">
        <v>1756.7449999999999</v>
      </c>
      <c r="IL16" s="11">
        <v>1755.9829999999999</v>
      </c>
      <c r="IM16" s="11">
        <v>1755.431</v>
      </c>
      <c r="IN16" s="11">
        <v>1754.528</v>
      </c>
      <c r="IO16" s="11">
        <v>1753.4010000000001</v>
      </c>
      <c r="IP16" s="11">
        <v>1752.0229999999999</v>
      </c>
      <c r="IQ16" s="11">
        <v>1750.825</v>
      </c>
      <c r="IR16" s="11">
        <v>1749.386</v>
      </c>
      <c r="IS16" s="11">
        <v>1747.9110000000001</v>
      </c>
      <c r="IT16" s="11">
        <v>1746.4590000000001</v>
      </c>
      <c r="IU16" s="11">
        <v>1744.9480000000001</v>
      </c>
      <c r="IV16" s="11">
        <v>1743.3879999999999</v>
      </c>
      <c r="IW16" s="11">
        <v>1741.8340000000001</v>
      </c>
      <c r="IX16" s="11">
        <v>1740.298</v>
      </c>
      <c r="IY16" s="11">
        <v>1738.8389999999999</v>
      </c>
      <c r="IZ16" s="11">
        <v>1737.33</v>
      </c>
      <c r="JA16" s="11">
        <v>1735.817</v>
      </c>
      <c r="JB16" s="11">
        <v>1734.3019999999999</v>
      </c>
      <c r="JC16" s="11">
        <v>1732.847</v>
      </c>
      <c r="JD16" s="11">
        <v>1731.3340000000001</v>
      </c>
      <c r="JE16" s="11">
        <v>1729.82</v>
      </c>
      <c r="JF16" s="11">
        <v>1728.3</v>
      </c>
      <c r="JG16" s="11">
        <v>1726.8230000000001</v>
      </c>
      <c r="JH16" s="11">
        <v>1725.287</v>
      </c>
      <c r="JI16" s="11">
        <v>1723.7360000000001</v>
      </c>
      <c r="JJ16" s="11">
        <v>1722.1610000000001</v>
      </c>
      <c r="JK16" s="11">
        <v>1720.635</v>
      </c>
      <c r="JL16" s="11">
        <v>1719.049</v>
      </c>
      <c r="JM16" s="11">
        <v>1717.451</v>
      </c>
      <c r="JN16" s="11">
        <v>1715.8230000000001</v>
      </c>
      <c r="JO16" s="11">
        <v>1713.807</v>
      </c>
      <c r="JP16" s="11">
        <v>1711.7349999999999</v>
      </c>
      <c r="JQ16" s="11">
        <v>1709.662</v>
      </c>
      <c r="JR16" s="11">
        <v>1707.566</v>
      </c>
      <c r="JS16" s="11">
        <v>1705.789</v>
      </c>
      <c r="JT16" s="11">
        <v>1703.943</v>
      </c>
      <c r="JU16" s="11">
        <v>1702.133</v>
      </c>
      <c r="JV16" s="11">
        <v>1700.307</v>
      </c>
      <c r="JW16" s="11">
        <v>1698.537</v>
      </c>
      <c r="JX16" s="11">
        <v>1696.6990000000001</v>
      </c>
      <c r="JY16" s="11">
        <v>1694.6320000000001</v>
      </c>
      <c r="JZ16" s="11">
        <v>1692.5530000000001</v>
      </c>
      <c r="KA16" s="11">
        <v>1690.548</v>
      </c>
      <c r="KB16" s="11">
        <v>1688.4949999999999</v>
      </c>
      <c r="KC16" s="11">
        <v>1686.155</v>
      </c>
      <c r="KD16" s="11">
        <v>1683.8119999999999</v>
      </c>
      <c r="KE16" s="11">
        <v>1681.538</v>
      </c>
      <c r="KF16" s="11">
        <v>1679.204</v>
      </c>
      <c r="KG16" s="11">
        <v>1676.3710000000001</v>
      </c>
      <c r="KH16" s="11">
        <v>1673.5360000000001</v>
      </c>
      <c r="KI16" s="11">
        <v>1670.7729999999999</v>
      </c>
      <c r="KJ16" s="11">
        <v>1667.95</v>
      </c>
      <c r="KK16" s="11">
        <v>1664.9059999999999</v>
      </c>
      <c r="KL16" s="11">
        <v>1661.8620000000001</v>
      </c>
      <c r="KM16" s="11">
        <v>1658.8920000000001</v>
      </c>
      <c r="KN16" s="11">
        <v>1655.86</v>
      </c>
      <c r="KO16" s="11">
        <v>1652.8409999999999</v>
      </c>
      <c r="KP16" s="11">
        <v>1649.8119999999999</v>
      </c>
      <c r="KQ16" s="11">
        <v>1646.8610000000001</v>
      </c>
      <c r="KR16" s="11">
        <v>1643.84</v>
      </c>
      <c r="KS16" s="11">
        <v>1640.673</v>
      </c>
      <c r="KT16" s="11">
        <v>1637.501</v>
      </c>
      <c r="KU16" s="11">
        <v>1634.402</v>
      </c>
      <c r="KV16" s="11">
        <v>1631.2349999999999</v>
      </c>
      <c r="KW16" s="11">
        <v>1628.0170000000001</v>
      </c>
      <c r="KX16" s="11">
        <v>1624.7919999999999</v>
      </c>
      <c r="KY16" s="11">
        <v>1621.643</v>
      </c>
      <c r="KZ16" s="11">
        <v>1618.4280000000001</v>
      </c>
      <c r="LA16" s="11">
        <v>1615.0150000000001</v>
      </c>
      <c r="LB16" s="11">
        <v>1611.596</v>
      </c>
      <c r="LC16" s="11">
        <v>1608.432</v>
      </c>
      <c r="LD16" s="11">
        <v>1605.287</v>
      </c>
      <c r="LE16" s="11">
        <v>1602.1679999999999</v>
      </c>
      <c r="LF16" s="11">
        <v>1599.1010000000001</v>
      </c>
      <c r="LG16" s="11">
        <v>1596.134</v>
      </c>
      <c r="LH16" s="11">
        <v>1593.1410000000001</v>
      </c>
      <c r="LI16" s="11">
        <v>1590.0909999999999</v>
      </c>
      <c r="LJ16" s="11">
        <v>1587.0609999999999</v>
      </c>
      <c r="LK16" s="11">
        <v>1584.1410000000001</v>
      </c>
      <c r="LL16" s="11">
        <v>1581.165</v>
      </c>
      <c r="LM16" s="11">
        <v>1578.002</v>
      </c>
      <c r="LN16" s="11">
        <v>1574.8440000000001</v>
      </c>
      <c r="LO16" s="11">
        <v>1571.7850000000001</v>
      </c>
      <c r="LP16" s="11">
        <v>1568.6610000000001</v>
      </c>
      <c r="LQ16" s="11">
        <v>1565.5540000000001</v>
      </c>
      <c r="LR16" s="11">
        <v>1562.444</v>
      </c>
      <c r="LS16" s="11">
        <v>1559.425</v>
      </c>
      <c r="LT16" s="11">
        <v>1556.3340000000001</v>
      </c>
      <c r="LU16" s="11">
        <v>1553.172</v>
      </c>
      <c r="LV16" s="11">
        <v>1550.002</v>
      </c>
      <c r="LW16" s="11">
        <v>1546.922</v>
      </c>
      <c r="LX16" s="11">
        <v>1543.7639999999999</v>
      </c>
      <c r="LY16" s="11">
        <v>1540.5409999999999</v>
      </c>
      <c r="LZ16" s="11">
        <v>1537.3030000000001</v>
      </c>
      <c r="MA16" s="11">
        <v>1534.1659999999999</v>
      </c>
      <c r="MB16" s="11">
        <v>1530.941</v>
      </c>
      <c r="MC16" s="11">
        <v>1527.732</v>
      </c>
      <c r="MD16" s="11">
        <v>1524.508</v>
      </c>
      <c r="ME16" s="11">
        <v>1521.384</v>
      </c>
      <c r="MF16" s="11">
        <v>1518.1759999999999</v>
      </c>
      <c r="MG16" s="11">
        <v>1515.047</v>
      </c>
      <c r="MH16" s="11">
        <v>1511.9</v>
      </c>
      <c r="MI16" s="11">
        <v>1508.8579999999999</v>
      </c>
      <c r="MJ16" s="11">
        <v>1505.7270000000001</v>
      </c>
      <c r="MK16" s="11">
        <v>1502.5619999999999</v>
      </c>
      <c r="ML16" s="11">
        <v>1499.377</v>
      </c>
      <c r="MM16" s="11">
        <v>1496.3019999999999</v>
      </c>
      <c r="MN16" s="11">
        <v>1493.1369999999999</v>
      </c>
      <c r="MO16" s="11">
        <v>1490.0429999999999</v>
      </c>
      <c r="MP16" s="11">
        <v>1486.9259999999999</v>
      </c>
      <c r="MQ16" s="11">
        <v>1483.925</v>
      </c>
      <c r="MR16" s="11">
        <v>1480.83</v>
      </c>
      <c r="MS16" s="11">
        <v>1477.7570000000001</v>
      </c>
      <c r="MT16" s="11">
        <v>1474.655</v>
      </c>
      <c r="MU16" t="s">
        <v>1225</v>
      </c>
      <c r="MV16" t="b">
        <v>1</v>
      </c>
      <c r="MW16" t="s">
        <v>1222</v>
      </c>
      <c r="MX16" t="s">
        <v>1222</v>
      </c>
      <c r="MY16">
        <v>2025</v>
      </c>
      <c r="MZ16">
        <v>1</v>
      </c>
      <c r="NA16" t="s">
        <v>1222</v>
      </c>
      <c r="NB16" s="1" t="s">
        <v>795</v>
      </c>
      <c r="NC16" t="s">
        <v>1475</v>
      </c>
      <c r="ND16" t="s">
        <v>1224</v>
      </c>
      <c r="NE16" t="s">
        <v>1476</v>
      </c>
      <c r="NF16" s="1" t="s">
        <v>3161</v>
      </c>
    </row>
    <row r="17" spans="1:370" x14ac:dyDescent="0.25">
      <c r="A17" t="s">
        <v>1221</v>
      </c>
      <c r="B17" t="s">
        <v>1477</v>
      </c>
      <c r="C17" s="1" t="s">
        <v>3160</v>
      </c>
      <c r="D17" t="s">
        <v>1431</v>
      </c>
      <c r="E17" t="s">
        <v>1432</v>
      </c>
      <c r="F17" t="s">
        <v>1223</v>
      </c>
      <c r="G17" s="10">
        <v>1E-3</v>
      </c>
      <c r="H17" s="10">
        <v>1E-3</v>
      </c>
      <c r="I17" s="10">
        <v>1E-3</v>
      </c>
      <c r="J17" s="10">
        <v>1E-3</v>
      </c>
      <c r="K17" s="10">
        <v>1E-3</v>
      </c>
      <c r="L17" s="10">
        <v>1E-3</v>
      </c>
      <c r="M17" s="10">
        <v>1E-3</v>
      </c>
      <c r="N17" s="10">
        <v>1E-3</v>
      </c>
      <c r="O17" s="10">
        <v>1E-3</v>
      </c>
      <c r="P17" s="10">
        <v>1E-3</v>
      </c>
      <c r="Q17" s="10">
        <v>1E-3</v>
      </c>
      <c r="R17" s="10">
        <v>1E-3</v>
      </c>
      <c r="S17" s="10">
        <v>1E-3</v>
      </c>
      <c r="T17" s="10">
        <v>1E-3</v>
      </c>
      <c r="U17" s="10">
        <v>1E-3</v>
      </c>
      <c r="V17" s="10">
        <v>1E-3</v>
      </c>
      <c r="W17" s="10">
        <v>1E-3</v>
      </c>
      <c r="X17" s="10">
        <v>1E-3</v>
      </c>
      <c r="Y17" s="10">
        <v>1E-3</v>
      </c>
      <c r="Z17" s="10">
        <v>1E-3</v>
      </c>
      <c r="AA17" s="10">
        <v>1E-3</v>
      </c>
      <c r="AB17" s="10">
        <v>1720</v>
      </c>
      <c r="AC17" s="10">
        <v>1739</v>
      </c>
      <c r="AD17" s="10">
        <v>1744</v>
      </c>
      <c r="AE17" s="10">
        <v>1746</v>
      </c>
      <c r="AF17" s="10">
        <v>1757</v>
      </c>
      <c r="AG17" s="10">
        <v>1762</v>
      </c>
      <c r="AH17" s="10">
        <v>1758</v>
      </c>
      <c r="AI17" s="10">
        <v>1747</v>
      </c>
      <c r="AJ17" s="10">
        <v>1740</v>
      </c>
      <c r="AK17" s="10">
        <v>1740</v>
      </c>
      <c r="AL17" s="10">
        <v>1723</v>
      </c>
      <c r="AM17" s="10">
        <v>1712</v>
      </c>
      <c r="AN17" s="10">
        <v>1715</v>
      </c>
      <c r="AO17" s="10">
        <v>1715</v>
      </c>
      <c r="AP17" s="10">
        <v>1708</v>
      </c>
      <c r="AQ17" s="10">
        <v>1707</v>
      </c>
      <c r="AR17" s="10">
        <v>1706</v>
      </c>
      <c r="AS17" s="10">
        <v>1710</v>
      </c>
      <c r="AT17" s="10">
        <v>1706</v>
      </c>
      <c r="AU17" s="10">
        <v>1707</v>
      </c>
      <c r="AV17" s="10">
        <v>1714</v>
      </c>
      <c r="AW17" s="10">
        <v>1727</v>
      </c>
      <c r="AX17" s="10">
        <v>1745</v>
      </c>
      <c r="AY17" s="10">
        <v>1750</v>
      </c>
      <c r="AZ17" s="10">
        <v>1757</v>
      </c>
      <c r="BA17" s="10">
        <v>1763</v>
      </c>
      <c r="BB17" s="10">
        <v>1769</v>
      </c>
      <c r="BC17" s="10">
        <v>1779</v>
      </c>
      <c r="BD17" s="10">
        <v>1785</v>
      </c>
      <c r="BE17" s="10">
        <v>1789</v>
      </c>
      <c r="BF17" s="10">
        <v>1800</v>
      </c>
      <c r="BG17" s="10">
        <v>1816</v>
      </c>
      <c r="BH17" s="10">
        <v>1837</v>
      </c>
      <c r="BI17" s="10">
        <v>1858</v>
      </c>
      <c r="BJ17" s="10">
        <v>1876</v>
      </c>
      <c r="BK17" s="10">
        <v>1886</v>
      </c>
      <c r="BL17" s="10">
        <v>1909</v>
      </c>
      <c r="BM17" s="10">
        <v>1934</v>
      </c>
      <c r="BN17" s="10">
        <v>1950</v>
      </c>
      <c r="BO17" s="10">
        <v>1967</v>
      </c>
      <c r="BP17" s="10">
        <v>1981</v>
      </c>
      <c r="BQ17" s="10">
        <v>1998</v>
      </c>
      <c r="BR17" s="10">
        <v>2007</v>
      </c>
      <c r="BS17" s="10">
        <v>2029</v>
      </c>
      <c r="BT17" s="10">
        <v>2037</v>
      </c>
      <c r="BU17" s="10">
        <v>2057</v>
      </c>
      <c r="BV17" s="10">
        <v>2064</v>
      </c>
      <c r="BW17" s="10">
        <v>2060</v>
      </c>
      <c r="BX17" s="10">
        <v>2060</v>
      </c>
      <c r="BY17" s="10">
        <v>2034</v>
      </c>
      <c r="BZ17" s="10">
        <v>2049</v>
      </c>
      <c r="CA17" s="10">
        <v>2042</v>
      </c>
      <c r="CB17" s="10">
        <v>2038</v>
      </c>
      <c r="CC17" s="10">
        <v>2015</v>
      </c>
      <c r="CD17" s="10">
        <v>2017</v>
      </c>
      <c r="CE17" s="10">
        <v>2030</v>
      </c>
      <c r="CF17" s="10">
        <v>2009</v>
      </c>
      <c r="CG17" s="10">
        <v>1990</v>
      </c>
      <c r="CH17" s="10">
        <v>1990</v>
      </c>
      <c r="CI17" s="10">
        <v>1994</v>
      </c>
      <c r="CJ17" s="10">
        <v>1988</v>
      </c>
      <c r="CK17" s="10">
        <v>1992</v>
      </c>
      <c r="CL17" s="10">
        <v>2002</v>
      </c>
      <c r="CM17" s="10">
        <v>1997</v>
      </c>
      <c r="CN17" s="10">
        <v>2015</v>
      </c>
      <c r="CO17" s="10">
        <v>2010</v>
      </c>
      <c r="CP17" s="10">
        <v>2021</v>
      </c>
      <c r="CQ17" s="10">
        <v>2008</v>
      </c>
      <c r="CR17" s="10">
        <v>2024</v>
      </c>
      <c r="CS17" s="10">
        <v>1998</v>
      </c>
      <c r="CT17" s="10">
        <v>2024</v>
      </c>
      <c r="CU17" s="10">
        <v>2046</v>
      </c>
      <c r="CV17" s="10">
        <v>2046</v>
      </c>
      <c r="CW17" s="10">
        <v>2059</v>
      </c>
      <c r="CX17" s="10">
        <v>2048</v>
      </c>
      <c r="CY17" s="10">
        <v>2044</v>
      </c>
      <c r="CZ17" s="10">
        <v>2060</v>
      </c>
      <c r="DA17" s="10">
        <v>2037</v>
      </c>
      <c r="DB17" s="10">
        <v>2040</v>
      </c>
      <c r="DC17" s="10">
        <v>2057</v>
      </c>
      <c r="DD17" s="10">
        <v>2034</v>
      </c>
      <c r="DE17" s="10">
        <v>2039</v>
      </c>
      <c r="DF17" s="10">
        <v>2079</v>
      </c>
      <c r="DG17" s="10">
        <v>2106</v>
      </c>
      <c r="DH17" s="10">
        <v>2121</v>
      </c>
      <c r="DI17" s="10">
        <v>2150</v>
      </c>
      <c r="DJ17" s="10">
        <v>2200</v>
      </c>
      <c r="DK17" s="10">
        <v>2217</v>
      </c>
      <c r="DL17" s="10">
        <v>2226</v>
      </c>
      <c r="DM17" s="10">
        <v>2250</v>
      </c>
      <c r="DN17" s="10">
        <v>2245</v>
      </c>
      <c r="DO17" s="10">
        <v>2241</v>
      </c>
      <c r="DP17" s="10">
        <v>2234</v>
      </c>
      <c r="DQ17" s="10">
        <v>2224</v>
      </c>
      <c r="DR17" s="10">
        <v>2238</v>
      </c>
      <c r="DS17" s="10">
        <v>2259</v>
      </c>
      <c r="DT17" s="10">
        <v>2290</v>
      </c>
      <c r="DU17" s="10">
        <v>2322</v>
      </c>
      <c r="DV17" s="10">
        <v>2349</v>
      </c>
      <c r="DW17" s="10">
        <v>2371</v>
      </c>
      <c r="DX17" s="10">
        <v>2395</v>
      </c>
      <c r="DY17" s="10">
        <v>2408</v>
      </c>
      <c r="DZ17" s="10">
        <v>2453</v>
      </c>
      <c r="EA17" s="10">
        <v>2474</v>
      </c>
      <c r="EB17" s="10">
        <v>2485</v>
      </c>
      <c r="EC17" s="10">
        <v>2482</v>
      </c>
      <c r="ED17" s="10">
        <v>2493</v>
      </c>
      <c r="EE17" s="10">
        <v>2503</v>
      </c>
      <c r="EF17" s="10">
        <v>2517</v>
      </c>
      <c r="EG17" s="10">
        <v>2547</v>
      </c>
      <c r="EH17" s="10">
        <v>2570</v>
      </c>
      <c r="EI17" s="10">
        <v>2586</v>
      </c>
      <c r="EJ17" s="10">
        <v>2592</v>
      </c>
      <c r="EK17" s="10">
        <v>2583</v>
      </c>
      <c r="EL17" s="10">
        <v>2585</v>
      </c>
      <c r="EM17" s="10">
        <v>2586</v>
      </c>
      <c r="EN17" s="10">
        <v>2600</v>
      </c>
      <c r="EO17" s="10">
        <v>2585</v>
      </c>
      <c r="EP17" s="10">
        <v>2595</v>
      </c>
      <c r="EQ17" s="10">
        <v>2601</v>
      </c>
      <c r="ER17" s="10">
        <v>2609</v>
      </c>
      <c r="ES17" s="10">
        <v>2616</v>
      </c>
      <c r="ET17" s="10">
        <v>2671</v>
      </c>
      <c r="EU17" s="10">
        <v>2731</v>
      </c>
      <c r="EV17" s="10">
        <v>2721</v>
      </c>
      <c r="EW17" s="10">
        <v>2729</v>
      </c>
      <c r="EX17" s="10">
        <v>2745</v>
      </c>
      <c r="EY17" s="10">
        <v>2753</v>
      </c>
      <c r="EZ17" s="10">
        <v>2772</v>
      </c>
      <c r="FA17" s="10">
        <v>2763</v>
      </c>
      <c r="FB17" s="10">
        <v>2737</v>
      </c>
      <c r="FC17" s="10">
        <v>2767</v>
      </c>
      <c r="FD17" s="10">
        <v>2752</v>
      </c>
      <c r="FE17" s="10">
        <v>2759</v>
      </c>
      <c r="FF17" s="10">
        <v>2757</v>
      </c>
      <c r="FG17" s="10">
        <v>2805</v>
      </c>
      <c r="FH17" s="10">
        <v>2771</v>
      </c>
      <c r="FI17" s="10">
        <v>2774</v>
      </c>
      <c r="FJ17" s="10">
        <v>2765</v>
      </c>
      <c r="FK17" s="10">
        <v>2787</v>
      </c>
      <c r="FL17" s="10">
        <v>2818</v>
      </c>
      <c r="FM17" s="10">
        <v>2846</v>
      </c>
      <c r="FN17" s="10">
        <v>2862</v>
      </c>
      <c r="FO17" s="10">
        <v>2878</v>
      </c>
      <c r="FP17" s="10">
        <v>2887</v>
      </c>
      <c r="FQ17" s="10">
        <v>2884</v>
      </c>
      <c r="FR17" s="10">
        <v>2902</v>
      </c>
      <c r="FS17" s="10">
        <v>2936</v>
      </c>
      <c r="FT17" s="10">
        <v>2952</v>
      </c>
      <c r="FU17" s="10">
        <v>2957</v>
      </c>
      <c r="FV17" s="10">
        <v>2969</v>
      </c>
      <c r="FW17" s="10">
        <v>2960</v>
      </c>
      <c r="FX17" s="10">
        <v>2960</v>
      </c>
      <c r="FY17" s="10">
        <v>2959</v>
      </c>
      <c r="FZ17" s="10">
        <v>2969</v>
      </c>
      <c r="GA17" s="10">
        <v>2941</v>
      </c>
      <c r="GB17" s="10">
        <v>2922</v>
      </c>
      <c r="GC17" s="10">
        <v>2928</v>
      </c>
      <c r="GD17" s="10">
        <v>2915</v>
      </c>
      <c r="GE17" s="10">
        <v>2940</v>
      </c>
      <c r="GF17" s="10">
        <v>2935</v>
      </c>
      <c r="GG17" s="10">
        <v>2934</v>
      </c>
      <c r="GH17" s="10">
        <v>2947</v>
      </c>
      <c r="GI17" s="10">
        <v>2954</v>
      </c>
      <c r="GJ17" s="10">
        <v>2939</v>
      </c>
      <c r="GK17" s="10">
        <v>2948</v>
      </c>
      <c r="GL17" s="10">
        <v>2959</v>
      </c>
      <c r="GM17" s="10">
        <v>2958</v>
      </c>
      <c r="GN17" s="10">
        <v>2964</v>
      </c>
      <c r="GO17" s="10">
        <v>2952</v>
      </c>
      <c r="GP17" s="10">
        <v>2939</v>
      </c>
      <c r="GQ17" s="10">
        <v>2934</v>
      </c>
      <c r="GR17" s="10">
        <v>2942</v>
      </c>
      <c r="GS17" s="10">
        <v>2944</v>
      </c>
      <c r="GT17" s="10">
        <v>2977</v>
      </c>
      <c r="GU17" s="10">
        <v>3023</v>
      </c>
      <c r="GV17" s="10">
        <v>3057</v>
      </c>
      <c r="GW17" s="10">
        <v>3009</v>
      </c>
      <c r="GX17" s="10">
        <v>2993</v>
      </c>
      <c r="GY17" s="10">
        <v>3019</v>
      </c>
      <c r="GZ17" s="10">
        <v>3030</v>
      </c>
      <c r="HA17" s="10">
        <v>3023</v>
      </c>
      <c r="HB17" s="10">
        <v>3069</v>
      </c>
      <c r="HC17" s="10">
        <v>3069</v>
      </c>
      <c r="HD17" s="10">
        <v>3056</v>
      </c>
      <c r="HE17" s="10">
        <v>3060</v>
      </c>
      <c r="HF17" s="10">
        <v>3042</v>
      </c>
      <c r="HG17" s="10">
        <v>3103</v>
      </c>
      <c r="HH17" s="11">
        <v>3102.9479999999999</v>
      </c>
      <c r="HI17" s="11">
        <v>3111.31</v>
      </c>
      <c r="HJ17" s="11">
        <v>3116.924</v>
      </c>
      <c r="HK17" s="11">
        <v>3119.989</v>
      </c>
      <c r="HL17" s="11">
        <v>3122.5419999999999</v>
      </c>
      <c r="HM17" s="11">
        <v>3125.6619999999998</v>
      </c>
      <c r="HN17" s="11">
        <v>3130.3530000000001</v>
      </c>
      <c r="HO17" s="11">
        <v>3136.5410000000002</v>
      </c>
      <c r="HP17" s="11">
        <v>3143.4940000000001</v>
      </c>
      <c r="HQ17" s="11">
        <v>3149.7849999999999</v>
      </c>
      <c r="HR17" s="11">
        <v>3156.0940000000001</v>
      </c>
      <c r="HS17" s="11">
        <v>3162.4059999999999</v>
      </c>
      <c r="HT17" s="11">
        <v>3168.7220000000002</v>
      </c>
      <c r="HU17" s="11">
        <v>3174.4430000000002</v>
      </c>
      <c r="HV17" s="11">
        <v>3180.087</v>
      </c>
      <c r="HW17" s="11">
        <v>3185.82</v>
      </c>
      <c r="HX17" s="11">
        <v>3190.9229999999998</v>
      </c>
      <c r="HY17" s="11">
        <v>3196.672</v>
      </c>
      <c r="HZ17" s="11">
        <v>3202.4169999999999</v>
      </c>
      <c r="IA17" s="11">
        <v>3208.1669999999999</v>
      </c>
      <c r="IB17" s="11">
        <v>3213.6869999999999</v>
      </c>
      <c r="IC17" s="11">
        <v>3218.6970000000001</v>
      </c>
      <c r="ID17" s="11">
        <v>3223.3710000000001</v>
      </c>
      <c r="IE17" s="11">
        <v>3228.114</v>
      </c>
      <c r="IF17" s="11">
        <v>3232.7379999999998</v>
      </c>
      <c r="IG17" s="11">
        <v>3236.8139999999999</v>
      </c>
      <c r="IH17" s="11">
        <v>3240.877</v>
      </c>
      <c r="II17" s="11">
        <v>3244.8649999999998</v>
      </c>
      <c r="IJ17" s="11">
        <v>3248.4380000000001</v>
      </c>
      <c r="IK17" s="11">
        <v>3252.0279999999998</v>
      </c>
      <c r="IL17" s="11">
        <v>3255.7330000000002</v>
      </c>
      <c r="IM17" s="11">
        <v>3259.826</v>
      </c>
      <c r="IN17" s="11">
        <v>3263.288</v>
      </c>
      <c r="IO17" s="11">
        <v>3266.319</v>
      </c>
      <c r="IP17" s="11">
        <v>3268.8939999999998</v>
      </c>
      <c r="IQ17" s="11">
        <v>3271.7840000000001</v>
      </c>
      <c r="IR17" s="11">
        <v>3274.25</v>
      </c>
      <c r="IS17" s="11">
        <v>3276.6350000000002</v>
      </c>
      <c r="IT17" s="11">
        <v>3279.0680000000002</v>
      </c>
      <c r="IU17" s="11">
        <v>3281.373</v>
      </c>
      <c r="IV17" s="11">
        <v>3283.605</v>
      </c>
      <c r="IW17" s="11">
        <v>3285.8409999999999</v>
      </c>
      <c r="IX17" s="11">
        <v>3288.123</v>
      </c>
      <c r="IY17" s="11">
        <v>3290.5329999999999</v>
      </c>
      <c r="IZ17" s="11">
        <v>3292.8670000000002</v>
      </c>
      <c r="JA17" s="11">
        <v>3295.1849999999999</v>
      </c>
      <c r="JB17" s="11">
        <v>3297.5140000000001</v>
      </c>
      <c r="JC17" s="11">
        <v>3299.933</v>
      </c>
      <c r="JD17" s="11">
        <v>3302.259</v>
      </c>
      <c r="JE17" s="11">
        <v>3304.576</v>
      </c>
      <c r="JF17" s="11">
        <v>3306.895</v>
      </c>
      <c r="JG17" s="11">
        <v>3309.2660000000001</v>
      </c>
      <c r="JH17" s="11">
        <v>3311.5479999999998</v>
      </c>
      <c r="JI17" s="11">
        <v>3313.7979999999998</v>
      </c>
      <c r="JJ17" s="11">
        <v>3316.0210000000002</v>
      </c>
      <c r="JK17" s="11">
        <v>3318.3150000000001</v>
      </c>
      <c r="JL17" s="11">
        <v>3320.5169999999998</v>
      </c>
      <c r="JM17" s="11">
        <v>3322.681</v>
      </c>
      <c r="JN17" s="11">
        <v>3324.8090000000002</v>
      </c>
      <c r="JO17" s="11">
        <v>3327.0030000000002</v>
      </c>
      <c r="JP17" s="11">
        <v>3329.1039999999998</v>
      </c>
      <c r="JQ17" s="11">
        <v>3331.194</v>
      </c>
      <c r="JR17" s="11">
        <v>3333.2559999999999</v>
      </c>
      <c r="JS17" s="11">
        <v>3335.9140000000002</v>
      </c>
      <c r="JT17" s="11">
        <v>3338.4639999999999</v>
      </c>
      <c r="JU17" s="11">
        <v>3341.07</v>
      </c>
      <c r="JV17" s="11">
        <v>3343.6610000000001</v>
      </c>
      <c r="JW17" s="11">
        <v>3346.3240000000001</v>
      </c>
      <c r="JX17" s="11">
        <v>3348.8820000000001</v>
      </c>
      <c r="JY17" s="11">
        <v>3350.9670000000001</v>
      </c>
      <c r="JZ17" s="11">
        <v>3353.047</v>
      </c>
      <c r="KA17" s="11">
        <v>3355.241</v>
      </c>
      <c r="KB17" s="11">
        <v>3357.36</v>
      </c>
      <c r="KC17" s="11">
        <v>3358.8980000000001</v>
      </c>
      <c r="KD17" s="11">
        <v>3360.4380000000001</v>
      </c>
      <c r="KE17" s="11">
        <v>3362.0729999999999</v>
      </c>
      <c r="KF17" s="11">
        <v>3363.6170000000002</v>
      </c>
      <c r="KG17" s="11">
        <v>3364.1350000000002</v>
      </c>
      <c r="KH17" s="11">
        <v>3364.663</v>
      </c>
      <c r="KI17" s="11">
        <v>3365.2919999999999</v>
      </c>
      <c r="KJ17" s="11">
        <v>3365.8229999999999</v>
      </c>
      <c r="KK17" s="11">
        <v>3365.8870000000002</v>
      </c>
      <c r="KL17" s="11">
        <v>3365.9609999999998</v>
      </c>
      <c r="KM17" s="11">
        <v>3366.1370000000002</v>
      </c>
      <c r="KN17" s="11">
        <v>3366.2150000000001</v>
      </c>
      <c r="KO17" s="11">
        <v>3366.2950000000001</v>
      </c>
      <c r="KP17" s="11">
        <v>3366.366</v>
      </c>
      <c r="KQ17" s="11">
        <v>3366.5410000000002</v>
      </c>
      <c r="KR17" s="11">
        <v>3366.607</v>
      </c>
      <c r="KS17" s="11">
        <v>3366.3440000000001</v>
      </c>
      <c r="KT17" s="11">
        <v>3366.0740000000001</v>
      </c>
      <c r="KU17" s="11">
        <v>3365.91</v>
      </c>
      <c r="KV17" s="11">
        <v>3365.6320000000001</v>
      </c>
      <c r="KW17" s="11">
        <v>3365.2179999999998</v>
      </c>
      <c r="KX17" s="11">
        <v>3364.7930000000001</v>
      </c>
      <c r="KY17" s="11">
        <v>3364.48</v>
      </c>
      <c r="KZ17" s="11">
        <v>3364.049</v>
      </c>
      <c r="LA17" s="11">
        <v>3363.1770000000001</v>
      </c>
      <c r="LB17" s="11">
        <v>3362.3009999999999</v>
      </c>
      <c r="LC17" s="11">
        <v>3361.8870000000002</v>
      </c>
      <c r="LD17" s="11">
        <v>3361.5630000000001</v>
      </c>
      <c r="LE17" s="11">
        <v>3361.2730000000001</v>
      </c>
      <c r="LF17" s="11">
        <v>3361.1149999999998</v>
      </c>
      <c r="LG17" s="11">
        <v>3361.12</v>
      </c>
      <c r="LH17" s="11">
        <v>3361.1170000000002</v>
      </c>
      <c r="LI17" s="11">
        <v>3360.9670000000001</v>
      </c>
      <c r="LJ17" s="11">
        <v>3360.8809999999999</v>
      </c>
      <c r="LK17" s="11">
        <v>3360.971</v>
      </c>
      <c r="LL17" s="11">
        <v>3360.9780000000001</v>
      </c>
      <c r="LM17" s="11">
        <v>3360.5639999999999</v>
      </c>
      <c r="LN17" s="11">
        <v>3360.172</v>
      </c>
      <c r="LO17" s="11">
        <v>3359.9409999999998</v>
      </c>
      <c r="LP17" s="11">
        <v>3359.5970000000002</v>
      </c>
      <c r="LQ17" s="11">
        <v>3359.2669999999998</v>
      </c>
      <c r="LR17" s="11">
        <v>3358.933</v>
      </c>
      <c r="LS17" s="11">
        <v>3358.75</v>
      </c>
      <c r="LT17" s="11">
        <v>3358.44</v>
      </c>
      <c r="LU17" s="11">
        <v>3357.944</v>
      </c>
      <c r="LV17" s="11">
        <v>3357.4279999999999</v>
      </c>
      <c r="LW17" s="11">
        <v>3357.0720000000001</v>
      </c>
      <c r="LX17" s="11">
        <v>3356.5630000000001</v>
      </c>
      <c r="LY17" s="11">
        <v>3355.877</v>
      </c>
      <c r="LZ17" s="11">
        <v>3355.1680000000001</v>
      </c>
      <c r="MA17" s="11">
        <v>3354.627</v>
      </c>
      <c r="MB17" s="11">
        <v>3353.92</v>
      </c>
      <c r="MC17" s="11">
        <v>3353.2109999999998</v>
      </c>
      <c r="MD17" s="11">
        <v>3352.4780000000001</v>
      </c>
      <c r="ME17" s="11">
        <v>3351.915</v>
      </c>
      <c r="MF17" s="11">
        <v>3351.1959999999999</v>
      </c>
      <c r="MG17" s="11">
        <v>3350.6179999999999</v>
      </c>
      <c r="MH17" s="11">
        <v>3350.0030000000002</v>
      </c>
      <c r="MI17" s="11">
        <v>3349.57</v>
      </c>
      <c r="MJ17" s="11">
        <v>3348.962</v>
      </c>
      <c r="MK17" s="11">
        <v>3348.24</v>
      </c>
      <c r="ML17" s="11">
        <v>3347.4870000000001</v>
      </c>
      <c r="MM17" s="11">
        <v>3346.9270000000001</v>
      </c>
      <c r="MN17" s="11">
        <v>3346.1880000000001</v>
      </c>
      <c r="MO17" s="11">
        <v>3345.576</v>
      </c>
      <c r="MP17" s="11">
        <v>3344.9259999999999</v>
      </c>
      <c r="MQ17" s="11">
        <v>3344.4789999999998</v>
      </c>
      <c r="MR17" s="11">
        <v>3343.8440000000001</v>
      </c>
      <c r="MS17" s="11">
        <v>3343.223</v>
      </c>
      <c r="MT17" s="11">
        <v>3342.549</v>
      </c>
      <c r="MU17" t="s">
        <v>1225</v>
      </c>
      <c r="MV17" t="b">
        <v>1</v>
      </c>
      <c r="MW17" t="s">
        <v>1222</v>
      </c>
      <c r="MX17" t="s">
        <v>1222</v>
      </c>
      <c r="MY17">
        <v>2025</v>
      </c>
      <c r="MZ17">
        <v>1</v>
      </c>
      <c r="NA17" t="s">
        <v>1222</v>
      </c>
      <c r="NB17" s="1" t="s">
        <v>796</v>
      </c>
      <c r="NC17" t="s">
        <v>1478</v>
      </c>
      <c r="ND17" t="s">
        <v>1224</v>
      </c>
      <c r="NE17" t="s">
        <v>1479</v>
      </c>
      <c r="NF17" s="1" t="s">
        <v>3161</v>
      </c>
    </row>
    <row r="18" spans="1:370" x14ac:dyDescent="0.25">
      <c r="A18" t="s">
        <v>1221</v>
      </c>
      <c r="B18" t="s">
        <v>1480</v>
      </c>
      <c r="C18" s="1" t="s">
        <v>3160</v>
      </c>
      <c r="D18" t="s">
        <v>1431</v>
      </c>
      <c r="E18" t="s">
        <v>1432</v>
      </c>
      <c r="F18" t="s">
        <v>1223</v>
      </c>
      <c r="G18" s="10">
        <v>1E-3</v>
      </c>
      <c r="H18" s="10">
        <v>1E-3</v>
      </c>
      <c r="I18" s="10">
        <v>1E-3</v>
      </c>
      <c r="J18" s="10">
        <v>1E-3</v>
      </c>
      <c r="K18" s="10">
        <v>1E-3</v>
      </c>
      <c r="L18" s="10">
        <v>1E-3</v>
      </c>
      <c r="M18" s="10">
        <v>1E-3</v>
      </c>
      <c r="N18" s="10">
        <v>1E-3</v>
      </c>
      <c r="O18" s="10">
        <v>1E-3</v>
      </c>
      <c r="P18" s="10">
        <v>1E-3</v>
      </c>
      <c r="Q18" s="10">
        <v>1E-3</v>
      </c>
      <c r="R18" s="10">
        <v>1E-3</v>
      </c>
      <c r="S18" s="10">
        <v>1E-3</v>
      </c>
      <c r="T18" s="10">
        <v>1E-3</v>
      </c>
      <c r="U18" s="10">
        <v>1E-3</v>
      </c>
      <c r="V18" s="10">
        <v>1E-3</v>
      </c>
      <c r="W18" s="10">
        <v>1E-3</v>
      </c>
      <c r="X18" s="10">
        <v>1E-3</v>
      </c>
      <c r="Y18" s="10">
        <v>1E-3</v>
      </c>
      <c r="Z18" s="10">
        <v>1E-3</v>
      </c>
      <c r="AA18" s="10">
        <v>1E-3</v>
      </c>
      <c r="AB18" s="10">
        <v>1924</v>
      </c>
      <c r="AC18" s="10">
        <v>1939</v>
      </c>
      <c r="AD18" s="10">
        <v>1959</v>
      </c>
      <c r="AE18" s="10">
        <v>1967</v>
      </c>
      <c r="AF18" s="10">
        <v>1982</v>
      </c>
      <c r="AG18" s="10">
        <v>1987</v>
      </c>
      <c r="AH18" s="10">
        <v>2009</v>
      </c>
      <c r="AI18" s="10">
        <v>2025</v>
      </c>
      <c r="AJ18" s="10">
        <v>2044</v>
      </c>
      <c r="AK18" s="10">
        <v>2058</v>
      </c>
      <c r="AL18" s="10">
        <v>2077</v>
      </c>
      <c r="AM18" s="10">
        <v>2090</v>
      </c>
      <c r="AN18" s="10">
        <v>2098</v>
      </c>
      <c r="AO18" s="10">
        <v>2111</v>
      </c>
      <c r="AP18" s="10">
        <v>2103</v>
      </c>
      <c r="AQ18" s="10">
        <v>2122</v>
      </c>
      <c r="AR18" s="10">
        <v>2129</v>
      </c>
      <c r="AS18" s="10">
        <v>2168</v>
      </c>
      <c r="AT18" s="10">
        <v>2136</v>
      </c>
      <c r="AU18" s="10">
        <v>2125</v>
      </c>
      <c r="AV18" s="10">
        <v>2154</v>
      </c>
      <c r="AW18" s="10">
        <v>2197</v>
      </c>
      <c r="AX18" s="10">
        <v>2219</v>
      </c>
      <c r="AY18" s="10">
        <v>2231</v>
      </c>
      <c r="AZ18" s="10">
        <v>2242</v>
      </c>
      <c r="BA18" s="10">
        <v>2243</v>
      </c>
      <c r="BB18" s="10">
        <v>2289</v>
      </c>
      <c r="BC18" s="10">
        <v>2322</v>
      </c>
      <c r="BD18" s="10">
        <v>2337</v>
      </c>
      <c r="BE18" s="10">
        <v>2351</v>
      </c>
      <c r="BF18" s="10">
        <v>2362</v>
      </c>
      <c r="BG18" s="10">
        <v>2376</v>
      </c>
      <c r="BH18" s="10">
        <v>2412</v>
      </c>
      <c r="BI18" s="10">
        <v>2435</v>
      </c>
      <c r="BJ18" s="10">
        <v>2456</v>
      </c>
      <c r="BK18" s="10">
        <v>2488</v>
      </c>
      <c r="BL18" s="10">
        <v>2525</v>
      </c>
      <c r="BM18" s="10">
        <v>2558</v>
      </c>
      <c r="BN18" s="10">
        <v>2598</v>
      </c>
      <c r="BO18" s="10">
        <v>2642</v>
      </c>
      <c r="BP18" s="10">
        <v>2680</v>
      </c>
      <c r="BQ18" s="10">
        <v>2695</v>
      </c>
      <c r="BR18" s="10">
        <v>2717</v>
      </c>
      <c r="BS18" s="10">
        <v>2754</v>
      </c>
      <c r="BT18" s="10">
        <v>2715</v>
      </c>
      <c r="BU18" s="10">
        <v>2677</v>
      </c>
      <c r="BV18" s="10">
        <v>2718</v>
      </c>
      <c r="BW18" s="10">
        <v>2736</v>
      </c>
      <c r="BX18" s="10">
        <v>2752</v>
      </c>
      <c r="BY18" s="10">
        <v>2750</v>
      </c>
      <c r="BZ18" s="10">
        <v>2771</v>
      </c>
      <c r="CA18" s="10">
        <v>2783</v>
      </c>
      <c r="CB18" s="10">
        <v>2796</v>
      </c>
      <c r="CC18" s="10">
        <v>2805</v>
      </c>
      <c r="CD18" s="10">
        <v>2821</v>
      </c>
      <c r="CE18" s="10">
        <v>2853</v>
      </c>
      <c r="CF18" s="10">
        <v>2861</v>
      </c>
      <c r="CG18" s="10">
        <v>2839</v>
      </c>
      <c r="CH18" s="10">
        <v>2855</v>
      </c>
      <c r="CI18" s="10">
        <v>2866</v>
      </c>
      <c r="CJ18" s="10">
        <v>2868</v>
      </c>
      <c r="CK18" s="10">
        <v>2864</v>
      </c>
      <c r="CL18" s="10">
        <v>2887</v>
      </c>
      <c r="CM18" s="10">
        <v>2904</v>
      </c>
      <c r="CN18" s="10">
        <v>2883</v>
      </c>
      <c r="CO18" s="10">
        <v>2894</v>
      </c>
      <c r="CP18" s="10">
        <v>2898</v>
      </c>
      <c r="CQ18" s="10">
        <v>2908</v>
      </c>
      <c r="CR18" s="10">
        <v>2915</v>
      </c>
      <c r="CS18" s="10">
        <v>2926</v>
      </c>
      <c r="CT18" s="10">
        <v>2921</v>
      </c>
      <c r="CU18" s="10">
        <v>2913</v>
      </c>
      <c r="CV18" s="10">
        <v>2920</v>
      </c>
      <c r="CW18" s="10">
        <v>2935</v>
      </c>
      <c r="CX18" s="10">
        <v>2956</v>
      </c>
      <c r="CY18" s="10">
        <v>2933</v>
      </c>
      <c r="CZ18" s="10">
        <v>2937</v>
      </c>
      <c r="DA18" s="10">
        <v>2946</v>
      </c>
      <c r="DB18" s="10">
        <v>2927</v>
      </c>
      <c r="DC18" s="10">
        <v>2926</v>
      </c>
      <c r="DD18" s="10">
        <v>2916</v>
      </c>
      <c r="DE18" s="10">
        <v>2904</v>
      </c>
      <c r="DF18" s="10">
        <v>2948</v>
      </c>
      <c r="DG18" s="10">
        <v>2968</v>
      </c>
      <c r="DH18" s="10">
        <v>2933</v>
      </c>
      <c r="DI18" s="10">
        <v>2977</v>
      </c>
      <c r="DJ18" s="10">
        <v>2985</v>
      </c>
      <c r="DK18" s="10">
        <v>2982</v>
      </c>
      <c r="DL18" s="10">
        <v>3040</v>
      </c>
      <c r="DM18" s="10">
        <v>3105</v>
      </c>
      <c r="DN18" s="10">
        <v>3071</v>
      </c>
      <c r="DO18" s="10">
        <v>3074</v>
      </c>
      <c r="DP18" s="10">
        <v>3119</v>
      </c>
      <c r="DQ18" s="10">
        <v>3167</v>
      </c>
      <c r="DR18" s="10">
        <v>3173</v>
      </c>
      <c r="DS18" s="10">
        <v>3169</v>
      </c>
      <c r="DT18" s="10">
        <v>3193</v>
      </c>
      <c r="DU18" s="10">
        <v>3243</v>
      </c>
      <c r="DV18" s="10">
        <v>3236</v>
      </c>
      <c r="DW18" s="10">
        <v>3256</v>
      </c>
      <c r="DX18" s="10">
        <v>3293</v>
      </c>
      <c r="DY18" s="10">
        <v>3335</v>
      </c>
      <c r="DZ18" s="10">
        <v>3345</v>
      </c>
      <c r="EA18" s="10">
        <v>3373</v>
      </c>
      <c r="EB18" s="10">
        <v>3398</v>
      </c>
      <c r="EC18" s="10">
        <v>3448</v>
      </c>
      <c r="ED18" s="10">
        <v>3471</v>
      </c>
      <c r="EE18" s="10">
        <v>3499</v>
      </c>
      <c r="EF18" s="10">
        <v>3528</v>
      </c>
      <c r="EG18" s="10">
        <v>3549</v>
      </c>
      <c r="EH18" s="10">
        <v>3569</v>
      </c>
      <c r="EI18" s="10">
        <v>3591</v>
      </c>
      <c r="EJ18" s="10">
        <v>3614</v>
      </c>
      <c r="EK18" s="10">
        <v>3626</v>
      </c>
      <c r="EL18" s="10">
        <v>3625</v>
      </c>
      <c r="EM18" s="10">
        <v>3630</v>
      </c>
      <c r="EN18" s="10">
        <v>3602</v>
      </c>
      <c r="EO18" s="10">
        <v>3616</v>
      </c>
      <c r="EP18" s="10">
        <v>3626</v>
      </c>
      <c r="EQ18" s="10">
        <v>3653</v>
      </c>
      <c r="ER18" s="10">
        <v>3691</v>
      </c>
      <c r="ES18" s="10">
        <v>3731</v>
      </c>
      <c r="ET18" s="10">
        <v>3761</v>
      </c>
      <c r="EU18" s="10">
        <v>3756</v>
      </c>
      <c r="EV18" s="10">
        <v>3796</v>
      </c>
      <c r="EW18" s="10">
        <v>3860</v>
      </c>
      <c r="EX18" s="10">
        <v>3867</v>
      </c>
      <c r="EY18" s="10">
        <v>3933</v>
      </c>
      <c r="EZ18" s="10">
        <v>3936</v>
      </c>
      <c r="FA18" s="10">
        <v>3951</v>
      </c>
      <c r="FB18" s="10">
        <v>4011</v>
      </c>
      <c r="FC18" s="10">
        <v>4010</v>
      </c>
      <c r="FD18" s="10">
        <v>3992</v>
      </c>
      <c r="FE18" s="10">
        <v>3999</v>
      </c>
      <c r="FF18" s="10">
        <v>4003</v>
      </c>
      <c r="FG18" s="10">
        <v>4040</v>
      </c>
      <c r="FH18" s="10">
        <v>3998</v>
      </c>
      <c r="FI18" s="10">
        <v>4018</v>
      </c>
      <c r="FJ18" s="10">
        <v>4055</v>
      </c>
      <c r="FK18" s="10">
        <v>4122</v>
      </c>
      <c r="FL18" s="10">
        <v>4099</v>
      </c>
      <c r="FM18" s="10">
        <v>4114</v>
      </c>
      <c r="FN18" s="10">
        <v>4133</v>
      </c>
      <c r="FO18" s="10">
        <v>4197</v>
      </c>
      <c r="FP18" s="10">
        <v>4203</v>
      </c>
      <c r="FQ18" s="10">
        <v>4222</v>
      </c>
      <c r="FR18" s="10">
        <v>4223</v>
      </c>
      <c r="FS18" s="10">
        <v>4223</v>
      </c>
      <c r="FT18" s="10">
        <v>4242</v>
      </c>
      <c r="FU18" s="10">
        <v>4222</v>
      </c>
      <c r="FV18" s="10">
        <v>4232</v>
      </c>
      <c r="FW18" s="10">
        <v>4284</v>
      </c>
      <c r="FX18" s="10">
        <v>4285</v>
      </c>
      <c r="FY18" s="10">
        <v>4273</v>
      </c>
      <c r="FZ18" s="10">
        <v>4283</v>
      </c>
      <c r="GA18" s="10">
        <v>4334</v>
      </c>
      <c r="GB18" s="10">
        <v>4360</v>
      </c>
      <c r="GC18" s="10">
        <v>4332</v>
      </c>
      <c r="GD18" s="10">
        <v>4361</v>
      </c>
      <c r="GE18" s="10">
        <v>4353</v>
      </c>
      <c r="GF18" s="10">
        <v>4332</v>
      </c>
      <c r="GG18" s="10">
        <v>4352</v>
      </c>
      <c r="GH18" s="10">
        <v>4348</v>
      </c>
      <c r="GI18" s="10">
        <v>4378</v>
      </c>
      <c r="GJ18" s="10">
        <v>4414</v>
      </c>
      <c r="GK18" s="10">
        <v>4432</v>
      </c>
      <c r="GL18" s="10">
        <v>4441</v>
      </c>
      <c r="GM18" s="10">
        <v>4450</v>
      </c>
      <c r="GN18" s="10">
        <v>4490</v>
      </c>
      <c r="GO18" s="10">
        <v>4457</v>
      </c>
      <c r="GP18" s="10">
        <v>4502</v>
      </c>
      <c r="GQ18" s="10">
        <v>4568</v>
      </c>
      <c r="GR18" s="10">
        <v>4584</v>
      </c>
      <c r="GS18" s="10">
        <v>4599</v>
      </c>
      <c r="GT18" s="10">
        <v>4589</v>
      </c>
      <c r="GU18" s="10">
        <v>4618</v>
      </c>
      <c r="GV18" s="10">
        <v>4636</v>
      </c>
      <c r="GW18" s="10">
        <v>4647</v>
      </c>
      <c r="GX18" s="10">
        <v>4679</v>
      </c>
      <c r="GY18" s="10">
        <v>4767</v>
      </c>
      <c r="GZ18" s="10">
        <v>4775</v>
      </c>
      <c r="HA18" s="10">
        <v>4822</v>
      </c>
      <c r="HB18" s="10">
        <v>4877</v>
      </c>
      <c r="HC18" s="10">
        <v>4981</v>
      </c>
      <c r="HD18" s="10">
        <v>5057</v>
      </c>
      <c r="HE18" s="10">
        <v>5059</v>
      </c>
      <c r="HF18" s="10">
        <v>5071</v>
      </c>
      <c r="HG18" s="10">
        <v>5147</v>
      </c>
      <c r="HH18" s="11">
        <v>5161.3249999999998</v>
      </c>
      <c r="HI18" s="11">
        <v>5187.1059999999998</v>
      </c>
      <c r="HJ18" s="11">
        <v>5205.2830000000004</v>
      </c>
      <c r="HK18" s="11">
        <v>5213.0039999999999</v>
      </c>
      <c r="HL18" s="11">
        <v>5217.2700000000004</v>
      </c>
      <c r="HM18" s="11">
        <v>5222.4840000000004</v>
      </c>
      <c r="HN18" s="11">
        <v>5232.933</v>
      </c>
      <c r="HO18" s="11">
        <v>5246.4189999999999</v>
      </c>
      <c r="HP18" s="11">
        <v>5262.2439999999997</v>
      </c>
      <c r="HQ18" s="11">
        <v>5275.4080000000004</v>
      </c>
      <c r="HR18" s="11">
        <v>5290.1930000000002</v>
      </c>
      <c r="HS18" s="11">
        <v>5305.0050000000001</v>
      </c>
      <c r="HT18" s="11">
        <v>5320.3779999999997</v>
      </c>
      <c r="HU18" s="11">
        <v>5334.7709999999997</v>
      </c>
      <c r="HV18" s="11">
        <v>5349.0559999999996</v>
      </c>
      <c r="HW18" s="11">
        <v>5363.5129999999999</v>
      </c>
      <c r="HX18" s="11">
        <v>5376.933</v>
      </c>
      <c r="HY18" s="11">
        <v>5391.4589999999998</v>
      </c>
      <c r="HZ18" s="11">
        <v>5406.0029999999997</v>
      </c>
      <c r="IA18" s="11">
        <v>5420.5730000000003</v>
      </c>
      <c r="IB18" s="11">
        <v>5434.777</v>
      </c>
      <c r="IC18" s="11">
        <v>5451.0079999999998</v>
      </c>
      <c r="ID18" s="11">
        <v>5466.0439999999999</v>
      </c>
      <c r="IE18" s="11">
        <v>5481.1509999999998</v>
      </c>
      <c r="IF18" s="11">
        <v>5496.0079999999998</v>
      </c>
      <c r="IG18" s="11">
        <v>5510.1130000000003</v>
      </c>
      <c r="IH18" s="11">
        <v>5524.2079999999996</v>
      </c>
      <c r="II18" s="11">
        <v>5538.3869999999997</v>
      </c>
      <c r="IJ18" s="11">
        <v>5551.96</v>
      </c>
      <c r="IK18" s="11">
        <v>5565.5829999999996</v>
      </c>
      <c r="IL18" s="11">
        <v>5579.4920000000002</v>
      </c>
      <c r="IM18" s="11">
        <v>5594.1229999999996</v>
      </c>
      <c r="IN18" s="11">
        <v>5607.683</v>
      </c>
      <c r="IO18" s="11">
        <v>5620.5219999999999</v>
      </c>
      <c r="IP18" s="11">
        <v>5632.585</v>
      </c>
      <c r="IQ18" s="11">
        <v>5645.2389999999996</v>
      </c>
      <c r="IR18" s="11">
        <v>5657.1559999999999</v>
      </c>
      <c r="IS18" s="11">
        <v>5668.9579999999996</v>
      </c>
      <c r="IT18" s="11">
        <v>5680.8590000000004</v>
      </c>
      <c r="IU18" s="11">
        <v>5692.5739999999996</v>
      </c>
      <c r="IV18" s="11">
        <v>5704.1769999999997</v>
      </c>
      <c r="IW18" s="11">
        <v>5715.799</v>
      </c>
      <c r="IX18" s="11">
        <v>5727.51</v>
      </c>
      <c r="IY18" s="11">
        <v>5739.4780000000001</v>
      </c>
      <c r="IZ18" s="11">
        <v>5751.3190000000004</v>
      </c>
      <c r="JA18" s="11">
        <v>5763.1530000000002</v>
      </c>
      <c r="JB18" s="11">
        <v>5775.0119999999997</v>
      </c>
      <c r="JC18" s="11">
        <v>5787.0770000000002</v>
      </c>
      <c r="JD18" s="11">
        <v>5798.9830000000002</v>
      </c>
      <c r="JE18" s="11">
        <v>5810.8959999999997</v>
      </c>
      <c r="JF18" s="11">
        <v>5822.8190000000004</v>
      </c>
      <c r="JG18" s="11">
        <v>5834.8860000000004</v>
      </c>
      <c r="JH18" s="11">
        <v>5846.7979999999998</v>
      </c>
      <c r="JI18" s="11">
        <v>5858.6629999999996</v>
      </c>
      <c r="JJ18" s="11">
        <v>5870.4790000000003</v>
      </c>
      <c r="JK18" s="11">
        <v>5882.4709999999995</v>
      </c>
      <c r="JL18" s="11">
        <v>5894.2910000000002</v>
      </c>
      <c r="JM18" s="11">
        <v>5906.067</v>
      </c>
      <c r="JN18" s="11">
        <v>5917.7860000000001</v>
      </c>
      <c r="JO18" s="11">
        <v>5929.6580000000004</v>
      </c>
      <c r="JP18" s="11">
        <v>5941.3620000000001</v>
      </c>
      <c r="JQ18" s="11">
        <v>5953.07</v>
      </c>
      <c r="JR18" s="11">
        <v>5964.73</v>
      </c>
      <c r="JS18" s="11">
        <v>5977.5119999999997</v>
      </c>
      <c r="JT18" s="11">
        <v>5990.0820000000003</v>
      </c>
      <c r="JU18" s="11">
        <v>6002.7889999999998</v>
      </c>
      <c r="JV18" s="11">
        <v>6015.473</v>
      </c>
      <c r="JW18" s="11">
        <v>6028.3540000000003</v>
      </c>
      <c r="JX18" s="11">
        <v>6041.0280000000002</v>
      </c>
      <c r="JY18" s="11">
        <v>6052.8829999999998</v>
      </c>
      <c r="JZ18" s="11">
        <v>6064.7380000000003</v>
      </c>
      <c r="KA18" s="11">
        <v>6076.8459999999995</v>
      </c>
      <c r="KB18" s="11">
        <v>6088.8180000000002</v>
      </c>
      <c r="KC18" s="11">
        <v>6099.7539999999999</v>
      </c>
      <c r="KD18" s="11">
        <v>6110.7020000000002</v>
      </c>
      <c r="KE18" s="11">
        <v>6121.8940000000002</v>
      </c>
      <c r="KF18" s="11">
        <v>6132.8860000000004</v>
      </c>
      <c r="KG18" s="11">
        <v>6142.0349999999999</v>
      </c>
      <c r="KH18" s="11">
        <v>6151.1980000000003</v>
      </c>
      <c r="KI18" s="11">
        <v>6160.5950000000003</v>
      </c>
      <c r="KJ18" s="11">
        <v>6169.7979999999998</v>
      </c>
      <c r="KK18" s="11">
        <v>6178.1660000000002</v>
      </c>
      <c r="KL18" s="11">
        <v>6186.5410000000002</v>
      </c>
      <c r="KM18" s="11">
        <v>6195.1509999999998</v>
      </c>
      <c r="KN18" s="11">
        <v>6203.5460000000003</v>
      </c>
      <c r="KO18" s="11">
        <v>6211.98</v>
      </c>
      <c r="KP18" s="11">
        <v>6220.393</v>
      </c>
      <c r="KQ18" s="11">
        <v>6229.0429999999997</v>
      </c>
      <c r="KR18" s="11">
        <v>6237.4560000000001</v>
      </c>
      <c r="KS18" s="11">
        <v>6245.2809999999999</v>
      </c>
      <c r="KT18" s="11">
        <v>6253.0879999999997</v>
      </c>
      <c r="KU18" s="11">
        <v>6261.15</v>
      </c>
      <c r="KV18" s="11">
        <v>6268.9660000000003</v>
      </c>
      <c r="KW18" s="11">
        <v>6276.5550000000003</v>
      </c>
      <c r="KX18" s="11">
        <v>6284.1040000000003</v>
      </c>
      <c r="KY18" s="11">
        <v>6291.92</v>
      </c>
      <c r="KZ18" s="11">
        <v>6299.48</v>
      </c>
      <c r="LA18" s="11">
        <v>6306.2380000000003</v>
      </c>
      <c r="LB18" s="11">
        <v>6312.9709999999995</v>
      </c>
      <c r="LC18" s="11">
        <v>6320.7290000000003</v>
      </c>
      <c r="LD18" s="11">
        <v>6328.634</v>
      </c>
      <c r="LE18" s="11">
        <v>6336.6480000000001</v>
      </c>
      <c r="LF18" s="11">
        <v>6344.8959999999997</v>
      </c>
      <c r="LG18" s="11">
        <v>6353.5389999999998</v>
      </c>
      <c r="LH18" s="11">
        <v>6362.116</v>
      </c>
      <c r="LI18" s="11">
        <v>6370.46</v>
      </c>
      <c r="LJ18" s="11">
        <v>6378.8980000000001</v>
      </c>
      <c r="LK18" s="11">
        <v>6387.7510000000002</v>
      </c>
      <c r="LL18" s="11">
        <v>6396.4070000000002</v>
      </c>
      <c r="LM18" s="11">
        <v>6404.2910000000002</v>
      </c>
      <c r="LN18" s="11">
        <v>6412.1959999999999</v>
      </c>
      <c r="LO18" s="11">
        <v>6420.4740000000002</v>
      </c>
      <c r="LP18" s="11">
        <v>6428.4960000000001</v>
      </c>
      <c r="LQ18" s="11">
        <v>6436.5810000000001</v>
      </c>
      <c r="LR18" s="11">
        <v>6444.6369999999997</v>
      </c>
      <c r="LS18" s="11">
        <v>6453.0550000000003</v>
      </c>
      <c r="LT18" s="11">
        <v>6461.1790000000001</v>
      </c>
      <c r="LU18" s="11">
        <v>6468.9769999999999</v>
      </c>
      <c r="LV18" s="11">
        <v>6476.73</v>
      </c>
      <c r="LW18" s="11">
        <v>6484.8540000000003</v>
      </c>
      <c r="LX18" s="11">
        <v>6492.6379999999999</v>
      </c>
      <c r="LY18" s="11">
        <v>6500.107</v>
      </c>
      <c r="LZ18" s="11">
        <v>6507.5169999999998</v>
      </c>
      <c r="MA18" s="11">
        <v>6515.3130000000001</v>
      </c>
      <c r="MB18" s="11">
        <v>6522.7569999999996</v>
      </c>
      <c r="MC18" s="11">
        <v>6530.2269999999999</v>
      </c>
      <c r="MD18" s="11">
        <v>6537.6180000000004</v>
      </c>
      <c r="ME18" s="11">
        <v>6545.41</v>
      </c>
      <c r="MF18" s="11">
        <v>6552.8419999999996</v>
      </c>
      <c r="MG18" s="11">
        <v>6560.5879999999997</v>
      </c>
      <c r="MH18" s="11">
        <v>6568.2420000000002</v>
      </c>
      <c r="MI18" s="11">
        <v>6576.3270000000002</v>
      </c>
      <c r="MJ18" s="11">
        <v>6584.0209999999997</v>
      </c>
      <c r="MK18" s="11">
        <v>6591.5259999999998</v>
      </c>
      <c r="ML18" s="11">
        <v>6598.942</v>
      </c>
      <c r="MM18" s="11">
        <v>6606.8050000000003</v>
      </c>
      <c r="MN18" s="11">
        <v>6614.26</v>
      </c>
      <c r="MO18" s="11">
        <v>6622.0079999999998</v>
      </c>
      <c r="MP18" s="11">
        <v>6629.6610000000001</v>
      </c>
      <c r="MQ18" s="11">
        <v>6637.7920000000004</v>
      </c>
      <c r="MR18" s="11">
        <v>6645.4830000000002</v>
      </c>
      <c r="MS18" s="11">
        <v>6653.2479999999996</v>
      </c>
      <c r="MT18" s="11">
        <v>6660.8789999999999</v>
      </c>
      <c r="MU18" t="s">
        <v>1225</v>
      </c>
      <c r="MV18" t="b">
        <v>1</v>
      </c>
      <c r="MW18" t="s">
        <v>1222</v>
      </c>
      <c r="MX18" t="s">
        <v>1222</v>
      </c>
      <c r="MY18">
        <v>2025</v>
      </c>
      <c r="MZ18">
        <v>1</v>
      </c>
      <c r="NA18" t="s">
        <v>1222</v>
      </c>
      <c r="NB18" s="1" t="s">
        <v>797</v>
      </c>
      <c r="NC18" t="s">
        <v>1481</v>
      </c>
      <c r="ND18" t="s">
        <v>1224</v>
      </c>
      <c r="NE18" t="s">
        <v>1482</v>
      </c>
      <c r="NF18" s="1" t="s">
        <v>3161</v>
      </c>
    </row>
    <row r="19" spans="1:370" x14ac:dyDescent="0.25">
      <c r="A19" t="s">
        <v>1221</v>
      </c>
      <c r="B19" t="s">
        <v>1483</v>
      </c>
      <c r="C19" s="1" t="s">
        <v>3160</v>
      </c>
      <c r="D19" t="s">
        <v>1431</v>
      </c>
      <c r="E19" t="s">
        <v>1432</v>
      </c>
      <c r="F19" t="s">
        <v>1223</v>
      </c>
      <c r="G19" s="10">
        <v>1E-3</v>
      </c>
      <c r="H19" s="10">
        <v>1E-3</v>
      </c>
      <c r="I19" s="10">
        <v>1E-3</v>
      </c>
      <c r="J19" s="10">
        <v>1E-3</v>
      </c>
      <c r="K19" s="10">
        <v>1E-3</v>
      </c>
      <c r="L19" s="10">
        <v>1E-3</v>
      </c>
      <c r="M19" s="10">
        <v>1E-3</v>
      </c>
      <c r="N19" s="10">
        <v>1E-3</v>
      </c>
      <c r="O19" s="10">
        <v>1E-3</v>
      </c>
      <c r="P19" s="10">
        <v>1E-3</v>
      </c>
      <c r="Q19" s="10">
        <v>1E-3</v>
      </c>
      <c r="R19" s="10">
        <v>1E-3</v>
      </c>
      <c r="S19" s="10">
        <v>1E-3</v>
      </c>
      <c r="T19" s="10">
        <v>1E-3</v>
      </c>
      <c r="U19" s="10">
        <v>1E-3</v>
      </c>
      <c r="V19" s="10">
        <v>1E-3</v>
      </c>
      <c r="W19" s="10">
        <v>1E-3</v>
      </c>
      <c r="X19" s="10">
        <v>1E-3</v>
      </c>
      <c r="Y19" s="10">
        <v>1E-3</v>
      </c>
      <c r="Z19" s="10">
        <v>1E-3</v>
      </c>
      <c r="AA19" s="10">
        <v>1E-3</v>
      </c>
      <c r="AB19" s="10">
        <v>490</v>
      </c>
      <c r="AC19" s="10">
        <v>495</v>
      </c>
      <c r="AD19" s="10">
        <v>502</v>
      </c>
      <c r="AE19" s="10">
        <v>502</v>
      </c>
      <c r="AF19" s="10">
        <v>507</v>
      </c>
      <c r="AG19" s="10">
        <v>508</v>
      </c>
      <c r="AH19" s="10">
        <v>509</v>
      </c>
      <c r="AI19" s="10">
        <v>510</v>
      </c>
      <c r="AJ19" s="10">
        <v>510</v>
      </c>
      <c r="AK19" s="10">
        <v>510</v>
      </c>
      <c r="AL19" s="10">
        <v>514</v>
      </c>
      <c r="AM19" s="10">
        <v>511</v>
      </c>
      <c r="AN19" s="10">
        <v>508</v>
      </c>
      <c r="AO19" s="10">
        <v>508</v>
      </c>
      <c r="AP19" s="10">
        <v>510</v>
      </c>
      <c r="AQ19" s="10">
        <v>514</v>
      </c>
      <c r="AR19" s="10">
        <v>514</v>
      </c>
      <c r="AS19" s="10">
        <v>513</v>
      </c>
      <c r="AT19" s="10">
        <v>515</v>
      </c>
      <c r="AU19" s="10">
        <v>516</v>
      </c>
      <c r="AV19" s="10">
        <v>509</v>
      </c>
      <c r="AW19" s="10">
        <v>531</v>
      </c>
      <c r="AX19" s="10">
        <v>540</v>
      </c>
      <c r="AY19" s="10">
        <v>547</v>
      </c>
      <c r="AZ19" s="10">
        <v>547</v>
      </c>
      <c r="BA19" s="10">
        <v>550</v>
      </c>
      <c r="BB19" s="10">
        <v>558</v>
      </c>
      <c r="BC19" s="10">
        <v>563</v>
      </c>
      <c r="BD19" s="10">
        <v>573</v>
      </c>
      <c r="BE19" s="10">
        <v>575</v>
      </c>
      <c r="BF19" s="10">
        <v>571</v>
      </c>
      <c r="BG19" s="10">
        <v>573</v>
      </c>
      <c r="BH19" s="10">
        <v>583</v>
      </c>
      <c r="BI19" s="10">
        <v>585</v>
      </c>
      <c r="BJ19" s="10">
        <v>588</v>
      </c>
      <c r="BK19" s="10">
        <v>591</v>
      </c>
      <c r="BL19" s="10">
        <v>600</v>
      </c>
      <c r="BM19" s="10">
        <v>608</v>
      </c>
      <c r="BN19" s="10">
        <v>616</v>
      </c>
      <c r="BO19" s="10">
        <v>620</v>
      </c>
      <c r="BP19" s="10">
        <v>618</v>
      </c>
      <c r="BQ19" s="10">
        <v>625</v>
      </c>
      <c r="BR19" s="10">
        <v>633</v>
      </c>
      <c r="BS19" s="10">
        <v>643</v>
      </c>
      <c r="BT19" s="10">
        <v>643</v>
      </c>
      <c r="BU19" s="10">
        <v>643</v>
      </c>
      <c r="BV19" s="10">
        <v>634</v>
      </c>
      <c r="BW19" s="10">
        <v>633</v>
      </c>
      <c r="BX19" s="10">
        <v>642</v>
      </c>
      <c r="BY19" s="10">
        <v>640</v>
      </c>
      <c r="BZ19" s="10">
        <v>634</v>
      </c>
      <c r="CA19" s="10">
        <v>623</v>
      </c>
      <c r="CB19" s="10">
        <v>624</v>
      </c>
      <c r="CC19" s="10">
        <v>625</v>
      </c>
      <c r="CD19" s="10">
        <v>629</v>
      </c>
      <c r="CE19" s="10">
        <v>636</v>
      </c>
      <c r="CF19" s="10">
        <v>635</v>
      </c>
      <c r="CG19" s="10">
        <v>628</v>
      </c>
      <c r="CH19" s="10">
        <v>632</v>
      </c>
      <c r="CI19" s="10">
        <v>645</v>
      </c>
      <c r="CJ19" s="10">
        <v>646</v>
      </c>
      <c r="CK19" s="10">
        <v>653</v>
      </c>
      <c r="CL19" s="10">
        <v>656</v>
      </c>
      <c r="CM19" s="10">
        <v>656</v>
      </c>
      <c r="CN19" s="10">
        <v>648</v>
      </c>
      <c r="CO19" s="10">
        <v>643</v>
      </c>
      <c r="CP19" s="10">
        <v>650</v>
      </c>
      <c r="CQ19" s="10">
        <v>649</v>
      </c>
      <c r="CR19" s="10">
        <v>654</v>
      </c>
      <c r="CS19" s="10">
        <v>650</v>
      </c>
      <c r="CT19" s="10">
        <v>653</v>
      </c>
      <c r="CU19" s="10">
        <v>657</v>
      </c>
      <c r="CV19" s="10">
        <v>660</v>
      </c>
      <c r="CW19" s="10">
        <v>673</v>
      </c>
      <c r="CX19" s="10">
        <v>679</v>
      </c>
      <c r="CY19" s="10">
        <v>667</v>
      </c>
      <c r="CZ19" s="10">
        <v>681</v>
      </c>
      <c r="DA19" s="10">
        <v>687</v>
      </c>
      <c r="DB19" s="10">
        <v>687</v>
      </c>
      <c r="DC19" s="10">
        <v>667</v>
      </c>
      <c r="DD19" s="10">
        <v>645</v>
      </c>
      <c r="DE19" s="10">
        <v>656</v>
      </c>
      <c r="DF19" s="10">
        <v>672</v>
      </c>
      <c r="DG19" s="10">
        <v>690</v>
      </c>
      <c r="DH19" s="10">
        <v>712</v>
      </c>
      <c r="DI19" s="10">
        <v>732</v>
      </c>
      <c r="DJ19" s="10">
        <v>739</v>
      </c>
      <c r="DK19" s="10">
        <v>744</v>
      </c>
      <c r="DL19" s="10">
        <v>742</v>
      </c>
      <c r="DM19" s="10">
        <v>737</v>
      </c>
      <c r="DN19" s="10">
        <v>745</v>
      </c>
      <c r="DO19" s="10">
        <v>750</v>
      </c>
      <c r="DP19" s="10">
        <v>750</v>
      </c>
      <c r="DQ19" s="10">
        <v>773</v>
      </c>
      <c r="DR19" s="10">
        <v>776</v>
      </c>
      <c r="DS19" s="10">
        <v>778</v>
      </c>
      <c r="DT19" s="10">
        <v>792</v>
      </c>
      <c r="DU19" s="10">
        <v>792</v>
      </c>
      <c r="DV19" s="10">
        <v>780</v>
      </c>
      <c r="DW19" s="10">
        <v>789</v>
      </c>
      <c r="DX19" s="10">
        <v>792</v>
      </c>
      <c r="DY19" s="10">
        <v>811</v>
      </c>
      <c r="DZ19" s="10">
        <v>820</v>
      </c>
      <c r="EA19" s="10">
        <v>817</v>
      </c>
      <c r="EB19" s="10">
        <v>823</v>
      </c>
      <c r="EC19" s="10">
        <v>808</v>
      </c>
      <c r="ED19" s="10">
        <v>816</v>
      </c>
      <c r="EE19" s="10">
        <v>821</v>
      </c>
      <c r="EF19" s="10">
        <v>849</v>
      </c>
      <c r="EG19" s="10">
        <v>849</v>
      </c>
      <c r="EH19" s="10">
        <v>858</v>
      </c>
      <c r="EI19" s="10">
        <v>859</v>
      </c>
      <c r="EJ19" s="10">
        <v>881</v>
      </c>
      <c r="EK19" s="10">
        <v>898</v>
      </c>
      <c r="EL19" s="10">
        <v>873</v>
      </c>
      <c r="EM19" s="10">
        <v>857</v>
      </c>
      <c r="EN19" s="10">
        <v>864</v>
      </c>
      <c r="EO19" s="10">
        <v>870</v>
      </c>
      <c r="EP19" s="10">
        <v>865</v>
      </c>
      <c r="EQ19" s="10">
        <v>876</v>
      </c>
      <c r="ER19" s="10">
        <v>896</v>
      </c>
      <c r="ES19" s="10">
        <v>887</v>
      </c>
      <c r="ET19" s="10">
        <v>894</v>
      </c>
      <c r="EU19" s="10">
        <v>838</v>
      </c>
      <c r="EV19" s="10">
        <v>843</v>
      </c>
      <c r="EW19" s="10">
        <v>842</v>
      </c>
      <c r="EX19" s="10">
        <v>818</v>
      </c>
      <c r="EY19" s="10">
        <v>840</v>
      </c>
      <c r="EZ19" s="10">
        <v>855</v>
      </c>
      <c r="FA19" s="10">
        <v>880</v>
      </c>
      <c r="FB19" s="10">
        <v>884</v>
      </c>
      <c r="FC19" s="10">
        <v>876</v>
      </c>
      <c r="FD19" s="10">
        <v>872</v>
      </c>
      <c r="FE19" s="10">
        <v>878</v>
      </c>
      <c r="FF19" s="10">
        <v>880</v>
      </c>
      <c r="FG19" s="10">
        <v>902</v>
      </c>
      <c r="FH19" s="10">
        <v>897</v>
      </c>
      <c r="FI19" s="10">
        <v>915</v>
      </c>
      <c r="FJ19" s="10">
        <v>899</v>
      </c>
      <c r="FK19" s="10">
        <v>902</v>
      </c>
      <c r="FL19" s="10">
        <v>909</v>
      </c>
      <c r="FM19" s="10">
        <v>915</v>
      </c>
      <c r="FN19" s="10">
        <v>919</v>
      </c>
      <c r="FO19" s="10">
        <v>944</v>
      </c>
      <c r="FP19" s="10">
        <v>946</v>
      </c>
      <c r="FQ19" s="10">
        <v>970</v>
      </c>
      <c r="FR19" s="10">
        <v>943</v>
      </c>
      <c r="FS19" s="10">
        <v>955</v>
      </c>
      <c r="FT19" s="10">
        <v>988</v>
      </c>
      <c r="FU19" s="10">
        <v>983</v>
      </c>
      <c r="FV19" s="10">
        <v>981</v>
      </c>
      <c r="FW19" s="10">
        <v>964</v>
      </c>
      <c r="FX19" s="10">
        <v>965</v>
      </c>
      <c r="FY19" s="10">
        <v>1007</v>
      </c>
      <c r="FZ19" s="10">
        <v>1024</v>
      </c>
      <c r="GA19" s="10">
        <v>1013</v>
      </c>
      <c r="GB19" s="10">
        <v>989</v>
      </c>
      <c r="GC19" s="10">
        <v>1041</v>
      </c>
      <c r="GD19" s="10">
        <v>1018</v>
      </c>
      <c r="GE19" s="10">
        <v>1005</v>
      </c>
      <c r="GF19" s="10">
        <v>1006</v>
      </c>
      <c r="GG19" s="10">
        <v>1000</v>
      </c>
      <c r="GH19" s="10">
        <v>1018</v>
      </c>
      <c r="GI19" s="10">
        <v>1031</v>
      </c>
      <c r="GJ19" s="10">
        <v>1027</v>
      </c>
      <c r="GK19" s="10">
        <v>1039</v>
      </c>
      <c r="GL19" s="10">
        <v>1050</v>
      </c>
      <c r="GM19" s="10">
        <v>1032</v>
      </c>
      <c r="GN19" s="10">
        <v>985</v>
      </c>
      <c r="GO19" s="10">
        <v>931</v>
      </c>
      <c r="GP19" s="10">
        <v>917</v>
      </c>
      <c r="GQ19" s="10">
        <v>894</v>
      </c>
      <c r="GR19" s="10">
        <v>959</v>
      </c>
      <c r="GS19" s="10">
        <v>978</v>
      </c>
      <c r="GT19" s="10">
        <v>987</v>
      </c>
      <c r="GU19" s="10">
        <v>989</v>
      </c>
      <c r="GV19" s="10">
        <v>1019</v>
      </c>
      <c r="GW19" s="10">
        <v>1023</v>
      </c>
      <c r="GX19" s="10">
        <v>1029</v>
      </c>
      <c r="GY19" s="10">
        <v>1035</v>
      </c>
      <c r="GZ19" s="10">
        <v>1050</v>
      </c>
      <c r="HA19" s="10">
        <v>1077</v>
      </c>
      <c r="HB19" s="10">
        <v>1087</v>
      </c>
      <c r="HC19" s="10">
        <v>1122</v>
      </c>
      <c r="HD19" s="10">
        <v>1117</v>
      </c>
      <c r="HE19" s="10">
        <v>1103</v>
      </c>
      <c r="HF19" s="10">
        <v>1124</v>
      </c>
      <c r="HG19" s="10">
        <v>1150</v>
      </c>
      <c r="HH19" s="11">
        <v>1149.981</v>
      </c>
      <c r="HI19" s="11">
        <v>1152.2750000000001</v>
      </c>
      <c r="HJ19" s="11">
        <v>1155.7370000000001</v>
      </c>
      <c r="HK19" s="11">
        <v>1159.184</v>
      </c>
      <c r="HL19" s="11">
        <v>1162.683</v>
      </c>
      <c r="HM19" s="11">
        <v>1166.52</v>
      </c>
      <c r="HN19" s="11">
        <v>1170.4870000000001</v>
      </c>
      <c r="HO19" s="11">
        <v>1174.8489999999999</v>
      </c>
      <c r="HP19" s="11">
        <v>1179.8620000000001</v>
      </c>
      <c r="HQ19" s="11">
        <v>1185.4680000000001</v>
      </c>
      <c r="HR19" s="11">
        <v>1191.991</v>
      </c>
      <c r="HS19" s="11">
        <v>1198.1890000000001</v>
      </c>
      <c r="HT19" s="11">
        <v>1204.1780000000001</v>
      </c>
      <c r="HU19" s="11">
        <v>1210.2049999999999</v>
      </c>
      <c r="HV19" s="11">
        <v>1215.624</v>
      </c>
      <c r="HW19" s="11">
        <v>1220.49</v>
      </c>
      <c r="HX19" s="11">
        <v>1225.07</v>
      </c>
      <c r="HY19" s="11">
        <v>1229.0530000000001</v>
      </c>
      <c r="HZ19" s="11">
        <v>1232.7370000000001</v>
      </c>
      <c r="IA19" s="11">
        <v>1236.183</v>
      </c>
      <c r="IB19" s="11">
        <v>1239.422</v>
      </c>
      <c r="IC19" s="11">
        <v>1242.5319999999999</v>
      </c>
      <c r="ID19" s="11">
        <v>1245.682</v>
      </c>
      <c r="IE19" s="11">
        <v>1248.8399999999999</v>
      </c>
      <c r="IF19" s="11">
        <v>1251.931</v>
      </c>
      <c r="IG19" s="11">
        <v>1254.8009999999999</v>
      </c>
      <c r="IH19" s="11">
        <v>1257.6310000000001</v>
      </c>
      <c r="II19" s="11">
        <v>1260.3820000000001</v>
      </c>
      <c r="IJ19" s="11">
        <v>1262.951</v>
      </c>
      <c r="IK19" s="11">
        <v>1265.4929999999999</v>
      </c>
      <c r="IL19" s="11">
        <v>1268.04</v>
      </c>
      <c r="IM19" s="11">
        <v>1270.7529999999999</v>
      </c>
      <c r="IN19" s="11">
        <v>1273.2190000000001</v>
      </c>
      <c r="IO19" s="11">
        <v>1275.519</v>
      </c>
      <c r="IP19" s="11">
        <v>1277.6389999999999</v>
      </c>
      <c r="IQ19" s="11">
        <v>1279.8869999999999</v>
      </c>
      <c r="IR19" s="11">
        <v>1281.9670000000001</v>
      </c>
      <c r="IS19" s="11">
        <v>1284.0170000000001</v>
      </c>
      <c r="IT19" s="11">
        <v>1286.0889999999999</v>
      </c>
      <c r="IU19" s="11">
        <v>1288.115</v>
      </c>
      <c r="IV19" s="11">
        <v>1290.1120000000001</v>
      </c>
      <c r="IW19" s="11">
        <v>1292.114</v>
      </c>
      <c r="IX19" s="11">
        <v>1294.1310000000001</v>
      </c>
      <c r="IY19" s="11">
        <v>1296.2080000000001</v>
      </c>
      <c r="IZ19" s="11">
        <v>1298.2560000000001</v>
      </c>
      <c r="JA19" s="11">
        <v>1300.3</v>
      </c>
      <c r="JB19" s="11">
        <v>1302.348</v>
      </c>
      <c r="JC19" s="11">
        <v>1304.4380000000001</v>
      </c>
      <c r="JD19" s="11">
        <v>1306.4929999999999</v>
      </c>
      <c r="JE19" s="11">
        <v>1308.548</v>
      </c>
      <c r="JF19" s="11">
        <v>1310.604</v>
      </c>
      <c r="JG19" s="11">
        <v>1312.6880000000001</v>
      </c>
      <c r="JH19" s="11">
        <v>1314.7360000000001</v>
      </c>
      <c r="JI19" s="11">
        <v>1316.777</v>
      </c>
      <c r="JJ19" s="11">
        <v>1318.8050000000001</v>
      </c>
      <c r="JK19" s="11">
        <v>1320.8710000000001</v>
      </c>
      <c r="JL19" s="11">
        <v>1322.8969999999999</v>
      </c>
      <c r="JM19" s="11">
        <v>1324.913</v>
      </c>
      <c r="JN19" s="11">
        <v>1326.9169999999999</v>
      </c>
      <c r="JO19" s="11">
        <v>1328.9670000000001</v>
      </c>
      <c r="JP19" s="11">
        <v>1330.979</v>
      </c>
      <c r="JQ19" s="11">
        <v>1332.991</v>
      </c>
      <c r="JR19" s="11">
        <v>1334.99</v>
      </c>
      <c r="JS19" s="11">
        <v>1337.24</v>
      </c>
      <c r="JT19" s="11">
        <v>1339.443</v>
      </c>
      <c r="JU19" s="11">
        <v>1341.673</v>
      </c>
      <c r="JV19" s="11">
        <v>1343.8989999999999</v>
      </c>
      <c r="JW19" s="11">
        <v>1346.164</v>
      </c>
      <c r="JX19" s="11">
        <v>1348.384</v>
      </c>
      <c r="JY19" s="11">
        <v>1350.422</v>
      </c>
      <c r="JZ19" s="11">
        <v>1352.4570000000001</v>
      </c>
      <c r="KA19" s="11">
        <v>1354.5450000000001</v>
      </c>
      <c r="KB19" s="11">
        <v>1356.6</v>
      </c>
      <c r="KC19" s="11">
        <v>1358.4290000000001</v>
      </c>
      <c r="KD19" s="11">
        <v>1360.2560000000001</v>
      </c>
      <c r="KE19" s="11">
        <v>1362.1320000000001</v>
      </c>
      <c r="KF19" s="11">
        <v>1363.9659999999999</v>
      </c>
      <c r="KG19" s="11">
        <v>1365.395</v>
      </c>
      <c r="KH19" s="11">
        <v>1366.8209999999999</v>
      </c>
      <c r="KI19" s="11">
        <v>1368.299</v>
      </c>
      <c r="KJ19" s="11">
        <v>1369.7329999999999</v>
      </c>
      <c r="KK19" s="11">
        <v>1370.982</v>
      </c>
      <c r="KL19" s="11">
        <v>1372.232</v>
      </c>
      <c r="KM19" s="11">
        <v>1373.5329999999999</v>
      </c>
      <c r="KN19" s="11">
        <v>1374.7850000000001</v>
      </c>
      <c r="KO19" s="11">
        <v>1376.0440000000001</v>
      </c>
      <c r="KP19" s="11">
        <v>1377.298</v>
      </c>
      <c r="KQ19" s="11">
        <v>1378.604</v>
      </c>
      <c r="KR19" s="11">
        <v>1379.8610000000001</v>
      </c>
      <c r="KS19" s="11">
        <v>1380.9870000000001</v>
      </c>
      <c r="KT19" s="11">
        <v>1382.1089999999999</v>
      </c>
      <c r="KU19" s="11">
        <v>1383.2819999999999</v>
      </c>
      <c r="KV19" s="11">
        <v>1384.4010000000001</v>
      </c>
      <c r="KW19" s="11">
        <v>1385.472</v>
      </c>
      <c r="KX19" s="11">
        <v>1386.5350000000001</v>
      </c>
      <c r="KY19" s="11">
        <v>1387.653</v>
      </c>
      <c r="KZ19" s="11">
        <v>1388.7159999999999</v>
      </c>
      <c r="LA19" s="11">
        <v>1389.604</v>
      </c>
      <c r="LB19" s="11">
        <v>1390.4860000000001</v>
      </c>
      <c r="LC19" s="11">
        <v>1391.405</v>
      </c>
      <c r="LD19" s="11">
        <v>1392.24</v>
      </c>
      <c r="LE19" s="11">
        <v>1393.002</v>
      </c>
      <c r="LF19" s="11">
        <v>1393.7349999999999</v>
      </c>
      <c r="LG19" s="11">
        <v>1394.4829999999999</v>
      </c>
      <c r="LH19" s="11">
        <v>1395.1690000000001</v>
      </c>
      <c r="LI19" s="11">
        <v>1395.76</v>
      </c>
      <c r="LJ19" s="11">
        <v>1396.3389999999999</v>
      </c>
      <c r="LK19" s="11">
        <v>1396.9739999999999</v>
      </c>
      <c r="LL19" s="11">
        <v>1397.546</v>
      </c>
      <c r="LM19" s="11">
        <v>1397.931</v>
      </c>
      <c r="LN19" s="11">
        <v>1398.3040000000001</v>
      </c>
      <c r="LO19" s="11">
        <v>1398.74</v>
      </c>
      <c r="LP19" s="11">
        <v>1399.114</v>
      </c>
      <c r="LQ19" s="11">
        <v>1399.49</v>
      </c>
      <c r="LR19" s="11">
        <v>1399.854</v>
      </c>
      <c r="LS19" s="11">
        <v>1400.2850000000001</v>
      </c>
      <c r="LT19" s="11">
        <v>1400.654</v>
      </c>
      <c r="LU19" s="11">
        <v>1400.944</v>
      </c>
      <c r="LV19" s="11">
        <v>1401.223</v>
      </c>
      <c r="LW19" s="11">
        <v>1401.57</v>
      </c>
      <c r="LX19" s="11">
        <v>1401.8489999999999</v>
      </c>
      <c r="LY19" s="11">
        <v>1402.056</v>
      </c>
      <c r="LZ19" s="11">
        <v>1402.25</v>
      </c>
      <c r="MA19" s="11">
        <v>1402.5170000000001</v>
      </c>
      <c r="MB19" s="11">
        <v>1402.713</v>
      </c>
      <c r="MC19" s="11">
        <v>1402.9090000000001</v>
      </c>
      <c r="MD19" s="11">
        <v>1403.0909999999999</v>
      </c>
      <c r="ME19" s="11">
        <v>1403.3510000000001</v>
      </c>
      <c r="MF19" s="11">
        <v>1403.537</v>
      </c>
      <c r="MG19" s="11">
        <v>1403.787</v>
      </c>
      <c r="MH19" s="11">
        <v>1404.019</v>
      </c>
      <c r="MI19" s="11">
        <v>1404.335</v>
      </c>
      <c r="MJ19" s="11">
        <v>1404.5709999999999</v>
      </c>
      <c r="MK19" s="11">
        <v>1404.7650000000001</v>
      </c>
      <c r="ML19" s="11">
        <v>1404.942</v>
      </c>
      <c r="MM19" s="11">
        <v>1405.2049999999999</v>
      </c>
      <c r="MN19" s="11">
        <v>1405.3879999999999</v>
      </c>
      <c r="MO19" s="11">
        <v>1405.6289999999999</v>
      </c>
      <c r="MP19" s="11">
        <v>1405.8510000000001</v>
      </c>
      <c r="MQ19" s="11">
        <v>1406.164</v>
      </c>
      <c r="MR19" s="11">
        <v>1406.393</v>
      </c>
      <c r="MS19" s="11">
        <v>1406.633</v>
      </c>
      <c r="MT19" s="11">
        <v>1406.847</v>
      </c>
      <c r="MU19" t="s">
        <v>1225</v>
      </c>
      <c r="MV19" t="b">
        <v>1</v>
      </c>
      <c r="MW19" t="s">
        <v>1222</v>
      </c>
      <c r="MX19" t="s">
        <v>1222</v>
      </c>
      <c r="MY19">
        <v>2025</v>
      </c>
      <c r="MZ19">
        <v>1</v>
      </c>
      <c r="NA19" t="s">
        <v>1222</v>
      </c>
      <c r="NB19" s="1" t="s">
        <v>798</v>
      </c>
      <c r="NC19" t="s">
        <v>819</v>
      </c>
      <c r="ND19" t="s">
        <v>1224</v>
      </c>
      <c r="NE19" t="s">
        <v>1484</v>
      </c>
      <c r="NF19" s="1" t="s">
        <v>3161</v>
      </c>
    </row>
    <row r="20" spans="1:370" x14ac:dyDescent="0.25">
      <c r="A20" t="s">
        <v>1221</v>
      </c>
      <c r="B20" t="s">
        <v>1485</v>
      </c>
      <c r="C20" s="1" t="s">
        <v>3160</v>
      </c>
      <c r="D20" t="s">
        <v>1431</v>
      </c>
      <c r="E20" t="s">
        <v>1432</v>
      </c>
      <c r="F20" t="s">
        <v>1223</v>
      </c>
      <c r="G20" s="10">
        <v>1E-3</v>
      </c>
      <c r="H20" s="10">
        <v>1E-3</v>
      </c>
      <c r="I20" s="10">
        <v>1E-3</v>
      </c>
      <c r="J20" s="10">
        <v>1E-3</v>
      </c>
      <c r="K20" s="10">
        <v>1E-3</v>
      </c>
      <c r="L20" s="10">
        <v>1E-3</v>
      </c>
      <c r="M20" s="10">
        <v>1E-3</v>
      </c>
      <c r="N20" s="10">
        <v>1E-3</v>
      </c>
      <c r="O20" s="10">
        <v>1E-3</v>
      </c>
      <c r="P20" s="10">
        <v>1E-3</v>
      </c>
      <c r="Q20" s="10">
        <v>1E-3</v>
      </c>
      <c r="R20" s="10">
        <v>1E-3</v>
      </c>
      <c r="S20" s="10">
        <v>1E-3</v>
      </c>
      <c r="T20" s="10">
        <v>1E-3</v>
      </c>
      <c r="U20" s="10">
        <v>1E-3</v>
      </c>
      <c r="V20" s="10">
        <v>1E-3</v>
      </c>
      <c r="W20" s="10">
        <v>1E-3</v>
      </c>
      <c r="X20" s="10">
        <v>1E-3</v>
      </c>
      <c r="Y20" s="10">
        <v>1E-3</v>
      </c>
      <c r="Z20" s="10">
        <v>1E-3</v>
      </c>
      <c r="AA20" s="10">
        <v>1E-3</v>
      </c>
      <c r="AB20" s="10">
        <v>587</v>
      </c>
      <c r="AC20" s="10">
        <v>592</v>
      </c>
      <c r="AD20" s="10">
        <v>599</v>
      </c>
      <c r="AE20" s="10">
        <v>600</v>
      </c>
      <c r="AF20" s="10">
        <v>605</v>
      </c>
      <c r="AG20" s="10">
        <v>607</v>
      </c>
      <c r="AH20" s="10">
        <v>609</v>
      </c>
      <c r="AI20" s="10">
        <v>610</v>
      </c>
      <c r="AJ20" s="10">
        <v>611</v>
      </c>
      <c r="AK20" s="10">
        <v>611</v>
      </c>
      <c r="AL20" s="10">
        <v>615</v>
      </c>
      <c r="AM20" s="10">
        <v>613</v>
      </c>
      <c r="AN20" s="10">
        <v>611</v>
      </c>
      <c r="AO20" s="10">
        <v>610</v>
      </c>
      <c r="AP20" s="10">
        <v>612</v>
      </c>
      <c r="AQ20" s="10">
        <v>616</v>
      </c>
      <c r="AR20" s="10">
        <v>617</v>
      </c>
      <c r="AS20" s="10">
        <v>614</v>
      </c>
      <c r="AT20" s="10">
        <v>617</v>
      </c>
      <c r="AU20" s="10">
        <v>620</v>
      </c>
      <c r="AV20" s="10">
        <v>612</v>
      </c>
      <c r="AW20" s="10">
        <v>639</v>
      </c>
      <c r="AX20" s="10">
        <v>653</v>
      </c>
      <c r="AY20" s="10">
        <v>663</v>
      </c>
      <c r="AZ20" s="10">
        <v>667</v>
      </c>
      <c r="BA20" s="10">
        <v>672</v>
      </c>
      <c r="BB20" s="10">
        <v>679</v>
      </c>
      <c r="BC20" s="10">
        <v>686</v>
      </c>
      <c r="BD20" s="10">
        <v>696</v>
      </c>
      <c r="BE20" s="10">
        <v>700</v>
      </c>
      <c r="BF20" s="10">
        <v>697</v>
      </c>
      <c r="BG20" s="10">
        <v>699</v>
      </c>
      <c r="BH20" s="10">
        <v>710</v>
      </c>
      <c r="BI20" s="10">
        <v>714</v>
      </c>
      <c r="BJ20" s="10">
        <v>720</v>
      </c>
      <c r="BK20" s="10">
        <v>725</v>
      </c>
      <c r="BL20" s="10">
        <v>738</v>
      </c>
      <c r="BM20" s="10">
        <v>749</v>
      </c>
      <c r="BN20" s="10">
        <v>760</v>
      </c>
      <c r="BO20" s="10">
        <v>766</v>
      </c>
      <c r="BP20" s="10">
        <v>768</v>
      </c>
      <c r="BQ20" s="10">
        <v>778</v>
      </c>
      <c r="BR20" s="10">
        <v>789</v>
      </c>
      <c r="BS20" s="10">
        <v>805</v>
      </c>
      <c r="BT20" s="10">
        <v>808</v>
      </c>
      <c r="BU20" s="10">
        <v>810</v>
      </c>
      <c r="BV20" s="10">
        <v>801</v>
      </c>
      <c r="BW20" s="10">
        <v>800</v>
      </c>
      <c r="BX20" s="10">
        <v>806</v>
      </c>
      <c r="BY20" s="10">
        <v>801</v>
      </c>
      <c r="BZ20" s="10">
        <v>793</v>
      </c>
      <c r="CA20" s="10">
        <v>778</v>
      </c>
      <c r="CB20" s="10">
        <v>773</v>
      </c>
      <c r="CC20" s="10">
        <v>771</v>
      </c>
      <c r="CD20" s="10">
        <v>774</v>
      </c>
      <c r="CE20" s="10">
        <v>779</v>
      </c>
      <c r="CF20" s="10">
        <v>775</v>
      </c>
      <c r="CG20" s="10">
        <v>764</v>
      </c>
      <c r="CH20" s="10">
        <v>765</v>
      </c>
      <c r="CI20" s="10">
        <v>779</v>
      </c>
      <c r="CJ20" s="10">
        <v>781</v>
      </c>
      <c r="CK20" s="10">
        <v>786</v>
      </c>
      <c r="CL20" s="10">
        <v>789</v>
      </c>
      <c r="CM20" s="10">
        <v>789</v>
      </c>
      <c r="CN20" s="10">
        <v>785</v>
      </c>
      <c r="CO20" s="10">
        <v>781</v>
      </c>
      <c r="CP20" s="10">
        <v>789</v>
      </c>
      <c r="CQ20" s="10">
        <v>785</v>
      </c>
      <c r="CR20" s="10">
        <v>793</v>
      </c>
      <c r="CS20" s="10">
        <v>783</v>
      </c>
      <c r="CT20" s="10">
        <v>782</v>
      </c>
      <c r="CU20" s="10">
        <v>796</v>
      </c>
      <c r="CV20" s="10">
        <v>800</v>
      </c>
      <c r="CW20" s="10">
        <v>806</v>
      </c>
      <c r="CX20" s="10">
        <v>798</v>
      </c>
      <c r="CY20" s="10">
        <v>782</v>
      </c>
      <c r="CZ20" s="10">
        <v>801</v>
      </c>
      <c r="DA20" s="10">
        <v>813</v>
      </c>
      <c r="DB20" s="10">
        <v>817</v>
      </c>
      <c r="DC20" s="10">
        <v>812</v>
      </c>
      <c r="DD20" s="10">
        <v>814</v>
      </c>
      <c r="DE20" s="10">
        <v>811</v>
      </c>
      <c r="DF20" s="10">
        <v>818</v>
      </c>
      <c r="DG20" s="10">
        <v>817</v>
      </c>
      <c r="DH20" s="10">
        <v>832</v>
      </c>
      <c r="DI20" s="10">
        <v>860</v>
      </c>
      <c r="DJ20" s="10">
        <v>888</v>
      </c>
      <c r="DK20" s="10">
        <v>891</v>
      </c>
      <c r="DL20" s="10">
        <v>891</v>
      </c>
      <c r="DM20" s="10">
        <v>891</v>
      </c>
      <c r="DN20" s="10">
        <v>887</v>
      </c>
      <c r="DO20" s="10">
        <v>870</v>
      </c>
      <c r="DP20" s="10">
        <v>883</v>
      </c>
      <c r="DQ20" s="10">
        <v>970</v>
      </c>
      <c r="DR20" s="10">
        <v>959</v>
      </c>
      <c r="DS20" s="10">
        <v>945</v>
      </c>
      <c r="DT20" s="10">
        <v>984</v>
      </c>
      <c r="DU20" s="10">
        <v>990</v>
      </c>
      <c r="DV20" s="10">
        <v>975</v>
      </c>
      <c r="DW20" s="10">
        <v>993</v>
      </c>
      <c r="DX20" s="10">
        <v>1008</v>
      </c>
      <c r="DY20" s="10">
        <v>1008</v>
      </c>
      <c r="DZ20" s="10">
        <v>991</v>
      </c>
      <c r="EA20" s="10">
        <v>1011</v>
      </c>
      <c r="EB20" s="10">
        <v>1003</v>
      </c>
      <c r="EC20" s="10">
        <v>985</v>
      </c>
      <c r="ED20" s="10">
        <v>987</v>
      </c>
      <c r="EE20" s="10">
        <v>974</v>
      </c>
      <c r="EF20" s="10">
        <v>981</v>
      </c>
      <c r="EG20" s="10">
        <v>982</v>
      </c>
      <c r="EH20" s="10">
        <v>981</v>
      </c>
      <c r="EI20" s="10">
        <v>973</v>
      </c>
      <c r="EJ20" s="10">
        <v>988</v>
      </c>
      <c r="EK20" s="10">
        <v>1004</v>
      </c>
      <c r="EL20" s="10">
        <v>997</v>
      </c>
      <c r="EM20" s="10">
        <v>990</v>
      </c>
      <c r="EN20" s="10">
        <v>982</v>
      </c>
      <c r="EO20" s="10">
        <v>978</v>
      </c>
      <c r="EP20" s="10">
        <v>998</v>
      </c>
      <c r="EQ20" s="10">
        <v>992</v>
      </c>
      <c r="ER20" s="10">
        <v>972</v>
      </c>
      <c r="ES20" s="10">
        <v>968</v>
      </c>
      <c r="ET20" s="10">
        <v>971</v>
      </c>
      <c r="EU20" s="10">
        <v>908</v>
      </c>
      <c r="EV20" s="10">
        <v>911</v>
      </c>
      <c r="EW20" s="10">
        <v>915</v>
      </c>
      <c r="EX20" s="10">
        <v>928</v>
      </c>
      <c r="EY20" s="10">
        <v>912</v>
      </c>
      <c r="EZ20" s="10">
        <v>910</v>
      </c>
      <c r="FA20" s="10">
        <v>903</v>
      </c>
      <c r="FB20" s="10">
        <v>905</v>
      </c>
      <c r="FC20" s="10">
        <v>915</v>
      </c>
      <c r="FD20" s="10">
        <v>911</v>
      </c>
      <c r="FE20" s="10">
        <v>933</v>
      </c>
      <c r="FF20" s="10">
        <v>924</v>
      </c>
      <c r="FG20" s="10">
        <v>905</v>
      </c>
      <c r="FH20" s="10">
        <v>887</v>
      </c>
      <c r="FI20" s="10">
        <v>878</v>
      </c>
      <c r="FJ20" s="10">
        <v>906</v>
      </c>
      <c r="FK20" s="10">
        <v>920</v>
      </c>
      <c r="FL20" s="10">
        <v>905</v>
      </c>
      <c r="FM20" s="10">
        <v>951</v>
      </c>
      <c r="FN20" s="10">
        <v>970</v>
      </c>
      <c r="FO20" s="10">
        <v>987</v>
      </c>
      <c r="FP20" s="10">
        <v>988</v>
      </c>
      <c r="FQ20" s="10">
        <v>992</v>
      </c>
      <c r="FR20" s="10">
        <v>983</v>
      </c>
      <c r="FS20" s="10">
        <v>998</v>
      </c>
      <c r="FT20" s="10">
        <v>969</v>
      </c>
      <c r="FU20" s="10">
        <v>981</v>
      </c>
      <c r="FV20" s="10">
        <v>980</v>
      </c>
      <c r="FW20" s="10">
        <v>998</v>
      </c>
      <c r="FX20" s="10">
        <v>996</v>
      </c>
      <c r="FY20" s="10">
        <v>1012</v>
      </c>
      <c r="FZ20" s="10">
        <v>985</v>
      </c>
      <c r="GA20" s="10">
        <v>980</v>
      </c>
      <c r="GB20" s="10">
        <v>968</v>
      </c>
      <c r="GC20" s="10">
        <v>977</v>
      </c>
      <c r="GD20" s="10">
        <v>967</v>
      </c>
      <c r="GE20" s="10">
        <v>1000</v>
      </c>
      <c r="GF20" s="10">
        <v>992</v>
      </c>
      <c r="GG20" s="10">
        <v>974</v>
      </c>
      <c r="GH20" s="10">
        <v>983</v>
      </c>
      <c r="GI20" s="10">
        <v>1008</v>
      </c>
      <c r="GJ20" s="10">
        <v>1009</v>
      </c>
      <c r="GK20" s="10">
        <v>1019</v>
      </c>
      <c r="GL20" s="10">
        <v>1034</v>
      </c>
      <c r="GM20" s="10">
        <v>989</v>
      </c>
      <c r="GN20" s="10">
        <v>977</v>
      </c>
      <c r="GO20" s="10">
        <v>939</v>
      </c>
      <c r="GP20" s="10">
        <v>929</v>
      </c>
      <c r="GQ20" s="10">
        <v>957</v>
      </c>
      <c r="GR20" s="10">
        <v>981</v>
      </c>
      <c r="GS20" s="10">
        <v>983</v>
      </c>
      <c r="GT20" s="10">
        <v>972</v>
      </c>
      <c r="GU20" s="10">
        <v>970</v>
      </c>
      <c r="GV20" s="10">
        <v>991</v>
      </c>
      <c r="GW20" s="10">
        <v>999</v>
      </c>
      <c r="GX20" s="10">
        <v>1002</v>
      </c>
      <c r="GY20" s="10">
        <v>995</v>
      </c>
      <c r="GZ20" s="10">
        <v>958</v>
      </c>
      <c r="HA20" s="10">
        <v>970</v>
      </c>
      <c r="HB20" s="10">
        <v>949</v>
      </c>
      <c r="HC20" s="10">
        <v>1038</v>
      </c>
      <c r="HD20" s="10">
        <v>989</v>
      </c>
      <c r="HE20" s="10">
        <v>962</v>
      </c>
      <c r="HF20" s="10">
        <v>1001</v>
      </c>
      <c r="HG20" s="10">
        <v>1045</v>
      </c>
      <c r="HH20" s="11">
        <v>1013.6319999999999</v>
      </c>
      <c r="HI20" s="11">
        <v>1008.559</v>
      </c>
      <c r="HJ20" s="11">
        <v>1009.572</v>
      </c>
      <c r="HK20" s="11">
        <v>1012.5839999999999</v>
      </c>
      <c r="HL20" s="11">
        <v>1015.893</v>
      </c>
      <c r="HM20" s="11">
        <v>1019.448</v>
      </c>
      <c r="HN20" s="11">
        <v>1023.0170000000001</v>
      </c>
      <c r="HO20" s="11">
        <v>1026.83</v>
      </c>
      <c r="HP20" s="11">
        <v>1031.211</v>
      </c>
      <c r="HQ20" s="11">
        <v>1036.3689999999999</v>
      </c>
      <c r="HR20" s="11">
        <v>1042.0709999999999</v>
      </c>
      <c r="HS20" s="11">
        <v>1047.2819999999999</v>
      </c>
      <c r="HT20" s="11">
        <v>1052.5160000000001</v>
      </c>
      <c r="HU20" s="11">
        <v>1057.7840000000001</v>
      </c>
      <c r="HV20" s="11">
        <v>1062.52</v>
      </c>
      <c r="HW20" s="11">
        <v>1066.7739999999999</v>
      </c>
      <c r="HX20" s="11">
        <v>1070.7760000000001</v>
      </c>
      <c r="HY20" s="11">
        <v>1073.99</v>
      </c>
      <c r="HZ20" s="11">
        <v>1076.672</v>
      </c>
      <c r="IA20" s="11">
        <v>1078.713</v>
      </c>
      <c r="IB20" s="11">
        <v>1080.7850000000001</v>
      </c>
      <c r="IC20" s="11">
        <v>1082.55</v>
      </c>
      <c r="ID20" s="11">
        <v>1084.3630000000001</v>
      </c>
      <c r="IE20" s="11">
        <v>1086.174</v>
      </c>
      <c r="IF20" s="11">
        <v>1087.9110000000001</v>
      </c>
      <c r="IG20" s="11">
        <v>1089.4380000000001</v>
      </c>
      <c r="IH20" s="11">
        <v>1090.9090000000001</v>
      </c>
      <c r="II20" s="11">
        <v>1092.3050000000001</v>
      </c>
      <c r="IJ20" s="11">
        <v>1093.5229999999999</v>
      </c>
      <c r="IK20" s="11">
        <v>1094.7090000000001</v>
      </c>
      <c r="IL20" s="11">
        <v>1095.902</v>
      </c>
      <c r="IM20" s="11">
        <v>1097.271</v>
      </c>
      <c r="IN20" s="11">
        <v>1098.4169999999999</v>
      </c>
      <c r="IO20" s="11">
        <v>1099.4169999999999</v>
      </c>
      <c r="IP20" s="11">
        <v>1100.258</v>
      </c>
      <c r="IQ20" s="11">
        <v>1101.211</v>
      </c>
      <c r="IR20" s="11">
        <v>1102.0119999999999</v>
      </c>
      <c r="IS20" s="11">
        <v>1102.7850000000001</v>
      </c>
      <c r="IT20" s="11">
        <v>1103.5709999999999</v>
      </c>
      <c r="IU20" s="11">
        <v>1104.3209999999999</v>
      </c>
      <c r="IV20" s="11">
        <v>1105.04</v>
      </c>
      <c r="IW20" s="11">
        <v>1105.758</v>
      </c>
      <c r="IX20" s="11">
        <v>1106.489</v>
      </c>
      <c r="IY20" s="11">
        <v>1107.269</v>
      </c>
      <c r="IZ20" s="11">
        <v>1108.021</v>
      </c>
      <c r="JA20" s="11">
        <v>1108.7660000000001</v>
      </c>
      <c r="JB20" s="11">
        <v>1109.51</v>
      </c>
      <c r="JC20" s="11">
        <v>1110.2909999999999</v>
      </c>
      <c r="JD20" s="11">
        <v>1111.037</v>
      </c>
      <c r="JE20" s="11">
        <v>1111.778</v>
      </c>
      <c r="JF20" s="11">
        <v>1112.5170000000001</v>
      </c>
      <c r="JG20" s="11">
        <v>1113.279</v>
      </c>
      <c r="JH20" s="11">
        <v>1114.0070000000001</v>
      </c>
      <c r="JI20" s="11">
        <v>1114.7249999999999</v>
      </c>
      <c r="JJ20" s="11">
        <v>1115.4280000000001</v>
      </c>
      <c r="JK20" s="11">
        <v>1116.164</v>
      </c>
      <c r="JL20" s="11">
        <v>1116.8610000000001</v>
      </c>
      <c r="JM20" s="11">
        <v>1117.5450000000001</v>
      </c>
      <c r="JN20" s="11">
        <v>1118.2139999999999</v>
      </c>
      <c r="JO20" s="11">
        <v>1118.912</v>
      </c>
      <c r="JP20" s="11">
        <v>1119.5709999999999</v>
      </c>
      <c r="JQ20" s="11">
        <v>1120.2280000000001</v>
      </c>
      <c r="JR20" s="11">
        <v>1120.8699999999999</v>
      </c>
      <c r="JS20" s="11">
        <v>1121.723</v>
      </c>
      <c r="JT20" s="11">
        <v>1122.5309999999999</v>
      </c>
      <c r="JU20" s="11">
        <v>1123.3599999999999</v>
      </c>
      <c r="JV20" s="11">
        <v>1124.182</v>
      </c>
      <c r="JW20" s="11">
        <v>1125.0360000000001</v>
      </c>
      <c r="JX20" s="11">
        <v>1125.846</v>
      </c>
      <c r="JY20" s="11">
        <v>1126.499</v>
      </c>
      <c r="JZ20" s="11">
        <v>1127.1479999999999</v>
      </c>
      <c r="KA20" s="11">
        <v>1127.8430000000001</v>
      </c>
      <c r="KB20" s="11">
        <v>1128.5060000000001</v>
      </c>
      <c r="KC20" s="11">
        <v>1128.973</v>
      </c>
      <c r="KD20" s="11">
        <v>1129.4390000000001</v>
      </c>
      <c r="KE20" s="11">
        <v>1129.9480000000001</v>
      </c>
      <c r="KF20" s="11">
        <v>1130.415</v>
      </c>
      <c r="KG20" s="11">
        <v>1130.54</v>
      </c>
      <c r="KH20" s="11">
        <v>1130.664</v>
      </c>
      <c r="KI20" s="11">
        <v>1130.8309999999999</v>
      </c>
      <c r="KJ20" s="11">
        <v>1130.9570000000001</v>
      </c>
      <c r="KK20" s="11">
        <v>1130.9280000000001</v>
      </c>
      <c r="KL20" s="11">
        <v>1130.8969999999999</v>
      </c>
      <c r="KM20" s="11">
        <v>1130.9110000000001</v>
      </c>
      <c r="KN20" s="11">
        <v>1130.8810000000001</v>
      </c>
      <c r="KO20" s="11">
        <v>1130.857</v>
      </c>
      <c r="KP20" s="11">
        <v>1130.826</v>
      </c>
      <c r="KQ20" s="11">
        <v>1130.8399999999999</v>
      </c>
      <c r="KR20" s="11">
        <v>1130.806</v>
      </c>
      <c r="KS20" s="11">
        <v>1130.6659999999999</v>
      </c>
      <c r="KT20" s="11">
        <v>1130.521</v>
      </c>
      <c r="KU20" s="11">
        <v>1130.4190000000001</v>
      </c>
      <c r="KV20" s="11">
        <v>1130.27</v>
      </c>
      <c r="KW20" s="11">
        <v>1130.079</v>
      </c>
      <c r="KX20" s="11">
        <v>1129.8800000000001</v>
      </c>
      <c r="KY20" s="11">
        <v>1129.7270000000001</v>
      </c>
      <c r="KZ20" s="11">
        <v>1129.527</v>
      </c>
      <c r="LA20" s="11">
        <v>1129.183</v>
      </c>
      <c r="LB20" s="11">
        <v>1128.8309999999999</v>
      </c>
      <c r="LC20" s="11">
        <v>1128.6400000000001</v>
      </c>
      <c r="LD20" s="11">
        <v>1128.4770000000001</v>
      </c>
      <c r="LE20" s="11">
        <v>1128.3330000000001</v>
      </c>
      <c r="LF20" s="11">
        <v>1128.2329999999999</v>
      </c>
      <c r="LG20" s="11">
        <v>1128.2</v>
      </c>
      <c r="LH20" s="11">
        <v>1128.1600000000001</v>
      </c>
      <c r="LI20" s="11">
        <v>1128.076</v>
      </c>
      <c r="LJ20" s="11">
        <v>1128.008</v>
      </c>
      <c r="LK20" s="11">
        <v>1128.0119999999999</v>
      </c>
      <c r="LL20" s="11">
        <v>1127.98</v>
      </c>
      <c r="LM20" s="11">
        <v>1127.8109999999999</v>
      </c>
      <c r="LN20" s="11">
        <v>1127.644</v>
      </c>
      <c r="LO20" s="11">
        <v>1127.5409999999999</v>
      </c>
      <c r="LP20" s="11">
        <v>1127.394</v>
      </c>
      <c r="LQ20" s="11">
        <v>1127.2550000000001</v>
      </c>
      <c r="LR20" s="11">
        <v>1127.1089999999999</v>
      </c>
      <c r="LS20" s="11">
        <v>1127.0260000000001</v>
      </c>
      <c r="LT20" s="11">
        <v>1126.8900000000001</v>
      </c>
      <c r="LU20" s="11">
        <v>1126.6949999999999</v>
      </c>
      <c r="LV20" s="11">
        <v>1126.49</v>
      </c>
      <c r="LW20" s="11">
        <v>1126.3499999999999</v>
      </c>
      <c r="LX20" s="11">
        <v>1126.1479999999999</v>
      </c>
      <c r="LY20" s="11">
        <v>1125.893</v>
      </c>
      <c r="LZ20" s="11">
        <v>1125.623</v>
      </c>
      <c r="MA20" s="11">
        <v>1125.4190000000001</v>
      </c>
      <c r="MB20" s="11">
        <v>1125.152</v>
      </c>
      <c r="MC20" s="11">
        <v>1124.8869999999999</v>
      </c>
      <c r="MD20" s="11">
        <v>1124.6089999999999</v>
      </c>
      <c r="ME20" s="11">
        <v>1124.4010000000001</v>
      </c>
      <c r="MF20" s="11">
        <v>1124.127</v>
      </c>
      <c r="MG20" s="11">
        <v>1123.9059999999999</v>
      </c>
      <c r="MH20" s="11">
        <v>1123.6679999999999</v>
      </c>
      <c r="MI20" s="11">
        <v>1123.502</v>
      </c>
      <c r="MJ20" s="11">
        <v>1123.268</v>
      </c>
      <c r="MK20" s="11">
        <v>1123</v>
      </c>
      <c r="ML20" s="11">
        <v>1122.7149999999999</v>
      </c>
      <c r="MM20" s="11">
        <v>1122.5060000000001</v>
      </c>
      <c r="MN20" s="11">
        <v>1122.2249999999999</v>
      </c>
      <c r="MO20" s="11">
        <v>1121.9939999999999</v>
      </c>
      <c r="MP20" s="11">
        <v>1121.7439999999999</v>
      </c>
      <c r="MQ20" s="11">
        <v>1121.5740000000001</v>
      </c>
      <c r="MR20" s="11">
        <v>1121.329</v>
      </c>
      <c r="MS20" s="11">
        <v>1121.097</v>
      </c>
      <c r="MT20" s="11">
        <v>1120.838</v>
      </c>
      <c r="MU20" t="s">
        <v>1225</v>
      </c>
      <c r="MV20" t="b">
        <v>1</v>
      </c>
      <c r="MW20" t="s">
        <v>1222</v>
      </c>
      <c r="MX20" t="s">
        <v>1222</v>
      </c>
      <c r="MY20">
        <v>2025</v>
      </c>
      <c r="MZ20">
        <v>1</v>
      </c>
      <c r="NA20" t="s">
        <v>1222</v>
      </c>
      <c r="NB20" s="1" t="s">
        <v>1486</v>
      </c>
      <c r="NC20" t="s">
        <v>1487</v>
      </c>
      <c r="ND20" t="s">
        <v>1224</v>
      </c>
      <c r="NE20" t="s">
        <v>1488</v>
      </c>
      <c r="NF20" s="1" t="s">
        <v>3161</v>
      </c>
    </row>
    <row r="21" spans="1:370" x14ac:dyDescent="0.25">
      <c r="A21" t="s">
        <v>1221</v>
      </c>
      <c r="B21" t="s">
        <v>1489</v>
      </c>
      <c r="C21" s="1" t="s">
        <v>3160</v>
      </c>
      <c r="D21" t="s">
        <v>1431</v>
      </c>
      <c r="E21" t="s">
        <v>1432</v>
      </c>
      <c r="F21" t="s">
        <v>1223</v>
      </c>
      <c r="G21" s="10">
        <v>27035</v>
      </c>
      <c r="H21" s="10">
        <v>27023</v>
      </c>
      <c r="I21" s="10">
        <v>27055</v>
      </c>
      <c r="J21" s="10">
        <v>27083</v>
      </c>
      <c r="K21" s="10">
        <v>27055</v>
      </c>
      <c r="L21" s="10">
        <v>27113</v>
      </c>
      <c r="M21" s="10">
        <v>27211</v>
      </c>
      <c r="N21" s="10">
        <v>27154</v>
      </c>
      <c r="O21" s="10">
        <v>27066</v>
      </c>
      <c r="P21" s="10">
        <v>27023</v>
      </c>
      <c r="Q21" s="10">
        <v>26954</v>
      </c>
      <c r="R21" s="10">
        <v>26881</v>
      </c>
      <c r="S21" s="10">
        <v>26804</v>
      </c>
      <c r="T21" s="10">
        <v>26784</v>
      </c>
      <c r="U21" s="10">
        <v>26775</v>
      </c>
      <c r="V21" s="10">
        <v>26816</v>
      </c>
      <c r="W21" s="10">
        <v>26823</v>
      </c>
      <c r="X21" s="10">
        <v>26823</v>
      </c>
      <c r="Y21" s="10">
        <v>26846</v>
      </c>
      <c r="Z21" s="10">
        <v>26872</v>
      </c>
      <c r="AA21" s="10">
        <v>26943</v>
      </c>
      <c r="AB21" s="10">
        <v>26988</v>
      </c>
      <c r="AC21" s="10">
        <v>27092</v>
      </c>
      <c r="AD21" s="10">
        <v>27274</v>
      </c>
      <c r="AE21" s="10">
        <v>27303</v>
      </c>
      <c r="AF21" s="10">
        <v>27413</v>
      </c>
      <c r="AG21" s="10">
        <v>27493</v>
      </c>
      <c r="AH21" s="10">
        <v>27542</v>
      </c>
      <c r="AI21" s="10">
        <v>27465</v>
      </c>
      <c r="AJ21" s="10">
        <v>27369</v>
      </c>
      <c r="AK21" s="10">
        <v>27108</v>
      </c>
      <c r="AL21" s="10">
        <v>26813</v>
      </c>
      <c r="AM21" s="10">
        <v>26551</v>
      </c>
      <c r="AN21" s="10">
        <v>26348</v>
      </c>
      <c r="AO21" s="10">
        <v>26240</v>
      </c>
      <c r="AP21" s="10">
        <v>26046</v>
      </c>
      <c r="AQ21" s="10">
        <v>25997</v>
      </c>
      <c r="AR21" s="10">
        <v>25900</v>
      </c>
      <c r="AS21" s="10">
        <v>25779</v>
      </c>
      <c r="AT21" s="10">
        <v>25588</v>
      </c>
      <c r="AU21" s="10">
        <v>25528</v>
      </c>
      <c r="AV21" s="10">
        <v>25593</v>
      </c>
      <c r="AW21" s="10">
        <v>25869</v>
      </c>
      <c r="AX21" s="10">
        <v>26044</v>
      </c>
      <c r="AY21" s="10">
        <v>26180</v>
      </c>
      <c r="AZ21" s="10">
        <v>26296</v>
      </c>
      <c r="BA21" s="10">
        <v>26406</v>
      </c>
      <c r="BB21" s="10">
        <v>26508</v>
      </c>
      <c r="BC21" s="10">
        <v>26566</v>
      </c>
      <c r="BD21" s="10">
        <v>26610</v>
      </c>
      <c r="BE21" s="10">
        <v>26667</v>
      </c>
      <c r="BF21" s="10">
        <v>26655</v>
      </c>
      <c r="BG21" s="10">
        <v>26622</v>
      </c>
      <c r="BH21" s="10">
        <v>26654</v>
      </c>
      <c r="BI21" s="10">
        <v>26754</v>
      </c>
      <c r="BJ21" s="10">
        <v>26818</v>
      </c>
      <c r="BK21" s="10">
        <v>26886</v>
      </c>
      <c r="BL21" s="10">
        <v>27187</v>
      </c>
      <c r="BM21" s="10">
        <v>27468</v>
      </c>
      <c r="BN21" s="10">
        <v>27735</v>
      </c>
      <c r="BO21" s="10">
        <v>27956</v>
      </c>
      <c r="BP21" s="10">
        <v>28157</v>
      </c>
      <c r="BQ21" s="10">
        <v>28435</v>
      </c>
      <c r="BR21" s="10">
        <v>28644</v>
      </c>
      <c r="BS21" s="10">
        <v>28955</v>
      </c>
      <c r="BT21" s="10">
        <v>29046</v>
      </c>
      <c r="BU21" s="10">
        <v>29152</v>
      </c>
      <c r="BV21" s="10">
        <v>29267</v>
      </c>
      <c r="BW21" s="10">
        <v>29291</v>
      </c>
      <c r="BX21" s="10">
        <v>29370</v>
      </c>
      <c r="BY21" s="10">
        <v>29254</v>
      </c>
      <c r="BZ21" s="10">
        <v>29046</v>
      </c>
      <c r="CA21" s="10">
        <v>28742</v>
      </c>
      <c r="CB21" s="10">
        <v>28445</v>
      </c>
      <c r="CC21" s="10">
        <v>28265</v>
      </c>
      <c r="CD21" s="10">
        <v>28129</v>
      </c>
      <c r="CE21" s="10">
        <v>28124</v>
      </c>
      <c r="CF21" s="10">
        <v>27966</v>
      </c>
      <c r="CG21" s="10">
        <v>27542</v>
      </c>
      <c r="CH21" s="10">
        <v>27417</v>
      </c>
      <c r="CI21" s="10">
        <v>27533</v>
      </c>
      <c r="CJ21" s="10">
        <v>27519</v>
      </c>
      <c r="CK21" s="10">
        <v>27576</v>
      </c>
      <c r="CL21" s="10">
        <v>27649</v>
      </c>
      <c r="CM21" s="10">
        <v>27630</v>
      </c>
      <c r="CN21" s="10">
        <v>27678</v>
      </c>
      <c r="CO21" s="10">
        <v>27874</v>
      </c>
      <c r="CP21" s="10">
        <v>27941</v>
      </c>
      <c r="CQ21" s="10">
        <v>27930</v>
      </c>
      <c r="CR21" s="10">
        <v>28047</v>
      </c>
      <c r="CS21" s="10">
        <v>28046</v>
      </c>
      <c r="CT21" s="10">
        <v>28192</v>
      </c>
      <c r="CU21" s="10">
        <v>28105</v>
      </c>
      <c r="CV21" s="10">
        <v>28248</v>
      </c>
      <c r="CW21" s="10">
        <v>28394</v>
      </c>
      <c r="CX21" s="10">
        <v>28493</v>
      </c>
      <c r="CY21" s="10">
        <v>28505</v>
      </c>
      <c r="CZ21" s="10">
        <v>28760</v>
      </c>
      <c r="DA21" s="10">
        <v>28897</v>
      </c>
      <c r="DB21" s="10">
        <v>29022</v>
      </c>
      <c r="DC21" s="10">
        <v>29045</v>
      </c>
      <c r="DD21" s="10">
        <v>28948</v>
      </c>
      <c r="DE21" s="10">
        <v>29049</v>
      </c>
      <c r="DF21" s="10">
        <v>29213</v>
      </c>
      <c r="DG21" s="10">
        <v>29237</v>
      </c>
      <c r="DH21" s="10">
        <v>29327</v>
      </c>
      <c r="DI21" s="10">
        <v>29584</v>
      </c>
      <c r="DJ21" s="10">
        <v>29715</v>
      </c>
      <c r="DK21" s="10">
        <v>29644</v>
      </c>
      <c r="DL21" s="10">
        <v>29775</v>
      </c>
      <c r="DM21" s="10">
        <v>29957</v>
      </c>
      <c r="DN21" s="10">
        <v>30012</v>
      </c>
      <c r="DO21" s="10">
        <v>30026</v>
      </c>
      <c r="DP21" s="10">
        <v>30136</v>
      </c>
      <c r="DQ21" s="10">
        <v>30316</v>
      </c>
      <c r="DR21" s="10">
        <v>30322</v>
      </c>
      <c r="DS21" s="10">
        <v>30313</v>
      </c>
      <c r="DT21" s="10">
        <v>30419</v>
      </c>
      <c r="DU21" s="10">
        <v>30507</v>
      </c>
      <c r="DV21" s="10">
        <v>30487</v>
      </c>
      <c r="DW21" s="10">
        <v>30533</v>
      </c>
      <c r="DX21" s="10">
        <v>30706</v>
      </c>
      <c r="DY21" s="10">
        <v>30878</v>
      </c>
      <c r="DZ21" s="10">
        <v>30898</v>
      </c>
      <c r="EA21" s="10">
        <v>30976</v>
      </c>
      <c r="EB21" s="10">
        <v>31030</v>
      </c>
      <c r="EC21" s="10">
        <v>31065</v>
      </c>
      <c r="ED21" s="10">
        <v>31215</v>
      </c>
      <c r="EE21" s="10">
        <v>31353</v>
      </c>
      <c r="EF21" s="10">
        <v>31401</v>
      </c>
      <c r="EG21" s="10">
        <v>31543</v>
      </c>
      <c r="EH21" s="10">
        <v>31633</v>
      </c>
      <c r="EI21" s="10">
        <v>31702</v>
      </c>
      <c r="EJ21" s="10">
        <v>31807</v>
      </c>
      <c r="EK21" s="10">
        <v>31951</v>
      </c>
      <c r="EL21" s="10">
        <v>32071</v>
      </c>
      <c r="EM21" s="10">
        <v>31996</v>
      </c>
      <c r="EN21" s="10">
        <v>32084</v>
      </c>
      <c r="EO21" s="10">
        <v>32221</v>
      </c>
      <c r="EP21" s="10">
        <v>32259</v>
      </c>
      <c r="EQ21" s="10">
        <v>32277</v>
      </c>
      <c r="ER21" s="10">
        <v>32347</v>
      </c>
      <c r="ES21" s="10">
        <v>32317</v>
      </c>
      <c r="ET21" s="10">
        <v>32130</v>
      </c>
      <c r="EU21" s="10">
        <v>31906</v>
      </c>
      <c r="EV21" s="10">
        <v>31728</v>
      </c>
      <c r="EW21" s="10">
        <v>31613</v>
      </c>
      <c r="EX21" s="10">
        <v>31478</v>
      </c>
      <c r="EY21" s="10">
        <v>31476</v>
      </c>
      <c r="EZ21" s="10">
        <v>31558</v>
      </c>
      <c r="FA21" s="10">
        <v>31514</v>
      </c>
      <c r="FB21" s="10">
        <v>31567</v>
      </c>
      <c r="FC21" s="10">
        <v>31634</v>
      </c>
      <c r="FD21" s="10">
        <v>31557</v>
      </c>
      <c r="FE21" s="10">
        <v>31785</v>
      </c>
      <c r="FF21" s="10">
        <v>31803</v>
      </c>
      <c r="FG21" s="10">
        <v>32147</v>
      </c>
      <c r="FH21" s="10">
        <v>32093</v>
      </c>
      <c r="FI21" s="10">
        <v>32035</v>
      </c>
      <c r="FJ21" s="10">
        <v>31990</v>
      </c>
      <c r="FK21" s="10">
        <v>32173</v>
      </c>
      <c r="FL21" s="10">
        <v>32236</v>
      </c>
      <c r="FM21" s="10">
        <v>32464</v>
      </c>
      <c r="FN21" s="10">
        <v>32836</v>
      </c>
      <c r="FO21" s="10">
        <v>33134</v>
      </c>
      <c r="FP21" s="10">
        <v>33446</v>
      </c>
      <c r="FQ21" s="10">
        <v>33575</v>
      </c>
      <c r="FR21" s="10">
        <v>33686</v>
      </c>
      <c r="FS21" s="10">
        <v>33806</v>
      </c>
      <c r="FT21" s="10">
        <v>33892</v>
      </c>
      <c r="FU21" s="10">
        <v>34083</v>
      </c>
      <c r="FV21" s="10">
        <v>34157</v>
      </c>
      <c r="FW21" s="10">
        <v>34369</v>
      </c>
      <c r="FX21" s="10">
        <v>34562</v>
      </c>
      <c r="FY21" s="10">
        <v>34595</v>
      </c>
      <c r="FZ21" s="10">
        <v>34669</v>
      </c>
      <c r="GA21" s="10">
        <v>34846</v>
      </c>
      <c r="GB21" s="10">
        <v>34856</v>
      </c>
      <c r="GC21" s="10">
        <v>34960</v>
      </c>
      <c r="GD21" s="10">
        <v>34874</v>
      </c>
      <c r="GE21" s="10">
        <v>34946</v>
      </c>
      <c r="GF21" s="10">
        <v>34972</v>
      </c>
      <c r="GG21" s="10">
        <v>35075</v>
      </c>
      <c r="GH21" s="10">
        <v>35244</v>
      </c>
      <c r="GI21" s="10">
        <v>35438</v>
      </c>
      <c r="GJ21" s="10">
        <v>35546</v>
      </c>
      <c r="GK21" s="10">
        <v>35615</v>
      </c>
      <c r="GL21" s="10">
        <v>35661</v>
      </c>
      <c r="GM21" s="10">
        <v>35609</v>
      </c>
      <c r="GN21" s="10">
        <v>35135</v>
      </c>
      <c r="GO21" s="10">
        <v>34594</v>
      </c>
      <c r="GP21" s="10">
        <v>34522</v>
      </c>
      <c r="GQ21" s="10">
        <v>34734</v>
      </c>
      <c r="GR21" s="10">
        <v>35072</v>
      </c>
      <c r="GS21" s="10">
        <v>35286</v>
      </c>
      <c r="GT21" s="10">
        <v>35328</v>
      </c>
      <c r="GU21" s="10">
        <v>35712</v>
      </c>
      <c r="GV21" s="10">
        <v>35920</v>
      </c>
      <c r="GW21" s="10">
        <v>35985</v>
      </c>
      <c r="GX21" s="10">
        <v>36181</v>
      </c>
      <c r="GY21" s="10">
        <v>36537</v>
      </c>
      <c r="GZ21" s="10">
        <v>36330</v>
      </c>
      <c r="HA21" s="10">
        <v>36415</v>
      </c>
      <c r="HB21" s="10">
        <v>36503</v>
      </c>
      <c r="HC21" s="10">
        <v>36789</v>
      </c>
      <c r="HD21" s="10">
        <v>36710</v>
      </c>
      <c r="HE21" s="10">
        <v>36766</v>
      </c>
      <c r="HF21" s="10">
        <v>36906</v>
      </c>
      <c r="HG21" s="10">
        <v>37094</v>
      </c>
      <c r="HH21" s="11">
        <v>37078.910000000003</v>
      </c>
      <c r="HI21" s="11">
        <v>37056.18</v>
      </c>
      <c r="HJ21" s="11">
        <v>37092.370000000003</v>
      </c>
      <c r="HK21" s="11">
        <v>37156.5</v>
      </c>
      <c r="HL21" s="11">
        <v>37224.870000000003</v>
      </c>
      <c r="HM21" s="11">
        <v>37301.79</v>
      </c>
      <c r="HN21" s="11">
        <v>37395.06</v>
      </c>
      <c r="HO21" s="11">
        <v>37496.32</v>
      </c>
      <c r="HP21" s="11">
        <v>37613.79</v>
      </c>
      <c r="HQ21" s="11">
        <v>37749.93</v>
      </c>
      <c r="HR21" s="11">
        <v>37902.21</v>
      </c>
      <c r="HS21" s="11">
        <v>38048.89</v>
      </c>
      <c r="HT21" s="11">
        <v>38192.06</v>
      </c>
      <c r="HU21" s="11">
        <v>38334.86</v>
      </c>
      <c r="HV21" s="11">
        <v>38462.6</v>
      </c>
      <c r="HW21" s="11">
        <v>38576.959999999999</v>
      </c>
      <c r="HX21" s="11">
        <v>38682.33</v>
      </c>
      <c r="HY21" s="11">
        <v>38780.01</v>
      </c>
      <c r="HZ21" s="11">
        <v>38874.800000000003</v>
      </c>
      <c r="IA21" s="11">
        <v>38962.61</v>
      </c>
      <c r="IB21" s="11">
        <v>39047.550000000003</v>
      </c>
      <c r="IC21" s="11">
        <v>39129.69</v>
      </c>
      <c r="ID21" s="11">
        <v>39211.43</v>
      </c>
      <c r="IE21" s="11">
        <v>39292.89</v>
      </c>
      <c r="IF21" s="11">
        <v>39374.53</v>
      </c>
      <c r="IG21" s="11">
        <v>39449</v>
      </c>
      <c r="IH21" s="11">
        <v>39523.599999999999</v>
      </c>
      <c r="II21" s="11">
        <v>39594.730000000003</v>
      </c>
      <c r="IJ21" s="11">
        <v>39662.04</v>
      </c>
      <c r="IK21" s="11">
        <v>39729.47</v>
      </c>
      <c r="IL21" s="11">
        <v>39797.01</v>
      </c>
      <c r="IM21" s="11">
        <v>39868.639999999999</v>
      </c>
      <c r="IN21" s="11">
        <v>39933.74</v>
      </c>
      <c r="IO21" s="11">
        <v>39993.64</v>
      </c>
      <c r="IP21" s="11">
        <v>40047.769999999997</v>
      </c>
      <c r="IQ21" s="11">
        <v>40103.839999999997</v>
      </c>
      <c r="IR21" s="11">
        <v>40155.949999999997</v>
      </c>
      <c r="IS21" s="11">
        <v>40207.31</v>
      </c>
      <c r="IT21" s="11">
        <v>40259.33</v>
      </c>
      <c r="IU21" s="11">
        <v>40308.089999999997</v>
      </c>
      <c r="IV21" s="11">
        <v>40356.83</v>
      </c>
      <c r="IW21" s="11">
        <v>40405.58</v>
      </c>
      <c r="IX21" s="11">
        <v>40454.32</v>
      </c>
      <c r="IY21" s="11">
        <v>40503.08</v>
      </c>
      <c r="IZ21" s="11">
        <v>40551.82</v>
      </c>
      <c r="JA21" s="11">
        <v>40600.58</v>
      </c>
      <c r="JB21" s="11">
        <v>40649.33</v>
      </c>
      <c r="JC21" s="11">
        <v>40698.07</v>
      </c>
      <c r="JD21" s="11">
        <v>40746.82</v>
      </c>
      <c r="JE21" s="11">
        <v>40795.57</v>
      </c>
      <c r="JF21" s="11">
        <v>40844.32</v>
      </c>
      <c r="JG21" s="11">
        <v>40893.07</v>
      </c>
      <c r="JH21" s="11">
        <v>40941.82</v>
      </c>
      <c r="JI21" s="11">
        <v>40990.57</v>
      </c>
      <c r="JJ21" s="11">
        <v>41039.31</v>
      </c>
      <c r="JK21" s="11">
        <v>41088.06</v>
      </c>
      <c r="JL21" s="11">
        <v>41136.800000000003</v>
      </c>
      <c r="JM21" s="11">
        <v>41185.550000000003</v>
      </c>
      <c r="JN21" s="11">
        <v>41234.31</v>
      </c>
      <c r="JO21" s="11">
        <v>41283.06</v>
      </c>
      <c r="JP21" s="11">
        <v>41331.800000000003</v>
      </c>
      <c r="JQ21" s="11">
        <v>41380.550000000003</v>
      </c>
      <c r="JR21" s="11">
        <v>41429.300000000003</v>
      </c>
      <c r="JS21" s="11">
        <v>41484.22</v>
      </c>
      <c r="JT21" s="11">
        <v>41539.14</v>
      </c>
      <c r="JU21" s="11">
        <v>41594.86</v>
      </c>
      <c r="JV21" s="11">
        <v>41650.58</v>
      </c>
      <c r="JW21" s="11">
        <v>41706.300000000003</v>
      </c>
      <c r="JX21" s="11">
        <v>41762.03</v>
      </c>
      <c r="JY21" s="11">
        <v>41812.449999999997</v>
      </c>
      <c r="JZ21" s="11">
        <v>41862.86</v>
      </c>
      <c r="KA21" s="11">
        <v>41913.279999999999</v>
      </c>
      <c r="KB21" s="11">
        <v>41963.69</v>
      </c>
      <c r="KC21" s="11">
        <v>42007.35</v>
      </c>
      <c r="KD21" s="11">
        <v>42051.01</v>
      </c>
      <c r="KE21" s="11">
        <v>42094.68</v>
      </c>
      <c r="KF21" s="11">
        <v>42138.34</v>
      </c>
      <c r="KG21" s="11">
        <v>42170.239999999998</v>
      </c>
      <c r="KH21" s="11">
        <v>42202.14</v>
      </c>
      <c r="KI21" s="11">
        <v>42234.05</v>
      </c>
      <c r="KJ21" s="11">
        <v>42265.95</v>
      </c>
      <c r="KK21" s="11">
        <v>42292.44</v>
      </c>
      <c r="KL21" s="11">
        <v>42318.93</v>
      </c>
      <c r="KM21" s="11">
        <v>42345.43</v>
      </c>
      <c r="KN21" s="11">
        <v>42371.92</v>
      </c>
      <c r="KO21" s="11">
        <v>42398.36</v>
      </c>
      <c r="KP21" s="11">
        <v>42424.79</v>
      </c>
      <c r="KQ21" s="11">
        <v>42451.22</v>
      </c>
      <c r="KR21" s="11">
        <v>42477.65</v>
      </c>
      <c r="KS21" s="11">
        <v>42500.24</v>
      </c>
      <c r="KT21" s="11">
        <v>42522.84</v>
      </c>
      <c r="KU21" s="11">
        <v>42545.43</v>
      </c>
      <c r="KV21" s="11">
        <v>42568.02</v>
      </c>
      <c r="KW21" s="11">
        <v>42589.02</v>
      </c>
      <c r="KX21" s="11">
        <v>42610.02</v>
      </c>
      <c r="KY21" s="11">
        <v>42631.01</v>
      </c>
      <c r="KZ21" s="11">
        <v>42652</v>
      </c>
      <c r="LA21" s="11">
        <v>42667.86</v>
      </c>
      <c r="LB21" s="11">
        <v>42683.73</v>
      </c>
      <c r="LC21" s="11">
        <v>42699.59</v>
      </c>
      <c r="LD21" s="11">
        <v>42715.45</v>
      </c>
      <c r="LE21" s="11">
        <v>42729.67</v>
      </c>
      <c r="LF21" s="11">
        <v>42743.91</v>
      </c>
      <c r="LG21" s="11">
        <v>42758.15</v>
      </c>
      <c r="LH21" s="11">
        <v>42772.38</v>
      </c>
      <c r="LI21" s="11">
        <v>42784.05</v>
      </c>
      <c r="LJ21" s="11">
        <v>42795.73</v>
      </c>
      <c r="LK21" s="11">
        <v>42807.4</v>
      </c>
      <c r="LL21" s="11">
        <v>42819.06</v>
      </c>
      <c r="LM21" s="11">
        <v>42825.57</v>
      </c>
      <c r="LN21" s="11">
        <v>42832.08</v>
      </c>
      <c r="LO21" s="11">
        <v>42838.59</v>
      </c>
      <c r="LP21" s="11">
        <v>42845.1</v>
      </c>
      <c r="LQ21" s="11">
        <v>42851.54</v>
      </c>
      <c r="LR21" s="11">
        <v>42857.97</v>
      </c>
      <c r="LS21" s="11">
        <v>42864.41</v>
      </c>
      <c r="LT21" s="11">
        <v>42870.84</v>
      </c>
      <c r="LU21" s="11">
        <v>42875.07</v>
      </c>
      <c r="LV21" s="11">
        <v>42879.29</v>
      </c>
      <c r="LW21" s="11">
        <v>42883.53</v>
      </c>
      <c r="LX21" s="11">
        <v>42887.75</v>
      </c>
      <c r="LY21" s="11">
        <v>42889.89</v>
      </c>
      <c r="LZ21" s="11">
        <v>42892.03</v>
      </c>
      <c r="MA21" s="11">
        <v>42894.17</v>
      </c>
      <c r="MB21" s="11">
        <v>42896.31</v>
      </c>
      <c r="MC21" s="11">
        <v>42898.33</v>
      </c>
      <c r="MD21" s="11">
        <v>42900.35</v>
      </c>
      <c r="ME21" s="11">
        <v>42902.36</v>
      </c>
      <c r="MF21" s="11">
        <v>42904.39</v>
      </c>
      <c r="MG21" s="11">
        <v>42907.95</v>
      </c>
      <c r="MH21" s="11">
        <v>42911.5</v>
      </c>
      <c r="MI21" s="11">
        <v>42915.06</v>
      </c>
      <c r="MJ21" s="11">
        <v>42918.62</v>
      </c>
      <c r="MK21" s="11">
        <v>42920.85</v>
      </c>
      <c r="ML21" s="11">
        <v>42923.07</v>
      </c>
      <c r="MM21" s="11">
        <v>42925.3</v>
      </c>
      <c r="MN21" s="11">
        <v>42927.53</v>
      </c>
      <c r="MO21" s="11">
        <v>42931.16</v>
      </c>
      <c r="MP21" s="11">
        <v>42934.8</v>
      </c>
      <c r="MQ21" s="11">
        <v>42938.43</v>
      </c>
      <c r="MR21" s="11">
        <v>42942.07</v>
      </c>
      <c r="MS21" s="11">
        <v>42945.71</v>
      </c>
      <c r="MT21" s="11">
        <v>42949.34</v>
      </c>
      <c r="MU21" t="s">
        <v>1225</v>
      </c>
      <c r="MV21" t="b">
        <v>1</v>
      </c>
      <c r="MW21" t="s">
        <v>1222</v>
      </c>
      <c r="MX21" t="s">
        <v>1222</v>
      </c>
      <c r="MY21">
        <v>2025</v>
      </c>
      <c r="MZ21">
        <v>1</v>
      </c>
      <c r="NA21" t="s">
        <v>1222</v>
      </c>
      <c r="NB21" t="s">
        <v>779</v>
      </c>
      <c r="NC21" t="s">
        <v>1490</v>
      </c>
      <c r="ND21" t="s">
        <v>1224</v>
      </c>
      <c r="NE21" t="s">
        <v>1491</v>
      </c>
      <c r="NF21" s="1" t="s">
        <v>3161</v>
      </c>
    </row>
    <row r="22" spans="1:370" x14ac:dyDescent="0.25">
      <c r="A22" t="s">
        <v>1221</v>
      </c>
      <c r="B22" s="1" t="s">
        <v>3162</v>
      </c>
      <c r="C22" s="1" t="s">
        <v>3160</v>
      </c>
      <c r="D22" t="s">
        <v>1431</v>
      </c>
      <c r="E22" t="s">
        <v>1432</v>
      </c>
      <c r="F22" t="s">
        <v>1223</v>
      </c>
      <c r="G22" s="10">
        <v>24903</v>
      </c>
      <c r="H22" s="10">
        <v>24986</v>
      </c>
      <c r="I22" s="10">
        <v>24972</v>
      </c>
      <c r="J22" s="10">
        <v>24999</v>
      </c>
      <c r="K22" s="10">
        <v>24984</v>
      </c>
      <c r="L22" s="10">
        <v>25002</v>
      </c>
      <c r="M22" s="10">
        <v>25066</v>
      </c>
      <c r="N22" s="10">
        <v>25065</v>
      </c>
      <c r="O22" s="10">
        <v>24996</v>
      </c>
      <c r="P22" s="10">
        <v>24955</v>
      </c>
      <c r="Q22" s="10">
        <v>24918</v>
      </c>
      <c r="R22" s="10">
        <v>24864</v>
      </c>
      <c r="S22" s="10">
        <v>24809</v>
      </c>
      <c r="T22" s="10">
        <v>24779</v>
      </c>
      <c r="U22" s="10">
        <v>24768</v>
      </c>
      <c r="V22" s="10">
        <v>24788</v>
      </c>
      <c r="W22" s="10">
        <v>24803</v>
      </c>
      <c r="X22" s="10">
        <v>24802</v>
      </c>
      <c r="Y22" s="10">
        <v>24809</v>
      </c>
      <c r="Z22" s="10">
        <v>24822</v>
      </c>
      <c r="AA22" s="10">
        <v>24862</v>
      </c>
      <c r="AB22" s="10">
        <v>24897</v>
      </c>
      <c r="AC22" s="10">
        <v>24941</v>
      </c>
      <c r="AD22" s="10">
        <v>25059</v>
      </c>
      <c r="AE22" s="10">
        <v>25113</v>
      </c>
      <c r="AF22" s="10">
        <v>25159</v>
      </c>
      <c r="AG22" s="10">
        <v>25229</v>
      </c>
      <c r="AH22" s="10">
        <v>25280</v>
      </c>
      <c r="AI22" s="10">
        <v>25250</v>
      </c>
      <c r="AJ22" s="10">
        <v>25190</v>
      </c>
      <c r="AK22" s="10">
        <v>25050</v>
      </c>
      <c r="AL22" s="10">
        <v>24855</v>
      </c>
      <c r="AM22" s="10">
        <v>24661</v>
      </c>
      <c r="AN22" s="10">
        <v>24495</v>
      </c>
      <c r="AO22" s="10">
        <v>24355</v>
      </c>
      <c r="AP22" s="10">
        <v>24209</v>
      </c>
      <c r="AQ22" s="10">
        <v>24120</v>
      </c>
      <c r="AR22" s="10">
        <v>24027</v>
      </c>
      <c r="AS22" s="10">
        <v>23901</v>
      </c>
      <c r="AT22" s="10">
        <v>23755</v>
      </c>
      <c r="AU22" s="10">
        <v>23651</v>
      </c>
      <c r="AV22" s="10">
        <v>23647</v>
      </c>
      <c r="AW22" s="10">
        <v>23809</v>
      </c>
      <c r="AX22" s="10">
        <v>23994</v>
      </c>
      <c r="AY22" s="10">
        <v>24125</v>
      </c>
      <c r="AZ22" s="10">
        <v>24245</v>
      </c>
      <c r="BA22" s="10">
        <v>24335</v>
      </c>
      <c r="BB22" s="10">
        <v>24435</v>
      </c>
      <c r="BC22" s="10">
        <v>24515</v>
      </c>
      <c r="BD22" s="10">
        <v>24570</v>
      </c>
      <c r="BE22" s="10">
        <v>24625</v>
      </c>
      <c r="BF22" s="10">
        <v>24660</v>
      </c>
      <c r="BG22" s="10">
        <v>24670</v>
      </c>
      <c r="BH22" s="10">
        <v>24695</v>
      </c>
      <c r="BI22" s="10">
        <v>24770</v>
      </c>
      <c r="BJ22" s="10">
        <v>24850</v>
      </c>
      <c r="BK22" s="10">
        <v>24925</v>
      </c>
      <c r="BL22" s="10">
        <v>25110</v>
      </c>
      <c r="BM22" s="10">
        <v>25345</v>
      </c>
      <c r="BN22" s="10">
        <v>25575</v>
      </c>
      <c r="BO22" s="10">
        <v>25795</v>
      </c>
      <c r="BP22" s="10">
        <v>25970</v>
      </c>
      <c r="BQ22" s="10">
        <v>26160</v>
      </c>
      <c r="BR22" s="10">
        <v>26355</v>
      </c>
      <c r="BS22" s="10">
        <v>26590</v>
      </c>
      <c r="BT22" s="10">
        <v>26730</v>
      </c>
      <c r="BU22" s="10">
        <v>26795</v>
      </c>
      <c r="BV22" s="10">
        <v>26880</v>
      </c>
      <c r="BW22" s="10">
        <v>26900</v>
      </c>
      <c r="BX22" s="10">
        <v>26935</v>
      </c>
      <c r="BY22" s="10">
        <v>26900</v>
      </c>
      <c r="BZ22" s="10">
        <v>26750</v>
      </c>
      <c r="CA22" s="10">
        <v>26530</v>
      </c>
      <c r="CB22" s="10">
        <v>26275</v>
      </c>
      <c r="CC22" s="10">
        <v>26025</v>
      </c>
      <c r="CD22" s="10">
        <v>25820</v>
      </c>
      <c r="CE22" s="10">
        <v>25710</v>
      </c>
      <c r="CF22" s="10">
        <v>25605</v>
      </c>
      <c r="CG22" s="10">
        <v>25509</v>
      </c>
      <c r="CH22" s="10">
        <v>25336</v>
      </c>
      <c r="CI22" s="10">
        <v>25282</v>
      </c>
      <c r="CJ22" s="10">
        <v>25293</v>
      </c>
      <c r="CK22" s="10">
        <v>25316</v>
      </c>
      <c r="CL22" s="10">
        <v>25320</v>
      </c>
      <c r="CM22" s="10">
        <v>25408</v>
      </c>
      <c r="CN22" s="10">
        <v>25451</v>
      </c>
      <c r="CO22" s="10">
        <v>25559</v>
      </c>
      <c r="CP22" s="10">
        <v>25600</v>
      </c>
      <c r="CQ22" s="10">
        <v>25670</v>
      </c>
      <c r="CR22" s="10">
        <v>25770</v>
      </c>
      <c r="CS22" s="10">
        <v>25852</v>
      </c>
      <c r="CT22" s="10">
        <v>25982</v>
      </c>
      <c r="CU22" s="10">
        <v>25970</v>
      </c>
      <c r="CV22" s="10">
        <v>26009</v>
      </c>
      <c r="CW22" s="10">
        <v>26062</v>
      </c>
      <c r="CX22" s="10">
        <v>26198</v>
      </c>
      <c r="CY22" s="10">
        <v>26381</v>
      </c>
      <c r="CZ22" s="10">
        <v>26514</v>
      </c>
      <c r="DA22" s="10">
        <v>26572</v>
      </c>
      <c r="DB22" s="10">
        <v>26636</v>
      </c>
      <c r="DC22" s="10">
        <v>26677</v>
      </c>
      <c r="DD22" s="10">
        <v>26714</v>
      </c>
      <c r="DE22" s="10">
        <v>26834</v>
      </c>
      <c r="DF22" s="10">
        <v>26955</v>
      </c>
      <c r="DG22" s="10">
        <v>27036</v>
      </c>
      <c r="DH22" s="10">
        <v>27095</v>
      </c>
      <c r="DI22" s="10">
        <v>27218</v>
      </c>
      <c r="DJ22" s="10">
        <v>27322</v>
      </c>
      <c r="DK22" s="10">
        <v>27362</v>
      </c>
      <c r="DL22" s="10">
        <v>27468</v>
      </c>
      <c r="DM22" s="10">
        <v>27555</v>
      </c>
      <c r="DN22" s="10">
        <v>27549</v>
      </c>
      <c r="DO22" s="10">
        <v>27623</v>
      </c>
      <c r="DP22" s="10">
        <v>27707</v>
      </c>
      <c r="DQ22" s="10">
        <v>27715</v>
      </c>
      <c r="DR22" s="10">
        <v>27803</v>
      </c>
      <c r="DS22" s="10">
        <v>27797</v>
      </c>
      <c r="DT22" s="10">
        <v>27933</v>
      </c>
      <c r="DU22" s="10">
        <v>27935</v>
      </c>
      <c r="DV22" s="10">
        <v>28110</v>
      </c>
      <c r="DW22" s="10">
        <v>28099</v>
      </c>
      <c r="DX22" s="10">
        <v>28226</v>
      </c>
      <c r="DY22" s="10">
        <v>28256</v>
      </c>
      <c r="DZ22" s="10">
        <v>28304</v>
      </c>
      <c r="EA22" s="10">
        <v>28459</v>
      </c>
      <c r="EB22" s="10">
        <v>28470</v>
      </c>
      <c r="EC22" s="10">
        <v>28518</v>
      </c>
      <c r="ED22" s="10">
        <v>28673</v>
      </c>
      <c r="EE22" s="10">
        <v>28789</v>
      </c>
      <c r="EF22" s="10">
        <v>28802</v>
      </c>
      <c r="EG22" s="10">
        <v>28928</v>
      </c>
      <c r="EH22" s="10">
        <v>28880</v>
      </c>
      <c r="EI22" s="10">
        <v>29048</v>
      </c>
      <c r="EJ22" s="10">
        <v>29106</v>
      </c>
      <c r="EK22" s="10">
        <v>29183</v>
      </c>
      <c r="EL22" s="10">
        <v>29214</v>
      </c>
      <c r="EM22" s="10">
        <v>29194</v>
      </c>
      <c r="EN22" s="10">
        <v>29322</v>
      </c>
      <c r="EO22" s="10">
        <v>29420</v>
      </c>
      <c r="EP22" s="10">
        <v>29576</v>
      </c>
      <c r="EQ22" s="10">
        <v>29684</v>
      </c>
      <c r="ER22" s="10">
        <v>29722</v>
      </c>
      <c r="ES22" s="10">
        <v>29580</v>
      </c>
      <c r="ET22" s="10">
        <v>29528</v>
      </c>
      <c r="EU22" s="10">
        <v>29366</v>
      </c>
      <c r="EV22" s="10">
        <v>29087</v>
      </c>
      <c r="EW22" s="10">
        <v>29069</v>
      </c>
      <c r="EX22" s="10">
        <v>29102</v>
      </c>
      <c r="EY22" s="10">
        <v>29013</v>
      </c>
      <c r="EZ22" s="10">
        <v>29192</v>
      </c>
      <c r="FA22" s="10">
        <v>29385</v>
      </c>
      <c r="FB22" s="10">
        <v>29324</v>
      </c>
      <c r="FC22" s="10">
        <v>29441</v>
      </c>
      <c r="FD22" s="10">
        <v>29447</v>
      </c>
      <c r="FE22" s="10">
        <v>29284</v>
      </c>
      <c r="FF22" s="10">
        <v>29352</v>
      </c>
      <c r="FG22" s="10">
        <v>29470</v>
      </c>
      <c r="FH22" s="10">
        <v>29689</v>
      </c>
      <c r="FI22" s="10">
        <v>29788</v>
      </c>
      <c r="FJ22" s="10">
        <v>29945</v>
      </c>
      <c r="FK22" s="10">
        <v>29884</v>
      </c>
      <c r="FL22" s="10">
        <v>29990</v>
      </c>
      <c r="FM22" s="10">
        <v>30163</v>
      </c>
      <c r="FN22" s="10">
        <v>30350</v>
      </c>
      <c r="FO22" s="10">
        <v>30595</v>
      </c>
      <c r="FP22" s="10">
        <v>30771</v>
      </c>
      <c r="FQ22" s="10">
        <v>30899</v>
      </c>
      <c r="FR22" s="10">
        <v>31008</v>
      </c>
      <c r="FS22" s="10">
        <v>31218</v>
      </c>
      <c r="FT22" s="10">
        <v>31170</v>
      </c>
      <c r="FU22" s="10">
        <v>31393</v>
      </c>
      <c r="FV22" s="10">
        <v>31602</v>
      </c>
      <c r="FW22" s="10">
        <v>31636</v>
      </c>
      <c r="FX22" s="10">
        <v>31813</v>
      </c>
      <c r="FY22" s="10">
        <v>31878</v>
      </c>
      <c r="FZ22" s="10">
        <v>31914</v>
      </c>
      <c r="GA22" s="10">
        <v>32017</v>
      </c>
      <c r="GB22" s="10">
        <v>32138</v>
      </c>
      <c r="GC22" s="10">
        <v>32134</v>
      </c>
      <c r="GD22" s="10">
        <v>32222</v>
      </c>
      <c r="GE22" s="10">
        <v>32410</v>
      </c>
      <c r="GF22" s="10">
        <v>32451</v>
      </c>
      <c r="GG22" s="10">
        <v>32497</v>
      </c>
      <c r="GH22" s="10">
        <v>32669</v>
      </c>
      <c r="GI22" s="10">
        <v>32776</v>
      </c>
      <c r="GJ22" s="10">
        <v>32963</v>
      </c>
      <c r="GK22" s="10">
        <v>32896</v>
      </c>
      <c r="GL22" s="10">
        <v>33057</v>
      </c>
      <c r="GM22" s="10">
        <v>32976</v>
      </c>
      <c r="GN22" s="10">
        <v>32634</v>
      </c>
      <c r="GO22" s="10">
        <v>32357</v>
      </c>
      <c r="GP22" s="10">
        <v>32268</v>
      </c>
      <c r="GQ22" s="10">
        <v>32314</v>
      </c>
      <c r="GR22" s="10">
        <v>32450</v>
      </c>
      <c r="GS22" s="10">
        <v>32724</v>
      </c>
      <c r="GT22" s="10">
        <v>32732</v>
      </c>
      <c r="GU22" s="10">
        <v>32790</v>
      </c>
      <c r="GV22" s="10">
        <v>33002</v>
      </c>
      <c r="GW22" s="10">
        <v>32921</v>
      </c>
      <c r="GX22" s="10">
        <v>33116</v>
      </c>
      <c r="GY22" s="10">
        <v>33325</v>
      </c>
      <c r="GZ22" s="10">
        <v>33350</v>
      </c>
      <c r="HA22" s="10">
        <v>33350</v>
      </c>
      <c r="HB22" s="10">
        <v>33379</v>
      </c>
      <c r="HC22" s="10">
        <v>33335</v>
      </c>
      <c r="HD22" s="10">
        <v>33489</v>
      </c>
      <c r="HE22" s="10">
        <v>33775</v>
      </c>
      <c r="HF22" s="10">
        <v>33863</v>
      </c>
      <c r="HG22" s="10">
        <v>33975</v>
      </c>
      <c r="HH22" s="11">
        <v>33961.18</v>
      </c>
      <c r="HI22" s="11">
        <v>33940.36</v>
      </c>
      <c r="HJ22" s="11">
        <v>33973.5</v>
      </c>
      <c r="HK22" s="11">
        <v>34030.410000000003</v>
      </c>
      <c r="HL22" s="11">
        <v>34088.449999999997</v>
      </c>
      <c r="HM22" s="11">
        <v>34151.56</v>
      </c>
      <c r="HN22" s="11">
        <v>34229.629999999997</v>
      </c>
      <c r="HO22" s="11">
        <v>34315</v>
      </c>
      <c r="HP22" s="11">
        <v>34415.18</v>
      </c>
      <c r="HQ22" s="11">
        <v>34532.42</v>
      </c>
      <c r="HR22" s="11">
        <v>34664.400000000001</v>
      </c>
      <c r="HS22" s="11">
        <v>34793.980000000003</v>
      </c>
      <c r="HT22" s="11">
        <v>34920.33</v>
      </c>
      <c r="HU22" s="11">
        <v>35046.32</v>
      </c>
      <c r="HV22" s="11">
        <v>35160.82</v>
      </c>
      <c r="HW22" s="11">
        <v>35263.08</v>
      </c>
      <c r="HX22" s="11">
        <v>35357.11</v>
      </c>
      <c r="HY22" s="11">
        <v>35444.11</v>
      </c>
      <c r="HZ22" s="11">
        <v>35528.46</v>
      </c>
      <c r="IA22" s="11">
        <v>35606.43</v>
      </c>
      <c r="IB22" s="11">
        <v>35681.769999999997</v>
      </c>
      <c r="IC22" s="11">
        <v>35754.54</v>
      </c>
      <c r="ID22" s="11">
        <v>35826.949999999997</v>
      </c>
      <c r="IE22" s="11">
        <v>35901.379999999997</v>
      </c>
      <c r="IF22" s="11">
        <v>35975.97</v>
      </c>
      <c r="IG22" s="11">
        <v>36044.01</v>
      </c>
      <c r="IH22" s="11">
        <v>36112.17</v>
      </c>
      <c r="II22" s="11">
        <v>36177.160000000003</v>
      </c>
      <c r="IJ22" s="11">
        <v>36238.660000000003</v>
      </c>
      <c r="IK22" s="11">
        <v>36300.269999999997</v>
      </c>
      <c r="IL22" s="11">
        <v>36361.980000000003</v>
      </c>
      <c r="IM22" s="11">
        <v>36427.43</v>
      </c>
      <c r="IN22" s="11">
        <v>36486.910000000003</v>
      </c>
      <c r="IO22" s="11">
        <v>36541.64</v>
      </c>
      <c r="IP22" s="11">
        <v>36591.1</v>
      </c>
      <c r="IQ22" s="11">
        <v>36642.33</v>
      </c>
      <c r="IR22" s="11">
        <v>36689.94</v>
      </c>
      <c r="IS22" s="11">
        <v>36736.870000000003</v>
      </c>
      <c r="IT22" s="11">
        <v>36784.400000000001</v>
      </c>
      <c r="IU22" s="11">
        <v>36828.94</v>
      </c>
      <c r="IV22" s="11">
        <v>36873.480000000003</v>
      </c>
      <c r="IW22" s="11">
        <v>36918.019999999997</v>
      </c>
      <c r="IX22" s="11">
        <v>36962.559999999998</v>
      </c>
      <c r="IY22" s="11">
        <v>37007.11</v>
      </c>
      <c r="IZ22" s="11">
        <v>37051.64</v>
      </c>
      <c r="JA22" s="11">
        <v>37096.19</v>
      </c>
      <c r="JB22" s="11">
        <v>37140.730000000003</v>
      </c>
      <c r="JC22" s="11">
        <v>37185.269999999997</v>
      </c>
      <c r="JD22" s="11">
        <v>37229.81</v>
      </c>
      <c r="JE22" s="11">
        <v>37274.35</v>
      </c>
      <c r="JF22" s="11">
        <v>37318.89</v>
      </c>
      <c r="JG22" s="11">
        <v>37363.440000000002</v>
      </c>
      <c r="JH22" s="11">
        <v>37407.980000000003</v>
      </c>
      <c r="JI22" s="11">
        <v>37452.519999999997</v>
      </c>
      <c r="JJ22" s="11">
        <v>37497.06</v>
      </c>
      <c r="JK22" s="11">
        <v>37541.599999999999</v>
      </c>
      <c r="JL22" s="11">
        <v>37586.14</v>
      </c>
      <c r="JM22" s="11">
        <v>37630.68</v>
      </c>
      <c r="JN22" s="11">
        <v>37675.230000000003</v>
      </c>
      <c r="JO22" s="11">
        <v>37719.769999999997</v>
      </c>
      <c r="JP22" s="11">
        <v>37764.31</v>
      </c>
      <c r="JQ22" s="11">
        <v>37808.85</v>
      </c>
      <c r="JR22" s="11">
        <v>37853.39</v>
      </c>
      <c r="JS22" s="11">
        <v>37903.57</v>
      </c>
      <c r="JT22" s="11">
        <v>37953.75</v>
      </c>
      <c r="JU22" s="11">
        <v>38004.660000000003</v>
      </c>
      <c r="JV22" s="11">
        <v>38055.57</v>
      </c>
      <c r="JW22" s="11">
        <v>38106.480000000003</v>
      </c>
      <c r="JX22" s="11">
        <v>38157.39</v>
      </c>
      <c r="JY22" s="11">
        <v>38203.46</v>
      </c>
      <c r="JZ22" s="11">
        <v>38249.519999999997</v>
      </c>
      <c r="KA22" s="11">
        <v>38295.589999999997</v>
      </c>
      <c r="KB22" s="11">
        <v>38341.65</v>
      </c>
      <c r="KC22" s="11">
        <v>38381.54</v>
      </c>
      <c r="KD22" s="11">
        <v>38421.43</v>
      </c>
      <c r="KE22" s="11">
        <v>38461.33</v>
      </c>
      <c r="KF22" s="11">
        <v>38501.22</v>
      </c>
      <c r="KG22" s="11">
        <v>38530.370000000003</v>
      </c>
      <c r="KH22" s="11">
        <v>38559.519999999997</v>
      </c>
      <c r="KI22" s="11">
        <v>38588.67</v>
      </c>
      <c r="KJ22" s="11">
        <v>38617.82</v>
      </c>
      <c r="KK22" s="11">
        <v>38642.019999999997</v>
      </c>
      <c r="KL22" s="11">
        <v>38666.230000000003</v>
      </c>
      <c r="KM22" s="11">
        <v>38690.44</v>
      </c>
      <c r="KN22" s="11">
        <v>38714.639999999999</v>
      </c>
      <c r="KO22" s="11">
        <v>38738.800000000003</v>
      </c>
      <c r="KP22" s="11">
        <v>38762.949999999997</v>
      </c>
      <c r="KQ22" s="11">
        <v>38787.1</v>
      </c>
      <c r="KR22" s="11">
        <v>38811.25</v>
      </c>
      <c r="KS22" s="11">
        <v>38831.89</v>
      </c>
      <c r="KT22" s="11">
        <v>38852.54</v>
      </c>
      <c r="KU22" s="11">
        <v>38873.18</v>
      </c>
      <c r="KV22" s="11">
        <v>38893.82</v>
      </c>
      <c r="KW22" s="11">
        <v>38913</v>
      </c>
      <c r="KX22" s="11">
        <v>38932.19</v>
      </c>
      <c r="KY22" s="11">
        <v>38951.370000000003</v>
      </c>
      <c r="KZ22" s="11">
        <v>38970.550000000003</v>
      </c>
      <c r="LA22" s="11">
        <v>38985.040000000001</v>
      </c>
      <c r="LB22" s="11">
        <v>38999.54</v>
      </c>
      <c r="LC22" s="11">
        <v>39014.03</v>
      </c>
      <c r="LD22" s="11">
        <v>39028.519999999997</v>
      </c>
      <c r="LE22" s="11">
        <v>39041.519999999997</v>
      </c>
      <c r="LF22" s="11">
        <v>39054.53</v>
      </c>
      <c r="LG22" s="11">
        <v>39067.54</v>
      </c>
      <c r="LH22" s="11">
        <v>39080.54</v>
      </c>
      <c r="LI22" s="11">
        <v>39091.199999999997</v>
      </c>
      <c r="LJ22" s="11">
        <v>39101.870000000003</v>
      </c>
      <c r="LK22" s="11">
        <v>39112.54</v>
      </c>
      <c r="LL22" s="11">
        <v>39123.199999999997</v>
      </c>
      <c r="LM22" s="11">
        <v>39129.14</v>
      </c>
      <c r="LN22" s="11">
        <v>39135.089999999997</v>
      </c>
      <c r="LO22" s="11">
        <v>39141.040000000001</v>
      </c>
      <c r="LP22" s="11">
        <v>39146.99</v>
      </c>
      <c r="LQ22" s="11">
        <v>39152.870000000003</v>
      </c>
      <c r="LR22" s="11">
        <v>39158.75</v>
      </c>
      <c r="LS22" s="11">
        <v>39164.629999999997</v>
      </c>
      <c r="LT22" s="11">
        <v>39170.51</v>
      </c>
      <c r="LU22" s="11">
        <v>39174.370000000003</v>
      </c>
      <c r="LV22" s="11">
        <v>39178.230000000003</v>
      </c>
      <c r="LW22" s="11">
        <v>39182.1</v>
      </c>
      <c r="LX22" s="11">
        <v>39185.96</v>
      </c>
      <c r="LY22" s="11">
        <v>39187.919999999998</v>
      </c>
      <c r="LZ22" s="11">
        <v>39189.870000000003</v>
      </c>
      <c r="MA22" s="11">
        <v>39191.83</v>
      </c>
      <c r="MB22" s="11">
        <v>39193.78</v>
      </c>
      <c r="MC22" s="11">
        <v>39195.629999999997</v>
      </c>
      <c r="MD22" s="11">
        <v>39197.47</v>
      </c>
      <c r="ME22" s="11">
        <v>39199.31</v>
      </c>
      <c r="MF22" s="11">
        <v>39201.160000000003</v>
      </c>
      <c r="MG22" s="11">
        <v>39204.410000000003</v>
      </c>
      <c r="MH22" s="11">
        <v>39207.660000000003</v>
      </c>
      <c r="MI22" s="11">
        <v>39210.910000000003</v>
      </c>
      <c r="MJ22" s="11">
        <v>39214.160000000003</v>
      </c>
      <c r="MK22" s="11">
        <v>39216.199999999997</v>
      </c>
      <c r="ML22" s="11">
        <v>39218.230000000003</v>
      </c>
      <c r="MM22" s="11">
        <v>39220.26</v>
      </c>
      <c r="MN22" s="11">
        <v>39222.300000000003</v>
      </c>
      <c r="MO22" s="11">
        <v>39225.620000000003</v>
      </c>
      <c r="MP22" s="11">
        <v>39228.94</v>
      </c>
      <c r="MQ22" s="11">
        <v>39232.26</v>
      </c>
      <c r="MR22" s="11">
        <v>39235.589999999997</v>
      </c>
      <c r="MS22" s="11">
        <v>39238.910000000003</v>
      </c>
      <c r="MT22" s="11">
        <v>39242.230000000003</v>
      </c>
      <c r="MU22" t="s">
        <v>1225</v>
      </c>
      <c r="MV22" t="b">
        <v>1</v>
      </c>
      <c r="MW22" t="s">
        <v>1222</v>
      </c>
      <c r="MX22" t="s">
        <v>1222</v>
      </c>
      <c r="MY22">
        <v>2025</v>
      </c>
      <c r="MZ22">
        <v>1</v>
      </c>
      <c r="NA22" t="s">
        <v>1222</v>
      </c>
      <c r="NB22" t="s">
        <v>1290</v>
      </c>
      <c r="NC22" s="1" t="s">
        <v>3163</v>
      </c>
      <c r="ND22" t="s">
        <v>1224</v>
      </c>
      <c r="NE22" t="s">
        <v>3164</v>
      </c>
      <c r="NF22" s="1" t="s">
        <v>3161</v>
      </c>
    </row>
    <row r="23" spans="1:370" x14ac:dyDescent="0.25">
      <c r="A23" t="s">
        <v>1221</v>
      </c>
      <c r="B23" t="s">
        <v>3165</v>
      </c>
      <c r="C23" s="1" t="s">
        <v>3160</v>
      </c>
      <c r="D23" t="s">
        <v>1431</v>
      </c>
      <c r="E23" t="s">
        <v>1432</v>
      </c>
      <c r="F23" t="s">
        <v>1223</v>
      </c>
      <c r="G23" s="10">
        <v>4889.2529999999997</v>
      </c>
      <c r="H23" s="10">
        <v>4927.2489999999998</v>
      </c>
      <c r="I23" s="10">
        <v>4961.6419999999998</v>
      </c>
      <c r="J23" s="10">
        <v>4995.0519999999997</v>
      </c>
      <c r="K23" s="10">
        <v>5028.8990000000003</v>
      </c>
      <c r="L23" s="10">
        <v>5073.7740000000003</v>
      </c>
      <c r="M23" s="10">
        <v>5174.0050000000001</v>
      </c>
      <c r="N23" s="10">
        <v>5239.7330000000002</v>
      </c>
      <c r="O23" s="10">
        <v>5272.1610000000001</v>
      </c>
      <c r="P23" s="10">
        <v>5324.2420000000002</v>
      </c>
      <c r="Q23" s="10">
        <v>5401.4350000000004</v>
      </c>
      <c r="R23" s="10">
        <v>5428.9489999999996</v>
      </c>
      <c r="S23" s="10">
        <v>5443.143</v>
      </c>
      <c r="T23" s="10">
        <v>5453.7340000000004</v>
      </c>
      <c r="U23" s="10">
        <v>5470.5479999999998</v>
      </c>
      <c r="V23" s="10">
        <v>5458.7560000000003</v>
      </c>
      <c r="W23" s="10">
        <v>5447.183</v>
      </c>
      <c r="X23" s="10">
        <v>5435.8280000000004</v>
      </c>
      <c r="Y23" s="10">
        <v>5411.0429999999997</v>
      </c>
      <c r="Z23" s="10">
        <v>5399.1419999999998</v>
      </c>
      <c r="AA23" s="10">
        <v>5404.9290000000001</v>
      </c>
      <c r="AB23" s="10">
        <v>5387.0219999999999</v>
      </c>
      <c r="AC23" s="10">
        <v>5394.4470000000001</v>
      </c>
      <c r="AD23" s="10">
        <v>5415.9560000000001</v>
      </c>
      <c r="AE23" s="10">
        <v>5442.16</v>
      </c>
      <c r="AF23" s="10">
        <v>5466.5079999999998</v>
      </c>
      <c r="AG23" s="10">
        <v>5468.91</v>
      </c>
      <c r="AH23" s="10">
        <v>5461.7039999999997</v>
      </c>
      <c r="AI23" s="10">
        <v>5459.848</v>
      </c>
      <c r="AJ23" s="10">
        <v>5455.4809999999998</v>
      </c>
      <c r="AK23" s="10">
        <v>5448.1660000000002</v>
      </c>
      <c r="AL23" s="10">
        <v>5452.6419999999998</v>
      </c>
      <c r="AM23" s="10">
        <v>5448.1660000000002</v>
      </c>
      <c r="AN23" s="10">
        <v>5436.5919999999996</v>
      </c>
      <c r="AO23" s="10">
        <v>5426.3289999999997</v>
      </c>
      <c r="AP23" s="10">
        <v>5416.9390000000003</v>
      </c>
      <c r="AQ23" s="10">
        <v>5408.5320000000002</v>
      </c>
      <c r="AR23" s="10">
        <v>5390.7349999999997</v>
      </c>
      <c r="AS23" s="10">
        <v>5382</v>
      </c>
      <c r="AT23" s="10">
        <v>5395.5389999999998</v>
      </c>
      <c r="AU23" s="10">
        <v>5399.4690000000001</v>
      </c>
      <c r="AV23" s="10">
        <v>5393.2460000000001</v>
      </c>
      <c r="AW23" s="10">
        <v>5397.3950000000004</v>
      </c>
      <c r="AX23" s="10">
        <v>5394.4470000000001</v>
      </c>
      <c r="AY23" s="10">
        <v>5390.08</v>
      </c>
      <c r="AZ23" s="10">
        <v>5384.1840000000002</v>
      </c>
      <c r="BA23" s="10">
        <v>5392.5910000000003</v>
      </c>
      <c r="BB23" s="10">
        <v>5388.442</v>
      </c>
      <c r="BC23" s="10">
        <v>5392.5910000000003</v>
      </c>
      <c r="BD23" s="10">
        <v>5402.7449999999999</v>
      </c>
      <c r="BE23" s="10">
        <v>5399.7969999999996</v>
      </c>
      <c r="BF23" s="10">
        <v>5402.8540000000003</v>
      </c>
      <c r="BG23" s="10">
        <v>5410.06</v>
      </c>
      <c r="BH23" s="10">
        <v>5419.5590000000002</v>
      </c>
      <c r="BI23" s="10">
        <v>5439.3209999999999</v>
      </c>
      <c r="BJ23" s="10">
        <v>5444.9989999999998</v>
      </c>
      <c r="BK23" s="10">
        <v>5458.6469999999999</v>
      </c>
      <c r="BL23" s="10">
        <v>5483.3230000000003</v>
      </c>
      <c r="BM23" s="10">
        <v>5516.0780000000004</v>
      </c>
      <c r="BN23" s="10">
        <v>5523.6109999999999</v>
      </c>
      <c r="BO23" s="10">
        <v>5533.875</v>
      </c>
      <c r="BP23" s="10">
        <v>5534.857</v>
      </c>
      <c r="BQ23" s="10">
        <v>5524.2669999999998</v>
      </c>
      <c r="BR23" s="10">
        <v>5514.549</v>
      </c>
      <c r="BS23" s="10">
        <v>5507.9979999999996</v>
      </c>
      <c r="BT23" s="10">
        <v>5479.0640000000003</v>
      </c>
      <c r="BU23" s="10">
        <v>5464.3249999999998</v>
      </c>
      <c r="BV23" s="10">
        <v>5475.2430000000004</v>
      </c>
      <c r="BW23" s="10">
        <v>5482.558</v>
      </c>
      <c r="BX23" s="10">
        <v>5485.3969999999999</v>
      </c>
      <c r="BY23" s="10">
        <v>5477.7539999999999</v>
      </c>
      <c r="BZ23" s="10">
        <v>5471.2030000000004</v>
      </c>
      <c r="CA23" s="10">
        <v>5467.8180000000002</v>
      </c>
      <c r="CB23" s="10">
        <v>5392</v>
      </c>
      <c r="CC23" s="10">
        <v>5436</v>
      </c>
      <c r="CD23" s="10">
        <v>5440</v>
      </c>
      <c r="CE23" s="10">
        <v>5410</v>
      </c>
      <c r="CF23" s="10">
        <v>5355</v>
      </c>
      <c r="CG23" s="10">
        <v>5285</v>
      </c>
      <c r="CH23" s="10">
        <v>5209</v>
      </c>
      <c r="CI23" s="10">
        <v>5136</v>
      </c>
      <c r="CJ23" s="10">
        <v>5075</v>
      </c>
      <c r="CK23" s="10">
        <v>5033</v>
      </c>
      <c r="CL23" s="10">
        <v>5007</v>
      </c>
      <c r="CM23" s="10">
        <v>4991</v>
      </c>
      <c r="CN23" s="10">
        <v>4980</v>
      </c>
      <c r="CO23" s="10">
        <v>4969</v>
      </c>
      <c r="CP23" s="10">
        <v>4957</v>
      </c>
      <c r="CQ23" s="10">
        <v>4944</v>
      </c>
      <c r="CR23" s="10">
        <v>4930</v>
      </c>
      <c r="CS23" s="10">
        <v>4915</v>
      </c>
      <c r="CT23" s="10">
        <v>4899</v>
      </c>
      <c r="CU23" s="10">
        <v>4883</v>
      </c>
      <c r="CV23" s="10">
        <v>4868</v>
      </c>
      <c r="CW23" s="10">
        <v>4854</v>
      </c>
      <c r="CX23" s="10">
        <v>4841</v>
      </c>
      <c r="CY23" s="10">
        <v>4830</v>
      </c>
      <c r="CZ23" s="10">
        <v>4821</v>
      </c>
      <c r="DA23" s="10">
        <v>4814</v>
      </c>
      <c r="DB23" s="10">
        <v>4809</v>
      </c>
      <c r="DC23" s="10">
        <v>4807</v>
      </c>
      <c r="DD23" s="10">
        <v>4807</v>
      </c>
      <c r="DE23" s="10">
        <v>4810</v>
      </c>
      <c r="DF23" s="10">
        <v>4820</v>
      </c>
      <c r="DG23" s="10">
        <v>5046</v>
      </c>
      <c r="DH23" s="10">
        <v>5058</v>
      </c>
      <c r="DI23" s="10">
        <v>5076</v>
      </c>
      <c r="DJ23" s="10">
        <v>5099</v>
      </c>
      <c r="DK23" s="10">
        <v>5117</v>
      </c>
      <c r="DL23" s="10">
        <v>5130</v>
      </c>
      <c r="DM23" s="10">
        <v>5150</v>
      </c>
      <c r="DN23" s="10">
        <v>5159</v>
      </c>
      <c r="DO23" s="10">
        <v>5182</v>
      </c>
      <c r="DP23" s="10">
        <v>5208</v>
      </c>
      <c r="DQ23" s="10">
        <v>5232</v>
      </c>
      <c r="DR23" s="10">
        <v>5255</v>
      </c>
      <c r="DS23" s="10">
        <v>5293</v>
      </c>
      <c r="DT23" s="10">
        <v>5315</v>
      </c>
      <c r="DU23" s="10">
        <v>5345</v>
      </c>
      <c r="DV23" s="10">
        <v>5383</v>
      </c>
      <c r="DW23" s="10">
        <v>5422</v>
      </c>
      <c r="DX23" s="10">
        <v>5468</v>
      </c>
      <c r="DY23" s="10">
        <v>5502</v>
      </c>
      <c r="DZ23" s="10">
        <v>5549</v>
      </c>
      <c r="EA23" s="10">
        <v>5584</v>
      </c>
      <c r="EB23" s="10">
        <v>5611</v>
      </c>
      <c r="EC23" s="10">
        <v>5645</v>
      </c>
      <c r="ED23" s="10">
        <v>5658</v>
      </c>
      <c r="EE23" s="10">
        <v>5675</v>
      </c>
      <c r="EF23" s="10">
        <v>5702</v>
      </c>
      <c r="EG23" s="10">
        <v>5704</v>
      </c>
      <c r="EH23" s="10">
        <v>5706</v>
      </c>
      <c r="EI23" s="10">
        <v>5698</v>
      </c>
      <c r="EJ23" s="10">
        <v>5694</v>
      </c>
      <c r="EK23" s="10">
        <v>5678</v>
      </c>
      <c r="EL23" s="10">
        <v>5671</v>
      </c>
      <c r="EM23" s="10">
        <v>5669</v>
      </c>
      <c r="EN23" s="10">
        <v>5666</v>
      </c>
      <c r="EO23" s="10">
        <v>5656</v>
      </c>
      <c r="EP23" s="10">
        <v>5641</v>
      </c>
      <c r="EQ23" s="10">
        <v>5629</v>
      </c>
      <c r="ER23" s="10">
        <v>5651</v>
      </c>
      <c r="ES23" s="10">
        <v>5681</v>
      </c>
      <c r="ET23" s="10">
        <v>5714</v>
      </c>
      <c r="EU23" s="10">
        <v>5722</v>
      </c>
      <c r="EV23" s="10">
        <v>5737</v>
      </c>
      <c r="EW23" s="10">
        <v>5770</v>
      </c>
      <c r="EX23" s="10">
        <v>5776</v>
      </c>
      <c r="EY23" s="10">
        <v>5766</v>
      </c>
      <c r="EZ23" s="10">
        <v>5755</v>
      </c>
      <c r="FA23" s="10">
        <v>5703</v>
      </c>
      <c r="FB23" s="10">
        <v>5672</v>
      </c>
      <c r="FC23" s="10">
        <v>5648</v>
      </c>
      <c r="FD23" s="10">
        <v>5580</v>
      </c>
      <c r="FE23" s="10">
        <v>5548</v>
      </c>
      <c r="FF23" s="10">
        <v>5517</v>
      </c>
      <c r="FG23" s="10">
        <v>5481</v>
      </c>
      <c r="FH23" s="10">
        <v>5445</v>
      </c>
      <c r="FI23" s="10">
        <v>5422</v>
      </c>
      <c r="FJ23" s="10">
        <v>5411</v>
      </c>
      <c r="FK23" s="10">
        <v>5398</v>
      </c>
      <c r="FL23" s="10">
        <v>5402</v>
      </c>
      <c r="FM23" s="10">
        <v>5416</v>
      </c>
      <c r="FN23" s="10">
        <v>5409</v>
      </c>
      <c r="FO23" s="10">
        <v>5398</v>
      </c>
      <c r="FP23" s="10">
        <v>5391</v>
      </c>
      <c r="FQ23" s="10">
        <v>5378</v>
      </c>
      <c r="FR23" s="10">
        <v>5369</v>
      </c>
      <c r="FS23" s="10">
        <v>5352</v>
      </c>
      <c r="FT23" s="10">
        <v>5334</v>
      </c>
      <c r="FU23" s="10">
        <v>5321</v>
      </c>
      <c r="FV23" s="10">
        <v>5327</v>
      </c>
      <c r="FW23" s="10">
        <v>5324</v>
      </c>
      <c r="FX23" s="10">
        <v>5314</v>
      </c>
      <c r="FY23" s="10">
        <v>5315</v>
      </c>
      <c r="FZ23" s="10">
        <v>5305</v>
      </c>
      <c r="GA23" s="10">
        <v>5311</v>
      </c>
      <c r="GB23" s="10">
        <v>5314</v>
      </c>
      <c r="GC23" s="10">
        <v>5306</v>
      </c>
      <c r="GD23" s="10">
        <v>5313</v>
      </c>
      <c r="GE23" s="10">
        <v>5312</v>
      </c>
      <c r="GF23" s="10">
        <v>5325</v>
      </c>
      <c r="GG23" s="10">
        <v>5333</v>
      </c>
      <c r="GH23" s="10">
        <v>5351</v>
      </c>
      <c r="GI23" s="10">
        <v>5366</v>
      </c>
      <c r="GJ23" s="10">
        <v>5382</v>
      </c>
      <c r="GK23" s="10">
        <v>5405</v>
      </c>
      <c r="GL23" s="10">
        <v>5422</v>
      </c>
      <c r="GM23" s="10">
        <v>5446</v>
      </c>
      <c r="GN23" s="10">
        <v>5485</v>
      </c>
      <c r="GO23" s="10">
        <v>5492</v>
      </c>
      <c r="GP23" s="10">
        <v>5529</v>
      </c>
      <c r="GQ23" s="10">
        <v>5611</v>
      </c>
      <c r="GR23" s="10">
        <v>5615</v>
      </c>
      <c r="GS23" s="10">
        <v>5640</v>
      </c>
      <c r="GT23" s="10">
        <v>5662</v>
      </c>
      <c r="GU23" s="10">
        <v>5680</v>
      </c>
      <c r="GV23" s="10">
        <v>5690</v>
      </c>
      <c r="GW23" s="10">
        <v>5706</v>
      </c>
      <c r="GX23" s="10">
        <v>5736</v>
      </c>
      <c r="GY23" s="10">
        <v>5773</v>
      </c>
      <c r="GZ23" s="10">
        <v>5808</v>
      </c>
      <c r="HA23" s="10">
        <v>5859</v>
      </c>
      <c r="HB23" s="10">
        <v>5893</v>
      </c>
      <c r="HC23" s="10">
        <v>5924</v>
      </c>
      <c r="HD23" s="10">
        <v>5939</v>
      </c>
      <c r="HE23" s="10">
        <v>5966</v>
      </c>
      <c r="HF23" s="10">
        <v>5987</v>
      </c>
      <c r="HG23" s="10">
        <v>5997</v>
      </c>
      <c r="HH23" s="11">
        <v>6008.3959999999997</v>
      </c>
      <c r="HI23" s="11">
        <v>6032.0519999999997</v>
      </c>
      <c r="HJ23" s="11">
        <v>6048.5680000000002</v>
      </c>
      <c r="HK23" s="11">
        <v>6056.5230000000001</v>
      </c>
      <c r="HL23" s="11">
        <v>6060.7380000000003</v>
      </c>
      <c r="HM23" s="11">
        <v>6066.0889999999999</v>
      </c>
      <c r="HN23" s="11">
        <v>6075.7430000000004</v>
      </c>
      <c r="HO23" s="11">
        <v>6088.3190000000004</v>
      </c>
      <c r="HP23" s="11">
        <v>6103.1909999999998</v>
      </c>
      <c r="HQ23" s="11">
        <v>6115.3950000000004</v>
      </c>
      <c r="HR23" s="11">
        <v>6127.9930000000004</v>
      </c>
      <c r="HS23" s="11">
        <v>6140.9809999999998</v>
      </c>
      <c r="HT23" s="11">
        <v>6154.277</v>
      </c>
      <c r="HU23" s="11">
        <v>6166.8919999999998</v>
      </c>
      <c r="HV23" s="11">
        <v>6179.3869999999997</v>
      </c>
      <c r="HW23" s="11">
        <v>6191.77</v>
      </c>
      <c r="HX23" s="11">
        <v>6202.9480000000003</v>
      </c>
      <c r="HY23" s="11">
        <v>6215.66</v>
      </c>
      <c r="HZ23" s="11">
        <v>6228.2550000000001</v>
      </c>
      <c r="IA23" s="11">
        <v>6240.7389999999996</v>
      </c>
      <c r="IB23" s="11">
        <v>6252.83</v>
      </c>
      <c r="IC23" s="11">
        <v>6264.32</v>
      </c>
      <c r="ID23" s="11">
        <v>6273.9539999999997</v>
      </c>
      <c r="IE23" s="11">
        <v>6283.6030000000001</v>
      </c>
      <c r="IF23" s="11">
        <v>6293.2640000000001</v>
      </c>
      <c r="IG23" s="11">
        <v>6302.9409999999998</v>
      </c>
      <c r="IH23" s="11">
        <v>6312.6329999999998</v>
      </c>
      <c r="II23" s="11">
        <v>6322.97</v>
      </c>
      <c r="IJ23" s="11">
        <v>6333.326</v>
      </c>
      <c r="IK23" s="11">
        <v>6343.1440000000002</v>
      </c>
      <c r="IL23" s="11">
        <v>6353.61</v>
      </c>
      <c r="IM23" s="11">
        <v>6362.7169999999996</v>
      </c>
      <c r="IN23" s="11">
        <v>6371.1949999999997</v>
      </c>
      <c r="IO23" s="11">
        <v>6379.7089999999998</v>
      </c>
      <c r="IP23" s="11">
        <v>6387.6559999999999</v>
      </c>
      <c r="IQ23" s="11">
        <v>6395.7330000000002</v>
      </c>
      <c r="IR23" s="11">
        <v>6403.43</v>
      </c>
      <c r="IS23" s="11">
        <v>6411.0770000000002</v>
      </c>
      <c r="IT23" s="11">
        <v>6418.3919999999998</v>
      </c>
      <c r="IU23" s="11">
        <v>6426.1639999999998</v>
      </c>
      <c r="IV23" s="11">
        <v>6433.9359999999997</v>
      </c>
      <c r="IW23" s="11">
        <v>6441.7079999999996</v>
      </c>
      <c r="IX23" s="11">
        <v>6449.48</v>
      </c>
      <c r="IY23" s="11">
        <v>6457.2520000000004</v>
      </c>
      <c r="IZ23" s="11">
        <v>6465.0230000000001</v>
      </c>
      <c r="JA23" s="11">
        <v>6472.7950000000001</v>
      </c>
      <c r="JB23" s="11">
        <v>6480.567</v>
      </c>
      <c r="JC23" s="11">
        <v>6488.3389999999999</v>
      </c>
      <c r="JD23" s="11">
        <v>6496.1109999999999</v>
      </c>
      <c r="JE23" s="11">
        <v>6503.8829999999998</v>
      </c>
      <c r="JF23" s="11">
        <v>6511.6549999999997</v>
      </c>
      <c r="JG23" s="11">
        <v>6519.4269999999997</v>
      </c>
      <c r="JH23" s="11">
        <v>6527.1989999999996</v>
      </c>
      <c r="JI23" s="11">
        <v>6534.9709999999995</v>
      </c>
      <c r="JJ23" s="11">
        <v>6542.7430000000004</v>
      </c>
      <c r="JK23" s="11">
        <v>6550.5150000000003</v>
      </c>
      <c r="JL23" s="11">
        <v>6558.2870000000003</v>
      </c>
      <c r="JM23" s="11">
        <v>6566.0590000000002</v>
      </c>
      <c r="JN23" s="11">
        <v>6573.83</v>
      </c>
      <c r="JO23" s="11">
        <v>6581.6019999999999</v>
      </c>
      <c r="JP23" s="11">
        <v>6589.3739999999998</v>
      </c>
      <c r="JQ23" s="11">
        <v>6597.1459999999997</v>
      </c>
      <c r="JR23" s="11">
        <v>6604.9179999999997</v>
      </c>
      <c r="JS23" s="11">
        <v>6613.6729999999998</v>
      </c>
      <c r="JT23" s="11">
        <v>6622.4290000000001</v>
      </c>
      <c r="JU23" s="11">
        <v>6631.3130000000001</v>
      </c>
      <c r="JV23" s="11">
        <v>6640.1959999999999</v>
      </c>
      <c r="JW23" s="11">
        <v>6649.0789999999997</v>
      </c>
      <c r="JX23" s="11">
        <v>6657.9620000000004</v>
      </c>
      <c r="JY23" s="11">
        <v>6666</v>
      </c>
      <c r="JZ23" s="11">
        <v>6674.0379999999996</v>
      </c>
      <c r="KA23" s="11">
        <v>6682.0749999999998</v>
      </c>
      <c r="KB23" s="11">
        <v>6690.1130000000003</v>
      </c>
      <c r="KC23" s="11">
        <v>6697.0730000000003</v>
      </c>
      <c r="KD23" s="11">
        <v>6704.0339999999997</v>
      </c>
      <c r="KE23" s="11">
        <v>6710.9949999999999</v>
      </c>
      <c r="KF23" s="11">
        <v>6717.9549999999999</v>
      </c>
      <c r="KG23" s="11">
        <v>6723.0410000000002</v>
      </c>
      <c r="KH23" s="11">
        <v>6728.1270000000004</v>
      </c>
      <c r="KI23" s="11">
        <v>6733.2129999999997</v>
      </c>
      <c r="KJ23" s="11">
        <v>6738.3</v>
      </c>
      <c r="KK23" s="11">
        <v>6742.5230000000001</v>
      </c>
      <c r="KL23" s="11">
        <v>6746.7470000000003</v>
      </c>
      <c r="KM23" s="11">
        <v>6750.9709999999995</v>
      </c>
      <c r="KN23" s="11">
        <v>6755.1940000000004</v>
      </c>
      <c r="KO23" s="11">
        <v>6759.4089999999997</v>
      </c>
      <c r="KP23" s="11">
        <v>6763.6239999999998</v>
      </c>
      <c r="KQ23" s="11">
        <v>6767.8379999999997</v>
      </c>
      <c r="KR23" s="11">
        <v>6772.0519999999997</v>
      </c>
      <c r="KS23" s="11">
        <v>6775.6540000000005</v>
      </c>
      <c r="KT23" s="11">
        <v>6779.2560000000003</v>
      </c>
      <c r="KU23" s="11">
        <v>6782.857</v>
      </c>
      <c r="KV23" s="11">
        <v>6786.4589999999998</v>
      </c>
      <c r="KW23" s="11">
        <v>6789.8059999999996</v>
      </c>
      <c r="KX23" s="11">
        <v>6793.1530000000002</v>
      </c>
      <c r="KY23" s="11">
        <v>6796.5</v>
      </c>
      <c r="KZ23" s="11">
        <v>6799.848</v>
      </c>
      <c r="LA23" s="11">
        <v>6802.3760000000002</v>
      </c>
      <c r="LB23" s="11">
        <v>6804.9049999999997</v>
      </c>
      <c r="LC23" s="11">
        <v>6807.433</v>
      </c>
      <c r="LD23" s="11">
        <v>6809.9620000000004</v>
      </c>
      <c r="LE23" s="11">
        <v>6812.2309999999998</v>
      </c>
      <c r="LF23" s="11">
        <v>6814.5</v>
      </c>
      <c r="LG23" s="11">
        <v>6816.77</v>
      </c>
      <c r="LH23" s="11">
        <v>6819.0389999999998</v>
      </c>
      <c r="LI23" s="11">
        <v>6820.8990000000003</v>
      </c>
      <c r="LJ23" s="11">
        <v>6822.76</v>
      </c>
      <c r="LK23" s="11">
        <v>6824.6220000000003</v>
      </c>
      <c r="LL23" s="11">
        <v>6826.482</v>
      </c>
      <c r="LM23" s="11">
        <v>6827.52</v>
      </c>
      <c r="LN23" s="11">
        <v>6828.558</v>
      </c>
      <c r="LO23" s="11">
        <v>6829.5950000000003</v>
      </c>
      <c r="LP23" s="11">
        <v>6830.6329999999998</v>
      </c>
      <c r="LQ23" s="11">
        <v>6831.6589999999997</v>
      </c>
      <c r="LR23" s="11">
        <v>6832.6859999999997</v>
      </c>
      <c r="LS23" s="11">
        <v>6833.7110000000002</v>
      </c>
      <c r="LT23" s="11">
        <v>6834.7370000000001</v>
      </c>
      <c r="LU23" s="11">
        <v>6835.4120000000003</v>
      </c>
      <c r="LV23" s="11">
        <v>6836.085</v>
      </c>
      <c r="LW23" s="11">
        <v>6836.76</v>
      </c>
      <c r="LX23" s="11">
        <v>6837.4340000000002</v>
      </c>
      <c r="LY23" s="11">
        <v>6837.7749999999996</v>
      </c>
      <c r="LZ23" s="11">
        <v>6838.116</v>
      </c>
      <c r="MA23" s="11">
        <v>6838.4570000000003</v>
      </c>
      <c r="MB23" s="11">
        <v>6838.7979999999998</v>
      </c>
      <c r="MC23" s="11">
        <v>6839.12</v>
      </c>
      <c r="MD23" s="11">
        <v>6839.4409999999998</v>
      </c>
      <c r="ME23" s="11">
        <v>6839.7629999999999</v>
      </c>
      <c r="MF23" s="11">
        <v>6840.085</v>
      </c>
      <c r="MG23" s="11">
        <v>6840.652</v>
      </c>
      <c r="MH23" s="11">
        <v>6841.22</v>
      </c>
      <c r="MI23" s="11">
        <v>6841.7870000000003</v>
      </c>
      <c r="MJ23" s="11">
        <v>6842.3549999999996</v>
      </c>
      <c r="MK23" s="11">
        <v>6842.7089999999998</v>
      </c>
      <c r="ML23" s="11">
        <v>6843.0640000000003</v>
      </c>
      <c r="MM23" s="11">
        <v>6843.4189999999999</v>
      </c>
      <c r="MN23" s="11">
        <v>6843.7730000000001</v>
      </c>
      <c r="MO23" s="11">
        <v>6844.3530000000001</v>
      </c>
      <c r="MP23" s="11">
        <v>6844.933</v>
      </c>
      <c r="MQ23" s="11">
        <v>6845.5129999999999</v>
      </c>
      <c r="MR23" s="11">
        <v>6846.0919999999996</v>
      </c>
      <c r="MS23" s="11">
        <v>6846.6719999999996</v>
      </c>
      <c r="MT23" s="11">
        <v>6847.2520000000004</v>
      </c>
      <c r="MU23" t="s">
        <v>1225</v>
      </c>
      <c r="MV23" t="b">
        <v>1</v>
      </c>
      <c r="MW23" t="s">
        <v>1222</v>
      </c>
      <c r="MX23" t="s">
        <v>1222</v>
      </c>
      <c r="MY23">
        <v>2025</v>
      </c>
      <c r="MZ23">
        <v>1</v>
      </c>
      <c r="NA23" t="s">
        <v>1222</v>
      </c>
      <c r="NB23" s="1" t="s">
        <v>3166</v>
      </c>
      <c r="NC23" t="s">
        <v>3167</v>
      </c>
      <c r="ND23" t="s">
        <v>1224</v>
      </c>
      <c r="NE23" t="s">
        <v>3168</v>
      </c>
      <c r="NF23" s="1" t="s">
        <v>3161</v>
      </c>
    </row>
  </sheetData>
  <pageMargins left="0.7" right="0.7" top="0.75" bottom="0.75" header="0.3" footer="0.3"/>
  <customProperties>
    <customPr name="Commands" r:id="rId1"/>
    <customPr name="PostPullCommands" r:id="rId2"/>
    <customPr name="WorksheetId" r:id="rId3"/>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C2541-480D-42B4-AFCD-0C752E3FC299}">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S37" sqref="S37"/>
    </sheetView>
  </sheetViews>
  <sheetFormatPr defaultRowHeight="12.75" x14ac:dyDescent="0.2"/>
  <cols>
    <col min="1" max="1" width="30.7109375" style="18" customWidth="1"/>
    <col min="2" max="2" width="11.5703125" style="18" customWidth="1"/>
    <col min="3" max="3" width="13.28515625" style="18" customWidth="1"/>
    <col min="4" max="4" width="9.5703125" style="18" customWidth="1"/>
    <col min="5" max="5" width="12.28515625" style="18" customWidth="1"/>
    <col min="6" max="6" width="9.140625" style="18"/>
    <col min="7" max="7" width="12.28515625" style="18" customWidth="1"/>
    <col min="8" max="17" width="7.28515625" style="18" customWidth="1"/>
    <col min="18" max="18" width="2.7109375" style="18" customWidth="1"/>
    <col min="19" max="19" width="22" style="18" customWidth="1"/>
    <col min="20" max="16384" width="9.140625" style="18"/>
  </cols>
  <sheetData>
    <row r="1" spans="1:25" ht="18.75" x14ac:dyDescent="0.25">
      <c r="A1" s="14" t="s">
        <v>1557</v>
      </c>
      <c r="B1" s="15"/>
      <c r="C1" s="16"/>
      <c r="D1" s="17"/>
      <c r="E1" s="17"/>
      <c r="F1" s="17"/>
      <c r="G1" s="17"/>
      <c r="H1" s="17"/>
      <c r="I1" s="17"/>
      <c r="J1" s="17"/>
      <c r="K1" s="17"/>
      <c r="L1" s="17"/>
      <c r="M1" s="17"/>
      <c r="N1" s="17"/>
      <c r="O1" s="17"/>
      <c r="P1" s="17"/>
      <c r="Q1" s="17"/>
      <c r="S1" s="19"/>
    </row>
    <row r="2" spans="1:25" ht="12.75" customHeight="1" thickBot="1" x14ac:dyDescent="0.3">
      <c r="A2" s="20"/>
      <c r="B2" s="20"/>
      <c r="C2" s="20"/>
      <c r="D2" s="20"/>
      <c r="E2" s="20"/>
      <c r="F2" s="20"/>
      <c r="G2" s="20"/>
      <c r="H2" s="20"/>
      <c r="I2" s="20"/>
      <c r="J2" s="20"/>
      <c r="K2" s="20"/>
      <c r="L2" s="20"/>
      <c r="M2" s="20"/>
      <c r="N2" s="20"/>
      <c r="O2" s="20"/>
      <c r="P2" s="20"/>
      <c r="Q2" s="20"/>
      <c r="S2" s="21"/>
    </row>
    <row r="3" spans="1:25" ht="12.75" customHeight="1" x14ac:dyDescent="0.2">
      <c r="A3" s="22"/>
      <c r="B3" s="23"/>
      <c r="C3" s="24" t="s">
        <v>1558</v>
      </c>
      <c r="D3" s="25"/>
      <c r="E3" s="26" t="s">
        <v>1559</v>
      </c>
      <c r="F3" s="25"/>
      <c r="G3" s="26" t="s">
        <v>1559</v>
      </c>
      <c r="H3" s="23"/>
      <c r="I3" s="23"/>
      <c r="J3" s="23"/>
      <c r="K3" s="23"/>
      <c r="L3" s="23"/>
      <c r="M3" s="23"/>
      <c r="N3" s="23"/>
      <c r="O3" s="23"/>
      <c r="P3" s="23"/>
      <c r="Q3" s="23"/>
      <c r="S3" s="27"/>
    </row>
    <row r="4" spans="1:25" ht="14.25" x14ac:dyDescent="0.2">
      <c r="A4" s="23"/>
      <c r="B4" s="23"/>
      <c r="C4" s="24" t="s">
        <v>1560</v>
      </c>
      <c r="D4" s="25"/>
      <c r="E4" s="26" t="s">
        <v>1561</v>
      </c>
      <c r="F4" s="25"/>
      <c r="G4" s="26" t="s">
        <v>1561</v>
      </c>
      <c r="H4" s="23" t="s">
        <v>1562</v>
      </c>
      <c r="I4" s="23"/>
      <c r="J4" s="23"/>
      <c r="K4" s="23"/>
      <c r="L4" s="23"/>
      <c r="M4" s="23"/>
      <c r="N4" s="23"/>
      <c r="O4" s="23"/>
      <c r="P4" s="23"/>
      <c r="Q4" s="23"/>
      <c r="S4" s="28"/>
    </row>
    <row r="5" spans="1:25" ht="12.75" customHeight="1" x14ac:dyDescent="0.2">
      <c r="A5" s="23" t="s">
        <v>1563</v>
      </c>
      <c r="B5" s="23" t="s">
        <v>1564</v>
      </c>
      <c r="C5" s="24" t="s">
        <v>1565</v>
      </c>
      <c r="D5" s="25" t="s">
        <v>1566</v>
      </c>
      <c r="E5" s="26" t="s">
        <v>1567</v>
      </c>
      <c r="F5" s="25" t="s">
        <v>1568</v>
      </c>
      <c r="G5" s="26" t="s">
        <v>1567</v>
      </c>
      <c r="H5" s="23">
        <v>10</v>
      </c>
      <c r="I5" s="23">
        <v>20</v>
      </c>
      <c r="J5" s="23">
        <v>25</v>
      </c>
      <c r="K5" s="23">
        <v>30</v>
      </c>
      <c r="L5" s="23">
        <v>40</v>
      </c>
      <c r="M5" s="23">
        <v>60</v>
      </c>
      <c r="N5" s="23">
        <v>70</v>
      </c>
      <c r="O5" s="23">
        <v>75</v>
      </c>
      <c r="P5" s="23">
        <v>80</v>
      </c>
      <c r="Q5" s="23">
        <v>90</v>
      </c>
    </row>
    <row r="6" spans="1:25" x14ac:dyDescent="0.2">
      <c r="A6" s="29" t="s">
        <v>1569</v>
      </c>
      <c r="B6" s="30" t="s">
        <v>1570</v>
      </c>
      <c r="C6" s="31">
        <v>23385</v>
      </c>
      <c r="D6" s="31">
        <v>31602</v>
      </c>
      <c r="E6" s="32">
        <v>7.1</v>
      </c>
      <c r="F6" s="31">
        <v>38224</v>
      </c>
      <c r="G6" s="32">
        <v>8</v>
      </c>
      <c r="H6" s="31">
        <v>11004</v>
      </c>
      <c r="I6" s="33">
        <v>17995</v>
      </c>
      <c r="J6" s="33">
        <v>21216</v>
      </c>
      <c r="K6" s="33">
        <v>23541</v>
      </c>
      <c r="L6" s="33">
        <v>27440</v>
      </c>
      <c r="M6" s="33">
        <v>36538</v>
      </c>
      <c r="N6" s="33">
        <v>42519</v>
      </c>
      <c r="O6" s="33">
        <v>46084</v>
      </c>
      <c r="P6" s="33">
        <v>50344</v>
      </c>
      <c r="Q6" s="33">
        <v>65227</v>
      </c>
    </row>
    <row r="7" spans="1:25" x14ac:dyDescent="0.2">
      <c r="A7" s="34" t="s">
        <v>1571</v>
      </c>
      <c r="B7" s="35" t="s">
        <v>1572</v>
      </c>
      <c r="C7" s="36">
        <v>22563</v>
      </c>
      <c r="D7" s="36">
        <v>31717</v>
      </c>
      <c r="E7" s="37">
        <v>7</v>
      </c>
      <c r="F7" s="36">
        <v>38422</v>
      </c>
      <c r="G7" s="37">
        <v>8.1</v>
      </c>
      <c r="H7" s="36">
        <v>11045</v>
      </c>
      <c r="I7" s="38">
        <v>18035</v>
      </c>
      <c r="J7" s="38">
        <v>21266</v>
      </c>
      <c r="K7" s="38">
        <v>23615</v>
      </c>
      <c r="L7" s="38">
        <v>27536</v>
      </c>
      <c r="M7" s="38">
        <v>36655</v>
      </c>
      <c r="N7" s="38">
        <v>42714</v>
      </c>
      <c r="O7" s="38">
        <v>46329</v>
      </c>
      <c r="P7" s="38">
        <v>50562</v>
      </c>
      <c r="Q7" s="38">
        <v>65591</v>
      </c>
      <c r="S7" s="39" t="s">
        <v>1573</v>
      </c>
      <c r="T7" s="137" t="s">
        <v>1574</v>
      </c>
      <c r="U7" s="138"/>
      <c r="V7" s="138"/>
      <c r="W7" s="138"/>
      <c r="X7" s="138"/>
      <c r="Y7" s="139"/>
    </row>
    <row r="8" spans="1:25" x14ac:dyDescent="0.2">
      <c r="A8" s="34" t="s">
        <v>1575</v>
      </c>
      <c r="B8" s="35" t="s">
        <v>1576</v>
      </c>
      <c r="C8" s="36">
        <v>20470</v>
      </c>
      <c r="D8" s="36">
        <v>31701</v>
      </c>
      <c r="E8" s="37">
        <v>6.9</v>
      </c>
      <c r="F8" s="36">
        <v>38668</v>
      </c>
      <c r="G8" s="37">
        <v>8.1</v>
      </c>
      <c r="H8" s="36">
        <v>10999</v>
      </c>
      <c r="I8" s="38">
        <v>18000</v>
      </c>
      <c r="J8" s="38">
        <v>21240</v>
      </c>
      <c r="K8" s="38">
        <v>23587</v>
      </c>
      <c r="L8" s="38">
        <v>27512</v>
      </c>
      <c r="M8" s="38">
        <v>36651</v>
      </c>
      <c r="N8" s="38">
        <v>42752</v>
      </c>
      <c r="O8" s="38">
        <v>46383</v>
      </c>
      <c r="P8" s="38">
        <v>50756</v>
      </c>
      <c r="Q8" s="38">
        <v>66106</v>
      </c>
      <c r="R8" s="40"/>
      <c r="S8" s="41" t="s">
        <v>1577</v>
      </c>
      <c r="T8" s="140" t="s">
        <v>1578</v>
      </c>
      <c r="U8" s="141"/>
      <c r="V8" s="141"/>
      <c r="W8" s="141"/>
      <c r="X8" s="141"/>
      <c r="Y8" s="142"/>
    </row>
    <row r="9" spans="1:25" x14ac:dyDescent="0.2">
      <c r="A9" s="34" t="s">
        <v>1579</v>
      </c>
      <c r="B9" s="35" t="s">
        <v>1580</v>
      </c>
      <c r="C9" s="42">
        <v>19428</v>
      </c>
      <c r="D9" s="42">
        <v>31875</v>
      </c>
      <c r="E9" s="43">
        <v>6.9</v>
      </c>
      <c r="F9" s="42">
        <v>39030</v>
      </c>
      <c r="G9" s="43">
        <v>8.1</v>
      </c>
      <c r="H9" s="42">
        <v>11060</v>
      </c>
      <c r="I9" s="44">
        <v>18079</v>
      </c>
      <c r="J9" s="44">
        <v>21334</v>
      </c>
      <c r="K9" s="44">
        <v>23700</v>
      </c>
      <c r="L9" s="44">
        <v>27645</v>
      </c>
      <c r="M9" s="44">
        <v>36879</v>
      </c>
      <c r="N9" s="44">
        <v>43018</v>
      </c>
      <c r="O9" s="44">
        <v>46714</v>
      </c>
      <c r="P9" s="44">
        <v>51162</v>
      </c>
      <c r="Q9" s="44">
        <v>66979</v>
      </c>
      <c r="S9" s="45" t="s">
        <v>1581</v>
      </c>
      <c r="T9" s="143" t="s">
        <v>1582</v>
      </c>
      <c r="U9" s="144"/>
      <c r="V9" s="144"/>
      <c r="W9" s="144"/>
      <c r="X9" s="144"/>
      <c r="Y9" s="145"/>
    </row>
    <row r="10" spans="1:25" x14ac:dyDescent="0.2">
      <c r="A10" s="34" t="s">
        <v>1583</v>
      </c>
      <c r="B10" s="35" t="s">
        <v>1584</v>
      </c>
      <c r="C10" s="42">
        <v>807</v>
      </c>
      <c r="D10" s="42">
        <v>28153</v>
      </c>
      <c r="E10" s="43">
        <v>6.4</v>
      </c>
      <c r="F10" s="42">
        <v>31978</v>
      </c>
      <c r="G10" s="43">
        <v>7.2</v>
      </c>
      <c r="H10" s="46">
        <v>10658</v>
      </c>
      <c r="I10" s="44">
        <v>16604</v>
      </c>
      <c r="J10" s="44">
        <v>19376</v>
      </c>
      <c r="K10" s="44">
        <v>21752</v>
      </c>
      <c r="L10" s="44">
        <v>24989</v>
      </c>
      <c r="M10" s="44">
        <v>31865</v>
      </c>
      <c r="N10" s="44">
        <v>36989</v>
      </c>
      <c r="O10" s="44">
        <v>39681</v>
      </c>
      <c r="P10" s="44">
        <v>43469</v>
      </c>
      <c r="Q10" s="47">
        <v>53719</v>
      </c>
      <c r="S10" s="48" t="s">
        <v>1585</v>
      </c>
      <c r="T10" s="146" t="s">
        <v>1586</v>
      </c>
      <c r="U10" s="147"/>
      <c r="V10" s="147"/>
      <c r="W10" s="147"/>
      <c r="X10" s="147"/>
      <c r="Y10" s="148"/>
    </row>
    <row r="11" spans="1:25" x14ac:dyDescent="0.2">
      <c r="A11" s="34" t="s">
        <v>1587</v>
      </c>
      <c r="B11" s="35" t="s">
        <v>1588</v>
      </c>
      <c r="C11" s="42">
        <v>2455</v>
      </c>
      <c r="D11" s="42">
        <v>30296</v>
      </c>
      <c r="E11" s="43">
        <v>6.7</v>
      </c>
      <c r="F11" s="42">
        <v>35029</v>
      </c>
      <c r="G11" s="43">
        <v>7.9</v>
      </c>
      <c r="H11" s="42">
        <v>11147</v>
      </c>
      <c r="I11" s="44">
        <v>18043</v>
      </c>
      <c r="J11" s="44">
        <v>21070</v>
      </c>
      <c r="K11" s="44">
        <v>23150</v>
      </c>
      <c r="L11" s="44">
        <v>26563</v>
      </c>
      <c r="M11" s="44">
        <v>34717</v>
      </c>
      <c r="N11" s="44">
        <v>40215</v>
      </c>
      <c r="O11" s="44">
        <v>43674</v>
      </c>
      <c r="P11" s="44">
        <v>47703</v>
      </c>
      <c r="Q11" s="44">
        <v>60422</v>
      </c>
      <c r="S11" s="49" t="s">
        <v>1589</v>
      </c>
      <c r="T11" s="146" t="s">
        <v>1590</v>
      </c>
      <c r="U11" s="147"/>
      <c r="V11" s="147"/>
      <c r="W11" s="147"/>
      <c r="X11" s="147"/>
      <c r="Y11" s="148"/>
    </row>
    <row r="12" spans="1:25" ht="15" x14ac:dyDescent="0.2">
      <c r="A12" s="34" t="s">
        <v>1591</v>
      </c>
      <c r="B12" s="35" t="s">
        <v>1592</v>
      </c>
      <c r="C12" s="36">
        <v>1863</v>
      </c>
      <c r="D12" s="36">
        <v>29811</v>
      </c>
      <c r="E12" s="37">
        <v>9.1999999999999993</v>
      </c>
      <c r="F12" s="36">
        <v>33676</v>
      </c>
      <c r="G12" s="37">
        <v>8.1999999999999993</v>
      </c>
      <c r="H12" s="36">
        <v>11105</v>
      </c>
      <c r="I12" s="38">
        <v>17839</v>
      </c>
      <c r="J12" s="38">
        <v>20682</v>
      </c>
      <c r="K12" s="38">
        <v>22816</v>
      </c>
      <c r="L12" s="38">
        <v>26081</v>
      </c>
      <c r="M12" s="38">
        <v>33857</v>
      </c>
      <c r="N12" s="38">
        <v>38833</v>
      </c>
      <c r="O12" s="38">
        <v>42114</v>
      </c>
      <c r="P12" s="38">
        <v>45889</v>
      </c>
      <c r="Q12" s="38">
        <v>57023</v>
      </c>
      <c r="S12" s="50" t="s">
        <v>1593</v>
      </c>
      <c r="T12" s="51"/>
      <c r="U12" s="51"/>
      <c r="V12" s="51"/>
      <c r="W12" s="51"/>
      <c r="X12" s="51"/>
      <c r="Y12" s="51"/>
    </row>
    <row r="13" spans="1:25" ht="15" x14ac:dyDescent="0.2">
      <c r="A13" s="34" t="s">
        <v>1594</v>
      </c>
      <c r="B13" s="35" t="s">
        <v>1595</v>
      </c>
      <c r="C13" s="42">
        <v>1577</v>
      </c>
      <c r="D13" s="42">
        <v>28897</v>
      </c>
      <c r="E13" s="43">
        <v>7.2</v>
      </c>
      <c r="F13" s="42">
        <v>32536</v>
      </c>
      <c r="G13" s="43">
        <v>6.6</v>
      </c>
      <c r="H13" s="42">
        <v>10239</v>
      </c>
      <c r="I13" s="44">
        <v>16378</v>
      </c>
      <c r="J13" s="44">
        <v>19374</v>
      </c>
      <c r="K13" s="44">
        <v>21930</v>
      </c>
      <c r="L13" s="44">
        <v>25288</v>
      </c>
      <c r="M13" s="44">
        <v>32740</v>
      </c>
      <c r="N13" s="44">
        <v>37791</v>
      </c>
      <c r="O13" s="44">
        <v>40832</v>
      </c>
      <c r="P13" s="44">
        <v>44697</v>
      </c>
      <c r="Q13" s="44">
        <v>55997</v>
      </c>
      <c r="S13" s="50" t="s">
        <v>1596</v>
      </c>
      <c r="T13" s="51"/>
      <c r="U13" s="51"/>
      <c r="V13" s="51"/>
      <c r="W13" s="51"/>
      <c r="X13" s="51"/>
      <c r="Y13" s="51"/>
    </row>
    <row r="14" spans="1:25" ht="15" x14ac:dyDescent="0.2">
      <c r="A14" s="34" t="s">
        <v>1597</v>
      </c>
      <c r="B14" s="35" t="s">
        <v>1598</v>
      </c>
      <c r="C14" s="42">
        <v>1874</v>
      </c>
      <c r="D14" s="42">
        <v>29891</v>
      </c>
      <c r="E14" s="43">
        <v>5.8</v>
      </c>
      <c r="F14" s="42">
        <v>34774</v>
      </c>
      <c r="G14" s="43">
        <v>6.5</v>
      </c>
      <c r="H14" s="42">
        <v>10758</v>
      </c>
      <c r="I14" s="44">
        <v>17417</v>
      </c>
      <c r="J14" s="44">
        <v>20475</v>
      </c>
      <c r="K14" s="44">
        <v>22581</v>
      </c>
      <c r="L14" s="44">
        <v>26042</v>
      </c>
      <c r="M14" s="44">
        <v>34081</v>
      </c>
      <c r="N14" s="44">
        <v>39429</v>
      </c>
      <c r="O14" s="44">
        <v>42914</v>
      </c>
      <c r="P14" s="44">
        <v>46776</v>
      </c>
      <c r="Q14" s="44">
        <v>58517</v>
      </c>
      <c r="S14" s="50" t="s">
        <v>1599</v>
      </c>
      <c r="T14" s="51"/>
      <c r="U14" s="51"/>
      <c r="V14" s="51"/>
      <c r="W14" s="51"/>
      <c r="X14" s="51"/>
      <c r="Y14" s="51"/>
    </row>
    <row r="15" spans="1:25" x14ac:dyDescent="0.2">
      <c r="A15" s="34" t="s">
        <v>1600</v>
      </c>
      <c r="B15" s="35" t="s">
        <v>1601</v>
      </c>
      <c r="C15" s="42">
        <v>2073</v>
      </c>
      <c r="D15" s="42">
        <v>30455</v>
      </c>
      <c r="E15" s="43">
        <v>6.2</v>
      </c>
      <c r="F15" s="42">
        <v>35782</v>
      </c>
      <c r="G15" s="43">
        <v>8.9</v>
      </c>
      <c r="H15" s="42">
        <v>9567</v>
      </c>
      <c r="I15" s="44">
        <v>15589</v>
      </c>
      <c r="J15" s="44">
        <v>18937</v>
      </c>
      <c r="K15" s="44">
        <v>21920</v>
      </c>
      <c r="L15" s="44">
        <v>26186</v>
      </c>
      <c r="M15" s="44">
        <v>35107</v>
      </c>
      <c r="N15" s="44">
        <v>40908</v>
      </c>
      <c r="O15" s="44">
        <v>44509</v>
      </c>
      <c r="P15" s="44">
        <v>48733</v>
      </c>
      <c r="Q15" s="44">
        <v>62002</v>
      </c>
    </row>
    <row r="16" spans="1:25" x14ac:dyDescent="0.2">
      <c r="A16" s="34" t="s">
        <v>1602</v>
      </c>
      <c r="B16" s="35" t="s">
        <v>1603</v>
      </c>
      <c r="C16" s="42">
        <v>3561</v>
      </c>
      <c r="D16" s="42">
        <v>41581</v>
      </c>
      <c r="E16" s="43">
        <v>6.3</v>
      </c>
      <c r="F16" s="42">
        <v>56752</v>
      </c>
      <c r="G16" s="43">
        <v>7.9</v>
      </c>
      <c r="H16" s="42">
        <v>13004</v>
      </c>
      <c r="I16" s="44">
        <v>23776</v>
      </c>
      <c r="J16" s="44">
        <v>26992</v>
      </c>
      <c r="K16" s="44">
        <v>30000</v>
      </c>
      <c r="L16" s="44">
        <v>35750</v>
      </c>
      <c r="M16" s="44">
        <v>48209</v>
      </c>
      <c r="N16" s="44">
        <v>57066</v>
      </c>
      <c r="O16" s="44">
        <v>62548</v>
      </c>
      <c r="P16" s="44">
        <v>69870</v>
      </c>
      <c r="Q16" s="44">
        <v>96646</v>
      </c>
    </row>
    <row r="17" spans="1:17" x14ac:dyDescent="0.2">
      <c r="A17" s="34" t="s">
        <v>1604</v>
      </c>
      <c r="B17" s="35" t="s">
        <v>1605</v>
      </c>
      <c r="C17" s="42">
        <v>3279</v>
      </c>
      <c r="D17" s="42">
        <v>32823</v>
      </c>
      <c r="E17" s="43">
        <v>6.7</v>
      </c>
      <c r="F17" s="42">
        <v>38463</v>
      </c>
      <c r="G17" s="43">
        <v>7.4</v>
      </c>
      <c r="H17" s="42">
        <v>11310</v>
      </c>
      <c r="I17" s="44">
        <v>18492</v>
      </c>
      <c r="J17" s="44">
        <v>21788</v>
      </c>
      <c r="K17" s="44">
        <v>24225</v>
      </c>
      <c r="L17" s="44">
        <v>28500</v>
      </c>
      <c r="M17" s="44">
        <v>38041</v>
      </c>
      <c r="N17" s="44">
        <v>44215</v>
      </c>
      <c r="O17" s="44">
        <v>48000</v>
      </c>
      <c r="P17" s="44">
        <v>52377</v>
      </c>
      <c r="Q17" s="44">
        <v>67088</v>
      </c>
    </row>
    <row r="18" spans="1:17" x14ac:dyDescent="0.2">
      <c r="A18" s="34" t="s">
        <v>1606</v>
      </c>
      <c r="B18" s="35" t="s">
        <v>1607</v>
      </c>
      <c r="C18" s="42">
        <v>1940</v>
      </c>
      <c r="D18" s="42">
        <v>29569</v>
      </c>
      <c r="E18" s="43">
        <v>5.6</v>
      </c>
      <c r="F18" s="42">
        <v>33455</v>
      </c>
      <c r="G18" s="43">
        <v>5.0999999999999996</v>
      </c>
      <c r="H18" s="42">
        <v>10006</v>
      </c>
      <c r="I18" s="44">
        <v>16426</v>
      </c>
      <c r="J18" s="44">
        <v>19728</v>
      </c>
      <c r="K18" s="44">
        <v>22250</v>
      </c>
      <c r="L18" s="44">
        <v>26000</v>
      </c>
      <c r="M18" s="44">
        <v>34191</v>
      </c>
      <c r="N18" s="44">
        <v>39274</v>
      </c>
      <c r="O18" s="44">
        <v>42426</v>
      </c>
      <c r="P18" s="44">
        <v>45771</v>
      </c>
      <c r="Q18" s="44">
        <v>58134</v>
      </c>
    </row>
    <row r="19" spans="1:17" x14ac:dyDescent="0.2">
      <c r="A19" s="34" t="s">
        <v>1608</v>
      </c>
      <c r="B19" s="35" t="s">
        <v>1609</v>
      </c>
      <c r="C19" s="42">
        <v>1042</v>
      </c>
      <c r="D19" s="42">
        <v>29067</v>
      </c>
      <c r="E19" s="43">
        <v>6.2</v>
      </c>
      <c r="F19" s="42">
        <v>31925</v>
      </c>
      <c r="G19" s="43">
        <v>6.6</v>
      </c>
      <c r="H19" s="42">
        <v>9966</v>
      </c>
      <c r="I19" s="44">
        <v>16597</v>
      </c>
      <c r="J19" s="44">
        <v>19638</v>
      </c>
      <c r="K19" s="44">
        <v>21985</v>
      </c>
      <c r="L19" s="44">
        <v>25436</v>
      </c>
      <c r="M19" s="44">
        <v>33032</v>
      </c>
      <c r="N19" s="44">
        <v>37953</v>
      </c>
      <c r="O19" s="44">
        <v>41134</v>
      </c>
      <c r="P19" s="44">
        <v>44767</v>
      </c>
      <c r="Q19" s="44">
        <v>53668</v>
      </c>
    </row>
    <row r="20" spans="1:17" x14ac:dyDescent="0.2">
      <c r="A20" s="34" t="s">
        <v>1610</v>
      </c>
      <c r="B20" s="35" t="s">
        <v>1611</v>
      </c>
      <c r="C20" s="42">
        <v>2093</v>
      </c>
      <c r="D20" s="42">
        <v>31836</v>
      </c>
      <c r="E20" s="43">
        <v>8</v>
      </c>
      <c r="F20" s="42">
        <v>36017</v>
      </c>
      <c r="G20" s="43">
        <v>8.3000000000000007</v>
      </c>
      <c r="H20" s="42">
        <v>11568</v>
      </c>
      <c r="I20" s="44">
        <v>18474</v>
      </c>
      <c r="J20" s="44">
        <v>21503</v>
      </c>
      <c r="K20" s="44">
        <v>23857</v>
      </c>
      <c r="L20" s="44">
        <v>27781</v>
      </c>
      <c r="M20" s="44">
        <v>36697</v>
      </c>
      <c r="N20" s="44">
        <v>42450</v>
      </c>
      <c r="O20" s="44">
        <v>45769</v>
      </c>
      <c r="P20" s="44">
        <v>48964</v>
      </c>
      <c r="Q20" s="44">
        <v>60698</v>
      </c>
    </row>
    <row r="21" spans="1:17" x14ac:dyDescent="0.2">
      <c r="A21" s="34" t="s">
        <v>1612</v>
      </c>
      <c r="B21" s="35" t="s">
        <v>1613</v>
      </c>
      <c r="C21" s="42">
        <v>822</v>
      </c>
      <c r="D21" s="42">
        <v>28825</v>
      </c>
      <c r="E21" s="43">
        <v>7.6</v>
      </c>
      <c r="F21" s="42">
        <v>32796</v>
      </c>
      <c r="G21" s="43">
        <v>4.4000000000000004</v>
      </c>
      <c r="H21" s="42">
        <v>10028</v>
      </c>
      <c r="I21" s="44">
        <v>16396</v>
      </c>
      <c r="J21" s="44">
        <v>19510</v>
      </c>
      <c r="K21" s="44">
        <v>21996</v>
      </c>
      <c r="L21" s="44">
        <v>25465</v>
      </c>
      <c r="M21" s="44">
        <v>33154</v>
      </c>
      <c r="N21" s="44">
        <v>38201</v>
      </c>
      <c r="O21" s="44">
        <v>41094</v>
      </c>
      <c r="P21" s="44">
        <v>43871</v>
      </c>
      <c r="Q21" s="47">
        <v>55472</v>
      </c>
    </row>
    <row r="22" spans="1:17" x14ac:dyDescent="0.2">
      <c r="A22" s="34" t="s">
        <v>1614</v>
      </c>
      <c r="B22" s="35" t="s">
        <v>1615</v>
      </c>
      <c r="C22" s="42">
        <v>23376</v>
      </c>
      <c r="D22" s="42">
        <v>31604</v>
      </c>
      <c r="E22" s="43">
        <v>7.1</v>
      </c>
      <c r="F22" s="42">
        <v>38226</v>
      </c>
      <c r="G22" s="43">
        <v>8</v>
      </c>
      <c r="H22" s="42">
        <v>11009</v>
      </c>
      <c r="I22" s="44">
        <v>17997</v>
      </c>
      <c r="J22" s="44">
        <v>21216</v>
      </c>
      <c r="K22" s="44">
        <v>23542</v>
      </c>
      <c r="L22" s="44">
        <v>27441</v>
      </c>
      <c r="M22" s="44">
        <v>36539</v>
      </c>
      <c r="N22" s="44">
        <v>42520</v>
      </c>
      <c r="O22" s="44">
        <v>46086</v>
      </c>
      <c r="P22" s="44">
        <v>50346</v>
      </c>
      <c r="Q22" s="44">
        <v>65227</v>
      </c>
    </row>
    <row r="23" spans="1:17" ht="25.5" x14ac:dyDescent="0.2">
      <c r="A23" s="34" t="s">
        <v>1616</v>
      </c>
      <c r="B23" s="35" t="s">
        <v>1615</v>
      </c>
      <c r="C23" s="42">
        <v>2498</v>
      </c>
      <c r="D23" s="42">
        <v>36398</v>
      </c>
      <c r="E23" s="43">
        <v>6</v>
      </c>
      <c r="F23" s="42">
        <v>42087</v>
      </c>
      <c r="G23" s="43">
        <v>6.6</v>
      </c>
      <c r="H23" s="42">
        <v>21637</v>
      </c>
      <c r="I23" s="44">
        <v>25483</v>
      </c>
      <c r="J23" s="44">
        <v>27064</v>
      </c>
      <c r="K23" s="44">
        <v>28809</v>
      </c>
      <c r="L23" s="44">
        <v>32486</v>
      </c>
      <c r="M23" s="44">
        <v>41097</v>
      </c>
      <c r="N23" s="44">
        <v>46708</v>
      </c>
      <c r="O23" s="44">
        <v>50016</v>
      </c>
      <c r="P23" s="44">
        <v>53998</v>
      </c>
      <c r="Q23" s="44">
        <v>67481</v>
      </c>
    </row>
    <row r="24" spans="1:17" x14ac:dyDescent="0.2">
      <c r="A24" s="34" t="s">
        <v>1617</v>
      </c>
      <c r="B24" s="35" t="s">
        <v>1615</v>
      </c>
      <c r="C24" s="42">
        <v>2184</v>
      </c>
      <c r="D24" s="42">
        <v>35518</v>
      </c>
      <c r="E24" s="43">
        <v>5.6</v>
      </c>
      <c r="F24" s="42">
        <v>41220</v>
      </c>
      <c r="G24" s="43">
        <v>6.3</v>
      </c>
      <c r="H24" s="42">
        <v>21424</v>
      </c>
      <c r="I24" s="44">
        <v>25178</v>
      </c>
      <c r="J24" s="44">
        <v>26686</v>
      </c>
      <c r="K24" s="44">
        <v>28304</v>
      </c>
      <c r="L24" s="44">
        <v>31815</v>
      </c>
      <c r="M24" s="44">
        <v>40140</v>
      </c>
      <c r="N24" s="44">
        <v>45649</v>
      </c>
      <c r="O24" s="44">
        <v>49243</v>
      </c>
      <c r="P24" s="44">
        <v>52987</v>
      </c>
      <c r="Q24" s="44">
        <v>65939</v>
      </c>
    </row>
    <row r="25" spans="1:17" x14ac:dyDescent="0.2">
      <c r="A25" s="34" t="s">
        <v>1618</v>
      </c>
      <c r="B25" s="35" t="s">
        <v>1615</v>
      </c>
      <c r="C25" s="42">
        <v>19868</v>
      </c>
      <c r="D25" s="42">
        <v>30647</v>
      </c>
      <c r="E25" s="43">
        <v>7.3</v>
      </c>
      <c r="F25" s="42">
        <v>37559</v>
      </c>
      <c r="G25" s="43">
        <v>8.1999999999999993</v>
      </c>
      <c r="H25" s="42">
        <v>10199</v>
      </c>
      <c r="I25" s="44">
        <v>16627</v>
      </c>
      <c r="J25" s="44">
        <v>19826</v>
      </c>
      <c r="K25" s="44">
        <v>22481</v>
      </c>
      <c r="L25" s="44">
        <v>26500</v>
      </c>
      <c r="M25" s="44">
        <v>35621</v>
      </c>
      <c r="N25" s="44">
        <v>41602</v>
      </c>
      <c r="O25" s="44">
        <v>45285</v>
      </c>
      <c r="P25" s="44">
        <v>49576</v>
      </c>
      <c r="Q25" s="44">
        <v>64466</v>
      </c>
    </row>
    <row r="26" spans="1:17" ht="25.5" x14ac:dyDescent="0.2">
      <c r="A26" s="34" t="s">
        <v>1619</v>
      </c>
      <c r="B26" s="35" t="s">
        <v>1620</v>
      </c>
      <c r="C26" s="46">
        <v>129</v>
      </c>
      <c r="D26" s="42">
        <v>27288</v>
      </c>
      <c r="E26" s="43">
        <v>2.9</v>
      </c>
      <c r="F26" s="42">
        <v>28977</v>
      </c>
      <c r="G26" s="43">
        <v>3.7</v>
      </c>
      <c r="H26" s="52">
        <v>9753</v>
      </c>
      <c r="I26" s="53">
        <v>14427</v>
      </c>
      <c r="J26" s="53">
        <v>18000</v>
      </c>
      <c r="K26" s="47">
        <v>21045</v>
      </c>
      <c r="L26" s="47">
        <v>24402</v>
      </c>
      <c r="M26" s="47">
        <v>30645</v>
      </c>
      <c r="N26" s="47">
        <v>34589</v>
      </c>
      <c r="O26" s="47">
        <v>36266</v>
      </c>
      <c r="P26" s="47">
        <v>38992</v>
      </c>
      <c r="Q26" s="53" t="s">
        <v>1621</v>
      </c>
    </row>
    <row r="27" spans="1:17" ht="40.5" x14ac:dyDescent="0.2">
      <c r="A27" s="54" t="s">
        <v>1622</v>
      </c>
      <c r="B27" s="35" t="s">
        <v>1623</v>
      </c>
      <c r="C27" s="46">
        <v>115</v>
      </c>
      <c r="D27" s="42">
        <v>26620</v>
      </c>
      <c r="E27" s="43">
        <v>3.5</v>
      </c>
      <c r="F27" s="42">
        <v>27887</v>
      </c>
      <c r="G27" s="43">
        <v>3.8</v>
      </c>
      <c r="H27" s="52">
        <v>9562</v>
      </c>
      <c r="I27" s="53">
        <v>13947</v>
      </c>
      <c r="J27" s="53">
        <v>16697</v>
      </c>
      <c r="K27" s="47">
        <v>20008</v>
      </c>
      <c r="L27" s="44">
        <v>23627</v>
      </c>
      <c r="M27" s="47">
        <v>30000</v>
      </c>
      <c r="N27" s="47">
        <v>33632</v>
      </c>
      <c r="O27" s="47">
        <v>35372</v>
      </c>
      <c r="P27" s="47">
        <v>37679</v>
      </c>
      <c r="Q27" s="53" t="s">
        <v>1621</v>
      </c>
    </row>
    <row r="28" spans="1:17" ht="13.5" x14ac:dyDescent="0.2">
      <c r="A28" s="54" t="s">
        <v>1624</v>
      </c>
      <c r="B28" s="35" t="s">
        <v>1625</v>
      </c>
      <c r="C28" s="52">
        <v>10</v>
      </c>
      <c r="D28" s="52">
        <v>27941</v>
      </c>
      <c r="E28" s="43">
        <v>2.2000000000000002</v>
      </c>
      <c r="F28" s="46">
        <v>30070</v>
      </c>
      <c r="G28" s="43">
        <v>2.1</v>
      </c>
      <c r="H28" s="52" t="s">
        <v>1621</v>
      </c>
      <c r="I28" s="53">
        <v>21212</v>
      </c>
      <c r="J28" s="53">
        <v>24027</v>
      </c>
      <c r="K28" s="53">
        <v>24855</v>
      </c>
      <c r="L28" s="47">
        <v>27179</v>
      </c>
      <c r="M28" s="53">
        <v>31175</v>
      </c>
      <c r="N28" s="53">
        <v>37290</v>
      </c>
      <c r="O28" s="53" t="s">
        <v>1621</v>
      </c>
      <c r="P28" s="53" t="s">
        <v>1621</v>
      </c>
      <c r="Q28" s="53" t="s">
        <v>1621</v>
      </c>
    </row>
    <row r="29" spans="1:17" ht="13.5" x14ac:dyDescent="0.2">
      <c r="A29" s="54" t="s">
        <v>1626</v>
      </c>
      <c r="B29" s="35" t="s">
        <v>1627</v>
      </c>
      <c r="C29" s="52" t="s">
        <v>1621</v>
      </c>
      <c r="D29" s="52" t="s">
        <v>1621</v>
      </c>
      <c r="E29" s="55"/>
      <c r="F29" s="52" t="s">
        <v>1621</v>
      </c>
      <c r="G29" s="55"/>
      <c r="H29" s="52" t="s">
        <v>1621</v>
      </c>
      <c r="I29" s="53" t="s">
        <v>1621</v>
      </c>
      <c r="J29" s="53" t="s">
        <v>1621</v>
      </c>
      <c r="K29" s="53" t="s">
        <v>1621</v>
      </c>
      <c r="L29" s="53" t="s">
        <v>1621</v>
      </c>
      <c r="M29" s="53" t="s">
        <v>1621</v>
      </c>
      <c r="N29" s="53" t="s">
        <v>1621</v>
      </c>
      <c r="O29" s="53" t="s">
        <v>1621</v>
      </c>
      <c r="P29" s="53" t="s">
        <v>1621</v>
      </c>
      <c r="Q29" s="53" t="s">
        <v>1621</v>
      </c>
    </row>
    <row r="30" spans="1:17" x14ac:dyDescent="0.2">
      <c r="A30" s="34" t="s">
        <v>1628</v>
      </c>
      <c r="B30" s="35" t="s">
        <v>1629</v>
      </c>
      <c r="C30" s="52">
        <v>25</v>
      </c>
      <c r="D30" s="46">
        <v>47022</v>
      </c>
      <c r="E30" s="43">
        <v>5.6</v>
      </c>
      <c r="F30" s="46">
        <v>55436</v>
      </c>
      <c r="G30" s="43">
        <v>7.2</v>
      </c>
      <c r="H30" s="52">
        <v>25213</v>
      </c>
      <c r="I30" s="47">
        <v>31216</v>
      </c>
      <c r="J30" s="47">
        <v>33999</v>
      </c>
      <c r="K30" s="47">
        <v>35674</v>
      </c>
      <c r="L30" s="47">
        <v>40939</v>
      </c>
      <c r="M30" s="47">
        <v>55032</v>
      </c>
      <c r="N30" s="53">
        <v>61270</v>
      </c>
      <c r="O30" s="53">
        <v>64863</v>
      </c>
      <c r="P30" s="53" t="s">
        <v>1621</v>
      </c>
      <c r="Q30" s="53" t="s">
        <v>1621</v>
      </c>
    </row>
    <row r="31" spans="1:17" ht="13.5" x14ac:dyDescent="0.2">
      <c r="A31" s="54" t="s">
        <v>1630</v>
      </c>
      <c r="B31" s="35" t="s">
        <v>1631</v>
      </c>
      <c r="C31" s="42" t="s">
        <v>1632</v>
      </c>
      <c r="D31" s="42"/>
      <c r="E31" s="55"/>
      <c r="F31" s="42"/>
      <c r="G31" s="55"/>
      <c r="H31" s="42"/>
      <c r="I31" s="44"/>
      <c r="J31" s="44"/>
      <c r="K31" s="44"/>
      <c r="L31" s="44"/>
      <c r="M31" s="44"/>
      <c r="N31" s="44"/>
      <c r="O31" s="44"/>
      <c r="P31" s="44"/>
      <c r="Q31" s="44"/>
    </row>
    <row r="32" spans="1:17" ht="27" x14ac:dyDescent="0.2">
      <c r="A32" s="54" t="s">
        <v>1633</v>
      </c>
      <c r="B32" s="35" t="s">
        <v>1634</v>
      </c>
      <c r="C32" s="52" t="s">
        <v>1621</v>
      </c>
      <c r="D32" s="52" t="s">
        <v>1621</v>
      </c>
      <c r="E32" s="55"/>
      <c r="F32" s="52">
        <v>91994</v>
      </c>
      <c r="G32" s="43">
        <v>6.3</v>
      </c>
      <c r="H32" s="52" t="s">
        <v>1621</v>
      </c>
      <c r="I32" s="53" t="s">
        <v>1621</v>
      </c>
      <c r="J32" s="53" t="s">
        <v>1621</v>
      </c>
      <c r="K32" s="53" t="s">
        <v>1621</v>
      </c>
      <c r="L32" s="53" t="s">
        <v>1621</v>
      </c>
      <c r="M32" s="53" t="s">
        <v>1621</v>
      </c>
      <c r="N32" s="53" t="s">
        <v>1621</v>
      </c>
      <c r="O32" s="53" t="s">
        <v>1621</v>
      </c>
      <c r="P32" s="53" t="s">
        <v>1621</v>
      </c>
      <c r="Q32" s="53" t="s">
        <v>1621</v>
      </c>
    </row>
    <row r="33" spans="1:17" ht="13.5" x14ac:dyDescent="0.2">
      <c r="A33" s="54" t="s">
        <v>1635</v>
      </c>
      <c r="B33" s="35" t="s">
        <v>1636</v>
      </c>
      <c r="C33" s="42" t="s">
        <v>1632</v>
      </c>
      <c r="D33" s="42"/>
      <c r="E33" s="55"/>
      <c r="F33" s="42"/>
      <c r="G33" s="55"/>
      <c r="H33" s="42"/>
      <c r="I33" s="44"/>
      <c r="J33" s="44"/>
      <c r="K33" s="44"/>
      <c r="L33" s="44"/>
      <c r="M33" s="44"/>
      <c r="N33" s="44"/>
      <c r="O33" s="44"/>
      <c r="P33" s="44"/>
      <c r="Q33" s="44"/>
    </row>
    <row r="34" spans="1:17" ht="13.5" x14ac:dyDescent="0.2">
      <c r="A34" s="54" t="s">
        <v>1637</v>
      </c>
      <c r="B34" s="35" t="s">
        <v>1638</v>
      </c>
      <c r="C34" s="52">
        <v>15</v>
      </c>
      <c r="D34" s="46">
        <v>38951</v>
      </c>
      <c r="E34" s="43">
        <v>-2.5</v>
      </c>
      <c r="F34" s="46">
        <v>41276</v>
      </c>
      <c r="G34" s="43">
        <v>-3</v>
      </c>
      <c r="H34" s="52" t="s">
        <v>1621</v>
      </c>
      <c r="I34" s="47">
        <v>28547</v>
      </c>
      <c r="J34" s="47">
        <v>30596</v>
      </c>
      <c r="K34" s="47">
        <v>32022</v>
      </c>
      <c r="L34" s="47">
        <v>35773</v>
      </c>
      <c r="M34" s="47">
        <v>43919</v>
      </c>
      <c r="N34" s="53">
        <v>47320</v>
      </c>
      <c r="O34" s="53">
        <v>50052</v>
      </c>
      <c r="P34" s="53" t="s">
        <v>1621</v>
      </c>
      <c r="Q34" s="53" t="s">
        <v>1621</v>
      </c>
    </row>
    <row r="35" spans="1:17" ht="13.5" x14ac:dyDescent="0.2">
      <c r="A35" s="54" t="s">
        <v>1639</v>
      </c>
      <c r="B35" s="35" t="s">
        <v>1640</v>
      </c>
      <c r="C35" s="52" t="s">
        <v>1621</v>
      </c>
      <c r="D35" s="52">
        <v>58577</v>
      </c>
      <c r="E35" s="43">
        <v>29.5</v>
      </c>
      <c r="F35" s="52">
        <v>64759</v>
      </c>
      <c r="G35" s="43">
        <v>27.8</v>
      </c>
      <c r="H35" s="52" t="s">
        <v>1621</v>
      </c>
      <c r="I35" s="53" t="s">
        <v>1621</v>
      </c>
      <c r="J35" s="53" t="s">
        <v>1621</v>
      </c>
      <c r="K35" s="53" t="s">
        <v>1621</v>
      </c>
      <c r="L35" s="53">
        <v>48362</v>
      </c>
      <c r="M35" s="53" t="s">
        <v>1621</v>
      </c>
      <c r="N35" s="53" t="s">
        <v>1621</v>
      </c>
      <c r="O35" s="53" t="s">
        <v>1621</v>
      </c>
      <c r="P35" s="53" t="s">
        <v>1621</v>
      </c>
      <c r="Q35" s="53" t="s">
        <v>1621</v>
      </c>
    </row>
    <row r="36" spans="1:17" x14ac:dyDescent="0.2">
      <c r="A36" s="34" t="s">
        <v>1641</v>
      </c>
      <c r="B36" s="35" t="s">
        <v>1642</v>
      </c>
      <c r="C36" s="42">
        <v>2184</v>
      </c>
      <c r="D36" s="42">
        <v>35518</v>
      </c>
      <c r="E36" s="43">
        <v>5.6</v>
      </c>
      <c r="F36" s="42">
        <v>41220</v>
      </c>
      <c r="G36" s="43">
        <v>6.3</v>
      </c>
      <c r="H36" s="42">
        <v>21424</v>
      </c>
      <c r="I36" s="44">
        <v>25178</v>
      </c>
      <c r="J36" s="44">
        <v>26686</v>
      </c>
      <c r="K36" s="44">
        <v>28304</v>
      </c>
      <c r="L36" s="44">
        <v>31815</v>
      </c>
      <c r="M36" s="44">
        <v>40140</v>
      </c>
      <c r="N36" s="44">
        <v>45649</v>
      </c>
      <c r="O36" s="44">
        <v>49243</v>
      </c>
      <c r="P36" s="44">
        <v>52987</v>
      </c>
      <c r="Q36" s="44">
        <v>65939</v>
      </c>
    </row>
    <row r="37" spans="1:17" ht="13.5" x14ac:dyDescent="0.2">
      <c r="A37" s="54" t="s">
        <v>1643</v>
      </c>
      <c r="B37" s="35" t="s">
        <v>1644</v>
      </c>
      <c r="C37" s="42">
        <v>313</v>
      </c>
      <c r="D37" s="42">
        <v>30314</v>
      </c>
      <c r="E37" s="43">
        <v>8.6</v>
      </c>
      <c r="F37" s="42">
        <v>35847</v>
      </c>
      <c r="G37" s="43">
        <v>11.9</v>
      </c>
      <c r="H37" s="46">
        <v>18473</v>
      </c>
      <c r="I37" s="44">
        <v>22428</v>
      </c>
      <c r="J37" s="44">
        <v>24022</v>
      </c>
      <c r="K37" s="44">
        <v>25062</v>
      </c>
      <c r="L37" s="44">
        <v>27555</v>
      </c>
      <c r="M37" s="44">
        <v>33439</v>
      </c>
      <c r="N37" s="44">
        <v>37815</v>
      </c>
      <c r="O37" s="47">
        <v>40750</v>
      </c>
      <c r="P37" s="47">
        <v>44192</v>
      </c>
      <c r="Q37" s="53">
        <v>55185</v>
      </c>
    </row>
    <row r="38" spans="1:17" ht="13.5" x14ac:dyDescent="0.2">
      <c r="A38" s="54" t="s">
        <v>1645</v>
      </c>
      <c r="B38" s="35" t="s">
        <v>1646</v>
      </c>
      <c r="C38" s="46">
        <v>44</v>
      </c>
      <c r="D38" s="46">
        <v>36909</v>
      </c>
      <c r="E38" s="43">
        <v>-1.2</v>
      </c>
      <c r="F38" s="42">
        <v>42438</v>
      </c>
      <c r="G38" s="43">
        <v>0.6</v>
      </c>
      <c r="H38" s="52">
        <v>23364</v>
      </c>
      <c r="I38" s="44">
        <v>27376</v>
      </c>
      <c r="J38" s="44">
        <v>28457</v>
      </c>
      <c r="K38" s="44">
        <v>30503</v>
      </c>
      <c r="L38" s="44">
        <v>33432</v>
      </c>
      <c r="M38" s="47">
        <v>41387</v>
      </c>
      <c r="N38" s="47">
        <v>46499</v>
      </c>
      <c r="O38" s="53">
        <v>49533</v>
      </c>
      <c r="P38" s="53">
        <v>52607</v>
      </c>
      <c r="Q38" s="53" t="s">
        <v>1621</v>
      </c>
    </row>
    <row r="39" spans="1:17" ht="27" x14ac:dyDescent="0.2">
      <c r="A39" s="54" t="s">
        <v>1647</v>
      </c>
      <c r="B39" s="35" t="s">
        <v>1648</v>
      </c>
      <c r="C39" s="42" t="s">
        <v>1632</v>
      </c>
      <c r="D39" s="42"/>
      <c r="E39" s="55"/>
      <c r="F39" s="42"/>
      <c r="G39" s="55"/>
      <c r="H39" s="42"/>
      <c r="I39" s="44"/>
      <c r="J39" s="44"/>
      <c r="K39" s="44"/>
      <c r="L39" s="44"/>
      <c r="M39" s="44"/>
      <c r="N39" s="44"/>
      <c r="O39" s="44"/>
      <c r="P39" s="44"/>
      <c r="Q39" s="44"/>
    </row>
    <row r="40" spans="1:17" ht="13.5" x14ac:dyDescent="0.2">
      <c r="A40" s="54" t="s">
        <v>1649</v>
      </c>
      <c r="B40" s="35" t="s">
        <v>1650</v>
      </c>
      <c r="C40" s="46">
        <v>41</v>
      </c>
      <c r="D40" s="42">
        <v>26864</v>
      </c>
      <c r="E40" s="43">
        <v>4</v>
      </c>
      <c r="F40" s="42">
        <v>30817</v>
      </c>
      <c r="G40" s="43">
        <v>1.1000000000000001</v>
      </c>
      <c r="H40" s="52">
        <v>16780</v>
      </c>
      <c r="I40" s="44">
        <v>21288</v>
      </c>
      <c r="J40" s="44">
        <v>22115</v>
      </c>
      <c r="K40" s="44">
        <v>22912</v>
      </c>
      <c r="L40" s="44">
        <v>24524</v>
      </c>
      <c r="M40" s="47">
        <v>29451</v>
      </c>
      <c r="N40" s="47">
        <v>33405</v>
      </c>
      <c r="O40" s="47">
        <v>35613</v>
      </c>
      <c r="P40" s="53">
        <v>37557</v>
      </c>
      <c r="Q40" s="53" t="s">
        <v>1621</v>
      </c>
    </row>
    <row r="41" spans="1:17" ht="13.5" x14ac:dyDescent="0.2">
      <c r="A41" s="54" t="s">
        <v>1651</v>
      </c>
      <c r="B41" s="35" t="s">
        <v>1652</v>
      </c>
      <c r="C41" s="52">
        <v>11</v>
      </c>
      <c r="D41" s="52">
        <v>21207</v>
      </c>
      <c r="E41" s="43">
        <v>11</v>
      </c>
      <c r="F41" s="46">
        <v>22244</v>
      </c>
      <c r="G41" s="43">
        <v>9.3000000000000007</v>
      </c>
      <c r="H41" s="52">
        <v>9542</v>
      </c>
      <c r="I41" s="53">
        <v>11956</v>
      </c>
      <c r="J41" s="53">
        <v>14560</v>
      </c>
      <c r="K41" s="53">
        <v>16255</v>
      </c>
      <c r="L41" s="53">
        <v>18975</v>
      </c>
      <c r="M41" s="53">
        <v>23557</v>
      </c>
      <c r="N41" s="53">
        <v>25086</v>
      </c>
      <c r="O41" s="53" t="s">
        <v>1621</v>
      </c>
      <c r="P41" s="53" t="s">
        <v>1621</v>
      </c>
      <c r="Q41" s="53" t="s">
        <v>1621</v>
      </c>
    </row>
    <row r="42" spans="1:17" ht="27" x14ac:dyDescent="0.2">
      <c r="A42" s="54" t="s">
        <v>1653</v>
      </c>
      <c r="B42" s="35" t="s">
        <v>1654</v>
      </c>
      <c r="C42" s="52">
        <v>7</v>
      </c>
      <c r="D42" s="52">
        <v>26098</v>
      </c>
      <c r="E42" s="43">
        <v>9.5</v>
      </c>
      <c r="F42" s="46">
        <v>30279</v>
      </c>
      <c r="G42" s="43">
        <v>14.8</v>
      </c>
      <c r="H42" s="52" t="s">
        <v>1621</v>
      </c>
      <c r="I42" s="53">
        <v>21673</v>
      </c>
      <c r="J42" s="47">
        <v>22393</v>
      </c>
      <c r="K42" s="47">
        <v>23625</v>
      </c>
      <c r="L42" s="47">
        <v>24195</v>
      </c>
      <c r="M42" s="53">
        <v>31094</v>
      </c>
      <c r="N42" s="53" t="s">
        <v>1621</v>
      </c>
      <c r="O42" s="53" t="s">
        <v>1621</v>
      </c>
      <c r="P42" s="53" t="s">
        <v>1621</v>
      </c>
      <c r="Q42" s="53" t="s">
        <v>1621</v>
      </c>
    </row>
    <row r="43" spans="1:17" ht="67.5" x14ac:dyDescent="0.2">
      <c r="A43" s="54" t="s">
        <v>1655</v>
      </c>
      <c r="B43" s="35" t="s">
        <v>1656</v>
      </c>
      <c r="C43" s="46">
        <v>52</v>
      </c>
      <c r="D43" s="46">
        <v>31620</v>
      </c>
      <c r="E43" s="43">
        <v>8</v>
      </c>
      <c r="F43" s="46">
        <v>35949</v>
      </c>
      <c r="G43" s="43">
        <v>-2.4</v>
      </c>
      <c r="H43" s="52">
        <v>17746</v>
      </c>
      <c r="I43" s="47">
        <v>23118</v>
      </c>
      <c r="J43" s="44">
        <v>25008</v>
      </c>
      <c r="K43" s="44">
        <v>26602</v>
      </c>
      <c r="L43" s="44">
        <v>28724</v>
      </c>
      <c r="M43" s="47">
        <v>35254</v>
      </c>
      <c r="N43" s="47">
        <v>39080</v>
      </c>
      <c r="O43" s="47">
        <v>41464</v>
      </c>
      <c r="P43" s="47">
        <v>44474</v>
      </c>
      <c r="Q43" s="53" t="s">
        <v>1621</v>
      </c>
    </row>
    <row r="44" spans="1:17" ht="27" x14ac:dyDescent="0.2">
      <c r="A44" s="54" t="s">
        <v>1657</v>
      </c>
      <c r="B44" s="35" t="s">
        <v>1658</v>
      </c>
      <c r="C44" s="46">
        <v>42</v>
      </c>
      <c r="D44" s="46">
        <v>34781</v>
      </c>
      <c r="E44" s="43">
        <v>5.6</v>
      </c>
      <c r="F44" s="42">
        <v>39132</v>
      </c>
      <c r="G44" s="43">
        <v>3.2</v>
      </c>
      <c r="H44" s="42">
        <v>22595</v>
      </c>
      <c r="I44" s="44">
        <v>25559</v>
      </c>
      <c r="J44" s="44">
        <v>26423</v>
      </c>
      <c r="K44" s="44">
        <v>27885</v>
      </c>
      <c r="L44" s="47">
        <v>30875</v>
      </c>
      <c r="M44" s="47">
        <v>38650</v>
      </c>
      <c r="N44" s="47">
        <v>42980</v>
      </c>
      <c r="O44" s="53">
        <v>44843</v>
      </c>
      <c r="P44" s="53">
        <v>49334</v>
      </c>
      <c r="Q44" s="53" t="s">
        <v>1621</v>
      </c>
    </row>
    <row r="45" spans="1:17" ht="27" x14ac:dyDescent="0.2">
      <c r="A45" s="54" t="s">
        <v>1659</v>
      </c>
      <c r="B45" s="35" t="s">
        <v>1660</v>
      </c>
      <c r="C45" s="46">
        <v>57</v>
      </c>
      <c r="D45" s="42">
        <v>29304</v>
      </c>
      <c r="E45" s="43">
        <v>7.4</v>
      </c>
      <c r="F45" s="42">
        <v>32959</v>
      </c>
      <c r="G45" s="43">
        <v>5.2</v>
      </c>
      <c r="H45" s="52">
        <v>13788</v>
      </c>
      <c r="I45" s="47">
        <v>21253</v>
      </c>
      <c r="J45" s="44">
        <v>22664</v>
      </c>
      <c r="K45" s="44">
        <v>23909</v>
      </c>
      <c r="L45" s="44">
        <v>26594</v>
      </c>
      <c r="M45" s="47">
        <v>31949</v>
      </c>
      <c r="N45" s="47">
        <v>36563</v>
      </c>
      <c r="O45" s="47">
        <v>40166</v>
      </c>
      <c r="P45" s="53">
        <v>43196</v>
      </c>
      <c r="Q45" s="53" t="s">
        <v>1621</v>
      </c>
    </row>
    <row r="46" spans="1:17" ht="27" x14ac:dyDescent="0.2">
      <c r="A46" s="54" t="s">
        <v>1661</v>
      </c>
      <c r="B46" s="35" t="s">
        <v>1662</v>
      </c>
      <c r="C46" s="52">
        <v>9</v>
      </c>
      <c r="D46" s="52">
        <v>60982</v>
      </c>
      <c r="E46" s="43">
        <v>1.8</v>
      </c>
      <c r="F46" s="46">
        <v>63441</v>
      </c>
      <c r="G46" s="43">
        <v>4.9000000000000004</v>
      </c>
      <c r="H46" s="52" t="s">
        <v>1621</v>
      </c>
      <c r="I46" s="53">
        <v>33667</v>
      </c>
      <c r="J46" s="53">
        <v>36486</v>
      </c>
      <c r="K46" s="53" t="s">
        <v>1621</v>
      </c>
      <c r="L46" s="53">
        <v>52611</v>
      </c>
      <c r="M46" s="53">
        <v>66834</v>
      </c>
      <c r="N46" s="53" t="s">
        <v>1621</v>
      </c>
      <c r="O46" s="53" t="s">
        <v>1621</v>
      </c>
      <c r="P46" s="53" t="s">
        <v>1621</v>
      </c>
      <c r="Q46" s="53" t="s">
        <v>1621</v>
      </c>
    </row>
    <row r="47" spans="1:17" ht="27" x14ac:dyDescent="0.2">
      <c r="A47" s="54" t="s">
        <v>1663</v>
      </c>
      <c r="B47" s="35" t="s">
        <v>1664</v>
      </c>
      <c r="C47" s="46">
        <v>82</v>
      </c>
      <c r="D47" s="46">
        <v>36044</v>
      </c>
      <c r="E47" s="43">
        <v>0.4</v>
      </c>
      <c r="F47" s="46">
        <v>43448</v>
      </c>
      <c r="G47" s="43">
        <v>-0.1</v>
      </c>
      <c r="H47" s="46">
        <v>22611</v>
      </c>
      <c r="I47" s="44">
        <v>26996</v>
      </c>
      <c r="J47" s="44">
        <v>28364</v>
      </c>
      <c r="K47" s="44">
        <v>29770</v>
      </c>
      <c r="L47" s="44">
        <v>32020</v>
      </c>
      <c r="M47" s="47">
        <v>41159</v>
      </c>
      <c r="N47" s="47">
        <v>47180</v>
      </c>
      <c r="O47" s="47">
        <v>49997</v>
      </c>
      <c r="P47" s="53">
        <v>54530</v>
      </c>
      <c r="Q47" s="53" t="s">
        <v>1621</v>
      </c>
    </row>
    <row r="48" spans="1:17" ht="40.5" x14ac:dyDescent="0.2">
      <c r="A48" s="54" t="s">
        <v>1665</v>
      </c>
      <c r="B48" s="35" t="s">
        <v>1666</v>
      </c>
      <c r="C48" s="46">
        <v>42</v>
      </c>
      <c r="D48" s="46">
        <v>35961</v>
      </c>
      <c r="E48" s="43">
        <v>1.2</v>
      </c>
      <c r="F48" s="42">
        <v>42458</v>
      </c>
      <c r="G48" s="43">
        <v>6.2</v>
      </c>
      <c r="H48" s="46">
        <v>24025</v>
      </c>
      <c r="I48" s="44">
        <v>27530</v>
      </c>
      <c r="J48" s="44">
        <v>28656</v>
      </c>
      <c r="K48" s="44">
        <v>30460</v>
      </c>
      <c r="L48" s="47">
        <v>33438</v>
      </c>
      <c r="M48" s="47">
        <v>40015</v>
      </c>
      <c r="N48" s="53">
        <v>44146</v>
      </c>
      <c r="O48" s="53">
        <v>47283</v>
      </c>
      <c r="P48" s="53" t="s">
        <v>1621</v>
      </c>
      <c r="Q48" s="53" t="s">
        <v>1621</v>
      </c>
    </row>
    <row r="49" spans="1:17" ht="27" x14ac:dyDescent="0.2">
      <c r="A49" s="54" t="s">
        <v>1667</v>
      </c>
      <c r="B49" s="35" t="s">
        <v>1668</v>
      </c>
      <c r="C49" s="42">
        <v>146</v>
      </c>
      <c r="D49" s="42">
        <v>31415</v>
      </c>
      <c r="E49" s="43">
        <v>5.6</v>
      </c>
      <c r="F49" s="42">
        <v>36778</v>
      </c>
      <c r="G49" s="43">
        <v>6.5</v>
      </c>
      <c r="H49" s="42">
        <v>21034</v>
      </c>
      <c r="I49" s="44">
        <v>23611</v>
      </c>
      <c r="J49" s="44">
        <v>24875</v>
      </c>
      <c r="K49" s="44">
        <v>25906</v>
      </c>
      <c r="L49" s="44">
        <v>28247</v>
      </c>
      <c r="M49" s="44">
        <v>34589</v>
      </c>
      <c r="N49" s="47">
        <v>39004</v>
      </c>
      <c r="O49" s="47">
        <v>42540</v>
      </c>
      <c r="P49" s="47">
        <v>45267</v>
      </c>
      <c r="Q49" s="53" t="s">
        <v>1621</v>
      </c>
    </row>
    <row r="50" spans="1:17" ht="27" x14ac:dyDescent="0.2">
      <c r="A50" s="54" t="s">
        <v>1669</v>
      </c>
      <c r="B50" s="35" t="s">
        <v>1670</v>
      </c>
      <c r="C50" s="46">
        <v>80</v>
      </c>
      <c r="D50" s="42">
        <v>35144</v>
      </c>
      <c r="E50" s="43">
        <v>4.3</v>
      </c>
      <c r="F50" s="46">
        <v>41040</v>
      </c>
      <c r="G50" s="43">
        <v>10.5</v>
      </c>
      <c r="H50" s="46">
        <v>22331</v>
      </c>
      <c r="I50" s="44">
        <v>26454</v>
      </c>
      <c r="J50" s="44">
        <v>27838</v>
      </c>
      <c r="K50" s="44">
        <v>29858</v>
      </c>
      <c r="L50" s="44">
        <v>32096</v>
      </c>
      <c r="M50" s="47">
        <v>39982</v>
      </c>
      <c r="N50" s="47">
        <v>44919</v>
      </c>
      <c r="O50" s="47">
        <v>47790</v>
      </c>
      <c r="P50" s="47">
        <v>50968</v>
      </c>
      <c r="Q50" s="53" t="s">
        <v>1621</v>
      </c>
    </row>
    <row r="51" spans="1:17" ht="13.5" x14ac:dyDescent="0.2">
      <c r="A51" s="54" t="s">
        <v>1671</v>
      </c>
      <c r="B51" s="35" t="s">
        <v>1672</v>
      </c>
      <c r="C51" s="46">
        <v>70</v>
      </c>
      <c r="D51" s="42">
        <v>42192</v>
      </c>
      <c r="E51" s="43">
        <v>5.5</v>
      </c>
      <c r="F51" s="42">
        <v>46677</v>
      </c>
      <c r="G51" s="43">
        <v>6.9</v>
      </c>
      <c r="H51" s="42">
        <v>25555</v>
      </c>
      <c r="I51" s="44">
        <v>30393</v>
      </c>
      <c r="J51" s="44">
        <v>32053</v>
      </c>
      <c r="K51" s="44">
        <v>34423</v>
      </c>
      <c r="L51" s="44">
        <v>38235</v>
      </c>
      <c r="M51" s="47">
        <v>45788</v>
      </c>
      <c r="N51" s="47">
        <v>53753</v>
      </c>
      <c r="O51" s="47">
        <v>56541</v>
      </c>
      <c r="P51" s="53">
        <v>63440</v>
      </c>
      <c r="Q51" s="53" t="s">
        <v>1621</v>
      </c>
    </row>
    <row r="52" spans="1:17" ht="40.5" x14ac:dyDescent="0.2">
      <c r="A52" s="54" t="s">
        <v>1673</v>
      </c>
      <c r="B52" s="35" t="s">
        <v>1674</v>
      </c>
      <c r="C52" s="42">
        <v>256</v>
      </c>
      <c r="D52" s="42">
        <v>35164</v>
      </c>
      <c r="E52" s="43">
        <v>7.7</v>
      </c>
      <c r="F52" s="42">
        <v>39375</v>
      </c>
      <c r="G52" s="43">
        <v>6.1</v>
      </c>
      <c r="H52" s="42">
        <v>21888</v>
      </c>
      <c r="I52" s="44">
        <v>25684</v>
      </c>
      <c r="J52" s="44">
        <v>27254</v>
      </c>
      <c r="K52" s="44">
        <v>28829</v>
      </c>
      <c r="L52" s="44">
        <v>31770</v>
      </c>
      <c r="M52" s="44">
        <v>39052</v>
      </c>
      <c r="N52" s="44">
        <v>43711</v>
      </c>
      <c r="O52" s="44">
        <v>46251</v>
      </c>
      <c r="P52" s="44">
        <v>49340</v>
      </c>
      <c r="Q52" s="53">
        <v>59387</v>
      </c>
    </row>
    <row r="53" spans="1:17" ht="27" x14ac:dyDescent="0.2">
      <c r="A53" s="54" t="s">
        <v>1675</v>
      </c>
      <c r="B53" s="35" t="s">
        <v>1676</v>
      </c>
      <c r="C53" s="46">
        <v>124</v>
      </c>
      <c r="D53" s="46">
        <v>37633</v>
      </c>
      <c r="E53" s="43">
        <v>0.7</v>
      </c>
      <c r="F53" s="42">
        <v>45935</v>
      </c>
      <c r="G53" s="43">
        <v>4.5</v>
      </c>
      <c r="H53" s="42">
        <v>21693</v>
      </c>
      <c r="I53" s="44">
        <v>26309</v>
      </c>
      <c r="J53" s="44">
        <v>27845</v>
      </c>
      <c r="K53" s="44">
        <v>30000</v>
      </c>
      <c r="L53" s="44">
        <v>34081</v>
      </c>
      <c r="M53" s="47">
        <v>45601</v>
      </c>
      <c r="N53" s="47">
        <v>51585</v>
      </c>
      <c r="O53" s="47">
        <v>55656</v>
      </c>
      <c r="P53" s="47">
        <v>60337</v>
      </c>
      <c r="Q53" s="53" t="s">
        <v>1621</v>
      </c>
    </row>
    <row r="54" spans="1:17" ht="27" x14ac:dyDescent="0.2">
      <c r="A54" s="54" t="s">
        <v>1677</v>
      </c>
      <c r="B54" s="35" t="s">
        <v>1678</v>
      </c>
      <c r="C54" s="46">
        <v>98</v>
      </c>
      <c r="D54" s="42">
        <v>37669</v>
      </c>
      <c r="E54" s="43">
        <v>9.3000000000000007</v>
      </c>
      <c r="F54" s="42">
        <v>43939</v>
      </c>
      <c r="G54" s="43">
        <v>5.4</v>
      </c>
      <c r="H54" s="42">
        <v>22516</v>
      </c>
      <c r="I54" s="44">
        <v>25690</v>
      </c>
      <c r="J54" s="44">
        <v>27234</v>
      </c>
      <c r="K54" s="44">
        <v>28900</v>
      </c>
      <c r="L54" s="44">
        <v>32720</v>
      </c>
      <c r="M54" s="47">
        <v>41740</v>
      </c>
      <c r="N54" s="47">
        <v>49760</v>
      </c>
      <c r="O54" s="47">
        <v>53737</v>
      </c>
      <c r="P54" s="47">
        <v>56303</v>
      </c>
      <c r="Q54" s="53" t="s">
        <v>1621</v>
      </c>
    </row>
    <row r="55" spans="1:17" ht="27" x14ac:dyDescent="0.2">
      <c r="A55" s="54" t="s">
        <v>1679</v>
      </c>
      <c r="B55" s="35" t="s">
        <v>1680</v>
      </c>
      <c r="C55" s="42">
        <v>185</v>
      </c>
      <c r="D55" s="42">
        <v>38968</v>
      </c>
      <c r="E55" s="43">
        <v>5.2</v>
      </c>
      <c r="F55" s="42">
        <v>46420</v>
      </c>
      <c r="G55" s="43">
        <v>6.9</v>
      </c>
      <c r="H55" s="42">
        <v>24049</v>
      </c>
      <c r="I55" s="44">
        <v>27756</v>
      </c>
      <c r="J55" s="44">
        <v>29239</v>
      </c>
      <c r="K55" s="44">
        <v>31762</v>
      </c>
      <c r="L55" s="44">
        <v>35498</v>
      </c>
      <c r="M55" s="44">
        <v>43254</v>
      </c>
      <c r="N55" s="44">
        <v>48773</v>
      </c>
      <c r="O55" s="47">
        <v>51486</v>
      </c>
      <c r="P55" s="47">
        <v>55644</v>
      </c>
      <c r="Q55" s="53" t="s">
        <v>1621</v>
      </c>
    </row>
    <row r="56" spans="1:17" ht="27" x14ac:dyDescent="0.2">
      <c r="A56" s="54" t="s">
        <v>1681</v>
      </c>
      <c r="B56" s="35" t="s">
        <v>1682</v>
      </c>
      <c r="C56" s="46">
        <v>111</v>
      </c>
      <c r="D56" s="46">
        <v>39869</v>
      </c>
      <c r="E56" s="43">
        <v>1.2</v>
      </c>
      <c r="F56" s="42">
        <v>44252</v>
      </c>
      <c r="G56" s="43">
        <v>3.8</v>
      </c>
      <c r="H56" s="46">
        <v>23829</v>
      </c>
      <c r="I56" s="47">
        <v>27766</v>
      </c>
      <c r="J56" s="47">
        <v>29935</v>
      </c>
      <c r="K56" s="44">
        <v>31803</v>
      </c>
      <c r="L56" s="47">
        <v>35289</v>
      </c>
      <c r="M56" s="47">
        <v>44091</v>
      </c>
      <c r="N56" s="47">
        <v>49937</v>
      </c>
      <c r="O56" s="47">
        <v>53595</v>
      </c>
      <c r="P56" s="53">
        <v>57571</v>
      </c>
      <c r="Q56" s="53" t="s">
        <v>1621</v>
      </c>
    </row>
    <row r="57" spans="1:17" ht="27" x14ac:dyDescent="0.2">
      <c r="A57" s="54" t="s">
        <v>1683</v>
      </c>
      <c r="B57" s="35" t="s">
        <v>1684</v>
      </c>
      <c r="C57" s="42">
        <v>192</v>
      </c>
      <c r="D57" s="42">
        <v>48398</v>
      </c>
      <c r="E57" s="43">
        <v>6.2</v>
      </c>
      <c r="F57" s="42">
        <v>51074</v>
      </c>
      <c r="G57" s="43">
        <v>6.2</v>
      </c>
      <c r="H57" s="42">
        <v>29152</v>
      </c>
      <c r="I57" s="44">
        <v>34469</v>
      </c>
      <c r="J57" s="44">
        <v>37477</v>
      </c>
      <c r="K57" s="44">
        <v>40165</v>
      </c>
      <c r="L57" s="44">
        <v>44508</v>
      </c>
      <c r="M57" s="44">
        <v>52873</v>
      </c>
      <c r="N57" s="44">
        <v>57262</v>
      </c>
      <c r="O57" s="44">
        <v>60755</v>
      </c>
      <c r="P57" s="44">
        <v>64109</v>
      </c>
      <c r="Q57" s="53">
        <v>74410</v>
      </c>
    </row>
    <row r="58" spans="1:17" ht="13.5" x14ac:dyDescent="0.2">
      <c r="A58" s="54" t="s">
        <v>1685</v>
      </c>
      <c r="B58" s="35" t="s">
        <v>1686</v>
      </c>
      <c r="C58" s="46">
        <v>68</v>
      </c>
      <c r="D58" s="42">
        <v>28746</v>
      </c>
      <c r="E58" s="43">
        <v>5.6</v>
      </c>
      <c r="F58" s="42">
        <v>31794</v>
      </c>
      <c r="G58" s="43">
        <v>2.6</v>
      </c>
      <c r="H58" s="46">
        <v>19323</v>
      </c>
      <c r="I58" s="44">
        <v>22818</v>
      </c>
      <c r="J58" s="44">
        <v>23804</v>
      </c>
      <c r="K58" s="44">
        <v>24694</v>
      </c>
      <c r="L58" s="44">
        <v>26487</v>
      </c>
      <c r="M58" s="47">
        <v>31475</v>
      </c>
      <c r="N58" s="47">
        <v>34828</v>
      </c>
      <c r="O58" s="47">
        <v>37126</v>
      </c>
      <c r="P58" s="53">
        <v>40123</v>
      </c>
      <c r="Q58" s="53" t="s">
        <v>1621</v>
      </c>
    </row>
    <row r="59" spans="1:17" ht="13.5" x14ac:dyDescent="0.2">
      <c r="A59" s="54" t="s">
        <v>1687</v>
      </c>
      <c r="B59" s="35" t="s">
        <v>1688</v>
      </c>
      <c r="C59" s="46">
        <v>75</v>
      </c>
      <c r="D59" s="42">
        <v>32398</v>
      </c>
      <c r="E59" s="43">
        <v>6.5</v>
      </c>
      <c r="F59" s="42">
        <v>38508</v>
      </c>
      <c r="G59" s="43">
        <v>7.5</v>
      </c>
      <c r="H59" s="52">
        <v>14278</v>
      </c>
      <c r="I59" s="47">
        <v>22165</v>
      </c>
      <c r="J59" s="44">
        <v>23851</v>
      </c>
      <c r="K59" s="44">
        <v>25240</v>
      </c>
      <c r="L59" s="47">
        <v>28568</v>
      </c>
      <c r="M59" s="47">
        <v>36216</v>
      </c>
      <c r="N59" s="47">
        <v>42039</v>
      </c>
      <c r="O59" s="53">
        <v>44989</v>
      </c>
      <c r="P59" s="53">
        <v>49573</v>
      </c>
      <c r="Q59" s="53" t="s">
        <v>1621</v>
      </c>
    </row>
    <row r="60" spans="1:17" ht="27" x14ac:dyDescent="0.2">
      <c r="A60" s="54" t="s">
        <v>1689</v>
      </c>
      <c r="B60" s="35" t="s">
        <v>1690</v>
      </c>
      <c r="C60" s="46">
        <v>80</v>
      </c>
      <c r="D60" s="46">
        <v>40328</v>
      </c>
      <c r="E60" s="43">
        <v>11.4</v>
      </c>
      <c r="F60" s="42">
        <v>45016</v>
      </c>
      <c r="G60" s="43">
        <v>11.3</v>
      </c>
      <c r="H60" s="46">
        <v>22865</v>
      </c>
      <c r="I60" s="44">
        <v>27368</v>
      </c>
      <c r="J60" s="44">
        <v>29582</v>
      </c>
      <c r="K60" s="44">
        <v>32112</v>
      </c>
      <c r="L60" s="44">
        <v>36145</v>
      </c>
      <c r="M60" s="47">
        <v>47249</v>
      </c>
      <c r="N60" s="47">
        <v>52106</v>
      </c>
      <c r="O60" s="47">
        <v>55051</v>
      </c>
      <c r="P60" s="47">
        <v>58158</v>
      </c>
      <c r="Q60" s="53" t="s">
        <v>1621</v>
      </c>
    </row>
    <row r="61" spans="1:17" ht="25.5" x14ac:dyDescent="0.2">
      <c r="A61" s="34" t="s">
        <v>1691</v>
      </c>
      <c r="B61" s="35" t="s">
        <v>1692</v>
      </c>
      <c r="C61" s="46">
        <v>104</v>
      </c>
      <c r="D61" s="42">
        <v>51886</v>
      </c>
      <c r="E61" s="43">
        <v>4.4000000000000004</v>
      </c>
      <c r="F61" s="42">
        <v>58605</v>
      </c>
      <c r="G61" s="43">
        <v>6.7</v>
      </c>
      <c r="H61" s="42">
        <v>25643</v>
      </c>
      <c r="I61" s="44">
        <v>34761</v>
      </c>
      <c r="J61" s="44">
        <v>37550</v>
      </c>
      <c r="K61" s="44">
        <v>39799</v>
      </c>
      <c r="L61" s="44">
        <v>45328</v>
      </c>
      <c r="M61" s="47">
        <v>58546</v>
      </c>
      <c r="N61" s="47">
        <v>68766</v>
      </c>
      <c r="O61" s="47">
        <v>73580</v>
      </c>
      <c r="P61" s="47">
        <v>78153</v>
      </c>
      <c r="Q61" s="53" t="s">
        <v>1621</v>
      </c>
    </row>
    <row r="62" spans="1:17" ht="27" x14ac:dyDescent="0.2">
      <c r="A62" s="54" t="s">
        <v>1693</v>
      </c>
      <c r="B62" s="35" t="s">
        <v>1694</v>
      </c>
      <c r="C62" s="46">
        <v>104</v>
      </c>
      <c r="D62" s="42">
        <v>51886</v>
      </c>
      <c r="E62" s="43">
        <v>4.4000000000000004</v>
      </c>
      <c r="F62" s="42">
        <v>58605</v>
      </c>
      <c r="G62" s="43">
        <v>6.7</v>
      </c>
      <c r="H62" s="42">
        <v>25643</v>
      </c>
      <c r="I62" s="44">
        <v>34761</v>
      </c>
      <c r="J62" s="44">
        <v>37550</v>
      </c>
      <c r="K62" s="44">
        <v>39799</v>
      </c>
      <c r="L62" s="44">
        <v>45328</v>
      </c>
      <c r="M62" s="47">
        <v>58546</v>
      </c>
      <c r="N62" s="47">
        <v>68766</v>
      </c>
      <c r="O62" s="47">
        <v>73580</v>
      </c>
      <c r="P62" s="47">
        <v>78153</v>
      </c>
      <c r="Q62" s="53" t="s">
        <v>1621</v>
      </c>
    </row>
    <row r="63" spans="1:17" ht="38.25" x14ac:dyDescent="0.2">
      <c r="A63" s="34" t="s">
        <v>1695</v>
      </c>
      <c r="B63" s="35" t="s">
        <v>1696</v>
      </c>
      <c r="C63" s="42">
        <v>185</v>
      </c>
      <c r="D63" s="42">
        <v>38435</v>
      </c>
      <c r="E63" s="43">
        <v>9.1999999999999993</v>
      </c>
      <c r="F63" s="42">
        <v>41206</v>
      </c>
      <c r="G63" s="43">
        <v>8.6999999999999993</v>
      </c>
      <c r="H63" s="52">
        <v>23302</v>
      </c>
      <c r="I63" s="44">
        <v>27373</v>
      </c>
      <c r="J63" s="44">
        <v>29282</v>
      </c>
      <c r="K63" s="44">
        <v>31499</v>
      </c>
      <c r="L63" s="44">
        <v>35256</v>
      </c>
      <c r="M63" s="44">
        <v>41927</v>
      </c>
      <c r="N63" s="44">
        <v>45998</v>
      </c>
      <c r="O63" s="44">
        <v>48565</v>
      </c>
      <c r="P63" s="47">
        <v>51223</v>
      </c>
      <c r="Q63" s="53" t="s">
        <v>1621</v>
      </c>
    </row>
    <row r="64" spans="1:17" ht="27" x14ac:dyDescent="0.2">
      <c r="A64" s="54" t="s">
        <v>1697</v>
      </c>
      <c r="B64" s="35" t="s">
        <v>1698</v>
      </c>
      <c r="C64" s="46">
        <v>63</v>
      </c>
      <c r="D64" s="42">
        <v>41568</v>
      </c>
      <c r="E64" s="43">
        <v>9.6999999999999993</v>
      </c>
      <c r="F64" s="42">
        <v>43281</v>
      </c>
      <c r="G64" s="43">
        <v>3.5</v>
      </c>
      <c r="H64" s="42">
        <v>25667</v>
      </c>
      <c r="I64" s="44">
        <v>31929</v>
      </c>
      <c r="J64" s="44">
        <v>33585</v>
      </c>
      <c r="K64" s="44">
        <v>35533</v>
      </c>
      <c r="L64" s="44">
        <v>38315</v>
      </c>
      <c r="M64" s="44">
        <v>44437</v>
      </c>
      <c r="N64" s="44">
        <v>47700</v>
      </c>
      <c r="O64" s="47">
        <v>49900</v>
      </c>
      <c r="P64" s="47">
        <v>52230</v>
      </c>
      <c r="Q64" s="53" t="s">
        <v>1621</v>
      </c>
    </row>
    <row r="65" spans="1:17" ht="13.5" x14ac:dyDescent="0.2">
      <c r="A65" s="54" t="s">
        <v>1699</v>
      </c>
      <c r="B65" s="35" t="s">
        <v>1700</v>
      </c>
      <c r="C65" s="52">
        <v>18</v>
      </c>
      <c r="D65" s="46">
        <v>40031</v>
      </c>
      <c r="E65" s="43">
        <v>6.1</v>
      </c>
      <c r="F65" s="42">
        <v>42935</v>
      </c>
      <c r="G65" s="43">
        <v>9</v>
      </c>
      <c r="H65" s="52">
        <v>25865</v>
      </c>
      <c r="I65" s="47">
        <v>29895</v>
      </c>
      <c r="J65" s="47">
        <v>31855</v>
      </c>
      <c r="K65" s="47">
        <v>33305</v>
      </c>
      <c r="L65" s="47">
        <v>37899</v>
      </c>
      <c r="M65" s="47">
        <v>43890</v>
      </c>
      <c r="N65" s="53">
        <v>49637</v>
      </c>
      <c r="O65" s="53">
        <v>51587</v>
      </c>
      <c r="P65" s="53" t="s">
        <v>1621</v>
      </c>
      <c r="Q65" s="53" t="s">
        <v>1621</v>
      </c>
    </row>
    <row r="66" spans="1:17" ht="40.5" x14ac:dyDescent="0.2">
      <c r="A66" s="54" t="s">
        <v>1701</v>
      </c>
      <c r="B66" s="35" t="s">
        <v>1702</v>
      </c>
      <c r="C66" s="46">
        <v>99</v>
      </c>
      <c r="D66" s="46">
        <v>35716</v>
      </c>
      <c r="E66" s="43">
        <v>8.6999999999999993</v>
      </c>
      <c r="F66" s="42">
        <v>39641</v>
      </c>
      <c r="G66" s="43">
        <v>10.6</v>
      </c>
      <c r="H66" s="52" t="s">
        <v>1621</v>
      </c>
      <c r="I66" s="47">
        <v>25392</v>
      </c>
      <c r="J66" s="47">
        <v>27064</v>
      </c>
      <c r="K66" s="47">
        <v>28685</v>
      </c>
      <c r="L66" s="47">
        <v>32353</v>
      </c>
      <c r="M66" s="47">
        <v>39411</v>
      </c>
      <c r="N66" s="47">
        <v>43479</v>
      </c>
      <c r="O66" s="47">
        <v>46257</v>
      </c>
      <c r="P66" s="53">
        <v>49317</v>
      </c>
      <c r="Q66" s="53" t="s">
        <v>1621</v>
      </c>
    </row>
    <row r="67" spans="1:17" ht="27" x14ac:dyDescent="0.2">
      <c r="A67" s="54" t="s">
        <v>1703</v>
      </c>
      <c r="B67" s="35" t="s">
        <v>1704</v>
      </c>
      <c r="C67" s="52" t="s">
        <v>1621</v>
      </c>
      <c r="D67" s="52">
        <v>35973</v>
      </c>
      <c r="E67" s="43">
        <v>11.7</v>
      </c>
      <c r="F67" s="52">
        <v>39419</v>
      </c>
      <c r="G67" s="43">
        <v>20.3</v>
      </c>
      <c r="H67" s="52" t="s">
        <v>1621</v>
      </c>
      <c r="I67" s="53" t="s">
        <v>1621</v>
      </c>
      <c r="J67" s="53" t="s">
        <v>1621</v>
      </c>
      <c r="K67" s="53" t="s">
        <v>1621</v>
      </c>
      <c r="L67" s="53">
        <v>33907</v>
      </c>
      <c r="M67" s="53" t="s">
        <v>1621</v>
      </c>
      <c r="N67" s="53" t="s">
        <v>1621</v>
      </c>
      <c r="O67" s="53" t="s">
        <v>1621</v>
      </c>
      <c r="P67" s="53" t="s">
        <v>1621</v>
      </c>
      <c r="Q67" s="53" t="s">
        <v>1621</v>
      </c>
    </row>
    <row r="68" spans="1:17" x14ac:dyDescent="0.2">
      <c r="A68" s="34" t="s">
        <v>1705</v>
      </c>
      <c r="B68" s="35" t="s">
        <v>1706</v>
      </c>
      <c r="C68" s="42">
        <v>877</v>
      </c>
      <c r="D68" s="42">
        <v>38209</v>
      </c>
      <c r="E68" s="43">
        <v>9.5</v>
      </c>
      <c r="F68" s="42">
        <v>43626</v>
      </c>
      <c r="G68" s="43">
        <v>9.3000000000000007</v>
      </c>
      <c r="H68" s="46">
        <v>14049</v>
      </c>
      <c r="I68" s="44">
        <v>24000</v>
      </c>
      <c r="J68" s="44">
        <v>26871</v>
      </c>
      <c r="K68" s="44">
        <v>29221</v>
      </c>
      <c r="L68" s="44">
        <v>33835</v>
      </c>
      <c r="M68" s="44">
        <v>42827</v>
      </c>
      <c r="N68" s="44">
        <v>49207</v>
      </c>
      <c r="O68" s="44">
        <v>53463</v>
      </c>
      <c r="P68" s="44">
        <v>58991</v>
      </c>
      <c r="Q68" s="47">
        <v>74034</v>
      </c>
    </row>
    <row r="69" spans="1:17" ht="13.5" x14ac:dyDescent="0.2">
      <c r="A69" s="54" t="s">
        <v>1707</v>
      </c>
      <c r="B69" s="35" t="s">
        <v>1708</v>
      </c>
      <c r="C69" s="42">
        <v>278</v>
      </c>
      <c r="D69" s="42">
        <v>42113</v>
      </c>
      <c r="E69" s="43">
        <v>9.5</v>
      </c>
      <c r="F69" s="42">
        <v>51073</v>
      </c>
      <c r="G69" s="43">
        <v>10.3</v>
      </c>
      <c r="H69" s="52">
        <v>16824</v>
      </c>
      <c r="I69" s="44">
        <v>25462</v>
      </c>
      <c r="J69" s="44">
        <v>28875</v>
      </c>
      <c r="K69" s="44">
        <v>31472</v>
      </c>
      <c r="L69" s="44">
        <v>36681</v>
      </c>
      <c r="M69" s="44">
        <v>48370</v>
      </c>
      <c r="N69" s="44">
        <v>58163</v>
      </c>
      <c r="O69" s="47">
        <v>63156</v>
      </c>
      <c r="P69" s="47">
        <v>68799</v>
      </c>
      <c r="Q69" s="53">
        <v>88559</v>
      </c>
    </row>
    <row r="70" spans="1:17" ht="13.5" x14ac:dyDescent="0.2">
      <c r="A70" s="54" t="s">
        <v>1709</v>
      </c>
      <c r="B70" s="35" t="s">
        <v>1710</v>
      </c>
      <c r="C70" s="42">
        <v>146</v>
      </c>
      <c r="D70" s="42">
        <v>41948</v>
      </c>
      <c r="E70" s="43">
        <v>8.5</v>
      </c>
      <c r="F70" s="42">
        <v>47171</v>
      </c>
      <c r="G70" s="43">
        <v>9.1999999999999993</v>
      </c>
      <c r="H70" s="46">
        <v>21770</v>
      </c>
      <c r="I70" s="44">
        <v>27705</v>
      </c>
      <c r="J70" s="44">
        <v>30522</v>
      </c>
      <c r="K70" s="44">
        <v>33037</v>
      </c>
      <c r="L70" s="44">
        <v>37746</v>
      </c>
      <c r="M70" s="44">
        <v>48350</v>
      </c>
      <c r="N70" s="47">
        <v>55550</v>
      </c>
      <c r="O70" s="47">
        <v>60000</v>
      </c>
      <c r="P70" s="47">
        <v>64056</v>
      </c>
      <c r="Q70" s="53" t="s">
        <v>1621</v>
      </c>
    </row>
    <row r="71" spans="1:17" ht="27" x14ac:dyDescent="0.2">
      <c r="A71" s="54" t="s">
        <v>1711</v>
      </c>
      <c r="B71" s="35" t="s">
        <v>1712</v>
      </c>
      <c r="C71" s="42">
        <v>453</v>
      </c>
      <c r="D71" s="42">
        <v>35313</v>
      </c>
      <c r="E71" s="43">
        <v>7.6</v>
      </c>
      <c r="F71" s="42">
        <v>37914</v>
      </c>
      <c r="G71" s="43">
        <v>8.9</v>
      </c>
      <c r="H71" s="46">
        <v>12570</v>
      </c>
      <c r="I71" s="44">
        <v>22049</v>
      </c>
      <c r="J71" s="44">
        <v>24762</v>
      </c>
      <c r="K71" s="44">
        <v>27226</v>
      </c>
      <c r="L71" s="44">
        <v>31475</v>
      </c>
      <c r="M71" s="44">
        <v>39479</v>
      </c>
      <c r="N71" s="44">
        <v>43665</v>
      </c>
      <c r="O71" s="44">
        <v>46702</v>
      </c>
      <c r="P71" s="44">
        <v>50412</v>
      </c>
      <c r="Q71" s="47">
        <v>62110</v>
      </c>
    </row>
    <row r="72" spans="1:17" ht="38.25" x14ac:dyDescent="0.2">
      <c r="A72" s="34" t="s">
        <v>1713</v>
      </c>
      <c r="B72" s="35" t="s">
        <v>1714</v>
      </c>
      <c r="C72" s="42">
        <v>3045</v>
      </c>
      <c r="D72" s="42">
        <v>25560</v>
      </c>
      <c r="E72" s="43">
        <v>8</v>
      </c>
      <c r="F72" s="42">
        <v>30854</v>
      </c>
      <c r="G72" s="43">
        <v>8.5</v>
      </c>
      <c r="H72" s="42">
        <v>9031</v>
      </c>
      <c r="I72" s="44">
        <v>12973</v>
      </c>
      <c r="J72" s="44">
        <v>15193</v>
      </c>
      <c r="K72" s="44">
        <v>17829</v>
      </c>
      <c r="L72" s="44">
        <v>22460</v>
      </c>
      <c r="M72" s="44">
        <v>29275</v>
      </c>
      <c r="N72" s="44">
        <v>34132</v>
      </c>
      <c r="O72" s="44">
        <v>37000</v>
      </c>
      <c r="P72" s="44">
        <v>41018</v>
      </c>
      <c r="Q72" s="44">
        <v>54968</v>
      </c>
    </row>
    <row r="73" spans="1:17" ht="40.5" x14ac:dyDescent="0.2">
      <c r="A73" s="54" t="s">
        <v>1715</v>
      </c>
      <c r="B73" s="35" t="s">
        <v>1716</v>
      </c>
      <c r="C73" s="42">
        <v>382</v>
      </c>
      <c r="D73" s="42">
        <v>31785</v>
      </c>
      <c r="E73" s="43">
        <v>8.3000000000000007</v>
      </c>
      <c r="F73" s="42">
        <v>35554</v>
      </c>
      <c r="G73" s="43">
        <v>10</v>
      </c>
      <c r="H73" s="46">
        <v>15203</v>
      </c>
      <c r="I73" s="44">
        <v>23025</v>
      </c>
      <c r="J73" s="44">
        <v>24530</v>
      </c>
      <c r="K73" s="44">
        <v>25863</v>
      </c>
      <c r="L73" s="44">
        <v>28709</v>
      </c>
      <c r="M73" s="44">
        <v>35000</v>
      </c>
      <c r="N73" s="44">
        <v>38575</v>
      </c>
      <c r="O73" s="44">
        <v>41078</v>
      </c>
      <c r="P73" s="44">
        <v>44338</v>
      </c>
      <c r="Q73" s="47">
        <v>53610</v>
      </c>
    </row>
    <row r="74" spans="1:17" ht="27" x14ac:dyDescent="0.2">
      <c r="A74" s="54" t="s">
        <v>1717</v>
      </c>
      <c r="B74" s="35" t="s">
        <v>1718</v>
      </c>
      <c r="C74" s="42">
        <v>931</v>
      </c>
      <c r="D74" s="42">
        <v>33599</v>
      </c>
      <c r="E74" s="43">
        <v>6.8</v>
      </c>
      <c r="F74" s="42">
        <v>41331</v>
      </c>
      <c r="G74" s="43">
        <v>5.4</v>
      </c>
      <c r="H74" s="42">
        <v>18541</v>
      </c>
      <c r="I74" s="44">
        <v>24000</v>
      </c>
      <c r="J74" s="44">
        <v>25367</v>
      </c>
      <c r="K74" s="44">
        <v>26789</v>
      </c>
      <c r="L74" s="44">
        <v>29991</v>
      </c>
      <c r="M74" s="44">
        <v>37922</v>
      </c>
      <c r="N74" s="44">
        <v>44100</v>
      </c>
      <c r="O74" s="44">
        <v>47748</v>
      </c>
      <c r="P74" s="44">
        <v>53090</v>
      </c>
      <c r="Q74" s="47">
        <v>71297</v>
      </c>
    </row>
    <row r="75" spans="1:17" ht="27" x14ac:dyDescent="0.2">
      <c r="A75" s="54" t="s">
        <v>1719</v>
      </c>
      <c r="B75" s="35" t="s">
        <v>1720</v>
      </c>
      <c r="C75" s="42">
        <v>1732</v>
      </c>
      <c r="D75" s="42">
        <v>19600</v>
      </c>
      <c r="E75" s="43">
        <v>8.6</v>
      </c>
      <c r="F75" s="42">
        <v>24188</v>
      </c>
      <c r="G75" s="43">
        <v>10</v>
      </c>
      <c r="H75" s="42">
        <v>7278</v>
      </c>
      <c r="I75" s="44">
        <v>10162</v>
      </c>
      <c r="J75" s="44">
        <v>11566</v>
      </c>
      <c r="K75" s="44">
        <v>12843</v>
      </c>
      <c r="L75" s="44">
        <v>16021</v>
      </c>
      <c r="M75" s="44">
        <v>23052</v>
      </c>
      <c r="N75" s="44">
        <v>26523</v>
      </c>
      <c r="O75" s="44">
        <v>28848</v>
      </c>
      <c r="P75" s="44">
        <v>31925</v>
      </c>
      <c r="Q75" s="44">
        <v>42274</v>
      </c>
    </row>
    <row r="76" spans="1:17" ht="25.5" x14ac:dyDescent="0.2">
      <c r="A76" s="34" t="s">
        <v>1721</v>
      </c>
      <c r="B76" s="35" t="s">
        <v>1722</v>
      </c>
      <c r="C76" s="42">
        <v>980</v>
      </c>
      <c r="D76" s="42">
        <v>35868</v>
      </c>
      <c r="E76" s="43">
        <v>10.199999999999999</v>
      </c>
      <c r="F76" s="42">
        <v>40641</v>
      </c>
      <c r="G76" s="43">
        <v>8</v>
      </c>
      <c r="H76" s="42">
        <v>19034</v>
      </c>
      <c r="I76" s="44">
        <v>25371</v>
      </c>
      <c r="J76" s="44">
        <v>27347</v>
      </c>
      <c r="K76" s="44">
        <v>29230</v>
      </c>
      <c r="L76" s="44">
        <v>32313</v>
      </c>
      <c r="M76" s="44">
        <v>39648</v>
      </c>
      <c r="N76" s="44">
        <v>44897</v>
      </c>
      <c r="O76" s="44">
        <v>47741</v>
      </c>
      <c r="P76" s="44">
        <v>51714</v>
      </c>
      <c r="Q76" s="44">
        <v>64874</v>
      </c>
    </row>
    <row r="77" spans="1:17" ht="27" x14ac:dyDescent="0.2">
      <c r="A77" s="54" t="s">
        <v>1723</v>
      </c>
      <c r="B77" s="35" t="s">
        <v>1724</v>
      </c>
      <c r="C77" s="42">
        <v>379</v>
      </c>
      <c r="D77" s="42">
        <v>36759</v>
      </c>
      <c r="E77" s="43">
        <v>5</v>
      </c>
      <c r="F77" s="42">
        <v>40261</v>
      </c>
      <c r="G77" s="43">
        <v>5.7</v>
      </c>
      <c r="H77" s="46">
        <v>16193</v>
      </c>
      <c r="I77" s="44">
        <v>25303</v>
      </c>
      <c r="J77" s="44">
        <v>27564</v>
      </c>
      <c r="K77" s="44">
        <v>29618</v>
      </c>
      <c r="L77" s="44">
        <v>33239</v>
      </c>
      <c r="M77" s="44">
        <v>40753</v>
      </c>
      <c r="N77" s="44">
        <v>45597</v>
      </c>
      <c r="O77" s="44">
        <v>48202</v>
      </c>
      <c r="P77" s="44">
        <v>51900</v>
      </c>
      <c r="Q77" s="47">
        <v>63923</v>
      </c>
    </row>
    <row r="78" spans="1:17" ht="13.5" x14ac:dyDescent="0.2">
      <c r="A78" s="54" t="s">
        <v>1725</v>
      </c>
      <c r="B78" s="35" t="s">
        <v>1726</v>
      </c>
      <c r="C78" s="52">
        <v>11</v>
      </c>
      <c r="D78" s="52">
        <v>36543</v>
      </c>
      <c r="E78" s="43">
        <v>-0.9</v>
      </c>
      <c r="F78" s="46">
        <v>39566</v>
      </c>
      <c r="G78" s="43">
        <v>-12.9</v>
      </c>
      <c r="H78" s="52" t="s">
        <v>1621</v>
      </c>
      <c r="I78" s="53">
        <v>22596</v>
      </c>
      <c r="J78" s="53">
        <v>24838</v>
      </c>
      <c r="K78" s="53">
        <v>26316</v>
      </c>
      <c r="L78" s="53">
        <v>31124</v>
      </c>
      <c r="M78" s="53">
        <v>41609</v>
      </c>
      <c r="N78" s="53">
        <v>48736</v>
      </c>
      <c r="O78" s="53" t="s">
        <v>1621</v>
      </c>
      <c r="P78" s="53" t="s">
        <v>1621</v>
      </c>
      <c r="Q78" s="53" t="s">
        <v>1621</v>
      </c>
    </row>
    <row r="79" spans="1:17" ht="13.5" x14ac:dyDescent="0.2">
      <c r="A79" s="54" t="s">
        <v>1727</v>
      </c>
      <c r="B79" s="35" t="s">
        <v>1728</v>
      </c>
      <c r="C79" s="46">
        <v>53</v>
      </c>
      <c r="D79" s="46">
        <v>37103</v>
      </c>
      <c r="E79" s="43">
        <v>21</v>
      </c>
      <c r="F79" s="46">
        <v>51276</v>
      </c>
      <c r="G79" s="43">
        <v>9.6999999999999993</v>
      </c>
      <c r="H79" s="46">
        <v>23681</v>
      </c>
      <c r="I79" s="44">
        <v>27512</v>
      </c>
      <c r="J79" s="44">
        <v>30127</v>
      </c>
      <c r="K79" s="44">
        <v>31303</v>
      </c>
      <c r="L79" s="44">
        <v>34457</v>
      </c>
      <c r="M79" s="47">
        <v>44267</v>
      </c>
      <c r="N79" s="53">
        <v>52962</v>
      </c>
      <c r="O79" s="53">
        <v>61638</v>
      </c>
      <c r="P79" s="53">
        <v>75939</v>
      </c>
      <c r="Q79" s="53" t="s">
        <v>1621</v>
      </c>
    </row>
    <row r="80" spans="1:17" ht="27" x14ac:dyDescent="0.2">
      <c r="A80" s="54" t="s">
        <v>1729</v>
      </c>
      <c r="B80" s="35" t="s">
        <v>1730</v>
      </c>
      <c r="C80" s="42">
        <v>337</v>
      </c>
      <c r="D80" s="42">
        <v>36457</v>
      </c>
      <c r="E80" s="43">
        <v>8.3000000000000007</v>
      </c>
      <c r="F80" s="42">
        <v>42278</v>
      </c>
      <c r="G80" s="43">
        <v>8.4</v>
      </c>
      <c r="H80" s="42">
        <v>20184</v>
      </c>
      <c r="I80" s="44">
        <v>24849</v>
      </c>
      <c r="J80" s="44">
        <v>26709</v>
      </c>
      <c r="K80" s="44">
        <v>28197</v>
      </c>
      <c r="L80" s="44">
        <v>31976</v>
      </c>
      <c r="M80" s="44">
        <v>40910</v>
      </c>
      <c r="N80" s="44">
        <v>46881</v>
      </c>
      <c r="O80" s="44">
        <v>50365</v>
      </c>
      <c r="P80" s="47">
        <v>55187</v>
      </c>
      <c r="Q80" s="53">
        <v>70901</v>
      </c>
    </row>
    <row r="81" spans="1:17" ht="13.5" x14ac:dyDescent="0.2">
      <c r="A81" s="54" t="s">
        <v>1731</v>
      </c>
      <c r="B81" s="35" t="s">
        <v>1732</v>
      </c>
      <c r="C81" s="42">
        <v>199</v>
      </c>
      <c r="D81" s="42">
        <v>33561</v>
      </c>
      <c r="E81" s="43">
        <v>15.9</v>
      </c>
      <c r="F81" s="42">
        <v>35837</v>
      </c>
      <c r="G81" s="43">
        <v>12.8</v>
      </c>
      <c r="H81" s="42">
        <v>20476</v>
      </c>
      <c r="I81" s="44">
        <v>26123</v>
      </c>
      <c r="J81" s="44">
        <v>27941</v>
      </c>
      <c r="K81" s="44">
        <v>29420</v>
      </c>
      <c r="L81" s="44">
        <v>31222</v>
      </c>
      <c r="M81" s="44">
        <v>35926</v>
      </c>
      <c r="N81" s="44">
        <v>38988</v>
      </c>
      <c r="O81" s="44">
        <v>40994</v>
      </c>
      <c r="P81" s="44">
        <v>43688</v>
      </c>
      <c r="Q81" s="47">
        <v>52265</v>
      </c>
    </row>
    <row r="82" spans="1:17" ht="25.5" x14ac:dyDescent="0.2">
      <c r="A82" s="34" t="s">
        <v>1733</v>
      </c>
      <c r="B82" s="35" t="s">
        <v>1734</v>
      </c>
      <c r="C82" s="42">
        <v>969</v>
      </c>
      <c r="D82" s="42">
        <v>16800</v>
      </c>
      <c r="E82" s="43">
        <v>11.8</v>
      </c>
      <c r="F82" s="42">
        <v>20160</v>
      </c>
      <c r="G82" s="43">
        <v>8.1</v>
      </c>
      <c r="H82" s="46">
        <v>4239</v>
      </c>
      <c r="I82" s="44">
        <v>7614</v>
      </c>
      <c r="J82" s="44">
        <v>8951</v>
      </c>
      <c r="K82" s="44">
        <v>10323</v>
      </c>
      <c r="L82" s="44">
        <v>13178</v>
      </c>
      <c r="M82" s="44">
        <v>21032</v>
      </c>
      <c r="N82" s="44">
        <v>24960</v>
      </c>
      <c r="O82" s="44">
        <v>27056</v>
      </c>
      <c r="P82" s="44">
        <v>29853</v>
      </c>
      <c r="Q82" s="44">
        <v>38071</v>
      </c>
    </row>
    <row r="83" spans="1:17" ht="13.5" x14ac:dyDescent="0.2">
      <c r="A83" s="54" t="s">
        <v>1735</v>
      </c>
      <c r="B83" s="35" t="s">
        <v>1736</v>
      </c>
      <c r="C83" s="42">
        <v>247</v>
      </c>
      <c r="D83" s="42">
        <v>21729</v>
      </c>
      <c r="E83" s="43">
        <v>9.9</v>
      </c>
      <c r="F83" s="42">
        <v>23701</v>
      </c>
      <c r="G83" s="43">
        <v>5.2</v>
      </c>
      <c r="H83" s="46">
        <v>6610</v>
      </c>
      <c r="I83" s="47">
        <v>10140</v>
      </c>
      <c r="J83" s="47">
        <v>12009</v>
      </c>
      <c r="K83" s="47">
        <v>13697</v>
      </c>
      <c r="L83" s="44">
        <v>17926</v>
      </c>
      <c r="M83" s="44">
        <v>24417</v>
      </c>
      <c r="N83" s="44">
        <v>27506</v>
      </c>
      <c r="O83" s="44">
        <v>29566</v>
      </c>
      <c r="P83" s="47">
        <v>31704</v>
      </c>
      <c r="Q83" s="53">
        <v>41834</v>
      </c>
    </row>
    <row r="84" spans="1:17" ht="27" x14ac:dyDescent="0.2">
      <c r="A84" s="54" t="s">
        <v>1737</v>
      </c>
      <c r="B84" s="35" t="s">
        <v>1738</v>
      </c>
      <c r="C84" s="42">
        <v>723</v>
      </c>
      <c r="D84" s="42">
        <v>15239</v>
      </c>
      <c r="E84" s="43">
        <v>11.8</v>
      </c>
      <c r="F84" s="42">
        <v>18950</v>
      </c>
      <c r="G84" s="43">
        <v>9.1999999999999993</v>
      </c>
      <c r="H84" s="46">
        <v>3662</v>
      </c>
      <c r="I84" s="44">
        <v>6921</v>
      </c>
      <c r="J84" s="44">
        <v>8308</v>
      </c>
      <c r="K84" s="44">
        <v>9497</v>
      </c>
      <c r="L84" s="44">
        <v>12185</v>
      </c>
      <c r="M84" s="44">
        <v>19262</v>
      </c>
      <c r="N84" s="44">
        <v>23735</v>
      </c>
      <c r="O84" s="44">
        <v>26111</v>
      </c>
      <c r="P84" s="44">
        <v>28778</v>
      </c>
      <c r="Q84" s="47">
        <v>36950</v>
      </c>
    </row>
    <row r="85" spans="1:17" ht="25.5" x14ac:dyDescent="0.2">
      <c r="A85" s="34" t="s">
        <v>1739</v>
      </c>
      <c r="B85" s="35" t="s">
        <v>1740</v>
      </c>
      <c r="C85" s="42">
        <v>1015</v>
      </c>
      <c r="D85" s="42">
        <v>46063</v>
      </c>
      <c r="E85" s="43">
        <v>5.9</v>
      </c>
      <c r="F85" s="42">
        <v>56613</v>
      </c>
      <c r="G85" s="43">
        <v>10.5</v>
      </c>
      <c r="H85" s="42">
        <v>23599</v>
      </c>
      <c r="I85" s="44">
        <v>29874</v>
      </c>
      <c r="J85" s="44">
        <v>32656</v>
      </c>
      <c r="K85" s="44">
        <v>35308</v>
      </c>
      <c r="L85" s="44">
        <v>40279</v>
      </c>
      <c r="M85" s="44">
        <v>53159</v>
      </c>
      <c r="N85" s="44">
        <v>63358</v>
      </c>
      <c r="O85" s="44">
        <v>68998</v>
      </c>
      <c r="P85" s="44">
        <v>75248</v>
      </c>
      <c r="Q85" s="47">
        <v>97242</v>
      </c>
    </row>
    <row r="86" spans="1:17" ht="13.5" x14ac:dyDescent="0.2">
      <c r="A86" s="54" t="s">
        <v>1741</v>
      </c>
      <c r="B86" s="35" t="s">
        <v>1742</v>
      </c>
      <c r="C86" s="46">
        <v>84</v>
      </c>
      <c r="D86" s="46">
        <v>39504</v>
      </c>
      <c r="E86" s="43">
        <v>8</v>
      </c>
      <c r="F86" s="42">
        <v>46693</v>
      </c>
      <c r="G86" s="43">
        <v>11.3</v>
      </c>
      <c r="H86" s="46">
        <v>21630</v>
      </c>
      <c r="I86" s="44">
        <v>26280</v>
      </c>
      <c r="J86" s="44">
        <v>27962</v>
      </c>
      <c r="K86" s="44">
        <v>29664</v>
      </c>
      <c r="L86" s="44">
        <v>34399</v>
      </c>
      <c r="M86" s="47">
        <v>44647</v>
      </c>
      <c r="N86" s="47">
        <v>49826</v>
      </c>
      <c r="O86" s="47">
        <v>56990</v>
      </c>
      <c r="P86" s="53">
        <v>63121</v>
      </c>
      <c r="Q86" s="53" t="s">
        <v>1621</v>
      </c>
    </row>
    <row r="87" spans="1:17" ht="54" x14ac:dyDescent="0.2">
      <c r="A87" s="54" t="s">
        <v>1743</v>
      </c>
      <c r="B87" s="35" t="s">
        <v>1744</v>
      </c>
      <c r="C87" s="46">
        <v>47</v>
      </c>
      <c r="D87" s="46">
        <v>35517</v>
      </c>
      <c r="E87" s="43">
        <v>10.9</v>
      </c>
      <c r="F87" s="46">
        <v>42281</v>
      </c>
      <c r="G87" s="55"/>
      <c r="H87" s="46">
        <v>9600</v>
      </c>
      <c r="I87" s="53">
        <v>16012</v>
      </c>
      <c r="J87" s="53">
        <v>20954</v>
      </c>
      <c r="K87" s="53">
        <v>24755</v>
      </c>
      <c r="L87" s="47">
        <v>29984</v>
      </c>
      <c r="M87" s="47">
        <v>39959</v>
      </c>
      <c r="N87" s="53">
        <v>46653</v>
      </c>
      <c r="O87" s="53" t="s">
        <v>1621</v>
      </c>
      <c r="P87" s="53" t="s">
        <v>1621</v>
      </c>
      <c r="Q87" s="53" t="s">
        <v>1621</v>
      </c>
    </row>
    <row r="88" spans="1:17" ht="27" x14ac:dyDescent="0.2">
      <c r="A88" s="54" t="s">
        <v>1745</v>
      </c>
      <c r="B88" s="35" t="s">
        <v>1746</v>
      </c>
      <c r="C88" s="52">
        <v>33</v>
      </c>
      <c r="D88" s="46">
        <v>47269</v>
      </c>
      <c r="E88" s="43">
        <v>-1.1000000000000001</v>
      </c>
      <c r="F88" s="46">
        <v>58843</v>
      </c>
      <c r="G88" s="43">
        <v>18.899999999999999</v>
      </c>
      <c r="H88" s="46">
        <v>28861</v>
      </c>
      <c r="I88" s="47">
        <v>34809</v>
      </c>
      <c r="J88" s="47">
        <v>37361</v>
      </c>
      <c r="K88" s="47">
        <v>40023</v>
      </c>
      <c r="L88" s="47">
        <v>43060</v>
      </c>
      <c r="M88" s="53">
        <v>56583</v>
      </c>
      <c r="N88" s="53">
        <v>65537</v>
      </c>
      <c r="O88" s="53">
        <v>69997</v>
      </c>
      <c r="P88" s="53">
        <v>79094</v>
      </c>
      <c r="Q88" s="53" t="s">
        <v>1621</v>
      </c>
    </row>
    <row r="89" spans="1:17" ht="13.5" x14ac:dyDescent="0.2">
      <c r="A89" s="54" t="s">
        <v>1747</v>
      </c>
      <c r="B89" s="35" t="s">
        <v>1748</v>
      </c>
      <c r="C89" s="42">
        <v>234</v>
      </c>
      <c r="D89" s="42">
        <v>43957</v>
      </c>
      <c r="E89" s="43">
        <v>1.5</v>
      </c>
      <c r="F89" s="42">
        <v>51534</v>
      </c>
      <c r="G89" s="43">
        <v>2.8</v>
      </c>
      <c r="H89" s="42">
        <v>25792</v>
      </c>
      <c r="I89" s="44">
        <v>31819</v>
      </c>
      <c r="J89" s="44">
        <v>34575</v>
      </c>
      <c r="K89" s="44">
        <v>36253</v>
      </c>
      <c r="L89" s="44">
        <v>39153</v>
      </c>
      <c r="M89" s="44">
        <v>48138</v>
      </c>
      <c r="N89" s="47">
        <v>55936</v>
      </c>
      <c r="O89" s="47">
        <v>61781</v>
      </c>
      <c r="P89" s="47">
        <v>67753</v>
      </c>
      <c r="Q89" s="53">
        <v>83579</v>
      </c>
    </row>
    <row r="90" spans="1:17" ht="40.5" x14ac:dyDescent="0.2">
      <c r="A90" s="54" t="s">
        <v>1749</v>
      </c>
      <c r="B90" s="35" t="s">
        <v>1750</v>
      </c>
      <c r="C90" s="42">
        <v>563</v>
      </c>
      <c r="D90" s="42">
        <v>48873</v>
      </c>
      <c r="E90" s="43">
        <v>8.6</v>
      </c>
      <c r="F90" s="42">
        <v>57605</v>
      </c>
      <c r="G90" s="43">
        <v>8.6999999999999993</v>
      </c>
      <c r="H90" s="42">
        <v>23708</v>
      </c>
      <c r="I90" s="44">
        <v>30079</v>
      </c>
      <c r="J90" s="44">
        <v>33140</v>
      </c>
      <c r="K90" s="44">
        <v>35850</v>
      </c>
      <c r="L90" s="44">
        <v>42066</v>
      </c>
      <c r="M90" s="44">
        <v>56547</v>
      </c>
      <c r="N90" s="44">
        <v>66493</v>
      </c>
      <c r="O90" s="44">
        <v>72022</v>
      </c>
      <c r="P90" s="44">
        <v>78704</v>
      </c>
      <c r="Q90" s="53">
        <v>100000</v>
      </c>
    </row>
    <row r="91" spans="1:17" ht="13.5" x14ac:dyDescent="0.2">
      <c r="A91" s="54" t="s">
        <v>1751</v>
      </c>
      <c r="B91" s="35" t="s">
        <v>1752</v>
      </c>
      <c r="C91" s="46">
        <v>53</v>
      </c>
      <c r="D91" s="46">
        <v>67217</v>
      </c>
      <c r="E91" s="43">
        <v>42.9</v>
      </c>
      <c r="F91" s="52">
        <v>95572</v>
      </c>
      <c r="G91" s="43">
        <v>62.5</v>
      </c>
      <c r="H91" s="46">
        <v>25926</v>
      </c>
      <c r="I91" s="47">
        <v>33982</v>
      </c>
      <c r="J91" s="53">
        <v>36234</v>
      </c>
      <c r="K91" s="53">
        <v>44131</v>
      </c>
      <c r="L91" s="47">
        <v>55443</v>
      </c>
      <c r="M91" s="53">
        <v>78073</v>
      </c>
      <c r="N91" s="53">
        <v>96036</v>
      </c>
      <c r="O91" s="53">
        <v>108196</v>
      </c>
      <c r="P91" s="53" t="s">
        <v>1621</v>
      </c>
      <c r="Q91" s="53" t="s">
        <v>1621</v>
      </c>
    </row>
    <row r="92" spans="1:17" ht="25.5" x14ac:dyDescent="0.2">
      <c r="A92" s="34" t="s">
        <v>1753</v>
      </c>
      <c r="B92" s="35" t="s">
        <v>1754</v>
      </c>
      <c r="C92" s="42">
        <v>1000</v>
      </c>
      <c r="D92" s="42">
        <v>47248</v>
      </c>
      <c r="E92" s="43">
        <v>7.6</v>
      </c>
      <c r="F92" s="46">
        <v>78379</v>
      </c>
      <c r="G92" s="43">
        <v>12.8</v>
      </c>
      <c r="H92" s="42">
        <v>21567</v>
      </c>
      <c r="I92" s="44">
        <v>27480</v>
      </c>
      <c r="J92" s="44">
        <v>29873</v>
      </c>
      <c r="K92" s="44">
        <v>32547</v>
      </c>
      <c r="L92" s="44">
        <v>39357</v>
      </c>
      <c r="M92" s="44">
        <v>57365</v>
      </c>
      <c r="N92" s="44">
        <v>70462</v>
      </c>
      <c r="O92" s="44">
        <v>78520</v>
      </c>
      <c r="P92" s="44">
        <v>88623</v>
      </c>
      <c r="Q92" s="47">
        <v>126000</v>
      </c>
    </row>
    <row r="93" spans="1:17" ht="40.5" x14ac:dyDescent="0.2">
      <c r="A93" s="54" t="s">
        <v>1755</v>
      </c>
      <c r="B93" s="35" t="s">
        <v>1756</v>
      </c>
      <c r="C93" s="42">
        <v>560</v>
      </c>
      <c r="D93" s="42">
        <v>50502</v>
      </c>
      <c r="E93" s="43">
        <v>0</v>
      </c>
      <c r="F93" s="52">
        <v>82983</v>
      </c>
      <c r="G93" s="43">
        <v>7.5</v>
      </c>
      <c r="H93" s="42">
        <v>22090</v>
      </c>
      <c r="I93" s="44">
        <v>28241</v>
      </c>
      <c r="J93" s="44">
        <v>30648</v>
      </c>
      <c r="K93" s="44">
        <v>34145</v>
      </c>
      <c r="L93" s="44">
        <v>41551</v>
      </c>
      <c r="M93" s="44">
        <v>61752</v>
      </c>
      <c r="N93" s="44">
        <v>75409</v>
      </c>
      <c r="O93" s="44">
        <v>83879</v>
      </c>
      <c r="P93" s="47">
        <v>94969</v>
      </c>
      <c r="Q93" s="53">
        <v>130454</v>
      </c>
    </row>
    <row r="94" spans="1:17" ht="40.5" x14ac:dyDescent="0.2">
      <c r="A94" s="54" t="s">
        <v>1757</v>
      </c>
      <c r="B94" s="35" t="s">
        <v>1758</v>
      </c>
      <c r="C94" s="46">
        <v>95</v>
      </c>
      <c r="D94" s="46">
        <v>46840</v>
      </c>
      <c r="E94" s="43">
        <v>12.6</v>
      </c>
      <c r="F94" s="42">
        <v>60807</v>
      </c>
      <c r="G94" s="43">
        <v>18.8</v>
      </c>
      <c r="H94" s="42">
        <v>24353</v>
      </c>
      <c r="I94" s="44">
        <v>28436</v>
      </c>
      <c r="J94" s="44">
        <v>30868</v>
      </c>
      <c r="K94" s="44">
        <v>33628</v>
      </c>
      <c r="L94" s="47">
        <v>38657</v>
      </c>
      <c r="M94" s="47">
        <v>55762</v>
      </c>
      <c r="N94" s="47">
        <v>66775</v>
      </c>
      <c r="O94" s="53">
        <v>74081</v>
      </c>
      <c r="P94" s="53">
        <v>83633</v>
      </c>
      <c r="Q94" s="53" t="s">
        <v>1621</v>
      </c>
    </row>
    <row r="95" spans="1:17" ht="40.5" x14ac:dyDescent="0.2">
      <c r="A95" s="54" t="s">
        <v>1759</v>
      </c>
      <c r="B95" s="35" t="s">
        <v>1760</v>
      </c>
      <c r="C95" s="42">
        <v>345</v>
      </c>
      <c r="D95" s="42">
        <v>43331</v>
      </c>
      <c r="E95" s="43">
        <v>12.9</v>
      </c>
      <c r="F95" s="52">
        <v>75774</v>
      </c>
      <c r="G95" s="43">
        <v>20.100000000000001</v>
      </c>
      <c r="H95" s="46">
        <v>19957</v>
      </c>
      <c r="I95" s="44">
        <v>26094</v>
      </c>
      <c r="J95" s="44">
        <v>28323</v>
      </c>
      <c r="K95" s="44">
        <v>30961</v>
      </c>
      <c r="L95" s="44">
        <v>36426</v>
      </c>
      <c r="M95" s="44">
        <v>51493</v>
      </c>
      <c r="N95" s="47">
        <v>63255</v>
      </c>
      <c r="O95" s="47">
        <v>70847</v>
      </c>
      <c r="P95" s="47">
        <v>79984</v>
      </c>
      <c r="Q95" s="53" t="s">
        <v>1621</v>
      </c>
    </row>
    <row r="96" spans="1:17" x14ac:dyDescent="0.2">
      <c r="A96" s="34" t="s">
        <v>1761</v>
      </c>
      <c r="B96" s="35" t="s">
        <v>1227</v>
      </c>
      <c r="C96" s="42">
        <v>326</v>
      </c>
      <c r="D96" s="42">
        <v>30891</v>
      </c>
      <c r="E96" s="43">
        <v>4.0999999999999996</v>
      </c>
      <c r="F96" s="42">
        <v>35489</v>
      </c>
      <c r="G96" s="43">
        <v>3.1</v>
      </c>
      <c r="H96" s="46">
        <v>12244</v>
      </c>
      <c r="I96" s="44">
        <v>20165</v>
      </c>
      <c r="J96" s="44">
        <v>22774</v>
      </c>
      <c r="K96" s="44">
        <v>24375</v>
      </c>
      <c r="L96" s="44">
        <v>27826</v>
      </c>
      <c r="M96" s="44">
        <v>34579</v>
      </c>
      <c r="N96" s="44">
        <v>38978</v>
      </c>
      <c r="O96" s="44">
        <v>41645</v>
      </c>
      <c r="P96" s="47">
        <v>45813</v>
      </c>
      <c r="Q96" s="53">
        <v>58019</v>
      </c>
    </row>
    <row r="97" spans="1:17" ht="13.5" x14ac:dyDescent="0.2">
      <c r="A97" s="54" t="s">
        <v>1762</v>
      </c>
      <c r="B97" s="35" t="s">
        <v>1763</v>
      </c>
      <c r="C97" s="42">
        <v>326</v>
      </c>
      <c r="D97" s="42">
        <v>30891</v>
      </c>
      <c r="E97" s="43">
        <v>4.0999999999999996</v>
      </c>
      <c r="F97" s="42">
        <v>35489</v>
      </c>
      <c r="G97" s="43">
        <v>3.1</v>
      </c>
      <c r="H97" s="46">
        <v>12244</v>
      </c>
      <c r="I97" s="44">
        <v>20165</v>
      </c>
      <c r="J97" s="44">
        <v>22774</v>
      </c>
      <c r="K97" s="44">
        <v>24375</v>
      </c>
      <c r="L97" s="44">
        <v>27826</v>
      </c>
      <c r="M97" s="44">
        <v>34579</v>
      </c>
      <c r="N97" s="44">
        <v>38978</v>
      </c>
      <c r="O97" s="44">
        <v>41645</v>
      </c>
      <c r="P97" s="47">
        <v>45813</v>
      </c>
      <c r="Q97" s="53">
        <v>58019</v>
      </c>
    </row>
    <row r="98" spans="1:17" ht="25.5" x14ac:dyDescent="0.2">
      <c r="A98" s="34" t="s">
        <v>1764</v>
      </c>
      <c r="B98" s="35" t="s">
        <v>1765</v>
      </c>
      <c r="C98" s="42">
        <v>1823</v>
      </c>
      <c r="D98" s="42">
        <v>39880</v>
      </c>
      <c r="E98" s="43">
        <v>5.8</v>
      </c>
      <c r="F98" s="42">
        <v>50336</v>
      </c>
      <c r="G98" s="43">
        <v>7</v>
      </c>
      <c r="H98" s="42">
        <v>15685</v>
      </c>
      <c r="I98" s="44">
        <v>24000</v>
      </c>
      <c r="J98" s="44">
        <v>26405</v>
      </c>
      <c r="K98" s="44">
        <v>28796</v>
      </c>
      <c r="L98" s="44">
        <v>33860</v>
      </c>
      <c r="M98" s="44">
        <v>46138</v>
      </c>
      <c r="N98" s="44">
        <v>54273</v>
      </c>
      <c r="O98" s="44">
        <v>59607</v>
      </c>
      <c r="P98" s="44">
        <v>66315</v>
      </c>
      <c r="Q98" s="47">
        <v>88504</v>
      </c>
    </row>
    <row r="99" spans="1:17" ht="13.5" x14ac:dyDescent="0.2">
      <c r="A99" s="54" t="s">
        <v>1766</v>
      </c>
      <c r="B99" s="35" t="s">
        <v>1767</v>
      </c>
      <c r="C99" s="42">
        <v>552</v>
      </c>
      <c r="D99" s="42">
        <v>37326</v>
      </c>
      <c r="E99" s="43">
        <v>9.6999999999999993</v>
      </c>
      <c r="F99" s="42">
        <v>49807</v>
      </c>
      <c r="G99" s="43">
        <v>5.9</v>
      </c>
      <c r="H99" s="46">
        <v>15305</v>
      </c>
      <c r="I99" s="44">
        <v>22529</v>
      </c>
      <c r="J99" s="44">
        <v>24461</v>
      </c>
      <c r="K99" s="44">
        <v>26070</v>
      </c>
      <c r="L99" s="44">
        <v>30620</v>
      </c>
      <c r="M99" s="44">
        <v>45254</v>
      </c>
      <c r="N99" s="44">
        <v>54791</v>
      </c>
      <c r="O99" s="44">
        <v>60694</v>
      </c>
      <c r="P99" s="47">
        <v>69339</v>
      </c>
      <c r="Q99" s="47">
        <v>92627</v>
      </c>
    </row>
    <row r="100" spans="1:17" ht="40.5" x14ac:dyDescent="0.2">
      <c r="A100" s="54" t="s">
        <v>1768</v>
      </c>
      <c r="B100" s="35" t="s">
        <v>1769</v>
      </c>
      <c r="C100" s="42">
        <v>401</v>
      </c>
      <c r="D100" s="42">
        <v>40497</v>
      </c>
      <c r="E100" s="43">
        <v>4.5</v>
      </c>
      <c r="F100" s="46">
        <v>55557</v>
      </c>
      <c r="G100" s="43">
        <v>8</v>
      </c>
      <c r="H100" s="52">
        <v>12915</v>
      </c>
      <c r="I100" s="47">
        <v>23480</v>
      </c>
      <c r="J100" s="44">
        <v>26209</v>
      </c>
      <c r="K100" s="44">
        <v>29175</v>
      </c>
      <c r="L100" s="44">
        <v>34828</v>
      </c>
      <c r="M100" s="44">
        <v>48287</v>
      </c>
      <c r="N100" s="47">
        <v>57787</v>
      </c>
      <c r="O100" s="47">
        <v>64724</v>
      </c>
      <c r="P100" s="47">
        <v>72463</v>
      </c>
      <c r="Q100" s="53">
        <v>100840</v>
      </c>
    </row>
    <row r="101" spans="1:17" ht="40.5" x14ac:dyDescent="0.2">
      <c r="A101" s="54" t="s">
        <v>1770</v>
      </c>
      <c r="B101" s="35" t="s">
        <v>1771</v>
      </c>
      <c r="C101" s="42">
        <v>422</v>
      </c>
      <c r="D101" s="42">
        <v>40888</v>
      </c>
      <c r="E101" s="43">
        <v>4.5999999999999996</v>
      </c>
      <c r="F101" s="42">
        <v>49788</v>
      </c>
      <c r="G101" s="43">
        <v>12.5</v>
      </c>
      <c r="H101" s="42">
        <v>20615</v>
      </c>
      <c r="I101" s="44">
        <v>27000</v>
      </c>
      <c r="J101" s="44">
        <v>29269</v>
      </c>
      <c r="K101" s="44">
        <v>31366</v>
      </c>
      <c r="L101" s="44">
        <v>35900</v>
      </c>
      <c r="M101" s="44">
        <v>46022</v>
      </c>
      <c r="N101" s="44">
        <v>52609</v>
      </c>
      <c r="O101" s="44">
        <v>57769</v>
      </c>
      <c r="P101" s="44">
        <v>63220</v>
      </c>
      <c r="Q101" s="47">
        <v>79163</v>
      </c>
    </row>
    <row r="102" spans="1:17" ht="27" x14ac:dyDescent="0.2">
      <c r="A102" s="54" t="s">
        <v>1772</v>
      </c>
      <c r="B102" s="35" t="s">
        <v>1773</v>
      </c>
      <c r="C102" s="42">
        <v>163</v>
      </c>
      <c r="D102" s="42">
        <v>48850</v>
      </c>
      <c r="E102" s="43">
        <v>7.9</v>
      </c>
      <c r="F102" s="42">
        <v>58514</v>
      </c>
      <c r="G102" s="43">
        <v>3.2</v>
      </c>
      <c r="H102" s="42">
        <v>26942</v>
      </c>
      <c r="I102" s="44">
        <v>33997</v>
      </c>
      <c r="J102" s="44">
        <v>36539</v>
      </c>
      <c r="K102" s="44">
        <v>38939</v>
      </c>
      <c r="L102" s="44">
        <v>43001</v>
      </c>
      <c r="M102" s="44">
        <v>56000</v>
      </c>
      <c r="N102" s="44">
        <v>61840</v>
      </c>
      <c r="O102" s="47">
        <v>64882</v>
      </c>
      <c r="P102" s="47">
        <v>70366</v>
      </c>
      <c r="Q102" s="53" t="s">
        <v>1621</v>
      </c>
    </row>
    <row r="103" spans="1:17" ht="27" x14ac:dyDescent="0.2">
      <c r="A103" s="54" t="s">
        <v>1774</v>
      </c>
      <c r="B103" s="35" t="s">
        <v>1775</v>
      </c>
      <c r="C103" s="46">
        <v>101</v>
      </c>
      <c r="D103" s="46">
        <v>37750</v>
      </c>
      <c r="E103" s="43">
        <v>2.6</v>
      </c>
      <c r="F103" s="42">
        <v>45109</v>
      </c>
      <c r="G103" s="43">
        <v>-4.7</v>
      </c>
      <c r="H103" s="52">
        <v>12570</v>
      </c>
      <c r="I103" s="47">
        <v>24233</v>
      </c>
      <c r="J103" s="47">
        <v>27002</v>
      </c>
      <c r="K103" s="44">
        <v>29397</v>
      </c>
      <c r="L103" s="44">
        <v>32753</v>
      </c>
      <c r="M103" s="47">
        <v>44028</v>
      </c>
      <c r="N103" s="47">
        <v>52000</v>
      </c>
      <c r="O103" s="53">
        <v>55601</v>
      </c>
      <c r="P103" s="53">
        <v>59491</v>
      </c>
      <c r="Q103" s="53" t="s">
        <v>1621</v>
      </c>
    </row>
    <row r="104" spans="1:17" ht="27" x14ac:dyDescent="0.2">
      <c r="A104" s="54" t="s">
        <v>1776</v>
      </c>
      <c r="B104" s="35" t="s">
        <v>1777</v>
      </c>
      <c r="C104" s="46">
        <v>122</v>
      </c>
      <c r="D104" s="46">
        <v>36075</v>
      </c>
      <c r="E104" s="43">
        <v>8.6999999999999993</v>
      </c>
      <c r="F104" s="42">
        <v>41721</v>
      </c>
      <c r="G104" s="43">
        <v>8.6999999999999993</v>
      </c>
      <c r="H104" s="52">
        <v>12437</v>
      </c>
      <c r="I104" s="47">
        <v>22249</v>
      </c>
      <c r="J104" s="47">
        <v>25207</v>
      </c>
      <c r="K104" s="47">
        <v>27537</v>
      </c>
      <c r="L104" s="44">
        <v>32000</v>
      </c>
      <c r="M104" s="47">
        <v>41478</v>
      </c>
      <c r="N104" s="47">
        <v>47734</v>
      </c>
      <c r="O104" s="47">
        <v>51529</v>
      </c>
      <c r="P104" s="53">
        <v>55587</v>
      </c>
      <c r="Q104" s="53" t="s">
        <v>1621</v>
      </c>
    </row>
    <row r="105" spans="1:17" ht="13.5" x14ac:dyDescent="0.2">
      <c r="A105" s="54" t="s">
        <v>1778</v>
      </c>
      <c r="B105" s="35" t="s">
        <v>1779</v>
      </c>
      <c r="C105" s="46">
        <v>62</v>
      </c>
      <c r="D105" s="46">
        <v>24597</v>
      </c>
      <c r="E105" s="43">
        <v>2.2000000000000002</v>
      </c>
      <c r="F105" s="42">
        <v>29070</v>
      </c>
      <c r="G105" s="43">
        <v>-5.0999999999999996</v>
      </c>
      <c r="H105" s="46">
        <v>12136</v>
      </c>
      <c r="I105" s="47">
        <v>15226</v>
      </c>
      <c r="J105" s="47">
        <v>16975</v>
      </c>
      <c r="K105" s="47">
        <v>20372</v>
      </c>
      <c r="L105" s="44">
        <v>22860</v>
      </c>
      <c r="M105" s="47">
        <v>28268</v>
      </c>
      <c r="N105" s="47">
        <v>33168</v>
      </c>
      <c r="O105" s="53">
        <v>35330</v>
      </c>
      <c r="P105" s="53">
        <v>38403</v>
      </c>
      <c r="Q105" s="53" t="s">
        <v>1621</v>
      </c>
    </row>
    <row r="106" spans="1:17" ht="25.5" x14ac:dyDescent="0.2">
      <c r="A106" s="34" t="s">
        <v>1780</v>
      </c>
      <c r="B106" s="35" t="s">
        <v>1781</v>
      </c>
      <c r="C106" s="42">
        <v>1153</v>
      </c>
      <c r="D106" s="42">
        <v>26803</v>
      </c>
      <c r="E106" s="43">
        <v>8.4</v>
      </c>
      <c r="F106" s="42">
        <v>32212</v>
      </c>
      <c r="G106" s="43">
        <v>8.5</v>
      </c>
      <c r="H106" s="42">
        <v>7394</v>
      </c>
      <c r="I106" s="44">
        <v>12409</v>
      </c>
      <c r="J106" s="44">
        <v>15239</v>
      </c>
      <c r="K106" s="44">
        <v>18800</v>
      </c>
      <c r="L106" s="44">
        <v>23578</v>
      </c>
      <c r="M106" s="44">
        <v>30900</v>
      </c>
      <c r="N106" s="44">
        <v>36451</v>
      </c>
      <c r="O106" s="44">
        <v>40000</v>
      </c>
      <c r="P106" s="44">
        <v>44680</v>
      </c>
      <c r="Q106" s="47">
        <v>60388</v>
      </c>
    </row>
    <row r="107" spans="1:17" ht="13.5" x14ac:dyDescent="0.2">
      <c r="A107" s="54" t="s">
        <v>1782</v>
      </c>
      <c r="B107" s="35" t="s">
        <v>1783</v>
      </c>
      <c r="C107" s="46">
        <v>130</v>
      </c>
      <c r="D107" s="42">
        <v>34577</v>
      </c>
      <c r="E107" s="43">
        <v>3.5</v>
      </c>
      <c r="F107" s="42">
        <v>40293</v>
      </c>
      <c r="G107" s="43">
        <v>5</v>
      </c>
      <c r="H107" s="52">
        <v>18346</v>
      </c>
      <c r="I107" s="44">
        <v>25001</v>
      </c>
      <c r="J107" s="44">
        <v>26069</v>
      </c>
      <c r="K107" s="44">
        <v>27145</v>
      </c>
      <c r="L107" s="44">
        <v>30419</v>
      </c>
      <c r="M107" s="47">
        <v>39820</v>
      </c>
      <c r="N107" s="47">
        <v>46106</v>
      </c>
      <c r="O107" s="47">
        <v>49753</v>
      </c>
      <c r="P107" s="47">
        <v>53581</v>
      </c>
      <c r="Q107" s="53" t="s">
        <v>1621</v>
      </c>
    </row>
    <row r="108" spans="1:17" ht="13.5" x14ac:dyDescent="0.2">
      <c r="A108" s="54" t="s">
        <v>1784</v>
      </c>
      <c r="B108" s="35" t="s">
        <v>1785</v>
      </c>
      <c r="C108" s="42">
        <v>309</v>
      </c>
      <c r="D108" s="42">
        <v>23874</v>
      </c>
      <c r="E108" s="43">
        <v>14.8</v>
      </c>
      <c r="F108" s="42">
        <v>28507</v>
      </c>
      <c r="G108" s="43">
        <v>15.2</v>
      </c>
      <c r="H108" s="46">
        <v>5031</v>
      </c>
      <c r="I108" s="47">
        <v>9889</v>
      </c>
      <c r="J108" s="47">
        <v>11997</v>
      </c>
      <c r="K108" s="47">
        <v>14321</v>
      </c>
      <c r="L108" s="47">
        <v>19223</v>
      </c>
      <c r="M108" s="44">
        <v>27779</v>
      </c>
      <c r="N108" s="44">
        <v>33081</v>
      </c>
      <c r="O108" s="47">
        <v>36319</v>
      </c>
      <c r="P108" s="47">
        <v>40826</v>
      </c>
      <c r="Q108" s="53">
        <v>55771</v>
      </c>
    </row>
    <row r="109" spans="1:17" ht="40.5" x14ac:dyDescent="0.2">
      <c r="A109" s="54" t="s">
        <v>1786</v>
      </c>
      <c r="B109" s="35" t="s">
        <v>1787</v>
      </c>
      <c r="C109" s="46">
        <v>62</v>
      </c>
      <c r="D109" s="46">
        <v>33081</v>
      </c>
      <c r="E109" s="43">
        <v>-1.4</v>
      </c>
      <c r="F109" s="46">
        <v>39036</v>
      </c>
      <c r="G109" s="43">
        <v>-0.9</v>
      </c>
      <c r="H109" s="52" t="s">
        <v>1621</v>
      </c>
      <c r="I109" s="53">
        <v>20303</v>
      </c>
      <c r="J109" s="53">
        <v>22606</v>
      </c>
      <c r="K109" s="47">
        <v>24608</v>
      </c>
      <c r="L109" s="47">
        <v>28602</v>
      </c>
      <c r="M109" s="47">
        <v>38462</v>
      </c>
      <c r="N109" s="53">
        <v>44490</v>
      </c>
      <c r="O109" s="53">
        <v>48226</v>
      </c>
      <c r="P109" s="53" t="s">
        <v>1621</v>
      </c>
      <c r="Q109" s="53" t="s">
        <v>1621</v>
      </c>
    </row>
    <row r="110" spans="1:17" ht="27" x14ac:dyDescent="0.2">
      <c r="A110" s="54" t="s">
        <v>1788</v>
      </c>
      <c r="B110" s="35" t="s">
        <v>1789</v>
      </c>
      <c r="C110" s="46">
        <v>80</v>
      </c>
      <c r="D110" s="42">
        <v>28098</v>
      </c>
      <c r="E110" s="43">
        <v>4.7</v>
      </c>
      <c r="F110" s="42">
        <v>29291</v>
      </c>
      <c r="G110" s="43">
        <v>1.4</v>
      </c>
      <c r="H110" s="52">
        <v>8914</v>
      </c>
      <c r="I110" s="53">
        <v>16762</v>
      </c>
      <c r="J110" s="47">
        <v>20729</v>
      </c>
      <c r="K110" s="44">
        <v>22776</v>
      </c>
      <c r="L110" s="44">
        <v>25365</v>
      </c>
      <c r="M110" s="44">
        <v>31096</v>
      </c>
      <c r="N110" s="44">
        <v>34544</v>
      </c>
      <c r="O110" s="44">
        <v>36317</v>
      </c>
      <c r="P110" s="47">
        <v>38037</v>
      </c>
      <c r="Q110" s="53" t="s">
        <v>1621</v>
      </c>
    </row>
    <row r="111" spans="1:17" ht="27" x14ac:dyDescent="0.2">
      <c r="A111" s="54" t="s">
        <v>1790</v>
      </c>
      <c r="B111" s="35" t="s">
        <v>1791</v>
      </c>
      <c r="C111" s="42">
        <v>271</v>
      </c>
      <c r="D111" s="46">
        <v>20520</v>
      </c>
      <c r="E111" s="43">
        <v>2.6</v>
      </c>
      <c r="F111" s="42">
        <v>23009</v>
      </c>
      <c r="G111" s="43">
        <v>3</v>
      </c>
      <c r="H111" s="42">
        <v>5577</v>
      </c>
      <c r="I111" s="44">
        <v>8075</v>
      </c>
      <c r="J111" s="44">
        <v>9188</v>
      </c>
      <c r="K111" s="47">
        <v>10672</v>
      </c>
      <c r="L111" s="47">
        <v>14411</v>
      </c>
      <c r="M111" s="44">
        <v>24319</v>
      </c>
      <c r="N111" s="44">
        <v>28014</v>
      </c>
      <c r="O111" s="44">
        <v>30740</v>
      </c>
      <c r="P111" s="47">
        <v>33416</v>
      </c>
      <c r="Q111" s="53">
        <v>43963</v>
      </c>
    </row>
    <row r="112" spans="1:17" ht="40.5" x14ac:dyDescent="0.2">
      <c r="A112" s="54" t="s">
        <v>1792</v>
      </c>
      <c r="B112" s="35" t="s">
        <v>1793</v>
      </c>
      <c r="C112" s="42">
        <v>302</v>
      </c>
      <c r="D112" s="42">
        <v>30317</v>
      </c>
      <c r="E112" s="43">
        <v>8.3000000000000007</v>
      </c>
      <c r="F112" s="42">
        <v>40168</v>
      </c>
      <c r="G112" s="43">
        <v>4.5999999999999996</v>
      </c>
      <c r="H112" s="46">
        <v>11575</v>
      </c>
      <c r="I112" s="47">
        <v>19730</v>
      </c>
      <c r="J112" s="44">
        <v>21788</v>
      </c>
      <c r="K112" s="44">
        <v>23462</v>
      </c>
      <c r="L112" s="44">
        <v>26545</v>
      </c>
      <c r="M112" s="47">
        <v>35535</v>
      </c>
      <c r="N112" s="47">
        <v>43003</v>
      </c>
      <c r="O112" s="47">
        <v>47516</v>
      </c>
      <c r="P112" s="47">
        <v>53099</v>
      </c>
      <c r="Q112" s="53" t="s">
        <v>1621</v>
      </c>
    </row>
    <row r="113" spans="1:17" ht="38.25" x14ac:dyDescent="0.2">
      <c r="A113" s="34" t="s">
        <v>1794</v>
      </c>
      <c r="B113" s="35" t="s">
        <v>1795</v>
      </c>
      <c r="C113" s="42">
        <v>1461</v>
      </c>
      <c r="D113" s="42">
        <v>36109</v>
      </c>
      <c r="E113" s="43">
        <v>8.5</v>
      </c>
      <c r="F113" s="42">
        <v>37463</v>
      </c>
      <c r="G113" s="43">
        <v>7.5</v>
      </c>
      <c r="H113" s="42">
        <v>16564</v>
      </c>
      <c r="I113" s="44">
        <v>24702</v>
      </c>
      <c r="J113" s="44">
        <v>26528</v>
      </c>
      <c r="K113" s="44">
        <v>28764</v>
      </c>
      <c r="L113" s="44">
        <v>32225</v>
      </c>
      <c r="M113" s="44">
        <v>39963</v>
      </c>
      <c r="N113" s="44">
        <v>44855</v>
      </c>
      <c r="O113" s="44">
        <v>47310</v>
      </c>
      <c r="P113" s="44">
        <v>50067</v>
      </c>
      <c r="Q113" s="44">
        <v>58660</v>
      </c>
    </row>
    <row r="114" spans="1:17" ht="40.5" x14ac:dyDescent="0.2">
      <c r="A114" s="54" t="s">
        <v>1796</v>
      </c>
      <c r="B114" s="35" t="s">
        <v>1797</v>
      </c>
      <c r="C114" s="42">
        <v>1461</v>
      </c>
      <c r="D114" s="42">
        <v>36109</v>
      </c>
      <c r="E114" s="43">
        <v>8.5</v>
      </c>
      <c r="F114" s="42">
        <v>37463</v>
      </c>
      <c r="G114" s="43">
        <v>7.5</v>
      </c>
      <c r="H114" s="42">
        <v>16564</v>
      </c>
      <c r="I114" s="44">
        <v>24702</v>
      </c>
      <c r="J114" s="44">
        <v>26528</v>
      </c>
      <c r="K114" s="44">
        <v>28764</v>
      </c>
      <c r="L114" s="44">
        <v>32225</v>
      </c>
      <c r="M114" s="44">
        <v>39963</v>
      </c>
      <c r="N114" s="44">
        <v>44855</v>
      </c>
      <c r="O114" s="44">
        <v>47310</v>
      </c>
      <c r="P114" s="44">
        <v>50067</v>
      </c>
      <c r="Q114" s="44">
        <v>58660</v>
      </c>
    </row>
    <row r="115" spans="1:17" x14ac:dyDescent="0.2">
      <c r="A115" s="34" t="s">
        <v>1798</v>
      </c>
      <c r="B115" s="35" t="s">
        <v>1799</v>
      </c>
      <c r="C115" s="42">
        <v>3387</v>
      </c>
      <c r="D115" s="42">
        <v>31094</v>
      </c>
      <c r="E115" s="43">
        <v>5.6</v>
      </c>
      <c r="F115" s="42">
        <v>33234</v>
      </c>
      <c r="G115" s="43">
        <v>6.7</v>
      </c>
      <c r="H115" s="42">
        <v>10561</v>
      </c>
      <c r="I115" s="44">
        <v>17022</v>
      </c>
      <c r="J115" s="44">
        <v>19555</v>
      </c>
      <c r="K115" s="44">
        <v>22106</v>
      </c>
      <c r="L115" s="44">
        <v>26585</v>
      </c>
      <c r="M115" s="44">
        <v>36153</v>
      </c>
      <c r="N115" s="44">
        <v>41515</v>
      </c>
      <c r="O115" s="44">
        <v>44533</v>
      </c>
      <c r="P115" s="44">
        <v>47529</v>
      </c>
      <c r="Q115" s="44">
        <v>56261</v>
      </c>
    </row>
    <row r="116" spans="1:17" ht="13.5" x14ac:dyDescent="0.2">
      <c r="A116" s="54" t="s">
        <v>1800</v>
      </c>
      <c r="B116" s="35" t="s">
        <v>1801</v>
      </c>
      <c r="C116" s="42">
        <v>3387</v>
      </c>
      <c r="D116" s="42">
        <v>31094</v>
      </c>
      <c r="E116" s="43">
        <v>5.6</v>
      </c>
      <c r="F116" s="42">
        <v>33234</v>
      </c>
      <c r="G116" s="43">
        <v>6.7</v>
      </c>
      <c r="H116" s="42">
        <v>10561</v>
      </c>
      <c r="I116" s="44">
        <v>17022</v>
      </c>
      <c r="J116" s="44">
        <v>19555</v>
      </c>
      <c r="K116" s="44">
        <v>22106</v>
      </c>
      <c r="L116" s="44">
        <v>26585</v>
      </c>
      <c r="M116" s="44">
        <v>36153</v>
      </c>
      <c r="N116" s="44">
        <v>41515</v>
      </c>
      <c r="O116" s="44">
        <v>44533</v>
      </c>
      <c r="P116" s="44">
        <v>47529</v>
      </c>
      <c r="Q116" s="44">
        <v>56261</v>
      </c>
    </row>
    <row r="117" spans="1:17" ht="25.5" x14ac:dyDescent="0.2">
      <c r="A117" s="34" t="s">
        <v>1802</v>
      </c>
      <c r="B117" s="35" t="s">
        <v>1803</v>
      </c>
      <c r="C117" s="42">
        <v>3801</v>
      </c>
      <c r="D117" s="42">
        <v>28150</v>
      </c>
      <c r="E117" s="43">
        <v>7.4</v>
      </c>
      <c r="F117" s="42">
        <v>32349</v>
      </c>
      <c r="G117" s="43">
        <v>6.3</v>
      </c>
      <c r="H117" s="42">
        <v>11105</v>
      </c>
      <c r="I117" s="44">
        <v>16326</v>
      </c>
      <c r="J117" s="44">
        <v>18893</v>
      </c>
      <c r="K117" s="44">
        <v>21124</v>
      </c>
      <c r="L117" s="44">
        <v>24731</v>
      </c>
      <c r="M117" s="44">
        <v>32132</v>
      </c>
      <c r="N117" s="44">
        <v>37440</v>
      </c>
      <c r="O117" s="44">
        <v>40481</v>
      </c>
      <c r="P117" s="44">
        <v>44508</v>
      </c>
      <c r="Q117" s="44">
        <v>54323</v>
      </c>
    </row>
    <row r="118" spans="1:17" ht="13.5" x14ac:dyDescent="0.2">
      <c r="A118" s="54" t="s">
        <v>1804</v>
      </c>
      <c r="B118" s="35" t="s">
        <v>1805</v>
      </c>
      <c r="C118" s="42">
        <v>2588</v>
      </c>
      <c r="D118" s="42">
        <v>31566</v>
      </c>
      <c r="E118" s="43">
        <v>7.1</v>
      </c>
      <c r="F118" s="42">
        <v>36082</v>
      </c>
      <c r="G118" s="43">
        <v>6</v>
      </c>
      <c r="H118" s="42">
        <v>12907</v>
      </c>
      <c r="I118" s="44">
        <v>19375</v>
      </c>
      <c r="J118" s="44">
        <v>22061</v>
      </c>
      <c r="K118" s="44">
        <v>24230</v>
      </c>
      <c r="L118" s="44">
        <v>27837</v>
      </c>
      <c r="M118" s="44">
        <v>36291</v>
      </c>
      <c r="N118" s="44">
        <v>41508</v>
      </c>
      <c r="O118" s="44">
        <v>44820</v>
      </c>
      <c r="P118" s="44">
        <v>48158</v>
      </c>
      <c r="Q118" s="44">
        <v>58285</v>
      </c>
    </row>
    <row r="119" spans="1:17" ht="13.5" x14ac:dyDescent="0.2">
      <c r="A119" s="54" t="s">
        <v>1806</v>
      </c>
      <c r="B119" s="35" t="s">
        <v>1807</v>
      </c>
      <c r="C119" s="42">
        <v>603</v>
      </c>
      <c r="D119" s="42">
        <v>22553</v>
      </c>
      <c r="E119" s="43">
        <v>7.8</v>
      </c>
      <c r="F119" s="42">
        <v>24407</v>
      </c>
      <c r="G119" s="43">
        <v>4.5999999999999996</v>
      </c>
      <c r="H119" s="46">
        <v>9233</v>
      </c>
      <c r="I119" s="44">
        <v>13373</v>
      </c>
      <c r="J119" s="44">
        <v>15047</v>
      </c>
      <c r="K119" s="44">
        <v>16738</v>
      </c>
      <c r="L119" s="44">
        <v>19768</v>
      </c>
      <c r="M119" s="44">
        <v>25208</v>
      </c>
      <c r="N119" s="44">
        <v>28354</v>
      </c>
      <c r="O119" s="44">
        <v>30209</v>
      </c>
      <c r="P119" s="44">
        <v>32455</v>
      </c>
      <c r="Q119" s="47">
        <v>41528</v>
      </c>
    </row>
    <row r="120" spans="1:17" ht="27" x14ac:dyDescent="0.2">
      <c r="A120" s="54" t="s">
        <v>1808</v>
      </c>
      <c r="B120" s="35" t="s">
        <v>1809</v>
      </c>
      <c r="C120" s="42">
        <v>610</v>
      </c>
      <c r="D120" s="42">
        <v>22483</v>
      </c>
      <c r="E120" s="43">
        <v>7.7</v>
      </c>
      <c r="F120" s="42">
        <v>24354</v>
      </c>
      <c r="G120" s="43">
        <v>7.4</v>
      </c>
      <c r="H120" s="42">
        <v>8290</v>
      </c>
      <c r="I120" s="44">
        <v>12407</v>
      </c>
      <c r="J120" s="44">
        <v>14078</v>
      </c>
      <c r="K120" s="44">
        <v>15770</v>
      </c>
      <c r="L120" s="44">
        <v>19535</v>
      </c>
      <c r="M120" s="44">
        <v>25200</v>
      </c>
      <c r="N120" s="44">
        <v>28495</v>
      </c>
      <c r="O120" s="44">
        <v>30542</v>
      </c>
      <c r="P120" s="44">
        <v>33015</v>
      </c>
      <c r="Q120" s="47">
        <v>41399</v>
      </c>
    </row>
    <row r="121" spans="1:17" ht="25.5" x14ac:dyDescent="0.2">
      <c r="A121" s="34" t="s">
        <v>1810</v>
      </c>
      <c r="B121" s="35" t="s">
        <v>1811</v>
      </c>
      <c r="C121" s="42">
        <v>446</v>
      </c>
      <c r="D121" s="42">
        <v>23786</v>
      </c>
      <c r="E121" s="43">
        <v>3.9</v>
      </c>
      <c r="F121" s="46">
        <v>30410</v>
      </c>
      <c r="G121" s="43">
        <v>5.5</v>
      </c>
      <c r="H121" s="52">
        <v>3691</v>
      </c>
      <c r="I121" s="47">
        <v>8129</v>
      </c>
      <c r="J121" s="47">
        <v>10437</v>
      </c>
      <c r="K121" s="47">
        <v>13011</v>
      </c>
      <c r="L121" s="47">
        <v>19272</v>
      </c>
      <c r="M121" s="44">
        <v>27723</v>
      </c>
      <c r="N121" s="44">
        <v>31880</v>
      </c>
      <c r="O121" s="44">
        <v>34323</v>
      </c>
      <c r="P121" s="47">
        <v>38149</v>
      </c>
      <c r="Q121" s="53">
        <v>50279</v>
      </c>
    </row>
    <row r="122" spans="1:17" ht="27" x14ac:dyDescent="0.2">
      <c r="A122" s="54" t="s">
        <v>1812</v>
      </c>
      <c r="B122" s="35" t="s">
        <v>1813</v>
      </c>
      <c r="C122" s="46">
        <v>55</v>
      </c>
      <c r="D122" s="46">
        <v>27424</v>
      </c>
      <c r="E122" s="43">
        <v>-5.4</v>
      </c>
      <c r="F122" s="46">
        <v>33870</v>
      </c>
      <c r="G122" s="43">
        <v>-9.1999999999999993</v>
      </c>
      <c r="H122" s="52" t="s">
        <v>1621</v>
      </c>
      <c r="I122" s="53">
        <v>12236</v>
      </c>
      <c r="J122" s="53">
        <v>14094</v>
      </c>
      <c r="K122" s="53">
        <v>18000</v>
      </c>
      <c r="L122" s="47">
        <v>23944</v>
      </c>
      <c r="M122" s="47">
        <v>31842</v>
      </c>
      <c r="N122" s="53">
        <v>37374</v>
      </c>
      <c r="O122" s="53">
        <v>40015</v>
      </c>
      <c r="P122" s="53">
        <v>45545</v>
      </c>
      <c r="Q122" s="53" t="s">
        <v>1621</v>
      </c>
    </row>
    <row r="123" spans="1:17" ht="27" x14ac:dyDescent="0.2">
      <c r="A123" s="54" t="s">
        <v>1814</v>
      </c>
      <c r="B123" s="35" t="s">
        <v>1815</v>
      </c>
      <c r="C123" s="46">
        <v>75</v>
      </c>
      <c r="D123" s="46">
        <v>29783</v>
      </c>
      <c r="E123" s="43">
        <v>9.1999999999999993</v>
      </c>
      <c r="F123" s="46">
        <v>30399</v>
      </c>
      <c r="G123" s="43">
        <v>9.5</v>
      </c>
      <c r="H123" s="52" t="s">
        <v>1621</v>
      </c>
      <c r="I123" s="53" t="s">
        <v>1621</v>
      </c>
      <c r="J123" s="53">
        <v>21237</v>
      </c>
      <c r="K123" s="53">
        <v>22574</v>
      </c>
      <c r="L123" s="47">
        <v>25466</v>
      </c>
      <c r="M123" s="47">
        <v>32023</v>
      </c>
      <c r="N123" s="47">
        <v>35342</v>
      </c>
      <c r="O123" s="53">
        <v>37325</v>
      </c>
      <c r="P123" s="53">
        <v>40984</v>
      </c>
      <c r="Q123" s="53" t="s">
        <v>1621</v>
      </c>
    </row>
    <row r="124" spans="1:17" ht="13.5" x14ac:dyDescent="0.2">
      <c r="A124" s="54" t="s">
        <v>1816</v>
      </c>
      <c r="B124" s="35" t="s">
        <v>1817</v>
      </c>
      <c r="C124" s="52">
        <v>49</v>
      </c>
      <c r="D124" s="46">
        <v>25409</v>
      </c>
      <c r="E124" s="55"/>
      <c r="F124" s="46">
        <v>28539</v>
      </c>
      <c r="G124" s="43">
        <v>-4.0999999999999996</v>
      </c>
      <c r="H124" s="52">
        <v>8652</v>
      </c>
      <c r="I124" s="47">
        <v>12472</v>
      </c>
      <c r="J124" s="53">
        <v>14375</v>
      </c>
      <c r="K124" s="47">
        <v>17800</v>
      </c>
      <c r="L124" s="47">
        <v>21575</v>
      </c>
      <c r="M124" s="47">
        <v>29983</v>
      </c>
      <c r="N124" s="47">
        <v>33112</v>
      </c>
      <c r="O124" s="53">
        <v>35560</v>
      </c>
      <c r="P124" s="53" t="s">
        <v>1621</v>
      </c>
      <c r="Q124" s="53" t="s">
        <v>1621</v>
      </c>
    </row>
    <row r="125" spans="1:17" ht="40.5" x14ac:dyDescent="0.2">
      <c r="A125" s="54" t="s">
        <v>1818</v>
      </c>
      <c r="B125" s="35" t="s">
        <v>1819</v>
      </c>
      <c r="C125" s="42">
        <v>267</v>
      </c>
      <c r="D125" s="46">
        <v>20249</v>
      </c>
      <c r="E125" s="43">
        <v>4.7</v>
      </c>
      <c r="F125" s="52">
        <v>30041</v>
      </c>
      <c r="G125" s="43">
        <v>10.5</v>
      </c>
      <c r="H125" s="52">
        <v>2866</v>
      </c>
      <c r="I125" s="47">
        <v>5975</v>
      </c>
      <c r="J125" s="47">
        <v>7511</v>
      </c>
      <c r="K125" s="53">
        <v>9347</v>
      </c>
      <c r="L125" s="47">
        <v>14785</v>
      </c>
      <c r="M125" s="44">
        <v>24634</v>
      </c>
      <c r="N125" s="44">
        <v>28861</v>
      </c>
      <c r="O125" s="47">
        <v>31209</v>
      </c>
      <c r="P125" s="47">
        <v>34685</v>
      </c>
      <c r="Q125" s="53" t="s">
        <v>1621</v>
      </c>
    </row>
    <row r="126" spans="1:17" x14ac:dyDescent="0.2">
      <c r="A126" s="34" t="s">
        <v>1820</v>
      </c>
      <c r="B126" s="35" t="s">
        <v>1821</v>
      </c>
      <c r="C126" s="42">
        <v>402</v>
      </c>
      <c r="D126" s="42">
        <v>25747</v>
      </c>
      <c r="E126" s="43">
        <v>5</v>
      </c>
      <c r="F126" s="42">
        <v>29301</v>
      </c>
      <c r="G126" s="43">
        <v>7.2</v>
      </c>
      <c r="H126" s="46">
        <v>7693</v>
      </c>
      <c r="I126" s="47">
        <v>12507</v>
      </c>
      <c r="J126" s="47">
        <v>14665</v>
      </c>
      <c r="K126" s="47">
        <v>17163</v>
      </c>
      <c r="L126" s="44">
        <v>22180</v>
      </c>
      <c r="M126" s="44">
        <v>29574</v>
      </c>
      <c r="N126" s="44">
        <v>34118</v>
      </c>
      <c r="O126" s="44">
        <v>36952</v>
      </c>
      <c r="P126" s="47">
        <v>40726</v>
      </c>
      <c r="Q126" s="53">
        <v>53626</v>
      </c>
    </row>
    <row r="127" spans="1:17" ht="27" x14ac:dyDescent="0.2">
      <c r="A127" s="54" t="s">
        <v>1822</v>
      </c>
      <c r="B127" s="35" t="s">
        <v>1823</v>
      </c>
      <c r="C127" s="42">
        <v>216</v>
      </c>
      <c r="D127" s="42">
        <v>28131</v>
      </c>
      <c r="E127" s="43">
        <v>4.5</v>
      </c>
      <c r="F127" s="42">
        <v>31013</v>
      </c>
      <c r="G127" s="43">
        <v>6.8</v>
      </c>
      <c r="H127" s="52">
        <v>6770</v>
      </c>
      <c r="I127" s="47">
        <v>13006</v>
      </c>
      <c r="J127" s="47">
        <v>15715</v>
      </c>
      <c r="K127" s="47">
        <v>18814</v>
      </c>
      <c r="L127" s="47">
        <v>24120</v>
      </c>
      <c r="M127" s="44">
        <v>30945</v>
      </c>
      <c r="N127" s="47">
        <v>36690</v>
      </c>
      <c r="O127" s="47">
        <v>40000</v>
      </c>
      <c r="P127" s="47">
        <v>43918</v>
      </c>
      <c r="Q127" s="53">
        <v>56569</v>
      </c>
    </row>
    <row r="128" spans="1:17" ht="27" x14ac:dyDescent="0.2">
      <c r="A128" s="54" t="s">
        <v>1824</v>
      </c>
      <c r="B128" s="35" t="s">
        <v>1825</v>
      </c>
      <c r="C128" s="46">
        <v>36</v>
      </c>
      <c r="D128" s="46">
        <v>35357</v>
      </c>
      <c r="E128" s="43">
        <v>8.4</v>
      </c>
      <c r="F128" s="46">
        <v>41341</v>
      </c>
      <c r="G128" s="43">
        <v>6.6</v>
      </c>
      <c r="H128" s="52">
        <v>16710</v>
      </c>
      <c r="I128" s="47">
        <v>23181</v>
      </c>
      <c r="J128" s="47">
        <v>24351</v>
      </c>
      <c r="K128" s="47">
        <v>25580</v>
      </c>
      <c r="L128" s="47">
        <v>29996</v>
      </c>
      <c r="M128" s="53">
        <v>39967</v>
      </c>
      <c r="N128" s="53">
        <v>49670</v>
      </c>
      <c r="O128" s="53">
        <v>54100</v>
      </c>
      <c r="P128" s="53">
        <v>59051</v>
      </c>
      <c r="Q128" s="53" t="s">
        <v>1621</v>
      </c>
    </row>
    <row r="129" spans="1:17" ht="13.5" x14ac:dyDescent="0.2">
      <c r="A129" s="54" t="s">
        <v>1826</v>
      </c>
      <c r="B129" s="35" t="s">
        <v>1827</v>
      </c>
      <c r="C129" s="42">
        <v>150</v>
      </c>
      <c r="D129" s="42">
        <v>21842</v>
      </c>
      <c r="E129" s="43">
        <v>10.6</v>
      </c>
      <c r="F129" s="42">
        <v>23928</v>
      </c>
      <c r="G129" s="43">
        <v>6.1</v>
      </c>
      <c r="H129" s="46">
        <v>8063</v>
      </c>
      <c r="I129" s="47">
        <v>10836</v>
      </c>
      <c r="J129" s="47">
        <v>12549</v>
      </c>
      <c r="K129" s="47">
        <v>13995</v>
      </c>
      <c r="L129" s="47">
        <v>18209</v>
      </c>
      <c r="M129" s="44">
        <v>24518</v>
      </c>
      <c r="N129" s="47">
        <v>27866</v>
      </c>
      <c r="O129" s="47">
        <v>30209</v>
      </c>
      <c r="P129" s="47">
        <v>32706</v>
      </c>
      <c r="Q129" s="53" t="s">
        <v>1621</v>
      </c>
    </row>
    <row r="130" spans="1:17" ht="76.5" x14ac:dyDescent="0.2">
      <c r="A130" s="34" t="s">
        <v>1828</v>
      </c>
      <c r="B130" s="35" t="s">
        <v>1829</v>
      </c>
      <c r="C130" s="46">
        <v>59</v>
      </c>
      <c r="D130" s="52">
        <v>11667</v>
      </c>
      <c r="E130" s="43">
        <v>14.9</v>
      </c>
      <c r="F130" s="46">
        <v>15957</v>
      </c>
      <c r="G130" s="43">
        <v>18.3</v>
      </c>
      <c r="H130" s="52">
        <v>2091</v>
      </c>
      <c r="I130" s="53">
        <v>3788</v>
      </c>
      <c r="J130" s="53">
        <v>4615</v>
      </c>
      <c r="K130" s="53">
        <v>5797</v>
      </c>
      <c r="L130" s="53">
        <v>8501</v>
      </c>
      <c r="M130" s="53">
        <v>15748</v>
      </c>
      <c r="N130" s="53">
        <v>20618</v>
      </c>
      <c r="O130" s="53">
        <v>23289</v>
      </c>
      <c r="P130" s="53">
        <v>27420</v>
      </c>
      <c r="Q130" s="53" t="s">
        <v>1621</v>
      </c>
    </row>
    <row r="131" spans="1:17" ht="40.5" x14ac:dyDescent="0.2">
      <c r="A131" s="54" t="s">
        <v>1830</v>
      </c>
      <c r="B131" s="35" t="s">
        <v>1831</v>
      </c>
      <c r="C131" s="46">
        <v>59</v>
      </c>
      <c r="D131" s="52">
        <v>11667</v>
      </c>
      <c r="E131" s="43">
        <v>14.9</v>
      </c>
      <c r="F131" s="46">
        <v>15957</v>
      </c>
      <c r="G131" s="43">
        <v>18.3</v>
      </c>
      <c r="H131" s="52">
        <v>2091</v>
      </c>
      <c r="I131" s="53">
        <v>3788</v>
      </c>
      <c r="J131" s="53">
        <v>4615</v>
      </c>
      <c r="K131" s="53">
        <v>5797</v>
      </c>
      <c r="L131" s="53">
        <v>8501</v>
      </c>
      <c r="M131" s="53">
        <v>15748</v>
      </c>
      <c r="N131" s="53">
        <v>20618</v>
      </c>
      <c r="O131" s="53">
        <v>23289</v>
      </c>
      <c r="P131" s="53">
        <v>27420</v>
      </c>
      <c r="Q131" s="53" t="s">
        <v>1621</v>
      </c>
    </row>
    <row r="132" spans="1:17" ht="40.5" x14ac:dyDescent="0.2">
      <c r="A132" s="54" t="s">
        <v>1832</v>
      </c>
      <c r="B132" s="35" t="s">
        <v>1833</v>
      </c>
      <c r="C132" s="42" t="s">
        <v>1632</v>
      </c>
      <c r="D132" s="42"/>
      <c r="E132" s="55"/>
      <c r="F132" s="42"/>
      <c r="G132" s="55"/>
      <c r="H132" s="42"/>
      <c r="I132" s="44"/>
      <c r="J132" s="44"/>
      <c r="K132" s="44"/>
      <c r="L132" s="44"/>
      <c r="M132" s="44"/>
      <c r="N132" s="44"/>
      <c r="O132" s="44"/>
      <c r="P132" s="44"/>
      <c r="Q132" s="44"/>
    </row>
    <row r="133" spans="1:17" ht="38.25" x14ac:dyDescent="0.2">
      <c r="A133" s="34" t="s">
        <v>1834</v>
      </c>
      <c r="B133" s="35" t="s">
        <v>1835</v>
      </c>
      <c r="C133" s="52" t="s">
        <v>1621</v>
      </c>
      <c r="D133" s="52" t="s">
        <v>1621</v>
      </c>
      <c r="E133" s="55"/>
      <c r="F133" s="52" t="s">
        <v>1621</v>
      </c>
      <c r="G133" s="55"/>
      <c r="H133" s="52" t="s">
        <v>1621</v>
      </c>
      <c r="I133" s="53" t="s">
        <v>1621</v>
      </c>
      <c r="J133" s="53" t="s">
        <v>1621</v>
      </c>
      <c r="K133" s="53" t="s">
        <v>1621</v>
      </c>
      <c r="L133" s="53" t="s">
        <v>1621</v>
      </c>
      <c r="M133" s="53" t="s">
        <v>1621</v>
      </c>
      <c r="N133" s="53" t="s">
        <v>1621</v>
      </c>
      <c r="O133" s="53" t="s">
        <v>1621</v>
      </c>
      <c r="P133" s="53" t="s">
        <v>1621</v>
      </c>
      <c r="Q133" s="53" t="s">
        <v>1621</v>
      </c>
    </row>
    <row r="134" spans="1:17" ht="27" x14ac:dyDescent="0.2">
      <c r="A134" s="54" t="s">
        <v>1836</v>
      </c>
      <c r="B134" s="35" t="s">
        <v>1837</v>
      </c>
      <c r="C134" s="52" t="s">
        <v>1621</v>
      </c>
      <c r="D134" s="52" t="s">
        <v>1621</v>
      </c>
      <c r="E134" s="55"/>
      <c r="F134" s="52" t="s">
        <v>1621</v>
      </c>
      <c r="G134" s="55"/>
      <c r="H134" s="52" t="s">
        <v>1621</v>
      </c>
      <c r="I134" s="53" t="s">
        <v>1621</v>
      </c>
      <c r="J134" s="53" t="s">
        <v>1621</v>
      </c>
      <c r="K134" s="53" t="s">
        <v>1621</v>
      </c>
      <c r="L134" s="53" t="s">
        <v>1621</v>
      </c>
      <c r="M134" s="53" t="s">
        <v>1621</v>
      </c>
      <c r="N134" s="53" t="s">
        <v>1621</v>
      </c>
      <c r="O134" s="53" t="s">
        <v>1621</v>
      </c>
      <c r="P134" s="53" t="s">
        <v>1621</v>
      </c>
      <c r="Q134" s="53" t="s">
        <v>1621</v>
      </c>
    </row>
    <row r="135" spans="1:17" ht="25.5" x14ac:dyDescent="0.2">
      <c r="A135" s="34" t="s">
        <v>1838</v>
      </c>
      <c r="B135" s="35" t="s">
        <v>1615</v>
      </c>
      <c r="C135" s="42">
        <v>806</v>
      </c>
      <c r="D135" s="42">
        <v>28153</v>
      </c>
      <c r="E135" s="43">
        <v>6.5</v>
      </c>
      <c r="F135" s="42">
        <v>31986</v>
      </c>
      <c r="G135" s="43">
        <v>7.2</v>
      </c>
      <c r="H135" s="46">
        <v>10662</v>
      </c>
      <c r="I135" s="44">
        <v>16623</v>
      </c>
      <c r="J135" s="44">
        <v>19377</v>
      </c>
      <c r="K135" s="44">
        <v>21761</v>
      </c>
      <c r="L135" s="44">
        <v>24989</v>
      </c>
      <c r="M135" s="44">
        <v>31856</v>
      </c>
      <c r="N135" s="44">
        <v>36989</v>
      </c>
      <c r="O135" s="44">
        <v>39682</v>
      </c>
      <c r="P135" s="44">
        <v>43481</v>
      </c>
      <c r="Q135" s="47">
        <v>53753</v>
      </c>
    </row>
    <row r="136" spans="1:17" ht="25.5" x14ac:dyDescent="0.2">
      <c r="A136" s="34" t="s">
        <v>1839</v>
      </c>
      <c r="B136" s="35" t="s">
        <v>1615</v>
      </c>
      <c r="C136" s="46">
        <v>97</v>
      </c>
      <c r="D136" s="46">
        <v>35344</v>
      </c>
      <c r="E136" s="43">
        <v>9.9</v>
      </c>
      <c r="F136" s="42">
        <v>41314</v>
      </c>
      <c r="G136" s="43">
        <v>10.199999999999999</v>
      </c>
      <c r="H136" s="52">
        <v>21552</v>
      </c>
      <c r="I136" s="47">
        <v>25194</v>
      </c>
      <c r="J136" s="47">
        <v>26504</v>
      </c>
      <c r="K136" s="47">
        <v>28084</v>
      </c>
      <c r="L136" s="47">
        <v>31267</v>
      </c>
      <c r="M136" s="47">
        <v>39900</v>
      </c>
      <c r="N136" s="47">
        <v>45128</v>
      </c>
      <c r="O136" s="47">
        <v>48101</v>
      </c>
      <c r="P136" s="53">
        <v>52994</v>
      </c>
      <c r="Q136" s="53" t="s">
        <v>1621</v>
      </c>
    </row>
    <row r="137" spans="1:17" x14ac:dyDescent="0.2">
      <c r="A137" s="34" t="s">
        <v>1840</v>
      </c>
      <c r="B137" s="35" t="s">
        <v>1615</v>
      </c>
      <c r="C137" s="46">
        <v>85</v>
      </c>
      <c r="D137" s="42">
        <v>34291</v>
      </c>
      <c r="E137" s="43">
        <v>7.9</v>
      </c>
      <c r="F137" s="42">
        <v>39964</v>
      </c>
      <c r="G137" s="43">
        <v>9.9</v>
      </c>
      <c r="H137" s="46">
        <v>21325</v>
      </c>
      <c r="I137" s="44">
        <v>24600</v>
      </c>
      <c r="J137" s="44">
        <v>26120</v>
      </c>
      <c r="K137" s="44">
        <v>27793</v>
      </c>
      <c r="L137" s="44">
        <v>30849</v>
      </c>
      <c r="M137" s="47">
        <v>38031</v>
      </c>
      <c r="N137" s="47">
        <v>43656</v>
      </c>
      <c r="O137" s="47">
        <v>46524</v>
      </c>
      <c r="P137" s="53">
        <v>49976</v>
      </c>
      <c r="Q137" s="53" t="s">
        <v>1621</v>
      </c>
    </row>
    <row r="138" spans="1:17" x14ac:dyDescent="0.2">
      <c r="A138" s="34" t="s">
        <v>1841</v>
      </c>
      <c r="B138" s="35" t="s">
        <v>1615</v>
      </c>
      <c r="C138" s="42">
        <v>678</v>
      </c>
      <c r="D138" s="42">
        <v>27059</v>
      </c>
      <c r="E138" s="43">
        <v>5.9</v>
      </c>
      <c r="F138" s="42">
        <v>30462</v>
      </c>
      <c r="G138" s="43">
        <v>6.5</v>
      </c>
      <c r="H138" s="46">
        <v>9859</v>
      </c>
      <c r="I138" s="44">
        <v>15325</v>
      </c>
      <c r="J138" s="44">
        <v>17930</v>
      </c>
      <c r="K138" s="44">
        <v>20438</v>
      </c>
      <c r="L138" s="44">
        <v>24086</v>
      </c>
      <c r="M138" s="44">
        <v>30641</v>
      </c>
      <c r="N138" s="44">
        <v>35544</v>
      </c>
      <c r="O138" s="44">
        <v>38222</v>
      </c>
      <c r="P138" s="44">
        <v>41872</v>
      </c>
      <c r="Q138" s="47">
        <v>51688</v>
      </c>
    </row>
    <row r="139" spans="1:17" ht="25.5" x14ac:dyDescent="0.2">
      <c r="A139" s="34" t="s">
        <v>1842</v>
      </c>
      <c r="B139" s="35" t="s">
        <v>1620</v>
      </c>
      <c r="C139" s="52" t="s">
        <v>1621</v>
      </c>
      <c r="D139" s="52" t="s">
        <v>1621</v>
      </c>
      <c r="E139" s="55"/>
      <c r="F139" s="52">
        <v>23777</v>
      </c>
      <c r="G139" s="55"/>
      <c r="H139" s="52" t="s">
        <v>1621</v>
      </c>
      <c r="I139" s="53" t="s">
        <v>1621</v>
      </c>
      <c r="J139" s="53" t="s">
        <v>1621</v>
      </c>
      <c r="K139" s="53" t="s">
        <v>1621</v>
      </c>
      <c r="L139" s="53" t="s">
        <v>1621</v>
      </c>
      <c r="M139" s="53" t="s">
        <v>1621</v>
      </c>
      <c r="N139" s="53" t="s">
        <v>1621</v>
      </c>
      <c r="O139" s="53" t="s">
        <v>1621</v>
      </c>
      <c r="P139" s="53" t="s">
        <v>1621</v>
      </c>
      <c r="Q139" s="53" t="s">
        <v>1621</v>
      </c>
    </row>
    <row r="140" spans="1:17" ht="38.25" x14ac:dyDescent="0.2">
      <c r="A140" s="56" t="s">
        <v>1843</v>
      </c>
      <c r="B140" s="35" t="s">
        <v>1623</v>
      </c>
      <c r="C140" s="52" t="s">
        <v>1621</v>
      </c>
      <c r="D140" s="52" t="s">
        <v>1621</v>
      </c>
      <c r="E140" s="55"/>
      <c r="F140" s="52">
        <v>23777</v>
      </c>
      <c r="G140" s="55"/>
      <c r="H140" s="52" t="s">
        <v>1621</v>
      </c>
      <c r="I140" s="53" t="s">
        <v>1621</v>
      </c>
      <c r="J140" s="53" t="s">
        <v>1621</v>
      </c>
      <c r="K140" s="53" t="s">
        <v>1621</v>
      </c>
      <c r="L140" s="53" t="s">
        <v>1621</v>
      </c>
      <c r="M140" s="53" t="s">
        <v>1621</v>
      </c>
      <c r="N140" s="53" t="s">
        <v>1621</v>
      </c>
      <c r="O140" s="53" t="s">
        <v>1621</v>
      </c>
      <c r="P140" s="53" t="s">
        <v>1621</v>
      </c>
      <c r="Q140" s="53" t="s">
        <v>1621</v>
      </c>
    </row>
    <row r="141" spans="1:17" ht="25.5" x14ac:dyDescent="0.2">
      <c r="A141" s="56" t="s">
        <v>1844</v>
      </c>
      <c r="B141" s="35" t="s">
        <v>1625</v>
      </c>
      <c r="C141" s="42" t="s">
        <v>1632</v>
      </c>
      <c r="D141" s="42"/>
      <c r="E141" s="55"/>
      <c r="F141" s="42"/>
      <c r="G141" s="55"/>
      <c r="H141" s="42"/>
      <c r="I141" s="44"/>
      <c r="J141" s="44"/>
      <c r="K141" s="44"/>
      <c r="L141" s="44"/>
      <c r="M141" s="44"/>
      <c r="N141" s="44"/>
      <c r="O141" s="44"/>
      <c r="P141" s="44"/>
      <c r="Q141" s="44"/>
    </row>
    <row r="142" spans="1:17" ht="25.5" x14ac:dyDescent="0.2">
      <c r="A142" s="56" t="s">
        <v>1845</v>
      </c>
      <c r="B142" s="35" t="s">
        <v>1627</v>
      </c>
      <c r="C142" s="42" t="s">
        <v>1632</v>
      </c>
      <c r="D142" s="42"/>
      <c r="E142" s="55"/>
      <c r="F142" s="42"/>
      <c r="G142" s="55"/>
      <c r="H142" s="42"/>
      <c r="I142" s="44"/>
      <c r="J142" s="44"/>
      <c r="K142" s="44"/>
      <c r="L142" s="44"/>
      <c r="M142" s="44"/>
      <c r="N142" s="44"/>
      <c r="O142" s="44"/>
      <c r="P142" s="44"/>
      <c r="Q142" s="44"/>
    </row>
    <row r="143" spans="1:17" ht="25.5" x14ac:dyDescent="0.2">
      <c r="A143" s="34" t="s">
        <v>1846</v>
      </c>
      <c r="B143" s="35" t="s">
        <v>1629</v>
      </c>
      <c r="C143" s="52" t="s">
        <v>1621</v>
      </c>
      <c r="D143" s="52" t="s">
        <v>1621</v>
      </c>
      <c r="E143" s="55"/>
      <c r="F143" s="52">
        <v>60960</v>
      </c>
      <c r="G143" s="43">
        <v>-0.5</v>
      </c>
      <c r="H143" s="52" t="s">
        <v>1621</v>
      </c>
      <c r="I143" s="53" t="s">
        <v>1621</v>
      </c>
      <c r="J143" s="53" t="s">
        <v>1621</v>
      </c>
      <c r="K143" s="53" t="s">
        <v>1621</v>
      </c>
      <c r="L143" s="53" t="s">
        <v>1621</v>
      </c>
      <c r="M143" s="53" t="s">
        <v>1621</v>
      </c>
      <c r="N143" s="53" t="s">
        <v>1621</v>
      </c>
      <c r="O143" s="53" t="s">
        <v>1621</v>
      </c>
      <c r="P143" s="53" t="s">
        <v>1621</v>
      </c>
      <c r="Q143" s="53" t="s">
        <v>1621</v>
      </c>
    </row>
    <row r="144" spans="1:17" ht="25.5" x14ac:dyDescent="0.2">
      <c r="A144" s="56" t="s">
        <v>1847</v>
      </c>
      <c r="B144" s="35" t="s">
        <v>1631</v>
      </c>
      <c r="C144" s="42" t="s">
        <v>1632</v>
      </c>
      <c r="D144" s="42"/>
      <c r="E144" s="55"/>
      <c r="F144" s="42"/>
      <c r="G144" s="55"/>
      <c r="H144" s="42"/>
      <c r="I144" s="44"/>
      <c r="J144" s="44"/>
      <c r="K144" s="44"/>
      <c r="L144" s="44"/>
      <c r="M144" s="44"/>
      <c r="N144" s="44"/>
      <c r="O144" s="44"/>
      <c r="P144" s="44"/>
      <c r="Q144" s="44"/>
    </row>
    <row r="145" spans="1:17" ht="25.5" x14ac:dyDescent="0.2">
      <c r="A145" s="56" t="s">
        <v>1848</v>
      </c>
      <c r="B145" s="35" t="s">
        <v>1634</v>
      </c>
      <c r="C145" s="42" t="s">
        <v>1849</v>
      </c>
      <c r="D145" s="42"/>
      <c r="E145" s="55"/>
      <c r="F145" s="42"/>
      <c r="G145" s="55"/>
      <c r="H145" s="42"/>
      <c r="I145" s="44"/>
      <c r="J145" s="44"/>
      <c r="K145" s="44"/>
      <c r="L145" s="44"/>
      <c r="M145" s="44"/>
      <c r="N145" s="44"/>
      <c r="O145" s="44"/>
      <c r="P145" s="44"/>
      <c r="Q145" s="44"/>
    </row>
    <row r="146" spans="1:17" ht="25.5" x14ac:dyDescent="0.2">
      <c r="A146" s="56" t="s">
        <v>1850</v>
      </c>
      <c r="B146" s="35" t="s">
        <v>1636</v>
      </c>
      <c r="C146" s="42" t="s">
        <v>1632</v>
      </c>
      <c r="D146" s="42"/>
      <c r="E146" s="55"/>
      <c r="F146" s="42"/>
      <c r="G146" s="55"/>
      <c r="H146" s="42"/>
      <c r="I146" s="44"/>
      <c r="J146" s="44"/>
      <c r="K146" s="44"/>
      <c r="L146" s="44"/>
      <c r="M146" s="44"/>
      <c r="N146" s="44"/>
      <c r="O146" s="44"/>
      <c r="P146" s="44"/>
      <c r="Q146" s="44"/>
    </row>
    <row r="147" spans="1:17" ht="25.5" x14ac:dyDescent="0.2">
      <c r="A147" s="56" t="s">
        <v>1851</v>
      </c>
      <c r="B147" s="35" t="s">
        <v>1638</v>
      </c>
      <c r="C147" s="52" t="s">
        <v>1621</v>
      </c>
      <c r="D147" s="52">
        <v>50693</v>
      </c>
      <c r="E147" s="43">
        <v>2</v>
      </c>
      <c r="F147" s="52">
        <v>51390</v>
      </c>
      <c r="G147" s="43">
        <v>-6.2</v>
      </c>
      <c r="H147" s="52" t="s">
        <v>1621</v>
      </c>
      <c r="I147" s="53" t="s">
        <v>1621</v>
      </c>
      <c r="J147" s="53" t="s">
        <v>1621</v>
      </c>
      <c r="K147" s="53" t="s">
        <v>1621</v>
      </c>
      <c r="L147" s="53" t="s">
        <v>1621</v>
      </c>
      <c r="M147" s="53" t="s">
        <v>1621</v>
      </c>
      <c r="N147" s="53" t="s">
        <v>1621</v>
      </c>
      <c r="O147" s="53" t="s">
        <v>1621</v>
      </c>
      <c r="P147" s="53" t="s">
        <v>1621</v>
      </c>
      <c r="Q147" s="53" t="s">
        <v>1621</v>
      </c>
    </row>
    <row r="148" spans="1:17" ht="25.5" x14ac:dyDescent="0.2">
      <c r="A148" s="56" t="s">
        <v>1852</v>
      </c>
      <c r="B148" s="35" t="s">
        <v>1640</v>
      </c>
      <c r="C148" s="42" t="s">
        <v>1632</v>
      </c>
      <c r="D148" s="42"/>
      <c r="E148" s="55"/>
      <c r="F148" s="42"/>
      <c r="G148" s="55"/>
      <c r="H148" s="42"/>
      <c r="I148" s="44"/>
      <c r="J148" s="44"/>
      <c r="K148" s="44"/>
      <c r="L148" s="44"/>
      <c r="M148" s="44"/>
      <c r="N148" s="44"/>
      <c r="O148" s="44"/>
      <c r="P148" s="44"/>
      <c r="Q148" s="44"/>
    </row>
    <row r="149" spans="1:17" ht="25.5" x14ac:dyDescent="0.2">
      <c r="A149" s="34" t="s">
        <v>1853</v>
      </c>
      <c r="B149" s="35" t="s">
        <v>1642</v>
      </c>
      <c r="C149" s="46">
        <v>85</v>
      </c>
      <c r="D149" s="42">
        <v>34291</v>
      </c>
      <c r="E149" s="43">
        <v>7.9</v>
      </c>
      <c r="F149" s="42">
        <v>39964</v>
      </c>
      <c r="G149" s="43">
        <v>9.9</v>
      </c>
      <c r="H149" s="46">
        <v>21325</v>
      </c>
      <c r="I149" s="44">
        <v>24600</v>
      </c>
      <c r="J149" s="44">
        <v>26120</v>
      </c>
      <c r="K149" s="44">
        <v>27793</v>
      </c>
      <c r="L149" s="44">
        <v>30849</v>
      </c>
      <c r="M149" s="47">
        <v>38031</v>
      </c>
      <c r="N149" s="47">
        <v>43656</v>
      </c>
      <c r="O149" s="47">
        <v>46524</v>
      </c>
      <c r="P149" s="53">
        <v>49976</v>
      </c>
      <c r="Q149" s="53" t="s">
        <v>1621</v>
      </c>
    </row>
    <row r="150" spans="1:17" ht="25.5" x14ac:dyDescent="0.2">
      <c r="A150" s="56" t="s">
        <v>1854</v>
      </c>
      <c r="B150" s="35" t="s">
        <v>1644</v>
      </c>
      <c r="C150" s="52" t="s">
        <v>1621</v>
      </c>
      <c r="D150" s="46">
        <v>25672</v>
      </c>
      <c r="E150" s="43">
        <v>6.9</v>
      </c>
      <c r="F150" s="46">
        <v>29186</v>
      </c>
      <c r="G150" s="43">
        <v>-7.6</v>
      </c>
      <c r="H150" s="52" t="s">
        <v>1621</v>
      </c>
      <c r="I150" s="53" t="s">
        <v>1621</v>
      </c>
      <c r="J150" s="53">
        <v>22212</v>
      </c>
      <c r="K150" s="53">
        <v>23094</v>
      </c>
      <c r="L150" s="47">
        <v>23941</v>
      </c>
      <c r="M150" s="53">
        <v>26516</v>
      </c>
      <c r="N150" s="53" t="s">
        <v>1621</v>
      </c>
      <c r="O150" s="53" t="s">
        <v>1621</v>
      </c>
      <c r="P150" s="53" t="s">
        <v>1621</v>
      </c>
      <c r="Q150" s="53" t="s">
        <v>1621</v>
      </c>
    </row>
    <row r="151" spans="1:17" ht="25.5" x14ac:dyDescent="0.2">
      <c r="A151" s="56" t="s">
        <v>1855</v>
      </c>
      <c r="B151" s="35" t="s">
        <v>1646</v>
      </c>
      <c r="C151" s="42" t="s">
        <v>1849</v>
      </c>
      <c r="D151" s="42"/>
      <c r="E151" s="55"/>
      <c r="F151" s="42"/>
      <c r="G151" s="55"/>
      <c r="H151" s="42"/>
      <c r="I151" s="44"/>
      <c r="J151" s="44"/>
      <c r="K151" s="44"/>
      <c r="L151" s="44"/>
      <c r="M151" s="44"/>
      <c r="N151" s="44"/>
      <c r="O151" s="44"/>
      <c r="P151" s="44"/>
      <c r="Q151" s="44"/>
    </row>
    <row r="152" spans="1:17" ht="25.5" x14ac:dyDescent="0.2">
      <c r="A152" s="56" t="s">
        <v>1856</v>
      </c>
      <c r="B152" s="35" t="s">
        <v>1648</v>
      </c>
      <c r="C152" s="42" t="s">
        <v>1632</v>
      </c>
      <c r="D152" s="42"/>
      <c r="E152" s="55"/>
      <c r="F152" s="42"/>
      <c r="G152" s="55"/>
      <c r="H152" s="42"/>
      <c r="I152" s="44"/>
      <c r="J152" s="44"/>
      <c r="K152" s="44"/>
      <c r="L152" s="44"/>
      <c r="M152" s="44"/>
      <c r="N152" s="44"/>
      <c r="O152" s="44"/>
      <c r="P152" s="44"/>
      <c r="Q152" s="44"/>
    </row>
    <row r="153" spans="1:17" ht="25.5" x14ac:dyDescent="0.2">
      <c r="A153" s="56" t="s">
        <v>1857</v>
      </c>
      <c r="B153" s="35" t="s">
        <v>1650</v>
      </c>
      <c r="C153" s="52" t="s">
        <v>1621</v>
      </c>
      <c r="D153" s="52">
        <v>22067</v>
      </c>
      <c r="E153" s="43">
        <v>15.9</v>
      </c>
      <c r="F153" s="46">
        <v>24671</v>
      </c>
      <c r="G153" s="43">
        <v>23</v>
      </c>
      <c r="H153" s="52" t="s">
        <v>1621</v>
      </c>
      <c r="I153" s="53" t="s">
        <v>1621</v>
      </c>
      <c r="J153" s="53" t="s">
        <v>1621</v>
      </c>
      <c r="K153" s="53" t="s">
        <v>1621</v>
      </c>
      <c r="L153" s="53" t="s">
        <v>1621</v>
      </c>
      <c r="M153" s="53" t="s">
        <v>1621</v>
      </c>
      <c r="N153" s="53" t="s">
        <v>1621</v>
      </c>
      <c r="O153" s="53" t="s">
        <v>1621</v>
      </c>
      <c r="P153" s="53" t="s">
        <v>1621</v>
      </c>
      <c r="Q153" s="53" t="s">
        <v>1621</v>
      </c>
    </row>
    <row r="154" spans="1:17" ht="25.5" x14ac:dyDescent="0.2">
      <c r="A154" s="56" t="s">
        <v>1858</v>
      </c>
      <c r="B154" s="35" t="s">
        <v>1652</v>
      </c>
      <c r="C154" s="52" t="s">
        <v>1621</v>
      </c>
      <c r="D154" s="52" t="s">
        <v>1621</v>
      </c>
      <c r="E154" s="55"/>
      <c r="F154" s="52">
        <v>16229</v>
      </c>
      <c r="G154" s="43">
        <v>5.4</v>
      </c>
      <c r="H154" s="52" t="s">
        <v>1621</v>
      </c>
      <c r="I154" s="53" t="s">
        <v>1621</v>
      </c>
      <c r="J154" s="53" t="s">
        <v>1621</v>
      </c>
      <c r="K154" s="53" t="s">
        <v>1621</v>
      </c>
      <c r="L154" s="53" t="s">
        <v>1621</v>
      </c>
      <c r="M154" s="53" t="s">
        <v>1621</v>
      </c>
      <c r="N154" s="53" t="s">
        <v>1621</v>
      </c>
      <c r="O154" s="53" t="s">
        <v>1621</v>
      </c>
      <c r="P154" s="53" t="s">
        <v>1621</v>
      </c>
      <c r="Q154" s="53" t="s">
        <v>1621</v>
      </c>
    </row>
    <row r="155" spans="1:17" ht="25.5" x14ac:dyDescent="0.2">
      <c r="A155" s="56" t="s">
        <v>1859</v>
      </c>
      <c r="B155" s="35" t="s">
        <v>1654</v>
      </c>
      <c r="C155" s="42" t="s">
        <v>1632</v>
      </c>
      <c r="D155" s="42"/>
      <c r="E155" s="55"/>
      <c r="F155" s="42"/>
      <c r="G155" s="55"/>
      <c r="H155" s="42"/>
      <c r="I155" s="44"/>
      <c r="J155" s="44"/>
      <c r="K155" s="44"/>
      <c r="L155" s="44"/>
      <c r="M155" s="44"/>
      <c r="N155" s="44"/>
      <c r="O155" s="44"/>
      <c r="P155" s="44"/>
      <c r="Q155" s="44"/>
    </row>
    <row r="156" spans="1:17" ht="63.75" x14ac:dyDescent="0.2">
      <c r="A156" s="56" t="s">
        <v>1860</v>
      </c>
      <c r="B156" s="35" t="s">
        <v>1656</v>
      </c>
      <c r="C156" s="52" t="s">
        <v>1621</v>
      </c>
      <c r="D156" s="52" t="s">
        <v>1621</v>
      </c>
      <c r="E156" s="55"/>
      <c r="F156" s="52">
        <v>35938</v>
      </c>
      <c r="G156" s="43">
        <v>9.8000000000000007</v>
      </c>
      <c r="H156" s="52" t="s">
        <v>1621</v>
      </c>
      <c r="I156" s="53" t="s">
        <v>1621</v>
      </c>
      <c r="J156" s="53" t="s">
        <v>1621</v>
      </c>
      <c r="K156" s="53" t="s">
        <v>1621</v>
      </c>
      <c r="L156" s="53" t="s">
        <v>1621</v>
      </c>
      <c r="M156" s="53" t="s">
        <v>1621</v>
      </c>
      <c r="N156" s="53" t="s">
        <v>1621</v>
      </c>
      <c r="O156" s="53" t="s">
        <v>1621</v>
      </c>
      <c r="P156" s="53" t="s">
        <v>1621</v>
      </c>
      <c r="Q156" s="53" t="s">
        <v>1621</v>
      </c>
    </row>
    <row r="157" spans="1:17" ht="25.5" x14ac:dyDescent="0.2">
      <c r="A157" s="56" t="s">
        <v>1861</v>
      </c>
      <c r="B157" s="35" t="s">
        <v>1658</v>
      </c>
      <c r="C157" s="52" t="s">
        <v>1621</v>
      </c>
      <c r="D157" s="52" t="s">
        <v>1621</v>
      </c>
      <c r="E157" s="55"/>
      <c r="F157" s="52">
        <v>40579</v>
      </c>
      <c r="G157" s="43">
        <v>13.1</v>
      </c>
      <c r="H157" s="52" t="s">
        <v>1621</v>
      </c>
      <c r="I157" s="53" t="s">
        <v>1621</v>
      </c>
      <c r="J157" s="53" t="s">
        <v>1621</v>
      </c>
      <c r="K157" s="53" t="s">
        <v>1621</v>
      </c>
      <c r="L157" s="53" t="s">
        <v>1621</v>
      </c>
      <c r="M157" s="53" t="s">
        <v>1621</v>
      </c>
      <c r="N157" s="53" t="s">
        <v>1621</v>
      </c>
      <c r="O157" s="53" t="s">
        <v>1621</v>
      </c>
      <c r="P157" s="53" t="s">
        <v>1621</v>
      </c>
      <c r="Q157" s="53" t="s">
        <v>1621</v>
      </c>
    </row>
    <row r="158" spans="1:17" ht="25.5" x14ac:dyDescent="0.2">
      <c r="A158" s="56" t="s">
        <v>1862</v>
      </c>
      <c r="B158" s="35" t="s">
        <v>1660</v>
      </c>
      <c r="C158" s="52" t="s">
        <v>1621</v>
      </c>
      <c r="D158" s="52" t="s">
        <v>1621</v>
      </c>
      <c r="E158" s="55"/>
      <c r="F158" s="52">
        <v>40984</v>
      </c>
      <c r="G158" s="43">
        <v>72.599999999999994</v>
      </c>
      <c r="H158" s="52" t="s">
        <v>1621</v>
      </c>
      <c r="I158" s="53" t="s">
        <v>1621</v>
      </c>
      <c r="J158" s="53" t="s">
        <v>1621</v>
      </c>
      <c r="K158" s="53" t="s">
        <v>1621</v>
      </c>
      <c r="L158" s="53" t="s">
        <v>1621</v>
      </c>
      <c r="M158" s="53" t="s">
        <v>1621</v>
      </c>
      <c r="N158" s="53" t="s">
        <v>1621</v>
      </c>
      <c r="O158" s="53" t="s">
        <v>1621</v>
      </c>
      <c r="P158" s="53" t="s">
        <v>1621</v>
      </c>
      <c r="Q158" s="53" t="s">
        <v>1621</v>
      </c>
    </row>
    <row r="159" spans="1:17" ht="38.25" x14ac:dyDescent="0.2">
      <c r="A159" s="56" t="s">
        <v>1863</v>
      </c>
      <c r="B159" s="35" t="s">
        <v>1662</v>
      </c>
      <c r="C159" s="42" t="s">
        <v>1632</v>
      </c>
      <c r="D159" s="42"/>
      <c r="E159" s="55"/>
      <c r="F159" s="42"/>
      <c r="G159" s="55"/>
      <c r="H159" s="42"/>
      <c r="I159" s="44"/>
      <c r="J159" s="44"/>
      <c r="K159" s="44"/>
      <c r="L159" s="44"/>
      <c r="M159" s="44"/>
      <c r="N159" s="44"/>
      <c r="O159" s="44"/>
      <c r="P159" s="44"/>
      <c r="Q159" s="44"/>
    </row>
    <row r="160" spans="1:17" ht="25.5" x14ac:dyDescent="0.2">
      <c r="A160" s="56" t="s">
        <v>1864</v>
      </c>
      <c r="B160" s="35" t="s">
        <v>1664</v>
      </c>
      <c r="C160" s="52" t="s">
        <v>1621</v>
      </c>
      <c r="D160" s="52">
        <v>37194</v>
      </c>
      <c r="E160" s="43">
        <v>-3</v>
      </c>
      <c r="F160" s="52">
        <v>48419</v>
      </c>
      <c r="G160" s="43">
        <v>2.6</v>
      </c>
      <c r="H160" s="52" t="s">
        <v>1621</v>
      </c>
      <c r="I160" s="53" t="s">
        <v>1621</v>
      </c>
      <c r="J160" s="53">
        <v>30436</v>
      </c>
      <c r="K160" s="53">
        <v>32960</v>
      </c>
      <c r="L160" s="53">
        <v>35266</v>
      </c>
      <c r="M160" s="53" t="s">
        <v>1621</v>
      </c>
      <c r="N160" s="53" t="s">
        <v>1621</v>
      </c>
      <c r="O160" s="53" t="s">
        <v>1621</v>
      </c>
      <c r="P160" s="53" t="s">
        <v>1621</v>
      </c>
      <c r="Q160" s="53" t="s">
        <v>1621</v>
      </c>
    </row>
    <row r="161" spans="1:17" ht="38.25" x14ac:dyDescent="0.2">
      <c r="A161" s="56" t="s">
        <v>1865</v>
      </c>
      <c r="B161" s="35" t="s">
        <v>1666</v>
      </c>
      <c r="C161" s="52" t="s">
        <v>1621</v>
      </c>
      <c r="D161" s="52" t="s">
        <v>1621</v>
      </c>
      <c r="E161" s="55"/>
      <c r="F161" s="52">
        <v>53123</v>
      </c>
      <c r="G161" s="43">
        <v>18.3</v>
      </c>
      <c r="H161" s="52" t="s">
        <v>1621</v>
      </c>
      <c r="I161" s="53" t="s">
        <v>1621</v>
      </c>
      <c r="J161" s="53" t="s">
        <v>1621</v>
      </c>
      <c r="K161" s="53" t="s">
        <v>1621</v>
      </c>
      <c r="L161" s="53">
        <v>42043</v>
      </c>
      <c r="M161" s="53" t="s">
        <v>1621</v>
      </c>
      <c r="N161" s="53" t="s">
        <v>1621</v>
      </c>
      <c r="O161" s="53" t="s">
        <v>1621</v>
      </c>
      <c r="P161" s="53" t="s">
        <v>1621</v>
      </c>
      <c r="Q161" s="53" t="s">
        <v>1621</v>
      </c>
    </row>
    <row r="162" spans="1:17" ht="25.5" x14ac:dyDescent="0.2">
      <c r="A162" s="56" t="s">
        <v>1866</v>
      </c>
      <c r="B162" s="35" t="s">
        <v>1668</v>
      </c>
      <c r="C162" s="52" t="s">
        <v>1621</v>
      </c>
      <c r="D162" s="52">
        <v>31709</v>
      </c>
      <c r="E162" s="43">
        <v>28.3</v>
      </c>
      <c r="F162" s="46">
        <v>33128</v>
      </c>
      <c r="G162" s="43">
        <v>24.7</v>
      </c>
      <c r="H162" s="52" t="s">
        <v>1621</v>
      </c>
      <c r="I162" s="53" t="s">
        <v>1621</v>
      </c>
      <c r="J162" s="53" t="s">
        <v>1621</v>
      </c>
      <c r="K162" s="53">
        <v>28424</v>
      </c>
      <c r="L162" s="53">
        <v>29220</v>
      </c>
      <c r="M162" s="53">
        <v>33358</v>
      </c>
      <c r="N162" s="53" t="s">
        <v>1621</v>
      </c>
      <c r="O162" s="53" t="s">
        <v>1621</v>
      </c>
      <c r="P162" s="53" t="s">
        <v>1621</v>
      </c>
      <c r="Q162" s="53" t="s">
        <v>1621</v>
      </c>
    </row>
    <row r="163" spans="1:17" ht="25.5" x14ac:dyDescent="0.2">
      <c r="A163" s="56" t="s">
        <v>1867</v>
      </c>
      <c r="B163" s="35" t="s">
        <v>1670</v>
      </c>
      <c r="C163" s="52" t="s">
        <v>1621</v>
      </c>
      <c r="D163" s="52">
        <v>30237</v>
      </c>
      <c r="E163" s="55"/>
      <c r="F163" s="52">
        <v>28688</v>
      </c>
      <c r="G163" s="55"/>
      <c r="H163" s="52" t="s">
        <v>1621</v>
      </c>
      <c r="I163" s="53" t="s">
        <v>1621</v>
      </c>
      <c r="J163" s="53" t="s">
        <v>1621</v>
      </c>
      <c r="K163" s="53" t="s">
        <v>1621</v>
      </c>
      <c r="L163" s="53" t="s">
        <v>1621</v>
      </c>
      <c r="M163" s="53" t="s">
        <v>1621</v>
      </c>
      <c r="N163" s="53" t="s">
        <v>1621</v>
      </c>
      <c r="O163" s="53" t="s">
        <v>1621</v>
      </c>
      <c r="P163" s="53" t="s">
        <v>1621</v>
      </c>
      <c r="Q163" s="53" t="s">
        <v>1621</v>
      </c>
    </row>
    <row r="164" spans="1:17" ht="25.5" x14ac:dyDescent="0.2">
      <c r="A164" s="56" t="s">
        <v>1868</v>
      </c>
      <c r="B164" s="35" t="s">
        <v>1672</v>
      </c>
      <c r="C164" s="52" t="s">
        <v>1621</v>
      </c>
      <c r="D164" s="52">
        <v>38221</v>
      </c>
      <c r="E164" s="43">
        <v>11.2</v>
      </c>
      <c r="F164" s="46">
        <v>39325</v>
      </c>
      <c r="G164" s="43">
        <v>1.3</v>
      </c>
      <c r="H164" s="52" t="s">
        <v>1621</v>
      </c>
      <c r="I164" s="53" t="s">
        <v>1621</v>
      </c>
      <c r="J164" s="53" t="s">
        <v>1621</v>
      </c>
      <c r="K164" s="53" t="s">
        <v>1621</v>
      </c>
      <c r="L164" s="53" t="s">
        <v>1621</v>
      </c>
      <c r="M164" s="53" t="s">
        <v>1621</v>
      </c>
      <c r="N164" s="53" t="s">
        <v>1621</v>
      </c>
      <c r="O164" s="53" t="s">
        <v>1621</v>
      </c>
      <c r="P164" s="53" t="s">
        <v>1621</v>
      </c>
      <c r="Q164" s="53" t="s">
        <v>1621</v>
      </c>
    </row>
    <row r="165" spans="1:17" ht="38.25" x14ac:dyDescent="0.2">
      <c r="A165" s="56" t="s">
        <v>1869</v>
      </c>
      <c r="B165" s="35" t="s">
        <v>1674</v>
      </c>
      <c r="C165" s="52" t="s">
        <v>1621</v>
      </c>
      <c r="D165" s="52" t="s">
        <v>1621</v>
      </c>
      <c r="E165" s="55"/>
      <c r="F165" s="52">
        <v>36205</v>
      </c>
      <c r="G165" s="43">
        <v>6.8</v>
      </c>
      <c r="H165" s="52" t="s">
        <v>1621</v>
      </c>
      <c r="I165" s="53" t="s">
        <v>1621</v>
      </c>
      <c r="J165" s="53" t="s">
        <v>1621</v>
      </c>
      <c r="K165" s="53" t="s">
        <v>1621</v>
      </c>
      <c r="L165" s="53" t="s">
        <v>1621</v>
      </c>
      <c r="M165" s="53" t="s">
        <v>1621</v>
      </c>
      <c r="N165" s="53" t="s">
        <v>1621</v>
      </c>
      <c r="O165" s="53" t="s">
        <v>1621</v>
      </c>
      <c r="P165" s="53" t="s">
        <v>1621</v>
      </c>
      <c r="Q165" s="53" t="s">
        <v>1621</v>
      </c>
    </row>
    <row r="166" spans="1:17" ht="38.25" x14ac:dyDescent="0.2">
      <c r="A166" s="56" t="s">
        <v>1870</v>
      </c>
      <c r="B166" s="35" t="s">
        <v>1676</v>
      </c>
      <c r="C166" s="52" t="s">
        <v>1621</v>
      </c>
      <c r="D166" s="52">
        <v>27524</v>
      </c>
      <c r="E166" s="55"/>
      <c r="F166" s="52">
        <v>33334</v>
      </c>
      <c r="G166" s="43">
        <v>26.4</v>
      </c>
      <c r="H166" s="52" t="s">
        <v>1621</v>
      </c>
      <c r="I166" s="53" t="s">
        <v>1621</v>
      </c>
      <c r="J166" s="53" t="s">
        <v>1621</v>
      </c>
      <c r="K166" s="53" t="s">
        <v>1621</v>
      </c>
      <c r="L166" s="53">
        <v>24760</v>
      </c>
      <c r="M166" s="53" t="s">
        <v>1621</v>
      </c>
      <c r="N166" s="53" t="s">
        <v>1621</v>
      </c>
      <c r="O166" s="53" t="s">
        <v>1621</v>
      </c>
      <c r="P166" s="53" t="s">
        <v>1621</v>
      </c>
      <c r="Q166" s="53" t="s">
        <v>1621</v>
      </c>
    </row>
    <row r="167" spans="1:17" ht="25.5" x14ac:dyDescent="0.2">
      <c r="A167" s="56" t="s">
        <v>1871</v>
      </c>
      <c r="B167" s="35" t="s">
        <v>1678</v>
      </c>
      <c r="C167" s="52" t="s">
        <v>1621</v>
      </c>
      <c r="D167" s="52">
        <v>35212</v>
      </c>
      <c r="E167" s="55"/>
      <c r="F167" s="52">
        <v>41065</v>
      </c>
      <c r="G167" s="43">
        <v>4.7</v>
      </c>
      <c r="H167" s="52" t="s">
        <v>1621</v>
      </c>
      <c r="I167" s="53" t="s">
        <v>1621</v>
      </c>
      <c r="J167" s="53">
        <v>26971</v>
      </c>
      <c r="K167" s="53">
        <v>30788</v>
      </c>
      <c r="L167" s="53">
        <v>32532</v>
      </c>
      <c r="M167" s="53" t="s">
        <v>1621</v>
      </c>
      <c r="N167" s="53" t="s">
        <v>1621</v>
      </c>
      <c r="O167" s="53" t="s">
        <v>1621</v>
      </c>
      <c r="P167" s="53" t="s">
        <v>1621</v>
      </c>
      <c r="Q167" s="53" t="s">
        <v>1621</v>
      </c>
    </row>
    <row r="168" spans="1:17" ht="25.5" x14ac:dyDescent="0.2">
      <c r="A168" s="56" t="s">
        <v>1872</v>
      </c>
      <c r="B168" s="35" t="s">
        <v>1680</v>
      </c>
      <c r="C168" s="52">
        <v>9</v>
      </c>
      <c r="D168" s="52">
        <v>41147</v>
      </c>
      <c r="E168" s="43">
        <v>8.1999999999999993</v>
      </c>
      <c r="F168" s="52">
        <v>48315</v>
      </c>
      <c r="G168" s="43">
        <v>18.7</v>
      </c>
      <c r="H168" s="52" t="s">
        <v>1621</v>
      </c>
      <c r="I168" s="53">
        <v>29291</v>
      </c>
      <c r="J168" s="53">
        <v>32113</v>
      </c>
      <c r="K168" s="53">
        <v>34087</v>
      </c>
      <c r="L168" s="53">
        <v>36243</v>
      </c>
      <c r="M168" s="53">
        <v>45934</v>
      </c>
      <c r="N168" s="53" t="s">
        <v>1621</v>
      </c>
      <c r="O168" s="53" t="s">
        <v>1621</v>
      </c>
      <c r="P168" s="53" t="s">
        <v>1621</v>
      </c>
      <c r="Q168" s="53" t="s">
        <v>1621</v>
      </c>
    </row>
    <row r="169" spans="1:17" ht="38.25" x14ac:dyDescent="0.2">
      <c r="A169" s="56" t="s">
        <v>1873</v>
      </c>
      <c r="B169" s="35" t="s">
        <v>1682</v>
      </c>
      <c r="C169" s="52">
        <v>11</v>
      </c>
      <c r="D169" s="46">
        <v>41409</v>
      </c>
      <c r="E169" s="43">
        <v>18.8</v>
      </c>
      <c r="F169" s="46">
        <v>44145</v>
      </c>
      <c r="G169" s="43">
        <v>21.9</v>
      </c>
      <c r="H169" s="52" t="s">
        <v>1621</v>
      </c>
      <c r="I169" s="47">
        <v>32230</v>
      </c>
      <c r="J169" s="47">
        <v>33467</v>
      </c>
      <c r="K169" s="47">
        <v>34656</v>
      </c>
      <c r="L169" s="47">
        <v>36165</v>
      </c>
      <c r="M169" s="53">
        <v>43519</v>
      </c>
      <c r="N169" s="53">
        <v>45652</v>
      </c>
      <c r="O169" s="53" t="s">
        <v>1621</v>
      </c>
      <c r="P169" s="53" t="s">
        <v>1621</v>
      </c>
      <c r="Q169" s="53" t="s">
        <v>1621</v>
      </c>
    </row>
    <row r="170" spans="1:17" ht="25.5" x14ac:dyDescent="0.2">
      <c r="A170" s="56" t="s">
        <v>1874</v>
      </c>
      <c r="B170" s="35" t="s">
        <v>1684</v>
      </c>
      <c r="C170" s="52" t="s">
        <v>1621</v>
      </c>
      <c r="D170" s="52" t="s">
        <v>1621</v>
      </c>
      <c r="E170" s="55"/>
      <c r="F170" s="52" t="s">
        <v>1621</v>
      </c>
      <c r="G170" s="55"/>
      <c r="H170" s="52" t="s">
        <v>1621</v>
      </c>
      <c r="I170" s="53" t="s">
        <v>1621</v>
      </c>
      <c r="J170" s="53" t="s">
        <v>1621</v>
      </c>
      <c r="K170" s="53" t="s">
        <v>1621</v>
      </c>
      <c r="L170" s="53" t="s">
        <v>1621</v>
      </c>
      <c r="M170" s="53" t="s">
        <v>1621</v>
      </c>
      <c r="N170" s="53" t="s">
        <v>1621</v>
      </c>
      <c r="O170" s="53" t="s">
        <v>1621</v>
      </c>
      <c r="P170" s="53" t="s">
        <v>1621</v>
      </c>
      <c r="Q170" s="53" t="s">
        <v>1621</v>
      </c>
    </row>
    <row r="171" spans="1:17" ht="25.5" x14ac:dyDescent="0.2">
      <c r="A171" s="56" t="s">
        <v>1875</v>
      </c>
      <c r="B171" s="35" t="s">
        <v>1686</v>
      </c>
      <c r="C171" s="52" t="s">
        <v>1621</v>
      </c>
      <c r="D171" s="52" t="s">
        <v>1621</v>
      </c>
      <c r="E171" s="55"/>
      <c r="F171" s="52">
        <v>28502</v>
      </c>
      <c r="G171" s="43">
        <v>16.5</v>
      </c>
      <c r="H171" s="52" t="s">
        <v>1621</v>
      </c>
      <c r="I171" s="53" t="s">
        <v>1621</v>
      </c>
      <c r="J171" s="53" t="s">
        <v>1621</v>
      </c>
      <c r="K171" s="53" t="s">
        <v>1621</v>
      </c>
      <c r="L171" s="53" t="s">
        <v>1621</v>
      </c>
      <c r="M171" s="53" t="s">
        <v>1621</v>
      </c>
      <c r="N171" s="53" t="s">
        <v>1621</v>
      </c>
      <c r="O171" s="53" t="s">
        <v>1621</v>
      </c>
      <c r="P171" s="53" t="s">
        <v>1621</v>
      </c>
      <c r="Q171" s="53" t="s">
        <v>1621</v>
      </c>
    </row>
    <row r="172" spans="1:17" ht="25.5" x14ac:dyDescent="0.2">
      <c r="A172" s="56" t="s">
        <v>1876</v>
      </c>
      <c r="B172" s="35" t="s">
        <v>1688</v>
      </c>
      <c r="C172" s="52" t="s">
        <v>1621</v>
      </c>
      <c r="D172" s="52" t="s">
        <v>1621</v>
      </c>
      <c r="E172" s="55"/>
      <c r="F172" s="52" t="s">
        <v>1621</v>
      </c>
      <c r="G172" s="55"/>
      <c r="H172" s="52" t="s">
        <v>1621</v>
      </c>
      <c r="I172" s="53" t="s">
        <v>1621</v>
      </c>
      <c r="J172" s="53" t="s">
        <v>1621</v>
      </c>
      <c r="K172" s="53" t="s">
        <v>1621</v>
      </c>
      <c r="L172" s="53" t="s">
        <v>1621</v>
      </c>
      <c r="M172" s="53" t="s">
        <v>1621</v>
      </c>
      <c r="N172" s="53" t="s">
        <v>1621</v>
      </c>
      <c r="O172" s="53" t="s">
        <v>1621</v>
      </c>
      <c r="P172" s="53" t="s">
        <v>1621</v>
      </c>
      <c r="Q172" s="53" t="s">
        <v>1621</v>
      </c>
    </row>
    <row r="173" spans="1:17" ht="38.25" x14ac:dyDescent="0.2">
      <c r="A173" s="56" t="s">
        <v>1877</v>
      </c>
      <c r="B173" s="35" t="s">
        <v>1690</v>
      </c>
      <c r="C173" s="52" t="s">
        <v>1621</v>
      </c>
      <c r="D173" s="52" t="s">
        <v>1621</v>
      </c>
      <c r="E173" s="55"/>
      <c r="F173" s="52" t="s">
        <v>1621</v>
      </c>
      <c r="G173" s="55"/>
      <c r="H173" s="52" t="s">
        <v>1621</v>
      </c>
      <c r="I173" s="53" t="s">
        <v>1621</v>
      </c>
      <c r="J173" s="53" t="s">
        <v>1621</v>
      </c>
      <c r="K173" s="53" t="s">
        <v>1621</v>
      </c>
      <c r="L173" s="53" t="s">
        <v>1621</v>
      </c>
      <c r="M173" s="53" t="s">
        <v>1621</v>
      </c>
      <c r="N173" s="53" t="s">
        <v>1621</v>
      </c>
      <c r="O173" s="53" t="s">
        <v>1621</v>
      </c>
      <c r="P173" s="53" t="s">
        <v>1621</v>
      </c>
      <c r="Q173" s="53" t="s">
        <v>1621</v>
      </c>
    </row>
    <row r="174" spans="1:17" ht="38.25" x14ac:dyDescent="0.2">
      <c r="A174" s="34" t="s">
        <v>1878</v>
      </c>
      <c r="B174" s="35" t="s">
        <v>1692</v>
      </c>
      <c r="C174" s="52" t="s">
        <v>1621</v>
      </c>
      <c r="D174" s="52" t="s">
        <v>1621</v>
      </c>
      <c r="E174" s="55"/>
      <c r="F174" s="52">
        <v>59992</v>
      </c>
      <c r="G174" s="43">
        <v>12.1</v>
      </c>
      <c r="H174" s="52" t="s">
        <v>1621</v>
      </c>
      <c r="I174" s="53" t="s">
        <v>1621</v>
      </c>
      <c r="J174" s="53" t="s">
        <v>1621</v>
      </c>
      <c r="K174" s="53" t="s">
        <v>1621</v>
      </c>
      <c r="L174" s="53" t="s">
        <v>1621</v>
      </c>
      <c r="M174" s="53" t="s">
        <v>1621</v>
      </c>
      <c r="N174" s="53" t="s">
        <v>1621</v>
      </c>
      <c r="O174" s="53" t="s">
        <v>1621</v>
      </c>
      <c r="P174" s="53" t="s">
        <v>1621</v>
      </c>
      <c r="Q174" s="53" t="s">
        <v>1621</v>
      </c>
    </row>
    <row r="175" spans="1:17" ht="25.5" x14ac:dyDescent="0.2">
      <c r="A175" s="56" t="s">
        <v>1879</v>
      </c>
      <c r="B175" s="35" t="s">
        <v>1694</v>
      </c>
      <c r="C175" s="52" t="s">
        <v>1621</v>
      </c>
      <c r="D175" s="52" t="s">
        <v>1621</v>
      </c>
      <c r="E175" s="55"/>
      <c r="F175" s="52">
        <v>59992</v>
      </c>
      <c r="G175" s="43">
        <v>12.1</v>
      </c>
      <c r="H175" s="52" t="s">
        <v>1621</v>
      </c>
      <c r="I175" s="53" t="s">
        <v>1621</v>
      </c>
      <c r="J175" s="53" t="s">
        <v>1621</v>
      </c>
      <c r="K175" s="53" t="s">
        <v>1621</v>
      </c>
      <c r="L175" s="53" t="s">
        <v>1621</v>
      </c>
      <c r="M175" s="53" t="s">
        <v>1621</v>
      </c>
      <c r="N175" s="53" t="s">
        <v>1621</v>
      </c>
      <c r="O175" s="53" t="s">
        <v>1621</v>
      </c>
      <c r="P175" s="53" t="s">
        <v>1621</v>
      </c>
      <c r="Q175" s="53" t="s">
        <v>1621</v>
      </c>
    </row>
    <row r="176" spans="1:17" ht="51" x14ac:dyDescent="0.2">
      <c r="A176" s="34" t="s">
        <v>1880</v>
      </c>
      <c r="B176" s="35" t="s">
        <v>1696</v>
      </c>
      <c r="C176" s="52" t="s">
        <v>1621</v>
      </c>
      <c r="D176" s="52" t="s">
        <v>1621</v>
      </c>
      <c r="E176" s="55"/>
      <c r="F176" s="52" t="s">
        <v>1621</v>
      </c>
      <c r="G176" s="55"/>
      <c r="H176" s="52" t="s">
        <v>1621</v>
      </c>
      <c r="I176" s="53" t="s">
        <v>1621</v>
      </c>
      <c r="J176" s="53" t="s">
        <v>1621</v>
      </c>
      <c r="K176" s="53" t="s">
        <v>1621</v>
      </c>
      <c r="L176" s="53" t="s">
        <v>1621</v>
      </c>
      <c r="M176" s="53" t="s">
        <v>1621</v>
      </c>
      <c r="N176" s="53" t="s">
        <v>1621</v>
      </c>
      <c r="O176" s="53" t="s">
        <v>1621</v>
      </c>
      <c r="P176" s="53" t="s">
        <v>1621</v>
      </c>
      <c r="Q176" s="53" t="s">
        <v>1621</v>
      </c>
    </row>
    <row r="177" spans="1:17" ht="25.5" x14ac:dyDescent="0.2">
      <c r="A177" s="56" t="s">
        <v>1881</v>
      </c>
      <c r="B177" s="35" t="s">
        <v>1698</v>
      </c>
      <c r="C177" s="52" t="s">
        <v>1621</v>
      </c>
      <c r="D177" s="52" t="s">
        <v>1621</v>
      </c>
      <c r="E177" s="55"/>
      <c r="F177" s="52">
        <v>40699</v>
      </c>
      <c r="G177" s="55"/>
      <c r="H177" s="52" t="s">
        <v>1621</v>
      </c>
      <c r="I177" s="53" t="s">
        <v>1621</v>
      </c>
      <c r="J177" s="53" t="s">
        <v>1621</v>
      </c>
      <c r="K177" s="53" t="s">
        <v>1621</v>
      </c>
      <c r="L177" s="53" t="s">
        <v>1621</v>
      </c>
      <c r="M177" s="53" t="s">
        <v>1621</v>
      </c>
      <c r="N177" s="53" t="s">
        <v>1621</v>
      </c>
      <c r="O177" s="53" t="s">
        <v>1621</v>
      </c>
      <c r="P177" s="53" t="s">
        <v>1621</v>
      </c>
      <c r="Q177" s="53" t="s">
        <v>1621</v>
      </c>
    </row>
    <row r="178" spans="1:17" x14ac:dyDescent="0.2">
      <c r="A178" s="56" t="s">
        <v>1882</v>
      </c>
      <c r="B178" s="35" t="s">
        <v>1700</v>
      </c>
      <c r="C178" s="42" t="s">
        <v>1849</v>
      </c>
      <c r="D178" s="42"/>
      <c r="E178" s="55"/>
      <c r="F178" s="42"/>
      <c r="G178" s="55"/>
      <c r="H178" s="42"/>
      <c r="I178" s="44"/>
      <c r="J178" s="44"/>
      <c r="K178" s="44"/>
      <c r="L178" s="44"/>
      <c r="M178" s="44"/>
      <c r="N178" s="44"/>
      <c r="O178" s="44"/>
      <c r="P178" s="44"/>
      <c r="Q178" s="44"/>
    </row>
    <row r="179" spans="1:17" ht="38.25" x14ac:dyDescent="0.2">
      <c r="A179" s="56" t="s">
        <v>1883</v>
      </c>
      <c r="B179" s="35" t="s">
        <v>1702</v>
      </c>
      <c r="C179" s="52" t="s">
        <v>1621</v>
      </c>
      <c r="D179" s="52" t="s">
        <v>1621</v>
      </c>
      <c r="E179" s="55"/>
      <c r="F179" s="52" t="s">
        <v>1621</v>
      </c>
      <c r="G179" s="55"/>
      <c r="H179" s="52" t="s">
        <v>1621</v>
      </c>
      <c r="I179" s="53" t="s">
        <v>1621</v>
      </c>
      <c r="J179" s="53" t="s">
        <v>1621</v>
      </c>
      <c r="K179" s="53" t="s">
        <v>1621</v>
      </c>
      <c r="L179" s="53" t="s">
        <v>1621</v>
      </c>
      <c r="M179" s="53" t="s">
        <v>1621</v>
      </c>
      <c r="N179" s="53" t="s">
        <v>1621</v>
      </c>
      <c r="O179" s="53" t="s">
        <v>1621</v>
      </c>
      <c r="P179" s="53" t="s">
        <v>1621</v>
      </c>
      <c r="Q179" s="53" t="s">
        <v>1621</v>
      </c>
    </row>
    <row r="180" spans="1:17" ht="38.25" x14ac:dyDescent="0.2">
      <c r="A180" s="56" t="s">
        <v>1884</v>
      </c>
      <c r="B180" s="35" t="s">
        <v>1704</v>
      </c>
      <c r="C180" s="42" t="s">
        <v>1632</v>
      </c>
      <c r="D180" s="42"/>
      <c r="E180" s="55"/>
      <c r="F180" s="42"/>
      <c r="G180" s="55"/>
      <c r="H180" s="42"/>
      <c r="I180" s="44"/>
      <c r="J180" s="44"/>
      <c r="K180" s="44"/>
      <c r="L180" s="44"/>
      <c r="M180" s="44"/>
      <c r="N180" s="44"/>
      <c r="O180" s="44"/>
      <c r="P180" s="44"/>
      <c r="Q180" s="44"/>
    </row>
    <row r="181" spans="1:17" x14ac:dyDescent="0.2">
      <c r="A181" s="34" t="s">
        <v>1885</v>
      </c>
      <c r="B181" s="35" t="s">
        <v>1706</v>
      </c>
      <c r="C181" s="46">
        <v>28</v>
      </c>
      <c r="D181" s="46">
        <v>33197</v>
      </c>
      <c r="E181" s="43">
        <v>7.6</v>
      </c>
      <c r="F181" s="52">
        <v>37310</v>
      </c>
      <c r="G181" s="43">
        <v>11.9</v>
      </c>
      <c r="H181" s="52">
        <v>13883</v>
      </c>
      <c r="I181" s="53">
        <v>21240</v>
      </c>
      <c r="J181" s="47">
        <v>23452</v>
      </c>
      <c r="K181" s="47">
        <v>25066</v>
      </c>
      <c r="L181" s="47">
        <v>28550</v>
      </c>
      <c r="M181" s="47">
        <v>36224</v>
      </c>
      <c r="N181" s="47">
        <v>40370</v>
      </c>
      <c r="O181" s="53">
        <v>42838</v>
      </c>
      <c r="P181" s="53" t="s">
        <v>1621</v>
      </c>
      <c r="Q181" s="53" t="s">
        <v>1621</v>
      </c>
    </row>
    <row r="182" spans="1:17" ht="25.5" x14ac:dyDescent="0.2">
      <c r="A182" s="56" t="s">
        <v>1886</v>
      </c>
      <c r="B182" s="35" t="s">
        <v>1708</v>
      </c>
      <c r="C182" s="52">
        <v>9</v>
      </c>
      <c r="D182" s="52">
        <v>32740</v>
      </c>
      <c r="E182" s="43">
        <v>3.8</v>
      </c>
      <c r="F182" s="52" t="s">
        <v>1621</v>
      </c>
      <c r="G182" s="55"/>
      <c r="H182" s="52" t="s">
        <v>1621</v>
      </c>
      <c r="I182" s="53">
        <v>22764</v>
      </c>
      <c r="J182" s="53">
        <v>24929</v>
      </c>
      <c r="K182" s="53">
        <v>25666</v>
      </c>
      <c r="L182" s="53">
        <v>27667</v>
      </c>
      <c r="M182" s="53" t="s">
        <v>1621</v>
      </c>
      <c r="N182" s="53" t="s">
        <v>1621</v>
      </c>
      <c r="O182" s="53" t="s">
        <v>1621</v>
      </c>
      <c r="P182" s="53" t="s">
        <v>1621</v>
      </c>
      <c r="Q182" s="53" t="s">
        <v>1621</v>
      </c>
    </row>
    <row r="183" spans="1:17" x14ac:dyDescent="0.2">
      <c r="A183" s="56" t="s">
        <v>1887</v>
      </c>
      <c r="B183" s="35" t="s">
        <v>1710</v>
      </c>
      <c r="C183" s="52" t="s">
        <v>1621</v>
      </c>
      <c r="D183" s="52" t="s">
        <v>1621</v>
      </c>
      <c r="E183" s="55"/>
      <c r="F183" s="52">
        <v>38562</v>
      </c>
      <c r="G183" s="43">
        <v>-1.7</v>
      </c>
      <c r="H183" s="52" t="s">
        <v>1621</v>
      </c>
      <c r="I183" s="53" t="s">
        <v>1621</v>
      </c>
      <c r="J183" s="53" t="s">
        <v>1621</v>
      </c>
      <c r="K183" s="53" t="s">
        <v>1621</v>
      </c>
      <c r="L183" s="53" t="s">
        <v>1621</v>
      </c>
      <c r="M183" s="53" t="s">
        <v>1621</v>
      </c>
      <c r="N183" s="53" t="s">
        <v>1621</v>
      </c>
      <c r="O183" s="53" t="s">
        <v>1621</v>
      </c>
      <c r="P183" s="53" t="s">
        <v>1621</v>
      </c>
      <c r="Q183" s="53" t="s">
        <v>1621</v>
      </c>
    </row>
    <row r="184" spans="1:17" ht="25.5" x14ac:dyDescent="0.2">
      <c r="A184" s="56" t="s">
        <v>1888</v>
      </c>
      <c r="B184" s="35" t="s">
        <v>1712</v>
      </c>
      <c r="C184" s="52">
        <v>16</v>
      </c>
      <c r="D184" s="52">
        <v>31211</v>
      </c>
      <c r="E184" s="43">
        <v>7.7</v>
      </c>
      <c r="F184" s="46">
        <v>32133</v>
      </c>
      <c r="G184" s="43">
        <v>7.7</v>
      </c>
      <c r="H184" s="52" t="s">
        <v>1621</v>
      </c>
      <c r="I184" s="53">
        <v>20740</v>
      </c>
      <c r="J184" s="53">
        <v>21842</v>
      </c>
      <c r="K184" s="47">
        <v>23400</v>
      </c>
      <c r="L184" s="53">
        <v>27191</v>
      </c>
      <c r="M184" s="53">
        <v>34713</v>
      </c>
      <c r="N184" s="47">
        <v>38559</v>
      </c>
      <c r="O184" s="53">
        <v>40485</v>
      </c>
      <c r="P184" s="53" t="s">
        <v>1621</v>
      </c>
      <c r="Q184" s="53" t="s">
        <v>1621</v>
      </c>
    </row>
    <row r="185" spans="1:17" ht="51" x14ac:dyDescent="0.2">
      <c r="A185" s="34" t="s">
        <v>1889</v>
      </c>
      <c r="B185" s="35" t="s">
        <v>1714</v>
      </c>
      <c r="C185" s="42">
        <v>108</v>
      </c>
      <c r="D185" s="42">
        <v>22893</v>
      </c>
      <c r="E185" s="43">
        <v>13.6</v>
      </c>
      <c r="F185" s="42">
        <v>25915</v>
      </c>
      <c r="G185" s="43">
        <v>16.3</v>
      </c>
      <c r="H185" s="42">
        <v>8976</v>
      </c>
      <c r="I185" s="44">
        <v>12319</v>
      </c>
      <c r="J185" s="47">
        <v>13728</v>
      </c>
      <c r="K185" s="47">
        <v>15684</v>
      </c>
      <c r="L185" s="47">
        <v>19587</v>
      </c>
      <c r="M185" s="44">
        <v>25776</v>
      </c>
      <c r="N185" s="47">
        <v>28869</v>
      </c>
      <c r="O185" s="47">
        <v>31507</v>
      </c>
      <c r="P185" s="47">
        <v>34053</v>
      </c>
      <c r="Q185" s="53" t="s">
        <v>1621</v>
      </c>
    </row>
    <row r="186" spans="1:17" ht="38.25" x14ac:dyDescent="0.2">
      <c r="A186" s="56" t="s">
        <v>1890</v>
      </c>
      <c r="B186" s="35" t="s">
        <v>1716</v>
      </c>
      <c r="C186" s="52">
        <v>14</v>
      </c>
      <c r="D186" s="46">
        <v>29129</v>
      </c>
      <c r="E186" s="43">
        <v>7.5</v>
      </c>
      <c r="F186" s="46">
        <v>31581</v>
      </c>
      <c r="G186" s="43">
        <v>9.6999999999999993</v>
      </c>
      <c r="H186" s="52" t="s">
        <v>1621</v>
      </c>
      <c r="I186" s="53">
        <v>22859</v>
      </c>
      <c r="J186" s="53">
        <v>24453</v>
      </c>
      <c r="K186" s="47">
        <v>25643</v>
      </c>
      <c r="L186" s="47">
        <v>27635</v>
      </c>
      <c r="M186" s="47">
        <v>33352</v>
      </c>
      <c r="N186" s="53">
        <v>36185</v>
      </c>
      <c r="O186" s="53">
        <v>37122</v>
      </c>
      <c r="P186" s="53" t="s">
        <v>1621</v>
      </c>
      <c r="Q186" s="53" t="s">
        <v>1621</v>
      </c>
    </row>
    <row r="187" spans="1:17" ht="38.25" x14ac:dyDescent="0.2">
      <c r="A187" s="56" t="s">
        <v>1891</v>
      </c>
      <c r="B187" s="35" t="s">
        <v>1718</v>
      </c>
      <c r="C187" s="52">
        <v>27</v>
      </c>
      <c r="D187" s="46">
        <v>29124</v>
      </c>
      <c r="E187" s="43">
        <v>2.1</v>
      </c>
      <c r="F187" s="46">
        <v>36218</v>
      </c>
      <c r="G187" s="43">
        <v>14.7</v>
      </c>
      <c r="H187" s="52">
        <v>18335</v>
      </c>
      <c r="I187" s="44">
        <v>22368</v>
      </c>
      <c r="J187" s="44">
        <v>23464</v>
      </c>
      <c r="K187" s="44">
        <v>24214</v>
      </c>
      <c r="L187" s="47">
        <v>26509</v>
      </c>
      <c r="M187" s="47">
        <v>32691</v>
      </c>
      <c r="N187" s="53">
        <v>35842</v>
      </c>
      <c r="O187" s="53">
        <v>40545</v>
      </c>
      <c r="P187" s="53" t="s">
        <v>1621</v>
      </c>
      <c r="Q187" s="53" t="s">
        <v>1621</v>
      </c>
    </row>
    <row r="188" spans="1:17" ht="25.5" x14ac:dyDescent="0.2">
      <c r="A188" s="56" t="s">
        <v>1892</v>
      </c>
      <c r="B188" s="35" t="s">
        <v>1720</v>
      </c>
      <c r="C188" s="46">
        <v>67</v>
      </c>
      <c r="D188" s="46">
        <v>17609</v>
      </c>
      <c r="E188" s="43">
        <v>14.1</v>
      </c>
      <c r="F188" s="42">
        <v>20609</v>
      </c>
      <c r="G188" s="43">
        <v>16.5</v>
      </c>
      <c r="H188" s="46">
        <v>8390</v>
      </c>
      <c r="I188" s="44">
        <v>10734</v>
      </c>
      <c r="J188" s="44">
        <v>11626</v>
      </c>
      <c r="K188" s="44">
        <v>12564</v>
      </c>
      <c r="L188" s="47">
        <v>14918</v>
      </c>
      <c r="M188" s="47">
        <v>20813</v>
      </c>
      <c r="N188" s="47">
        <v>23624</v>
      </c>
      <c r="O188" s="47">
        <v>25289</v>
      </c>
      <c r="P188" s="47">
        <v>27829</v>
      </c>
      <c r="Q188" s="53" t="s">
        <v>1621</v>
      </c>
    </row>
    <row r="189" spans="1:17" ht="38.25" x14ac:dyDescent="0.2">
      <c r="A189" s="34" t="s">
        <v>1893</v>
      </c>
      <c r="B189" s="35" t="s">
        <v>1722</v>
      </c>
      <c r="C189" s="46">
        <v>34</v>
      </c>
      <c r="D189" s="46">
        <v>30158</v>
      </c>
      <c r="E189" s="43">
        <v>4.4000000000000004</v>
      </c>
      <c r="F189" s="46">
        <v>33244</v>
      </c>
      <c r="G189" s="43">
        <v>0.2</v>
      </c>
      <c r="H189" s="52" t="s">
        <v>1621</v>
      </c>
      <c r="I189" s="47">
        <v>24791</v>
      </c>
      <c r="J189" s="47">
        <v>25652</v>
      </c>
      <c r="K189" s="47">
        <v>26590</v>
      </c>
      <c r="L189" s="44">
        <v>28211</v>
      </c>
      <c r="M189" s="47">
        <v>33203</v>
      </c>
      <c r="N189" s="53">
        <v>37486</v>
      </c>
      <c r="O189" s="53">
        <v>40153</v>
      </c>
      <c r="P189" s="53">
        <v>42611</v>
      </c>
      <c r="Q189" s="53" t="s">
        <v>1621</v>
      </c>
    </row>
    <row r="190" spans="1:17" ht="25.5" x14ac:dyDescent="0.2">
      <c r="A190" s="56" t="s">
        <v>1894</v>
      </c>
      <c r="B190" s="35" t="s">
        <v>1724</v>
      </c>
      <c r="C190" s="52">
        <v>14</v>
      </c>
      <c r="D190" s="52">
        <v>31146</v>
      </c>
      <c r="E190" s="43">
        <v>2.7</v>
      </c>
      <c r="F190" s="52">
        <v>33365</v>
      </c>
      <c r="G190" s="43">
        <v>3.1</v>
      </c>
      <c r="H190" s="52" t="s">
        <v>1621</v>
      </c>
      <c r="I190" s="53" t="s">
        <v>1621</v>
      </c>
      <c r="J190" s="53" t="s">
        <v>1621</v>
      </c>
      <c r="K190" s="53" t="s">
        <v>1621</v>
      </c>
      <c r="L190" s="53">
        <v>29336</v>
      </c>
      <c r="M190" s="53">
        <v>33595</v>
      </c>
      <c r="N190" s="53" t="s">
        <v>1621</v>
      </c>
      <c r="O190" s="53" t="s">
        <v>1621</v>
      </c>
      <c r="P190" s="53" t="s">
        <v>1621</v>
      </c>
      <c r="Q190" s="53" t="s">
        <v>1621</v>
      </c>
    </row>
    <row r="191" spans="1:17" x14ac:dyDescent="0.2">
      <c r="A191" s="56" t="s">
        <v>1895</v>
      </c>
      <c r="B191" s="35" t="s">
        <v>1726</v>
      </c>
      <c r="C191" s="42" t="s">
        <v>1632</v>
      </c>
      <c r="D191" s="42"/>
      <c r="E191" s="55"/>
      <c r="F191" s="42"/>
      <c r="G191" s="55"/>
      <c r="H191" s="42"/>
      <c r="I191" s="44"/>
      <c r="J191" s="44"/>
      <c r="K191" s="44"/>
      <c r="L191" s="44"/>
      <c r="M191" s="44"/>
      <c r="N191" s="44"/>
      <c r="O191" s="44"/>
      <c r="P191" s="44"/>
      <c r="Q191" s="44"/>
    </row>
    <row r="192" spans="1:17" x14ac:dyDescent="0.2">
      <c r="A192" s="56" t="s">
        <v>1896</v>
      </c>
      <c r="B192" s="35" t="s">
        <v>1728</v>
      </c>
      <c r="C192" s="52" t="s">
        <v>1621</v>
      </c>
      <c r="D192" s="52" t="s">
        <v>1621</v>
      </c>
      <c r="E192" s="55"/>
      <c r="F192" s="52">
        <v>24584</v>
      </c>
      <c r="G192" s="43">
        <v>-77.2</v>
      </c>
      <c r="H192" s="52" t="s">
        <v>1621</v>
      </c>
      <c r="I192" s="53" t="s">
        <v>1621</v>
      </c>
      <c r="J192" s="53" t="s">
        <v>1621</v>
      </c>
      <c r="K192" s="53" t="s">
        <v>1621</v>
      </c>
      <c r="L192" s="53" t="s">
        <v>1621</v>
      </c>
      <c r="M192" s="53" t="s">
        <v>1621</v>
      </c>
      <c r="N192" s="53" t="s">
        <v>1621</v>
      </c>
      <c r="O192" s="53" t="s">
        <v>1621</v>
      </c>
      <c r="P192" s="53" t="s">
        <v>1621</v>
      </c>
      <c r="Q192" s="53" t="s">
        <v>1621</v>
      </c>
    </row>
    <row r="193" spans="1:17" ht="25.5" x14ac:dyDescent="0.2">
      <c r="A193" s="56" t="s">
        <v>1897</v>
      </c>
      <c r="B193" s="35" t="s">
        <v>1730</v>
      </c>
      <c r="C193" s="52">
        <v>12</v>
      </c>
      <c r="D193" s="46">
        <v>28598</v>
      </c>
      <c r="E193" s="43">
        <v>-0.5</v>
      </c>
      <c r="F193" s="46">
        <v>34188</v>
      </c>
      <c r="G193" s="43">
        <v>2</v>
      </c>
      <c r="H193" s="52">
        <v>17009</v>
      </c>
      <c r="I193" s="47">
        <v>23571</v>
      </c>
      <c r="J193" s="47">
        <v>24133</v>
      </c>
      <c r="K193" s="47">
        <v>25089</v>
      </c>
      <c r="L193" s="47">
        <v>27443</v>
      </c>
      <c r="M193" s="53">
        <v>33890</v>
      </c>
      <c r="N193" s="53">
        <v>38116</v>
      </c>
      <c r="O193" s="53" t="s">
        <v>1621</v>
      </c>
      <c r="P193" s="53" t="s">
        <v>1621</v>
      </c>
      <c r="Q193" s="53" t="s">
        <v>1621</v>
      </c>
    </row>
    <row r="194" spans="1:17" ht="25.5" x14ac:dyDescent="0.2">
      <c r="A194" s="56" t="s">
        <v>1898</v>
      </c>
      <c r="B194" s="35" t="s">
        <v>1732</v>
      </c>
      <c r="C194" s="52">
        <v>6</v>
      </c>
      <c r="D194" s="46">
        <v>30196</v>
      </c>
      <c r="E194" s="43">
        <v>16</v>
      </c>
      <c r="F194" s="46">
        <v>31770</v>
      </c>
      <c r="G194" s="43">
        <v>15.5</v>
      </c>
      <c r="H194" s="52" t="s">
        <v>1621</v>
      </c>
      <c r="I194" s="53">
        <v>24003</v>
      </c>
      <c r="J194" s="47">
        <v>25561</v>
      </c>
      <c r="K194" s="47">
        <v>25900</v>
      </c>
      <c r="L194" s="47">
        <v>29544</v>
      </c>
      <c r="M194" s="47">
        <v>31042</v>
      </c>
      <c r="N194" s="53">
        <v>35151</v>
      </c>
      <c r="O194" s="53" t="s">
        <v>1621</v>
      </c>
      <c r="P194" s="53" t="s">
        <v>1621</v>
      </c>
      <c r="Q194" s="53" t="s">
        <v>1621</v>
      </c>
    </row>
    <row r="195" spans="1:17" ht="38.25" x14ac:dyDescent="0.2">
      <c r="A195" s="34" t="s">
        <v>1899</v>
      </c>
      <c r="B195" s="35" t="s">
        <v>1734</v>
      </c>
      <c r="C195" s="52">
        <v>38</v>
      </c>
      <c r="D195" s="52">
        <v>13870</v>
      </c>
      <c r="E195" s="43">
        <v>-1</v>
      </c>
      <c r="F195" s="46">
        <v>16981</v>
      </c>
      <c r="G195" s="43">
        <v>4</v>
      </c>
      <c r="H195" s="52" t="s">
        <v>1621</v>
      </c>
      <c r="I195" s="53" t="s">
        <v>1621</v>
      </c>
      <c r="J195" s="53" t="s">
        <v>1621</v>
      </c>
      <c r="K195" s="53" t="s">
        <v>1621</v>
      </c>
      <c r="L195" s="53" t="s">
        <v>1621</v>
      </c>
      <c r="M195" s="53">
        <v>18474</v>
      </c>
      <c r="N195" s="53">
        <v>21331</v>
      </c>
      <c r="O195" s="53" t="s">
        <v>1621</v>
      </c>
      <c r="P195" s="53" t="s">
        <v>1621</v>
      </c>
      <c r="Q195" s="53" t="s">
        <v>1621</v>
      </c>
    </row>
    <row r="196" spans="1:17" x14ac:dyDescent="0.2">
      <c r="A196" s="56" t="s">
        <v>1900</v>
      </c>
      <c r="B196" s="35" t="s">
        <v>1736</v>
      </c>
      <c r="C196" s="52">
        <v>9</v>
      </c>
      <c r="D196" s="52">
        <v>19363</v>
      </c>
      <c r="E196" s="43">
        <v>12.2</v>
      </c>
      <c r="F196" s="52">
        <v>21963</v>
      </c>
      <c r="G196" s="43">
        <v>13.7</v>
      </c>
      <c r="H196" s="52" t="s">
        <v>1621</v>
      </c>
      <c r="I196" s="53">
        <v>10789</v>
      </c>
      <c r="J196" s="53">
        <v>12529</v>
      </c>
      <c r="K196" s="53">
        <v>13230</v>
      </c>
      <c r="L196" s="53" t="s">
        <v>1621</v>
      </c>
      <c r="M196" s="53" t="s">
        <v>1621</v>
      </c>
      <c r="N196" s="53" t="s">
        <v>1621</v>
      </c>
      <c r="O196" s="53" t="s">
        <v>1621</v>
      </c>
      <c r="P196" s="53" t="s">
        <v>1621</v>
      </c>
      <c r="Q196" s="53" t="s">
        <v>1621</v>
      </c>
    </row>
    <row r="197" spans="1:17" ht="25.5" x14ac:dyDescent="0.2">
      <c r="A197" s="56" t="s">
        <v>1901</v>
      </c>
      <c r="B197" s="35" t="s">
        <v>1738</v>
      </c>
      <c r="C197" s="52">
        <v>29</v>
      </c>
      <c r="D197" s="52" t="s">
        <v>1621</v>
      </c>
      <c r="E197" s="55"/>
      <c r="F197" s="52">
        <v>15517</v>
      </c>
      <c r="G197" s="43">
        <v>1.6</v>
      </c>
      <c r="H197" s="52" t="s">
        <v>1621</v>
      </c>
      <c r="I197" s="53" t="s">
        <v>1621</v>
      </c>
      <c r="J197" s="53" t="s">
        <v>1621</v>
      </c>
      <c r="K197" s="53" t="s">
        <v>1621</v>
      </c>
      <c r="L197" s="53" t="s">
        <v>1621</v>
      </c>
      <c r="M197" s="53" t="s">
        <v>1621</v>
      </c>
      <c r="N197" s="53" t="s">
        <v>1621</v>
      </c>
      <c r="O197" s="53" t="s">
        <v>1621</v>
      </c>
      <c r="P197" s="53" t="s">
        <v>1621</v>
      </c>
      <c r="Q197" s="53" t="s">
        <v>1621</v>
      </c>
    </row>
    <row r="198" spans="1:17" ht="25.5" x14ac:dyDescent="0.2">
      <c r="A198" s="34" t="s">
        <v>1902</v>
      </c>
      <c r="B198" s="35" t="s">
        <v>1740</v>
      </c>
      <c r="C198" s="52">
        <v>31</v>
      </c>
      <c r="D198" s="46">
        <v>38276</v>
      </c>
      <c r="E198" s="43">
        <v>9.4</v>
      </c>
      <c r="F198" s="46">
        <v>43547</v>
      </c>
      <c r="G198" s="43">
        <v>10.3</v>
      </c>
      <c r="H198" s="52">
        <v>18020</v>
      </c>
      <c r="I198" s="47">
        <v>24988</v>
      </c>
      <c r="J198" s="53">
        <v>26940</v>
      </c>
      <c r="K198" s="47">
        <v>29777</v>
      </c>
      <c r="L198" s="47">
        <v>34712</v>
      </c>
      <c r="M198" s="47">
        <v>42083</v>
      </c>
      <c r="N198" s="53">
        <v>48532</v>
      </c>
      <c r="O198" s="53">
        <v>52460</v>
      </c>
      <c r="P198" s="53" t="s">
        <v>1621</v>
      </c>
      <c r="Q198" s="53" t="s">
        <v>1621</v>
      </c>
    </row>
    <row r="199" spans="1:17" ht="25.5" x14ac:dyDescent="0.2">
      <c r="A199" s="56" t="s">
        <v>1903</v>
      </c>
      <c r="B199" s="35" t="s">
        <v>1742</v>
      </c>
      <c r="C199" s="52" t="s">
        <v>1621</v>
      </c>
      <c r="D199" s="52" t="s">
        <v>1621</v>
      </c>
      <c r="E199" s="55"/>
      <c r="F199" s="52">
        <v>29616</v>
      </c>
      <c r="G199" s="43">
        <v>-7.4</v>
      </c>
      <c r="H199" s="52" t="s">
        <v>1621</v>
      </c>
      <c r="I199" s="53" t="s">
        <v>1621</v>
      </c>
      <c r="J199" s="53" t="s">
        <v>1621</v>
      </c>
      <c r="K199" s="53" t="s">
        <v>1621</v>
      </c>
      <c r="L199" s="53" t="s">
        <v>1621</v>
      </c>
      <c r="M199" s="53" t="s">
        <v>1621</v>
      </c>
      <c r="N199" s="53" t="s">
        <v>1621</v>
      </c>
      <c r="O199" s="53" t="s">
        <v>1621</v>
      </c>
      <c r="P199" s="53" t="s">
        <v>1621</v>
      </c>
      <c r="Q199" s="53" t="s">
        <v>1621</v>
      </c>
    </row>
    <row r="200" spans="1:17" ht="51" x14ac:dyDescent="0.2">
      <c r="A200" s="56" t="s">
        <v>1904</v>
      </c>
      <c r="B200" s="35" t="s">
        <v>1744</v>
      </c>
      <c r="C200" s="52" t="s">
        <v>1621</v>
      </c>
      <c r="D200" s="52" t="s">
        <v>1621</v>
      </c>
      <c r="E200" s="55"/>
      <c r="F200" s="52" t="s">
        <v>1621</v>
      </c>
      <c r="G200" s="55"/>
      <c r="H200" s="52" t="s">
        <v>1621</v>
      </c>
      <c r="I200" s="53" t="s">
        <v>1621</v>
      </c>
      <c r="J200" s="53" t="s">
        <v>1621</v>
      </c>
      <c r="K200" s="53" t="s">
        <v>1621</v>
      </c>
      <c r="L200" s="53" t="s">
        <v>1621</v>
      </c>
      <c r="M200" s="53" t="s">
        <v>1621</v>
      </c>
      <c r="N200" s="53" t="s">
        <v>1621</v>
      </c>
      <c r="O200" s="53" t="s">
        <v>1621</v>
      </c>
      <c r="P200" s="53" t="s">
        <v>1621</v>
      </c>
      <c r="Q200" s="53" t="s">
        <v>1621</v>
      </c>
    </row>
    <row r="201" spans="1:17" ht="25.5" x14ac:dyDescent="0.2">
      <c r="A201" s="56" t="s">
        <v>1905</v>
      </c>
      <c r="B201" s="35" t="s">
        <v>1746</v>
      </c>
      <c r="C201" s="42" t="s">
        <v>1632</v>
      </c>
      <c r="D201" s="42"/>
      <c r="E201" s="55"/>
      <c r="F201" s="42"/>
      <c r="G201" s="55"/>
      <c r="H201" s="42"/>
      <c r="I201" s="44"/>
      <c r="J201" s="44"/>
      <c r="K201" s="44"/>
      <c r="L201" s="44"/>
      <c r="M201" s="44"/>
      <c r="N201" s="44"/>
      <c r="O201" s="44"/>
      <c r="P201" s="44"/>
      <c r="Q201" s="44"/>
    </row>
    <row r="202" spans="1:17" ht="25.5" x14ac:dyDescent="0.2">
      <c r="A202" s="56" t="s">
        <v>1906</v>
      </c>
      <c r="B202" s="35" t="s">
        <v>1748</v>
      </c>
      <c r="C202" s="52">
        <v>12</v>
      </c>
      <c r="D202" s="46">
        <v>35776</v>
      </c>
      <c r="E202" s="43">
        <v>6.6</v>
      </c>
      <c r="F202" s="46">
        <v>38871</v>
      </c>
      <c r="G202" s="43">
        <v>2.8</v>
      </c>
      <c r="H202" s="52" t="s">
        <v>1621</v>
      </c>
      <c r="I202" s="53">
        <v>25522</v>
      </c>
      <c r="J202" s="53">
        <v>29581</v>
      </c>
      <c r="K202" s="53">
        <v>30108</v>
      </c>
      <c r="L202" s="47">
        <v>34646</v>
      </c>
      <c r="M202" s="47">
        <v>38602</v>
      </c>
      <c r="N202" s="53" t="s">
        <v>1621</v>
      </c>
      <c r="O202" s="53" t="s">
        <v>1621</v>
      </c>
      <c r="P202" s="53" t="s">
        <v>1621</v>
      </c>
      <c r="Q202" s="53" t="s">
        <v>1621</v>
      </c>
    </row>
    <row r="203" spans="1:17" ht="38.25" x14ac:dyDescent="0.2">
      <c r="A203" s="56" t="s">
        <v>1907</v>
      </c>
      <c r="B203" s="35" t="s">
        <v>1750</v>
      </c>
      <c r="C203" s="52">
        <v>17</v>
      </c>
      <c r="D203" s="52">
        <v>42250</v>
      </c>
      <c r="E203" s="43">
        <v>6.9</v>
      </c>
      <c r="F203" s="46">
        <v>48720</v>
      </c>
      <c r="G203" s="43">
        <v>11.3</v>
      </c>
      <c r="H203" s="52" t="s">
        <v>1621</v>
      </c>
      <c r="I203" s="53">
        <v>25049</v>
      </c>
      <c r="J203" s="53">
        <v>27393</v>
      </c>
      <c r="K203" s="53">
        <v>28798</v>
      </c>
      <c r="L203" s="53">
        <v>37092</v>
      </c>
      <c r="M203" s="53">
        <v>47605</v>
      </c>
      <c r="N203" s="53" t="s">
        <v>1621</v>
      </c>
      <c r="O203" s="53" t="s">
        <v>1621</v>
      </c>
      <c r="P203" s="53" t="s">
        <v>1621</v>
      </c>
      <c r="Q203" s="53" t="s">
        <v>1621</v>
      </c>
    </row>
    <row r="204" spans="1:17" ht="25.5" x14ac:dyDescent="0.2">
      <c r="A204" s="56" t="s">
        <v>1908</v>
      </c>
      <c r="B204" s="35" t="s">
        <v>1752</v>
      </c>
      <c r="C204" s="52" t="s">
        <v>1621</v>
      </c>
      <c r="D204" s="52" t="s">
        <v>1621</v>
      </c>
      <c r="E204" s="55"/>
      <c r="F204" s="52" t="s">
        <v>1621</v>
      </c>
      <c r="G204" s="55"/>
      <c r="H204" s="52" t="s">
        <v>1621</v>
      </c>
      <c r="I204" s="53" t="s">
        <v>1621</v>
      </c>
      <c r="J204" s="53" t="s">
        <v>1621</v>
      </c>
      <c r="K204" s="53" t="s">
        <v>1621</v>
      </c>
      <c r="L204" s="53" t="s">
        <v>1621</v>
      </c>
      <c r="M204" s="53" t="s">
        <v>1621</v>
      </c>
      <c r="N204" s="53" t="s">
        <v>1621</v>
      </c>
      <c r="O204" s="53" t="s">
        <v>1621</v>
      </c>
      <c r="P204" s="53" t="s">
        <v>1621</v>
      </c>
      <c r="Q204" s="53" t="s">
        <v>1621</v>
      </c>
    </row>
    <row r="205" spans="1:17" ht="25.5" x14ac:dyDescent="0.2">
      <c r="A205" s="34" t="s">
        <v>1909</v>
      </c>
      <c r="B205" s="35" t="s">
        <v>1754</v>
      </c>
      <c r="C205" s="52">
        <v>21</v>
      </c>
      <c r="D205" s="46">
        <v>29730</v>
      </c>
      <c r="E205" s="43">
        <v>9</v>
      </c>
      <c r="F205" s="46">
        <v>36504</v>
      </c>
      <c r="G205" s="43">
        <v>18.600000000000001</v>
      </c>
      <c r="H205" s="52" t="s">
        <v>1621</v>
      </c>
      <c r="I205" s="53">
        <v>19796</v>
      </c>
      <c r="J205" s="47">
        <v>21653</v>
      </c>
      <c r="K205" s="47">
        <v>23071</v>
      </c>
      <c r="L205" s="47">
        <v>27221</v>
      </c>
      <c r="M205" s="53">
        <v>33299</v>
      </c>
      <c r="N205" s="53" t="s">
        <v>1621</v>
      </c>
      <c r="O205" s="53" t="s">
        <v>1621</v>
      </c>
      <c r="P205" s="53" t="s">
        <v>1621</v>
      </c>
      <c r="Q205" s="53" t="s">
        <v>1621</v>
      </c>
    </row>
    <row r="206" spans="1:17" ht="38.25" x14ac:dyDescent="0.2">
      <c r="A206" s="56" t="s">
        <v>1910</v>
      </c>
      <c r="B206" s="35" t="s">
        <v>1756</v>
      </c>
      <c r="C206" s="52">
        <v>16</v>
      </c>
      <c r="D206" s="52">
        <v>30960</v>
      </c>
      <c r="E206" s="43">
        <v>15.4</v>
      </c>
      <c r="F206" s="46">
        <v>37174</v>
      </c>
      <c r="G206" s="43">
        <v>24.1</v>
      </c>
      <c r="H206" s="52" t="s">
        <v>1621</v>
      </c>
      <c r="I206" s="53">
        <v>20475</v>
      </c>
      <c r="J206" s="53">
        <v>23040</v>
      </c>
      <c r="K206" s="47">
        <v>24240</v>
      </c>
      <c r="L206" s="47">
        <v>27590</v>
      </c>
      <c r="M206" s="53" t="s">
        <v>1621</v>
      </c>
      <c r="N206" s="53" t="s">
        <v>1621</v>
      </c>
      <c r="O206" s="53" t="s">
        <v>1621</v>
      </c>
      <c r="P206" s="53" t="s">
        <v>1621</v>
      </c>
      <c r="Q206" s="53" t="s">
        <v>1621</v>
      </c>
    </row>
    <row r="207" spans="1:17" ht="38.25" x14ac:dyDescent="0.2">
      <c r="A207" s="56" t="s">
        <v>1911</v>
      </c>
      <c r="B207" s="35" t="s">
        <v>1758</v>
      </c>
      <c r="C207" s="52" t="s">
        <v>1621</v>
      </c>
      <c r="D207" s="52" t="s">
        <v>1621</v>
      </c>
      <c r="E207" s="55"/>
      <c r="F207" s="52" t="s">
        <v>1621</v>
      </c>
      <c r="G207" s="55"/>
      <c r="H207" s="52" t="s">
        <v>1621</v>
      </c>
      <c r="I207" s="53" t="s">
        <v>1621</v>
      </c>
      <c r="J207" s="53" t="s">
        <v>1621</v>
      </c>
      <c r="K207" s="53" t="s">
        <v>1621</v>
      </c>
      <c r="L207" s="53" t="s">
        <v>1621</v>
      </c>
      <c r="M207" s="53" t="s">
        <v>1621</v>
      </c>
      <c r="N207" s="53" t="s">
        <v>1621</v>
      </c>
      <c r="O207" s="53" t="s">
        <v>1621</v>
      </c>
      <c r="P207" s="53" t="s">
        <v>1621</v>
      </c>
      <c r="Q207" s="53" t="s">
        <v>1621</v>
      </c>
    </row>
    <row r="208" spans="1:17" ht="38.25" x14ac:dyDescent="0.2">
      <c r="A208" s="56" t="s">
        <v>1912</v>
      </c>
      <c r="B208" s="35" t="s">
        <v>1760</v>
      </c>
      <c r="C208" s="52" t="s">
        <v>1621</v>
      </c>
      <c r="D208" s="52" t="s">
        <v>1621</v>
      </c>
      <c r="E208" s="55"/>
      <c r="F208" s="52" t="s">
        <v>1621</v>
      </c>
      <c r="G208" s="55"/>
      <c r="H208" s="52" t="s">
        <v>1621</v>
      </c>
      <c r="I208" s="53" t="s">
        <v>1621</v>
      </c>
      <c r="J208" s="53" t="s">
        <v>1621</v>
      </c>
      <c r="K208" s="53" t="s">
        <v>1621</v>
      </c>
      <c r="L208" s="53" t="s">
        <v>1621</v>
      </c>
      <c r="M208" s="53" t="s">
        <v>1621</v>
      </c>
      <c r="N208" s="53" t="s">
        <v>1621</v>
      </c>
      <c r="O208" s="53" t="s">
        <v>1621</v>
      </c>
      <c r="P208" s="53" t="s">
        <v>1621</v>
      </c>
      <c r="Q208" s="53" t="s">
        <v>1621</v>
      </c>
    </row>
    <row r="209" spans="1:17" ht="25.5" x14ac:dyDescent="0.2">
      <c r="A209" s="34" t="s">
        <v>1913</v>
      </c>
      <c r="B209" s="35" t="s">
        <v>1227</v>
      </c>
      <c r="C209" s="52">
        <v>14</v>
      </c>
      <c r="D209" s="52">
        <v>29335</v>
      </c>
      <c r="E209" s="43">
        <v>-5.0999999999999996</v>
      </c>
      <c r="F209" s="52">
        <v>35503</v>
      </c>
      <c r="G209" s="43">
        <v>4.5999999999999996</v>
      </c>
      <c r="H209" s="52" t="s">
        <v>1621</v>
      </c>
      <c r="I209" s="53">
        <v>20000</v>
      </c>
      <c r="J209" s="53">
        <v>22000</v>
      </c>
      <c r="K209" s="53">
        <v>23522</v>
      </c>
      <c r="L209" s="53">
        <v>25955</v>
      </c>
      <c r="M209" s="53">
        <v>35529</v>
      </c>
      <c r="N209" s="53" t="s">
        <v>1621</v>
      </c>
      <c r="O209" s="53" t="s">
        <v>1621</v>
      </c>
      <c r="P209" s="53" t="s">
        <v>1621</v>
      </c>
      <c r="Q209" s="53" t="s">
        <v>1621</v>
      </c>
    </row>
    <row r="210" spans="1:17" ht="25.5" x14ac:dyDescent="0.2">
      <c r="A210" s="56" t="s">
        <v>1914</v>
      </c>
      <c r="B210" s="35" t="s">
        <v>1763</v>
      </c>
      <c r="C210" s="52">
        <v>14</v>
      </c>
      <c r="D210" s="52">
        <v>29335</v>
      </c>
      <c r="E210" s="43">
        <v>-5.0999999999999996</v>
      </c>
      <c r="F210" s="52">
        <v>35503</v>
      </c>
      <c r="G210" s="43">
        <v>4.5999999999999996</v>
      </c>
      <c r="H210" s="52" t="s">
        <v>1621</v>
      </c>
      <c r="I210" s="53">
        <v>20000</v>
      </c>
      <c r="J210" s="53">
        <v>22000</v>
      </c>
      <c r="K210" s="53">
        <v>23522</v>
      </c>
      <c r="L210" s="53">
        <v>25955</v>
      </c>
      <c r="M210" s="53">
        <v>35529</v>
      </c>
      <c r="N210" s="53" t="s">
        <v>1621</v>
      </c>
      <c r="O210" s="53" t="s">
        <v>1621</v>
      </c>
      <c r="P210" s="53" t="s">
        <v>1621</v>
      </c>
      <c r="Q210" s="53" t="s">
        <v>1621</v>
      </c>
    </row>
    <row r="211" spans="1:17" ht="38.25" x14ac:dyDescent="0.2">
      <c r="A211" s="34" t="s">
        <v>1915</v>
      </c>
      <c r="B211" s="35" t="s">
        <v>1765</v>
      </c>
      <c r="C211" s="52">
        <v>51</v>
      </c>
      <c r="D211" s="46">
        <v>31710</v>
      </c>
      <c r="E211" s="43">
        <v>-6</v>
      </c>
      <c r="F211" s="46">
        <v>38167</v>
      </c>
      <c r="G211" s="43">
        <v>1</v>
      </c>
      <c r="H211" s="46">
        <v>12464</v>
      </c>
      <c r="I211" s="53">
        <v>18386</v>
      </c>
      <c r="J211" s="47">
        <v>21578</v>
      </c>
      <c r="K211" s="47">
        <v>23114</v>
      </c>
      <c r="L211" s="47">
        <v>26669</v>
      </c>
      <c r="M211" s="47">
        <v>37795</v>
      </c>
      <c r="N211" s="53">
        <v>43002</v>
      </c>
      <c r="O211" s="53">
        <v>45254</v>
      </c>
      <c r="P211" s="53">
        <v>51658</v>
      </c>
      <c r="Q211" s="53" t="s">
        <v>1621</v>
      </c>
    </row>
    <row r="212" spans="1:17" ht="25.5" x14ac:dyDescent="0.2">
      <c r="A212" s="56" t="s">
        <v>1916</v>
      </c>
      <c r="B212" s="35" t="s">
        <v>1767</v>
      </c>
      <c r="C212" s="52">
        <v>17</v>
      </c>
      <c r="D212" s="52">
        <v>31619</v>
      </c>
      <c r="E212" s="43">
        <v>3.7</v>
      </c>
      <c r="F212" s="46">
        <v>36481</v>
      </c>
      <c r="G212" s="43">
        <v>0.1</v>
      </c>
      <c r="H212" s="52" t="s">
        <v>1621</v>
      </c>
      <c r="I212" s="53">
        <v>21000</v>
      </c>
      <c r="J212" s="53">
        <v>21966</v>
      </c>
      <c r="K212" s="47">
        <v>23098</v>
      </c>
      <c r="L212" s="53">
        <v>25683</v>
      </c>
      <c r="M212" s="53">
        <v>38771</v>
      </c>
      <c r="N212" s="53" t="s">
        <v>1621</v>
      </c>
      <c r="O212" s="53" t="s">
        <v>1621</v>
      </c>
      <c r="P212" s="53" t="s">
        <v>1621</v>
      </c>
      <c r="Q212" s="53" t="s">
        <v>1621</v>
      </c>
    </row>
    <row r="213" spans="1:17" ht="38.25" x14ac:dyDescent="0.2">
      <c r="A213" s="56" t="s">
        <v>1917</v>
      </c>
      <c r="B213" s="35" t="s">
        <v>1769</v>
      </c>
      <c r="C213" s="52" t="s">
        <v>1621</v>
      </c>
      <c r="D213" s="52" t="s">
        <v>1621</v>
      </c>
      <c r="E213" s="55"/>
      <c r="F213" s="52" t="s">
        <v>1621</v>
      </c>
      <c r="G213" s="55"/>
      <c r="H213" s="52" t="s">
        <v>1621</v>
      </c>
      <c r="I213" s="53" t="s">
        <v>1621</v>
      </c>
      <c r="J213" s="53">
        <v>23121</v>
      </c>
      <c r="K213" s="53">
        <v>24291</v>
      </c>
      <c r="L213" s="53" t="s">
        <v>1621</v>
      </c>
      <c r="M213" s="53" t="s">
        <v>1621</v>
      </c>
      <c r="N213" s="53" t="s">
        <v>1621</v>
      </c>
      <c r="O213" s="53" t="s">
        <v>1621</v>
      </c>
      <c r="P213" s="53" t="s">
        <v>1621</v>
      </c>
      <c r="Q213" s="53" t="s">
        <v>1621</v>
      </c>
    </row>
    <row r="214" spans="1:17" ht="38.25" x14ac:dyDescent="0.2">
      <c r="A214" s="56" t="s">
        <v>1918</v>
      </c>
      <c r="B214" s="35" t="s">
        <v>1771</v>
      </c>
      <c r="C214" s="52">
        <v>10</v>
      </c>
      <c r="D214" s="52">
        <v>31777</v>
      </c>
      <c r="E214" s="55"/>
      <c r="F214" s="52">
        <v>34459</v>
      </c>
      <c r="G214" s="55"/>
      <c r="H214" s="52" t="s">
        <v>1621</v>
      </c>
      <c r="I214" s="53" t="s">
        <v>1621</v>
      </c>
      <c r="J214" s="53" t="s">
        <v>1621</v>
      </c>
      <c r="K214" s="53" t="s">
        <v>1621</v>
      </c>
      <c r="L214" s="53" t="s">
        <v>1621</v>
      </c>
      <c r="M214" s="53" t="s">
        <v>1621</v>
      </c>
      <c r="N214" s="53" t="s">
        <v>1621</v>
      </c>
      <c r="O214" s="53" t="s">
        <v>1621</v>
      </c>
      <c r="P214" s="53" t="s">
        <v>1621</v>
      </c>
      <c r="Q214" s="53" t="s">
        <v>1621</v>
      </c>
    </row>
    <row r="215" spans="1:17" ht="25.5" x14ac:dyDescent="0.2">
      <c r="A215" s="56" t="s">
        <v>1919</v>
      </c>
      <c r="B215" s="35" t="s">
        <v>1773</v>
      </c>
      <c r="C215" s="52" t="s">
        <v>1621</v>
      </c>
      <c r="D215" s="52">
        <v>39796</v>
      </c>
      <c r="E215" s="43">
        <v>-2.6</v>
      </c>
      <c r="F215" s="52">
        <v>44240</v>
      </c>
      <c r="G215" s="43">
        <v>4.9000000000000004</v>
      </c>
      <c r="H215" s="52" t="s">
        <v>1621</v>
      </c>
      <c r="I215" s="53" t="s">
        <v>1621</v>
      </c>
      <c r="J215" s="53" t="s">
        <v>1621</v>
      </c>
      <c r="K215" s="53" t="s">
        <v>1621</v>
      </c>
      <c r="L215" s="53">
        <v>37540</v>
      </c>
      <c r="M215" s="53" t="s">
        <v>1621</v>
      </c>
      <c r="N215" s="53" t="s">
        <v>1621</v>
      </c>
      <c r="O215" s="53" t="s">
        <v>1621</v>
      </c>
      <c r="P215" s="53" t="s">
        <v>1621</v>
      </c>
      <c r="Q215" s="53" t="s">
        <v>1621</v>
      </c>
    </row>
    <row r="216" spans="1:17" ht="25.5" x14ac:dyDescent="0.2">
      <c r="A216" s="56" t="s">
        <v>1920</v>
      </c>
      <c r="B216" s="35" t="s">
        <v>1775</v>
      </c>
      <c r="C216" s="52" t="s">
        <v>1621</v>
      </c>
      <c r="D216" s="52" t="s">
        <v>1621</v>
      </c>
      <c r="E216" s="55"/>
      <c r="F216" s="52">
        <v>25610</v>
      </c>
      <c r="G216" s="43">
        <v>-16.3</v>
      </c>
      <c r="H216" s="52" t="s">
        <v>1621</v>
      </c>
      <c r="I216" s="53" t="s">
        <v>1621</v>
      </c>
      <c r="J216" s="53" t="s">
        <v>1621</v>
      </c>
      <c r="K216" s="53" t="s">
        <v>1621</v>
      </c>
      <c r="L216" s="53" t="s">
        <v>1621</v>
      </c>
      <c r="M216" s="53" t="s">
        <v>1621</v>
      </c>
      <c r="N216" s="53" t="s">
        <v>1621</v>
      </c>
      <c r="O216" s="53" t="s">
        <v>1621</v>
      </c>
      <c r="P216" s="53" t="s">
        <v>1621</v>
      </c>
      <c r="Q216" s="53" t="s">
        <v>1621</v>
      </c>
    </row>
    <row r="217" spans="1:17" ht="25.5" x14ac:dyDescent="0.2">
      <c r="A217" s="56" t="s">
        <v>1921</v>
      </c>
      <c r="B217" s="35" t="s">
        <v>1777</v>
      </c>
      <c r="C217" s="52" t="s">
        <v>1621</v>
      </c>
      <c r="D217" s="52" t="s">
        <v>1621</v>
      </c>
      <c r="E217" s="55"/>
      <c r="F217" s="52" t="s">
        <v>1621</v>
      </c>
      <c r="G217" s="55"/>
      <c r="H217" s="52" t="s">
        <v>1621</v>
      </c>
      <c r="I217" s="53" t="s">
        <v>1621</v>
      </c>
      <c r="J217" s="53" t="s">
        <v>1621</v>
      </c>
      <c r="K217" s="53" t="s">
        <v>1621</v>
      </c>
      <c r="L217" s="53" t="s">
        <v>1621</v>
      </c>
      <c r="M217" s="53" t="s">
        <v>1621</v>
      </c>
      <c r="N217" s="53" t="s">
        <v>1621</v>
      </c>
      <c r="O217" s="53" t="s">
        <v>1621</v>
      </c>
      <c r="P217" s="53" t="s">
        <v>1621</v>
      </c>
      <c r="Q217" s="53" t="s">
        <v>1621</v>
      </c>
    </row>
    <row r="218" spans="1:17" x14ac:dyDescent="0.2">
      <c r="A218" s="56" t="s">
        <v>1922</v>
      </c>
      <c r="B218" s="35" t="s">
        <v>1779</v>
      </c>
      <c r="C218" s="52" t="s">
        <v>1621</v>
      </c>
      <c r="D218" s="52" t="s">
        <v>1621</v>
      </c>
      <c r="E218" s="55"/>
      <c r="F218" s="52" t="s">
        <v>1621</v>
      </c>
      <c r="G218" s="55"/>
      <c r="H218" s="52" t="s">
        <v>1621</v>
      </c>
      <c r="I218" s="53" t="s">
        <v>1621</v>
      </c>
      <c r="J218" s="53" t="s">
        <v>1621</v>
      </c>
      <c r="K218" s="53" t="s">
        <v>1621</v>
      </c>
      <c r="L218" s="53" t="s">
        <v>1621</v>
      </c>
      <c r="M218" s="53" t="s">
        <v>1621</v>
      </c>
      <c r="N218" s="53" t="s">
        <v>1621</v>
      </c>
      <c r="O218" s="53" t="s">
        <v>1621</v>
      </c>
      <c r="P218" s="53" t="s">
        <v>1621</v>
      </c>
      <c r="Q218" s="53" t="s">
        <v>1621</v>
      </c>
    </row>
    <row r="219" spans="1:17" ht="38.25" x14ac:dyDescent="0.2">
      <c r="A219" s="34" t="s">
        <v>1923</v>
      </c>
      <c r="B219" s="35" t="s">
        <v>1781</v>
      </c>
      <c r="C219" s="52">
        <v>33</v>
      </c>
      <c r="D219" s="46">
        <v>26036</v>
      </c>
      <c r="E219" s="43">
        <v>11.4</v>
      </c>
      <c r="F219" s="46">
        <v>30857</v>
      </c>
      <c r="G219" s="43">
        <v>22.8</v>
      </c>
      <c r="H219" s="52" t="s">
        <v>1621</v>
      </c>
      <c r="I219" s="53" t="s">
        <v>1621</v>
      </c>
      <c r="J219" s="53" t="s">
        <v>1621</v>
      </c>
      <c r="K219" s="53">
        <v>20876</v>
      </c>
      <c r="L219" s="53">
        <v>23730</v>
      </c>
      <c r="M219" s="53">
        <v>28834</v>
      </c>
      <c r="N219" s="53" t="s">
        <v>1621</v>
      </c>
      <c r="O219" s="53" t="s">
        <v>1621</v>
      </c>
      <c r="P219" s="53" t="s">
        <v>1621</v>
      </c>
      <c r="Q219" s="53" t="s">
        <v>1621</v>
      </c>
    </row>
    <row r="220" spans="1:17" ht="25.5" x14ac:dyDescent="0.2">
      <c r="A220" s="56" t="s">
        <v>1924</v>
      </c>
      <c r="B220" s="35" t="s">
        <v>1783</v>
      </c>
      <c r="C220" s="52" t="s">
        <v>1621</v>
      </c>
      <c r="D220" s="52" t="s">
        <v>1621</v>
      </c>
      <c r="E220" s="55"/>
      <c r="F220" s="52" t="s">
        <v>1621</v>
      </c>
      <c r="G220" s="55"/>
      <c r="H220" s="52" t="s">
        <v>1621</v>
      </c>
      <c r="I220" s="53" t="s">
        <v>1621</v>
      </c>
      <c r="J220" s="53" t="s">
        <v>1621</v>
      </c>
      <c r="K220" s="53" t="s">
        <v>1621</v>
      </c>
      <c r="L220" s="53" t="s">
        <v>1621</v>
      </c>
      <c r="M220" s="53" t="s">
        <v>1621</v>
      </c>
      <c r="N220" s="53" t="s">
        <v>1621</v>
      </c>
      <c r="O220" s="53" t="s">
        <v>1621</v>
      </c>
      <c r="P220" s="53" t="s">
        <v>1621</v>
      </c>
      <c r="Q220" s="53" t="s">
        <v>1621</v>
      </c>
    </row>
    <row r="221" spans="1:17" ht="25.5" x14ac:dyDescent="0.2">
      <c r="A221" s="56" t="s">
        <v>1925</v>
      </c>
      <c r="B221" s="35" t="s">
        <v>1785</v>
      </c>
      <c r="C221" s="52" t="s">
        <v>1621</v>
      </c>
      <c r="D221" s="52" t="s">
        <v>1621</v>
      </c>
      <c r="E221" s="55"/>
      <c r="F221" s="52">
        <v>30431</v>
      </c>
      <c r="G221" s="43">
        <v>52.5</v>
      </c>
      <c r="H221" s="52" t="s">
        <v>1621</v>
      </c>
      <c r="I221" s="53" t="s">
        <v>1621</v>
      </c>
      <c r="J221" s="53" t="s">
        <v>1621</v>
      </c>
      <c r="K221" s="53" t="s">
        <v>1621</v>
      </c>
      <c r="L221" s="53" t="s">
        <v>1621</v>
      </c>
      <c r="M221" s="53" t="s">
        <v>1621</v>
      </c>
      <c r="N221" s="53" t="s">
        <v>1621</v>
      </c>
      <c r="O221" s="53" t="s">
        <v>1621</v>
      </c>
      <c r="P221" s="53" t="s">
        <v>1621</v>
      </c>
      <c r="Q221" s="53" t="s">
        <v>1621</v>
      </c>
    </row>
    <row r="222" spans="1:17" ht="38.25" x14ac:dyDescent="0.2">
      <c r="A222" s="56" t="s">
        <v>1926</v>
      </c>
      <c r="B222" s="35" t="s">
        <v>1787</v>
      </c>
      <c r="C222" s="52" t="s">
        <v>1621</v>
      </c>
      <c r="D222" s="52" t="s">
        <v>1621</v>
      </c>
      <c r="E222" s="55"/>
      <c r="F222" s="52" t="s">
        <v>1621</v>
      </c>
      <c r="G222" s="55"/>
      <c r="H222" s="52" t="s">
        <v>1621</v>
      </c>
      <c r="I222" s="53" t="s">
        <v>1621</v>
      </c>
      <c r="J222" s="53" t="s">
        <v>1621</v>
      </c>
      <c r="K222" s="53" t="s">
        <v>1621</v>
      </c>
      <c r="L222" s="53" t="s">
        <v>1621</v>
      </c>
      <c r="M222" s="53" t="s">
        <v>1621</v>
      </c>
      <c r="N222" s="53" t="s">
        <v>1621</v>
      </c>
      <c r="O222" s="53" t="s">
        <v>1621</v>
      </c>
      <c r="P222" s="53" t="s">
        <v>1621</v>
      </c>
      <c r="Q222" s="53" t="s">
        <v>1621</v>
      </c>
    </row>
    <row r="223" spans="1:17" ht="25.5" x14ac:dyDescent="0.2">
      <c r="A223" s="56" t="s">
        <v>1927</v>
      </c>
      <c r="B223" s="35" t="s">
        <v>1789</v>
      </c>
      <c r="C223" s="52" t="s">
        <v>1621</v>
      </c>
      <c r="D223" s="52">
        <v>27189</v>
      </c>
      <c r="E223" s="43">
        <v>-10.8</v>
      </c>
      <c r="F223" s="46">
        <v>27463</v>
      </c>
      <c r="G223" s="43">
        <v>-12.3</v>
      </c>
      <c r="H223" s="52" t="s">
        <v>1621</v>
      </c>
      <c r="I223" s="53" t="s">
        <v>1621</v>
      </c>
      <c r="J223" s="53" t="s">
        <v>1621</v>
      </c>
      <c r="K223" s="53" t="s">
        <v>1621</v>
      </c>
      <c r="L223" s="53" t="s">
        <v>1621</v>
      </c>
      <c r="M223" s="53">
        <v>30947</v>
      </c>
      <c r="N223" s="53" t="s">
        <v>1621</v>
      </c>
      <c r="O223" s="53" t="s">
        <v>1621</v>
      </c>
      <c r="P223" s="53" t="s">
        <v>1621</v>
      </c>
      <c r="Q223" s="53" t="s">
        <v>1621</v>
      </c>
    </row>
    <row r="224" spans="1:17" ht="25.5" x14ac:dyDescent="0.2">
      <c r="A224" s="56" t="s">
        <v>1928</v>
      </c>
      <c r="B224" s="35" t="s">
        <v>1791</v>
      </c>
      <c r="C224" s="52">
        <v>7</v>
      </c>
      <c r="D224" s="52" t="s">
        <v>1621</v>
      </c>
      <c r="E224" s="55"/>
      <c r="F224" s="52">
        <v>25679</v>
      </c>
      <c r="G224" s="43">
        <v>51.4</v>
      </c>
      <c r="H224" s="52" t="s">
        <v>1621</v>
      </c>
      <c r="I224" s="53" t="s">
        <v>1621</v>
      </c>
      <c r="J224" s="53" t="s">
        <v>1621</v>
      </c>
      <c r="K224" s="53" t="s">
        <v>1621</v>
      </c>
      <c r="L224" s="53" t="s">
        <v>1621</v>
      </c>
      <c r="M224" s="53" t="s">
        <v>1621</v>
      </c>
      <c r="N224" s="53" t="s">
        <v>1621</v>
      </c>
      <c r="O224" s="53" t="s">
        <v>1621</v>
      </c>
      <c r="P224" s="53" t="s">
        <v>1621</v>
      </c>
      <c r="Q224" s="53" t="s">
        <v>1621</v>
      </c>
    </row>
    <row r="225" spans="1:17" ht="38.25" x14ac:dyDescent="0.2">
      <c r="A225" s="56" t="s">
        <v>1929</v>
      </c>
      <c r="B225" s="35" t="s">
        <v>1793</v>
      </c>
      <c r="C225" s="52" t="s">
        <v>1621</v>
      </c>
      <c r="D225" s="52" t="s">
        <v>1621</v>
      </c>
      <c r="E225" s="55"/>
      <c r="F225" s="52" t="s">
        <v>1621</v>
      </c>
      <c r="G225" s="55"/>
      <c r="H225" s="52" t="s">
        <v>1621</v>
      </c>
      <c r="I225" s="53" t="s">
        <v>1621</v>
      </c>
      <c r="J225" s="53" t="s">
        <v>1621</v>
      </c>
      <c r="K225" s="53" t="s">
        <v>1621</v>
      </c>
      <c r="L225" s="53" t="s">
        <v>1621</v>
      </c>
      <c r="M225" s="53" t="s">
        <v>1621</v>
      </c>
      <c r="N225" s="53" t="s">
        <v>1621</v>
      </c>
      <c r="O225" s="53" t="s">
        <v>1621</v>
      </c>
      <c r="P225" s="53" t="s">
        <v>1621</v>
      </c>
      <c r="Q225" s="53" t="s">
        <v>1621</v>
      </c>
    </row>
    <row r="226" spans="1:17" ht="51" x14ac:dyDescent="0.2">
      <c r="A226" s="34" t="s">
        <v>1930</v>
      </c>
      <c r="B226" s="35" t="s">
        <v>1795</v>
      </c>
      <c r="C226" s="42">
        <v>106</v>
      </c>
      <c r="D226" s="42">
        <v>31191</v>
      </c>
      <c r="E226" s="43">
        <v>11.8</v>
      </c>
      <c r="F226" s="42">
        <v>32183</v>
      </c>
      <c r="G226" s="43">
        <v>7.6</v>
      </c>
      <c r="H226" s="46">
        <v>14268</v>
      </c>
      <c r="I226" s="47">
        <v>21477</v>
      </c>
      <c r="J226" s="44">
        <v>23982</v>
      </c>
      <c r="K226" s="44">
        <v>25442</v>
      </c>
      <c r="L226" s="44">
        <v>27713</v>
      </c>
      <c r="M226" s="44">
        <v>33892</v>
      </c>
      <c r="N226" s="47">
        <v>38434</v>
      </c>
      <c r="O226" s="47">
        <v>41239</v>
      </c>
      <c r="P226" s="47">
        <v>44047</v>
      </c>
      <c r="Q226" s="53">
        <v>50432</v>
      </c>
    </row>
    <row r="227" spans="1:17" ht="38.25" x14ac:dyDescent="0.2">
      <c r="A227" s="56" t="s">
        <v>1931</v>
      </c>
      <c r="B227" s="35" t="s">
        <v>1797</v>
      </c>
      <c r="C227" s="42">
        <v>106</v>
      </c>
      <c r="D227" s="42">
        <v>31191</v>
      </c>
      <c r="E227" s="43">
        <v>11.8</v>
      </c>
      <c r="F227" s="42">
        <v>32183</v>
      </c>
      <c r="G227" s="43">
        <v>7.6</v>
      </c>
      <c r="H227" s="46">
        <v>14268</v>
      </c>
      <c r="I227" s="47">
        <v>21477</v>
      </c>
      <c r="J227" s="44">
        <v>23982</v>
      </c>
      <c r="K227" s="44">
        <v>25442</v>
      </c>
      <c r="L227" s="44">
        <v>27713</v>
      </c>
      <c r="M227" s="44">
        <v>33892</v>
      </c>
      <c r="N227" s="47">
        <v>38434</v>
      </c>
      <c r="O227" s="47">
        <v>41239</v>
      </c>
      <c r="P227" s="47">
        <v>44047</v>
      </c>
      <c r="Q227" s="53">
        <v>50432</v>
      </c>
    </row>
    <row r="228" spans="1:17" x14ac:dyDescent="0.2">
      <c r="A228" s="34" t="s">
        <v>1932</v>
      </c>
      <c r="B228" s="35" t="s">
        <v>1799</v>
      </c>
      <c r="C228" s="46">
        <v>74</v>
      </c>
      <c r="D228" s="42">
        <v>29265</v>
      </c>
      <c r="E228" s="43">
        <v>6.9</v>
      </c>
      <c r="F228" s="42">
        <v>31653</v>
      </c>
      <c r="G228" s="43">
        <v>7.9</v>
      </c>
      <c r="H228" s="52">
        <v>9494</v>
      </c>
      <c r="I228" s="47">
        <v>18078</v>
      </c>
      <c r="J228" s="47">
        <v>20266</v>
      </c>
      <c r="K228" s="47">
        <v>22477</v>
      </c>
      <c r="L228" s="47">
        <v>25502</v>
      </c>
      <c r="M228" s="47">
        <v>32829</v>
      </c>
      <c r="N228" s="47">
        <v>37750</v>
      </c>
      <c r="O228" s="47">
        <v>40281</v>
      </c>
      <c r="P228" s="47">
        <v>43266</v>
      </c>
      <c r="Q228" s="53" t="s">
        <v>1621</v>
      </c>
    </row>
    <row r="229" spans="1:17" x14ac:dyDescent="0.2">
      <c r="A229" s="56" t="s">
        <v>1933</v>
      </c>
      <c r="B229" s="35" t="s">
        <v>1801</v>
      </c>
      <c r="C229" s="46">
        <v>74</v>
      </c>
      <c r="D229" s="42">
        <v>29265</v>
      </c>
      <c r="E229" s="43">
        <v>6.9</v>
      </c>
      <c r="F229" s="42">
        <v>31653</v>
      </c>
      <c r="G229" s="43">
        <v>7.9</v>
      </c>
      <c r="H229" s="52">
        <v>9494</v>
      </c>
      <c r="I229" s="47">
        <v>18078</v>
      </c>
      <c r="J229" s="47">
        <v>20266</v>
      </c>
      <c r="K229" s="47">
        <v>22477</v>
      </c>
      <c r="L229" s="47">
        <v>25502</v>
      </c>
      <c r="M229" s="47">
        <v>32829</v>
      </c>
      <c r="N229" s="47">
        <v>37750</v>
      </c>
      <c r="O229" s="47">
        <v>40281</v>
      </c>
      <c r="P229" s="47">
        <v>43266</v>
      </c>
      <c r="Q229" s="53" t="s">
        <v>1621</v>
      </c>
    </row>
    <row r="230" spans="1:17" ht="25.5" x14ac:dyDescent="0.2">
      <c r="A230" s="34" t="s">
        <v>1934</v>
      </c>
      <c r="B230" s="35" t="s">
        <v>1803</v>
      </c>
      <c r="C230" s="46">
        <v>144</v>
      </c>
      <c r="D230" s="42">
        <v>25981</v>
      </c>
      <c r="E230" s="43">
        <v>3.4</v>
      </c>
      <c r="F230" s="42">
        <v>29073</v>
      </c>
      <c r="G230" s="43">
        <v>0.1</v>
      </c>
      <c r="H230" s="52">
        <v>11003</v>
      </c>
      <c r="I230" s="47">
        <v>15374</v>
      </c>
      <c r="J230" s="47">
        <v>17621</v>
      </c>
      <c r="K230" s="47">
        <v>19335</v>
      </c>
      <c r="L230" s="47">
        <v>23226</v>
      </c>
      <c r="M230" s="47">
        <v>29306</v>
      </c>
      <c r="N230" s="47">
        <v>34129</v>
      </c>
      <c r="O230" s="47">
        <v>37010</v>
      </c>
      <c r="P230" s="47">
        <v>39285</v>
      </c>
      <c r="Q230" s="53" t="s">
        <v>1621</v>
      </c>
    </row>
    <row r="231" spans="1:17" ht="25.5" x14ac:dyDescent="0.2">
      <c r="A231" s="56" t="s">
        <v>1935</v>
      </c>
      <c r="B231" s="35" t="s">
        <v>1805</v>
      </c>
      <c r="C231" s="46">
        <v>90</v>
      </c>
      <c r="D231" s="46">
        <v>29828</v>
      </c>
      <c r="E231" s="43">
        <v>2.9</v>
      </c>
      <c r="F231" s="42">
        <v>33060</v>
      </c>
      <c r="G231" s="43">
        <v>1.2</v>
      </c>
      <c r="H231" s="52" t="s">
        <v>1621</v>
      </c>
      <c r="I231" s="53">
        <v>18512</v>
      </c>
      <c r="J231" s="47">
        <v>20975</v>
      </c>
      <c r="K231" s="47">
        <v>23513</v>
      </c>
      <c r="L231" s="47">
        <v>26238</v>
      </c>
      <c r="M231" s="47">
        <v>34731</v>
      </c>
      <c r="N231" s="47">
        <v>39154</v>
      </c>
      <c r="O231" s="47">
        <v>42022</v>
      </c>
      <c r="P231" s="47">
        <v>44780</v>
      </c>
      <c r="Q231" s="53" t="s">
        <v>1621</v>
      </c>
    </row>
    <row r="232" spans="1:17" ht="25.5" x14ac:dyDescent="0.2">
      <c r="A232" s="56" t="s">
        <v>1936</v>
      </c>
      <c r="B232" s="35" t="s">
        <v>1807</v>
      </c>
      <c r="C232" s="52">
        <v>24</v>
      </c>
      <c r="D232" s="52">
        <v>18909</v>
      </c>
      <c r="E232" s="55"/>
      <c r="F232" s="46">
        <v>19501</v>
      </c>
      <c r="G232" s="43">
        <v>3.8</v>
      </c>
      <c r="H232" s="52" t="s">
        <v>1621</v>
      </c>
      <c r="I232" s="53" t="s">
        <v>1621</v>
      </c>
      <c r="J232" s="53" t="s">
        <v>1621</v>
      </c>
      <c r="K232" s="53">
        <v>14360</v>
      </c>
      <c r="L232" s="53">
        <v>16851</v>
      </c>
      <c r="M232" s="53">
        <v>21401</v>
      </c>
      <c r="N232" s="53">
        <v>23919</v>
      </c>
      <c r="O232" s="53">
        <v>24596</v>
      </c>
      <c r="P232" s="53" t="s">
        <v>1621</v>
      </c>
      <c r="Q232" s="53" t="s">
        <v>1621</v>
      </c>
    </row>
    <row r="233" spans="1:17" ht="25.5" x14ac:dyDescent="0.2">
      <c r="A233" s="56" t="s">
        <v>1937</v>
      </c>
      <c r="B233" s="35" t="s">
        <v>1809</v>
      </c>
      <c r="C233" s="46">
        <v>30</v>
      </c>
      <c r="D233" s="46">
        <v>22986</v>
      </c>
      <c r="E233" s="43">
        <v>6.4</v>
      </c>
      <c r="F233" s="46">
        <v>24757</v>
      </c>
      <c r="G233" s="43">
        <v>12.6</v>
      </c>
      <c r="H233" s="52">
        <v>10113</v>
      </c>
      <c r="I233" s="53">
        <v>13814</v>
      </c>
      <c r="J233" s="53">
        <v>14914</v>
      </c>
      <c r="K233" s="47">
        <v>16978</v>
      </c>
      <c r="L233" s="47">
        <v>19991</v>
      </c>
      <c r="M233" s="47">
        <v>25298</v>
      </c>
      <c r="N233" s="47">
        <v>27724</v>
      </c>
      <c r="O233" s="53">
        <v>29602</v>
      </c>
      <c r="P233" s="53">
        <v>30694</v>
      </c>
      <c r="Q233" s="53" t="s">
        <v>1621</v>
      </c>
    </row>
    <row r="234" spans="1:17" ht="38.25" x14ac:dyDescent="0.2">
      <c r="A234" s="34" t="s">
        <v>1938</v>
      </c>
      <c r="B234" s="35" t="s">
        <v>1811</v>
      </c>
      <c r="C234" s="52">
        <v>12</v>
      </c>
      <c r="D234" s="52">
        <v>21209</v>
      </c>
      <c r="E234" s="43">
        <v>-3.9</v>
      </c>
      <c r="F234" s="46">
        <v>20967</v>
      </c>
      <c r="G234" s="43">
        <v>0.8</v>
      </c>
      <c r="H234" s="52" t="s">
        <v>1621</v>
      </c>
      <c r="I234" s="53" t="s">
        <v>1621</v>
      </c>
      <c r="J234" s="53" t="s">
        <v>1621</v>
      </c>
      <c r="K234" s="53" t="s">
        <v>1621</v>
      </c>
      <c r="L234" s="53" t="s">
        <v>1621</v>
      </c>
      <c r="M234" s="53">
        <v>24095</v>
      </c>
      <c r="N234" s="53" t="s">
        <v>1621</v>
      </c>
      <c r="O234" s="53" t="s">
        <v>1621</v>
      </c>
      <c r="P234" s="53" t="s">
        <v>1621</v>
      </c>
      <c r="Q234" s="53" t="s">
        <v>1621</v>
      </c>
    </row>
    <row r="235" spans="1:17" ht="25.5" x14ac:dyDescent="0.2">
      <c r="A235" s="56" t="s">
        <v>1939</v>
      </c>
      <c r="B235" s="35" t="s">
        <v>1813</v>
      </c>
      <c r="C235" s="52" t="s">
        <v>1621</v>
      </c>
      <c r="D235" s="52" t="s">
        <v>1621</v>
      </c>
      <c r="E235" s="55"/>
      <c r="F235" s="52" t="s">
        <v>1621</v>
      </c>
      <c r="G235" s="55"/>
      <c r="H235" s="52" t="s">
        <v>1621</v>
      </c>
      <c r="I235" s="53" t="s">
        <v>1621</v>
      </c>
      <c r="J235" s="53" t="s">
        <v>1621</v>
      </c>
      <c r="K235" s="53" t="s">
        <v>1621</v>
      </c>
      <c r="L235" s="53" t="s">
        <v>1621</v>
      </c>
      <c r="M235" s="53" t="s">
        <v>1621</v>
      </c>
      <c r="N235" s="53" t="s">
        <v>1621</v>
      </c>
      <c r="O235" s="53" t="s">
        <v>1621</v>
      </c>
      <c r="P235" s="53" t="s">
        <v>1621</v>
      </c>
      <c r="Q235" s="53" t="s">
        <v>1621</v>
      </c>
    </row>
    <row r="236" spans="1:17" ht="38.25" x14ac:dyDescent="0.2">
      <c r="A236" s="56" t="s">
        <v>1940</v>
      </c>
      <c r="B236" s="35" t="s">
        <v>1815</v>
      </c>
      <c r="C236" s="52" t="s">
        <v>1621</v>
      </c>
      <c r="D236" s="52">
        <v>24252</v>
      </c>
      <c r="E236" s="55"/>
      <c r="F236" s="52">
        <v>25446</v>
      </c>
      <c r="G236" s="55"/>
      <c r="H236" s="52" t="s">
        <v>1621</v>
      </c>
      <c r="I236" s="53" t="s">
        <v>1621</v>
      </c>
      <c r="J236" s="53" t="s">
        <v>1621</v>
      </c>
      <c r="K236" s="53" t="s">
        <v>1621</v>
      </c>
      <c r="L236" s="53" t="s">
        <v>1621</v>
      </c>
      <c r="M236" s="53" t="s">
        <v>1621</v>
      </c>
      <c r="N236" s="53" t="s">
        <v>1621</v>
      </c>
      <c r="O236" s="53" t="s">
        <v>1621</v>
      </c>
      <c r="P236" s="53" t="s">
        <v>1621</v>
      </c>
      <c r="Q236" s="53" t="s">
        <v>1621</v>
      </c>
    </row>
    <row r="237" spans="1:17" ht="25.5" x14ac:dyDescent="0.2">
      <c r="A237" s="56" t="s">
        <v>1941</v>
      </c>
      <c r="B237" s="35" t="s">
        <v>1817</v>
      </c>
      <c r="C237" s="52" t="s">
        <v>1621</v>
      </c>
      <c r="D237" s="52" t="s">
        <v>1621</v>
      </c>
      <c r="E237" s="55"/>
      <c r="F237" s="52" t="s">
        <v>1621</v>
      </c>
      <c r="G237" s="55"/>
      <c r="H237" s="52" t="s">
        <v>1621</v>
      </c>
      <c r="I237" s="53" t="s">
        <v>1621</v>
      </c>
      <c r="J237" s="53" t="s">
        <v>1621</v>
      </c>
      <c r="K237" s="53" t="s">
        <v>1621</v>
      </c>
      <c r="L237" s="53" t="s">
        <v>1621</v>
      </c>
      <c r="M237" s="53" t="s">
        <v>1621</v>
      </c>
      <c r="N237" s="53" t="s">
        <v>1621</v>
      </c>
      <c r="O237" s="53" t="s">
        <v>1621</v>
      </c>
      <c r="P237" s="53" t="s">
        <v>1621</v>
      </c>
      <c r="Q237" s="53" t="s">
        <v>1621</v>
      </c>
    </row>
    <row r="238" spans="1:17" ht="38.25" x14ac:dyDescent="0.2">
      <c r="A238" s="56" t="s">
        <v>1942</v>
      </c>
      <c r="B238" s="35" t="s">
        <v>1819</v>
      </c>
      <c r="C238" s="52" t="s">
        <v>1621</v>
      </c>
      <c r="D238" s="52" t="s">
        <v>1621</v>
      </c>
      <c r="E238" s="55"/>
      <c r="F238" s="52">
        <v>17871</v>
      </c>
      <c r="G238" s="43">
        <v>6.1</v>
      </c>
      <c r="H238" s="52" t="s">
        <v>1621</v>
      </c>
      <c r="I238" s="53" t="s">
        <v>1621</v>
      </c>
      <c r="J238" s="53" t="s">
        <v>1621</v>
      </c>
      <c r="K238" s="53" t="s">
        <v>1621</v>
      </c>
      <c r="L238" s="53" t="s">
        <v>1621</v>
      </c>
      <c r="M238" s="53" t="s">
        <v>1621</v>
      </c>
      <c r="N238" s="53" t="s">
        <v>1621</v>
      </c>
      <c r="O238" s="53" t="s">
        <v>1621</v>
      </c>
      <c r="P238" s="53" t="s">
        <v>1621</v>
      </c>
      <c r="Q238" s="53" t="s">
        <v>1621</v>
      </c>
    </row>
    <row r="239" spans="1:17" ht="25.5" x14ac:dyDescent="0.2">
      <c r="A239" s="34" t="s">
        <v>1943</v>
      </c>
      <c r="B239" s="35" t="s">
        <v>1821</v>
      </c>
      <c r="C239" s="52">
        <v>13</v>
      </c>
      <c r="D239" s="52">
        <v>23361</v>
      </c>
      <c r="E239" s="43">
        <v>5.3</v>
      </c>
      <c r="F239" s="52">
        <v>28471</v>
      </c>
      <c r="G239" s="43">
        <v>6</v>
      </c>
      <c r="H239" s="52" t="s">
        <v>1621</v>
      </c>
      <c r="I239" s="53">
        <v>10841</v>
      </c>
      <c r="J239" s="53">
        <v>12711</v>
      </c>
      <c r="K239" s="53">
        <v>15027</v>
      </c>
      <c r="L239" s="53">
        <v>17466</v>
      </c>
      <c r="M239" s="53" t="s">
        <v>1621</v>
      </c>
      <c r="N239" s="53" t="s">
        <v>1621</v>
      </c>
      <c r="O239" s="53" t="s">
        <v>1621</v>
      </c>
      <c r="P239" s="53" t="s">
        <v>1621</v>
      </c>
      <c r="Q239" s="53" t="s">
        <v>1621</v>
      </c>
    </row>
    <row r="240" spans="1:17" ht="25.5" x14ac:dyDescent="0.2">
      <c r="A240" s="56" t="s">
        <v>1944</v>
      </c>
      <c r="B240" s="35" t="s">
        <v>1823</v>
      </c>
      <c r="C240" s="52">
        <v>8</v>
      </c>
      <c r="D240" s="52" t="s">
        <v>1621</v>
      </c>
      <c r="E240" s="55"/>
      <c r="F240" s="52">
        <v>34134</v>
      </c>
      <c r="G240" s="43">
        <v>6.3</v>
      </c>
      <c r="H240" s="52" t="s">
        <v>1621</v>
      </c>
      <c r="I240" s="53" t="s">
        <v>1621</v>
      </c>
      <c r="J240" s="53" t="s">
        <v>1621</v>
      </c>
      <c r="K240" s="53" t="s">
        <v>1621</v>
      </c>
      <c r="L240" s="53" t="s">
        <v>1621</v>
      </c>
      <c r="M240" s="53" t="s">
        <v>1621</v>
      </c>
      <c r="N240" s="53" t="s">
        <v>1621</v>
      </c>
      <c r="O240" s="53" t="s">
        <v>1621</v>
      </c>
      <c r="P240" s="53" t="s">
        <v>1621</v>
      </c>
      <c r="Q240" s="53" t="s">
        <v>1621</v>
      </c>
    </row>
    <row r="241" spans="1:17" ht="38.25" x14ac:dyDescent="0.2">
      <c r="A241" s="56" t="s">
        <v>1945</v>
      </c>
      <c r="B241" s="35" t="s">
        <v>1825</v>
      </c>
      <c r="C241" s="42" t="s">
        <v>1849</v>
      </c>
      <c r="D241" s="42"/>
      <c r="E241" s="55"/>
      <c r="F241" s="42"/>
      <c r="G241" s="55"/>
      <c r="H241" s="42"/>
      <c r="I241" s="44"/>
      <c r="J241" s="44"/>
      <c r="K241" s="44"/>
      <c r="L241" s="44"/>
      <c r="M241" s="44"/>
      <c r="N241" s="44"/>
      <c r="O241" s="44"/>
      <c r="P241" s="44"/>
      <c r="Q241" s="44"/>
    </row>
    <row r="242" spans="1:17" ht="25.5" x14ac:dyDescent="0.2">
      <c r="A242" s="56" t="s">
        <v>1946</v>
      </c>
      <c r="B242" s="35" t="s">
        <v>1827</v>
      </c>
      <c r="C242" s="52" t="s">
        <v>1621</v>
      </c>
      <c r="D242" s="52" t="s">
        <v>1621</v>
      </c>
      <c r="E242" s="55"/>
      <c r="F242" s="52">
        <v>18917</v>
      </c>
      <c r="G242" s="43">
        <v>23.5</v>
      </c>
      <c r="H242" s="52" t="s">
        <v>1621</v>
      </c>
      <c r="I242" s="53" t="s">
        <v>1621</v>
      </c>
      <c r="J242" s="53" t="s">
        <v>1621</v>
      </c>
      <c r="K242" s="53" t="s">
        <v>1621</v>
      </c>
      <c r="L242" s="53" t="s">
        <v>1621</v>
      </c>
      <c r="M242" s="53" t="s">
        <v>1621</v>
      </c>
      <c r="N242" s="53" t="s">
        <v>1621</v>
      </c>
      <c r="O242" s="53" t="s">
        <v>1621</v>
      </c>
      <c r="P242" s="53" t="s">
        <v>1621</v>
      </c>
      <c r="Q242" s="53" t="s">
        <v>1621</v>
      </c>
    </row>
    <row r="243" spans="1:17" ht="76.5" x14ac:dyDescent="0.2">
      <c r="A243" s="34" t="s">
        <v>1947</v>
      </c>
      <c r="B243" s="35" t="s">
        <v>1829</v>
      </c>
      <c r="C243" s="52" t="s">
        <v>1621</v>
      </c>
      <c r="D243" s="52" t="s">
        <v>1621</v>
      </c>
      <c r="E243" s="55"/>
      <c r="F243" s="52" t="s">
        <v>1621</v>
      </c>
      <c r="G243" s="55"/>
      <c r="H243" s="52" t="s">
        <v>1621</v>
      </c>
      <c r="I243" s="53" t="s">
        <v>1621</v>
      </c>
      <c r="J243" s="53" t="s">
        <v>1621</v>
      </c>
      <c r="K243" s="53" t="s">
        <v>1621</v>
      </c>
      <c r="L243" s="53" t="s">
        <v>1621</v>
      </c>
      <c r="M243" s="53" t="s">
        <v>1621</v>
      </c>
      <c r="N243" s="53" t="s">
        <v>1621</v>
      </c>
      <c r="O243" s="53" t="s">
        <v>1621</v>
      </c>
      <c r="P243" s="53" t="s">
        <v>1621</v>
      </c>
      <c r="Q243" s="53" t="s">
        <v>1621</v>
      </c>
    </row>
    <row r="244" spans="1:17" ht="38.25" x14ac:dyDescent="0.2">
      <c r="A244" s="56" t="s">
        <v>1948</v>
      </c>
      <c r="B244" s="35" t="s">
        <v>1831</v>
      </c>
      <c r="C244" s="52" t="s">
        <v>1621</v>
      </c>
      <c r="D244" s="52" t="s">
        <v>1621</v>
      </c>
      <c r="E244" s="55"/>
      <c r="F244" s="52" t="s">
        <v>1621</v>
      </c>
      <c r="G244" s="55"/>
      <c r="H244" s="52" t="s">
        <v>1621</v>
      </c>
      <c r="I244" s="53" t="s">
        <v>1621</v>
      </c>
      <c r="J244" s="53" t="s">
        <v>1621</v>
      </c>
      <c r="K244" s="53" t="s">
        <v>1621</v>
      </c>
      <c r="L244" s="53" t="s">
        <v>1621</v>
      </c>
      <c r="M244" s="53" t="s">
        <v>1621</v>
      </c>
      <c r="N244" s="53" t="s">
        <v>1621</v>
      </c>
      <c r="O244" s="53" t="s">
        <v>1621</v>
      </c>
      <c r="P244" s="53" t="s">
        <v>1621</v>
      </c>
      <c r="Q244" s="53" t="s">
        <v>1621</v>
      </c>
    </row>
    <row r="245" spans="1:17" ht="51" x14ac:dyDescent="0.2">
      <c r="A245" s="56" t="s">
        <v>1949</v>
      </c>
      <c r="B245" s="35" t="s">
        <v>1833</v>
      </c>
      <c r="C245" s="42" t="s">
        <v>1632</v>
      </c>
      <c r="D245" s="42"/>
      <c r="E245" s="55"/>
      <c r="F245" s="42"/>
      <c r="G245" s="55"/>
      <c r="H245" s="42"/>
      <c r="I245" s="44"/>
      <c r="J245" s="44"/>
      <c r="K245" s="44"/>
      <c r="L245" s="44"/>
      <c r="M245" s="44"/>
      <c r="N245" s="44"/>
      <c r="O245" s="44"/>
      <c r="P245" s="44"/>
      <c r="Q245" s="44"/>
    </row>
    <row r="246" spans="1:17" ht="38.25" x14ac:dyDescent="0.2">
      <c r="A246" s="34" t="s">
        <v>1950</v>
      </c>
      <c r="B246" s="35" t="s">
        <v>1835</v>
      </c>
      <c r="C246" s="42" t="s">
        <v>1632</v>
      </c>
      <c r="D246" s="42"/>
      <c r="E246" s="55"/>
      <c r="F246" s="42"/>
      <c r="G246" s="55"/>
      <c r="H246" s="42"/>
      <c r="I246" s="44"/>
      <c r="J246" s="44"/>
      <c r="K246" s="44"/>
      <c r="L246" s="44"/>
      <c r="M246" s="44"/>
      <c r="N246" s="44"/>
      <c r="O246" s="44"/>
      <c r="P246" s="44"/>
      <c r="Q246" s="44"/>
    </row>
    <row r="247" spans="1:17" ht="38.25" x14ac:dyDescent="0.2">
      <c r="A247" s="56" t="s">
        <v>1951</v>
      </c>
      <c r="B247" s="35" t="s">
        <v>1837</v>
      </c>
      <c r="C247" s="42" t="s">
        <v>1632</v>
      </c>
      <c r="D247" s="42"/>
      <c r="E247" s="55"/>
      <c r="F247" s="42"/>
      <c r="G247" s="55"/>
      <c r="H247" s="42"/>
      <c r="I247" s="44"/>
      <c r="J247" s="44"/>
      <c r="K247" s="44"/>
      <c r="L247" s="44"/>
      <c r="M247" s="44"/>
      <c r="N247" s="44"/>
      <c r="O247" s="44"/>
      <c r="P247" s="44"/>
      <c r="Q247" s="44"/>
    </row>
    <row r="248" spans="1:17" ht="25.5" x14ac:dyDescent="0.2">
      <c r="A248" s="34" t="s">
        <v>1952</v>
      </c>
      <c r="B248" s="35" t="s">
        <v>1615</v>
      </c>
      <c r="C248" s="42">
        <v>2453</v>
      </c>
      <c r="D248" s="42">
        <v>30296</v>
      </c>
      <c r="E248" s="43">
        <v>6.7</v>
      </c>
      <c r="F248" s="42">
        <v>35036</v>
      </c>
      <c r="G248" s="43">
        <v>7.9</v>
      </c>
      <c r="H248" s="42">
        <v>11154</v>
      </c>
      <c r="I248" s="44">
        <v>18051</v>
      </c>
      <c r="J248" s="44">
        <v>21076</v>
      </c>
      <c r="K248" s="44">
        <v>23153</v>
      </c>
      <c r="L248" s="44">
        <v>26564</v>
      </c>
      <c r="M248" s="44">
        <v>34718</v>
      </c>
      <c r="N248" s="44">
        <v>40222</v>
      </c>
      <c r="O248" s="44">
        <v>43676</v>
      </c>
      <c r="P248" s="44">
        <v>47708</v>
      </c>
      <c r="Q248" s="44">
        <v>60428</v>
      </c>
    </row>
    <row r="249" spans="1:17" ht="25.5" x14ac:dyDescent="0.2">
      <c r="A249" s="34" t="s">
        <v>1953</v>
      </c>
      <c r="B249" s="35" t="s">
        <v>1615</v>
      </c>
      <c r="C249" s="42">
        <v>294</v>
      </c>
      <c r="D249" s="42">
        <v>37866</v>
      </c>
      <c r="E249" s="43">
        <v>7.2</v>
      </c>
      <c r="F249" s="42">
        <v>43067</v>
      </c>
      <c r="G249" s="43">
        <v>6.4</v>
      </c>
      <c r="H249" s="42">
        <v>22237</v>
      </c>
      <c r="I249" s="44">
        <v>25880</v>
      </c>
      <c r="J249" s="44">
        <v>27723</v>
      </c>
      <c r="K249" s="44">
        <v>29802</v>
      </c>
      <c r="L249" s="44">
        <v>33698</v>
      </c>
      <c r="M249" s="44">
        <v>42814</v>
      </c>
      <c r="N249" s="44">
        <v>49500</v>
      </c>
      <c r="O249" s="44">
        <v>52909</v>
      </c>
      <c r="P249" s="47">
        <v>56822</v>
      </c>
      <c r="Q249" s="47">
        <v>69724</v>
      </c>
    </row>
    <row r="250" spans="1:17" x14ac:dyDescent="0.2">
      <c r="A250" s="34" t="s">
        <v>1954</v>
      </c>
      <c r="B250" s="35" t="s">
        <v>1615</v>
      </c>
      <c r="C250" s="42">
        <v>263</v>
      </c>
      <c r="D250" s="42">
        <v>37460</v>
      </c>
      <c r="E250" s="43">
        <v>7.5</v>
      </c>
      <c r="F250" s="42">
        <v>42843</v>
      </c>
      <c r="G250" s="43">
        <v>6.5</v>
      </c>
      <c r="H250" s="42">
        <v>22076</v>
      </c>
      <c r="I250" s="44">
        <v>25576</v>
      </c>
      <c r="J250" s="44">
        <v>27472</v>
      </c>
      <c r="K250" s="44">
        <v>29324</v>
      </c>
      <c r="L250" s="44">
        <v>33412</v>
      </c>
      <c r="M250" s="44">
        <v>42494</v>
      </c>
      <c r="N250" s="44">
        <v>49358</v>
      </c>
      <c r="O250" s="44">
        <v>52835</v>
      </c>
      <c r="P250" s="47">
        <v>56885</v>
      </c>
      <c r="Q250" s="47">
        <v>70347</v>
      </c>
    </row>
    <row r="251" spans="1:17" ht="25.5" x14ac:dyDescent="0.2">
      <c r="A251" s="34" t="s">
        <v>1955</v>
      </c>
      <c r="B251" s="35" t="s">
        <v>1615</v>
      </c>
      <c r="C251" s="42">
        <v>2067</v>
      </c>
      <c r="D251" s="42">
        <v>29148</v>
      </c>
      <c r="E251" s="43">
        <v>7.2</v>
      </c>
      <c r="F251" s="42">
        <v>33658</v>
      </c>
      <c r="G251" s="43">
        <v>8</v>
      </c>
      <c r="H251" s="42">
        <v>10361</v>
      </c>
      <c r="I251" s="44">
        <v>16645</v>
      </c>
      <c r="J251" s="44">
        <v>19601</v>
      </c>
      <c r="K251" s="44">
        <v>22059</v>
      </c>
      <c r="L251" s="44">
        <v>25500</v>
      </c>
      <c r="M251" s="44">
        <v>33150</v>
      </c>
      <c r="N251" s="44">
        <v>38419</v>
      </c>
      <c r="O251" s="44">
        <v>41842</v>
      </c>
      <c r="P251" s="44">
        <v>45622</v>
      </c>
      <c r="Q251" s="44">
        <v>58143</v>
      </c>
    </row>
    <row r="252" spans="1:17" ht="25.5" x14ac:dyDescent="0.2">
      <c r="A252" s="34" t="s">
        <v>1956</v>
      </c>
      <c r="B252" s="35" t="s">
        <v>1620</v>
      </c>
      <c r="C252" s="52">
        <v>7</v>
      </c>
      <c r="D252" s="52" t="s">
        <v>1621</v>
      </c>
      <c r="E252" s="55"/>
      <c r="F252" s="52">
        <v>29438</v>
      </c>
      <c r="G252" s="43">
        <v>5.6</v>
      </c>
      <c r="H252" s="52" t="s">
        <v>1621</v>
      </c>
      <c r="I252" s="53" t="s">
        <v>1621</v>
      </c>
      <c r="J252" s="53" t="s">
        <v>1621</v>
      </c>
      <c r="K252" s="53" t="s">
        <v>1621</v>
      </c>
      <c r="L252" s="53">
        <v>22356</v>
      </c>
      <c r="M252" s="53" t="s">
        <v>1621</v>
      </c>
      <c r="N252" s="53" t="s">
        <v>1621</v>
      </c>
      <c r="O252" s="53" t="s">
        <v>1621</v>
      </c>
      <c r="P252" s="53" t="s">
        <v>1621</v>
      </c>
      <c r="Q252" s="53" t="s">
        <v>1621</v>
      </c>
    </row>
    <row r="253" spans="1:17" ht="38.25" x14ac:dyDescent="0.2">
      <c r="A253" s="56" t="s">
        <v>1957</v>
      </c>
      <c r="B253" s="35" t="s">
        <v>1623</v>
      </c>
      <c r="C253" s="52">
        <v>7</v>
      </c>
      <c r="D253" s="52" t="s">
        <v>1621</v>
      </c>
      <c r="E253" s="55"/>
      <c r="F253" s="52">
        <v>30057</v>
      </c>
      <c r="G253" s="43">
        <v>5.4</v>
      </c>
      <c r="H253" s="52" t="s">
        <v>1621</v>
      </c>
      <c r="I253" s="53" t="s">
        <v>1621</v>
      </c>
      <c r="J253" s="53" t="s">
        <v>1621</v>
      </c>
      <c r="K253" s="53" t="s">
        <v>1621</v>
      </c>
      <c r="L253" s="53">
        <v>22508</v>
      </c>
      <c r="M253" s="53" t="s">
        <v>1621</v>
      </c>
      <c r="N253" s="53" t="s">
        <v>1621</v>
      </c>
      <c r="O253" s="53" t="s">
        <v>1621</v>
      </c>
      <c r="P253" s="53" t="s">
        <v>1621</v>
      </c>
      <c r="Q253" s="53" t="s">
        <v>1621</v>
      </c>
    </row>
    <row r="254" spans="1:17" ht="25.5" x14ac:dyDescent="0.2">
      <c r="A254" s="56" t="s">
        <v>1958</v>
      </c>
      <c r="B254" s="35" t="s">
        <v>1625</v>
      </c>
      <c r="C254" s="42" t="s">
        <v>1849</v>
      </c>
      <c r="D254" s="42"/>
      <c r="E254" s="55"/>
      <c r="F254" s="42"/>
      <c r="G254" s="55"/>
      <c r="H254" s="42"/>
      <c r="I254" s="44"/>
      <c r="J254" s="44"/>
      <c r="K254" s="44"/>
      <c r="L254" s="44"/>
      <c r="M254" s="44"/>
      <c r="N254" s="44"/>
      <c r="O254" s="44"/>
      <c r="P254" s="44"/>
      <c r="Q254" s="44"/>
    </row>
    <row r="255" spans="1:17" ht="25.5" x14ac:dyDescent="0.2">
      <c r="A255" s="56" t="s">
        <v>1959</v>
      </c>
      <c r="B255" s="35" t="s">
        <v>1627</v>
      </c>
      <c r="C255" s="42" t="s">
        <v>1632</v>
      </c>
      <c r="D255" s="42"/>
      <c r="E255" s="55"/>
      <c r="F255" s="42"/>
      <c r="G255" s="55"/>
      <c r="H255" s="42"/>
      <c r="I255" s="44"/>
      <c r="J255" s="44"/>
      <c r="K255" s="44"/>
      <c r="L255" s="44"/>
      <c r="M255" s="44"/>
      <c r="N255" s="44"/>
      <c r="O255" s="44"/>
      <c r="P255" s="44"/>
      <c r="Q255" s="44"/>
    </row>
    <row r="256" spans="1:17" ht="25.5" x14ac:dyDescent="0.2">
      <c r="A256" s="34" t="s">
        <v>1960</v>
      </c>
      <c r="B256" s="35" t="s">
        <v>1629</v>
      </c>
      <c r="C256" s="52" t="s">
        <v>1621</v>
      </c>
      <c r="D256" s="52" t="s">
        <v>1621</v>
      </c>
      <c r="E256" s="55"/>
      <c r="F256" s="52" t="s">
        <v>1621</v>
      </c>
      <c r="G256" s="55"/>
      <c r="H256" s="52" t="s">
        <v>1621</v>
      </c>
      <c r="I256" s="53" t="s">
        <v>1621</v>
      </c>
      <c r="J256" s="53" t="s">
        <v>1621</v>
      </c>
      <c r="K256" s="53" t="s">
        <v>1621</v>
      </c>
      <c r="L256" s="53" t="s">
        <v>1621</v>
      </c>
      <c r="M256" s="53" t="s">
        <v>1621</v>
      </c>
      <c r="N256" s="53" t="s">
        <v>1621</v>
      </c>
      <c r="O256" s="53" t="s">
        <v>1621</v>
      </c>
      <c r="P256" s="53" t="s">
        <v>1621</v>
      </c>
      <c r="Q256" s="53" t="s">
        <v>1621</v>
      </c>
    </row>
    <row r="257" spans="1:17" ht="25.5" x14ac:dyDescent="0.2">
      <c r="A257" s="56" t="s">
        <v>1961</v>
      </c>
      <c r="B257" s="35" t="s">
        <v>1631</v>
      </c>
      <c r="C257" s="42" t="s">
        <v>1632</v>
      </c>
      <c r="D257" s="42"/>
      <c r="E257" s="55"/>
      <c r="F257" s="42"/>
      <c r="G257" s="55"/>
      <c r="H257" s="42"/>
      <c r="I257" s="44"/>
      <c r="J257" s="44"/>
      <c r="K257" s="44"/>
      <c r="L257" s="44"/>
      <c r="M257" s="44"/>
      <c r="N257" s="44"/>
      <c r="O257" s="44"/>
      <c r="P257" s="44"/>
      <c r="Q257" s="44"/>
    </row>
    <row r="258" spans="1:17" ht="25.5" x14ac:dyDescent="0.2">
      <c r="A258" s="56" t="s">
        <v>1962</v>
      </c>
      <c r="B258" s="35" t="s">
        <v>1634</v>
      </c>
      <c r="C258" s="42" t="s">
        <v>1632</v>
      </c>
      <c r="D258" s="42"/>
      <c r="E258" s="55"/>
      <c r="F258" s="42"/>
      <c r="G258" s="55"/>
      <c r="H258" s="42"/>
      <c r="I258" s="44"/>
      <c r="J258" s="44"/>
      <c r="K258" s="44"/>
      <c r="L258" s="44"/>
      <c r="M258" s="44"/>
      <c r="N258" s="44"/>
      <c r="O258" s="44"/>
      <c r="P258" s="44"/>
      <c r="Q258" s="44"/>
    </row>
    <row r="259" spans="1:17" ht="25.5" x14ac:dyDescent="0.2">
      <c r="A259" s="56" t="s">
        <v>1963</v>
      </c>
      <c r="B259" s="35" t="s">
        <v>1636</v>
      </c>
      <c r="C259" s="42" t="s">
        <v>1632</v>
      </c>
      <c r="D259" s="42"/>
      <c r="E259" s="55"/>
      <c r="F259" s="42"/>
      <c r="G259" s="55"/>
      <c r="H259" s="42"/>
      <c r="I259" s="44"/>
      <c r="J259" s="44"/>
      <c r="K259" s="44"/>
      <c r="L259" s="44"/>
      <c r="M259" s="44"/>
      <c r="N259" s="44"/>
      <c r="O259" s="44"/>
      <c r="P259" s="44"/>
      <c r="Q259" s="44"/>
    </row>
    <row r="260" spans="1:17" ht="25.5" x14ac:dyDescent="0.2">
      <c r="A260" s="56" t="s">
        <v>1964</v>
      </c>
      <c r="B260" s="35" t="s">
        <v>1638</v>
      </c>
      <c r="C260" s="52" t="s">
        <v>1621</v>
      </c>
      <c r="D260" s="52" t="s">
        <v>1621</v>
      </c>
      <c r="E260" s="55"/>
      <c r="F260" s="52" t="s">
        <v>1621</v>
      </c>
      <c r="G260" s="55"/>
      <c r="H260" s="52" t="s">
        <v>1621</v>
      </c>
      <c r="I260" s="53" t="s">
        <v>1621</v>
      </c>
      <c r="J260" s="53" t="s">
        <v>1621</v>
      </c>
      <c r="K260" s="53" t="s">
        <v>1621</v>
      </c>
      <c r="L260" s="53" t="s">
        <v>1621</v>
      </c>
      <c r="M260" s="53" t="s">
        <v>1621</v>
      </c>
      <c r="N260" s="53" t="s">
        <v>1621</v>
      </c>
      <c r="O260" s="53" t="s">
        <v>1621</v>
      </c>
      <c r="P260" s="53" t="s">
        <v>1621</v>
      </c>
      <c r="Q260" s="53" t="s">
        <v>1621</v>
      </c>
    </row>
    <row r="261" spans="1:17" ht="25.5" x14ac:dyDescent="0.2">
      <c r="A261" s="56" t="s">
        <v>1965</v>
      </c>
      <c r="B261" s="35" t="s">
        <v>1640</v>
      </c>
      <c r="C261" s="42" t="s">
        <v>1849</v>
      </c>
      <c r="D261" s="42"/>
      <c r="E261" s="55"/>
      <c r="F261" s="42"/>
      <c r="G261" s="55"/>
      <c r="H261" s="42"/>
      <c r="I261" s="44"/>
      <c r="J261" s="44"/>
      <c r="K261" s="44"/>
      <c r="L261" s="44"/>
      <c r="M261" s="44"/>
      <c r="N261" s="44"/>
      <c r="O261" s="44"/>
      <c r="P261" s="44"/>
      <c r="Q261" s="44"/>
    </row>
    <row r="262" spans="1:17" ht="25.5" x14ac:dyDescent="0.2">
      <c r="A262" s="34" t="s">
        <v>1966</v>
      </c>
      <c r="B262" s="35" t="s">
        <v>1642</v>
      </c>
      <c r="C262" s="42">
        <v>263</v>
      </c>
      <c r="D262" s="42">
        <v>37460</v>
      </c>
      <c r="E262" s="43">
        <v>7.5</v>
      </c>
      <c r="F262" s="42">
        <v>42843</v>
      </c>
      <c r="G262" s="43">
        <v>6.5</v>
      </c>
      <c r="H262" s="42">
        <v>22076</v>
      </c>
      <c r="I262" s="44">
        <v>25576</v>
      </c>
      <c r="J262" s="44">
        <v>27472</v>
      </c>
      <c r="K262" s="44">
        <v>29324</v>
      </c>
      <c r="L262" s="44">
        <v>33412</v>
      </c>
      <c r="M262" s="44">
        <v>42494</v>
      </c>
      <c r="N262" s="44">
        <v>49358</v>
      </c>
      <c r="O262" s="44">
        <v>52835</v>
      </c>
      <c r="P262" s="47">
        <v>56885</v>
      </c>
      <c r="Q262" s="47">
        <v>70347</v>
      </c>
    </row>
    <row r="263" spans="1:17" ht="25.5" x14ac:dyDescent="0.2">
      <c r="A263" s="56" t="s">
        <v>1967</v>
      </c>
      <c r="B263" s="35" t="s">
        <v>1644</v>
      </c>
      <c r="C263" s="46">
        <v>40</v>
      </c>
      <c r="D263" s="46">
        <v>30471</v>
      </c>
      <c r="E263" s="43">
        <v>4.5</v>
      </c>
      <c r="F263" s="42">
        <v>35190</v>
      </c>
      <c r="G263" s="43">
        <v>2.5</v>
      </c>
      <c r="H263" s="46">
        <v>19267</v>
      </c>
      <c r="I263" s="44">
        <v>22055</v>
      </c>
      <c r="J263" s="44">
        <v>23609</v>
      </c>
      <c r="K263" s="44">
        <v>24752</v>
      </c>
      <c r="L263" s="47">
        <v>27124</v>
      </c>
      <c r="M263" s="47">
        <v>35501</v>
      </c>
      <c r="N263" s="47">
        <v>39375</v>
      </c>
      <c r="O263" s="47">
        <v>42054</v>
      </c>
      <c r="P263" s="53">
        <v>46446</v>
      </c>
      <c r="Q263" s="53" t="s">
        <v>1621</v>
      </c>
    </row>
    <row r="264" spans="1:17" ht="25.5" x14ac:dyDescent="0.2">
      <c r="A264" s="56" t="s">
        <v>1968</v>
      </c>
      <c r="B264" s="35" t="s">
        <v>1646</v>
      </c>
      <c r="C264" s="52" t="s">
        <v>1621</v>
      </c>
      <c r="D264" s="52" t="s">
        <v>1621</v>
      </c>
      <c r="E264" s="55"/>
      <c r="F264" s="52" t="s">
        <v>1621</v>
      </c>
      <c r="G264" s="55"/>
      <c r="H264" s="52" t="s">
        <v>1621</v>
      </c>
      <c r="I264" s="53" t="s">
        <v>1621</v>
      </c>
      <c r="J264" s="53" t="s">
        <v>1621</v>
      </c>
      <c r="K264" s="53" t="s">
        <v>1621</v>
      </c>
      <c r="L264" s="53" t="s">
        <v>1621</v>
      </c>
      <c r="M264" s="53" t="s">
        <v>1621</v>
      </c>
      <c r="N264" s="53" t="s">
        <v>1621</v>
      </c>
      <c r="O264" s="53" t="s">
        <v>1621</v>
      </c>
      <c r="P264" s="53" t="s">
        <v>1621</v>
      </c>
      <c r="Q264" s="53" t="s">
        <v>1621</v>
      </c>
    </row>
    <row r="265" spans="1:17" ht="25.5" x14ac:dyDescent="0.2">
      <c r="A265" s="56" t="s">
        <v>1969</v>
      </c>
      <c r="B265" s="35" t="s">
        <v>1648</v>
      </c>
      <c r="C265" s="42" t="s">
        <v>1632</v>
      </c>
      <c r="D265" s="42"/>
      <c r="E265" s="55"/>
      <c r="F265" s="42"/>
      <c r="G265" s="55"/>
      <c r="H265" s="42"/>
      <c r="I265" s="44"/>
      <c r="J265" s="44"/>
      <c r="K265" s="44"/>
      <c r="L265" s="44"/>
      <c r="M265" s="44"/>
      <c r="N265" s="44"/>
      <c r="O265" s="44"/>
      <c r="P265" s="44"/>
      <c r="Q265" s="44"/>
    </row>
    <row r="266" spans="1:17" ht="25.5" x14ac:dyDescent="0.2">
      <c r="A266" s="56" t="s">
        <v>1970</v>
      </c>
      <c r="B266" s="35" t="s">
        <v>1650</v>
      </c>
      <c r="C266" s="52">
        <v>7</v>
      </c>
      <c r="D266" s="52">
        <v>29741</v>
      </c>
      <c r="E266" s="43">
        <v>4.5</v>
      </c>
      <c r="F266" s="46">
        <v>32277</v>
      </c>
      <c r="G266" s="43">
        <v>-8</v>
      </c>
      <c r="H266" s="52" t="s">
        <v>1621</v>
      </c>
      <c r="I266" s="53">
        <v>21685</v>
      </c>
      <c r="J266" s="53">
        <v>22419</v>
      </c>
      <c r="K266" s="53">
        <v>23158</v>
      </c>
      <c r="L266" s="47">
        <v>26625</v>
      </c>
      <c r="M266" s="53">
        <v>31469</v>
      </c>
      <c r="N266" s="53" t="s">
        <v>1621</v>
      </c>
      <c r="O266" s="53" t="s">
        <v>1621</v>
      </c>
      <c r="P266" s="53" t="s">
        <v>1621</v>
      </c>
      <c r="Q266" s="53" t="s">
        <v>1621</v>
      </c>
    </row>
    <row r="267" spans="1:17" ht="25.5" x14ac:dyDescent="0.2">
      <c r="A267" s="56" t="s">
        <v>1971</v>
      </c>
      <c r="B267" s="35" t="s">
        <v>1652</v>
      </c>
      <c r="C267" s="52" t="s">
        <v>1621</v>
      </c>
      <c r="D267" s="52" t="s">
        <v>1621</v>
      </c>
      <c r="E267" s="55"/>
      <c r="F267" s="52" t="s">
        <v>1621</v>
      </c>
      <c r="G267" s="55"/>
      <c r="H267" s="52" t="s">
        <v>1621</v>
      </c>
      <c r="I267" s="53" t="s">
        <v>1621</v>
      </c>
      <c r="J267" s="53" t="s">
        <v>1621</v>
      </c>
      <c r="K267" s="53" t="s">
        <v>1621</v>
      </c>
      <c r="L267" s="53" t="s">
        <v>1621</v>
      </c>
      <c r="M267" s="53" t="s">
        <v>1621</v>
      </c>
      <c r="N267" s="53" t="s">
        <v>1621</v>
      </c>
      <c r="O267" s="53" t="s">
        <v>1621</v>
      </c>
      <c r="P267" s="53" t="s">
        <v>1621</v>
      </c>
      <c r="Q267" s="53" t="s">
        <v>1621</v>
      </c>
    </row>
    <row r="268" spans="1:17" ht="25.5" x14ac:dyDescent="0.2">
      <c r="A268" s="56" t="s">
        <v>1972</v>
      </c>
      <c r="B268" s="35" t="s">
        <v>1654</v>
      </c>
      <c r="C268" s="42" t="s">
        <v>1632</v>
      </c>
      <c r="D268" s="42"/>
      <c r="E268" s="55"/>
      <c r="F268" s="42"/>
      <c r="G268" s="55"/>
      <c r="H268" s="42"/>
      <c r="I268" s="44"/>
      <c r="J268" s="44"/>
      <c r="K268" s="44"/>
      <c r="L268" s="44"/>
      <c r="M268" s="44"/>
      <c r="N268" s="44"/>
      <c r="O268" s="44"/>
      <c r="P268" s="44"/>
      <c r="Q268" s="44"/>
    </row>
    <row r="269" spans="1:17" ht="63.75" x14ac:dyDescent="0.2">
      <c r="A269" s="56" t="s">
        <v>1973</v>
      </c>
      <c r="B269" s="35" t="s">
        <v>1656</v>
      </c>
      <c r="C269" s="52" t="s">
        <v>1621</v>
      </c>
      <c r="D269" s="52">
        <v>26608</v>
      </c>
      <c r="E269" s="55"/>
      <c r="F269" s="52">
        <v>26498</v>
      </c>
      <c r="G269" s="43">
        <v>8.6</v>
      </c>
      <c r="H269" s="52" t="s">
        <v>1621</v>
      </c>
      <c r="I269" s="53" t="s">
        <v>1621</v>
      </c>
      <c r="J269" s="53" t="s">
        <v>1621</v>
      </c>
      <c r="K269" s="53" t="s">
        <v>1621</v>
      </c>
      <c r="L269" s="53" t="s">
        <v>1621</v>
      </c>
      <c r="M269" s="53" t="s">
        <v>1621</v>
      </c>
      <c r="N269" s="53" t="s">
        <v>1621</v>
      </c>
      <c r="O269" s="53" t="s">
        <v>1621</v>
      </c>
      <c r="P269" s="53" t="s">
        <v>1621</v>
      </c>
      <c r="Q269" s="53" t="s">
        <v>1621</v>
      </c>
    </row>
    <row r="270" spans="1:17" ht="25.5" x14ac:dyDescent="0.2">
      <c r="A270" s="56" t="s">
        <v>1974</v>
      </c>
      <c r="B270" s="35" t="s">
        <v>1658</v>
      </c>
      <c r="C270" s="52">
        <v>8</v>
      </c>
      <c r="D270" s="46">
        <v>34947</v>
      </c>
      <c r="E270" s="43">
        <v>0.5</v>
      </c>
      <c r="F270" s="46">
        <v>39324</v>
      </c>
      <c r="G270" s="43">
        <v>3</v>
      </c>
      <c r="H270" s="52" t="s">
        <v>1621</v>
      </c>
      <c r="I270" s="53">
        <v>25714</v>
      </c>
      <c r="J270" s="53">
        <v>27534</v>
      </c>
      <c r="K270" s="53">
        <v>29260</v>
      </c>
      <c r="L270" s="47">
        <v>33502</v>
      </c>
      <c r="M270" s="53">
        <v>38580</v>
      </c>
      <c r="N270" s="53" t="s">
        <v>1621</v>
      </c>
      <c r="O270" s="53" t="s">
        <v>1621</v>
      </c>
      <c r="P270" s="53" t="s">
        <v>1621</v>
      </c>
      <c r="Q270" s="53" t="s">
        <v>1621</v>
      </c>
    </row>
    <row r="271" spans="1:17" ht="25.5" x14ac:dyDescent="0.2">
      <c r="A271" s="56" t="s">
        <v>1975</v>
      </c>
      <c r="B271" s="35" t="s">
        <v>1660</v>
      </c>
      <c r="C271" s="52" t="s">
        <v>1621</v>
      </c>
      <c r="D271" s="52" t="s">
        <v>1621</v>
      </c>
      <c r="E271" s="55"/>
      <c r="F271" s="52">
        <v>33030</v>
      </c>
      <c r="G271" s="43">
        <v>21.1</v>
      </c>
      <c r="H271" s="52" t="s">
        <v>1621</v>
      </c>
      <c r="I271" s="53" t="s">
        <v>1621</v>
      </c>
      <c r="J271" s="53" t="s">
        <v>1621</v>
      </c>
      <c r="K271" s="53">
        <v>24465</v>
      </c>
      <c r="L271" s="53">
        <v>25585</v>
      </c>
      <c r="M271" s="53" t="s">
        <v>1621</v>
      </c>
      <c r="N271" s="53" t="s">
        <v>1621</v>
      </c>
      <c r="O271" s="53" t="s">
        <v>1621</v>
      </c>
      <c r="P271" s="53" t="s">
        <v>1621</v>
      </c>
      <c r="Q271" s="53" t="s">
        <v>1621</v>
      </c>
    </row>
    <row r="272" spans="1:17" ht="38.25" x14ac:dyDescent="0.2">
      <c r="A272" s="56" t="s">
        <v>1976</v>
      </c>
      <c r="B272" s="35" t="s">
        <v>1662</v>
      </c>
      <c r="C272" s="42" t="s">
        <v>1849</v>
      </c>
      <c r="D272" s="42"/>
      <c r="E272" s="55"/>
      <c r="F272" s="42"/>
      <c r="G272" s="55"/>
      <c r="H272" s="42"/>
      <c r="I272" s="44"/>
      <c r="J272" s="44"/>
      <c r="K272" s="44"/>
      <c r="L272" s="44"/>
      <c r="M272" s="44"/>
      <c r="N272" s="44"/>
      <c r="O272" s="44"/>
      <c r="P272" s="44"/>
      <c r="Q272" s="44"/>
    </row>
    <row r="273" spans="1:17" ht="25.5" x14ac:dyDescent="0.2">
      <c r="A273" s="56" t="s">
        <v>1977</v>
      </c>
      <c r="B273" s="35" t="s">
        <v>1664</v>
      </c>
      <c r="C273" s="52">
        <v>15</v>
      </c>
      <c r="D273" s="52">
        <v>35787</v>
      </c>
      <c r="E273" s="43">
        <v>-0.7</v>
      </c>
      <c r="F273" s="46">
        <v>41479</v>
      </c>
      <c r="G273" s="43">
        <v>-2.6</v>
      </c>
      <c r="H273" s="52" t="s">
        <v>1621</v>
      </c>
      <c r="I273" s="47">
        <v>27506</v>
      </c>
      <c r="J273" s="47">
        <v>27947</v>
      </c>
      <c r="K273" s="47">
        <v>28756</v>
      </c>
      <c r="L273" s="47">
        <v>31368</v>
      </c>
      <c r="M273" s="53">
        <v>41669</v>
      </c>
      <c r="N273" s="53" t="s">
        <v>1621</v>
      </c>
      <c r="O273" s="53" t="s">
        <v>1621</v>
      </c>
      <c r="P273" s="53" t="s">
        <v>1621</v>
      </c>
      <c r="Q273" s="53" t="s">
        <v>1621</v>
      </c>
    </row>
    <row r="274" spans="1:17" ht="38.25" x14ac:dyDescent="0.2">
      <c r="A274" s="56" t="s">
        <v>1978</v>
      </c>
      <c r="B274" s="35" t="s">
        <v>1666</v>
      </c>
      <c r="C274" s="52" t="s">
        <v>1621</v>
      </c>
      <c r="D274" s="52">
        <v>35712</v>
      </c>
      <c r="E274" s="55"/>
      <c r="F274" s="52">
        <v>43669</v>
      </c>
      <c r="G274" s="55"/>
      <c r="H274" s="52" t="s">
        <v>1621</v>
      </c>
      <c r="I274" s="53" t="s">
        <v>1621</v>
      </c>
      <c r="J274" s="53" t="s">
        <v>1621</v>
      </c>
      <c r="K274" s="53">
        <v>33138</v>
      </c>
      <c r="L274" s="53">
        <v>34073</v>
      </c>
      <c r="M274" s="53" t="s">
        <v>1621</v>
      </c>
      <c r="N274" s="53" t="s">
        <v>1621</v>
      </c>
      <c r="O274" s="53" t="s">
        <v>1621</v>
      </c>
      <c r="P274" s="53" t="s">
        <v>1621</v>
      </c>
      <c r="Q274" s="53" t="s">
        <v>1621</v>
      </c>
    </row>
    <row r="275" spans="1:17" ht="25.5" x14ac:dyDescent="0.2">
      <c r="A275" s="56" t="s">
        <v>1979</v>
      </c>
      <c r="B275" s="35" t="s">
        <v>1668</v>
      </c>
      <c r="C275" s="52">
        <v>20</v>
      </c>
      <c r="D275" s="46">
        <v>32102</v>
      </c>
      <c r="E275" s="43">
        <v>3.7</v>
      </c>
      <c r="F275" s="46">
        <v>36685</v>
      </c>
      <c r="G275" s="43">
        <v>5.8</v>
      </c>
      <c r="H275" s="52">
        <v>21670</v>
      </c>
      <c r="I275" s="47">
        <v>24709</v>
      </c>
      <c r="J275" s="47">
        <v>26108</v>
      </c>
      <c r="K275" s="47">
        <v>27161</v>
      </c>
      <c r="L275" s="47">
        <v>30178</v>
      </c>
      <c r="M275" s="47">
        <v>35515</v>
      </c>
      <c r="N275" s="53">
        <v>39459</v>
      </c>
      <c r="O275" s="53">
        <v>42408</v>
      </c>
      <c r="P275" s="53" t="s">
        <v>1621</v>
      </c>
      <c r="Q275" s="53" t="s">
        <v>1621</v>
      </c>
    </row>
    <row r="276" spans="1:17" ht="25.5" x14ac:dyDescent="0.2">
      <c r="A276" s="56" t="s">
        <v>1980</v>
      </c>
      <c r="B276" s="35" t="s">
        <v>1670</v>
      </c>
      <c r="C276" s="52" t="s">
        <v>1621</v>
      </c>
      <c r="D276" s="52">
        <v>39444</v>
      </c>
      <c r="E276" s="43">
        <v>5.2</v>
      </c>
      <c r="F276" s="46">
        <v>39964</v>
      </c>
      <c r="G276" s="43">
        <v>-1.3</v>
      </c>
      <c r="H276" s="52" t="s">
        <v>1621</v>
      </c>
      <c r="I276" s="53">
        <v>30766</v>
      </c>
      <c r="J276" s="47">
        <v>31865</v>
      </c>
      <c r="K276" s="53">
        <v>32205</v>
      </c>
      <c r="L276" s="47">
        <v>34946</v>
      </c>
      <c r="M276" s="53" t="s">
        <v>1621</v>
      </c>
      <c r="N276" s="53" t="s">
        <v>1621</v>
      </c>
      <c r="O276" s="53" t="s">
        <v>1621</v>
      </c>
      <c r="P276" s="53" t="s">
        <v>1621</v>
      </c>
      <c r="Q276" s="53" t="s">
        <v>1621</v>
      </c>
    </row>
    <row r="277" spans="1:17" ht="25.5" x14ac:dyDescent="0.2">
      <c r="A277" s="56" t="s">
        <v>1981</v>
      </c>
      <c r="B277" s="35" t="s">
        <v>1672</v>
      </c>
      <c r="C277" s="52">
        <v>21</v>
      </c>
      <c r="D277" s="46">
        <v>63440</v>
      </c>
      <c r="E277" s="43">
        <v>5.7</v>
      </c>
      <c r="F277" s="42">
        <v>61687</v>
      </c>
      <c r="G277" s="43">
        <v>0.9</v>
      </c>
      <c r="H277" s="52">
        <v>33345</v>
      </c>
      <c r="I277" s="53">
        <v>45052</v>
      </c>
      <c r="J277" s="47">
        <v>48270</v>
      </c>
      <c r="K277" s="47">
        <v>52404</v>
      </c>
      <c r="L277" s="47">
        <v>56540</v>
      </c>
      <c r="M277" s="47">
        <v>66391</v>
      </c>
      <c r="N277" s="47">
        <v>69319</v>
      </c>
      <c r="O277" s="47">
        <v>72497</v>
      </c>
      <c r="P277" s="53" t="s">
        <v>1621</v>
      </c>
      <c r="Q277" s="53" t="s">
        <v>1621</v>
      </c>
    </row>
    <row r="278" spans="1:17" ht="38.25" x14ac:dyDescent="0.2">
      <c r="A278" s="56" t="s">
        <v>1982</v>
      </c>
      <c r="B278" s="35" t="s">
        <v>1674</v>
      </c>
      <c r="C278" s="52">
        <v>23</v>
      </c>
      <c r="D278" s="46">
        <v>34769</v>
      </c>
      <c r="E278" s="43">
        <v>7.2</v>
      </c>
      <c r="F278" s="46">
        <v>38497</v>
      </c>
      <c r="G278" s="43">
        <v>8.9</v>
      </c>
      <c r="H278" s="52">
        <v>22216</v>
      </c>
      <c r="I278" s="44">
        <v>25072</v>
      </c>
      <c r="J278" s="47">
        <v>27007</v>
      </c>
      <c r="K278" s="47">
        <v>28037</v>
      </c>
      <c r="L278" s="47">
        <v>31805</v>
      </c>
      <c r="M278" s="47">
        <v>38614</v>
      </c>
      <c r="N278" s="53">
        <v>42623</v>
      </c>
      <c r="O278" s="53">
        <v>46466</v>
      </c>
      <c r="P278" s="53" t="s">
        <v>1621</v>
      </c>
      <c r="Q278" s="53" t="s">
        <v>1621</v>
      </c>
    </row>
    <row r="279" spans="1:17" ht="38.25" x14ac:dyDescent="0.2">
      <c r="A279" s="56" t="s">
        <v>1983</v>
      </c>
      <c r="B279" s="35" t="s">
        <v>1676</v>
      </c>
      <c r="C279" s="52">
        <v>12</v>
      </c>
      <c r="D279" s="52">
        <v>35036</v>
      </c>
      <c r="E279" s="43">
        <v>-8.6</v>
      </c>
      <c r="F279" s="52">
        <v>43251</v>
      </c>
      <c r="G279" s="43">
        <v>6.1</v>
      </c>
      <c r="H279" s="52" t="s">
        <v>1621</v>
      </c>
      <c r="I279" s="47">
        <v>24055</v>
      </c>
      <c r="J279" s="53">
        <v>25320</v>
      </c>
      <c r="K279" s="53">
        <v>26377</v>
      </c>
      <c r="L279" s="53">
        <v>32943</v>
      </c>
      <c r="M279" s="53">
        <v>38516</v>
      </c>
      <c r="N279" s="53" t="s">
        <v>1621</v>
      </c>
      <c r="O279" s="53" t="s">
        <v>1621</v>
      </c>
      <c r="P279" s="53" t="s">
        <v>1621</v>
      </c>
      <c r="Q279" s="53" t="s">
        <v>1621</v>
      </c>
    </row>
    <row r="280" spans="1:17" ht="25.5" x14ac:dyDescent="0.2">
      <c r="A280" s="56" t="s">
        <v>1984</v>
      </c>
      <c r="B280" s="35" t="s">
        <v>1678</v>
      </c>
      <c r="C280" s="52">
        <v>9</v>
      </c>
      <c r="D280" s="52" t="s">
        <v>1621</v>
      </c>
      <c r="E280" s="55"/>
      <c r="F280" s="52">
        <v>56696</v>
      </c>
      <c r="G280" s="43">
        <v>10.5</v>
      </c>
      <c r="H280" s="52" t="s">
        <v>1621</v>
      </c>
      <c r="I280" s="47">
        <v>25148</v>
      </c>
      <c r="J280" s="53">
        <v>27828</v>
      </c>
      <c r="K280" s="53">
        <v>29391</v>
      </c>
      <c r="L280" s="53" t="s">
        <v>1621</v>
      </c>
      <c r="M280" s="53" t="s">
        <v>1621</v>
      </c>
      <c r="N280" s="53" t="s">
        <v>1621</v>
      </c>
      <c r="O280" s="53" t="s">
        <v>1621</v>
      </c>
      <c r="P280" s="53" t="s">
        <v>1621</v>
      </c>
      <c r="Q280" s="53" t="s">
        <v>1621</v>
      </c>
    </row>
    <row r="281" spans="1:17" ht="25.5" x14ac:dyDescent="0.2">
      <c r="A281" s="56" t="s">
        <v>1985</v>
      </c>
      <c r="B281" s="35" t="s">
        <v>1680</v>
      </c>
      <c r="C281" s="52">
        <v>15</v>
      </c>
      <c r="D281" s="46">
        <v>36687</v>
      </c>
      <c r="E281" s="43">
        <v>7</v>
      </c>
      <c r="F281" s="46">
        <v>44647</v>
      </c>
      <c r="G281" s="43">
        <v>3.6</v>
      </c>
      <c r="H281" s="46">
        <v>24442</v>
      </c>
      <c r="I281" s="47">
        <v>27079</v>
      </c>
      <c r="J281" s="47">
        <v>28456</v>
      </c>
      <c r="K281" s="47">
        <v>29878</v>
      </c>
      <c r="L281" s="47">
        <v>34728</v>
      </c>
      <c r="M281" s="47">
        <v>40753</v>
      </c>
      <c r="N281" s="53" t="s">
        <v>1621</v>
      </c>
      <c r="O281" s="53" t="s">
        <v>1621</v>
      </c>
      <c r="P281" s="53" t="s">
        <v>1621</v>
      </c>
      <c r="Q281" s="53" t="s">
        <v>1621</v>
      </c>
    </row>
    <row r="282" spans="1:17" ht="38.25" x14ac:dyDescent="0.2">
      <c r="A282" s="56" t="s">
        <v>1986</v>
      </c>
      <c r="B282" s="35" t="s">
        <v>1682</v>
      </c>
      <c r="C282" s="52" t="s">
        <v>1621</v>
      </c>
      <c r="D282" s="52">
        <v>36902</v>
      </c>
      <c r="E282" s="43">
        <v>3.5</v>
      </c>
      <c r="F282" s="46">
        <v>40163</v>
      </c>
      <c r="G282" s="43">
        <v>4.5999999999999996</v>
      </c>
      <c r="H282" s="52" t="s">
        <v>1621</v>
      </c>
      <c r="I282" s="53" t="s">
        <v>1621</v>
      </c>
      <c r="J282" s="53" t="s">
        <v>1621</v>
      </c>
      <c r="K282" s="53" t="s">
        <v>1621</v>
      </c>
      <c r="L282" s="53">
        <v>34859</v>
      </c>
      <c r="M282" s="53" t="s">
        <v>1621</v>
      </c>
      <c r="N282" s="53" t="s">
        <v>1621</v>
      </c>
      <c r="O282" s="53" t="s">
        <v>1621</v>
      </c>
      <c r="P282" s="53" t="s">
        <v>1621</v>
      </c>
      <c r="Q282" s="53" t="s">
        <v>1621</v>
      </c>
    </row>
    <row r="283" spans="1:17" ht="25.5" x14ac:dyDescent="0.2">
      <c r="A283" s="56" t="s">
        <v>1987</v>
      </c>
      <c r="B283" s="35" t="s">
        <v>1684</v>
      </c>
      <c r="C283" s="46">
        <v>36</v>
      </c>
      <c r="D283" s="42">
        <v>53084</v>
      </c>
      <c r="E283" s="43">
        <v>11.7</v>
      </c>
      <c r="F283" s="42">
        <v>54809</v>
      </c>
      <c r="G283" s="43">
        <v>12.7</v>
      </c>
      <c r="H283" s="46">
        <v>32048</v>
      </c>
      <c r="I283" s="47">
        <v>38479</v>
      </c>
      <c r="J283" s="47">
        <v>41826</v>
      </c>
      <c r="K283" s="47">
        <v>46190</v>
      </c>
      <c r="L283" s="44">
        <v>49112</v>
      </c>
      <c r="M283" s="47">
        <v>58177</v>
      </c>
      <c r="N283" s="47">
        <v>62360</v>
      </c>
      <c r="O283" s="47">
        <v>65404</v>
      </c>
      <c r="P283" s="47">
        <v>68554</v>
      </c>
      <c r="Q283" s="53" t="s">
        <v>1621</v>
      </c>
    </row>
    <row r="284" spans="1:17" ht="25.5" x14ac:dyDescent="0.2">
      <c r="A284" s="56" t="s">
        <v>1988</v>
      </c>
      <c r="B284" s="35" t="s">
        <v>1686</v>
      </c>
      <c r="C284" s="52">
        <v>9</v>
      </c>
      <c r="D284" s="46">
        <v>26855</v>
      </c>
      <c r="E284" s="43">
        <v>2.6</v>
      </c>
      <c r="F284" s="46">
        <v>29488</v>
      </c>
      <c r="G284" s="43">
        <v>2.2000000000000002</v>
      </c>
      <c r="H284" s="52" t="s">
        <v>1621</v>
      </c>
      <c r="I284" s="47">
        <v>22980</v>
      </c>
      <c r="J284" s="47">
        <v>23560</v>
      </c>
      <c r="K284" s="47">
        <v>24658</v>
      </c>
      <c r="L284" s="47">
        <v>25366</v>
      </c>
      <c r="M284" s="47">
        <v>28371</v>
      </c>
      <c r="N284" s="53" t="s">
        <v>1621</v>
      </c>
      <c r="O284" s="53" t="s">
        <v>1621</v>
      </c>
      <c r="P284" s="53" t="s">
        <v>1621</v>
      </c>
      <c r="Q284" s="53" t="s">
        <v>1621</v>
      </c>
    </row>
    <row r="285" spans="1:17" ht="25.5" x14ac:dyDescent="0.2">
      <c r="A285" s="56" t="s">
        <v>1989</v>
      </c>
      <c r="B285" s="35" t="s">
        <v>1688</v>
      </c>
      <c r="C285" s="52" t="s">
        <v>1621</v>
      </c>
      <c r="D285" s="52">
        <v>31402</v>
      </c>
      <c r="E285" s="55"/>
      <c r="F285" s="52">
        <v>35640</v>
      </c>
      <c r="G285" s="43">
        <v>19</v>
      </c>
      <c r="H285" s="52" t="s">
        <v>1621</v>
      </c>
      <c r="I285" s="53" t="s">
        <v>1621</v>
      </c>
      <c r="J285" s="53" t="s">
        <v>1621</v>
      </c>
      <c r="K285" s="53" t="s">
        <v>1621</v>
      </c>
      <c r="L285" s="53" t="s">
        <v>1621</v>
      </c>
      <c r="M285" s="53" t="s">
        <v>1621</v>
      </c>
      <c r="N285" s="53" t="s">
        <v>1621</v>
      </c>
      <c r="O285" s="53" t="s">
        <v>1621</v>
      </c>
      <c r="P285" s="53" t="s">
        <v>1621</v>
      </c>
      <c r="Q285" s="53" t="s">
        <v>1621</v>
      </c>
    </row>
    <row r="286" spans="1:17" ht="38.25" x14ac:dyDescent="0.2">
      <c r="A286" s="56" t="s">
        <v>1990</v>
      </c>
      <c r="B286" s="35" t="s">
        <v>1690</v>
      </c>
      <c r="C286" s="52">
        <v>8</v>
      </c>
      <c r="D286" s="52">
        <v>40406</v>
      </c>
      <c r="E286" s="43">
        <v>23.9</v>
      </c>
      <c r="F286" s="46">
        <v>43489</v>
      </c>
      <c r="G286" s="43">
        <v>18.899999999999999</v>
      </c>
      <c r="H286" s="52" t="s">
        <v>1621</v>
      </c>
      <c r="I286" s="53" t="s">
        <v>1621</v>
      </c>
      <c r="J286" s="53">
        <v>30144</v>
      </c>
      <c r="K286" s="53">
        <v>33391</v>
      </c>
      <c r="L286" s="53">
        <v>36932</v>
      </c>
      <c r="M286" s="53">
        <v>50063</v>
      </c>
      <c r="N286" s="53">
        <v>53529</v>
      </c>
      <c r="O286" s="53" t="s">
        <v>1621</v>
      </c>
      <c r="P286" s="53" t="s">
        <v>1621</v>
      </c>
      <c r="Q286" s="53" t="s">
        <v>1621</v>
      </c>
    </row>
    <row r="287" spans="1:17" ht="38.25" x14ac:dyDescent="0.2">
      <c r="A287" s="34" t="s">
        <v>1991</v>
      </c>
      <c r="B287" s="35" t="s">
        <v>1692</v>
      </c>
      <c r="C287" s="52">
        <v>9</v>
      </c>
      <c r="D287" s="52">
        <v>45092</v>
      </c>
      <c r="E287" s="43">
        <v>-4.2</v>
      </c>
      <c r="F287" s="46">
        <v>51948</v>
      </c>
      <c r="G287" s="43">
        <v>3</v>
      </c>
      <c r="H287" s="52" t="s">
        <v>1621</v>
      </c>
      <c r="I287" s="53">
        <v>31922</v>
      </c>
      <c r="J287" s="53">
        <v>35116</v>
      </c>
      <c r="K287" s="53">
        <v>37228</v>
      </c>
      <c r="L287" s="53">
        <v>40805</v>
      </c>
      <c r="M287" s="53">
        <v>52711</v>
      </c>
      <c r="N287" s="53" t="s">
        <v>1621</v>
      </c>
      <c r="O287" s="53" t="s">
        <v>1621</v>
      </c>
      <c r="P287" s="53" t="s">
        <v>1621</v>
      </c>
      <c r="Q287" s="53" t="s">
        <v>1621</v>
      </c>
    </row>
    <row r="288" spans="1:17" ht="25.5" x14ac:dyDescent="0.2">
      <c r="A288" s="56" t="s">
        <v>1992</v>
      </c>
      <c r="B288" s="35" t="s">
        <v>1694</v>
      </c>
      <c r="C288" s="52">
        <v>9</v>
      </c>
      <c r="D288" s="52">
        <v>45092</v>
      </c>
      <c r="E288" s="43">
        <v>-4.2</v>
      </c>
      <c r="F288" s="46">
        <v>51948</v>
      </c>
      <c r="G288" s="43">
        <v>3</v>
      </c>
      <c r="H288" s="52" t="s">
        <v>1621</v>
      </c>
      <c r="I288" s="53">
        <v>31922</v>
      </c>
      <c r="J288" s="53">
        <v>35116</v>
      </c>
      <c r="K288" s="53">
        <v>37228</v>
      </c>
      <c r="L288" s="53">
        <v>40805</v>
      </c>
      <c r="M288" s="53">
        <v>52711</v>
      </c>
      <c r="N288" s="53" t="s">
        <v>1621</v>
      </c>
      <c r="O288" s="53" t="s">
        <v>1621</v>
      </c>
      <c r="P288" s="53" t="s">
        <v>1621</v>
      </c>
      <c r="Q288" s="53" t="s">
        <v>1621</v>
      </c>
    </row>
    <row r="289" spans="1:17" ht="51" x14ac:dyDescent="0.2">
      <c r="A289" s="34" t="s">
        <v>1993</v>
      </c>
      <c r="B289" s="35" t="s">
        <v>1696</v>
      </c>
      <c r="C289" s="52">
        <v>21</v>
      </c>
      <c r="D289" s="52">
        <v>40086</v>
      </c>
      <c r="E289" s="55"/>
      <c r="F289" s="52">
        <v>41314</v>
      </c>
      <c r="G289" s="43">
        <v>5.9</v>
      </c>
      <c r="H289" s="52" t="s">
        <v>1621</v>
      </c>
      <c r="I289" s="53" t="s">
        <v>1621</v>
      </c>
      <c r="J289" s="53" t="s">
        <v>1621</v>
      </c>
      <c r="K289" s="53" t="s">
        <v>1621</v>
      </c>
      <c r="L289" s="53" t="s">
        <v>1621</v>
      </c>
      <c r="M289" s="53" t="s">
        <v>1621</v>
      </c>
      <c r="N289" s="53" t="s">
        <v>1621</v>
      </c>
      <c r="O289" s="53" t="s">
        <v>1621</v>
      </c>
      <c r="P289" s="53" t="s">
        <v>1621</v>
      </c>
      <c r="Q289" s="53" t="s">
        <v>1621</v>
      </c>
    </row>
    <row r="290" spans="1:17" ht="25.5" x14ac:dyDescent="0.2">
      <c r="A290" s="56" t="s">
        <v>1994</v>
      </c>
      <c r="B290" s="35" t="s">
        <v>1698</v>
      </c>
      <c r="C290" s="52">
        <v>9</v>
      </c>
      <c r="D290" s="52">
        <v>43628</v>
      </c>
      <c r="E290" s="43">
        <v>-3.3</v>
      </c>
      <c r="F290" s="42">
        <v>43807</v>
      </c>
      <c r="G290" s="43">
        <v>-1.7</v>
      </c>
      <c r="H290" s="52" t="s">
        <v>1621</v>
      </c>
      <c r="I290" s="47">
        <v>32892</v>
      </c>
      <c r="J290" s="53">
        <v>33507</v>
      </c>
      <c r="K290" s="47">
        <v>36068</v>
      </c>
      <c r="L290" s="47">
        <v>40103</v>
      </c>
      <c r="M290" s="47">
        <v>48309</v>
      </c>
      <c r="N290" s="53">
        <v>52448</v>
      </c>
      <c r="O290" s="53" t="s">
        <v>1621</v>
      </c>
      <c r="P290" s="53" t="s">
        <v>1621</v>
      </c>
      <c r="Q290" s="53" t="s">
        <v>1621</v>
      </c>
    </row>
    <row r="291" spans="1:17" x14ac:dyDescent="0.2">
      <c r="A291" s="56" t="s">
        <v>1995</v>
      </c>
      <c r="B291" s="35" t="s">
        <v>1700</v>
      </c>
      <c r="C291" s="52" t="s">
        <v>1621</v>
      </c>
      <c r="D291" s="52" t="s">
        <v>1621</v>
      </c>
      <c r="E291" s="55"/>
      <c r="F291" s="52">
        <v>38384</v>
      </c>
      <c r="G291" s="55"/>
      <c r="H291" s="52" t="s">
        <v>1621</v>
      </c>
      <c r="I291" s="53" t="s">
        <v>1621</v>
      </c>
      <c r="J291" s="53" t="s">
        <v>1621</v>
      </c>
      <c r="K291" s="53" t="s">
        <v>1621</v>
      </c>
      <c r="L291" s="53" t="s">
        <v>1621</v>
      </c>
      <c r="M291" s="53" t="s">
        <v>1621</v>
      </c>
      <c r="N291" s="53" t="s">
        <v>1621</v>
      </c>
      <c r="O291" s="53" t="s">
        <v>1621</v>
      </c>
      <c r="P291" s="53" t="s">
        <v>1621</v>
      </c>
      <c r="Q291" s="53" t="s">
        <v>1621</v>
      </c>
    </row>
    <row r="292" spans="1:17" ht="38.25" x14ac:dyDescent="0.2">
      <c r="A292" s="56" t="s">
        <v>1996</v>
      </c>
      <c r="B292" s="35" t="s">
        <v>1702</v>
      </c>
      <c r="C292" s="52" t="s">
        <v>1621</v>
      </c>
      <c r="D292" s="52" t="s">
        <v>1621</v>
      </c>
      <c r="E292" s="55"/>
      <c r="F292" s="52" t="s">
        <v>1621</v>
      </c>
      <c r="G292" s="55"/>
      <c r="H292" s="52" t="s">
        <v>1621</v>
      </c>
      <c r="I292" s="53" t="s">
        <v>1621</v>
      </c>
      <c r="J292" s="53" t="s">
        <v>1621</v>
      </c>
      <c r="K292" s="53" t="s">
        <v>1621</v>
      </c>
      <c r="L292" s="53" t="s">
        <v>1621</v>
      </c>
      <c r="M292" s="53" t="s">
        <v>1621</v>
      </c>
      <c r="N292" s="53" t="s">
        <v>1621</v>
      </c>
      <c r="O292" s="53" t="s">
        <v>1621</v>
      </c>
      <c r="P292" s="53" t="s">
        <v>1621</v>
      </c>
      <c r="Q292" s="53" t="s">
        <v>1621</v>
      </c>
    </row>
    <row r="293" spans="1:17" ht="38.25" x14ac:dyDescent="0.2">
      <c r="A293" s="56" t="s">
        <v>1997</v>
      </c>
      <c r="B293" s="35" t="s">
        <v>1704</v>
      </c>
      <c r="C293" s="42" t="s">
        <v>1632</v>
      </c>
      <c r="D293" s="42"/>
      <c r="E293" s="55"/>
      <c r="F293" s="42"/>
      <c r="G293" s="55"/>
      <c r="H293" s="42"/>
      <c r="I293" s="44"/>
      <c r="J293" s="44"/>
      <c r="K293" s="44"/>
      <c r="L293" s="44"/>
      <c r="M293" s="44"/>
      <c r="N293" s="44"/>
      <c r="O293" s="44"/>
      <c r="P293" s="44"/>
      <c r="Q293" s="44"/>
    </row>
    <row r="294" spans="1:17" x14ac:dyDescent="0.2">
      <c r="A294" s="34" t="s">
        <v>1998</v>
      </c>
      <c r="B294" s="35" t="s">
        <v>1706</v>
      </c>
      <c r="C294" s="46">
        <v>85</v>
      </c>
      <c r="D294" s="46">
        <v>37139</v>
      </c>
      <c r="E294" s="43">
        <v>12</v>
      </c>
      <c r="F294" s="42">
        <v>41337</v>
      </c>
      <c r="G294" s="43">
        <v>12.3</v>
      </c>
      <c r="H294" s="52">
        <v>12999</v>
      </c>
      <c r="I294" s="47">
        <v>24021</v>
      </c>
      <c r="J294" s="44">
        <v>26822</v>
      </c>
      <c r="K294" s="44">
        <v>28564</v>
      </c>
      <c r="L294" s="44">
        <v>32821</v>
      </c>
      <c r="M294" s="47">
        <v>41942</v>
      </c>
      <c r="N294" s="47">
        <v>48220</v>
      </c>
      <c r="O294" s="47">
        <v>52097</v>
      </c>
      <c r="P294" s="47">
        <v>56957</v>
      </c>
      <c r="Q294" s="53" t="s">
        <v>1621</v>
      </c>
    </row>
    <row r="295" spans="1:17" ht="25.5" x14ac:dyDescent="0.2">
      <c r="A295" s="56" t="s">
        <v>1999</v>
      </c>
      <c r="B295" s="35" t="s">
        <v>1708</v>
      </c>
      <c r="C295" s="52">
        <v>26</v>
      </c>
      <c r="D295" s="52">
        <v>42196</v>
      </c>
      <c r="E295" s="43">
        <v>18.899999999999999</v>
      </c>
      <c r="F295" s="46">
        <v>46927</v>
      </c>
      <c r="G295" s="43">
        <v>12</v>
      </c>
      <c r="H295" s="52" t="s">
        <v>1621</v>
      </c>
      <c r="I295" s="53">
        <v>24000</v>
      </c>
      <c r="J295" s="53">
        <v>28009</v>
      </c>
      <c r="K295" s="47">
        <v>31710</v>
      </c>
      <c r="L295" s="47">
        <v>36608</v>
      </c>
      <c r="M295" s="53">
        <v>48388</v>
      </c>
      <c r="N295" s="53">
        <v>56575</v>
      </c>
      <c r="O295" s="53">
        <v>59578</v>
      </c>
      <c r="P295" s="53" t="s">
        <v>1621</v>
      </c>
      <c r="Q295" s="53" t="s">
        <v>1621</v>
      </c>
    </row>
    <row r="296" spans="1:17" x14ac:dyDescent="0.2">
      <c r="A296" s="56" t="s">
        <v>2000</v>
      </c>
      <c r="B296" s="35" t="s">
        <v>1710</v>
      </c>
      <c r="C296" s="52">
        <v>13</v>
      </c>
      <c r="D296" s="52">
        <v>39579</v>
      </c>
      <c r="E296" s="43">
        <v>22.3</v>
      </c>
      <c r="F296" s="46">
        <v>44641</v>
      </c>
      <c r="G296" s="43">
        <v>26.1</v>
      </c>
      <c r="H296" s="52" t="s">
        <v>1621</v>
      </c>
      <c r="I296" s="53">
        <v>28226</v>
      </c>
      <c r="J296" s="47">
        <v>29256</v>
      </c>
      <c r="K296" s="47">
        <v>33160</v>
      </c>
      <c r="L296" s="47">
        <v>37092</v>
      </c>
      <c r="M296" s="53">
        <v>44574</v>
      </c>
      <c r="N296" s="53">
        <v>51549</v>
      </c>
      <c r="O296" s="53" t="s">
        <v>1621</v>
      </c>
      <c r="P296" s="53" t="s">
        <v>1621</v>
      </c>
      <c r="Q296" s="53" t="s">
        <v>1621</v>
      </c>
    </row>
    <row r="297" spans="1:17" ht="25.5" x14ac:dyDescent="0.2">
      <c r="A297" s="56" t="s">
        <v>2001</v>
      </c>
      <c r="B297" s="35" t="s">
        <v>1712</v>
      </c>
      <c r="C297" s="46">
        <v>46</v>
      </c>
      <c r="D297" s="46">
        <v>33604</v>
      </c>
      <c r="E297" s="43">
        <v>3.1</v>
      </c>
      <c r="F297" s="42">
        <v>37319</v>
      </c>
      <c r="G297" s="43">
        <v>8.1</v>
      </c>
      <c r="H297" s="52">
        <v>12697</v>
      </c>
      <c r="I297" s="53">
        <v>21976</v>
      </c>
      <c r="J297" s="47">
        <v>25002</v>
      </c>
      <c r="K297" s="47">
        <v>27427</v>
      </c>
      <c r="L297" s="44">
        <v>30211</v>
      </c>
      <c r="M297" s="47">
        <v>38588</v>
      </c>
      <c r="N297" s="47">
        <v>43094</v>
      </c>
      <c r="O297" s="53">
        <v>46933</v>
      </c>
      <c r="P297" s="53">
        <v>50470</v>
      </c>
      <c r="Q297" s="53" t="s">
        <v>1621</v>
      </c>
    </row>
    <row r="298" spans="1:17" ht="51" x14ac:dyDescent="0.2">
      <c r="A298" s="34" t="s">
        <v>2002</v>
      </c>
      <c r="B298" s="35" t="s">
        <v>1714</v>
      </c>
      <c r="C298" s="42">
        <v>346</v>
      </c>
      <c r="D298" s="42">
        <v>25284</v>
      </c>
      <c r="E298" s="43">
        <v>8.1</v>
      </c>
      <c r="F298" s="42">
        <v>30260</v>
      </c>
      <c r="G298" s="43">
        <v>11.8</v>
      </c>
      <c r="H298" s="42">
        <v>9606</v>
      </c>
      <c r="I298" s="44">
        <v>13941</v>
      </c>
      <c r="J298" s="44">
        <v>16319</v>
      </c>
      <c r="K298" s="44">
        <v>18688</v>
      </c>
      <c r="L298" s="44">
        <v>22694</v>
      </c>
      <c r="M298" s="44">
        <v>28723</v>
      </c>
      <c r="N298" s="44">
        <v>32849</v>
      </c>
      <c r="O298" s="44">
        <v>35504</v>
      </c>
      <c r="P298" s="47">
        <v>39678</v>
      </c>
      <c r="Q298" s="47">
        <v>53277</v>
      </c>
    </row>
    <row r="299" spans="1:17" ht="38.25" x14ac:dyDescent="0.2">
      <c r="A299" s="56" t="s">
        <v>2003</v>
      </c>
      <c r="B299" s="35" t="s">
        <v>1716</v>
      </c>
      <c r="C299" s="46">
        <v>41</v>
      </c>
      <c r="D299" s="42">
        <v>30120</v>
      </c>
      <c r="E299" s="43">
        <v>7</v>
      </c>
      <c r="F299" s="52">
        <v>40849</v>
      </c>
      <c r="G299" s="43">
        <v>24.2</v>
      </c>
      <c r="H299" s="52">
        <v>14735</v>
      </c>
      <c r="I299" s="47">
        <v>22477</v>
      </c>
      <c r="J299" s="44">
        <v>23473</v>
      </c>
      <c r="K299" s="44">
        <v>24708</v>
      </c>
      <c r="L299" s="44">
        <v>28232</v>
      </c>
      <c r="M299" s="47">
        <v>33191</v>
      </c>
      <c r="N299" s="47">
        <v>36106</v>
      </c>
      <c r="O299" s="53">
        <v>37972</v>
      </c>
      <c r="P299" s="53">
        <v>42026</v>
      </c>
      <c r="Q299" s="53" t="s">
        <v>1621</v>
      </c>
    </row>
    <row r="300" spans="1:17" ht="38.25" x14ac:dyDescent="0.2">
      <c r="A300" s="56" t="s">
        <v>2004</v>
      </c>
      <c r="B300" s="35" t="s">
        <v>1718</v>
      </c>
      <c r="C300" s="46">
        <v>107</v>
      </c>
      <c r="D300" s="42">
        <v>32438</v>
      </c>
      <c r="E300" s="43">
        <v>6.3</v>
      </c>
      <c r="F300" s="42">
        <v>38479</v>
      </c>
      <c r="G300" s="43">
        <v>8.1999999999999993</v>
      </c>
      <c r="H300" s="46">
        <v>20704</v>
      </c>
      <c r="I300" s="44">
        <v>24404</v>
      </c>
      <c r="J300" s="44">
        <v>25327</v>
      </c>
      <c r="K300" s="44">
        <v>26694</v>
      </c>
      <c r="L300" s="44">
        <v>29485</v>
      </c>
      <c r="M300" s="44">
        <v>36449</v>
      </c>
      <c r="N300" s="47">
        <v>42000</v>
      </c>
      <c r="O300" s="47">
        <v>44953</v>
      </c>
      <c r="P300" s="47">
        <v>49324</v>
      </c>
      <c r="Q300" s="53" t="s">
        <v>1621</v>
      </c>
    </row>
    <row r="301" spans="1:17" ht="38.25" x14ac:dyDescent="0.2">
      <c r="A301" s="56" t="s">
        <v>2005</v>
      </c>
      <c r="B301" s="35" t="s">
        <v>1720</v>
      </c>
      <c r="C301" s="42">
        <v>198</v>
      </c>
      <c r="D301" s="42">
        <v>20124</v>
      </c>
      <c r="E301" s="43">
        <v>5.3</v>
      </c>
      <c r="F301" s="42">
        <v>23649</v>
      </c>
      <c r="G301" s="43">
        <v>7.6</v>
      </c>
      <c r="H301" s="46">
        <v>8109</v>
      </c>
      <c r="I301" s="44">
        <v>10837</v>
      </c>
      <c r="J301" s="44">
        <v>12351</v>
      </c>
      <c r="K301" s="44">
        <v>13837</v>
      </c>
      <c r="L301" s="44">
        <v>17059</v>
      </c>
      <c r="M301" s="44">
        <v>23346</v>
      </c>
      <c r="N301" s="44">
        <v>26204</v>
      </c>
      <c r="O301" s="44">
        <v>28343</v>
      </c>
      <c r="P301" s="47">
        <v>30633</v>
      </c>
      <c r="Q301" s="53">
        <v>41776</v>
      </c>
    </row>
    <row r="302" spans="1:17" ht="38.25" x14ac:dyDescent="0.2">
      <c r="A302" s="34" t="s">
        <v>2006</v>
      </c>
      <c r="B302" s="35" t="s">
        <v>1722</v>
      </c>
      <c r="C302" s="46">
        <v>97</v>
      </c>
      <c r="D302" s="42">
        <v>34188</v>
      </c>
      <c r="E302" s="43">
        <v>8.1999999999999993</v>
      </c>
      <c r="F302" s="42">
        <v>37237</v>
      </c>
      <c r="G302" s="43">
        <v>7</v>
      </c>
      <c r="H302" s="46">
        <v>19478</v>
      </c>
      <c r="I302" s="44">
        <v>25372</v>
      </c>
      <c r="J302" s="44">
        <v>27072</v>
      </c>
      <c r="K302" s="44">
        <v>28897</v>
      </c>
      <c r="L302" s="44">
        <v>31487</v>
      </c>
      <c r="M302" s="44">
        <v>37290</v>
      </c>
      <c r="N302" s="47">
        <v>41879</v>
      </c>
      <c r="O302" s="47">
        <v>44440</v>
      </c>
      <c r="P302" s="47">
        <v>46739</v>
      </c>
      <c r="Q302" s="53" t="s">
        <v>1621</v>
      </c>
    </row>
    <row r="303" spans="1:17" ht="25.5" x14ac:dyDescent="0.2">
      <c r="A303" s="56" t="s">
        <v>2007</v>
      </c>
      <c r="B303" s="35" t="s">
        <v>1724</v>
      </c>
      <c r="C303" s="46">
        <v>35</v>
      </c>
      <c r="D303" s="42">
        <v>34143</v>
      </c>
      <c r="E303" s="43">
        <v>3.5</v>
      </c>
      <c r="F303" s="42">
        <v>35682</v>
      </c>
      <c r="G303" s="43">
        <v>-0.8</v>
      </c>
      <c r="H303" s="52">
        <v>16119</v>
      </c>
      <c r="I303" s="47">
        <v>24932</v>
      </c>
      <c r="J303" s="47">
        <v>26840</v>
      </c>
      <c r="K303" s="47">
        <v>29261</v>
      </c>
      <c r="L303" s="44">
        <v>32087</v>
      </c>
      <c r="M303" s="47">
        <v>36825</v>
      </c>
      <c r="N303" s="47">
        <v>40345</v>
      </c>
      <c r="O303" s="53">
        <v>42783</v>
      </c>
      <c r="P303" s="53">
        <v>46010</v>
      </c>
      <c r="Q303" s="53" t="s">
        <v>1621</v>
      </c>
    </row>
    <row r="304" spans="1:17" x14ac:dyDescent="0.2">
      <c r="A304" s="56" t="s">
        <v>2008</v>
      </c>
      <c r="B304" s="35" t="s">
        <v>1726</v>
      </c>
      <c r="C304" s="52" t="s">
        <v>1621</v>
      </c>
      <c r="D304" s="52">
        <v>42645</v>
      </c>
      <c r="E304" s="55"/>
      <c r="F304" s="52">
        <v>43415</v>
      </c>
      <c r="G304" s="55"/>
      <c r="H304" s="52" t="s">
        <v>1621</v>
      </c>
      <c r="I304" s="53" t="s">
        <v>1621</v>
      </c>
      <c r="J304" s="53" t="s">
        <v>1621</v>
      </c>
      <c r="K304" s="53" t="s">
        <v>1621</v>
      </c>
      <c r="L304" s="53" t="s">
        <v>1621</v>
      </c>
      <c r="M304" s="53" t="s">
        <v>1621</v>
      </c>
      <c r="N304" s="53" t="s">
        <v>1621</v>
      </c>
      <c r="O304" s="53" t="s">
        <v>1621</v>
      </c>
      <c r="P304" s="53" t="s">
        <v>1621</v>
      </c>
      <c r="Q304" s="53" t="s">
        <v>1621</v>
      </c>
    </row>
    <row r="305" spans="1:17" x14ac:dyDescent="0.2">
      <c r="A305" s="56" t="s">
        <v>2009</v>
      </c>
      <c r="B305" s="35" t="s">
        <v>1728</v>
      </c>
      <c r="C305" s="52" t="s">
        <v>1621</v>
      </c>
      <c r="D305" s="52" t="s">
        <v>1621</v>
      </c>
      <c r="E305" s="55"/>
      <c r="F305" s="52">
        <v>46820</v>
      </c>
      <c r="G305" s="43">
        <v>-6.3</v>
      </c>
      <c r="H305" s="52" t="s">
        <v>1621</v>
      </c>
      <c r="I305" s="53" t="s">
        <v>1621</v>
      </c>
      <c r="J305" s="53" t="s">
        <v>1621</v>
      </c>
      <c r="K305" s="53" t="s">
        <v>1621</v>
      </c>
      <c r="L305" s="53" t="s">
        <v>1621</v>
      </c>
      <c r="M305" s="53" t="s">
        <v>1621</v>
      </c>
      <c r="N305" s="53" t="s">
        <v>1621</v>
      </c>
      <c r="O305" s="53" t="s">
        <v>1621</v>
      </c>
      <c r="P305" s="53" t="s">
        <v>1621</v>
      </c>
      <c r="Q305" s="53" t="s">
        <v>1621</v>
      </c>
    </row>
    <row r="306" spans="1:17" ht="25.5" x14ac:dyDescent="0.2">
      <c r="A306" s="56" t="s">
        <v>2010</v>
      </c>
      <c r="B306" s="35" t="s">
        <v>1730</v>
      </c>
      <c r="C306" s="46">
        <v>36</v>
      </c>
      <c r="D306" s="46">
        <v>35030</v>
      </c>
      <c r="E306" s="43">
        <v>7.8</v>
      </c>
      <c r="F306" s="46">
        <v>39674</v>
      </c>
      <c r="G306" s="43">
        <v>9.4</v>
      </c>
      <c r="H306" s="46">
        <v>22834</v>
      </c>
      <c r="I306" s="44">
        <v>25914</v>
      </c>
      <c r="J306" s="44">
        <v>26873</v>
      </c>
      <c r="K306" s="44">
        <v>28163</v>
      </c>
      <c r="L306" s="47">
        <v>31504</v>
      </c>
      <c r="M306" s="47">
        <v>39424</v>
      </c>
      <c r="N306" s="47">
        <v>44904</v>
      </c>
      <c r="O306" s="47">
        <v>46594</v>
      </c>
      <c r="P306" s="53">
        <v>48638</v>
      </c>
      <c r="Q306" s="53" t="s">
        <v>1621</v>
      </c>
    </row>
    <row r="307" spans="1:17" ht="25.5" x14ac:dyDescent="0.2">
      <c r="A307" s="56" t="s">
        <v>2011</v>
      </c>
      <c r="B307" s="35" t="s">
        <v>1732</v>
      </c>
      <c r="C307" s="46">
        <v>22</v>
      </c>
      <c r="D307" s="42">
        <v>32568</v>
      </c>
      <c r="E307" s="43">
        <v>18.399999999999999</v>
      </c>
      <c r="F307" s="42">
        <v>34337</v>
      </c>
      <c r="G307" s="43">
        <v>12.8</v>
      </c>
      <c r="H307" s="52">
        <v>19126</v>
      </c>
      <c r="I307" s="47">
        <v>24874</v>
      </c>
      <c r="J307" s="47">
        <v>27750</v>
      </c>
      <c r="K307" s="47">
        <v>29006</v>
      </c>
      <c r="L307" s="44">
        <v>30831</v>
      </c>
      <c r="M307" s="47">
        <v>35435</v>
      </c>
      <c r="N307" s="47">
        <v>38250</v>
      </c>
      <c r="O307" s="47">
        <v>39996</v>
      </c>
      <c r="P307" s="53">
        <v>41977</v>
      </c>
      <c r="Q307" s="53" t="s">
        <v>1621</v>
      </c>
    </row>
    <row r="308" spans="1:17" ht="38.25" x14ac:dyDescent="0.2">
      <c r="A308" s="34" t="s">
        <v>2012</v>
      </c>
      <c r="B308" s="35" t="s">
        <v>1734</v>
      </c>
      <c r="C308" s="42">
        <v>112</v>
      </c>
      <c r="D308" s="46">
        <v>16402</v>
      </c>
      <c r="E308" s="43">
        <v>16.8</v>
      </c>
      <c r="F308" s="46">
        <v>19874</v>
      </c>
      <c r="G308" s="43">
        <v>9.4</v>
      </c>
      <c r="H308" s="52" t="s">
        <v>1621</v>
      </c>
      <c r="I308" s="53">
        <v>7448</v>
      </c>
      <c r="J308" s="47">
        <v>8877</v>
      </c>
      <c r="K308" s="47">
        <v>9850</v>
      </c>
      <c r="L308" s="47">
        <v>12747</v>
      </c>
      <c r="M308" s="47">
        <v>20401</v>
      </c>
      <c r="N308" s="47">
        <v>24247</v>
      </c>
      <c r="O308" s="47">
        <v>26283</v>
      </c>
      <c r="P308" s="47">
        <v>28642</v>
      </c>
      <c r="Q308" s="53" t="s">
        <v>1621</v>
      </c>
    </row>
    <row r="309" spans="1:17" x14ac:dyDescent="0.2">
      <c r="A309" s="56" t="s">
        <v>2013</v>
      </c>
      <c r="B309" s="35" t="s">
        <v>1736</v>
      </c>
      <c r="C309" s="46">
        <v>32</v>
      </c>
      <c r="D309" s="46">
        <v>19942</v>
      </c>
      <c r="E309" s="55"/>
      <c r="F309" s="52">
        <v>24602</v>
      </c>
      <c r="G309" s="43">
        <v>7.9</v>
      </c>
      <c r="H309" s="52">
        <v>7240</v>
      </c>
      <c r="I309" s="53">
        <v>10930</v>
      </c>
      <c r="J309" s="47">
        <v>12584</v>
      </c>
      <c r="K309" s="47">
        <v>14072</v>
      </c>
      <c r="L309" s="47">
        <v>16886</v>
      </c>
      <c r="M309" s="47">
        <v>23494</v>
      </c>
      <c r="N309" s="53">
        <v>26072</v>
      </c>
      <c r="O309" s="53">
        <v>28319</v>
      </c>
      <c r="P309" s="53" t="s">
        <v>1621</v>
      </c>
      <c r="Q309" s="53" t="s">
        <v>1621</v>
      </c>
    </row>
    <row r="310" spans="1:17" ht="25.5" x14ac:dyDescent="0.2">
      <c r="A310" s="56" t="s">
        <v>2014</v>
      </c>
      <c r="B310" s="35" t="s">
        <v>1738</v>
      </c>
      <c r="C310" s="46">
        <v>80</v>
      </c>
      <c r="D310" s="52">
        <v>14259</v>
      </c>
      <c r="E310" s="43">
        <v>10.5</v>
      </c>
      <c r="F310" s="46">
        <v>18016</v>
      </c>
      <c r="G310" s="43">
        <v>9.9</v>
      </c>
      <c r="H310" s="52" t="s">
        <v>1621</v>
      </c>
      <c r="I310" s="53">
        <v>6782</v>
      </c>
      <c r="J310" s="53">
        <v>7650</v>
      </c>
      <c r="K310" s="47">
        <v>8937</v>
      </c>
      <c r="L310" s="47">
        <v>11309</v>
      </c>
      <c r="M310" s="53">
        <v>18400</v>
      </c>
      <c r="N310" s="53">
        <v>22977</v>
      </c>
      <c r="O310" s="47">
        <v>25380</v>
      </c>
      <c r="P310" s="53">
        <v>27898</v>
      </c>
      <c r="Q310" s="53" t="s">
        <v>1621</v>
      </c>
    </row>
    <row r="311" spans="1:17" ht="25.5" x14ac:dyDescent="0.2">
      <c r="A311" s="34" t="s">
        <v>2015</v>
      </c>
      <c r="B311" s="35" t="s">
        <v>1740</v>
      </c>
      <c r="C311" s="46">
        <v>85</v>
      </c>
      <c r="D311" s="42">
        <v>39665</v>
      </c>
      <c r="E311" s="43">
        <v>5.5</v>
      </c>
      <c r="F311" s="42">
        <v>47312</v>
      </c>
      <c r="G311" s="43">
        <v>8.6</v>
      </c>
      <c r="H311" s="46">
        <v>22961</v>
      </c>
      <c r="I311" s="44">
        <v>27966</v>
      </c>
      <c r="J311" s="44">
        <v>30092</v>
      </c>
      <c r="K311" s="44">
        <v>32254</v>
      </c>
      <c r="L311" s="44">
        <v>36296</v>
      </c>
      <c r="M311" s="47">
        <v>44942</v>
      </c>
      <c r="N311" s="53">
        <v>51456</v>
      </c>
      <c r="O311" s="53">
        <v>56723</v>
      </c>
      <c r="P311" s="53">
        <v>62236</v>
      </c>
      <c r="Q311" s="53" t="s">
        <v>1621</v>
      </c>
    </row>
    <row r="312" spans="1:17" ht="25.5" x14ac:dyDescent="0.2">
      <c r="A312" s="56" t="s">
        <v>2016</v>
      </c>
      <c r="B312" s="35" t="s">
        <v>1742</v>
      </c>
      <c r="C312" s="52" t="s">
        <v>1621</v>
      </c>
      <c r="D312" s="52">
        <v>34416</v>
      </c>
      <c r="E312" s="55"/>
      <c r="F312" s="52">
        <v>42278</v>
      </c>
      <c r="G312" s="43">
        <v>5.4</v>
      </c>
      <c r="H312" s="52" t="s">
        <v>1621</v>
      </c>
      <c r="I312" s="53" t="s">
        <v>1621</v>
      </c>
      <c r="J312" s="53" t="s">
        <v>1621</v>
      </c>
      <c r="K312" s="53" t="s">
        <v>1621</v>
      </c>
      <c r="L312" s="53">
        <v>31898</v>
      </c>
      <c r="M312" s="53" t="s">
        <v>1621</v>
      </c>
      <c r="N312" s="53" t="s">
        <v>1621</v>
      </c>
      <c r="O312" s="53" t="s">
        <v>1621</v>
      </c>
      <c r="P312" s="53" t="s">
        <v>1621</v>
      </c>
      <c r="Q312" s="53" t="s">
        <v>1621</v>
      </c>
    </row>
    <row r="313" spans="1:17" ht="51" x14ac:dyDescent="0.2">
      <c r="A313" s="56" t="s">
        <v>2017</v>
      </c>
      <c r="B313" s="35" t="s">
        <v>1744</v>
      </c>
      <c r="C313" s="52" t="s">
        <v>1621</v>
      </c>
      <c r="D313" s="52" t="s">
        <v>1621</v>
      </c>
      <c r="E313" s="55"/>
      <c r="F313" s="52" t="s">
        <v>1621</v>
      </c>
      <c r="G313" s="55"/>
      <c r="H313" s="52" t="s">
        <v>1621</v>
      </c>
      <c r="I313" s="53" t="s">
        <v>1621</v>
      </c>
      <c r="J313" s="53" t="s">
        <v>1621</v>
      </c>
      <c r="K313" s="53" t="s">
        <v>1621</v>
      </c>
      <c r="L313" s="53" t="s">
        <v>1621</v>
      </c>
      <c r="M313" s="53" t="s">
        <v>1621</v>
      </c>
      <c r="N313" s="53" t="s">
        <v>1621</v>
      </c>
      <c r="O313" s="53" t="s">
        <v>1621</v>
      </c>
      <c r="P313" s="53" t="s">
        <v>1621</v>
      </c>
      <c r="Q313" s="53" t="s">
        <v>1621</v>
      </c>
    </row>
    <row r="314" spans="1:17" ht="25.5" x14ac:dyDescent="0.2">
      <c r="A314" s="56" t="s">
        <v>2018</v>
      </c>
      <c r="B314" s="35" t="s">
        <v>1746</v>
      </c>
      <c r="C314" s="52" t="s">
        <v>1621</v>
      </c>
      <c r="D314" s="52" t="s">
        <v>1621</v>
      </c>
      <c r="E314" s="55"/>
      <c r="F314" s="52" t="s">
        <v>1621</v>
      </c>
      <c r="G314" s="55"/>
      <c r="H314" s="52" t="s">
        <v>1621</v>
      </c>
      <c r="I314" s="53" t="s">
        <v>1621</v>
      </c>
      <c r="J314" s="53" t="s">
        <v>1621</v>
      </c>
      <c r="K314" s="53" t="s">
        <v>1621</v>
      </c>
      <c r="L314" s="53" t="s">
        <v>1621</v>
      </c>
      <c r="M314" s="53" t="s">
        <v>1621</v>
      </c>
      <c r="N314" s="53" t="s">
        <v>1621</v>
      </c>
      <c r="O314" s="53" t="s">
        <v>1621</v>
      </c>
      <c r="P314" s="53" t="s">
        <v>1621</v>
      </c>
      <c r="Q314" s="53" t="s">
        <v>1621</v>
      </c>
    </row>
    <row r="315" spans="1:17" ht="25.5" x14ac:dyDescent="0.2">
      <c r="A315" s="56" t="s">
        <v>2019</v>
      </c>
      <c r="B315" s="35" t="s">
        <v>1748</v>
      </c>
      <c r="C315" s="52">
        <v>19</v>
      </c>
      <c r="D315" s="46">
        <v>38753</v>
      </c>
      <c r="E315" s="43">
        <v>0.2</v>
      </c>
      <c r="F315" s="42">
        <v>43102</v>
      </c>
      <c r="G315" s="43">
        <v>0.1</v>
      </c>
      <c r="H315" s="46">
        <v>24772</v>
      </c>
      <c r="I315" s="47">
        <v>27790</v>
      </c>
      <c r="J315" s="47">
        <v>28949</v>
      </c>
      <c r="K315" s="47">
        <v>33958</v>
      </c>
      <c r="L315" s="47">
        <v>36708</v>
      </c>
      <c r="M315" s="47">
        <v>44816</v>
      </c>
      <c r="N315" s="53">
        <v>50066</v>
      </c>
      <c r="O315" s="53">
        <v>51211</v>
      </c>
      <c r="P315" s="53" t="s">
        <v>1621</v>
      </c>
      <c r="Q315" s="53" t="s">
        <v>1621</v>
      </c>
    </row>
    <row r="316" spans="1:17" ht="38.25" x14ac:dyDescent="0.2">
      <c r="A316" s="56" t="s">
        <v>2020</v>
      </c>
      <c r="B316" s="35" t="s">
        <v>1750</v>
      </c>
      <c r="C316" s="52">
        <v>53</v>
      </c>
      <c r="D316" s="46">
        <v>41581</v>
      </c>
      <c r="E316" s="55"/>
      <c r="F316" s="42">
        <v>49226</v>
      </c>
      <c r="G316" s="43">
        <v>11</v>
      </c>
      <c r="H316" s="52">
        <v>23405</v>
      </c>
      <c r="I316" s="47">
        <v>29055</v>
      </c>
      <c r="J316" s="47">
        <v>31343</v>
      </c>
      <c r="K316" s="47">
        <v>33812</v>
      </c>
      <c r="L316" s="44">
        <v>38122</v>
      </c>
      <c r="M316" s="47">
        <v>46312</v>
      </c>
      <c r="N316" s="53">
        <v>55601</v>
      </c>
      <c r="O316" s="53">
        <v>60259</v>
      </c>
      <c r="P316" s="53" t="s">
        <v>1621</v>
      </c>
      <c r="Q316" s="53" t="s">
        <v>1621</v>
      </c>
    </row>
    <row r="317" spans="1:17" ht="25.5" x14ac:dyDescent="0.2">
      <c r="A317" s="56" t="s">
        <v>2021</v>
      </c>
      <c r="B317" s="35" t="s">
        <v>1752</v>
      </c>
      <c r="C317" s="52" t="s">
        <v>1621</v>
      </c>
      <c r="D317" s="52" t="s">
        <v>1621</v>
      </c>
      <c r="E317" s="55"/>
      <c r="F317" s="52" t="s">
        <v>1621</v>
      </c>
      <c r="G317" s="55"/>
      <c r="H317" s="52" t="s">
        <v>1621</v>
      </c>
      <c r="I317" s="53" t="s">
        <v>1621</v>
      </c>
      <c r="J317" s="53" t="s">
        <v>1621</v>
      </c>
      <c r="K317" s="53" t="s">
        <v>1621</v>
      </c>
      <c r="L317" s="53" t="s">
        <v>1621</v>
      </c>
      <c r="M317" s="53" t="s">
        <v>1621</v>
      </c>
      <c r="N317" s="53" t="s">
        <v>1621</v>
      </c>
      <c r="O317" s="53" t="s">
        <v>1621</v>
      </c>
      <c r="P317" s="53" t="s">
        <v>1621</v>
      </c>
      <c r="Q317" s="53" t="s">
        <v>1621</v>
      </c>
    </row>
    <row r="318" spans="1:17" ht="25.5" x14ac:dyDescent="0.2">
      <c r="A318" s="34" t="s">
        <v>2022</v>
      </c>
      <c r="B318" s="35" t="s">
        <v>1754</v>
      </c>
      <c r="C318" s="46">
        <v>92</v>
      </c>
      <c r="D318" s="46">
        <v>36022</v>
      </c>
      <c r="E318" s="43">
        <v>12.1</v>
      </c>
      <c r="F318" s="46">
        <v>47040</v>
      </c>
      <c r="G318" s="43">
        <v>5.5</v>
      </c>
      <c r="H318" s="46">
        <v>20293</v>
      </c>
      <c r="I318" s="44">
        <v>24773</v>
      </c>
      <c r="J318" s="44">
        <v>26846</v>
      </c>
      <c r="K318" s="44">
        <v>28230</v>
      </c>
      <c r="L318" s="44">
        <v>31254</v>
      </c>
      <c r="M318" s="47">
        <v>41717</v>
      </c>
      <c r="N318" s="47">
        <v>48106</v>
      </c>
      <c r="O318" s="53">
        <v>53819</v>
      </c>
      <c r="P318" s="53">
        <v>61396</v>
      </c>
      <c r="Q318" s="53" t="s">
        <v>1621</v>
      </c>
    </row>
    <row r="319" spans="1:17" ht="38.25" x14ac:dyDescent="0.2">
      <c r="A319" s="56" t="s">
        <v>2023</v>
      </c>
      <c r="B319" s="35" t="s">
        <v>1756</v>
      </c>
      <c r="C319" s="46">
        <v>60</v>
      </c>
      <c r="D319" s="46">
        <v>36430</v>
      </c>
      <c r="E319" s="43">
        <v>10.6</v>
      </c>
      <c r="F319" s="46">
        <v>46036</v>
      </c>
      <c r="G319" s="43">
        <v>1.6</v>
      </c>
      <c r="H319" s="52">
        <v>21187</v>
      </c>
      <c r="I319" s="44">
        <v>25596</v>
      </c>
      <c r="J319" s="44">
        <v>27728</v>
      </c>
      <c r="K319" s="44">
        <v>28692</v>
      </c>
      <c r="L319" s="47">
        <v>32216</v>
      </c>
      <c r="M319" s="47">
        <v>42257</v>
      </c>
      <c r="N319" s="53">
        <v>48218</v>
      </c>
      <c r="O319" s="53">
        <v>54593</v>
      </c>
      <c r="P319" s="53">
        <v>61230</v>
      </c>
      <c r="Q319" s="53" t="s">
        <v>1621</v>
      </c>
    </row>
    <row r="320" spans="1:17" ht="38.25" x14ac:dyDescent="0.2">
      <c r="A320" s="56" t="s">
        <v>2024</v>
      </c>
      <c r="B320" s="35" t="s">
        <v>1758</v>
      </c>
      <c r="C320" s="52" t="s">
        <v>1621</v>
      </c>
      <c r="D320" s="52" t="s">
        <v>1621</v>
      </c>
      <c r="E320" s="55"/>
      <c r="F320" s="52">
        <v>40708</v>
      </c>
      <c r="G320" s="43">
        <v>3.6</v>
      </c>
      <c r="H320" s="52" t="s">
        <v>1621</v>
      </c>
      <c r="I320" s="53" t="s">
        <v>1621</v>
      </c>
      <c r="J320" s="53" t="s">
        <v>1621</v>
      </c>
      <c r="K320" s="53" t="s">
        <v>1621</v>
      </c>
      <c r="L320" s="53">
        <v>28868</v>
      </c>
      <c r="M320" s="53" t="s">
        <v>1621</v>
      </c>
      <c r="N320" s="53" t="s">
        <v>1621</v>
      </c>
      <c r="O320" s="53" t="s">
        <v>1621</v>
      </c>
      <c r="P320" s="53" t="s">
        <v>1621</v>
      </c>
      <c r="Q320" s="53" t="s">
        <v>1621</v>
      </c>
    </row>
    <row r="321" spans="1:17" ht="38.25" x14ac:dyDescent="0.2">
      <c r="A321" s="56" t="s">
        <v>2025</v>
      </c>
      <c r="B321" s="35" t="s">
        <v>1760</v>
      </c>
      <c r="C321" s="52">
        <v>27</v>
      </c>
      <c r="D321" s="52">
        <v>34324</v>
      </c>
      <c r="E321" s="43">
        <v>10.6</v>
      </c>
      <c r="F321" s="52">
        <v>50422</v>
      </c>
      <c r="G321" s="43">
        <v>13.8</v>
      </c>
      <c r="H321" s="52">
        <v>15865</v>
      </c>
      <c r="I321" s="47">
        <v>24302</v>
      </c>
      <c r="J321" s="47">
        <v>25065</v>
      </c>
      <c r="K321" s="47">
        <v>26491</v>
      </c>
      <c r="L321" s="47">
        <v>29939</v>
      </c>
      <c r="M321" s="53">
        <v>41088</v>
      </c>
      <c r="N321" s="53" t="s">
        <v>1621</v>
      </c>
      <c r="O321" s="53" t="s">
        <v>1621</v>
      </c>
      <c r="P321" s="53" t="s">
        <v>1621</v>
      </c>
      <c r="Q321" s="53" t="s">
        <v>1621</v>
      </c>
    </row>
    <row r="322" spans="1:17" ht="25.5" x14ac:dyDescent="0.2">
      <c r="A322" s="34" t="s">
        <v>2026</v>
      </c>
      <c r="B322" s="35" t="s">
        <v>1227</v>
      </c>
      <c r="C322" s="46">
        <v>38</v>
      </c>
      <c r="D322" s="42">
        <v>29115</v>
      </c>
      <c r="E322" s="43">
        <v>8</v>
      </c>
      <c r="F322" s="42">
        <v>32110</v>
      </c>
      <c r="G322" s="43">
        <v>10</v>
      </c>
      <c r="H322" s="52">
        <v>15482</v>
      </c>
      <c r="I322" s="47">
        <v>22265</v>
      </c>
      <c r="J322" s="44">
        <v>23671</v>
      </c>
      <c r="K322" s="44">
        <v>24573</v>
      </c>
      <c r="L322" s="44">
        <v>26447</v>
      </c>
      <c r="M322" s="47">
        <v>31593</v>
      </c>
      <c r="N322" s="47">
        <v>34716</v>
      </c>
      <c r="O322" s="53">
        <v>36650</v>
      </c>
      <c r="P322" s="53">
        <v>40342</v>
      </c>
      <c r="Q322" s="53" t="s">
        <v>1621</v>
      </c>
    </row>
    <row r="323" spans="1:17" ht="25.5" x14ac:dyDescent="0.2">
      <c r="A323" s="56" t="s">
        <v>2027</v>
      </c>
      <c r="B323" s="35" t="s">
        <v>1763</v>
      </c>
      <c r="C323" s="46">
        <v>38</v>
      </c>
      <c r="D323" s="42">
        <v>29115</v>
      </c>
      <c r="E323" s="43">
        <v>8</v>
      </c>
      <c r="F323" s="42">
        <v>32110</v>
      </c>
      <c r="G323" s="43">
        <v>10</v>
      </c>
      <c r="H323" s="52">
        <v>15482</v>
      </c>
      <c r="I323" s="47">
        <v>22265</v>
      </c>
      <c r="J323" s="44">
        <v>23671</v>
      </c>
      <c r="K323" s="44">
        <v>24573</v>
      </c>
      <c r="L323" s="44">
        <v>26447</v>
      </c>
      <c r="M323" s="47">
        <v>31593</v>
      </c>
      <c r="N323" s="47">
        <v>34716</v>
      </c>
      <c r="O323" s="53">
        <v>36650</v>
      </c>
      <c r="P323" s="53">
        <v>40342</v>
      </c>
      <c r="Q323" s="53" t="s">
        <v>1621</v>
      </c>
    </row>
    <row r="324" spans="1:17" ht="38.25" x14ac:dyDescent="0.2">
      <c r="A324" s="34" t="s">
        <v>2028</v>
      </c>
      <c r="B324" s="35" t="s">
        <v>1765</v>
      </c>
      <c r="C324" s="42">
        <v>182</v>
      </c>
      <c r="D324" s="46">
        <v>35413</v>
      </c>
      <c r="E324" s="43">
        <v>3.9</v>
      </c>
      <c r="F324" s="42">
        <v>44329</v>
      </c>
      <c r="G324" s="43">
        <v>8.6999999999999993</v>
      </c>
      <c r="H324" s="46">
        <v>13857</v>
      </c>
      <c r="I324" s="44">
        <v>22311</v>
      </c>
      <c r="J324" s="44">
        <v>24193</v>
      </c>
      <c r="K324" s="44">
        <v>26151</v>
      </c>
      <c r="L324" s="44">
        <v>30596</v>
      </c>
      <c r="M324" s="44">
        <v>42384</v>
      </c>
      <c r="N324" s="47">
        <v>49373</v>
      </c>
      <c r="O324" s="47">
        <v>52984</v>
      </c>
      <c r="P324" s="47">
        <v>59355</v>
      </c>
      <c r="Q324" s="53" t="s">
        <v>1621</v>
      </c>
    </row>
    <row r="325" spans="1:17" ht="25.5" x14ac:dyDescent="0.2">
      <c r="A325" s="56" t="s">
        <v>2029</v>
      </c>
      <c r="B325" s="35" t="s">
        <v>1767</v>
      </c>
      <c r="C325" s="46">
        <v>62</v>
      </c>
      <c r="D325" s="46">
        <v>29808</v>
      </c>
      <c r="E325" s="43">
        <v>10.3</v>
      </c>
      <c r="F325" s="46">
        <v>39776</v>
      </c>
      <c r="G325" s="43">
        <v>9</v>
      </c>
      <c r="H325" s="46">
        <v>13789</v>
      </c>
      <c r="I325" s="47">
        <v>20395</v>
      </c>
      <c r="J325" s="44">
        <v>22349</v>
      </c>
      <c r="K325" s="44">
        <v>23526</v>
      </c>
      <c r="L325" s="44">
        <v>26364</v>
      </c>
      <c r="M325" s="47">
        <v>36807</v>
      </c>
      <c r="N325" s="53">
        <v>43379</v>
      </c>
      <c r="O325" s="53">
        <v>47760</v>
      </c>
      <c r="P325" s="53">
        <v>53010</v>
      </c>
      <c r="Q325" s="53" t="s">
        <v>1621</v>
      </c>
    </row>
    <row r="326" spans="1:17" ht="38.25" x14ac:dyDescent="0.2">
      <c r="A326" s="56" t="s">
        <v>2030</v>
      </c>
      <c r="B326" s="35" t="s">
        <v>1769</v>
      </c>
      <c r="C326" s="46">
        <v>36</v>
      </c>
      <c r="D326" s="52">
        <v>37814</v>
      </c>
      <c r="E326" s="43">
        <v>2.5</v>
      </c>
      <c r="F326" s="46">
        <v>47577</v>
      </c>
      <c r="G326" s="55"/>
      <c r="H326" s="52">
        <v>12512</v>
      </c>
      <c r="I326" s="53">
        <v>21772</v>
      </c>
      <c r="J326" s="47">
        <v>24335</v>
      </c>
      <c r="K326" s="47">
        <v>26834</v>
      </c>
      <c r="L326" s="47">
        <v>32217</v>
      </c>
      <c r="M326" s="47">
        <v>45165</v>
      </c>
      <c r="N326" s="53">
        <v>51740</v>
      </c>
      <c r="O326" s="53" t="s">
        <v>1621</v>
      </c>
      <c r="P326" s="53" t="s">
        <v>1621</v>
      </c>
      <c r="Q326" s="53" t="s">
        <v>1621</v>
      </c>
    </row>
    <row r="327" spans="1:17" ht="38.25" x14ac:dyDescent="0.2">
      <c r="A327" s="56" t="s">
        <v>2031</v>
      </c>
      <c r="B327" s="35" t="s">
        <v>1771</v>
      </c>
      <c r="C327" s="52">
        <v>48</v>
      </c>
      <c r="D327" s="52">
        <v>43407</v>
      </c>
      <c r="E327" s="43">
        <v>11.4</v>
      </c>
      <c r="F327" s="46">
        <v>50343</v>
      </c>
      <c r="G327" s="43">
        <v>18.3</v>
      </c>
      <c r="H327" s="52">
        <v>18538</v>
      </c>
      <c r="I327" s="47">
        <v>26583</v>
      </c>
      <c r="J327" s="47">
        <v>28773</v>
      </c>
      <c r="K327" s="47">
        <v>31362</v>
      </c>
      <c r="L327" s="47">
        <v>37977</v>
      </c>
      <c r="M327" s="47">
        <v>48048</v>
      </c>
      <c r="N327" s="53">
        <v>53919</v>
      </c>
      <c r="O327" s="53">
        <v>58570</v>
      </c>
      <c r="P327" s="53" t="s">
        <v>1621</v>
      </c>
      <c r="Q327" s="53" t="s">
        <v>1621</v>
      </c>
    </row>
    <row r="328" spans="1:17" ht="25.5" x14ac:dyDescent="0.2">
      <c r="A328" s="56" t="s">
        <v>2032</v>
      </c>
      <c r="B328" s="35" t="s">
        <v>1773</v>
      </c>
      <c r="C328" s="52" t="s">
        <v>1621</v>
      </c>
      <c r="D328" s="52" t="s">
        <v>1621</v>
      </c>
      <c r="E328" s="55"/>
      <c r="F328" s="52" t="s">
        <v>1621</v>
      </c>
      <c r="G328" s="55"/>
      <c r="H328" s="52" t="s">
        <v>1621</v>
      </c>
      <c r="I328" s="53" t="s">
        <v>1621</v>
      </c>
      <c r="J328" s="53" t="s">
        <v>1621</v>
      </c>
      <c r="K328" s="53" t="s">
        <v>1621</v>
      </c>
      <c r="L328" s="53" t="s">
        <v>1621</v>
      </c>
      <c r="M328" s="53" t="s">
        <v>1621</v>
      </c>
      <c r="N328" s="53" t="s">
        <v>1621</v>
      </c>
      <c r="O328" s="53" t="s">
        <v>1621</v>
      </c>
      <c r="P328" s="53" t="s">
        <v>1621</v>
      </c>
      <c r="Q328" s="53" t="s">
        <v>1621</v>
      </c>
    </row>
    <row r="329" spans="1:17" ht="25.5" x14ac:dyDescent="0.2">
      <c r="A329" s="56" t="s">
        <v>2033</v>
      </c>
      <c r="B329" s="35" t="s">
        <v>1775</v>
      </c>
      <c r="C329" s="52">
        <v>10</v>
      </c>
      <c r="D329" s="52">
        <v>39636</v>
      </c>
      <c r="E329" s="43">
        <v>13.1</v>
      </c>
      <c r="F329" s="46">
        <v>39696</v>
      </c>
      <c r="G329" s="43">
        <v>2.9</v>
      </c>
      <c r="H329" s="52" t="s">
        <v>1621</v>
      </c>
      <c r="I329" s="53" t="s">
        <v>1621</v>
      </c>
      <c r="J329" s="53" t="s">
        <v>1621</v>
      </c>
      <c r="K329" s="53">
        <v>29858</v>
      </c>
      <c r="L329" s="53">
        <v>33276</v>
      </c>
      <c r="M329" s="53">
        <v>41234</v>
      </c>
      <c r="N329" s="53" t="s">
        <v>1621</v>
      </c>
      <c r="O329" s="53" t="s">
        <v>1621</v>
      </c>
      <c r="P329" s="53" t="s">
        <v>1621</v>
      </c>
      <c r="Q329" s="53" t="s">
        <v>1621</v>
      </c>
    </row>
    <row r="330" spans="1:17" ht="25.5" x14ac:dyDescent="0.2">
      <c r="A330" s="56" t="s">
        <v>2034</v>
      </c>
      <c r="B330" s="35" t="s">
        <v>1777</v>
      </c>
      <c r="C330" s="52">
        <v>14</v>
      </c>
      <c r="D330" s="52" t="s">
        <v>1621</v>
      </c>
      <c r="E330" s="55"/>
      <c r="F330" s="52">
        <v>39889</v>
      </c>
      <c r="G330" s="43">
        <v>4</v>
      </c>
      <c r="H330" s="52" t="s">
        <v>1621</v>
      </c>
      <c r="I330" s="53" t="s">
        <v>1621</v>
      </c>
      <c r="J330" s="53" t="s">
        <v>1621</v>
      </c>
      <c r="K330" s="53" t="s">
        <v>1621</v>
      </c>
      <c r="L330" s="53" t="s">
        <v>1621</v>
      </c>
      <c r="M330" s="53" t="s">
        <v>1621</v>
      </c>
      <c r="N330" s="53" t="s">
        <v>1621</v>
      </c>
      <c r="O330" s="53" t="s">
        <v>1621</v>
      </c>
      <c r="P330" s="53" t="s">
        <v>1621</v>
      </c>
      <c r="Q330" s="53" t="s">
        <v>1621</v>
      </c>
    </row>
    <row r="331" spans="1:17" ht="25.5" x14ac:dyDescent="0.2">
      <c r="A331" s="56" t="s">
        <v>2035</v>
      </c>
      <c r="B331" s="35" t="s">
        <v>1779</v>
      </c>
      <c r="C331" s="52" t="s">
        <v>1621</v>
      </c>
      <c r="D331" s="52">
        <v>23920</v>
      </c>
      <c r="E331" s="55"/>
      <c r="F331" s="52">
        <v>26608</v>
      </c>
      <c r="G331" s="43">
        <v>3.9</v>
      </c>
      <c r="H331" s="52" t="s">
        <v>1621</v>
      </c>
      <c r="I331" s="53" t="s">
        <v>1621</v>
      </c>
      <c r="J331" s="53" t="s">
        <v>1621</v>
      </c>
      <c r="K331" s="53" t="s">
        <v>1621</v>
      </c>
      <c r="L331" s="53">
        <v>22110</v>
      </c>
      <c r="M331" s="53" t="s">
        <v>1621</v>
      </c>
      <c r="N331" s="53" t="s">
        <v>1621</v>
      </c>
      <c r="O331" s="53" t="s">
        <v>1621</v>
      </c>
      <c r="P331" s="53" t="s">
        <v>1621</v>
      </c>
      <c r="Q331" s="53" t="s">
        <v>1621</v>
      </c>
    </row>
    <row r="332" spans="1:17" ht="38.25" x14ac:dyDescent="0.2">
      <c r="A332" s="34" t="s">
        <v>2036</v>
      </c>
      <c r="B332" s="35" t="s">
        <v>1781</v>
      </c>
      <c r="C332" s="42">
        <v>119</v>
      </c>
      <c r="D332" s="42">
        <v>27986</v>
      </c>
      <c r="E332" s="43">
        <v>11.9</v>
      </c>
      <c r="F332" s="42">
        <v>32283</v>
      </c>
      <c r="G332" s="43">
        <v>12.4</v>
      </c>
      <c r="H332" s="46">
        <v>8624</v>
      </c>
      <c r="I332" s="47">
        <v>15517</v>
      </c>
      <c r="J332" s="47">
        <v>18643</v>
      </c>
      <c r="K332" s="47">
        <v>21231</v>
      </c>
      <c r="L332" s="44">
        <v>24622</v>
      </c>
      <c r="M332" s="44">
        <v>31996</v>
      </c>
      <c r="N332" s="47">
        <v>36205</v>
      </c>
      <c r="O332" s="47">
        <v>40189</v>
      </c>
      <c r="P332" s="47">
        <v>45058</v>
      </c>
      <c r="Q332" s="53" t="s">
        <v>1621</v>
      </c>
    </row>
    <row r="333" spans="1:17" ht="25.5" x14ac:dyDescent="0.2">
      <c r="A333" s="56" t="s">
        <v>2037</v>
      </c>
      <c r="B333" s="35" t="s">
        <v>1783</v>
      </c>
      <c r="C333" s="52">
        <v>15</v>
      </c>
      <c r="D333" s="52">
        <v>31612</v>
      </c>
      <c r="E333" s="43">
        <v>1.9</v>
      </c>
      <c r="F333" s="46">
        <v>37932</v>
      </c>
      <c r="G333" s="43">
        <v>9</v>
      </c>
      <c r="H333" s="52" t="s">
        <v>1621</v>
      </c>
      <c r="I333" s="47">
        <v>24389</v>
      </c>
      <c r="J333" s="47">
        <v>25137</v>
      </c>
      <c r="K333" s="47">
        <v>25645</v>
      </c>
      <c r="L333" s="47">
        <v>28394</v>
      </c>
      <c r="M333" s="53">
        <v>34762</v>
      </c>
      <c r="N333" s="53" t="s">
        <v>1621</v>
      </c>
      <c r="O333" s="53" t="s">
        <v>1621</v>
      </c>
      <c r="P333" s="53" t="s">
        <v>1621</v>
      </c>
      <c r="Q333" s="53" t="s">
        <v>1621</v>
      </c>
    </row>
    <row r="334" spans="1:17" ht="25.5" x14ac:dyDescent="0.2">
      <c r="A334" s="56" t="s">
        <v>2038</v>
      </c>
      <c r="B334" s="35" t="s">
        <v>1785</v>
      </c>
      <c r="C334" s="52">
        <v>24</v>
      </c>
      <c r="D334" s="52">
        <v>29549</v>
      </c>
      <c r="E334" s="43">
        <v>24.3</v>
      </c>
      <c r="F334" s="46">
        <v>31562</v>
      </c>
      <c r="G334" s="43">
        <v>11.9</v>
      </c>
      <c r="H334" s="52" t="s">
        <v>1621</v>
      </c>
      <c r="I334" s="53" t="s">
        <v>1621</v>
      </c>
      <c r="J334" s="53">
        <v>16888</v>
      </c>
      <c r="K334" s="53">
        <v>18927</v>
      </c>
      <c r="L334" s="53">
        <v>23333</v>
      </c>
      <c r="M334" s="53">
        <v>31985</v>
      </c>
      <c r="N334" s="53">
        <v>37421</v>
      </c>
      <c r="O334" s="53" t="s">
        <v>1621</v>
      </c>
      <c r="P334" s="53" t="s">
        <v>1621</v>
      </c>
      <c r="Q334" s="53" t="s">
        <v>1621</v>
      </c>
    </row>
    <row r="335" spans="1:17" ht="38.25" x14ac:dyDescent="0.2">
      <c r="A335" s="56" t="s">
        <v>2039</v>
      </c>
      <c r="B335" s="35" t="s">
        <v>1787</v>
      </c>
      <c r="C335" s="52">
        <v>7</v>
      </c>
      <c r="D335" s="52">
        <v>31094</v>
      </c>
      <c r="E335" s="55"/>
      <c r="F335" s="52">
        <v>39407</v>
      </c>
      <c r="G335" s="43">
        <v>2.1</v>
      </c>
      <c r="H335" s="52" t="s">
        <v>1621</v>
      </c>
      <c r="I335" s="53" t="s">
        <v>1621</v>
      </c>
      <c r="J335" s="53" t="s">
        <v>1621</v>
      </c>
      <c r="K335" s="53">
        <v>23381</v>
      </c>
      <c r="L335" s="53" t="s">
        <v>1621</v>
      </c>
      <c r="M335" s="53" t="s">
        <v>1621</v>
      </c>
      <c r="N335" s="53" t="s">
        <v>1621</v>
      </c>
      <c r="O335" s="53" t="s">
        <v>1621</v>
      </c>
      <c r="P335" s="53" t="s">
        <v>1621</v>
      </c>
      <c r="Q335" s="53" t="s">
        <v>1621</v>
      </c>
    </row>
    <row r="336" spans="1:17" ht="25.5" x14ac:dyDescent="0.2">
      <c r="A336" s="56" t="s">
        <v>2040</v>
      </c>
      <c r="B336" s="35" t="s">
        <v>1789</v>
      </c>
      <c r="C336" s="52">
        <v>7</v>
      </c>
      <c r="D336" s="52">
        <v>25992</v>
      </c>
      <c r="E336" s="43">
        <v>1.6</v>
      </c>
      <c r="F336" s="46">
        <v>26904</v>
      </c>
      <c r="G336" s="43">
        <v>4.4000000000000004</v>
      </c>
      <c r="H336" s="52" t="s">
        <v>1621</v>
      </c>
      <c r="I336" s="53" t="s">
        <v>1621</v>
      </c>
      <c r="J336" s="53">
        <v>16527</v>
      </c>
      <c r="K336" s="53">
        <v>20161</v>
      </c>
      <c r="L336" s="53">
        <v>24377</v>
      </c>
      <c r="M336" s="53">
        <v>27307</v>
      </c>
      <c r="N336" s="53">
        <v>29869</v>
      </c>
      <c r="O336" s="53" t="s">
        <v>1621</v>
      </c>
      <c r="P336" s="53" t="s">
        <v>1621</v>
      </c>
      <c r="Q336" s="53" t="s">
        <v>1621</v>
      </c>
    </row>
    <row r="337" spans="1:17" ht="25.5" x14ac:dyDescent="0.2">
      <c r="A337" s="56" t="s">
        <v>2041</v>
      </c>
      <c r="B337" s="35" t="s">
        <v>1791</v>
      </c>
      <c r="C337" s="46">
        <v>27</v>
      </c>
      <c r="D337" s="52">
        <v>21374</v>
      </c>
      <c r="E337" s="43">
        <v>0.9</v>
      </c>
      <c r="F337" s="46">
        <v>23069</v>
      </c>
      <c r="G337" s="43">
        <v>5.2</v>
      </c>
      <c r="H337" s="52">
        <v>6307</v>
      </c>
      <c r="I337" s="47">
        <v>8387</v>
      </c>
      <c r="J337" s="53">
        <v>9880</v>
      </c>
      <c r="K337" s="53">
        <v>11316</v>
      </c>
      <c r="L337" s="53">
        <v>15949</v>
      </c>
      <c r="M337" s="53">
        <v>24960</v>
      </c>
      <c r="N337" s="47">
        <v>30822</v>
      </c>
      <c r="O337" s="53">
        <v>32945</v>
      </c>
      <c r="P337" s="53" t="s">
        <v>1621</v>
      </c>
      <c r="Q337" s="53" t="s">
        <v>1621</v>
      </c>
    </row>
    <row r="338" spans="1:17" ht="38.25" x14ac:dyDescent="0.2">
      <c r="A338" s="56" t="s">
        <v>2042</v>
      </c>
      <c r="B338" s="35" t="s">
        <v>1793</v>
      </c>
      <c r="C338" s="46">
        <v>40</v>
      </c>
      <c r="D338" s="46">
        <v>30009</v>
      </c>
      <c r="E338" s="43">
        <v>12.8</v>
      </c>
      <c r="F338" s="46">
        <v>36475</v>
      </c>
      <c r="G338" s="43">
        <v>17.8</v>
      </c>
      <c r="H338" s="52">
        <v>12570</v>
      </c>
      <c r="I338" s="47">
        <v>20730</v>
      </c>
      <c r="J338" s="47">
        <v>22275</v>
      </c>
      <c r="K338" s="44">
        <v>23740</v>
      </c>
      <c r="L338" s="47">
        <v>25963</v>
      </c>
      <c r="M338" s="47">
        <v>33528</v>
      </c>
      <c r="N338" s="53">
        <v>39884</v>
      </c>
      <c r="O338" s="53">
        <v>45696</v>
      </c>
      <c r="P338" s="53" t="s">
        <v>1621</v>
      </c>
      <c r="Q338" s="53" t="s">
        <v>1621</v>
      </c>
    </row>
    <row r="339" spans="1:17" ht="51" x14ac:dyDescent="0.2">
      <c r="A339" s="34" t="s">
        <v>2043</v>
      </c>
      <c r="B339" s="35" t="s">
        <v>1795</v>
      </c>
      <c r="C339" s="46">
        <v>112</v>
      </c>
      <c r="D339" s="42">
        <v>33522</v>
      </c>
      <c r="E339" s="43">
        <v>10.4</v>
      </c>
      <c r="F339" s="42">
        <v>35559</v>
      </c>
      <c r="G339" s="43">
        <v>8.8000000000000007</v>
      </c>
      <c r="H339" s="46">
        <v>18355</v>
      </c>
      <c r="I339" s="44">
        <v>24938</v>
      </c>
      <c r="J339" s="44">
        <v>25608</v>
      </c>
      <c r="K339" s="44">
        <v>26863</v>
      </c>
      <c r="L339" s="44">
        <v>30641</v>
      </c>
      <c r="M339" s="44">
        <v>37717</v>
      </c>
      <c r="N339" s="44">
        <v>41331</v>
      </c>
      <c r="O339" s="47">
        <v>43022</v>
      </c>
      <c r="P339" s="47">
        <v>46205</v>
      </c>
      <c r="Q339" s="53" t="s">
        <v>1621</v>
      </c>
    </row>
    <row r="340" spans="1:17" ht="38.25" x14ac:dyDescent="0.2">
      <c r="A340" s="56" t="s">
        <v>2044</v>
      </c>
      <c r="B340" s="35" t="s">
        <v>1797</v>
      </c>
      <c r="C340" s="46">
        <v>112</v>
      </c>
      <c r="D340" s="42">
        <v>33522</v>
      </c>
      <c r="E340" s="43">
        <v>10.4</v>
      </c>
      <c r="F340" s="42">
        <v>35559</v>
      </c>
      <c r="G340" s="43">
        <v>8.8000000000000007</v>
      </c>
      <c r="H340" s="46">
        <v>18355</v>
      </c>
      <c r="I340" s="44">
        <v>24938</v>
      </c>
      <c r="J340" s="44">
        <v>25608</v>
      </c>
      <c r="K340" s="44">
        <v>26863</v>
      </c>
      <c r="L340" s="44">
        <v>30641</v>
      </c>
      <c r="M340" s="44">
        <v>37717</v>
      </c>
      <c r="N340" s="44">
        <v>41331</v>
      </c>
      <c r="O340" s="47">
        <v>43022</v>
      </c>
      <c r="P340" s="47">
        <v>46205</v>
      </c>
      <c r="Q340" s="53" t="s">
        <v>1621</v>
      </c>
    </row>
    <row r="341" spans="1:17" x14ac:dyDescent="0.2">
      <c r="A341" s="34" t="s">
        <v>2045</v>
      </c>
      <c r="B341" s="35" t="s">
        <v>1799</v>
      </c>
      <c r="C341" s="42">
        <v>355</v>
      </c>
      <c r="D341" s="42">
        <v>31447</v>
      </c>
      <c r="E341" s="43">
        <v>6.8</v>
      </c>
      <c r="F341" s="42">
        <v>33204</v>
      </c>
      <c r="G341" s="43">
        <v>8.1</v>
      </c>
      <c r="H341" s="46">
        <v>11146</v>
      </c>
      <c r="I341" s="44">
        <v>18126</v>
      </c>
      <c r="J341" s="44">
        <v>20578</v>
      </c>
      <c r="K341" s="44">
        <v>22598</v>
      </c>
      <c r="L341" s="44">
        <v>26862</v>
      </c>
      <c r="M341" s="44">
        <v>36273</v>
      </c>
      <c r="N341" s="44">
        <v>41314</v>
      </c>
      <c r="O341" s="44">
        <v>43995</v>
      </c>
      <c r="P341" s="44">
        <v>47045</v>
      </c>
      <c r="Q341" s="47">
        <v>55376</v>
      </c>
    </row>
    <row r="342" spans="1:17" x14ac:dyDescent="0.2">
      <c r="A342" s="56" t="s">
        <v>2046</v>
      </c>
      <c r="B342" s="35" t="s">
        <v>1801</v>
      </c>
      <c r="C342" s="42">
        <v>355</v>
      </c>
      <c r="D342" s="42">
        <v>31447</v>
      </c>
      <c r="E342" s="43">
        <v>6.8</v>
      </c>
      <c r="F342" s="42">
        <v>33204</v>
      </c>
      <c r="G342" s="43">
        <v>8.1</v>
      </c>
      <c r="H342" s="46">
        <v>11146</v>
      </c>
      <c r="I342" s="44">
        <v>18126</v>
      </c>
      <c r="J342" s="44">
        <v>20578</v>
      </c>
      <c r="K342" s="44">
        <v>22598</v>
      </c>
      <c r="L342" s="44">
        <v>26862</v>
      </c>
      <c r="M342" s="44">
        <v>36273</v>
      </c>
      <c r="N342" s="44">
        <v>41314</v>
      </c>
      <c r="O342" s="44">
        <v>43995</v>
      </c>
      <c r="P342" s="44">
        <v>47045</v>
      </c>
      <c r="Q342" s="47">
        <v>55376</v>
      </c>
    </row>
    <row r="343" spans="1:17" ht="25.5" x14ac:dyDescent="0.2">
      <c r="A343" s="34" t="s">
        <v>2047</v>
      </c>
      <c r="B343" s="35" t="s">
        <v>1803</v>
      </c>
      <c r="C343" s="42">
        <v>449</v>
      </c>
      <c r="D343" s="42">
        <v>27415</v>
      </c>
      <c r="E343" s="43">
        <v>3.9</v>
      </c>
      <c r="F343" s="42">
        <v>31433</v>
      </c>
      <c r="G343" s="43">
        <v>2.8</v>
      </c>
      <c r="H343" s="42">
        <v>11061</v>
      </c>
      <c r="I343" s="44">
        <v>16481</v>
      </c>
      <c r="J343" s="44">
        <v>18832</v>
      </c>
      <c r="K343" s="44">
        <v>20837</v>
      </c>
      <c r="L343" s="44">
        <v>24339</v>
      </c>
      <c r="M343" s="44">
        <v>30980</v>
      </c>
      <c r="N343" s="44">
        <v>36078</v>
      </c>
      <c r="O343" s="44">
        <v>38607</v>
      </c>
      <c r="P343" s="44">
        <v>42905</v>
      </c>
      <c r="Q343" s="47">
        <v>52881</v>
      </c>
    </row>
    <row r="344" spans="1:17" ht="25.5" x14ac:dyDescent="0.2">
      <c r="A344" s="56" t="s">
        <v>2048</v>
      </c>
      <c r="B344" s="35" t="s">
        <v>1805</v>
      </c>
      <c r="C344" s="42">
        <v>319</v>
      </c>
      <c r="D344" s="42">
        <v>30178</v>
      </c>
      <c r="E344" s="43">
        <v>0.1</v>
      </c>
      <c r="F344" s="42">
        <v>34717</v>
      </c>
      <c r="G344" s="43">
        <v>2.9</v>
      </c>
      <c r="H344" s="46">
        <v>12573</v>
      </c>
      <c r="I344" s="44">
        <v>19086</v>
      </c>
      <c r="J344" s="44">
        <v>21566</v>
      </c>
      <c r="K344" s="44">
        <v>23706</v>
      </c>
      <c r="L344" s="44">
        <v>26876</v>
      </c>
      <c r="M344" s="44">
        <v>34535</v>
      </c>
      <c r="N344" s="44">
        <v>39108</v>
      </c>
      <c r="O344" s="44">
        <v>43535</v>
      </c>
      <c r="P344" s="44">
        <v>46167</v>
      </c>
      <c r="Q344" s="53">
        <v>56334</v>
      </c>
    </row>
    <row r="345" spans="1:17" ht="25.5" x14ac:dyDescent="0.2">
      <c r="A345" s="56" t="s">
        <v>2049</v>
      </c>
      <c r="B345" s="35" t="s">
        <v>1807</v>
      </c>
      <c r="C345" s="46">
        <v>69</v>
      </c>
      <c r="D345" s="42">
        <v>22499</v>
      </c>
      <c r="E345" s="43">
        <v>13.5</v>
      </c>
      <c r="F345" s="42">
        <v>24109</v>
      </c>
      <c r="G345" s="43">
        <v>8.3000000000000007</v>
      </c>
      <c r="H345" s="52">
        <v>9749</v>
      </c>
      <c r="I345" s="47">
        <v>13159</v>
      </c>
      <c r="J345" s="47">
        <v>15002</v>
      </c>
      <c r="K345" s="47">
        <v>16590</v>
      </c>
      <c r="L345" s="47">
        <v>19601</v>
      </c>
      <c r="M345" s="44">
        <v>24991</v>
      </c>
      <c r="N345" s="47">
        <v>27798</v>
      </c>
      <c r="O345" s="47">
        <v>30075</v>
      </c>
      <c r="P345" s="47">
        <v>33026</v>
      </c>
      <c r="Q345" s="53" t="s">
        <v>1621</v>
      </c>
    </row>
    <row r="346" spans="1:17" ht="25.5" x14ac:dyDescent="0.2">
      <c r="A346" s="56" t="s">
        <v>2050</v>
      </c>
      <c r="B346" s="35" t="s">
        <v>1809</v>
      </c>
      <c r="C346" s="46">
        <v>61</v>
      </c>
      <c r="D346" s="46">
        <v>21125</v>
      </c>
      <c r="E346" s="43">
        <v>4.7</v>
      </c>
      <c r="F346" s="42">
        <v>22577</v>
      </c>
      <c r="G346" s="43">
        <v>5.9</v>
      </c>
      <c r="H346" s="46">
        <v>9769</v>
      </c>
      <c r="I346" s="47">
        <v>12469</v>
      </c>
      <c r="J346" s="47">
        <v>14435</v>
      </c>
      <c r="K346" s="47">
        <v>15838</v>
      </c>
      <c r="L346" s="47">
        <v>18236</v>
      </c>
      <c r="M346" s="47">
        <v>23550</v>
      </c>
      <c r="N346" s="47">
        <v>26283</v>
      </c>
      <c r="O346" s="47">
        <v>28562</v>
      </c>
      <c r="P346" s="53">
        <v>30435</v>
      </c>
      <c r="Q346" s="53" t="s">
        <v>1621</v>
      </c>
    </row>
    <row r="347" spans="1:17" ht="38.25" x14ac:dyDescent="0.2">
      <c r="A347" s="34" t="s">
        <v>2051</v>
      </c>
      <c r="B347" s="35" t="s">
        <v>1811</v>
      </c>
      <c r="C347" s="52">
        <v>33</v>
      </c>
      <c r="D347" s="52">
        <v>21133</v>
      </c>
      <c r="E347" s="43">
        <v>23.4</v>
      </c>
      <c r="F347" s="46">
        <v>23616</v>
      </c>
      <c r="G347" s="43">
        <v>19</v>
      </c>
      <c r="H347" s="52" t="s">
        <v>1621</v>
      </c>
      <c r="I347" s="53">
        <v>7458</v>
      </c>
      <c r="J347" s="53">
        <v>9130</v>
      </c>
      <c r="K347" s="53">
        <v>11139</v>
      </c>
      <c r="L347" s="53">
        <v>15443</v>
      </c>
      <c r="M347" s="53">
        <v>23966</v>
      </c>
      <c r="N347" s="53">
        <v>29528</v>
      </c>
      <c r="O347" s="53">
        <v>30867</v>
      </c>
      <c r="P347" s="53" t="s">
        <v>1621</v>
      </c>
      <c r="Q347" s="53" t="s">
        <v>1621</v>
      </c>
    </row>
    <row r="348" spans="1:17" ht="25.5" x14ac:dyDescent="0.2">
      <c r="A348" s="56" t="s">
        <v>2052</v>
      </c>
      <c r="B348" s="35" t="s">
        <v>1813</v>
      </c>
      <c r="C348" s="52" t="s">
        <v>1621</v>
      </c>
      <c r="D348" s="52" t="s">
        <v>1621</v>
      </c>
      <c r="E348" s="55"/>
      <c r="F348" s="52" t="s">
        <v>1621</v>
      </c>
      <c r="G348" s="55"/>
      <c r="H348" s="52" t="s">
        <v>1621</v>
      </c>
      <c r="I348" s="53" t="s">
        <v>1621</v>
      </c>
      <c r="J348" s="53" t="s">
        <v>1621</v>
      </c>
      <c r="K348" s="53" t="s">
        <v>1621</v>
      </c>
      <c r="L348" s="53" t="s">
        <v>1621</v>
      </c>
      <c r="M348" s="53" t="s">
        <v>1621</v>
      </c>
      <c r="N348" s="53" t="s">
        <v>1621</v>
      </c>
      <c r="O348" s="53" t="s">
        <v>1621</v>
      </c>
      <c r="P348" s="53" t="s">
        <v>1621</v>
      </c>
      <c r="Q348" s="53" t="s">
        <v>1621</v>
      </c>
    </row>
    <row r="349" spans="1:17" ht="38.25" x14ac:dyDescent="0.2">
      <c r="A349" s="56" t="s">
        <v>2053</v>
      </c>
      <c r="B349" s="35" t="s">
        <v>1815</v>
      </c>
      <c r="C349" s="52" t="s">
        <v>1621</v>
      </c>
      <c r="D349" s="52" t="s">
        <v>1621</v>
      </c>
      <c r="E349" s="55"/>
      <c r="F349" s="52" t="s">
        <v>1621</v>
      </c>
      <c r="G349" s="55"/>
      <c r="H349" s="52" t="s">
        <v>1621</v>
      </c>
      <c r="I349" s="53" t="s">
        <v>1621</v>
      </c>
      <c r="J349" s="53" t="s">
        <v>1621</v>
      </c>
      <c r="K349" s="53" t="s">
        <v>1621</v>
      </c>
      <c r="L349" s="53" t="s">
        <v>1621</v>
      </c>
      <c r="M349" s="53" t="s">
        <v>1621</v>
      </c>
      <c r="N349" s="53" t="s">
        <v>1621</v>
      </c>
      <c r="O349" s="53" t="s">
        <v>1621</v>
      </c>
      <c r="P349" s="53" t="s">
        <v>1621</v>
      </c>
      <c r="Q349" s="53" t="s">
        <v>1621</v>
      </c>
    </row>
    <row r="350" spans="1:17" ht="25.5" x14ac:dyDescent="0.2">
      <c r="A350" s="56" t="s">
        <v>2054</v>
      </c>
      <c r="B350" s="35" t="s">
        <v>1817</v>
      </c>
      <c r="C350" s="52" t="s">
        <v>1621</v>
      </c>
      <c r="D350" s="52" t="s">
        <v>1621</v>
      </c>
      <c r="E350" s="55"/>
      <c r="F350" s="52">
        <v>25637</v>
      </c>
      <c r="G350" s="43">
        <v>-2.7</v>
      </c>
      <c r="H350" s="52" t="s">
        <v>1621</v>
      </c>
      <c r="I350" s="53" t="s">
        <v>1621</v>
      </c>
      <c r="J350" s="53" t="s">
        <v>1621</v>
      </c>
      <c r="K350" s="53" t="s">
        <v>1621</v>
      </c>
      <c r="L350" s="53" t="s">
        <v>1621</v>
      </c>
      <c r="M350" s="53" t="s">
        <v>1621</v>
      </c>
      <c r="N350" s="53" t="s">
        <v>1621</v>
      </c>
      <c r="O350" s="53" t="s">
        <v>1621</v>
      </c>
      <c r="P350" s="53" t="s">
        <v>1621</v>
      </c>
      <c r="Q350" s="53" t="s">
        <v>1621</v>
      </c>
    </row>
    <row r="351" spans="1:17" ht="38.25" x14ac:dyDescent="0.2">
      <c r="A351" s="56" t="s">
        <v>2055</v>
      </c>
      <c r="B351" s="35" t="s">
        <v>1819</v>
      </c>
      <c r="C351" s="52">
        <v>23</v>
      </c>
      <c r="D351" s="52">
        <v>21070</v>
      </c>
      <c r="E351" s="55"/>
      <c r="F351" s="52">
        <v>23089</v>
      </c>
      <c r="G351" s="43">
        <v>34.700000000000003</v>
      </c>
      <c r="H351" s="52" t="s">
        <v>1621</v>
      </c>
      <c r="I351" s="53" t="s">
        <v>1621</v>
      </c>
      <c r="J351" s="53" t="s">
        <v>1621</v>
      </c>
      <c r="K351" s="53" t="s">
        <v>1621</v>
      </c>
      <c r="L351" s="53" t="s">
        <v>1621</v>
      </c>
      <c r="M351" s="53">
        <v>23981</v>
      </c>
      <c r="N351" s="53">
        <v>29165</v>
      </c>
      <c r="O351" s="53">
        <v>30776</v>
      </c>
      <c r="P351" s="53" t="s">
        <v>1621</v>
      </c>
      <c r="Q351" s="53" t="s">
        <v>1621</v>
      </c>
    </row>
    <row r="352" spans="1:17" ht="25.5" x14ac:dyDescent="0.2">
      <c r="A352" s="34" t="s">
        <v>2056</v>
      </c>
      <c r="B352" s="35" t="s">
        <v>1821</v>
      </c>
      <c r="C352" s="46">
        <v>39</v>
      </c>
      <c r="D352" s="46">
        <v>24763</v>
      </c>
      <c r="E352" s="55"/>
      <c r="F352" s="46">
        <v>26974</v>
      </c>
      <c r="G352" s="43">
        <v>2.5</v>
      </c>
      <c r="H352" s="52">
        <v>7649</v>
      </c>
      <c r="I352" s="53">
        <v>12384</v>
      </c>
      <c r="J352" s="53">
        <v>15060</v>
      </c>
      <c r="K352" s="53">
        <v>17351</v>
      </c>
      <c r="L352" s="47">
        <v>21792</v>
      </c>
      <c r="M352" s="47">
        <v>28211</v>
      </c>
      <c r="N352" s="47">
        <v>30854</v>
      </c>
      <c r="O352" s="53">
        <v>32993</v>
      </c>
      <c r="P352" s="53">
        <v>36662</v>
      </c>
      <c r="Q352" s="53" t="s">
        <v>1621</v>
      </c>
    </row>
    <row r="353" spans="1:17" ht="25.5" x14ac:dyDescent="0.2">
      <c r="A353" s="56" t="s">
        <v>2057</v>
      </c>
      <c r="B353" s="35" t="s">
        <v>1823</v>
      </c>
      <c r="C353" s="52">
        <v>20</v>
      </c>
      <c r="D353" s="46">
        <v>27790</v>
      </c>
      <c r="E353" s="55"/>
      <c r="F353" s="46">
        <v>28574</v>
      </c>
      <c r="G353" s="43">
        <v>3.6</v>
      </c>
      <c r="H353" s="52" t="s">
        <v>1621</v>
      </c>
      <c r="I353" s="53" t="s">
        <v>1621</v>
      </c>
      <c r="J353" s="53" t="s">
        <v>1621</v>
      </c>
      <c r="K353" s="53" t="s">
        <v>1621</v>
      </c>
      <c r="L353" s="53">
        <v>23640</v>
      </c>
      <c r="M353" s="53">
        <v>29198</v>
      </c>
      <c r="N353" s="53">
        <v>31308</v>
      </c>
      <c r="O353" s="53" t="s">
        <v>1621</v>
      </c>
      <c r="P353" s="53" t="s">
        <v>1621</v>
      </c>
      <c r="Q353" s="53" t="s">
        <v>1621</v>
      </c>
    </row>
    <row r="354" spans="1:17" ht="38.25" x14ac:dyDescent="0.2">
      <c r="A354" s="56" t="s">
        <v>2058</v>
      </c>
      <c r="B354" s="35" t="s">
        <v>1825</v>
      </c>
      <c r="C354" s="52" t="s">
        <v>1621</v>
      </c>
      <c r="D354" s="52" t="s">
        <v>1621</v>
      </c>
      <c r="E354" s="55"/>
      <c r="F354" s="52">
        <v>36737</v>
      </c>
      <c r="G354" s="43">
        <v>-6.8</v>
      </c>
      <c r="H354" s="52" t="s">
        <v>1621</v>
      </c>
      <c r="I354" s="53" t="s">
        <v>1621</v>
      </c>
      <c r="J354" s="53" t="s">
        <v>1621</v>
      </c>
      <c r="K354" s="53" t="s">
        <v>1621</v>
      </c>
      <c r="L354" s="53" t="s">
        <v>1621</v>
      </c>
      <c r="M354" s="53" t="s">
        <v>1621</v>
      </c>
      <c r="N354" s="53" t="s">
        <v>1621</v>
      </c>
      <c r="O354" s="53" t="s">
        <v>1621</v>
      </c>
      <c r="P354" s="53" t="s">
        <v>1621</v>
      </c>
      <c r="Q354" s="53" t="s">
        <v>1621</v>
      </c>
    </row>
    <row r="355" spans="1:17" ht="25.5" x14ac:dyDescent="0.2">
      <c r="A355" s="56" t="s">
        <v>2059</v>
      </c>
      <c r="B355" s="35" t="s">
        <v>1827</v>
      </c>
      <c r="C355" s="52">
        <v>16</v>
      </c>
      <c r="D355" s="52">
        <v>21262</v>
      </c>
      <c r="E355" s="55"/>
      <c r="F355" s="46">
        <v>22742</v>
      </c>
      <c r="G355" s="43">
        <v>5.4</v>
      </c>
      <c r="H355" s="52" t="s">
        <v>1621</v>
      </c>
      <c r="I355" s="53">
        <v>12251</v>
      </c>
      <c r="J355" s="53">
        <v>13095</v>
      </c>
      <c r="K355" s="53">
        <v>15125</v>
      </c>
      <c r="L355" s="53">
        <v>17850</v>
      </c>
      <c r="M355" s="53">
        <v>23671</v>
      </c>
      <c r="N355" s="53">
        <v>27602</v>
      </c>
      <c r="O355" s="53" t="s">
        <v>1621</v>
      </c>
      <c r="P355" s="53" t="s">
        <v>1621</v>
      </c>
      <c r="Q355" s="53" t="s">
        <v>1621</v>
      </c>
    </row>
    <row r="356" spans="1:17" ht="76.5" x14ac:dyDescent="0.2">
      <c r="A356" s="34" t="s">
        <v>2060</v>
      </c>
      <c r="B356" s="35" t="s">
        <v>1829</v>
      </c>
      <c r="C356" s="52">
        <v>9</v>
      </c>
      <c r="D356" s="52" t="s">
        <v>1621</v>
      </c>
      <c r="E356" s="55"/>
      <c r="F356" s="52">
        <v>11560</v>
      </c>
      <c r="G356" s="43">
        <v>-2.4</v>
      </c>
      <c r="H356" s="52" t="s">
        <v>1621</v>
      </c>
      <c r="I356" s="53" t="s">
        <v>1621</v>
      </c>
      <c r="J356" s="53" t="s">
        <v>1621</v>
      </c>
      <c r="K356" s="53" t="s">
        <v>1621</v>
      </c>
      <c r="L356" s="53" t="s">
        <v>1621</v>
      </c>
      <c r="M356" s="53" t="s">
        <v>1621</v>
      </c>
      <c r="N356" s="53" t="s">
        <v>1621</v>
      </c>
      <c r="O356" s="53" t="s">
        <v>1621</v>
      </c>
      <c r="P356" s="53" t="s">
        <v>1621</v>
      </c>
      <c r="Q356" s="53" t="s">
        <v>1621</v>
      </c>
    </row>
    <row r="357" spans="1:17" ht="38.25" x14ac:dyDescent="0.2">
      <c r="A357" s="56" t="s">
        <v>2061</v>
      </c>
      <c r="B357" s="35" t="s">
        <v>1831</v>
      </c>
      <c r="C357" s="52">
        <v>9</v>
      </c>
      <c r="D357" s="52" t="s">
        <v>1621</v>
      </c>
      <c r="E357" s="55"/>
      <c r="F357" s="52">
        <v>11560</v>
      </c>
      <c r="G357" s="43">
        <v>-2.4</v>
      </c>
      <c r="H357" s="52" t="s">
        <v>1621</v>
      </c>
      <c r="I357" s="53" t="s">
        <v>1621</v>
      </c>
      <c r="J357" s="53" t="s">
        <v>1621</v>
      </c>
      <c r="K357" s="53" t="s">
        <v>1621</v>
      </c>
      <c r="L357" s="53" t="s">
        <v>1621</v>
      </c>
      <c r="M357" s="53" t="s">
        <v>1621</v>
      </c>
      <c r="N357" s="53" t="s">
        <v>1621</v>
      </c>
      <c r="O357" s="53" t="s">
        <v>1621</v>
      </c>
      <c r="P357" s="53" t="s">
        <v>1621</v>
      </c>
      <c r="Q357" s="53" t="s">
        <v>1621</v>
      </c>
    </row>
    <row r="358" spans="1:17" ht="51" x14ac:dyDescent="0.2">
      <c r="A358" s="56" t="s">
        <v>2062</v>
      </c>
      <c r="B358" s="35" t="s">
        <v>1833</v>
      </c>
      <c r="C358" s="42" t="s">
        <v>1632</v>
      </c>
      <c r="D358" s="42"/>
      <c r="E358" s="55"/>
      <c r="F358" s="42"/>
      <c r="G358" s="55"/>
      <c r="H358" s="42"/>
      <c r="I358" s="44"/>
      <c r="J358" s="44"/>
      <c r="K358" s="44"/>
      <c r="L358" s="44"/>
      <c r="M358" s="44"/>
      <c r="N358" s="44"/>
      <c r="O358" s="44"/>
      <c r="P358" s="44"/>
      <c r="Q358" s="44"/>
    </row>
    <row r="359" spans="1:17" ht="38.25" x14ac:dyDescent="0.2">
      <c r="A359" s="34" t="s">
        <v>2063</v>
      </c>
      <c r="B359" s="35" t="s">
        <v>1835</v>
      </c>
      <c r="C359" s="42" t="s">
        <v>1849</v>
      </c>
      <c r="D359" s="42"/>
      <c r="E359" s="55"/>
      <c r="F359" s="42"/>
      <c r="G359" s="55"/>
      <c r="H359" s="42"/>
      <c r="I359" s="44"/>
      <c r="J359" s="44"/>
      <c r="K359" s="44"/>
      <c r="L359" s="44"/>
      <c r="M359" s="44"/>
      <c r="N359" s="44"/>
      <c r="O359" s="44"/>
      <c r="P359" s="44"/>
      <c r="Q359" s="44"/>
    </row>
    <row r="360" spans="1:17" ht="38.25" x14ac:dyDescent="0.2">
      <c r="A360" s="56" t="s">
        <v>2064</v>
      </c>
      <c r="B360" s="35" t="s">
        <v>1837</v>
      </c>
      <c r="C360" s="42" t="s">
        <v>1849</v>
      </c>
      <c r="D360" s="42"/>
      <c r="E360" s="55"/>
      <c r="F360" s="42"/>
      <c r="G360" s="55"/>
      <c r="H360" s="42"/>
      <c r="I360" s="44"/>
      <c r="J360" s="44"/>
      <c r="K360" s="44"/>
      <c r="L360" s="44"/>
      <c r="M360" s="44"/>
      <c r="N360" s="44"/>
      <c r="O360" s="44"/>
      <c r="P360" s="44"/>
      <c r="Q360" s="44"/>
    </row>
    <row r="361" spans="1:17" ht="25.5" x14ac:dyDescent="0.2">
      <c r="A361" s="34" t="s">
        <v>2065</v>
      </c>
      <c r="B361" s="35" t="s">
        <v>1615</v>
      </c>
      <c r="C361" s="42">
        <v>1863</v>
      </c>
      <c r="D361" s="42">
        <v>29811</v>
      </c>
      <c r="E361" s="43">
        <v>9.1999999999999993</v>
      </c>
      <c r="F361" s="42">
        <v>33676</v>
      </c>
      <c r="G361" s="43">
        <v>8.1999999999999993</v>
      </c>
      <c r="H361" s="42">
        <v>11105</v>
      </c>
      <c r="I361" s="44">
        <v>17839</v>
      </c>
      <c r="J361" s="44">
        <v>20682</v>
      </c>
      <c r="K361" s="44">
        <v>22816</v>
      </c>
      <c r="L361" s="44">
        <v>26081</v>
      </c>
      <c r="M361" s="44">
        <v>33857</v>
      </c>
      <c r="N361" s="44">
        <v>38833</v>
      </c>
      <c r="O361" s="44">
        <v>42114</v>
      </c>
      <c r="P361" s="44">
        <v>45889</v>
      </c>
      <c r="Q361" s="44">
        <v>57023</v>
      </c>
    </row>
    <row r="362" spans="1:17" ht="25.5" x14ac:dyDescent="0.2">
      <c r="A362" s="34" t="s">
        <v>2066</v>
      </c>
      <c r="B362" s="35" t="s">
        <v>1615</v>
      </c>
      <c r="C362" s="42">
        <v>250</v>
      </c>
      <c r="D362" s="42">
        <v>34661</v>
      </c>
      <c r="E362" s="43">
        <v>7.1</v>
      </c>
      <c r="F362" s="42">
        <v>39546</v>
      </c>
      <c r="G362" s="43">
        <v>7.3</v>
      </c>
      <c r="H362" s="42">
        <v>20968</v>
      </c>
      <c r="I362" s="44">
        <v>24906</v>
      </c>
      <c r="J362" s="44">
        <v>26599</v>
      </c>
      <c r="K362" s="44">
        <v>27902</v>
      </c>
      <c r="L362" s="44">
        <v>31205</v>
      </c>
      <c r="M362" s="44">
        <v>38987</v>
      </c>
      <c r="N362" s="44">
        <v>43779</v>
      </c>
      <c r="O362" s="44">
        <v>46635</v>
      </c>
      <c r="P362" s="47">
        <v>50118</v>
      </c>
      <c r="Q362" s="53">
        <v>61526</v>
      </c>
    </row>
    <row r="363" spans="1:17" ht="25.5" x14ac:dyDescent="0.2">
      <c r="A363" s="34" t="s">
        <v>2067</v>
      </c>
      <c r="B363" s="35" t="s">
        <v>1615</v>
      </c>
      <c r="C363" s="42">
        <v>224</v>
      </c>
      <c r="D363" s="42">
        <v>34052</v>
      </c>
      <c r="E363" s="43">
        <v>6.5</v>
      </c>
      <c r="F363" s="42">
        <v>38647</v>
      </c>
      <c r="G363" s="43">
        <v>6</v>
      </c>
      <c r="H363" s="42">
        <v>20771</v>
      </c>
      <c r="I363" s="44">
        <v>24706</v>
      </c>
      <c r="J363" s="44">
        <v>26212</v>
      </c>
      <c r="K363" s="44">
        <v>27757</v>
      </c>
      <c r="L363" s="44">
        <v>30633</v>
      </c>
      <c r="M363" s="44">
        <v>38516</v>
      </c>
      <c r="N363" s="44">
        <v>43099</v>
      </c>
      <c r="O363" s="47">
        <v>45566</v>
      </c>
      <c r="P363" s="47">
        <v>49352</v>
      </c>
      <c r="Q363" s="53">
        <v>60383</v>
      </c>
    </row>
    <row r="364" spans="1:17" ht="25.5" x14ac:dyDescent="0.2">
      <c r="A364" s="34" t="s">
        <v>2068</v>
      </c>
      <c r="B364" s="35" t="s">
        <v>1615</v>
      </c>
      <c r="C364" s="42">
        <v>1533</v>
      </c>
      <c r="D364" s="42">
        <v>28540</v>
      </c>
      <c r="E364" s="43">
        <v>9.5</v>
      </c>
      <c r="F364" s="42">
        <v>32397</v>
      </c>
      <c r="G364" s="43">
        <v>8.6</v>
      </c>
      <c r="H364" s="42">
        <v>10281</v>
      </c>
      <c r="I364" s="44">
        <v>16255</v>
      </c>
      <c r="J364" s="44">
        <v>18924</v>
      </c>
      <c r="K364" s="44">
        <v>21488</v>
      </c>
      <c r="L364" s="44">
        <v>25024</v>
      </c>
      <c r="M364" s="44">
        <v>32435</v>
      </c>
      <c r="N364" s="44">
        <v>37500</v>
      </c>
      <c r="O364" s="44">
        <v>40476</v>
      </c>
      <c r="P364" s="44">
        <v>44768</v>
      </c>
      <c r="Q364" s="44">
        <v>55474</v>
      </c>
    </row>
    <row r="365" spans="1:17" ht="38.25" x14ac:dyDescent="0.2">
      <c r="A365" s="34" t="s">
        <v>2069</v>
      </c>
      <c r="B365" s="35" t="s">
        <v>1620</v>
      </c>
      <c r="C365" s="52" t="s">
        <v>1621</v>
      </c>
      <c r="D365" s="52" t="s">
        <v>1621</v>
      </c>
      <c r="E365" s="55"/>
      <c r="F365" s="52">
        <v>24614</v>
      </c>
      <c r="G365" s="43">
        <v>5</v>
      </c>
      <c r="H365" s="52" t="s">
        <v>1621</v>
      </c>
      <c r="I365" s="53" t="s">
        <v>1621</v>
      </c>
      <c r="J365" s="53" t="s">
        <v>1621</v>
      </c>
      <c r="K365" s="53" t="s">
        <v>1621</v>
      </c>
      <c r="L365" s="53" t="s">
        <v>1621</v>
      </c>
      <c r="M365" s="53" t="s">
        <v>1621</v>
      </c>
      <c r="N365" s="53" t="s">
        <v>1621</v>
      </c>
      <c r="O365" s="53" t="s">
        <v>1621</v>
      </c>
      <c r="P365" s="53" t="s">
        <v>1621</v>
      </c>
      <c r="Q365" s="53" t="s">
        <v>1621</v>
      </c>
    </row>
    <row r="366" spans="1:17" ht="51" x14ac:dyDescent="0.2">
      <c r="A366" s="56" t="s">
        <v>2070</v>
      </c>
      <c r="B366" s="35" t="s">
        <v>1623</v>
      </c>
      <c r="C366" s="52" t="s">
        <v>1621</v>
      </c>
      <c r="D366" s="52" t="s">
        <v>1621</v>
      </c>
      <c r="E366" s="55"/>
      <c r="F366" s="52">
        <v>24739</v>
      </c>
      <c r="G366" s="43">
        <v>6</v>
      </c>
      <c r="H366" s="52" t="s">
        <v>1621</v>
      </c>
      <c r="I366" s="53" t="s">
        <v>1621</v>
      </c>
      <c r="J366" s="53" t="s">
        <v>1621</v>
      </c>
      <c r="K366" s="53" t="s">
        <v>1621</v>
      </c>
      <c r="L366" s="53" t="s">
        <v>1621</v>
      </c>
      <c r="M366" s="53" t="s">
        <v>1621</v>
      </c>
      <c r="N366" s="53" t="s">
        <v>1621</v>
      </c>
      <c r="O366" s="53" t="s">
        <v>1621</v>
      </c>
      <c r="P366" s="53" t="s">
        <v>1621</v>
      </c>
      <c r="Q366" s="53" t="s">
        <v>1621</v>
      </c>
    </row>
    <row r="367" spans="1:17" ht="25.5" x14ac:dyDescent="0.2">
      <c r="A367" s="56" t="s">
        <v>2071</v>
      </c>
      <c r="B367" s="35" t="s">
        <v>1625</v>
      </c>
      <c r="C367" s="42" t="s">
        <v>1849</v>
      </c>
      <c r="D367" s="42"/>
      <c r="E367" s="55"/>
      <c r="F367" s="42"/>
      <c r="G367" s="55"/>
      <c r="H367" s="42"/>
      <c r="I367" s="44"/>
      <c r="J367" s="44"/>
      <c r="K367" s="44"/>
      <c r="L367" s="44"/>
      <c r="M367" s="44"/>
      <c r="N367" s="44"/>
      <c r="O367" s="44"/>
      <c r="P367" s="44"/>
      <c r="Q367" s="44"/>
    </row>
    <row r="368" spans="1:17" ht="25.5" x14ac:dyDescent="0.2">
      <c r="A368" s="56" t="s">
        <v>2072</v>
      </c>
      <c r="B368" s="35" t="s">
        <v>1627</v>
      </c>
      <c r="C368" s="42" t="s">
        <v>1632</v>
      </c>
      <c r="D368" s="42"/>
      <c r="E368" s="55"/>
      <c r="F368" s="42"/>
      <c r="G368" s="55"/>
      <c r="H368" s="42"/>
      <c r="I368" s="44"/>
      <c r="J368" s="44"/>
      <c r="K368" s="44"/>
      <c r="L368" s="44"/>
      <c r="M368" s="44"/>
      <c r="N368" s="44"/>
      <c r="O368" s="44"/>
      <c r="P368" s="44"/>
      <c r="Q368" s="44"/>
    </row>
    <row r="369" spans="1:17" ht="25.5" x14ac:dyDescent="0.2">
      <c r="A369" s="34" t="s">
        <v>2073</v>
      </c>
      <c r="B369" s="35" t="s">
        <v>1629</v>
      </c>
      <c r="C369" s="52" t="s">
        <v>1621</v>
      </c>
      <c r="D369" s="52" t="s">
        <v>1621</v>
      </c>
      <c r="E369" s="55"/>
      <c r="F369" s="52">
        <v>40601</v>
      </c>
      <c r="G369" s="43">
        <v>31.4</v>
      </c>
      <c r="H369" s="52" t="s">
        <v>1621</v>
      </c>
      <c r="I369" s="53" t="s">
        <v>1621</v>
      </c>
      <c r="J369" s="53" t="s">
        <v>1621</v>
      </c>
      <c r="K369" s="53" t="s">
        <v>1621</v>
      </c>
      <c r="L369" s="53" t="s">
        <v>1621</v>
      </c>
      <c r="M369" s="53" t="s">
        <v>1621</v>
      </c>
      <c r="N369" s="53" t="s">
        <v>1621</v>
      </c>
      <c r="O369" s="53" t="s">
        <v>1621</v>
      </c>
      <c r="P369" s="53" t="s">
        <v>1621</v>
      </c>
      <c r="Q369" s="53" t="s">
        <v>1621</v>
      </c>
    </row>
    <row r="370" spans="1:17" ht="25.5" x14ac:dyDescent="0.2">
      <c r="A370" s="56" t="s">
        <v>2074</v>
      </c>
      <c r="B370" s="35" t="s">
        <v>1631</v>
      </c>
      <c r="C370" s="42" t="s">
        <v>1632</v>
      </c>
      <c r="D370" s="42"/>
      <c r="E370" s="55"/>
      <c r="F370" s="42"/>
      <c r="G370" s="55"/>
      <c r="H370" s="42"/>
      <c r="I370" s="44"/>
      <c r="J370" s="44"/>
      <c r="K370" s="44"/>
      <c r="L370" s="44"/>
      <c r="M370" s="44"/>
      <c r="N370" s="44"/>
      <c r="O370" s="44"/>
      <c r="P370" s="44"/>
      <c r="Q370" s="44"/>
    </row>
    <row r="371" spans="1:17" ht="38.25" x14ac:dyDescent="0.2">
      <c r="A371" s="56" t="s">
        <v>2075</v>
      </c>
      <c r="B371" s="35" t="s">
        <v>1634</v>
      </c>
      <c r="C371" s="42" t="s">
        <v>1849</v>
      </c>
      <c r="D371" s="42"/>
      <c r="E371" s="55"/>
      <c r="F371" s="42"/>
      <c r="G371" s="55"/>
      <c r="H371" s="42"/>
      <c r="I371" s="44"/>
      <c r="J371" s="44"/>
      <c r="K371" s="44"/>
      <c r="L371" s="44"/>
      <c r="M371" s="44"/>
      <c r="N371" s="44"/>
      <c r="O371" s="44"/>
      <c r="P371" s="44"/>
      <c r="Q371" s="44"/>
    </row>
    <row r="372" spans="1:17" ht="25.5" x14ac:dyDescent="0.2">
      <c r="A372" s="56" t="s">
        <v>2076</v>
      </c>
      <c r="B372" s="35" t="s">
        <v>1636</v>
      </c>
      <c r="C372" s="42" t="s">
        <v>1632</v>
      </c>
      <c r="D372" s="42"/>
      <c r="E372" s="55"/>
      <c r="F372" s="42"/>
      <c r="G372" s="55"/>
      <c r="H372" s="42"/>
      <c r="I372" s="44"/>
      <c r="J372" s="44"/>
      <c r="K372" s="44"/>
      <c r="L372" s="44"/>
      <c r="M372" s="44"/>
      <c r="N372" s="44"/>
      <c r="O372" s="44"/>
      <c r="P372" s="44"/>
      <c r="Q372" s="44"/>
    </row>
    <row r="373" spans="1:17" ht="25.5" x14ac:dyDescent="0.2">
      <c r="A373" s="56" t="s">
        <v>2077</v>
      </c>
      <c r="B373" s="35" t="s">
        <v>1638</v>
      </c>
      <c r="C373" s="52" t="s">
        <v>1621</v>
      </c>
      <c r="D373" s="52">
        <v>35953</v>
      </c>
      <c r="E373" s="43">
        <v>6</v>
      </c>
      <c r="F373" s="52">
        <v>39840</v>
      </c>
      <c r="G373" s="43">
        <v>21</v>
      </c>
      <c r="H373" s="52" t="s">
        <v>1621</v>
      </c>
      <c r="I373" s="53" t="s">
        <v>1621</v>
      </c>
      <c r="J373" s="53" t="s">
        <v>1621</v>
      </c>
      <c r="K373" s="53" t="s">
        <v>1621</v>
      </c>
      <c r="L373" s="53" t="s">
        <v>1621</v>
      </c>
      <c r="M373" s="53" t="s">
        <v>1621</v>
      </c>
      <c r="N373" s="53" t="s">
        <v>1621</v>
      </c>
      <c r="O373" s="53" t="s">
        <v>1621</v>
      </c>
      <c r="P373" s="53" t="s">
        <v>1621</v>
      </c>
      <c r="Q373" s="53" t="s">
        <v>1621</v>
      </c>
    </row>
    <row r="374" spans="1:17" ht="25.5" x14ac:dyDescent="0.2">
      <c r="A374" s="56" t="s">
        <v>2078</v>
      </c>
      <c r="B374" s="35" t="s">
        <v>1640</v>
      </c>
      <c r="C374" s="42" t="s">
        <v>1849</v>
      </c>
      <c r="D374" s="42"/>
      <c r="E374" s="55"/>
      <c r="F374" s="42"/>
      <c r="G374" s="55"/>
      <c r="H374" s="42"/>
      <c r="I374" s="44"/>
      <c r="J374" s="44"/>
      <c r="K374" s="44"/>
      <c r="L374" s="44"/>
      <c r="M374" s="44"/>
      <c r="N374" s="44"/>
      <c r="O374" s="44"/>
      <c r="P374" s="44"/>
      <c r="Q374" s="44"/>
    </row>
    <row r="375" spans="1:17" ht="25.5" x14ac:dyDescent="0.2">
      <c r="A375" s="34" t="s">
        <v>2079</v>
      </c>
      <c r="B375" s="35" t="s">
        <v>1642</v>
      </c>
      <c r="C375" s="42">
        <v>224</v>
      </c>
      <c r="D375" s="42">
        <v>34052</v>
      </c>
      <c r="E375" s="43">
        <v>6.5</v>
      </c>
      <c r="F375" s="42">
        <v>38647</v>
      </c>
      <c r="G375" s="43">
        <v>6</v>
      </c>
      <c r="H375" s="42">
        <v>20771</v>
      </c>
      <c r="I375" s="44">
        <v>24706</v>
      </c>
      <c r="J375" s="44">
        <v>26212</v>
      </c>
      <c r="K375" s="44">
        <v>27757</v>
      </c>
      <c r="L375" s="44">
        <v>30633</v>
      </c>
      <c r="M375" s="44">
        <v>38516</v>
      </c>
      <c r="N375" s="44">
        <v>43099</v>
      </c>
      <c r="O375" s="47">
        <v>45566</v>
      </c>
      <c r="P375" s="47">
        <v>49352</v>
      </c>
      <c r="Q375" s="53">
        <v>60383</v>
      </c>
    </row>
    <row r="376" spans="1:17" ht="25.5" x14ac:dyDescent="0.2">
      <c r="A376" s="56" t="s">
        <v>2080</v>
      </c>
      <c r="B376" s="35" t="s">
        <v>1644</v>
      </c>
      <c r="C376" s="46">
        <v>37</v>
      </c>
      <c r="D376" s="46">
        <v>29911</v>
      </c>
      <c r="E376" s="43">
        <v>7.6</v>
      </c>
      <c r="F376" s="46">
        <v>33072</v>
      </c>
      <c r="G376" s="43">
        <v>3.2</v>
      </c>
      <c r="H376" s="52" t="s">
        <v>1621</v>
      </c>
      <c r="I376" s="53">
        <v>21610</v>
      </c>
      <c r="J376" s="47">
        <v>22961</v>
      </c>
      <c r="K376" s="47">
        <v>24791</v>
      </c>
      <c r="L376" s="47">
        <v>27734</v>
      </c>
      <c r="M376" s="47">
        <v>32510</v>
      </c>
      <c r="N376" s="53">
        <v>36183</v>
      </c>
      <c r="O376" s="53">
        <v>39323</v>
      </c>
      <c r="P376" s="53" t="s">
        <v>1621</v>
      </c>
      <c r="Q376" s="53" t="s">
        <v>1621</v>
      </c>
    </row>
    <row r="377" spans="1:17" ht="25.5" x14ac:dyDescent="0.2">
      <c r="A377" s="56" t="s">
        <v>2081</v>
      </c>
      <c r="B377" s="35" t="s">
        <v>1646</v>
      </c>
      <c r="C377" s="52" t="s">
        <v>1621</v>
      </c>
      <c r="D377" s="52" t="s">
        <v>1621</v>
      </c>
      <c r="E377" s="55"/>
      <c r="F377" s="52">
        <v>45219</v>
      </c>
      <c r="G377" s="43">
        <v>20.6</v>
      </c>
      <c r="H377" s="52" t="s">
        <v>1621</v>
      </c>
      <c r="I377" s="53" t="s">
        <v>1621</v>
      </c>
      <c r="J377" s="53" t="s">
        <v>1621</v>
      </c>
      <c r="K377" s="53" t="s">
        <v>1621</v>
      </c>
      <c r="L377" s="53" t="s">
        <v>1621</v>
      </c>
      <c r="M377" s="53" t="s">
        <v>1621</v>
      </c>
      <c r="N377" s="53" t="s">
        <v>1621</v>
      </c>
      <c r="O377" s="53" t="s">
        <v>1621</v>
      </c>
      <c r="P377" s="53" t="s">
        <v>1621</v>
      </c>
      <c r="Q377" s="53" t="s">
        <v>1621</v>
      </c>
    </row>
    <row r="378" spans="1:17" ht="25.5" x14ac:dyDescent="0.2">
      <c r="A378" s="56" t="s">
        <v>2082</v>
      </c>
      <c r="B378" s="35" t="s">
        <v>1648</v>
      </c>
      <c r="C378" s="42" t="s">
        <v>1632</v>
      </c>
      <c r="D378" s="42"/>
      <c r="E378" s="55"/>
      <c r="F378" s="42"/>
      <c r="G378" s="55"/>
      <c r="H378" s="42"/>
      <c r="I378" s="44"/>
      <c r="J378" s="44"/>
      <c r="K378" s="44"/>
      <c r="L378" s="44"/>
      <c r="M378" s="44"/>
      <c r="N378" s="44"/>
      <c r="O378" s="44"/>
      <c r="P378" s="44"/>
      <c r="Q378" s="44"/>
    </row>
    <row r="379" spans="1:17" ht="25.5" x14ac:dyDescent="0.2">
      <c r="A379" s="56" t="s">
        <v>2083</v>
      </c>
      <c r="B379" s="35" t="s">
        <v>1650</v>
      </c>
      <c r="C379" s="52">
        <v>7</v>
      </c>
      <c r="D379" s="52">
        <v>28726</v>
      </c>
      <c r="E379" s="43">
        <v>-0.1</v>
      </c>
      <c r="F379" s="46">
        <v>32465</v>
      </c>
      <c r="G379" s="43">
        <v>5.4</v>
      </c>
      <c r="H379" s="52" t="s">
        <v>1621</v>
      </c>
      <c r="I379" s="53">
        <v>20954</v>
      </c>
      <c r="J379" s="53">
        <v>21515</v>
      </c>
      <c r="K379" s="53">
        <v>22109</v>
      </c>
      <c r="L379" s="53">
        <v>24675</v>
      </c>
      <c r="M379" s="53">
        <v>31469</v>
      </c>
      <c r="N379" s="53" t="s">
        <v>1621</v>
      </c>
      <c r="O379" s="53" t="s">
        <v>1621</v>
      </c>
      <c r="P379" s="53" t="s">
        <v>1621</v>
      </c>
      <c r="Q379" s="53" t="s">
        <v>1621</v>
      </c>
    </row>
    <row r="380" spans="1:17" ht="25.5" x14ac:dyDescent="0.2">
      <c r="A380" s="56" t="s">
        <v>2084</v>
      </c>
      <c r="B380" s="35" t="s">
        <v>1652</v>
      </c>
      <c r="C380" s="52" t="s">
        <v>1621</v>
      </c>
      <c r="D380" s="52">
        <v>21880</v>
      </c>
      <c r="E380" s="43">
        <v>5.2</v>
      </c>
      <c r="F380" s="52">
        <v>23748</v>
      </c>
      <c r="G380" s="43">
        <v>5.9</v>
      </c>
      <c r="H380" s="52" t="s">
        <v>1621</v>
      </c>
      <c r="I380" s="53" t="s">
        <v>1621</v>
      </c>
      <c r="J380" s="53" t="s">
        <v>1621</v>
      </c>
      <c r="K380" s="53" t="s">
        <v>1621</v>
      </c>
      <c r="L380" s="53" t="s">
        <v>1621</v>
      </c>
      <c r="M380" s="53" t="s">
        <v>1621</v>
      </c>
      <c r="N380" s="53" t="s">
        <v>1621</v>
      </c>
      <c r="O380" s="53" t="s">
        <v>1621</v>
      </c>
      <c r="P380" s="53" t="s">
        <v>1621</v>
      </c>
      <c r="Q380" s="53" t="s">
        <v>1621</v>
      </c>
    </row>
    <row r="381" spans="1:17" ht="38.25" x14ac:dyDescent="0.2">
      <c r="A381" s="56" t="s">
        <v>2085</v>
      </c>
      <c r="B381" s="35" t="s">
        <v>1654</v>
      </c>
      <c r="C381" s="42" t="s">
        <v>1849</v>
      </c>
      <c r="D381" s="42"/>
      <c r="E381" s="55"/>
      <c r="F381" s="42"/>
      <c r="G381" s="55"/>
      <c r="H381" s="42"/>
      <c r="I381" s="44"/>
      <c r="J381" s="44"/>
      <c r="K381" s="44"/>
      <c r="L381" s="44"/>
      <c r="M381" s="44"/>
      <c r="N381" s="44"/>
      <c r="O381" s="44"/>
      <c r="P381" s="44"/>
      <c r="Q381" s="44"/>
    </row>
    <row r="382" spans="1:17" ht="63.75" x14ac:dyDescent="0.2">
      <c r="A382" s="56" t="s">
        <v>2086</v>
      </c>
      <c r="B382" s="35" t="s">
        <v>1656</v>
      </c>
      <c r="C382" s="52">
        <v>7</v>
      </c>
      <c r="D382" s="52">
        <v>29512</v>
      </c>
      <c r="E382" s="43">
        <v>-1.9</v>
      </c>
      <c r="F382" s="46">
        <v>33015</v>
      </c>
      <c r="G382" s="43">
        <v>-0.1</v>
      </c>
      <c r="H382" s="52" t="s">
        <v>1621</v>
      </c>
      <c r="I382" s="53" t="s">
        <v>1621</v>
      </c>
      <c r="J382" s="53">
        <v>24386</v>
      </c>
      <c r="K382" s="53">
        <v>25202</v>
      </c>
      <c r="L382" s="53">
        <v>27735</v>
      </c>
      <c r="M382" s="53">
        <v>31983</v>
      </c>
      <c r="N382" s="53" t="s">
        <v>1621</v>
      </c>
      <c r="O382" s="53" t="s">
        <v>1621</v>
      </c>
      <c r="P382" s="53" t="s">
        <v>1621</v>
      </c>
      <c r="Q382" s="53" t="s">
        <v>1621</v>
      </c>
    </row>
    <row r="383" spans="1:17" ht="38.25" x14ac:dyDescent="0.2">
      <c r="A383" s="56" t="s">
        <v>2087</v>
      </c>
      <c r="B383" s="35" t="s">
        <v>1658</v>
      </c>
      <c r="C383" s="52" t="s">
        <v>1621</v>
      </c>
      <c r="D383" s="52">
        <v>39816</v>
      </c>
      <c r="E383" s="43">
        <v>39</v>
      </c>
      <c r="F383" s="46">
        <v>40736</v>
      </c>
      <c r="G383" s="43">
        <v>19</v>
      </c>
      <c r="H383" s="52" t="s">
        <v>1621</v>
      </c>
      <c r="I383" s="53" t="s">
        <v>1621</v>
      </c>
      <c r="J383" s="53" t="s">
        <v>1621</v>
      </c>
      <c r="K383" s="53">
        <v>27004</v>
      </c>
      <c r="L383" s="53">
        <v>33327</v>
      </c>
      <c r="M383" s="53" t="s">
        <v>1621</v>
      </c>
      <c r="N383" s="53" t="s">
        <v>1621</v>
      </c>
      <c r="O383" s="53" t="s">
        <v>1621</v>
      </c>
      <c r="P383" s="53" t="s">
        <v>1621</v>
      </c>
      <c r="Q383" s="53" t="s">
        <v>1621</v>
      </c>
    </row>
    <row r="384" spans="1:17" ht="38.25" x14ac:dyDescent="0.2">
      <c r="A384" s="56" t="s">
        <v>2088</v>
      </c>
      <c r="B384" s="35" t="s">
        <v>1660</v>
      </c>
      <c r="C384" s="52" t="s">
        <v>1621</v>
      </c>
      <c r="D384" s="46">
        <v>27902</v>
      </c>
      <c r="E384" s="43">
        <v>1.5</v>
      </c>
      <c r="F384" s="46">
        <v>31701</v>
      </c>
      <c r="G384" s="43">
        <v>4.9000000000000004</v>
      </c>
      <c r="H384" s="52" t="s">
        <v>1621</v>
      </c>
      <c r="I384" s="53" t="s">
        <v>1621</v>
      </c>
      <c r="J384" s="53">
        <v>24284</v>
      </c>
      <c r="K384" s="47">
        <v>25723</v>
      </c>
      <c r="L384" s="47">
        <v>26830</v>
      </c>
      <c r="M384" s="53">
        <v>31199</v>
      </c>
      <c r="N384" s="53" t="s">
        <v>1621</v>
      </c>
      <c r="O384" s="53" t="s">
        <v>1621</v>
      </c>
      <c r="P384" s="53" t="s">
        <v>1621</v>
      </c>
      <c r="Q384" s="53" t="s">
        <v>1621</v>
      </c>
    </row>
    <row r="385" spans="1:17" ht="38.25" x14ac:dyDescent="0.2">
      <c r="A385" s="56" t="s">
        <v>2089</v>
      </c>
      <c r="B385" s="35" t="s">
        <v>1662</v>
      </c>
      <c r="C385" s="52" t="s">
        <v>1621</v>
      </c>
      <c r="D385" s="52" t="s">
        <v>1621</v>
      </c>
      <c r="E385" s="55"/>
      <c r="F385" s="52">
        <v>77680</v>
      </c>
      <c r="G385" s="43">
        <v>5</v>
      </c>
      <c r="H385" s="52" t="s">
        <v>1621</v>
      </c>
      <c r="I385" s="53" t="s">
        <v>1621</v>
      </c>
      <c r="J385" s="53" t="s">
        <v>1621</v>
      </c>
      <c r="K385" s="53" t="s">
        <v>1621</v>
      </c>
      <c r="L385" s="53" t="s">
        <v>1621</v>
      </c>
      <c r="M385" s="53" t="s">
        <v>1621</v>
      </c>
      <c r="N385" s="53" t="s">
        <v>1621</v>
      </c>
      <c r="O385" s="53" t="s">
        <v>1621</v>
      </c>
      <c r="P385" s="53" t="s">
        <v>1621</v>
      </c>
      <c r="Q385" s="53" t="s">
        <v>1621</v>
      </c>
    </row>
    <row r="386" spans="1:17" ht="38.25" x14ac:dyDescent="0.2">
      <c r="A386" s="56" t="s">
        <v>2090</v>
      </c>
      <c r="B386" s="35" t="s">
        <v>1664</v>
      </c>
      <c r="C386" s="52">
        <v>11</v>
      </c>
      <c r="D386" s="46">
        <v>41566</v>
      </c>
      <c r="E386" s="43">
        <v>4.0999999999999996</v>
      </c>
      <c r="F386" s="46">
        <v>43880</v>
      </c>
      <c r="G386" s="43">
        <v>-3.5</v>
      </c>
      <c r="H386" s="52" t="s">
        <v>1621</v>
      </c>
      <c r="I386" s="53">
        <v>29348</v>
      </c>
      <c r="J386" s="53">
        <v>31813</v>
      </c>
      <c r="K386" s="47">
        <v>37033</v>
      </c>
      <c r="L386" s="47">
        <v>39752</v>
      </c>
      <c r="M386" s="47">
        <v>43008</v>
      </c>
      <c r="N386" s="53">
        <v>47551</v>
      </c>
      <c r="O386" s="53" t="s">
        <v>1621</v>
      </c>
      <c r="P386" s="53" t="s">
        <v>1621</v>
      </c>
      <c r="Q386" s="53" t="s">
        <v>1621</v>
      </c>
    </row>
    <row r="387" spans="1:17" ht="51" x14ac:dyDescent="0.2">
      <c r="A387" s="56" t="s">
        <v>2091</v>
      </c>
      <c r="B387" s="35" t="s">
        <v>1666</v>
      </c>
      <c r="C387" s="52" t="s">
        <v>1621</v>
      </c>
      <c r="D387" s="52" t="s">
        <v>1621</v>
      </c>
      <c r="E387" s="55"/>
      <c r="F387" s="52">
        <v>41568</v>
      </c>
      <c r="G387" s="43">
        <v>13.6</v>
      </c>
      <c r="H387" s="52" t="s">
        <v>1621</v>
      </c>
      <c r="I387" s="53" t="s">
        <v>1621</v>
      </c>
      <c r="J387" s="53" t="s">
        <v>1621</v>
      </c>
      <c r="K387" s="53" t="s">
        <v>1621</v>
      </c>
      <c r="L387" s="53" t="s">
        <v>1621</v>
      </c>
      <c r="M387" s="53" t="s">
        <v>1621</v>
      </c>
      <c r="N387" s="53" t="s">
        <v>1621</v>
      </c>
      <c r="O387" s="53" t="s">
        <v>1621</v>
      </c>
      <c r="P387" s="53" t="s">
        <v>1621</v>
      </c>
      <c r="Q387" s="53" t="s">
        <v>1621</v>
      </c>
    </row>
    <row r="388" spans="1:17" ht="38.25" x14ac:dyDescent="0.2">
      <c r="A388" s="56" t="s">
        <v>2092</v>
      </c>
      <c r="B388" s="35" t="s">
        <v>1668</v>
      </c>
      <c r="C388" s="52">
        <v>14</v>
      </c>
      <c r="D388" s="52">
        <v>29058</v>
      </c>
      <c r="E388" s="43">
        <v>5.2</v>
      </c>
      <c r="F388" s="52">
        <v>36146</v>
      </c>
      <c r="G388" s="43">
        <v>13.3</v>
      </c>
      <c r="H388" s="52" t="s">
        <v>1621</v>
      </c>
      <c r="I388" s="47">
        <v>21095</v>
      </c>
      <c r="J388" s="47">
        <v>23322</v>
      </c>
      <c r="K388" s="47">
        <v>24527</v>
      </c>
      <c r="L388" s="47">
        <v>26059</v>
      </c>
      <c r="M388" s="53">
        <v>33160</v>
      </c>
      <c r="N388" s="53">
        <v>37645</v>
      </c>
      <c r="O388" s="53" t="s">
        <v>1621</v>
      </c>
      <c r="P388" s="53" t="s">
        <v>1621</v>
      </c>
      <c r="Q388" s="53" t="s">
        <v>1621</v>
      </c>
    </row>
    <row r="389" spans="1:17" ht="38.25" x14ac:dyDescent="0.2">
      <c r="A389" s="56" t="s">
        <v>2093</v>
      </c>
      <c r="B389" s="35" t="s">
        <v>1670</v>
      </c>
      <c r="C389" s="52">
        <v>13</v>
      </c>
      <c r="D389" s="46">
        <v>41725</v>
      </c>
      <c r="E389" s="43">
        <v>2.6</v>
      </c>
      <c r="F389" s="46">
        <v>43702</v>
      </c>
      <c r="G389" s="43">
        <v>6.8</v>
      </c>
      <c r="H389" s="52">
        <v>24057</v>
      </c>
      <c r="I389" s="47">
        <v>29359</v>
      </c>
      <c r="J389" s="47">
        <v>31174</v>
      </c>
      <c r="K389" s="47">
        <v>32891</v>
      </c>
      <c r="L389" s="47">
        <v>35764</v>
      </c>
      <c r="M389" s="53">
        <v>45403</v>
      </c>
      <c r="N389" s="53">
        <v>49200</v>
      </c>
      <c r="O389" s="53" t="s">
        <v>1621</v>
      </c>
      <c r="P389" s="53" t="s">
        <v>1621</v>
      </c>
      <c r="Q389" s="53" t="s">
        <v>1621</v>
      </c>
    </row>
    <row r="390" spans="1:17" ht="25.5" x14ac:dyDescent="0.2">
      <c r="A390" s="56" t="s">
        <v>2094</v>
      </c>
      <c r="B390" s="35" t="s">
        <v>1672</v>
      </c>
      <c r="C390" s="52">
        <v>11</v>
      </c>
      <c r="D390" s="46">
        <v>43399</v>
      </c>
      <c r="E390" s="43">
        <v>23.8</v>
      </c>
      <c r="F390" s="46">
        <v>47459</v>
      </c>
      <c r="G390" s="43">
        <v>19.399999999999999</v>
      </c>
      <c r="H390" s="52" t="s">
        <v>1621</v>
      </c>
      <c r="I390" s="47">
        <v>31660</v>
      </c>
      <c r="J390" s="47">
        <v>33436</v>
      </c>
      <c r="K390" s="47">
        <v>35599</v>
      </c>
      <c r="L390" s="47">
        <v>40675</v>
      </c>
      <c r="M390" s="53">
        <v>46438</v>
      </c>
      <c r="N390" s="53">
        <v>51046</v>
      </c>
      <c r="O390" s="53" t="s">
        <v>1621</v>
      </c>
      <c r="P390" s="53" t="s">
        <v>1621</v>
      </c>
      <c r="Q390" s="53" t="s">
        <v>1621</v>
      </c>
    </row>
    <row r="391" spans="1:17" ht="51" x14ac:dyDescent="0.2">
      <c r="A391" s="56" t="s">
        <v>2095</v>
      </c>
      <c r="B391" s="35" t="s">
        <v>1674</v>
      </c>
      <c r="C391" s="46">
        <v>34</v>
      </c>
      <c r="D391" s="46">
        <v>37946</v>
      </c>
      <c r="E391" s="43">
        <v>10.7</v>
      </c>
      <c r="F391" s="42">
        <v>39388</v>
      </c>
      <c r="G391" s="43">
        <v>8.1999999999999993</v>
      </c>
      <c r="H391" s="46">
        <v>23852</v>
      </c>
      <c r="I391" s="44">
        <v>27192</v>
      </c>
      <c r="J391" s="44">
        <v>29217</v>
      </c>
      <c r="K391" s="47">
        <v>29845</v>
      </c>
      <c r="L391" s="47">
        <v>33929</v>
      </c>
      <c r="M391" s="47">
        <v>40274</v>
      </c>
      <c r="N391" s="47">
        <v>44320</v>
      </c>
      <c r="O391" s="47">
        <v>47279</v>
      </c>
      <c r="P391" s="53">
        <v>49114</v>
      </c>
      <c r="Q391" s="53" t="s">
        <v>1621</v>
      </c>
    </row>
    <row r="392" spans="1:17" ht="38.25" x14ac:dyDescent="0.2">
      <c r="A392" s="56" t="s">
        <v>2096</v>
      </c>
      <c r="B392" s="35" t="s">
        <v>1676</v>
      </c>
      <c r="C392" s="52" t="s">
        <v>1621</v>
      </c>
      <c r="D392" s="52" t="s">
        <v>1621</v>
      </c>
      <c r="E392" s="55"/>
      <c r="F392" s="46">
        <v>35295</v>
      </c>
      <c r="G392" s="43">
        <v>-3.4</v>
      </c>
      <c r="H392" s="52" t="s">
        <v>1621</v>
      </c>
      <c r="I392" s="53" t="s">
        <v>1621</v>
      </c>
      <c r="J392" s="53" t="s">
        <v>1621</v>
      </c>
      <c r="K392" s="53" t="s">
        <v>1621</v>
      </c>
      <c r="L392" s="53">
        <v>29152</v>
      </c>
      <c r="M392" s="53" t="s">
        <v>1621</v>
      </c>
      <c r="N392" s="53" t="s">
        <v>1621</v>
      </c>
      <c r="O392" s="53" t="s">
        <v>1621</v>
      </c>
      <c r="P392" s="53" t="s">
        <v>1621</v>
      </c>
      <c r="Q392" s="53" t="s">
        <v>1621</v>
      </c>
    </row>
    <row r="393" spans="1:17" ht="38.25" x14ac:dyDescent="0.2">
      <c r="A393" s="56" t="s">
        <v>2097</v>
      </c>
      <c r="B393" s="35" t="s">
        <v>1678</v>
      </c>
      <c r="C393" s="52">
        <v>10</v>
      </c>
      <c r="D393" s="52">
        <v>37635</v>
      </c>
      <c r="E393" s="43">
        <v>3.5</v>
      </c>
      <c r="F393" s="46">
        <v>40514</v>
      </c>
      <c r="G393" s="43">
        <v>4.7</v>
      </c>
      <c r="H393" s="52" t="s">
        <v>1621</v>
      </c>
      <c r="I393" s="53">
        <v>23557</v>
      </c>
      <c r="J393" s="53">
        <v>24856</v>
      </c>
      <c r="K393" s="53">
        <v>27554</v>
      </c>
      <c r="L393" s="53">
        <v>29716</v>
      </c>
      <c r="M393" s="53">
        <v>41217</v>
      </c>
      <c r="N393" s="53" t="s">
        <v>1621</v>
      </c>
      <c r="O393" s="53" t="s">
        <v>1621</v>
      </c>
      <c r="P393" s="53" t="s">
        <v>1621</v>
      </c>
      <c r="Q393" s="53" t="s">
        <v>1621</v>
      </c>
    </row>
    <row r="394" spans="1:17" ht="38.25" x14ac:dyDescent="0.2">
      <c r="A394" s="56" t="s">
        <v>2098</v>
      </c>
      <c r="B394" s="35" t="s">
        <v>1680</v>
      </c>
      <c r="C394" s="52">
        <v>16</v>
      </c>
      <c r="D394" s="46">
        <v>36427</v>
      </c>
      <c r="E394" s="43">
        <v>0.7</v>
      </c>
      <c r="F394" s="46">
        <v>43586</v>
      </c>
      <c r="G394" s="43">
        <v>3.9</v>
      </c>
      <c r="H394" s="52">
        <v>23449</v>
      </c>
      <c r="I394" s="47">
        <v>27595</v>
      </c>
      <c r="J394" s="47">
        <v>30155</v>
      </c>
      <c r="K394" s="47">
        <v>32047</v>
      </c>
      <c r="L394" s="47">
        <v>33962</v>
      </c>
      <c r="M394" s="53">
        <v>39728</v>
      </c>
      <c r="N394" s="53" t="s">
        <v>1621</v>
      </c>
      <c r="O394" s="53" t="s">
        <v>1621</v>
      </c>
      <c r="P394" s="53" t="s">
        <v>1621</v>
      </c>
      <c r="Q394" s="53" t="s">
        <v>1621</v>
      </c>
    </row>
    <row r="395" spans="1:17" ht="38.25" x14ac:dyDescent="0.2">
      <c r="A395" s="56" t="s">
        <v>2099</v>
      </c>
      <c r="B395" s="35" t="s">
        <v>1682</v>
      </c>
      <c r="C395" s="52" t="s">
        <v>1621</v>
      </c>
      <c r="D395" s="46">
        <v>34415</v>
      </c>
      <c r="E395" s="43">
        <v>7.6</v>
      </c>
      <c r="F395" s="46">
        <v>36374</v>
      </c>
      <c r="G395" s="43">
        <v>4.0999999999999996</v>
      </c>
      <c r="H395" s="52" t="s">
        <v>1621</v>
      </c>
      <c r="I395" s="53" t="s">
        <v>1621</v>
      </c>
      <c r="J395" s="53" t="s">
        <v>1621</v>
      </c>
      <c r="K395" s="53" t="s">
        <v>1621</v>
      </c>
      <c r="L395" s="53" t="s">
        <v>1621</v>
      </c>
      <c r="M395" s="53" t="s">
        <v>1621</v>
      </c>
      <c r="N395" s="53" t="s">
        <v>1621</v>
      </c>
      <c r="O395" s="53" t="s">
        <v>1621</v>
      </c>
      <c r="P395" s="53" t="s">
        <v>1621</v>
      </c>
      <c r="Q395" s="53" t="s">
        <v>1621</v>
      </c>
    </row>
    <row r="396" spans="1:17" ht="38.25" x14ac:dyDescent="0.2">
      <c r="A396" s="56" t="s">
        <v>2100</v>
      </c>
      <c r="B396" s="35" t="s">
        <v>1684</v>
      </c>
      <c r="C396" s="52" t="s">
        <v>1621</v>
      </c>
      <c r="D396" s="52">
        <v>40920</v>
      </c>
      <c r="E396" s="55"/>
      <c r="F396" s="46">
        <v>43549</v>
      </c>
      <c r="G396" s="55"/>
      <c r="H396" s="52" t="s">
        <v>1621</v>
      </c>
      <c r="I396" s="53" t="s">
        <v>1621</v>
      </c>
      <c r="J396" s="53" t="s">
        <v>1621</v>
      </c>
      <c r="K396" s="53" t="s">
        <v>1621</v>
      </c>
      <c r="L396" s="53" t="s">
        <v>1621</v>
      </c>
      <c r="M396" s="53" t="s">
        <v>1621</v>
      </c>
      <c r="N396" s="53" t="s">
        <v>1621</v>
      </c>
      <c r="O396" s="53" t="s">
        <v>1621</v>
      </c>
      <c r="P396" s="53" t="s">
        <v>1621</v>
      </c>
      <c r="Q396" s="53" t="s">
        <v>1621</v>
      </c>
    </row>
    <row r="397" spans="1:17" ht="25.5" x14ac:dyDescent="0.2">
      <c r="A397" s="56" t="s">
        <v>2101</v>
      </c>
      <c r="B397" s="35" t="s">
        <v>1686</v>
      </c>
      <c r="C397" s="52" t="s">
        <v>1621</v>
      </c>
      <c r="D397" s="52" t="s">
        <v>1621</v>
      </c>
      <c r="E397" s="55"/>
      <c r="F397" s="52">
        <v>35265</v>
      </c>
      <c r="G397" s="55"/>
      <c r="H397" s="52" t="s">
        <v>1621</v>
      </c>
      <c r="I397" s="53" t="s">
        <v>1621</v>
      </c>
      <c r="J397" s="53" t="s">
        <v>1621</v>
      </c>
      <c r="K397" s="53">
        <v>24685</v>
      </c>
      <c r="L397" s="53" t="s">
        <v>1621</v>
      </c>
      <c r="M397" s="53" t="s">
        <v>1621</v>
      </c>
      <c r="N397" s="53" t="s">
        <v>1621</v>
      </c>
      <c r="O397" s="53" t="s">
        <v>1621</v>
      </c>
      <c r="P397" s="53" t="s">
        <v>1621</v>
      </c>
      <c r="Q397" s="53" t="s">
        <v>1621</v>
      </c>
    </row>
    <row r="398" spans="1:17" ht="25.5" x14ac:dyDescent="0.2">
      <c r="A398" s="56" t="s">
        <v>2102</v>
      </c>
      <c r="B398" s="35" t="s">
        <v>1688</v>
      </c>
      <c r="C398" s="52" t="s">
        <v>1621</v>
      </c>
      <c r="D398" s="52">
        <v>31059</v>
      </c>
      <c r="E398" s="43">
        <v>12.3</v>
      </c>
      <c r="F398" s="52">
        <v>35717</v>
      </c>
      <c r="G398" s="43">
        <v>2.8</v>
      </c>
      <c r="H398" s="52" t="s">
        <v>1621</v>
      </c>
      <c r="I398" s="53" t="s">
        <v>1621</v>
      </c>
      <c r="J398" s="53" t="s">
        <v>1621</v>
      </c>
      <c r="K398" s="53" t="s">
        <v>1621</v>
      </c>
      <c r="L398" s="53" t="s">
        <v>1621</v>
      </c>
      <c r="M398" s="53" t="s">
        <v>1621</v>
      </c>
      <c r="N398" s="53" t="s">
        <v>1621</v>
      </c>
      <c r="O398" s="53" t="s">
        <v>1621</v>
      </c>
      <c r="P398" s="53" t="s">
        <v>1621</v>
      </c>
      <c r="Q398" s="53" t="s">
        <v>1621</v>
      </c>
    </row>
    <row r="399" spans="1:17" ht="38.25" x14ac:dyDescent="0.2">
      <c r="A399" s="56" t="s">
        <v>2103</v>
      </c>
      <c r="B399" s="35" t="s">
        <v>1690</v>
      </c>
      <c r="C399" s="52" t="s">
        <v>1621</v>
      </c>
      <c r="D399" s="52" t="s">
        <v>1621</v>
      </c>
      <c r="E399" s="55"/>
      <c r="F399" s="52">
        <v>41419</v>
      </c>
      <c r="G399" s="43">
        <v>11.9</v>
      </c>
      <c r="H399" s="52" t="s">
        <v>1621</v>
      </c>
      <c r="I399" s="53" t="s">
        <v>1621</v>
      </c>
      <c r="J399" s="53" t="s">
        <v>1621</v>
      </c>
      <c r="K399" s="53" t="s">
        <v>1621</v>
      </c>
      <c r="L399" s="53" t="s">
        <v>1621</v>
      </c>
      <c r="M399" s="53" t="s">
        <v>1621</v>
      </c>
      <c r="N399" s="53" t="s">
        <v>1621</v>
      </c>
      <c r="O399" s="53" t="s">
        <v>1621</v>
      </c>
      <c r="P399" s="53" t="s">
        <v>1621</v>
      </c>
      <c r="Q399" s="53" t="s">
        <v>1621</v>
      </c>
    </row>
    <row r="400" spans="1:17" ht="38.25" x14ac:dyDescent="0.2">
      <c r="A400" s="34" t="s">
        <v>2104</v>
      </c>
      <c r="B400" s="35" t="s">
        <v>1692</v>
      </c>
      <c r="C400" s="52" t="s">
        <v>1621</v>
      </c>
      <c r="D400" s="52">
        <v>56578</v>
      </c>
      <c r="E400" s="55"/>
      <c r="F400" s="52">
        <v>70350</v>
      </c>
      <c r="G400" s="43">
        <v>13</v>
      </c>
      <c r="H400" s="52" t="s">
        <v>1621</v>
      </c>
      <c r="I400" s="53" t="s">
        <v>1621</v>
      </c>
      <c r="J400" s="53" t="s">
        <v>1621</v>
      </c>
      <c r="K400" s="53" t="s">
        <v>1621</v>
      </c>
      <c r="L400" s="53">
        <v>52568</v>
      </c>
      <c r="M400" s="53" t="s">
        <v>1621</v>
      </c>
      <c r="N400" s="53" t="s">
        <v>1621</v>
      </c>
      <c r="O400" s="53" t="s">
        <v>1621</v>
      </c>
      <c r="P400" s="53" t="s">
        <v>1621</v>
      </c>
      <c r="Q400" s="53" t="s">
        <v>1621</v>
      </c>
    </row>
    <row r="401" spans="1:17" ht="38.25" x14ac:dyDescent="0.2">
      <c r="A401" s="56" t="s">
        <v>2105</v>
      </c>
      <c r="B401" s="35" t="s">
        <v>1694</v>
      </c>
      <c r="C401" s="52" t="s">
        <v>1621</v>
      </c>
      <c r="D401" s="52">
        <v>56578</v>
      </c>
      <c r="E401" s="55"/>
      <c r="F401" s="52">
        <v>70350</v>
      </c>
      <c r="G401" s="43">
        <v>13</v>
      </c>
      <c r="H401" s="52" t="s">
        <v>1621</v>
      </c>
      <c r="I401" s="53" t="s">
        <v>1621</v>
      </c>
      <c r="J401" s="53" t="s">
        <v>1621</v>
      </c>
      <c r="K401" s="53" t="s">
        <v>1621</v>
      </c>
      <c r="L401" s="53">
        <v>52568</v>
      </c>
      <c r="M401" s="53" t="s">
        <v>1621</v>
      </c>
      <c r="N401" s="53" t="s">
        <v>1621</v>
      </c>
      <c r="O401" s="53" t="s">
        <v>1621</v>
      </c>
      <c r="P401" s="53" t="s">
        <v>1621</v>
      </c>
      <c r="Q401" s="53" t="s">
        <v>1621</v>
      </c>
    </row>
    <row r="402" spans="1:17" ht="51" x14ac:dyDescent="0.2">
      <c r="A402" s="34" t="s">
        <v>2106</v>
      </c>
      <c r="B402" s="35" t="s">
        <v>1696</v>
      </c>
      <c r="C402" s="52">
        <v>17</v>
      </c>
      <c r="D402" s="46">
        <v>35932</v>
      </c>
      <c r="E402" s="43">
        <v>9</v>
      </c>
      <c r="F402" s="42">
        <v>39070</v>
      </c>
      <c r="G402" s="43">
        <v>16.2</v>
      </c>
      <c r="H402" s="52">
        <v>23929</v>
      </c>
      <c r="I402" s="47">
        <v>26805</v>
      </c>
      <c r="J402" s="47">
        <v>28258</v>
      </c>
      <c r="K402" s="47">
        <v>30376</v>
      </c>
      <c r="L402" s="47">
        <v>33575</v>
      </c>
      <c r="M402" s="47">
        <v>39010</v>
      </c>
      <c r="N402" s="53">
        <v>44417</v>
      </c>
      <c r="O402" s="53">
        <v>48885</v>
      </c>
      <c r="P402" s="53" t="s">
        <v>1621</v>
      </c>
      <c r="Q402" s="53" t="s">
        <v>1621</v>
      </c>
    </row>
    <row r="403" spans="1:17" ht="38.25" x14ac:dyDescent="0.2">
      <c r="A403" s="56" t="s">
        <v>2107</v>
      </c>
      <c r="B403" s="35" t="s">
        <v>1698</v>
      </c>
      <c r="C403" s="52" t="s">
        <v>1621</v>
      </c>
      <c r="D403" s="52">
        <v>42796</v>
      </c>
      <c r="E403" s="43">
        <v>18.8</v>
      </c>
      <c r="F403" s="46">
        <v>44430</v>
      </c>
      <c r="G403" s="43">
        <v>18.7</v>
      </c>
      <c r="H403" s="52" t="s">
        <v>1621</v>
      </c>
      <c r="I403" s="53" t="s">
        <v>1621</v>
      </c>
      <c r="J403" s="53" t="s">
        <v>1621</v>
      </c>
      <c r="K403" s="53">
        <v>35934</v>
      </c>
      <c r="L403" s="53">
        <v>41690</v>
      </c>
      <c r="M403" s="53">
        <v>46300</v>
      </c>
      <c r="N403" s="53" t="s">
        <v>1621</v>
      </c>
      <c r="O403" s="53" t="s">
        <v>1621</v>
      </c>
      <c r="P403" s="53" t="s">
        <v>1621</v>
      </c>
      <c r="Q403" s="53" t="s">
        <v>1621</v>
      </c>
    </row>
    <row r="404" spans="1:17" ht="25.5" x14ac:dyDescent="0.2">
      <c r="A404" s="56" t="s">
        <v>2108</v>
      </c>
      <c r="B404" s="35" t="s">
        <v>1700</v>
      </c>
      <c r="C404" s="42" t="s">
        <v>1849</v>
      </c>
      <c r="D404" s="42"/>
      <c r="E404" s="55"/>
      <c r="F404" s="42"/>
      <c r="G404" s="55"/>
      <c r="H404" s="42"/>
      <c r="I404" s="44"/>
      <c r="J404" s="44"/>
      <c r="K404" s="44"/>
      <c r="L404" s="44"/>
      <c r="M404" s="44"/>
      <c r="N404" s="44"/>
      <c r="O404" s="44"/>
      <c r="P404" s="44"/>
      <c r="Q404" s="44"/>
    </row>
    <row r="405" spans="1:17" ht="51" x14ac:dyDescent="0.2">
      <c r="A405" s="56" t="s">
        <v>2109</v>
      </c>
      <c r="B405" s="35" t="s">
        <v>1702</v>
      </c>
      <c r="C405" s="52">
        <v>10</v>
      </c>
      <c r="D405" s="46">
        <v>33800</v>
      </c>
      <c r="E405" s="43">
        <v>4.0999999999999996</v>
      </c>
      <c r="F405" s="46">
        <v>37103</v>
      </c>
      <c r="G405" s="43">
        <v>14.4</v>
      </c>
      <c r="H405" s="52" t="s">
        <v>1621</v>
      </c>
      <c r="I405" s="47">
        <v>25875</v>
      </c>
      <c r="J405" s="47">
        <v>26838</v>
      </c>
      <c r="K405" s="47">
        <v>28366</v>
      </c>
      <c r="L405" s="47">
        <v>31257</v>
      </c>
      <c r="M405" s="53">
        <v>35866</v>
      </c>
      <c r="N405" s="53" t="s">
        <v>1621</v>
      </c>
      <c r="O405" s="53" t="s">
        <v>1621</v>
      </c>
      <c r="P405" s="53" t="s">
        <v>1621</v>
      </c>
      <c r="Q405" s="53" t="s">
        <v>1621</v>
      </c>
    </row>
    <row r="406" spans="1:17" ht="38.25" x14ac:dyDescent="0.2">
      <c r="A406" s="56" t="s">
        <v>2110</v>
      </c>
      <c r="B406" s="35" t="s">
        <v>1704</v>
      </c>
      <c r="C406" s="52" t="s">
        <v>1621</v>
      </c>
      <c r="D406" s="52" t="s">
        <v>1621</v>
      </c>
      <c r="E406" s="55"/>
      <c r="F406" s="52">
        <v>27934</v>
      </c>
      <c r="G406" s="43">
        <v>58.7</v>
      </c>
      <c r="H406" s="52" t="s">
        <v>1621</v>
      </c>
      <c r="I406" s="53" t="s">
        <v>1621</v>
      </c>
      <c r="J406" s="53" t="s">
        <v>1621</v>
      </c>
      <c r="K406" s="53" t="s">
        <v>1621</v>
      </c>
      <c r="L406" s="53" t="s">
        <v>1621</v>
      </c>
      <c r="M406" s="53" t="s">
        <v>1621</v>
      </c>
      <c r="N406" s="53" t="s">
        <v>1621</v>
      </c>
      <c r="O406" s="53" t="s">
        <v>1621</v>
      </c>
      <c r="P406" s="53" t="s">
        <v>1621</v>
      </c>
      <c r="Q406" s="53" t="s">
        <v>1621</v>
      </c>
    </row>
    <row r="407" spans="1:17" ht="25.5" x14ac:dyDescent="0.2">
      <c r="A407" s="34" t="s">
        <v>2111</v>
      </c>
      <c r="B407" s="35" t="s">
        <v>1706</v>
      </c>
      <c r="C407" s="46">
        <v>70</v>
      </c>
      <c r="D407" s="42">
        <v>39397</v>
      </c>
      <c r="E407" s="43">
        <v>14.3</v>
      </c>
      <c r="F407" s="46">
        <v>42068</v>
      </c>
      <c r="G407" s="43">
        <v>10.6</v>
      </c>
      <c r="H407" s="52">
        <v>18388</v>
      </c>
      <c r="I407" s="47">
        <v>24875</v>
      </c>
      <c r="J407" s="44">
        <v>27277</v>
      </c>
      <c r="K407" s="47">
        <v>29089</v>
      </c>
      <c r="L407" s="47">
        <v>35395</v>
      </c>
      <c r="M407" s="44">
        <v>43135</v>
      </c>
      <c r="N407" s="47">
        <v>48044</v>
      </c>
      <c r="O407" s="47">
        <v>52184</v>
      </c>
      <c r="P407" s="53">
        <v>55942</v>
      </c>
      <c r="Q407" s="53" t="s">
        <v>1621</v>
      </c>
    </row>
    <row r="408" spans="1:17" ht="25.5" x14ac:dyDescent="0.2">
      <c r="A408" s="56" t="s">
        <v>2112</v>
      </c>
      <c r="B408" s="35" t="s">
        <v>1708</v>
      </c>
      <c r="C408" s="52">
        <v>21</v>
      </c>
      <c r="D408" s="52">
        <v>40351</v>
      </c>
      <c r="E408" s="43">
        <v>30.8</v>
      </c>
      <c r="F408" s="46">
        <v>45545</v>
      </c>
      <c r="G408" s="43">
        <v>14.5</v>
      </c>
      <c r="H408" s="52">
        <v>18861</v>
      </c>
      <c r="I408" s="53">
        <v>23884</v>
      </c>
      <c r="J408" s="47">
        <v>27704</v>
      </c>
      <c r="K408" s="53">
        <v>29100</v>
      </c>
      <c r="L408" s="53">
        <v>35525</v>
      </c>
      <c r="M408" s="53">
        <v>45028</v>
      </c>
      <c r="N408" s="53">
        <v>51370</v>
      </c>
      <c r="O408" s="53" t="s">
        <v>1621</v>
      </c>
      <c r="P408" s="53" t="s">
        <v>1621</v>
      </c>
      <c r="Q408" s="53" t="s">
        <v>1621</v>
      </c>
    </row>
    <row r="409" spans="1:17" ht="25.5" x14ac:dyDescent="0.2">
      <c r="A409" s="56" t="s">
        <v>2113</v>
      </c>
      <c r="B409" s="35" t="s">
        <v>1710</v>
      </c>
      <c r="C409" s="52" t="s">
        <v>1621</v>
      </c>
      <c r="D409" s="46">
        <v>46986</v>
      </c>
      <c r="E409" s="43">
        <v>12.2</v>
      </c>
      <c r="F409" s="46">
        <v>48703</v>
      </c>
      <c r="G409" s="43">
        <v>6.5</v>
      </c>
      <c r="H409" s="52" t="s">
        <v>1621</v>
      </c>
      <c r="I409" s="53">
        <v>32729</v>
      </c>
      <c r="J409" s="53" t="s">
        <v>1621</v>
      </c>
      <c r="K409" s="53" t="s">
        <v>1621</v>
      </c>
      <c r="L409" s="53" t="s">
        <v>1621</v>
      </c>
      <c r="M409" s="53" t="s">
        <v>1621</v>
      </c>
      <c r="N409" s="53" t="s">
        <v>1621</v>
      </c>
      <c r="O409" s="53" t="s">
        <v>1621</v>
      </c>
      <c r="P409" s="53" t="s">
        <v>1621</v>
      </c>
      <c r="Q409" s="53" t="s">
        <v>1621</v>
      </c>
    </row>
    <row r="410" spans="1:17" ht="25.5" x14ac:dyDescent="0.2">
      <c r="A410" s="56" t="s">
        <v>2114</v>
      </c>
      <c r="B410" s="35" t="s">
        <v>1712</v>
      </c>
      <c r="C410" s="52">
        <v>38</v>
      </c>
      <c r="D410" s="46">
        <v>36746</v>
      </c>
      <c r="E410" s="43">
        <v>9.6999999999999993</v>
      </c>
      <c r="F410" s="52">
        <v>38231</v>
      </c>
      <c r="G410" s="43">
        <v>11.5</v>
      </c>
      <c r="H410" s="52" t="s">
        <v>1621</v>
      </c>
      <c r="I410" s="47">
        <v>23797</v>
      </c>
      <c r="J410" s="47">
        <v>25781</v>
      </c>
      <c r="K410" s="47">
        <v>27871</v>
      </c>
      <c r="L410" s="47">
        <v>31849</v>
      </c>
      <c r="M410" s="47">
        <v>40090</v>
      </c>
      <c r="N410" s="47">
        <v>43309</v>
      </c>
      <c r="O410" s="47">
        <v>46488</v>
      </c>
      <c r="P410" s="53">
        <v>50945</v>
      </c>
      <c r="Q410" s="53" t="s">
        <v>1621</v>
      </c>
    </row>
    <row r="411" spans="1:17" ht="51" x14ac:dyDescent="0.2">
      <c r="A411" s="34" t="s">
        <v>2115</v>
      </c>
      <c r="B411" s="35" t="s">
        <v>1714</v>
      </c>
      <c r="C411" s="42">
        <v>265</v>
      </c>
      <c r="D411" s="42">
        <v>24991</v>
      </c>
      <c r="E411" s="43">
        <v>7.2</v>
      </c>
      <c r="F411" s="42">
        <v>29120</v>
      </c>
      <c r="G411" s="43">
        <v>6.9</v>
      </c>
      <c r="H411" s="46">
        <v>8980</v>
      </c>
      <c r="I411" s="47">
        <v>12754</v>
      </c>
      <c r="J411" s="47">
        <v>14995</v>
      </c>
      <c r="K411" s="44">
        <v>17913</v>
      </c>
      <c r="L411" s="44">
        <v>22239</v>
      </c>
      <c r="M411" s="44">
        <v>27978</v>
      </c>
      <c r="N411" s="44">
        <v>32242</v>
      </c>
      <c r="O411" s="44">
        <v>34987</v>
      </c>
      <c r="P411" s="47">
        <v>38374</v>
      </c>
      <c r="Q411" s="53">
        <v>50941</v>
      </c>
    </row>
    <row r="412" spans="1:17" ht="51" x14ac:dyDescent="0.2">
      <c r="A412" s="56" t="s">
        <v>2116</v>
      </c>
      <c r="B412" s="35" t="s">
        <v>1716</v>
      </c>
      <c r="C412" s="46">
        <v>36</v>
      </c>
      <c r="D412" s="46">
        <v>30907</v>
      </c>
      <c r="E412" s="43">
        <v>6</v>
      </c>
      <c r="F412" s="42">
        <v>33036</v>
      </c>
      <c r="G412" s="43">
        <v>4.8</v>
      </c>
      <c r="H412" s="52">
        <v>14984</v>
      </c>
      <c r="I412" s="47">
        <v>22275</v>
      </c>
      <c r="J412" s="44">
        <v>23676</v>
      </c>
      <c r="K412" s="44">
        <v>24887</v>
      </c>
      <c r="L412" s="47">
        <v>27851</v>
      </c>
      <c r="M412" s="47">
        <v>34873</v>
      </c>
      <c r="N412" s="47">
        <v>38206</v>
      </c>
      <c r="O412" s="47">
        <v>40848</v>
      </c>
      <c r="P412" s="53">
        <v>43437</v>
      </c>
      <c r="Q412" s="53" t="s">
        <v>1621</v>
      </c>
    </row>
    <row r="413" spans="1:17" ht="38.25" x14ac:dyDescent="0.2">
      <c r="A413" s="56" t="s">
        <v>2117</v>
      </c>
      <c r="B413" s="35" t="s">
        <v>1718</v>
      </c>
      <c r="C413" s="46">
        <v>85</v>
      </c>
      <c r="D413" s="46">
        <v>31855</v>
      </c>
      <c r="E413" s="43">
        <v>9.4</v>
      </c>
      <c r="F413" s="46">
        <v>39662</v>
      </c>
      <c r="G413" s="43">
        <v>7.8</v>
      </c>
      <c r="H413" s="52">
        <v>14596</v>
      </c>
      <c r="I413" s="47">
        <v>22951</v>
      </c>
      <c r="J413" s="44">
        <v>24371</v>
      </c>
      <c r="K413" s="44">
        <v>25145</v>
      </c>
      <c r="L413" s="44">
        <v>27602</v>
      </c>
      <c r="M413" s="47">
        <v>36333</v>
      </c>
      <c r="N413" s="47">
        <v>41201</v>
      </c>
      <c r="O413" s="47">
        <v>44895</v>
      </c>
      <c r="P413" s="53">
        <v>49315</v>
      </c>
      <c r="Q413" s="53" t="s">
        <v>1621</v>
      </c>
    </row>
    <row r="414" spans="1:17" ht="38.25" x14ac:dyDescent="0.2">
      <c r="A414" s="56" t="s">
        <v>2118</v>
      </c>
      <c r="B414" s="35" t="s">
        <v>1720</v>
      </c>
      <c r="C414" s="42">
        <v>144</v>
      </c>
      <c r="D414" s="46">
        <v>19198</v>
      </c>
      <c r="E414" s="43">
        <v>5.4</v>
      </c>
      <c r="F414" s="46">
        <v>21949</v>
      </c>
      <c r="G414" s="43">
        <v>7</v>
      </c>
      <c r="H414" s="46">
        <v>7283</v>
      </c>
      <c r="I414" s="47">
        <v>10213</v>
      </c>
      <c r="J414" s="44">
        <v>11484</v>
      </c>
      <c r="K414" s="47">
        <v>12854</v>
      </c>
      <c r="L414" s="47">
        <v>16093</v>
      </c>
      <c r="M414" s="44">
        <v>22601</v>
      </c>
      <c r="N414" s="44">
        <v>25567</v>
      </c>
      <c r="O414" s="47">
        <v>27512</v>
      </c>
      <c r="P414" s="47">
        <v>29758</v>
      </c>
      <c r="Q414" s="53" t="s">
        <v>1621</v>
      </c>
    </row>
    <row r="415" spans="1:17" ht="38.25" x14ac:dyDescent="0.2">
      <c r="A415" s="34" t="s">
        <v>2119</v>
      </c>
      <c r="B415" s="35" t="s">
        <v>1722</v>
      </c>
      <c r="C415" s="46">
        <v>80</v>
      </c>
      <c r="D415" s="42">
        <v>33732</v>
      </c>
      <c r="E415" s="43">
        <v>10.8</v>
      </c>
      <c r="F415" s="42">
        <v>36596</v>
      </c>
      <c r="G415" s="43">
        <v>10.3</v>
      </c>
      <c r="H415" s="46">
        <v>18047</v>
      </c>
      <c r="I415" s="44">
        <v>24493</v>
      </c>
      <c r="J415" s="44">
        <v>26007</v>
      </c>
      <c r="K415" s="44">
        <v>27523</v>
      </c>
      <c r="L415" s="44">
        <v>30392</v>
      </c>
      <c r="M415" s="44">
        <v>36938</v>
      </c>
      <c r="N415" s="47">
        <v>40692</v>
      </c>
      <c r="O415" s="47">
        <v>44020</v>
      </c>
      <c r="P415" s="47">
        <v>47677</v>
      </c>
      <c r="Q415" s="53" t="s">
        <v>1621</v>
      </c>
    </row>
    <row r="416" spans="1:17" ht="38.25" x14ac:dyDescent="0.2">
      <c r="A416" s="56" t="s">
        <v>2120</v>
      </c>
      <c r="B416" s="35" t="s">
        <v>1724</v>
      </c>
      <c r="C416" s="46">
        <v>30</v>
      </c>
      <c r="D416" s="46">
        <v>33745</v>
      </c>
      <c r="E416" s="43">
        <v>5.0999999999999996</v>
      </c>
      <c r="F416" s="42">
        <v>35855</v>
      </c>
      <c r="G416" s="43">
        <v>10.4</v>
      </c>
      <c r="H416" s="52">
        <v>17145</v>
      </c>
      <c r="I416" s="47">
        <v>24853</v>
      </c>
      <c r="J416" s="47">
        <v>26129</v>
      </c>
      <c r="K416" s="47">
        <v>28014</v>
      </c>
      <c r="L416" s="47">
        <v>31261</v>
      </c>
      <c r="M416" s="47">
        <v>37680</v>
      </c>
      <c r="N416" s="47">
        <v>40592</v>
      </c>
      <c r="O416" s="47">
        <v>42248</v>
      </c>
      <c r="P416" s="53">
        <v>46665</v>
      </c>
      <c r="Q416" s="53" t="s">
        <v>1621</v>
      </c>
    </row>
    <row r="417" spans="1:17" ht="25.5" x14ac:dyDescent="0.2">
      <c r="A417" s="56" t="s">
        <v>2121</v>
      </c>
      <c r="B417" s="35" t="s">
        <v>1726</v>
      </c>
      <c r="C417" s="42" t="s">
        <v>1849</v>
      </c>
      <c r="D417" s="42"/>
      <c r="E417" s="55"/>
      <c r="F417" s="42"/>
      <c r="G417" s="55"/>
      <c r="H417" s="42"/>
      <c r="I417" s="44"/>
      <c r="J417" s="44"/>
      <c r="K417" s="44"/>
      <c r="L417" s="44"/>
      <c r="M417" s="44"/>
      <c r="N417" s="44"/>
      <c r="O417" s="44"/>
      <c r="P417" s="44"/>
      <c r="Q417" s="44"/>
    </row>
    <row r="418" spans="1:17" ht="25.5" x14ac:dyDescent="0.2">
      <c r="A418" s="56" t="s">
        <v>2122</v>
      </c>
      <c r="B418" s="35" t="s">
        <v>1728</v>
      </c>
      <c r="C418" s="52" t="s">
        <v>1621</v>
      </c>
      <c r="D418" s="52" t="s">
        <v>1621</v>
      </c>
      <c r="E418" s="55"/>
      <c r="F418" s="46">
        <v>35768</v>
      </c>
      <c r="G418" s="43">
        <v>25.1</v>
      </c>
      <c r="H418" s="52" t="s">
        <v>1621</v>
      </c>
      <c r="I418" s="53" t="s">
        <v>1621</v>
      </c>
      <c r="J418" s="53" t="s">
        <v>1621</v>
      </c>
      <c r="K418" s="53" t="s">
        <v>1621</v>
      </c>
      <c r="L418" s="53">
        <v>29336</v>
      </c>
      <c r="M418" s="53" t="s">
        <v>1621</v>
      </c>
      <c r="N418" s="53" t="s">
        <v>1621</v>
      </c>
      <c r="O418" s="53" t="s">
        <v>1621</v>
      </c>
      <c r="P418" s="53" t="s">
        <v>1621</v>
      </c>
      <c r="Q418" s="53" t="s">
        <v>1621</v>
      </c>
    </row>
    <row r="419" spans="1:17" ht="38.25" x14ac:dyDescent="0.2">
      <c r="A419" s="56" t="s">
        <v>2123</v>
      </c>
      <c r="B419" s="35" t="s">
        <v>1730</v>
      </c>
      <c r="C419" s="46">
        <v>29</v>
      </c>
      <c r="D419" s="46">
        <v>34993</v>
      </c>
      <c r="E419" s="43">
        <v>8.3000000000000007</v>
      </c>
      <c r="F419" s="46">
        <v>39368</v>
      </c>
      <c r="G419" s="43">
        <v>5.3</v>
      </c>
      <c r="H419" s="52">
        <v>19067</v>
      </c>
      <c r="I419" s="47">
        <v>24369</v>
      </c>
      <c r="J419" s="44">
        <v>25519</v>
      </c>
      <c r="K419" s="44">
        <v>27305</v>
      </c>
      <c r="L419" s="47">
        <v>30112</v>
      </c>
      <c r="M419" s="47">
        <v>38249</v>
      </c>
      <c r="N419" s="53">
        <v>45127</v>
      </c>
      <c r="O419" s="53">
        <v>49413</v>
      </c>
      <c r="P419" s="53">
        <v>53100</v>
      </c>
      <c r="Q419" s="53" t="s">
        <v>1621</v>
      </c>
    </row>
    <row r="420" spans="1:17" ht="25.5" x14ac:dyDescent="0.2">
      <c r="A420" s="56" t="s">
        <v>2124</v>
      </c>
      <c r="B420" s="35" t="s">
        <v>1732</v>
      </c>
      <c r="C420" s="52">
        <v>16</v>
      </c>
      <c r="D420" s="46">
        <v>31986</v>
      </c>
      <c r="E420" s="43">
        <v>16.399999999999999</v>
      </c>
      <c r="F420" s="42">
        <v>33335</v>
      </c>
      <c r="G420" s="43">
        <v>15.1</v>
      </c>
      <c r="H420" s="52">
        <v>18665</v>
      </c>
      <c r="I420" s="47">
        <v>24955</v>
      </c>
      <c r="J420" s="47">
        <v>26495</v>
      </c>
      <c r="K420" s="47">
        <v>27640</v>
      </c>
      <c r="L420" s="47">
        <v>29955</v>
      </c>
      <c r="M420" s="47">
        <v>34858</v>
      </c>
      <c r="N420" s="47">
        <v>37941</v>
      </c>
      <c r="O420" s="53">
        <v>39507</v>
      </c>
      <c r="P420" s="53">
        <v>42655</v>
      </c>
      <c r="Q420" s="53" t="s">
        <v>1621</v>
      </c>
    </row>
    <row r="421" spans="1:17" ht="38.25" x14ac:dyDescent="0.2">
      <c r="A421" s="34" t="s">
        <v>2125</v>
      </c>
      <c r="B421" s="35" t="s">
        <v>1734</v>
      </c>
      <c r="C421" s="46">
        <v>65</v>
      </c>
      <c r="D421" s="46">
        <v>13773</v>
      </c>
      <c r="E421" s="43">
        <v>11.9</v>
      </c>
      <c r="F421" s="42">
        <v>16678</v>
      </c>
      <c r="G421" s="43">
        <v>11.1</v>
      </c>
      <c r="H421" s="52">
        <v>4041</v>
      </c>
      <c r="I421" s="47">
        <v>7168</v>
      </c>
      <c r="J421" s="47">
        <v>8158</v>
      </c>
      <c r="K421" s="47">
        <v>8837</v>
      </c>
      <c r="L421" s="47">
        <v>11096</v>
      </c>
      <c r="M421" s="53">
        <v>17596</v>
      </c>
      <c r="N421" s="47">
        <v>22350</v>
      </c>
      <c r="O421" s="47">
        <v>23847</v>
      </c>
      <c r="P421" s="47">
        <v>26360</v>
      </c>
      <c r="Q421" s="53" t="s">
        <v>1621</v>
      </c>
    </row>
    <row r="422" spans="1:17" ht="25.5" x14ac:dyDescent="0.2">
      <c r="A422" s="56" t="s">
        <v>2126</v>
      </c>
      <c r="B422" s="35" t="s">
        <v>1736</v>
      </c>
      <c r="C422" s="52">
        <v>17</v>
      </c>
      <c r="D422" s="52">
        <v>20646</v>
      </c>
      <c r="E422" s="43">
        <v>29.3</v>
      </c>
      <c r="F422" s="46">
        <v>21413</v>
      </c>
      <c r="G422" s="43">
        <v>15.5</v>
      </c>
      <c r="H422" s="52" t="s">
        <v>1621</v>
      </c>
      <c r="I422" s="53" t="s">
        <v>1621</v>
      </c>
      <c r="J422" s="53" t="s">
        <v>1621</v>
      </c>
      <c r="K422" s="53">
        <v>12583</v>
      </c>
      <c r="L422" s="53">
        <v>16819</v>
      </c>
      <c r="M422" s="53">
        <v>22760</v>
      </c>
      <c r="N422" s="53">
        <v>26348</v>
      </c>
      <c r="O422" s="53">
        <v>28718</v>
      </c>
      <c r="P422" s="53" t="s">
        <v>1621</v>
      </c>
      <c r="Q422" s="53" t="s">
        <v>1621</v>
      </c>
    </row>
    <row r="423" spans="1:17" ht="38.25" x14ac:dyDescent="0.2">
      <c r="A423" s="56" t="s">
        <v>2127</v>
      </c>
      <c r="B423" s="35" t="s">
        <v>1738</v>
      </c>
      <c r="C423" s="46">
        <v>48</v>
      </c>
      <c r="D423" s="46">
        <v>12518</v>
      </c>
      <c r="E423" s="43">
        <v>11.1</v>
      </c>
      <c r="F423" s="42">
        <v>15052</v>
      </c>
      <c r="G423" s="43">
        <v>9.1999999999999993</v>
      </c>
      <c r="H423" s="52">
        <v>3858</v>
      </c>
      <c r="I423" s="53">
        <v>6416</v>
      </c>
      <c r="J423" s="47">
        <v>7686</v>
      </c>
      <c r="K423" s="47">
        <v>8505</v>
      </c>
      <c r="L423" s="47">
        <v>9983</v>
      </c>
      <c r="M423" s="53">
        <v>15221</v>
      </c>
      <c r="N423" s="53">
        <v>19578</v>
      </c>
      <c r="O423" s="53">
        <v>22478</v>
      </c>
      <c r="P423" s="53">
        <v>24655</v>
      </c>
      <c r="Q423" s="53" t="s">
        <v>1621</v>
      </c>
    </row>
    <row r="424" spans="1:17" ht="38.25" x14ac:dyDescent="0.2">
      <c r="A424" s="34" t="s">
        <v>2128</v>
      </c>
      <c r="B424" s="35" t="s">
        <v>1740</v>
      </c>
      <c r="C424" s="46">
        <v>49</v>
      </c>
      <c r="D424" s="46">
        <v>39975</v>
      </c>
      <c r="E424" s="43">
        <v>10</v>
      </c>
      <c r="F424" s="46">
        <v>47169</v>
      </c>
      <c r="G424" s="43">
        <v>6.9</v>
      </c>
      <c r="H424" s="52">
        <v>22934</v>
      </c>
      <c r="I424" s="47">
        <v>26495</v>
      </c>
      <c r="J424" s="47">
        <v>28647</v>
      </c>
      <c r="K424" s="47">
        <v>30859</v>
      </c>
      <c r="L424" s="47">
        <v>35600</v>
      </c>
      <c r="M424" s="47">
        <v>46053</v>
      </c>
      <c r="N424" s="47">
        <v>53167</v>
      </c>
      <c r="O424" s="53">
        <v>60125</v>
      </c>
      <c r="P424" s="53">
        <v>62097</v>
      </c>
      <c r="Q424" s="53" t="s">
        <v>1621</v>
      </c>
    </row>
    <row r="425" spans="1:17" ht="25.5" x14ac:dyDescent="0.2">
      <c r="A425" s="56" t="s">
        <v>2129</v>
      </c>
      <c r="B425" s="35" t="s">
        <v>1742</v>
      </c>
      <c r="C425" s="52" t="s">
        <v>1621</v>
      </c>
      <c r="D425" s="52" t="s">
        <v>1621</v>
      </c>
      <c r="E425" s="55"/>
      <c r="F425" s="52">
        <v>36698</v>
      </c>
      <c r="G425" s="43">
        <v>9.4</v>
      </c>
      <c r="H425" s="52" t="s">
        <v>1621</v>
      </c>
      <c r="I425" s="53" t="s">
        <v>1621</v>
      </c>
      <c r="J425" s="53" t="s">
        <v>1621</v>
      </c>
      <c r="K425" s="53" t="s">
        <v>1621</v>
      </c>
      <c r="L425" s="53" t="s">
        <v>1621</v>
      </c>
      <c r="M425" s="53" t="s">
        <v>1621</v>
      </c>
      <c r="N425" s="53" t="s">
        <v>1621</v>
      </c>
      <c r="O425" s="53" t="s">
        <v>1621</v>
      </c>
      <c r="P425" s="53" t="s">
        <v>1621</v>
      </c>
      <c r="Q425" s="53" t="s">
        <v>1621</v>
      </c>
    </row>
    <row r="426" spans="1:17" ht="63.75" x14ac:dyDescent="0.2">
      <c r="A426" s="56" t="s">
        <v>2130</v>
      </c>
      <c r="B426" s="35" t="s">
        <v>1744</v>
      </c>
      <c r="C426" s="52" t="s">
        <v>1621</v>
      </c>
      <c r="D426" s="52" t="s">
        <v>1621</v>
      </c>
      <c r="E426" s="55"/>
      <c r="F426" s="52" t="s">
        <v>1621</v>
      </c>
      <c r="G426" s="55"/>
      <c r="H426" s="52" t="s">
        <v>1621</v>
      </c>
      <c r="I426" s="53" t="s">
        <v>1621</v>
      </c>
      <c r="J426" s="53" t="s">
        <v>1621</v>
      </c>
      <c r="K426" s="53" t="s">
        <v>1621</v>
      </c>
      <c r="L426" s="53" t="s">
        <v>1621</v>
      </c>
      <c r="M426" s="53" t="s">
        <v>1621</v>
      </c>
      <c r="N426" s="53" t="s">
        <v>1621</v>
      </c>
      <c r="O426" s="53" t="s">
        <v>1621</v>
      </c>
      <c r="P426" s="53" t="s">
        <v>1621</v>
      </c>
      <c r="Q426" s="53" t="s">
        <v>1621</v>
      </c>
    </row>
    <row r="427" spans="1:17" ht="38.25" x14ac:dyDescent="0.2">
      <c r="A427" s="56" t="s">
        <v>2131</v>
      </c>
      <c r="B427" s="35" t="s">
        <v>1746</v>
      </c>
      <c r="C427" s="52" t="s">
        <v>1621</v>
      </c>
      <c r="D427" s="52" t="s">
        <v>1621</v>
      </c>
      <c r="E427" s="55"/>
      <c r="F427" s="52">
        <v>60153</v>
      </c>
      <c r="G427" s="55"/>
      <c r="H427" s="52" t="s">
        <v>1621</v>
      </c>
      <c r="I427" s="53" t="s">
        <v>1621</v>
      </c>
      <c r="J427" s="53" t="s">
        <v>1621</v>
      </c>
      <c r="K427" s="53" t="s">
        <v>1621</v>
      </c>
      <c r="L427" s="53" t="s">
        <v>1621</v>
      </c>
      <c r="M427" s="53" t="s">
        <v>1621</v>
      </c>
      <c r="N427" s="53" t="s">
        <v>1621</v>
      </c>
      <c r="O427" s="53" t="s">
        <v>1621</v>
      </c>
      <c r="P427" s="53" t="s">
        <v>1621</v>
      </c>
      <c r="Q427" s="53" t="s">
        <v>1621</v>
      </c>
    </row>
    <row r="428" spans="1:17" ht="25.5" x14ac:dyDescent="0.2">
      <c r="A428" s="56" t="s">
        <v>2132</v>
      </c>
      <c r="B428" s="35" t="s">
        <v>1748</v>
      </c>
      <c r="C428" s="52">
        <v>11</v>
      </c>
      <c r="D428" s="52">
        <v>40220</v>
      </c>
      <c r="E428" s="43">
        <v>4</v>
      </c>
      <c r="F428" s="46">
        <v>44590</v>
      </c>
      <c r="G428" s="43">
        <v>-0.4</v>
      </c>
      <c r="H428" s="52" t="s">
        <v>1621</v>
      </c>
      <c r="I428" s="53">
        <v>30539</v>
      </c>
      <c r="J428" s="47">
        <v>32968</v>
      </c>
      <c r="K428" s="47">
        <v>35193</v>
      </c>
      <c r="L428" s="47">
        <v>37828</v>
      </c>
      <c r="M428" s="53">
        <v>46004</v>
      </c>
      <c r="N428" s="53">
        <v>51313</v>
      </c>
      <c r="O428" s="53" t="s">
        <v>1621</v>
      </c>
      <c r="P428" s="53" t="s">
        <v>1621</v>
      </c>
      <c r="Q428" s="53" t="s">
        <v>1621</v>
      </c>
    </row>
    <row r="429" spans="1:17" ht="38.25" x14ac:dyDescent="0.2">
      <c r="A429" s="56" t="s">
        <v>2133</v>
      </c>
      <c r="B429" s="35" t="s">
        <v>1750</v>
      </c>
      <c r="C429" s="52">
        <v>30</v>
      </c>
      <c r="D429" s="52">
        <v>42967</v>
      </c>
      <c r="E429" s="43">
        <v>15.2</v>
      </c>
      <c r="F429" s="46">
        <v>49579</v>
      </c>
      <c r="G429" s="43">
        <v>7.8</v>
      </c>
      <c r="H429" s="52">
        <v>23027</v>
      </c>
      <c r="I429" s="47">
        <v>25611</v>
      </c>
      <c r="J429" s="47">
        <v>28034</v>
      </c>
      <c r="K429" s="47">
        <v>30212</v>
      </c>
      <c r="L429" s="53">
        <v>35572</v>
      </c>
      <c r="M429" s="53">
        <v>49597</v>
      </c>
      <c r="N429" s="53">
        <v>58021</v>
      </c>
      <c r="O429" s="53">
        <v>61066</v>
      </c>
      <c r="P429" s="53" t="s">
        <v>1621</v>
      </c>
      <c r="Q429" s="53" t="s">
        <v>1621</v>
      </c>
    </row>
    <row r="430" spans="1:17" ht="25.5" x14ac:dyDescent="0.2">
      <c r="A430" s="56" t="s">
        <v>2134</v>
      </c>
      <c r="B430" s="35" t="s">
        <v>1752</v>
      </c>
      <c r="C430" s="52" t="s">
        <v>1621</v>
      </c>
      <c r="D430" s="52" t="s">
        <v>1621</v>
      </c>
      <c r="E430" s="55"/>
      <c r="F430" s="52" t="s">
        <v>1621</v>
      </c>
      <c r="G430" s="55"/>
      <c r="H430" s="52" t="s">
        <v>1621</v>
      </c>
      <c r="I430" s="53" t="s">
        <v>1621</v>
      </c>
      <c r="J430" s="53" t="s">
        <v>1621</v>
      </c>
      <c r="K430" s="53" t="s">
        <v>1621</v>
      </c>
      <c r="L430" s="53" t="s">
        <v>1621</v>
      </c>
      <c r="M430" s="53" t="s">
        <v>1621</v>
      </c>
      <c r="N430" s="53" t="s">
        <v>1621</v>
      </c>
      <c r="O430" s="53" t="s">
        <v>1621</v>
      </c>
      <c r="P430" s="53" t="s">
        <v>1621</v>
      </c>
      <c r="Q430" s="53" t="s">
        <v>1621</v>
      </c>
    </row>
    <row r="431" spans="1:17" ht="38.25" x14ac:dyDescent="0.2">
      <c r="A431" s="34" t="s">
        <v>2135</v>
      </c>
      <c r="B431" s="35" t="s">
        <v>1754</v>
      </c>
      <c r="C431" s="46">
        <v>69</v>
      </c>
      <c r="D431" s="46">
        <v>37252</v>
      </c>
      <c r="E431" s="43">
        <v>-2.9</v>
      </c>
      <c r="F431" s="46">
        <v>47131</v>
      </c>
      <c r="G431" s="43">
        <v>3.4</v>
      </c>
      <c r="H431" s="46">
        <v>18347</v>
      </c>
      <c r="I431" s="44">
        <v>25105</v>
      </c>
      <c r="J431" s="44">
        <v>26236</v>
      </c>
      <c r="K431" s="44">
        <v>28294</v>
      </c>
      <c r="L431" s="47">
        <v>32444</v>
      </c>
      <c r="M431" s="47">
        <v>44190</v>
      </c>
      <c r="N431" s="47">
        <v>52610</v>
      </c>
      <c r="O431" s="53">
        <v>57303</v>
      </c>
      <c r="P431" s="53">
        <v>63800</v>
      </c>
      <c r="Q431" s="53" t="s">
        <v>1621</v>
      </c>
    </row>
    <row r="432" spans="1:17" ht="38.25" x14ac:dyDescent="0.2">
      <c r="A432" s="56" t="s">
        <v>2136</v>
      </c>
      <c r="B432" s="35" t="s">
        <v>1756</v>
      </c>
      <c r="C432" s="46">
        <v>43</v>
      </c>
      <c r="D432" s="46">
        <v>40349</v>
      </c>
      <c r="E432" s="43">
        <v>2.9</v>
      </c>
      <c r="F432" s="46">
        <v>47551</v>
      </c>
      <c r="G432" s="43">
        <v>3.1</v>
      </c>
      <c r="H432" s="52">
        <v>18391</v>
      </c>
      <c r="I432" s="44">
        <v>25637</v>
      </c>
      <c r="J432" s="44">
        <v>27152</v>
      </c>
      <c r="K432" s="47">
        <v>29245</v>
      </c>
      <c r="L432" s="47">
        <v>33610</v>
      </c>
      <c r="M432" s="47">
        <v>45728</v>
      </c>
      <c r="N432" s="53">
        <v>55512</v>
      </c>
      <c r="O432" s="53">
        <v>61804</v>
      </c>
      <c r="P432" s="53">
        <v>68548</v>
      </c>
      <c r="Q432" s="53" t="s">
        <v>1621</v>
      </c>
    </row>
    <row r="433" spans="1:17" ht="51" x14ac:dyDescent="0.2">
      <c r="A433" s="56" t="s">
        <v>2137</v>
      </c>
      <c r="B433" s="35" t="s">
        <v>1758</v>
      </c>
      <c r="C433" s="52">
        <v>9</v>
      </c>
      <c r="D433" s="52">
        <v>37911</v>
      </c>
      <c r="E433" s="43">
        <v>-1.7</v>
      </c>
      <c r="F433" s="46">
        <v>44886</v>
      </c>
      <c r="G433" s="43">
        <v>9.5</v>
      </c>
      <c r="H433" s="52" t="s">
        <v>1621</v>
      </c>
      <c r="I433" s="53">
        <v>27379</v>
      </c>
      <c r="J433" s="53">
        <v>29456</v>
      </c>
      <c r="K433" s="53">
        <v>30918</v>
      </c>
      <c r="L433" s="53">
        <v>34058</v>
      </c>
      <c r="M433" s="53">
        <v>47502</v>
      </c>
      <c r="N433" s="53" t="s">
        <v>1621</v>
      </c>
      <c r="O433" s="53" t="s">
        <v>1621</v>
      </c>
      <c r="P433" s="53" t="s">
        <v>1621</v>
      </c>
      <c r="Q433" s="53" t="s">
        <v>1621</v>
      </c>
    </row>
    <row r="434" spans="1:17" ht="38.25" x14ac:dyDescent="0.2">
      <c r="A434" s="56" t="s">
        <v>2138</v>
      </c>
      <c r="B434" s="35" t="s">
        <v>1760</v>
      </c>
      <c r="C434" s="52">
        <v>17</v>
      </c>
      <c r="D434" s="52">
        <v>32176</v>
      </c>
      <c r="E434" s="43">
        <v>0.1</v>
      </c>
      <c r="F434" s="52">
        <v>47288</v>
      </c>
      <c r="G434" s="43">
        <v>1.6</v>
      </c>
      <c r="H434" s="52" t="s">
        <v>1621</v>
      </c>
      <c r="I434" s="53">
        <v>22548</v>
      </c>
      <c r="J434" s="47">
        <v>23743</v>
      </c>
      <c r="K434" s="47">
        <v>25138</v>
      </c>
      <c r="L434" s="47">
        <v>28848</v>
      </c>
      <c r="M434" s="53">
        <v>37152</v>
      </c>
      <c r="N434" s="53" t="s">
        <v>1621</v>
      </c>
      <c r="O434" s="53" t="s">
        <v>1621</v>
      </c>
      <c r="P434" s="53" t="s">
        <v>1621</v>
      </c>
      <c r="Q434" s="53" t="s">
        <v>1621</v>
      </c>
    </row>
    <row r="435" spans="1:17" ht="25.5" x14ac:dyDescent="0.2">
      <c r="A435" s="34" t="s">
        <v>2139</v>
      </c>
      <c r="B435" s="35" t="s">
        <v>1227</v>
      </c>
      <c r="C435" s="52">
        <v>19</v>
      </c>
      <c r="D435" s="46">
        <v>30187</v>
      </c>
      <c r="E435" s="43">
        <v>19.399999999999999</v>
      </c>
      <c r="F435" s="46">
        <v>31239</v>
      </c>
      <c r="G435" s="43">
        <v>17.8</v>
      </c>
      <c r="H435" s="52" t="s">
        <v>1621</v>
      </c>
      <c r="I435" s="53">
        <v>18395</v>
      </c>
      <c r="J435" s="53">
        <v>22530</v>
      </c>
      <c r="K435" s="53">
        <v>23443</v>
      </c>
      <c r="L435" s="47">
        <v>25791</v>
      </c>
      <c r="M435" s="47">
        <v>33253</v>
      </c>
      <c r="N435" s="53">
        <v>34379</v>
      </c>
      <c r="O435" s="53" t="s">
        <v>1621</v>
      </c>
      <c r="P435" s="53" t="s">
        <v>1621</v>
      </c>
      <c r="Q435" s="53" t="s">
        <v>1621</v>
      </c>
    </row>
    <row r="436" spans="1:17" ht="25.5" x14ac:dyDescent="0.2">
      <c r="A436" s="56" t="s">
        <v>2140</v>
      </c>
      <c r="B436" s="35" t="s">
        <v>1763</v>
      </c>
      <c r="C436" s="52">
        <v>19</v>
      </c>
      <c r="D436" s="46">
        <v>30187</v>
      </c>
      <c r="E436" s="43">
        <v>19.399999999999999</v>
      </c>
      <c r="F436" s="46">
        <v>31239</v>
      </c>
      <c r="G436" s="43">
        <v>17.8</v>
      </c>
      <c r="H436" s="52" t="s">
        <v>1621</v>
      </c>
      <c r="I436" s="53">
        <v>18395</v>
      </c>
      <c r="J436" s="53">
        <v>22530</v>
      </c>
      <c r="K436" s="53">
        <v>23443</v>
      </c>
      <c r="L436" s="47">
        <v>25791</v>
      </c>
      <c r="M436" s="47">
        <v>33253</v>
      </c>
      <c r="N436" s="53">
        <v>34379</v>
      </c>
      <c r="O436" s="53" t="s">
        <v>1621</v>
      </c>
      <c r="P436" s="53" t="s">
        <v>1621</v>
      </c>
      <c r="Q436" s="53" t="s">
        <v>1621</v>
      </c>
    </row>
    <row r="437" spans="1:17" ht="38.25" x14ac:dyDescent="0.2">
      <c r="A437" s="34" t="s">
        <v>2141</v>
      </c>
      <c r="B437" s="35" t="s">
        <v>1765</v>
      </c>
      <c r="C437" s="46">
        <v>120</v>
      </c>
      <c r="D437" s="42">
        <v>33698</v>
      </c>
      <c r="E437" s="43">
        <v>4.8</v>
      </c>
      <c r="F437" s="42">
        <v>38363</v>
      </c>
      <c r="G437" s="43">
        <v>2</v>
      </c>
      <c r="H437" s="46">
        <v>14934</v>
      </c>
      <c r="I437" s="44">
        <v>22068</v>
      </c>
      <c r="J437" s="44">
        <v>24403</v>
      </c>
      <c r="K437" s="44">
        <v>25419</v>
      </c>
      <c r="L437" s="44">
        <v>29038</v>
      </c>
      <c r="M437" s="47">
        <v>37801</v>
      </c>
      <c r="N437" s="47">
        <v>45930</v>
      </c>
      <c r="O437" s="47">
        <v>49318</v>
      </c>
      <c r="P437" s="47">
        <v>53127</v>
      </c>
      <c r="Q437" s="53" t="s">
        <v>1621</v>
      </c>
    </row>
    <row r="438" spans="1:17" ht="25.5" x14ac:dyDescent="0.2">
      <c r="A438" s="56" t="s">
        <v>2142</v>
      </c>
      <c r="B438" s="35" t="s">
        <v>1767</v>
      </c>
      <c r="C438" s="46">
        <v>40</v>
      </c>
      <c r="D438" s="46">
        <v>33158</v>
      </c>
      <c r="E438" s="43">
        <v>8.5</v>
      </c>
      <c r="F438" s="42">
        <v>38849</v>
      </c>
      <c r="G438" s="43">
        <v>5.8</v>
      </c>
      <c r="H438" s="52">
        <v>16210</v>
      </c>
      <c r="I438" s="47">
        <v>22679</v>
      </c>
      <c r="J438" s="44">
        <v>24699</v>
      </c>
      <c r="K438" s="44">
        <v>25127</v>
      </c>
      <c r="L438" s="47">
        <v>28071</v>
      </c>
      <c r="M438" s="53">
        <v>38657</v>
      </c>
      <c r="N438" s="53">
        <v>47587</v>
      </c>
      <c r="O438" s="53">
        <v>50744</v>
      </c>
      <c r="P438" s="53">
        <v>55040</v>
      </c>
      <c r="Q438" s="53" t="s">
        <v>1621</v>
      </c>
    </row>
    <row r="439" spans="1:17" ht="38.25" x14ac:dyDescent="0.2">
      <c r="A439" s="56" t="s">
        <v>2143</v>
      </c>
      <c r="B439" s="35" t="s">
        <v>1769</v>
      </c>
      <c r="C439" s="52">
        <v>20</v>
      </c>
      <c r="D439" s="46">
        <v>30295</v>
      </c>
      <c r="E439" s="43">
        <v>2.4</v>
      </c>
      <c r="F439" s="46">
        <v>33898</v>
      </c>
      <c r="G439" s="43">
        <v>8.3000000000000007</v>
      </c>
      <c r="H439" s="52" t="s">
        <v>1621</v>
      </c>
      <c r="I439" s="53">
        <v>20051</v>
      </c>
      <c r="J439" s="47">
        <v>21819</v>
      </c>
      <c r="K439" s="47">
        <v>22806</v>
      </c>
      <c r="L439" s="47">
        <v>26112</v>
      </c>
      <c r="M439" s="53">
        <v>33603</v>
      </c>
      <c r="N439" s="53">
        <v>37437</v>
      </c>
      <c r="O439" s="53" t="s">
        <v>1621</v>
      </c>
      <c r="P439" s="53" t="s">
        <v>1621</v>
      </c>
      <c r="Q439" s="53" t="s">
        <v>1621</v>
      </c>
    </row>
    <row r="440" spans="1:17" ht="51" x14ac:dyDescent="0.2">
      <c r="A440" s="56" t="s">
        <v>2144</v>
      </c>
      <c r="B440" s="35" t="s">
        <v>1771</v>
      </c>
      <c r="C440" s="52">
        <v>31</v>
      </c>
      <c r="D440" s="46">
        <v>35221</v>
      </c>
      <c r="E440" s="43">
        <v>2.1</v>
      </c>
      <c r="F440" s="46">
        <v>38632</v>
      </c>
      <c r="G440" s="43">
        <v>-1.5</v>
      </c>
      <c r="H440" s="52">
        <v>14040</v>
      </c>
      <c r="I440" s="53">
        <v>23361</v>
      </c>
      <c r="J440" s="47">
        <v>25012</v>
      </c>
      <c r="K440" s="47">
        <v>26616</v>
      </c>
      <c r="L440" s="47">
        <v>30948</v>
      </c>
      <c r="M440" s="47">
        <v>39319</v>
      </c>
      <c r="N440" s="53">
        <v>45741</v>
      </c>
      <c r="O440" s="53">
        <v>48296</v>
      </c>
      <c r="P440" s="53" t="s">
        <v>1621</v>
      </c>
      <c r="Q440" s="53" t="s">
        <v>1621</v>
      </c>
    </row>
    <row r="441" spans="1:17" ht="38.25" x14ac:dyDescent="0.2">
      <c r="A441" s="56" t="s">
        <v>2145</v>
      </c>
      <c r="B441" s="35" t="s">
        <v>1773</v>
      </c>
      <c r="C441" s="52" t="s">
        <v>1621</v>
      </c>
      <c r="D441" s="52" t="s">
        <v>1621</v>
      </c>
      <c r="E441" s="55"/>
      <c r="F441" s="46">
        <v>50700</v>
      </c>
      <c r="G441" s="43">
        <v>6.6</v>
      </c>
      <c r="H441" s="52" t="s">
        <v>1621</v>
      </c>
      <c r="I441" s="53" t="s">
        <v>1621</v>
      </c>
      <c r="J441" s="53">
        <v>29864</v>
      </c>
      <c r="K441" s="53" t="s">
        <v>1621</v>
      </c>
      <c r="L441" s="53" t="s">
        <v>1621</v>
      </c>
      <c r="M441" s="53" t="s">
        <v>1621</v>
      </c>
      <c r="N441" s="53" t="s">
        <v>1621</v>
      </c>
      <c r="O441" s="53" t="s">
        <v>1621</v>
      </c>
      <c r="P441" s="53" t="s">
        <v>1621</v>
      </c>
      <c r="Q441" s="53" t="s">
        <v>1621</v>
      </c>
    </row>
    <row r="442" spans="1:17" ht="25.5" x14ac:dyDescent="0.2">
      <c r="A442" s="56" t="s">
        <v>2146</v>
      </c>
      <c r="B442" s="35" t="s">
        <v>1775</v>
      </c>
      <c r="C442" s="52" t="s">
        <v>1621</v>
      </c>
      <c r="D442" s="52" t="s">
        <v>1621</v>
      </c>
      <c r="E442" s="55"/>
      <c r="F442" s="52">
        <v>39374</v>
      </c>
      <c r="G442" s="43">
        <v>-6.7</v>
      </c>
      <c r="H442" s="52" t="s">
        <v>1621</v>
      </c>
      <c r="I442" s="53" t="s">
        <v>1621</v>
      </c>
      <c r="J442" s="53" t="s">
        <v>1621</v>
      </c>
      <c r="K442" s="53" t="s">
        <v>1621</v>
      </c>
      <c r="L442" s="53" t="s">
        <v>1621</v>
      </c>
      <c r="M442" s="53" t="s">
        <v>1621</v>
      </c>
      <c r="N442" s="53" t="s">
        <v>1621</v>
      </c>
      <c r="O442" s="53" t="s">
        <v>1621</v>
      </c>
      <c r="P442" s="53" t="s">
        <v>1621</v>
      </c>
      <c r="Q442" s="53" t="s">
        <v>1621</v>
      </c>
    </row>
    <row r="443" spans="1:17" ht="38.25" x14ac:dyDescent="0.2">
      <c r="A443" s="56" t="s">
        <v>2147</v>
      </c>
      <c r="B443" s="35" t="s">
        <v>1777</v>
      </c>
      <c r="C443" s="52">
        <v>10</v>
      </c>
      <c r="D443" s="52">
        <v>34939</v>
      </c>
      <c r="E443" s="55"/>
      <c r="F443" s="52">
        <v>38865</v>
      </c>
      <c r="G443" s="43">
        <v>-8.1</v>
      </c>
      <c r="H443" s="52" t="s">
        <v>1621</v>
      </c>
      <c r="I443" s="53" t="s">
        <v>1621</v>
      </c>
      <c r="J443" s="53" t="s">
        <v>1621</v>
      </c>
      <c r="K443" s="53" t="s">
        <v>1621</v>
      </c>
      <c r="L443" s="53">
        <v>30504</v>
      </c>
      <c r="M443" s="53" t="s">
        <v>1621</v>
      </c>
      <c r="N443" s="53" t="s">
        <v>1621</v>
      </c>
      <c r="O443" s="53" t="s">
        <v>1621</v>
      </c>
      <c r="P443" s="53" t="s">
        <v>1621</v>
      </c>
      <c r="Q443" s="53" t="s">
        <v>1621</v>
      </c>
    </row>
    <row r="444" spans="1:17" ht="25.5" x14ac:dyDescent="0.2">
      <c r="A444" s="56" t="s">
        <v>2148</v>
      </c>
      <c r="B444" s="35" t="s">
        <v>1779</v>
      </c>
      <c r="C444" s="52" t="s">
        <v>1621</v>
      </c>
      <c r="D444" s="52" t="s">
        <v>1621</v>
      </c>
      <c r="E444" s="55"/>
      <c r="F444" s="52">
        <v>32381</v>
      </c>
      <c r="G444" s="43">
        <v>10.5</v>
      </c>
      <c r="H444" s="52" t="s">
        <v>1621</v>
      </c>
      <c r="I444" s="53" t="s">
        <v>1621</v>
      </c>
      <c r="J444" s="53">
        <v>20535</v>
      </c>
      <c r="K444" s="53">
        <v>22059</v>
      </c>
      <c r="L444" s="53">
        <v>23727</v>
      </c>
      <c r="M444" s="53" t="s">
        <v>1621</v>
      </c>
      <c r="N444" s="53" t="s">
        <v>1621</v>
      </c>
      <c r="O444" s="53" t="s">
        <v>1621</v>
      </c>
      <c r="P444" s="53" t="s">
        <v>1621</v>
      </c>
      <c r="Q444" s="53" t="s">
        <v>1621</v>
      </c>
    </row>
    <row r="445" spans="1:17" ht="38.25" x14ac:dyDescent="0.2">
      <c r="A445" s="34" t="s">
        <v>2149</v>
      </c>
      <c r="B445" s="35" t="s">
        <v>1781</v>
      </c>
      <c r="C445" s="46">
        <v>80</v>
      </c>
      <c r="D445" s="42">
        <v>24731</v>
      </c>
      <c r="E445" s="43">
        <v>5.7</v>
      </c>
      <c r="F445" s="42">
        <v>28583</v>
      </c>
      <c r="G445" s="43">
        <v>12.2</v>
      </c>
      <c r="H445" s="52">
        <v>7309</v>
      </c>
      <c r="I445" s="47">
        <v>12254</v>
      </c>
      <c r="J445" s="47">
        <v>15071</v>
      </c>
      <c r="K445" s="47">
        <v>18083</v>
      </c>
      <c r="L445" s="44">
        <v>22367</v>
      </c>
      <c r="M445" s="44">
        <v>27739</v>
      </c>
      <c r="N445" s="47">
        <v>31667</v>
      </c>
      <c r="O445" s="47">
        <v>34793</v>
      </c>
      <c r="P445" s="53">
        <v>38274</v>
      </c>
      <c r="Q445" s="53" t="s">
        <v>1621</v>
      </c>
    </row>
    <row r="446" spans="1:17" ht="25.5" x14ac:dyDescent="0.2">
      <c r="A446" s="56" t="s">
        <v>2150</v>
      </c>
      <c r="B446" s="35" t="s">
        <v>1783</v>
      </c>
      <c r="C446" s="52">
        <v>11</v>
      </c>
      <c r="D446" s="52">
        <v>34830</v>
      </c>
      <c r="E446" s="43">
        <v>-1.7</v>
      </c>
      <c r="F446" s="46">
        <v>40694</v>
      </c>
      <c r="G446" s="43">
        <v>6</v>
      </c>
      <c r="H446" s="52" t="s">
        <v>1621</v>
      </c>
      <c r="I446" s="47">
        <v>25755</v>
      </c>
      <c r="J446" s="47">
        <v>26067</v>
      </c>
      <c r="K446" s="47">
        <v>27706</v>
      </c>
      <c r="L446" s="47">
        <v>30158</v>
      </c>
      <c r="M446" s="53">
        <v>38944</v>
      </c>
      <c r="N446" s="53" t="s">
        <v>1621</v>
      </c>
      <c r="O446" s="53" t="s">
        <v>1621</v>
      </c>
      <c r="P446" s="53" t="s">
        <v>1621</v>
      </c>
      <c r="Q446" s="53" t="s">
        <v>1621</v>
      </c>
    </row>
    <row r="447" spans="1:17" ht="25.5" x14ac:dyDescent="0.2">
      <c r="A447" s="56" t="s">
        <v>2151</v>
      </c>
      <c r="B447" s="35" t="s">
        <v>1785</v>
      </c>
      <c r="C447" s="52">
        <v>19</v>
      </c>
      <c r="D447" s="52">
        <v>23736</v>
      </c>
      <c r="E447" s="43">
        <v>9.9</v>
      </c>
      <c r="F447" s="46">
        <v>26194</v>
      </c>
      <c r="G447" s="43">
        <v>3.4</v>
      </c>
      <c r="H447" s="52" t="s">
        <v>1621</v>
      </c>
      <c r="I447" s="53" t="s">
        <v>1621</v>
      </c>
      <c r="J447" s="53" t="s">
        <v>1621</v>
      </c>
      <c r="K447" s="53" t="s">
        <v>1621</v>
      </c>
      <c r="L447" s="53">
        <v>20231</v>
      </c>
      <c r="M447" s="53">
        <v>26585</v>
      </c>
      <c r="N447" s="53">
        <v>29971</v>
      </c>
      <c r="O447" s="53" t="s">
        <v>1621</v>
      </c>
      <c r="P447" s="53" t="s">
        <v>1621</v>
      </c>
      <c r="Q447" s="53" t="s">
        <v>1621</v>
      </c>
    </row>
    <row r="448" spans="1:17" ht="51" x14ac:dyDescent="0.2">
      <c r="A448" s="56" t="s">
        <v>2152</v>
      </c>
      <c r="B448" s="35" t="s">
        <v>1787</v>
      </c>
      <c r="C448" s="52" t="s">
        <v>1621</v>
      </c>
      <c r="D448" s="52" t="s">
        <v>1621</v>
      </c>
      <c r="E448" s="55"/>
      <c r="F448" s="52">
        <v>25518</v>
      </c>
      <c r="G448" s="43">
        <v>14.6</v>
      </c>
      <c r="H448" s="52" t="s">
        <v>1621</v>
      </c>
      <c r="I448" s="53" t="s">
        <v>1621</v>
      </c>
      <c r="J448" s="53" t="s">
        <v>1621</v>
      </c>
      <c r="K448" s="53" t="s">
        <v>1621</v>
      </c>
      <c r="L448" s="53" t="s">
        <v>1621</v>
      </c>
      <c r="M448" s="53" t="s">
        <v>1621</v>
      </c>
      <c r="N448" s="53" t="s">
        <v>1621</v>
      </c>
      <c r="O448" s="53" t="s">
        <v>1621</v>
      </c>
      <c r="P448" s="53" t="s">
        <v>1621</v>
      </c>
      <c r="Q448" s="53" t="s">
        <v>1621</v>
      </c>
    </row>
    <row r="449" spans="1:17" ht="25.5" x14ac:dyDescent="0.2">
      <c r="A449" s="56" t="s">
        <v>2153</v>
      </c>
      <c r="B449" s="35" t="s">
        <v>1789</v>
      </c>
      <c r="C449" s="52" t="s">
        <v>1621</v>
      </c>
      <c r="D449" s="52">
        <v>27863</v>
      </c>
      <c r="E449" s="43">
        <v>1.2</v>
      </c>
      <c r="F449" s="52">
        <v>28003</v>
      </c>
      <c r="G449" s="43">
        <v>2.4</v>
      </c>
      <c r="H449" s="52" t="s">
        <v>1621</v>
      </c>
      <c r="I449" s="53" t="s">
        <v>1621</v>
      </c>
      <c r="J449" s="53" t="s">
        <v>1621</v>
      </c>
      <c r="K449" s="53" t="s">
        <v>1621</v>
      </c>
      <c r="L449" s="53" t="s">
        <v>1621</v>
      </c>
      <c r="M449" s="53" t="s">
        <v>1621</v>
      </c>
      <c r="N449" s="53" t="s">
        <v>1621</v>
      </c>
      <c r="O449" s="53" t="s">
        <v>1621</v>
      </c>
      <c r="P449" s="53" t="s">
        <v>1621</v>
      </c>
      <c r="Q449" s="53" t="s">
        <v>1621</v>
      </c>
    </row>
    <row r="450" spans="1:17" ht="38.25" x14ac:dyDescent="0.2">
      <c r="A450" s="56" t="s">
        <v>2154</v>
      </c>
      <c r="B450" s="35" t="s">
        <v>1791</v>
      </c>
      <c r="C450" s="52">
        <v>17</v>
      </c>
      <c r="D450" s="52">
        <v>16605</v>
      </c>
      <c r="E450" s="55"/>
      <c r="F450" s="46">
        <v>18068</v>
      </c>
      <c r="G450" s="55"/>
      <c r="H450" s="52">
        <v>5817</v>
      </c>
      <c r="I450" s="53">
        <v>7380</v>
      </c>
      <c r="J450" s="53">
        <v>8054</v>
      </c>
      <c r="K450" s="53">
        <v>9074</v>
      </c>
      <c r="L450" s="53" t="s">
        <v>1621</v>
      </c>
      <c r="M450" s="53">
        <v>21444</v>
      </c>
      <c r="N450" s="53">
        <v>23930</v>
      </c>
      <c r="O450" s="53">
        <v>25405</v>
      </c>
      <c r="P450" s="53" t="s">
        <v>1621</v>
      </c>
      <c r="Q450" s="53" t="s">
        <v>1621</v>
      </c>
    </row>
    <row r="451" spans="1:17" ht="51" x14ac:dyDescent="0.2">
      <c r="A451" s="56" t="s">
        <v>2155</v>
      </c>
      <c r="B451" s="35" t="s">
        <v>1793</v>
      </c>
      <c r="C451" s="52">
        <v>26</v>
      </c>
      <c r="D451" s="46">
        <v>25963</v>
      </c>
      <c r="E451" s="55"/>
      <c r="F451" s="46">
        <v>32340</v>
      </c>
      <c r="G451" s="43">
        <v>20</v>
      </c>
      <c r="H451" s="52">
        <v>10968</v>
      </c>
      <c r="I451" s="53">
        <v>14280</v>
      </c>
      <c r="J451" s="53">
        <v>18364</v>
      </c>
      <c r="K451" s="53">
        <v>20435</v>
      </c>
      <c r="L451" s="47">
        <v>23377</v>
      </c>
      <c r="M451" s="47">
        <v>28779</v>
      </c>
      <c r="N451" s="53">
        <v>32727</v>
      </c>
      <c r="O451" s="53" t="s">
        <v>1621</v>
      </c>
      <c r="P451" s="53" t="s">
        <v>1621</v>
      </c>
      <c r="Q451" s="53" t="s">
        <v>1621</v>
      </c>
    </row>
    <row r="452" spans="1:17" ht="51" x14ac:dyDescent="0.2">
      <c r="A452" s="34" t="s">
        <v>2156</v>
      </c>
      <c r="B452" s="35" t="s">
        <v>1795</v>
      </c>
      <c r="C452" s="42">
        <v>129</v>
      </c>
      <c r="D452" s="42">
        <v>32595</v>
      </c>
      <c r="E452" s="43">
        <v>8.1999999999999993</v>
      </c>
      <c r="F452" s="42">
        <v>34911</v>
      </c>
      <c r="G452" s="43">
        <v>9.6999999999999993</v>
      </c>
      <c r="H452" s="46">
        <v>15547</v>
      </c>
      <c r="I452" s="47">
        <v>22620</v>
      </c>
      <c r="J452" s="44">
        <v>24940</v>
      </c>
      <c r="K452" s="44">
        <v>26698</v>
      </c>
      <c r="L452" s="44">
        <v>30030</v>
      </c>
      <c r="M452" s="44">
        <v>36890</v>
      </c>
      <c r="N452" s="44">
        <v>41300</v>
      </c>
      <c r="O452" s="47">
        <v>43804</v>
      </c>
      <c r="P452" s="47">
        <v>47174</v>
      </c>
      <c r="Q452" s="53">
        <v>55466</v>
      </c>
    </row>
    <row r="453" spans="1:17" ht="38.25" x14ac:dyDescent="0.2">
      <c r="A453" s="56" t="s">
        <v>2157</v>
      </c>
      <c r="B453" s="35" t="s">
        <v>1797</v>
      </c>
      <c r="C453" s="42">
        <v>129</v>
      </c>
      <c r="D453" s="42">
        <v>32595</v>
      </c>
      <c r="E453" s="43">
        <v>8.1999999999999993</v>
      </c>
      <c r="F453" s="42">
        <v>34911</v>
      </c>
      <c r="G453" s="43">
        <v>9.6999999999999993</v>
      </c>
      <c r="H453" s="46">
        <v>15547</v>
      </c>
      <c r="I453" s="47">
        <v>22620</v>
      </c>
      <c r="J453" s="44">
        <v>24940</v>
      </c>
      <c r="K453" s="44">
        <v>26698</v>
      </c>
      <c r="L453" s="44">
        <v>30030</v>
      </c>
      <c r="M453" s="44">
        <v>36890</v>
      </c>
      <c r="N453" s="44">
        <v>41300</v>
      </c>
      <c r="O453" s="47">
        <v>43804</v>
      </c>
      <c r="P453" s="47">
        <v>47174</v>
      </c>
      <c r="Q453" s="53">
        <v>55466</v>
      </c>
    </row>
    <row r="454" spans="1:17" ht="25.5" x14ac:dyDescent="0.2">
      <c r="A454" s="34" t="s">
        <v>2158</v>
      </c>
      <c r="B454" s="35" t="s">
        <v>1799</v>
      </c>
      <c r="C454" s="42">
        <v>281</v>
      </c>
      <c r="D454" s="42">
        <v>30522</v>
      </c>
      <c r="E454" s="43">
        <v>9.1999999999999993</v>
      </c>
      <c r="F454" s="42">
        <v>32252</v>
      </c>
      <c r="G454" s="43">
        <v>6.1</v>
      </c>
      <c r="H454" s="46">
        <v>10897</v>
      </c>
      <c r="I454" s="44">
        <v>17306</v>
      </c>
      <c r="J454" s="44">
        <v>19756</v>
      </c>
      <c r="K454" s="44">
        <v>21586</v>
      </c>
      <c r="L454" s="44">
        <v>26067</v>
      </c>
      <c r="M454" s="44">
        <v>34365</v>
      </c>
      <c r="N454" s="44">
        <v>39084</v>
      </c>
      <c r="O454" s="44">
        <v>42052</v>
      </c>
      <c r="P454" s="44">
        <v>45093</v>
      </c>
      <c r="Q454" s="47">
        <v>53362</v>
      </c>
    </row>
    <row r="455" spans="1:17" ht="25.5" x14ac:dyDescent="0.2">
      <c r="A455" s="56" t="s">
        <v>2159</v>
      </c>
      <c r="B455" s="35" t="s">
        <v>1801</v>
      </c>
      <c r="C455" s="42">
        <v>281</v>
      </c>
      <c r="D455" s="42">
        <v>30522</v>
      </c>
      <c r="E455" s="43">
        <v>9.1999999999999993</v>
      </c>
      <c r="F455" s="42">
        <v>32252</v>
      </c>
      <c r="G455" s="43">
        <v>6.1</v>
      </c>
      <c r="H455" s="46">
        <v>10897</v>
      </c>
      <c r="I455" s="44">
        <v>17306</v>
      </c>
      <c r="J455" s="44">
        <v>19756</v>
      </c>
      <c r="K455" s="44">
        <v>21586</v>
      </c>
      <c r="L455" s="44">
        <v>26067</v>
      </c>
      <c r="M455" s="44">
        <v>34365</v>
      </c>
      <c r="N455" s="44">
        <v>39084</v>
      </c>
      <c r="O455" s="44">
        <v>42052</v>
      </c>
      <c r="P455" s="44">
        <v>45093</v>
      </c>
      <c r="Q455" s="47">
        <v>53362</v>
      </c>
    </row>
    <row r="456" spans="1:17" ht="38.25" x14ac:dyDescent="0.2">
      <c r="A456" s="34" t="s">
        <v>2160</v>
      </c>
      <c r="B456" s="35" t="s">
        <v>1803</v>
      </c>
      <c r="C456" s="42">
        <v>316</v>
      </c>
      <c r="D456" s="42">
        <v>27137</v>
      </c>
      <c r="E456" s="43">
        <v>12.4</v>
      </c>
      <c r="F456" s="42">
        <v>31435</v>
      </c>
      <c r="G456" s="43">
        <v>14.7</v>
      </c>
      <c r="H456" s="46">
        <v>11357</v>
      </c>
      <c r="I456" s="44">
        <v>16781</v>
      </c>
      <c r="J456" s="44">
        <v>18836</v>
      </c>
      <c r="K456" s="44">
        <v>20938</v>
      </c>
      <c r="L456" s="44">
        <v>24174</v>
      </c>
      <c r="M456" s="44">
        <v>30631</v>
      </c>
      <c r="N456" s="44">
        <v>35497</v>
      </c>
      <c r="O456" s="44">
        <v>38477</v>
      </c>
      <c r="P456" s="44">
        <v>42088</v>
      </c>
      <c r="Q456" s="47">
        <v>51928</v>
      </c>
    </row>
    <row r="457" spans="1:17" ht="25.5" x14ac:dyDescent="0.2">
      <c r="A457" s="56" t="s">
        <v>2161</v>
      </c>
      <c r="B457" s="35" t="s">
        <v>1805</v>
      </c>
      <c r="C457" s="42">
        <v>211</v>
      </c>
      <c r="D457" s="42">
        <v>30302</v>
      </c>
      <c r="E457" s="43">
        <v>12</v>
      </c>
      <c r="F457" s="42">
        <v>35056</v>
      </c>
      <c r="G457" s="43">
        <v>12.9</v>
      </c>
      <c r="H457" s="46">
        <v>14121</v>
      </c>
      <c r="I457" s="44">
        <v>19448</v>
      </c>
      <c r="J457" s="44">
        <v>21909</v>
      </c>
      <c r="K457" s="44">
        <v>23921</v>
      </c>
      <c r="L457" s="44">
        <v>26947</v>
      </c>
      <c r="M457" s="44">
        <v>34383</v>
      </c>
      <c r="N457" s="44">
        <v>39338</v>
      </c>
      <c r="O457" s="44">
        <v>42539</v>
      </c>
      <c r="P457" s="47">
        <v>45925</v>
      </c>
      <c r="Q457" s="53">
        <v>54508</v>
      </c>
    </row>
    <row r="458" spans="1:17" ht="25.5" x14ac:dyDescent="0.2">
      <c r="A458" s="56" t="s">
        <v>2162</v>
      </c>
      <c r="B458" s="35" t="s">
        <v>1807</v>
      </c>
      <c r="C458" s="46">
        <v>46</v>
      </c>
      <c r="D458" s="46">
        <v>21333</v>
      </c>
      <c r="E458" s="43">
        <v>6.1</v>
      </c>
      <c r="F458" s="46">
        <v>23424</v>
      </c>
      <c r="G458" s="43">
        <v>6.3</v>
      </c>
      <c r="H458" s="52">
        <v>9090</v>
      </c>
      <c r="I458" s="47">
        <v>12657</v>
      </c>
      <c r="J458" s="47">
        <v>14753</v>
      </c>
      <c r="K458" s="47">
        <v>16681</v>
      </c>
      <c r="L458" s="47">
        <v>19348</v>
      </c>
      <c r="M458" s="47">
        <v>23796</v>
      </c>
      <c r="N458" s="47">
        <v>26641</v>
      </c>
      <c r="O458" s="47">
        <v>28015</v>
      </c>
      <c r="P458" s="53">
        <v>29877</v>
      </c>
      <c r="Q458" s="53" t="s">
        <v>1621</v>
      </c>
    </row>
    <row r="459" spans="1:17" ht="38.25" x14ac:dyDescent="0.2">
      <c r="A459" s="56" t="s">
        <v>2163</v>
      </c>
      <c r="B459" s="35" t="s">
        <v>1809</v>
      </c>
      <c r="C459" s="46">
        <v>59</v>
      </c>
      <c r="D459" s="46">
        <v>22936</v>
      </c>
      <c r="E459" s="43">
        <v>10.7</v>
      </c>
      <c r="F459" s="46">
        <v>24769</v>
      </c>
      <c r="G459" s="43">
        <v>11.3</v>
      </c>
      <c r="H459" s="52">
        <v>8870</v>
      </c>
      <c r="I459" s="53" t="s">
        <v>1621</v>
      </c>
      <c r="J459" s="53">
        <v>15347</v>
      </c>
      <c r="K459" s="53">
        <v>16797</v>
      </c>
      <c r="L459" s="47">
        <v>20020</v>
      </c>
      <c r="M459" s="47">
        <v>25780</v>
      </c>
      <c r="N459" s="53">
        <v>29703</v>
      </c>
      <c r="O459" s="53">
        <v>31574</v>
      </c>
      <c r="P459" s="53">
        <v>33846</v>
      </c>
      <c r="Q459" s="53" t="s">
        <v>1621</v>
      </c>
    </row>
    <row r="460" spans="1:17" ht="38.25" x14ac:dyDescent="0.2">
      <c r="A460" s="34" t="s">
        <v>2164</v>
      </c>
      <c r="B460" s="35" t="s">
        <v>1811</v>
      </c>
      <c r="C460" s="52">
        <v>28</v>
      </c>
      <c r="D460" s="52">
        <v>23738</v>
      </c>
      <c r="E460" s="43">
        <v>12.4</v>
      </c>
      <c r="F460" s="52">
        <v>23696</v>
      </c>
      <c r="G460" s="43">
        <v>5.7</v>
      </c>
      <c r="H460" s="52" t="s">
        <v>1621</v>
      </c>
      <c r="I460" s="53" t="s">
        <v>1621</v>
      </c>
      <c r="J460" s="53" t="s">
        <v>1621</v>
      </c>
      <c r="K460" s="53" t="s">
        <v>1621</v>
      </c>
      <c r="L460" s="53" t="s">
        <v>1621</v>
      </c>
      <c r="M460" s="53">
        <v>25443</v>
      </c>
      <c r="N460" s="53" t="s">
        <v>1621</v>
      </c>
      <c r="O460" s="53" t="s">
        <v>1621</v>
      </c>
      <c r="P460" s="53" t="s">
        <v>1621</v>
      </c>
      <c r="Q460" s="53" t="s">
        <v>1621</v>
      </c>
    </row>
    <row r="461" spans="1:17" ht="38.25" x14ac:dyDescent="0.2">
      <c r="A461" s="56" t="s">
        <v>2165</v>
      </c>
      <c r="B461" s="35" t="s">
        <v>1813</v>
      </c>
      <c r="C461" s="52" t="s">
        <v>1621</v>
      </c>
      <c r="D461" s="52" t="s">
        <v>1621</v>
      </c>
      <c r="E461" s="55"/>
      <c r="F461" s="52" t="s">
        <v>1621</v>
      </c>
      <c r="G461" s="55"/>
      <c r="H461" s="52" t="s">
        <v>1621</v>
      </c>
      <c r="I461" s="53" t="s">
        <v>1621</v>
      </c>
      <c r="J461" s="53" t="s">
        <v>1621</v>
      </c>
      <c r="K461" s="53" t="s">
        <v>1621</v>
      </c>
      <c r="L461" s="53" t="s">
        <v>1621</v>
      </c>
      <c r="M461" s="53" t="s">
        <v>1621</v>
      </c>
      <c r="N461" s="53" t="s">
        <v>1621</v>
      </c>
      <c r="O461" s="53" t="s">
        <v>1621</v>
      </c>
      <c r="P461" s="53" t="s">
        <v>1621</v>
      </c>
      <c r="Q461" s="53" t="s">
        <v>1621</v>
      </c>
    </row>
    <row r="462" spans="1:17" ht="38.25" x14ac:dyDescent="0.2">
      <c r="A462" s="56" t="s">
        <v>2166</v>
      </c>
      <c r="B462" s="35" t="s">
        <v>1815</v>
      </c>
      <c r="C462" s="52" t="s">
        <v>1621</v>
      </c>
      <c r="D462" s="52" t="s">
        <v>1621</v>
      </c>
      <c r="E462" s="55"/>
      <c r="F462" s="52">
        <v>29133</v>
      </c>
      <c r="G462" s="43">
        <v>-0.9</v>
      </c>
      <c r="H462" s="52" t="s">
        <v>1621</v>
      </c>
      <c r="I462" s="53" t="s">
        <v>1621</v>
      </c>
      <c r="J462" s="53" t="s">
        <v>1621</v>
      </c>
      <c r="K462" s="53" t="s">
        <v>1621</v>
      </c>
      <c r="L462" s="53">
        <v>24845</v>
      </c>
      <c r="M462" s="53" t="s">
        <v>1621</v>
      </c>
      <c r="N462" s="53" t="s">
        <v>1621</v>
      </c>
      <c r="O462" s="53" t="s">
        <v>1621</v>
      </c>
      <c r="P462" s="53" t="s">
        <v>1621</v>
      </c>
      <c r="Q462" s="53" t="s">
        <v>1621</v>
      </c>
    </row>
    <row r="463" spans="1:17" ht="25.5" x14ac:dyDescent="0.2">
      <c r="A463" s="56" t="s">
        <v>2167</v>
      </c>
      <c r="B463" s="35" t="s">
        <v>1817</v>
      </c>
      <c r="C463" s="52" t="s">
        <v>1621</v>
      </c>
      <c r="D463" s="52" t="s">
        <v>1621</v>
      </c>
      <c r="E463" s="55"/>
      <c r="F463" s="52">
        <v>18228</v>
      </c>
      <c r="G463" s="55"/>
      <c r="H463" s="52" t="s">
        <v>1621</v>
      </c>
      <c r="I463" s="53" t="s">
        <v>1621</v>
      </c>
      <c r="J463" s="53" t="s">
        <v>1621</v>
      </c>
      <c r="K463" s="53" t="s">
        <v>1621</v>
      </c>
      <c r="L463" s="53" t="s">
        <v>1621</v>
      </c>
      <c r="M463" s="53" t="s">
        <v>1621</v>
      </c>
      <c r="N463" s="53" t="s">
        <v>1621</v>
      </c>
      <c r="O463" s="53" t="s">
        <v>1621</v>
      </c>
      <c r="P463" s="53" t="s">
        <v>1621</v>
      </c>
      <c r="Q463" s="53" t="s">
        <v>1621</v>
      </c>
    </row>
    <row r="464" spans="1:17" ht="38.25" x14ac:dyDescent="0.2">
      <c r="A464" s="56" t="s">
        <v>2168</v>
      </c>
      <c r="B464" s="35" t="s">
        <v>1819</v>
      </c>
      <c r="C464" s="52" t="s">
        <v>1621</v>
      </c>
      <c r="D464" s="52" t="s">
        <v>1621</v>
      </c>
      <c r="E464" s="55"/>
      <c r="F464" s="52">
        <v>22982</v>
      </c>
      <c r="G464" s="43">
        <v>12.3</v>
      </c>
      <c r="H464" s="52" t="s">
        <v>1621</v>
      </c>
      <c r="I464" s="53" t="s">
        <v>1621</v>
      </c>
      <c r="J464" s="53" t="s">
        <v>1621</v>
      </c>
      <c r="K464" s="53" t="s">
        <v>1621</v>
      </c>
      <c r="L464" s="53" t="s">
        <v>1621</v>
      </c>
      <c r="M464" s="53" t="s">
        <v>1621</v>
      </c>
      <c r="N464" s="53" t="s">
        <v>1621</v>
      </c>
      <c r="O464" s="53" t="s">
        <v>1621</v>
      </c>
      <c r="P464" s="53" t="s">
        <v>1621</v>
      </c>
      <c r="Q464" s="53" t="s">
        <v>1621</v>
      </c>
    </row>
    <row r="465" spans="1:17" ht="25.5" x14ac:dyDescent="0.2">
      <c r="A465" s="34" t="s">
        <v>2169</v>
      </c>
      <c r="B465" s="35" t="s">
        <v>1821</v>
      </c>
      <c r="C465" s="52">
        <v>26</v>
      </c>
      <c r="D465" s="52">
        <v>23469</v>
      </c>
      <c r="E465" s="55"/>
      <c r="F465" s="46">
        <v>24237</v>
      </c>
      <c r="G465" s="43">
        <v>10.3</v>
      </c>
      <c r="H465" s="52" t="s">
        <v>1621</v>
      </c>
      <c r="I465" s="53">
        <v>10684</v>
      </c>
      <c r="J465" s="53">
        <v>12559</v>
      </c>
      <c r="K465" s="53">
        <v>14145</v>
      </c>
      <c r="L465" s="53">
        <v>18537</v>
      </c>
      <c r="M465" s="53">
        <v>25000</v>
      </c>
      <c r="N465" s="53">
        <v>29157</v>
      </c>
      <c r="O465" s="53">
        <v>32462</v>
      </c>
      <c r="P465" s="53" t="s">
        <v>1621</v>
      </c>
      <c r="Q465" s="53" t="s">
        <v>1621</v>
      </c>
    </row>
    <row r="466" spans="1:17" ht="38.25" x14ac:dyDescent="0.2">
      <c r="A466" s="56" t="s">
        <v>2170</v>
      </c>
      <c r="B466" s="35" t="s">
        <v>1823</v>
      </c>
      <c r="C466" s="52">
        <v>15</v>
      </c>
      <c r="D466" s="52">
        <v>23335</v>
      </c>
      <c r="E466" s="43">
        <v>10.1</v>
      </c>
      <c r="F466" s="46">
        <v>23984</v>
      </c>
      <c r="G466" s="43">
        <v>12.3</v>
      </c>
      <c r="H466" s="52" t="s">
        <v>1621</v>
      </c>
      <c r="I466" s="53" t="s">
        <v>1621</v>
      </c>
      <c r="J466" s="53" t="s">
        <v>1621</v>
      </c>
      <c r="K466" s="53" t="s">
        <v>1621</v>
      </c>
      <c r="L466" s="53" t="s">
        <v>1621</v>
      </c>
      <c r="M466" s="53" t="s">
        <v>1621</v>
      </c>
      <c r="N466" s="53" t="s">
        <v>1621</v>
      </c>
      <c r="O466" s="53" t="s">
        <v>1621</v>
      </c>
      <c r="P466" s="53" t="s">
        <v>1621</v>
      </c>
      <c r="Q466" s="53" t="s">
        <v>1621</v>
      </c>
    </row>
    <row r="467" spans="1:17" ht="38.25" x14ac:dyDescent="0.2">
      <c r="A467" s="56" t="s">
        <v>2171</v>
      </c>
      <c r="B467" s="35" t="s">
        <v>1825</v>
      </c>
      <c r="C467" s="52" t="s">
        <v>1621</v>
      </c>
      <c r="D467" s="52" t="s">
        <v>1621</v>
      </c>
      <c r="E467" s="55"/>
      <c r="F467" s="52">
        <v>37170</v>
      </c>
      <c r="G467" s="55"/>
      <c r="H467" s="52" t="s">
        <v>1621</v>
      </c>
      <c r="I467" s="53" t="s">
        <v>1621</v>
      </c>
      <c r="J467" s="53" t="s">
        <v>1621</v>
      </c>
      <c r="K467" s="53" t="s">
        <v>1621</v>
      </c>
      <c r="L467" s="53" t="s">
        <v>1621</v>
      </c>
      <c r="M467" s="53" t="s">
        <v>1621</v>
      </c>
      <c r="N467" s="53" t="s">
        <v>1621</v>
      </c>
      <c r="O467" s="53" t="s">
        <v>1621</v>
      </c>
      <c r="P467" s="53" t="s">
        <v>1621</v>
      </c>
      <c r="Q467" s="53" t="s">
        <v>1621</v>
      </c>
    </row>
    <row r="468" spans="1:17" ht="25.5" x14ac:dyDescent="0.2">
      <c r="A468" s="56" t="s">
        <v>2172</v>
      </c>
      <c r="B468" s="35" t="s">
        <v>1827</v>
      </c>
      <c r="C468" s="52">
        <v>9</v>
      </c>
      <c r="D468" s="52">
        <v>21894</v>
      </c>
      <c r="E468" s="55"/>
      <c r="F468" s="46">
        <v>20682</v>
      </c>
      <c r="G468" s="55"/>
      <c r="H468" s="52" t="s">
        <v>1621</v>
      </c>
      <c r="I468" s="53" t="s">
        <v>1621</v>
      </c>
      <c r="J468" s="53" t="s">
        <v>1621</v>
      </c>
      <c r="K468" s="53">
        <v>13911</v>
      </c>
      <c r="L468" s="53">
        <v>17628</v>
      </c>
      <c r="M468" s="53">
        <v>23994</v>
      </c>
      <c r="N468" s="53" t="s">
        <v>1621</v>
      </c>
      <c r="O468" s="53" t="s">
        <v>1621</v>
      </c>
      <c r="P468" s="53" t="s">
        <v>1621</v>
      </c>
      <c r="Q468" s="53" t="s">
        <v>1621</v>
      </c>
    </row>
    <row r="469" spans="1:17" ht="89.25" x14ac:dyDescent="0.2">
      <c r="A469" s="34" t="s">
        <v>2173</v>
      </c>
      <c r="B469" s="35" t="s">
        <v>1829</v>
      </c>
      <c r="C469" s="52" t="s">
        <v>1621</v>
      </c>
      <c r="D469" s="52" t="s">
        <v>1621</v>
      </c>
      <c r="E469" s="55"/>
      <c r="F469" s="52">
        <v>12065</v>
      </c>
      <c r="G469" s="43">
        <v>19.7</v>
      </c>
      <c r="H469" s="52" t="s">
        <v>1621</v>
      </c>
      <c r="I469" s="53" t="s">
        <v>1621</v>
      </c>
      <c r="J469" s="53" t="s">
        <v>1621</v>
      </c>
      <c r="K469" s="53" t="s">
        <v>1621</v>
      </c>
      <c r="L469" s="53" t="s">
        <v>1621</v>
      </c>
      <c r="M469" s="53" t="s">
        <v>1621</v>
      </c>
      <c r="N469" s="53" t="s">
        <v>1621</v>
      </c>
      <c r="O469" s="53" t="s">
        <v>1621</v>
      </c>
      <c r="P469" s="53" t="s">
        <v>1621</v>
      </c>
      <c r="Q469" s="53" t="s">
        <v>1621</v>
      </c>
    </row>
    <row r="470" spans="1:17" ht="38.25" x14ac:dyDescent="0.2">
      <c r="A470" s="56" t="s">
        <v>2174</v>
      </c>
      <c r="B470" s="35" t="s">
        <v>1831</v>
      </c>
      <c r="C470" s="52" t="s">
        <v>1621</v>
      </c>
      <c r="D470" s="52" t="s">
        <v>1621</v>
      </c>
      <c r="E470" s="55"/>
      <c r="F470" s="52">
        <v>12065</v>
      </c>
      <c r="G470" s="43">
        <v>19.7</v>
      </c>
      <c r="H470" s="52" t="s">
        <v>1621</v>
      </c>
      <c r="I470" s="53" t="s">
        <v>1621</v>
      </c>
      <c r="J470" s="53" t="s">
        <v>1621</v>
      </c>
      <c r="K470" s="53" t="s">
        <v>1621</v>
      </c>
      <c r="L470" s="53" t="s">
        <v>1621</v>
      </c>
      <c r="M470" s="53" t="s">
        <v>1621</v>
      </c>
      <c r="N470" s="53" t="s">
        <v>1621</v>
      </c>
      <c r="O470" s="53" t="s">
        <v>1621</v>
      </c>
      <c r="P470" s="53" t="s">
        <v>1621</v>
      </c>
      <c r="Q470" s="53" t="s">
        <v>1621</v>
      </c>
    </row>
    <row r="471" spans="1:17" ht="51" x14ac:dyDescent="0.2">
      <c r="A471" s="56" t="s">
        <v>2175</v>
      </c>
      <c r="B471" s="35" t="s">
        <v>1833</v>
      </c>
      <c r="C471" s="42" t="s">
        <v>1632</v>
      </c>
      <c r="D471" s="42"/>
      <c r="E471" s="55"/>
      <c r="F471" s="42"/>
      <c r="G471" s="55"/>
      <c r="H471" s="42"/>
      <c r="I471" s="44"/>
      <c r="J471" s="44"/>
      <c r="K471" s="44"/>
      <c r="L471" s="44"/>
      <c r="M471" s="44"/>
      <c r="N471" s="44"/>
      <c r="O471" s="44"/>
      <c r="P471" s="44"/>
      <c r="Q471" s="44"/>
    </row>
    <row r="472" spans="1:17" ht="51" x14ac:dyDescent="0.2">
      <c r="A472" s="34" t="s">
        <v>2176</v>
      </c>
      <c r="B472" s="35" t="s">
        <v>1835</v>
      </c>
      <c r="C472" s="42" t="s">
        <v>1632</v>
      </c>
      <c r="D472" s="42"/>
      <c r="E472" s="55"/>
      <c r="F472" s="42"/>
      <c r="G472" s="55"/>
      <c r="H472" s="42"/>
      <c r="I472" s="44"/>
      <c r="J472" s="44"/>
      <c r="K472" s="44"/>
      <c r="L472" s="44"/>
      <c r="M472" s="44"/>
      <c r="N472" s="44"/>
      <c r="O472" s="44"/>
      <c r="P472" s="44"/>
      <c r="Q472" s="44"/>
    </row>
    <row r="473" spans="1:17" ht="38.25" x14ac:dyDescent="0.2">
      <c r="A473" s="56" t="s">
        <v>2177</v>
      </c>
      <c r="B473" s="35" t="s">
        <v>1837</v>
      </c>
      <c r="C473" s="42" t="s">
        <v>1632</v>
      </c>
      <c r="D473" s="42"/>
      <c r="E473" s="55"/>
      <c r="F473" s="42"/>
      <c r="G473" s="55"/>
      <c r="H473" s="42"/>
      <c r="I473" s="44"/>
      <c r="J473" s="44"/>
      <c r="K473" s="44"/>
      <c r="L473" s="44"/>
      <c r="M473" s="44"/>
      <c r="N473" s="44"/>
      <c r="O473" s="44"/>
      <c r="P473" s="44"/>
      <c r="Q473" s="44"/>
    </row>
    <row r="474" spans="1:17" ht="25.5" x14ac:dyDescent="0.2">
      <c r="A474" s="34" t="s">
        <v>2178</v>
      </c>
      <c r="B474" s="35" t="s">
        <v>1615</v>
      </c>
      <c r="C474" s="42">
        <v>1577</v>
      </c>
      <c r="D474" s="42">
        <v>28896</v>
      </c>
      <c r="E474" s="43">
        <v>7.3</v>
      </c>
      <c r="F474" s="42">
        <v>32537</v>
      </c>
      <c r="G474" s="43">
        <v>6.6</v>
      </c>
      <c r="H474" s="42">
        <v>10245</v>
      </c>
      <c r="I474" s="44">
        <v>16380</v>
      </c>
      <c r="J474" s="44">
        <v>19375</v>
      </c>
      <c r="K474" s="44">
        <v>21930</v>
      </c>
      <c r="L474" s="44">
        <v>25288</v>
      </c>
      <c r="M474" s="44">
        <v>32739</v>
      </c>
      <c r="N474" s="44">
        <v>37787</v>
      </c>
      <c r="O474" s="44">
        <v>40825</v>
      </c>
      <c r="P474" s="44">
        <v>44699</v>
      </c>
      <c r="Q474" s="44">
        <v>56003</v>
      </c>
    </row>
    <row r="475" spans="1:17" ht="25.5" x14ac:dyDescent="0.2">
      <c r="A475" s="34" t="s">
        <v>2179</v>
      </c>
      <c r="B475" s="35" t="s">
        <v>1615</v>
      </c>
      <c r="C475" s="42">
        <v>256</v>
      </c>
      <c r="D475" s="42">
        <v>34814</v>
      </c>
      <c r="E475" s="43">
        <v>7.9</v>
      </c>
      <c r="F475" s="42">
        <v>40752</v>
      </c>
      <c r="G475" s="43">
        <v>9.3000000000000007</v>
      </c>
      <c r="H475" s="42">
        <v>21314</v>
      </c>
      <c r="I475" s="44">
        <v>24500</v>
      </c>
      <c r="J475" s="44">
        <v>26091</v>
      </c>
      <c r="K475" s="44">
        <v>27678</v>
      </c>
      <c r="L475" s="44">
        <v>30847</v>
      </c>
      <c r="M475" s="47">
        <v>38939</v>
      </c>
      <c r="N475" s="47">
        <v>44771</v>
      </c>
      <c r="O475" s="47">
        <v>48661</v>
      </c>
      <c r="P475" s="47">
        <v>52388</v>
      </c>
      <c r="Q475" s="53" t="s">
        <v>1621</v>
      </c>
    </row>
    <row r="476" spans="1:17" x14ac:dyDescent="0.2">
      <c r="A476" s="34" t="s">
        <v>2180</v>
      </c>
      <c r="B476" s="35" t="s">
        <v>1615</v>
      </c>
      <c r="C476" s="46">
        <v>233</v>
      </c>
      <c r="D476" s="42">
        <v>34375</v>
      </c>
      <c r="E476" s="43">
        <v>7.4</v>
      </c>
      <c r="F476" s="42">
        <v>40653</v>
      </c>
      <c r="G476" s="43">
        <v>9.6999999999999993</v>
      </c>
      <c r="H476" s="42">
        <v>21321</v>
      </c>
      <c r="I476" s="44">
        <v>24448</v>
      </c>
      <c r="J476" s="44">
        <v>25908</v>
      </c>
      <c r="K476" s="44">
        <v>27561</v>
      </c>
      <c r="L476" s="44">
        <v>30590</v>
      </c>
      <c r="M476" s="47">
        <v>38726</v>
      </c>
      <c r="N476" s="47">
        <v>44568</v>
      </c>
      <c r="O476" s="47">
        <v>48664</v>
      </c>
      <c r="P476" s="47">
        <v>52433</v>
      </c>
      <c r="Q476" s="53" t="s">
        <v>1621</v>
      </c>
    </row>
    <row r="477" spans="1:17" ht="25.5" x14ac:dyDescent="0.2">
      <c r="A477" s="34" t="s">
        <v>2181</v>
      </c>
      <c r="B477" s="35" t="s">
        <v>1615</v>
      </c>
      <c r="C477" s="42">
        <v>1243</v>
      </c>
      <c r="D477" s="42">
        <v>27306</v>
      </c>
      <c r="E477" s="43">
        <v>6.9</v>
      </c>
      <c r="F477" s="42">
        <v>30481</v>
      </c>
      <c r="G477" s="43">
        <v>6.2</v>
      </c>
      <c r="H477" s="42">
        <v>9096</v>
      </c>
      <c r="I477" s="44">
        <v>14491</v>
      </c>
      <c r="J477" s="44">
        <v>17255</v>
      </c>
      <c r="K477" s="44">
        <v>19852</v>
      </c>
      <c r="L477" s="44">
        <v>23893</v>
      </c>
      <c r="M477" s="44">
        <v>31009</v>
      </c>
      <c r="N477" s="44">
        <v>35745</v>
      </c>
      <c r="O477" s="44">
        <v>38583</v>
      </c>
      <c r="P477" s="44">
        <v>42024</v>
      </c>
      <c r="Q477" s="44">
        <v>53304</v>
      </c>
    </row>
    <row r="478" spans="1:17" ht="38.25" x14ac:dyDescent="0.2">
      <c r="A478" s="34" t="s">
        <v>2182</v>
      </c>
      <c r="B478" s="35" t="s">
        <v>1620</v>
      </c>
      <c r="C478" s="52">
        <v>16</v>
      </c>
      <c r="D478" s="52" t="s">
        <v>1621</v>
      </c>
      <c r="E478" s="55"/>
      <c r="F478" s="46">
        <v>32869</v>
      </c>
      <c r="G478" s="43">
        <v>2.5</v>
      </c>
      <c r="H478" s="52" t="s">
        <v>1621</v>
      </c>
      <c r="I478" s="53" t="s">
        <v>1621</v>
      </c>
      <c r="J478" s="53" t="s">
        <v>1621</v>
      </c>
      <c r="K478" s="53" t="s">
        <v>1621</v>
      </c>
      <c r="L478" s="53" t="s">
        <v>1621</v>
      </c>
      <c r="M478" s="53" t="s">
        <v>1621</v>
      </c>
      <c r="N478" s="53" t="s">
        <v>1621</v>
      </c>
      <c r="O478" s="53" t="s">
        <v>1621</v>
      </c>
      <c r="P478" s="53" t="s">
        <v>1621</v>
      </c>
      <c r="Q478" s="53" t="s">
        <v>1621</v>
      </c>
    </row>
    <row r="479" spans="1:17" ht="38.25" x14ac:dyDescent="0.2">
      <c r="A479" s="56" t="s">
        <v>2183</v>
      </c>
      <c r="B479" s="35" t="s">
        <v>1623</v>
      </c>
      <c r="C479" s="52">
        <v>15</v>
      </c>
      <c r="D479" s="52" t="s">
        <v>1621</v>
      </c>
      <c r="E479" s="55"/>
      <c r="F479" s="46">
        <v>32778</v>
      </c>
      <c r="G479" s="43">
        <v>2.7</v>
      </c>
      <c r="H479" s="52" t="s">
        <v>1621</v>
      </c>
      <c r="I479" s="53" t="s">
        <v>1621</v>
      </c>
      <c r="J479" s="53" t="s">
        <v>1621</v>
      </c>
      <c r="K479" s="53" t="s">
        <v>1621</v>
      </c>
      <c r="L479" s="53" t="s">
        <v>1621</v>
      </c>
      <c r="M479" s="53" t="s">
        <v>1621</v>
      </c>
      <c r="N479" s="53" t="s">
        <v>1621</v>
      </c>
      <c r="O479" s="53" t="s">
        <v>1621</v>
      </c>
      <c r="P479" s="53" t="s">
        <v>1621</v>
      </c>
      <c r="Q479" s="53" t="s">
        <v>1621</v>
      </c>
    </row>
    <row r="480" spans="1:17" ht="25.5" x14ac:dyDescent="0.2">
      <c r="A480" s="56" t="s">
        <v>2184</v>
      </c>
      <c r="B480" s="35" t="s">
        <v>1625</v>
      </c>
      <c r="C480" s="52" t="s">
        <v>1621</v>
      </c>
      <c r="D480" s="52" t="s">
        <v>1621</v>
      </c>
      <c r="E480" s="55"/>
      <c r="F480" s="52">
        <v>35276</v>
      </c>
      <c r="G480" s="55"/>
      <c r="H480" s="52" t="s">
        <v>1621</v>
      </c>
      <c r="I480" s="53" t="s">
        <v>1621</v>
      </c>
      <c r="J480" s="53" t="s">
        <v>1621</v>
      </c>
      <c r="K480" s="53" t="s">
        <v>1621</v>
      </c>
      <c r="L480" s="53" t="s">
        <v>1621</v>
      </c>
      <c r="M480" s="53" t="s">
        <v>1621</v>
      </c>
      <c r="N480" s="53" t="s">
        <v>1621</v>
      </c>
      <c r="O480" s="53" t="s">
        <v>1621</v>
      </c>
      <c r="P480" s="53" t="s">
        <v>1621</v>
      </c>
      <c r="Q480" s="53" t="s">
        <v>1621</v>
      </c>
    </row>
    <row r="481" spans="1:17" ht="25.5" x14ac:dyDescent="0.2">
      <c r="A481" s="56" t="s">
        <v>2185</v>
      </c>
      <c r="B481" s="35" t="s">
        <v>1627</v>
      </c>
      <c r="C481" s="42" t="s">
        <v>1632</v>
      </c>
      <c r="D481" s="42"/>
      <c r="E481" s="55"/>
      <c r="F481" s="42"/>
      <c r="G481" s="55"/>
      <c r="H481" s="42"/>
      <c r="I481" s="44"/>
      <c r="J481" s="44"/>
      <c r="K481" s="44"/>
      <c r="L481" s="44"/>
      <c r="M481" s="44"/>
      <c r="N481" s="44"/>
      <c r="O481" s="44"/>
      <c r="P481" s="44"/>
      <c r="Q481" s="44"/>
    </row>
    <row r="482" spans="1:17" ht="25.5" x14ac:dyDescent="0.2">
      <c r="A482" s="34" t="s">
        <v>2186</v>
      </c>
      <c r="B482" s="35" t="s">
        <v>1629</v>
      </c>
      <c r="C482" s="52" t="s">
        <v>1621</v>
      </c>
      <c r="D482" s="52" t="s">
        <v>1621</v>
      </c>
      <c r="E482" s="55"/>
      <c r="F482" s="52">
        <v>41300</v>
      </c>
      <c r="G482" s="55"/>
      <c r="H482" s="52" t="s">
        <v>1621</v>
      </c>
      <c r="I482" s="53" t="s">
        <v>1621</v>
      </c>
      <c r="J482" s="53" t="s">
        <v>1621</v>
      </c>
      <c r="K482" s="53" t="s">
        <v>1621</v>
      </c>
      <c r="L482" s="53" t="s">
        <v>1621</v>
      </c>
      <c r="M482" s="53" t="s">
        <v>1621</v>
      </c>
      <c r="N482" s="53" t="s">
        <v>1621</v>
      </c>
      <c r="O482" s="53" t="s">
        <v>1621</v>
      </c>
      <c r="P482" s="53" t="s">
        <v>1621</v>
      </c>
      <c r="Q482" s="53" t="s">
        <v>1621</v>
      </c>
    </row>
    <row r="483" spans="1:17" ht="25.5" x14ac:dyDescent="0.2">
      <c r="A483" s="56" t="s">
        <v>2187</v>
      </c>
      <c r="B483" s="35" t="s">
        <v>1631</v>
      </c>
      <c r="C483" s="42" t="s">
        <v>1632</v>
      </c>
      <c r="D483" s="42"/>
      <c r="E483" s="55"/>
      <c r="F483" s="42"/>
      <c r="G483" s="55"/>
      <c r="H483" s="42"/>
      <c r="I483" s="44"/>
      <c r="J483" s="44"/>
      <c r="K483" s="44"/>
      <c r="L483" s="44"/>
      <c r="M483" s="44"/>
      <c r="N483" s="44"/>
      <c r="O483" s="44"/>
      <c r="P483" s="44"/>
      <c r="Q483" s="44"/>
    </row>
    <row r="484" spans="1:17" ht="25.5" x14ac:dyDescent="0.2">
      <c r="A484" s="56" t="s">
        <v>2188</v>
      </c>
      <c r="B484" s="35" t="s">
        <v>1634</v>
      </c>
      <c r="C484" s="42" t="s">
        <v>1632</v>
      </c>
      <c r="D484" s="42"/>
      <c r="E484" s="55"/>
      <c r="F484" s="42"/>
      <c r="G484" s="55"/>
      <c r="H484" s="42"/>
      <c r="I484" s="44"/>
      <c r="J484" s="44"/>
      <c r="K484" s="44"/>
      <c r="L484" s="44"/>
      <c r="M484" s="44"/>
      <c r="N484" s="44"/>
      <c r="O484" s="44"/>
      <c r="P484" s="44"/>
      <c r="Q484" s="44"/>
    </row>
    <row r="485" spans="1:17" ht="25.5" x14ac:dyDescent="0.2">
      <c r="A485" s="56" t="s">
        <v>2189</v>
      </c>
      <c r="B485" s="35" t="s">
        <v>1636</v>
      </c>
      <c r="C485" s="42" t="s">
        <v>1632</v>
      </c>
      <c r="D485" s="42"/>
      <c r="E485" s="55"/>
      <c r="F485" s="42"/>
      <c r="G485" s="55"/>
      <c r="H485" s="42"/>
      <c r="I485" s="44"/>
      <c r="J485" s="44"/>
      <c r="K485" s="44"/>
      <c r="L485" s="44"/>
      <c r="M485" s="44"/>
      <c r="N485" s="44"/>
      <c r="O485" s="44"/>
      <c r="P485" s="44"/>
      <c r="Q485" s="44"/>
    </row>
    <row r="486" spans="1:17" ht="25.5" x14ac:dyDescent="0.2">
      <c r="A486" s="56" t="s">
        <v>2190</v>
      </c>
      <c r="B486" s="35" t="s">
        <v>1638</v>
      </c>
      <c r="C486" s="52" t="s">
        <v>1621</v>
      </c>
      <c r="D486" s="52" t="s">
        <v>1621</v>
      </c>
      <c r="E486" s="55"/>
      <c r="F486" s="52" t="s">
        <v>1621</v>
      </c>
      <c r="G486" s="55"/>
      <c r="H486" s="52" t="s">
        <v>1621</v>
      </c>
      <c r="I486" s="53" t="s">
        <v>1621</v>
      </c>
      <c r="J486" s="53" t="s">
        <v>1621</v>
      </c>
      <c r="K486" s="53" t="s">
        <v>1621</v>
      </c>
      <c r="L486" s="53" t="s">
        <v>1621</v>
      </c>
      <c r="M486" s="53" t="s">
        <v>1621</v>
      </c>
      <c r="N486" s="53" t="s">
        <v>1621</v>
      </c>
      <c r="O486" s="53" t="s">
        <v>1621</v>
      </c>
      <c r="P486" s="53" t="s">
        <v>1621</v>
      </c>
      <c r="Q486" s="53" t="s">
        <v>1621</v>
      </c>
    </row>
    <row r="487" spans="1:17" ht="25.5" x14ac:dyDescent="0.2">
      <c r="A487" s="56" t="s">
        <v>2191</v>
      </c>
      <c r="B487" s="35" t="s">
        <v>1640</v>
      </c>
      <c r="C487" s="42" t="s">
        <v>1849</v>
      </c>
      <c r="D487" s="42"/>
      <c r="E487" s="55"/>
      <c r="F487" s="42"/>
      <c r="G487" s="55"/>
      <c r="H487" s="42"/>
      <c r="I487" s="44"/>
      <c r="J487" s="44"/>
      <c r="K487" s="44"/>
      <c r="L487" s="44"/>
      <c r="M487" s="44"/>
      <c r="N487" s="44"/>
      <c r="O487" s="44"/>
      <c r="P487" s="44"/>
      <c r="Q487" s="44"/>
    </row>
    <row r="488" spans="1:17" ht="25.5" x14ac:dyDescent="0.2">
      <c r="A488" s="34" t="s">
        <v>2192</v>
      </c>
      <c r="B488" s="35" t="s">
        <v>1642</v>
      </c>
      <c r="C488" s="46">
        <v>233</v>
      </c>
      <c r="D488" s="42">
        <v>34375</v>
      </c>
      <c r="E488" s="43">
        <v>7.4</v>
      </c>
      <c r="F488" s="42">
        <v>40653</v>
      </c>
      <c r="G488" s="43">
        <v>9.6999999999999993</v>
      </c>
      <c r="H488" s="42">
        <v>21321</v>
      </c>
      <c r="I488" s="44">
        <v>24448</v>
      </c>
      <c r="J488" s="44">
        <v>25908</v>
      </c>
      <c r="K488" s="44">
        <v>27561</v>
      </c>
      <c r="L488" s="44">
        <v>30590</v>
      </c>
      <c r="M488" s="47">
        <v>38726</v>
      </c>
      <c r="N488" s="47">
        <v>44568</v>
      </c>
      <c r="O488" s="47">
        <v>48664</v>
      </c>
      <c r="P488" s="47">
        <v>52433</v>
      </c>
      <c r="Q488" s="53" t="s">
        <v>1621</v>
      </c>
    </row>
    <row r="489" spans="1:17" ht="25.5" x14ac:dyDescent="0.2">
      <c r="A489" s="56" t="s">
        <v>2193</v>
      </c>
      <c r="B489" s="35" t="s">
        <v>1644</v>
      </c>
      <c r="C489" s="52">
        <v>42</v>
      </c>
      <c r="D489" s="52">
        <v>29882</v>
      </c>
      <c r="E489" s="43">
        <v>11.8</v>
      </c>
      <c r="F489" s="52">
        <v>34990</v>
      </c>
      <c r="G489" s="43">
        <v>17.7</v>
      </c>
      <c r="H489" s="52" t="s">
        <v>1621</v>
      </c>
      <c r="I489" s="53">
        <v>22954</v>
      </c>
      <c r="J489" s="53">
        <v>24134</v>
      </c>
      <c r="K489" s="53">
        <v>24991</v>
      </c>
      <c r="L489" s="47">
        <v>27558</v>
      </c>
      <c r="M489" s="53" t="s">
        <v>1621</v>
      </c>
      <c r="N489" s="53" t="s">
        <v>1621</v>
      </c>
      <c r="O489" s="53" t="s">
        <v>1621</v>
      </c>
      <c r="P489" s="53" t="s">
        <v>1621</v>
      </c>
      <c r="Q489" s="53" t="s">
        <v>1621</v>
      </c>
    </row>
    <row r="490" spans="1:17" ht="25.5" x14ac:dyDescent="0.2">
      <c r="A490" s="56" t="s">
        <v>2194</v>
      </c>
      <c r="B490" s="35" t="s">
        <v>1646</v>
      </c>
      <c r="C490" s="52" t="s">
        <v>1621</v>
      </c>
      <c r="D490" s="52" t="s">
        <v>1621</v>
      </c>
      <c r="E490" s="55"/>
      <c r="F490" s="52" t="s">
        <v>1621</v>
      </c>
      <c r="G490" s="55"/>
      <c r="H490" s="52" t="s">
        <v>1621</v>
      </c>
      <c r="I490" s="53" t="s">
        <v>1621</v>
      </c>
      <c r="J490" s="53" t="s">
        <v>1621</v>
      </c>
      <c r="K490" s="53" t="s">
        <v>1621</v>
      </c>
      <c r="L490" s="53" t="s">
        <v>1621</v>
      </c>
      <c r="M490" s="53" t="s">
        <v>1621</v>
      </c>
      <c r="N490" s="53" t="s">
        <v>1621</v>
      </c>
      <c r="O490" s="53" t="s">
        <v>1621</v>
      </c>
      <c r="P490" s="53" t="s">
        <v>1621</v>
      </c>
      <c r="Q490" s="53" t="s">
        <v>1621</v>
      </c>
    </row>
    <row r="491" spans="1:17" ht="25.5" x14ac:dyDescent="0.2">
      <c r="A491" s="56" t="s">
        <v>2195</v>
      </c>
      <c r="B491" s="35" t="s">
        <v>1648</v>
      </c>
      <c r="C491" s="42" t="s">
        <v>1632</v>
      </c>
      <c r="D491" s="42"/>
      <c r="E491" s="55"/>
      <c r="F491" s="42"/>
      <c r="G491" s="55"/>
      <c r="H491" s="42"/>
      <c r="I491" s="44"/>
      <c r="J491" s="44"/>
      <c r="K491" s="44"/>
      <c r="L491" s="44"/>
      <c r="M491" s="44"/>
      <c r="N491" s="44"/>
      <c r="O491" s="44"/>
      <c r="P491" s="44"/>
      <c r="Q491" s="44"/>
    </row>
    <row r="492" spans="1:17" ht="25.5" x14ac:dyDescent="0.2">
      <c r="A492" s="56" t="s">
        <v>2196</v>
      </c>
      <c r="B492" s="35" t="s">
        <v>1650</v>
      </c>
      <c r="C492" s="52" t="s">
        <v>1621</v>
      </c>
      <c r="D492" s="52">
        <v>26761</v>
      </c>
      <c r="E492" s="43">
        <v>9.3000000000000007</v>
      </c>
      <c r="F492" s="46">
        <v>29450</v>
      </c>
      <c r="G492" s="43">
        <v>8.9</v>
      </c>
      <c r="H492" s="52" t="s">
        <v>1621</v>
      </c>
      <c r="I492" s="53">
        <v>23123</v>
      </c>
      <c r="J492" s="53">
        <v>23636</v>
      </c>
      <c r="K492" s="47">
        <v>24018</v>
      </c>
      <c r="L492" s="47">
        <v>25019</v>
      </c>
      <c r="M492" s="53">
        <v>27856</v>
      </c>
      <c r="N492" s="53" t="s">
        <v>1621</v>
      </c>
      <c r="O492" s="53" t="s">
        <v>1621</v>
      </c>
      <c r="P492" s="53" t="s">
        <v>1621</v>
      </c>
      <c r="Q492" s="53" t="s">
        <v>1621</v>
      </c>
    </row>
    <row r="493" spans="1:17" ht="25.5" x14ac:dyDescent="0.2">
      <c r="A493" s="56" t="s">
        <v>2197</v>
      </c>
      <c r="B493" s="35" t="s">
        <v>1652</v>
      </c>
      <c r="C493" s="52" t="s">
        <v>1621</v>
      </c>
      <c r="D493" s="52">
        <v>16434</v>
      </c>
      <c r="E493" s="43">
        <v>10.3</v>
      </c>
      <c r="F493" s="46">
        <v>17695</v>
      </c>
      <c r="G493" s="43">
        <v>13.8</v>
      </c>
      <c r="H493" s="52" t="s">
        <v>1621</v>
      </c>
      <c r="I493" s="53" t="s">
        <v>1621</v>
      </c>
      <c r="J493" s="53" t="s">
        <v>1621</v>
      </c>
      <c r="K493" s="53" t="s">
        <v>1621</v>
      </c>
      <c r="L493" s="53" t="s">
        <v>1621</v>
      </c>
      <c r="M493" s="53" t="s">
        <v>1621</v>
      </c>
      <c r="N493" s="53" t="s">
        <v>1621</v>
      </c>
      <c r="O493" s="53" t="s">
        <v>1621</v>
      </c>
      <c r="P493" s="53" t="s">
        <v>1621</v>
      </c>
      <c r="Q493" s="53" t="s">
        <v>1621</v>
      </c>
    </row>
    <row r="494" spans="1:17" ht="25.5" x14ac:dyDescent="0.2">
      <c r="A494" s="56" t="s">
        <v>2198</v>
      </c>
      <c r="B494" s="35" t="s">
        <v>1654</v>
      </c>
      <c r="C494" s="52" t="s">
        <v>1621</v>
      </c>
      <c r="D494" s="52" t="s">
        <v>1621</v>
      </c>
      <c r="E494" s="55"/>
      <c r="F494" s="46">
        <v>29641</v>
      </c>
      <c r="G494" s="43">
        <v>17</v>
      </c>
      <c r="H494" s="52" t="s">
        <v>1621</v>
      </c>
      <c r="I494" s="53" t="s">
        <v>1621</v>
      </c>
      <c r="J494" s="53" t="s">
        <v>1621</v>
      </c>
      <c r="K494" s="53" t="s">
        <v>1621</v>
      </c>
      <c r="L494" s="53" t="s">
        <v>1621</v>
      </c>
      <c r="M494" s="53" t="s">
        <v>1621</v>
      </c>
      <c r="N494" s="53" t="s">
        <v>1621</v>
      </c>
      <c r="O494" s="53" t="s">
        <v>1621</v>
      </c>
      <c r="P494" s="53" t="s">
        <v>1621</v>
      </c>
      <c r="Q494" s="53" t="s">
        <v>1621</v>
      </c>
    </row>
    <row r="495" spans="1:17" ht="63.75" x14ac:dyDescent="0.2">
      <c r="A495" s="56" t="s">
        <v>2199</v>
      </c>
      <c r="B495" s="35" t="s">
        <v>1656</v>
      </c>
      <c r="C495" s="52" t="s">
        <v>1621</v>
      </c>
      <c r="D495" s="52">
        <v>32924</v>
      </c>
      <c r="E495" s="43">
        <v>16.899999999999999</v>
      </c>
      <c r="F495" s="52">
        <v>40459</v>
      </c>
      <c r="G495" s="43">
        <v>26.4</v>
      </c>
      <c r="H495" s="52" t="s">
        <v>1621</v>
      </c>
      <c r="I495" s="53" t="s">
        <v>1621</v>
      </c>
      <c r="J495" s="53">
        <v>26968</v>
      </c>
      <c r="K495" s="53">
        <v>28830</v>
      </c>
      <c r="L495" s="47">
        <v>31365</v>
      </c>
      <c r="M495" s="53">
        <v>36866</v>
      </c>
      <c r="N495" s="53" t="s">
        <v>1621</v>
      </c>
      <c r="O495" s="53" t="s">
        <v>1621</v>
      </c>
      <c r="P495" s="53" t="s">
        <v>1621</v>
      </c>
      <c r="Q495" s="53" t="s">
        <v>1621</v>
      </c>
    </row>
    <row r="496" spans="1:17" ht="25.5" x14ac:dyDescent="0.2">
      <c r="A496" s="56" t="s">
        <v>2200</v>
      </c>
      <c r="B496" s="35" t="s">
        <v>1658</v>
      </c>
      <c r="C496" s="52" t="s">
        <v>1621</v>
      </c>
      <c r="D496" s="52">
        <v>31781</v>
      </c>
      <c r="E496" s="43">
        <v>6.6</v>
      </c>
      <c r="F496" s="46">
        <v>33535</v>
      </c>
      <c r="G496" s="43">
        <v>1.2</v>
      </c>
      <c r="H496" s="52" t="s">
        <v>1621</v>
      </c>
      <c r="I496" s="53" t="s">
        <v>1621</v>
      </c>
      <c r="J496" s="47">
        <v>23494</v>
      </c>
      <c r="K496" s="53">
        <v>25339</v>
      </c>
      <c r="L496" s="53">
        <v>28358</v>
      </c>
      <c r="M496" s="53">
        <v>34553</v>
      </c>
      <c r="N496" s="53" t="s">
        <v>1621</v>
      </c>
      <c r="O496" s="53" t="s">
        <v>1621</v>
      </c>
      <c r="P496" s="53" t="s">
        <v>1621</v>
      </c>
      <c r="Q496" s="53" t="s">
        <v>1621</v>
      </c>
    </row>
    <row r="497" spans="1:17" ht="25.5" x14ac:dyDescent="0.2">
      <c r="A497" s="56" t="s">
        <v>2201</v>
      </c>
      <c r="B497" s="35" t="s">
        <v>1660</v>
      </c>
      <c r="C497" s="52" t="s">
        <v>1621</v>
      </c>
      <c r="D497" s="52" t="s">
        <v>1621</v>
      </c>
      <c r="E497" s="55"/>
      <c r="F497" s="52">
        <v>31716</v>
      </c>
      <c r="G497" s="43">
        <v>6.5</v>
      </c>
      <c r="H497" s="52" t="s">
        <v>1621</v>
      </c>
      <c r="I497" s="53" t="s">
        <v>1621</v>
      </c>
      <c r="J497" s="53" t="s">
        <v>1621</v>
      </c>
      <c r="K497" s="53" t="s">
        <v>1621</v>
      </c>
      <c r="L497" s="53" t="s">
        <v>1621</v>
      </c>
      <c r="M497" s="53" t="s">
        <v>1621</v>
      </c>
      <c r="N497" s="53" t="s">
        <v>1621</v>
      </c>
      <c r="O497" s="53" t="s">
        <v>1621</v>
      </c>
      <c r="P497" s="53" t="s">
        <v>1621</v>
      </c>
      <c r="Q497" s="53" t="s">
        <v>1621</v>
      </c>
    </row>
    <row r="498" spans="1:17" ht="38.25" x14ac:dyDescent="0.2">
      <c r="A498" s="56" t="s">
        <v>2202</v>
      </c>
      <c r="B498" s="35" t="s">
        <v>1662</v>
      </c>
      <c r="C498" s="52" t="s">
        <v>1621</v>
      </c>
      <c r="D498" s="52" t="s">
        <v>1621</v>
      </c>
      <c r="E498" s="55"/>
      <c r="F498" s="52" t="s">
        <v>1621</v>
      </c>
      <c r="G498" s="55"/>
      <c r="H498" s="52" t="s">
        <v>1621</v>
      </c>
      <c r="I498" s="53" t="s">
        <v>1621</v>
      </c>
      <c r="J498" s="53" t="s">
        <v>1621</v>
      </c>
      <c r="K498" s="53" t="s">
        <v>1621</v>
      </c>
      <c r="L498" s="53" t="s">
        <v>1621</v>
      </c>
      <c r="M498" s="53" t="s">
        <v>1621</v>
      </c>
      <c r="N498" s="53" t="s">
        <v>1621</v>
      </c>
      <c r="O498" s="53" t="s">
        <v>1621</v>
      </c>
      <c r="P498" s="53" t="s">
        <v>1621</v>
      </c>
      <c r="Q498" s="53" t="s">
        <v>1621</v>
      </c>
    </row>
    <row r="499" spans="1:17" ht="25.5" x14ac:dyDescent="0.2">
      <c r="A499" s="56" t="s">
        <v>2203</v>
      </c>
      <c r="B499" s="35" t="s">
        <v>1664</v>
      </c>
      <c r="C499" s="52" t="s">
        <v>1621</v>
      </c>
      <c r="D499" s="52" t="s">
        <v>1621</v>
      </c>
      <c r="E499" s="55"/>
      <c r="F499" s="52">
        <v>40195</v>
      </c>
      <c r="G499" s="43">
        <v>5.8</v>
      </c>
      <c r="H499" s="52" t="s">
        <v>1621</v>
      </c>
      <c r="I499" s="53" t="s">
        <v>1621</v>
      </c>
      <c r="J499" s="53">
        <v>25266</v>
      </c>
      <c r="K499" s="47">
        <v>26114</v>
      </c>
      <c r="L499" s="53">
        <v>29122</v>
      </c>
      <c r="M499" s="53" t="s">
        <v>1621</v>
      </c>
      <c r="N499" s="53" t="s">
        <v>1621</v>
      </c>
      <c r="O499" s="53" t="s">
        <v>1621</v>
      </c>
      <c r="P499" s="53" t="s">
        <v>1621</v>
      </c>
      <c r="Q499" s="53" t="s">
        <v>1621</v>
      </c>
    </row>
    <row r="500" spans="1:17" ht="38.25" x14ac:dyDescent="0.2">
      <c r="A500" s="56" t="s">
        <v>2204</v>
      </c>
      <c r="B500" s="35" t="s">
        <v>1666</v>
      </c>
      <c r="C500" s="52" t="s">
        <v>1621</v>
      </c>
      <c r="D500" s="52" t="s">
        <v>1621</v>
      </c>
      <c r="E500" s="55"/>
      <c r="F500" s="52" t="s">
        <v>1621</v>
      </c>
      <c r="G500" s="55"/>
      <c r="H500" s="52" t="s">
        <v>1621</v>
      </c>
      <c r="I500" s="53" t="s">
        <v>1621</v>
      </c>
      <c r="J500" s="53" t="s">
        <v>1621</v>
      </c>
      <c r="K500" s="53" t="s">
        <v>1621</v>
      </c>
      <c r="L500" s="53" t="s">
        <v>1621</v>
      </c>
      <c r="M500" s="53" t="s">
        <v>1621</v>
      </c>
      <c r="N500" s="53" t="s">
        <v>1621</v>
      </c>
      <c r="O500" s="53" t="s">
        <v>1621</v>
      </c>
      <c r="P500" s="53" t="s">
        <v>1621</v>
      </c>
      <c r="Q500" s="53" t="s">
        <v>1621</v>
      </c>
    </row>
    <row r="501" spans="1:17" ht="25.5" x14ac:dyDescent="0.2">
      <c r="A501" s="56" t="s">
        <v>2205</v>
      </c>
      <c r="B501" s="35" t="s">
        <v>1668</v>
      </c>
      <c r="C501" s="52">
        <v>23</v>
      </c>
      <c r="D501" s="46">
        <v>32076</v>
      </c>
      <c r="E501" s="43">
        <v>6.9</v>
      </c>
      <c r="F501" s="46">
        <v>37881</v>
      </c>
      <c r="G501" s="43">
        <v>9.8000000000000007</v>
      </c>
      <c r="H501" s="52">
        <v>21353</v>
      </c>
      <c r="I501" s="44">
        <v>23054</v>
      </c>
      <c r="J501" s="47">
        <v>25132</v>
      </c>
      <c r="K501" s="44">
        <v>26197</v>
      </c>
      <c r="L501" s="47">
        <v>27891</v>
      </c>
      <c r="M501" s="47">
        <v>36342</v>
      </c>
      <c r="N501" s="53">
        <v>39076</v>
      </c>
      <c r="O501" s="53">
        <v>42762</v>
      </c>
      <c r="P501" s="53" t="s">
        <v>1621</v>
      </c>
      <c r="Q501" s="53" t="s">
        <v>1621</v>
      </c>
    </row>
    <row r="502" spans="1:17" ht="25.5" x14ac:dyDescent="0.2">
      <c r="A502" s="56" t="s">
        <v>2206</v>
      </c>
      <c r="B502" s="35" t="s">
        <v>1670</v>
      </c>
      <c r="C502" s="52">
        <v>9</v>
      </c>
      <c r="D502" s="52">
        <v>32803</v>
      </c>
      <c r="E502" s="43">
        <v>6.6</v>
      </c>
      <c r="F502" s="46">
        <v>38807</v>
      </c>
      <c r="G502" s="43">
        <v>2.9</v>
      </c>
      <c r="H502" s="52" t="s">
        <v>1621</v>
      </c>
      <c r="I502" s="53" t="s">
        <v>1621</v>
      </c>
      <c r="J502" s="47">
        <v>27261</v>
      </c>
      <c r="K502" s="47">
        <v>27435</v>
      </c>
      <c r="L502" s="53">
        <v>29942</v>
      </c>
      <c r="M502" s="53">
        <v>41480</v>
      </c>
      <c r="N502" s="53" t="s">
        <v>1621</v>
      </c>
      <c r="O502" s="53" t="s">
        <v>1621</v>
      </c>
      <c r="P502" s="53" t="s">
        <v>1621</v>
      </c>
      <c r="Q502" s="53" t="s">
        <v>1621</v>
      </c>
    </row>
    <row r="503" spans="1:17" ht="25.5" x14ac:dyDescent="0.2">
      <c r="A503" s="56" t="s">
        <v>2207</v>
      </c>
      <c r="B503" s="35" t="s">
        <v>1672</v>
      </c>
      <c r="C503" s="52" t="s">
        <v>1621</v>
      </c>
      <c r="D503" s="52" t="s">
        <v>1621</v>
      </c>
      <c r="E503" s="55"/>
      <c r="F503" s="52">
        <v>45794</v>
      </c>
      <c r="G503" s="43">
        <v>16.5</v>
      </c>
      <c r="H503" s="52" t="s">
        <v>1621</v>
      </c>
      <c r="I503" s="53" t="s">
        <v>1621</v>
      </c>
      <c r="J503" s="53" t="s">
        <v>1621</v>
      </c>
      <c r="K503" s="53" t="s">
        <v>1621</v>
      </c>
      <c r="L503" s="53" t="s">
        <v>1621</v>
      </c>
      <c r="M503" s="53" t="s">
        <v>1621</v>
      </c>
      <c r="N503" s="53" t="s">
        <v>1621</v>
      </c>
      <c r="O503" s="53" t="s">
        <v>1621</v>
      </c>
      <c r="P503" s="53" t="s">
        <v>1621</v>
      </c>
      <c r="Q503" s="53" t="s">
        <v>1621</v>
      </c>
    </row>
    <row r="504" spans="1:17" ht="38.25" x14ac:dyDescent="0.2">
      <c r="A504" s="56" t="s">
        <v>2208</v>
      </c>
      <c r="B504" s="35" t="s">
        <v>1674</v>
      </c>
      <c r="C504" s="52">
        <v>24</v>
      </c>
      <c r="D504" s="46">
        <v>32037</v>
      </c>
      <c r="E504" s="43">
        <v>2.4</v>
      </c>
      <c r="F504" s="46">
        <v>35579</v>
      </c>
      <c r="G504" s="43">
        <v>2</v>
      </c>
      <c r="H504" s="52">
        <v>21628</v>
      </c>
      <c r="I504" s="47">
        <v>24006</v>
      </c>
      <c r="J504" s="47">
        <v>25125</v>
      </c>
      <c r="K504" s="47">
        <v>27720</v>
      </c>
      <c r="L504" s="47">
        <v>29388</v>
      </c>
      <c r="M504" s="47">
        <v>34870</v>
      </c>
      <c r="N504" s="53">
        <v>39045</v>
      </c>
      <c r="O504" s="53">
        <v>42389</v>
      </c>
      <c r="P504" s="53" t="s">
        <v>1621</v>
      </c>
      <c r="Q504" s="53" t="s">
        <v>1621</v>
      </c>
    </row>
    <row r="505" spans="1:17" ht="38.25" x14ac:dyDescent="0.2">
      <c r="A505" s="56" t="s">
        <v>2209</v>
      </c>
      <c r="B505" s="35" t="s">
        <v>1676</v>
      </c>
      <c r="C505" s="52">
        <v>8</v>
      </c>
      <c r="D505" s="52">
        <v>28705</v>
      </c>
      <c r="E505" s="55"/>
      <c r="F505" s="46">
        <v>31600</v>
      </c>
      <c r="G505" s="55"/>
      <c r="H505" s="52" t="s">
        <v>1621</v>
      </c>
      <c r="I505" s="53">
        <v>21681</v>
      </c>
      <c r="J505" s="47">
        <v>23883</v>
      </c>
      <c r="K505" s="47">
        <v>25404</v>
      </c>
      <c r="L505" s="47">
        <v>27577</v>
      </c>
      <c r="M505" s="53">
        <v>30691</v>
      </c>
      <c r="N505" s="53" t="s">
        <v>1621</v>
      </c>
      <c r="O505" s="53" t="s">
        <v>1621</v>
      </c>
      <c r="P505" s="53" t="s">
        <v>1621</v>
      </c>
      <c r="Q505" s="53" t="s">
        <v>1621</v>
      </c>
    </row>
    <row r="506" spans="1:17" ht="25.5" x14ac:dyDescent="0.2">
      <c r="A506" s="56" t="s">
        <v>2210</v>
      </c>
      <c r="B506" s="35" t="s">
        <v>1678</v>
      </c>
      <c r="C506" s="52">
        <v>9</v>
      </c>
      <c r="D506" s="52">
        <v>37871</v>
      </c>
      <c r="E506" s="43">
        <v>6.3</v>
      </c>
      <c r="F506" s="46">
        <v>41942</v>
      </c>
      <c r="G506" s="43">
        <v>-6.8</v>
      </c>
      <c r="H506" s="52" t="s">
        <v>1621</v>
      </c>
      <c r="I506" s="53">
        <v>26460</v>
      </c>
      <c r="J506" s="53">
        <v>29054</v>
      </c>
      <c r="K506" s="53">
        <v>30614</v>
      </c>
      <c r="L506" s="53">
        <v>35065</v>
      </c>
      <c r="M506" s="53" t="s">
        <v>1621</v>
      </c>
      <c r="N506" s="53" t="s">
        <v>1621</v>
      </c>
      <c r="O506" s="53" t="s">
        <v>1621</v>
      </c>
      <c r="P506" s="53" t="s">
        <v>1621</v>
      </c>
      <c r="Q506" s="53" t="s">
        <v>1621</v>
      </c>
    </row>
    <row r="507" spans="1:17" ht="25.5" x14ac:dyDescent="0.2">
      <c r="A507" s="56" t="s">
        <v>2211</v>
      </c>
      <c r="B507" s="35" t="s">
        <v>1680</v>
      </c>
      <c r="C507" s="52" t="s">
        <v>1621</v>
      </c>
      <c r="D507" s="52" t="s">
        <v>1621</v>
      </c>
      <c r="E507" s="55"/>
      <c r="F507" s="52" t="s">
        <v>1621</v>
      </c>
      <c r="G507" s="55"/>
      <c r="H507" s="52" t="s">
        <v>1621</v>
      </c>
      <c r="I507" s="53" t="s">
        <v>1621</v>
      </c>
      <c r="J507" s="53" t="s">
        <v>1621</v>
      </c>
      <c r="K507" s="53" t="s">
        <v>1621</v>
      </c>
      <c r="L507" s="53" t="s">
        <v>1621</v>
      </c>
      <c r="M507" s="53" t="s">
        <v>1621</v>
      </c>
      <c r="N507" s="53" t="s">
        <v>1621</v>
      </c>
      <c r="O507" s="53" t="s">
        <v>1621</v>
      </c>
      <c r="P507" s="53" t="s">
        <v>1621</v>
      </c>
      <c r="Q507" s="53" t="s">
        <v>1621</v>
      </c>
    </row>
    <row r="508" spans="1:17" ht="38.25" x14ac:dyDescent="0.2">
      <c r="A508" s="56" t="s">
        <v>2212</v>
      </c>
      <c r="B508" s="35" t="s">
        <v>1682</v>
      </c>
      <c r="C508" s="52" t="s">
        <v>1621</v>
      </c>
      <c r="D508" s="52" t="s">
        <v>1621</v>
      </c>
      <c r="E508" s="55"/>
      <c r="F508" s="52" t="s">
        <v>1621</v>
      </c>
      <c r="G508" s="55"/>
      <c r="H508" s="52" t="s">
        <v>1621</v>
      </c>
      <c r="I508" s="53" t="s">
        <v>1621</v>
      </c>
      <c r="J508" s="53" t="s">
        <v>1621</v>
      </c>
      <c r="K508" s="53" t="s">
        <v>1621</v>
      </c>
      <c r="L508" s="53" t="s">
        <v>1621</v>
      </c>
      <c r="M508" s="53" t="s">
        <v>1621</v>
      </c>
      <c r="N508" s="53" t="s">
        <v>1621</v>
      </c>
      <c r="O508" s="53" t="s">
        <v>1621</v>
      </c>
      <c r="P508" s="53" t="s">
        <v>1621</v>
      </c>
      <c r="Q508" s="53" t="s">
        <v>1621</v>
      </c>
    </row>
    <row r="509" spans="1:17" ht="25.5" x14ac:dyDescent="0.2">
      <c r="A509" s="56" t="s">
        <v>2213</v>
      </c>
      <c r="B509" s="35" t="s">
        <v>1684</v>
      </c>
      <c r="C509" s="46">
        <v>30</v>
      </c>
      <c r="D509" s="42">
        <v>56439</v>
      </c>
      <c r="E509" s="43">
        <v>5</v>
      </c>
      <c r="F509" s="42">
        <v>58963</v>
      </c>
      <c r="G509" s="43">
        <v>6.5</v>
      </c>
      <c r="H509" s="52">
        <v>34088</v>
      </c>
      <c r="I509" s="47">
        <v>44707</v>
      </c>
      <c r="J509" s="47">
        <v>48185</v>
      </c>
      <c r="K509" s="44">
        <v>50107</v>
      </c>
      <c r="L509" s="44">
        <v>53153</v>
      </c>
      <c r="M509" s="44">
        <v>60347</v>
      </c>
      <c r="N509" s="47">
        <v>63674</v>
      </c>
      <c r="O509" s="47">
        <v>65915</v>
      </c>
      <c r="P509" s="53">
        <v>68419</v>
      </c>
      <c r="Q509" s="53" t="s">
        <v>1621</v>
      </c>
    </row>
    <row r="510" spans="1:17" ht="25.5" x14ac:dyDescent="0.2">
      <c r="A510" s="56" t="s">
        <v>2214</v>
      </c>
      <c r="B510" s="35" t="s">
        <v>1686</v>
      </c>
      <c r="C510" s="52">
        <v>8</v>
      </c>
      <c r="D510" s="46">
        <v>30133</v>
      </c>
      <c r="E510" s="43">
        <v>6.1</v>
      </c>
      <c r="F510" s="46">
        <v>31886</v>
      </c>
      <c r="G510" s="43">
        <v>3.6</v>
      </c>
      <c r="H510" s="52" t="s">
        <v>1621</v>
      </c>
      <c r="I510" s="53">
        <v>24883</v>
      </c>
      <c r="J510" s="47">
        <v>26281</v>
      </c>
      <c r="K510" s="47">
        <v>27598</v>
      </c>
      <c r="L510" s="47">
        <v>28981</v>
      </c>
      <c r="M510" s="53">
        <v>31671</v>
      </c>
      <c r="N510" s="53">
        <v>36977</v>
      </c>
      <c r="O510" s="53" t="s">
        <v>1621</v>
      </c>
      <c r="P510" s="53" t="s">
        <v>1621</v>
      </c>
      <c r="Q510" s="53" t="s">
        <v>1621</v>
      </c>
    </row>
    <row r="511" spans="1:17" ht="25.5" x14ac:dyDescent="0.2">
      <c r="A511" s="56" t="s">
        <v>2215</v>
      </c>
      <c r="B511" s="35" t="s">
        <v>1688</v>
      </c>
      <c r="C511" s="52" t="s">
        <v>1621</v>
      </c>
      <c r="D511" s="52">
        <v>33342</v>
      </c>
      <c r="E511" s="43">
        <v>13.8</v>
      </c>
      <c r="F511" s="52">
        <v>43403</v>
      </c>
      <c r="G511" s="43">
        <v>43.4</v>
      </c>
      <c r="H511" s="52" t="s">
        <v>1621</v>
      </c>
      <c r="I511" s="53" t="s">
        <v>1621</v>
      </c>
      <c r="J511" s="53" t="s">
        <v>1621</v>
      </c>
      <c r="K511" s="53">
        <v>29393</v>
      </c>
      <c r="L511" s="53">
        <v>32577</v>
      </c>
      <c r="M511" s="53" t="s">
        <v>1621</v>
      </c>
      <c r="N511" s="53" t="s">
        <v>1621</v>
      </c>
      <c r="O511" s="53" t="s">
        <v>1621</v>
      </c>
      <c r="P511" s="53" t="s">
        <v>1621</v>
      </c>
      <c r="Q511" s="53" t="s">
        <v>1621</v>
      </c>
    </row>
    <row r="512" spans="1:17" ht="38.25" x14ac:dyDescent="0.2">
      <c r="A512" s="56" t="s">
        <v>2216</v>
      </c>
      <c r="B512" s="35" t="s">
        <v>1690</v>
      </c>
      <c r="C512" s="52" t="s">
        <v>1621</v>
      </c>
      <c r="D512" s="52">
        <v>36817</v>
      </c>
      <c r="E512" s="55"/>
      <c r="F512" s="52">
        <v>41509</v>
      </c>
      <c r="G512" s="43">
        <v>5.7</v>
      </c>
      <c r="H512" s="52" t="s">
        <v>1621</v>
      </c>
      <c r="I512" s="53" t="s">
        <v>1621</v>
      </c>
      <c r="J512" s="53" t="s">
        <v>1621</v>
      </c>
      <c r="K512" s="53">
        <v>28903</v>
      </c>
      <c r="L512" s="53">
        <v>35213</v>
      </c>
      <c r="M512" s="53" t="s">
        <v>1621</v>
      </c>
      <c r="N512" s="53" t="s">
        <v>1621</v>
      </c>
      <c r="O512" s="53" t="s">
        <v>1621</v>
      </c>
      <c r="P512" s="53" t="s">
        <v>1621</v>
      </c>
      <c r="Q512" s="53" t="s">
        <v>1621</v>
      </c>
    </row>
    <row r="513" spans="1:17" ht="38.25" x14ac:dyDescent="0.2">
      <c r="A513" s="34" t="s">
        <v>2217</v>
      </c>
      <c r="B513" s="35" t="s">
        <v>1692</v>
      </c>
      <c r="C513" s="52" t="s">
        <v>1621</v>
      </c>
      <c r="D513" s="52" t="s">
        <v>1621</v>
      </c>
      <c r="E513" s="55"/>
      <c r="F513" s="52">
        <v>53067</v>
      </c>
      <c r="G513" s="43">
        <v>-6.1</v>
      </c>
      <c r="H513" s="52" t="s">
        <v>1621</v>
      </c>
      <c r="I513" s="53" t="s">
        <v>1621</v>
      </c>
      <c r="J513" s="53" t="s">
        <v>1621</v>
      </c>
      <c r="K513" s="53">
        <v>27066</v>
      </c>
      <c r="L513" s="53" t="s">
        <v>1621</v>
      </c>
      <c r="M513" s="53" t="s">
        <v>1621</v>
      </c>
      <c r="N513" s="53" t="s">
        <v>1621</v>
      </c>
      <c r="O513" s="53" t="s">
        <v>1621</v>
      </c>
      <c r="P513" s="53" t="s">
        <v>1621</v>
      </c>
      <c r="Q513" s="53" t="s">
        <v>1621</v>
      </c>
    </row>
    <row r="514" spans="1:17" ht="25.5" x14ac:dyDescent="0.2">
      <c r="A514" s="56" t="s">
        <v>2218</v>
      </c>
      <c r="B514" s="35" t="s">
        <v>1694</v>
      </c>
      <c r="C514" s="52" t="s">
        <v>1621</v>
      </c>
      <c r="D514" s="52" t="s">
        <v>1621</v>
      </c>
      <c r="E514" s="55"/>
      <c r="F514" s="52">
        <v>53067</v>
      </c>
      <c r="G514" s="43">
        <v>-6.1</v>
      </c>
      <c r="H514" s="52" t="s">
        <v>1621</v>
      </c>
      <c r="I514" s="53" t="s">
        <v>1621</v>
      </c>
      <c r="J514" s="53" t="s">
        <v>1621</v>
      </c>
      <c r="K514" s="53">
        <v>27066</v>
      </c>
      <c r="L514" s="53" t="s">
        <v>1621</v>
      </c>
      <c r="M514" s="53" t="s">
        <v>1621</v>
      </c>
      <c r="N514" s="53" t="s">
        <v>1621</v>
      </c>
      <c r="O514" s="53" t="s">
        <v>1621</v>
      </c>
      <c r="P514" s="53" t="s">
        <v>1621</v>
      </c>
      <c r="Q514" s="53" t="s">
        <v>1621</v>
      </c>
    </row>
    <row r="515" spans="1:17" ht="51" x14ac:dyDescent="0.2">
      <c r="A515" s="34" t="s">
        <v>2219</v>
      </c>
      <c r="B515" s="35" t="s">
        <v>1696</v>
      </c>
      <c r="C515" s="52">
        <v>16</v>
      </c>
      <c r="D515" s="46">
        <v>36714</v>
      </c>
      <c r="E515" s="43">
        <v>9.5</v>
      </c>
      <c r="F515" s="46">
        <v>37580</v>
      </c>
      <c r="G515" s="43">
        <v>14.2</v>
      </c>
      <c r="H515" s="52" t="s">
        <v>1621</v>
      </c>
      <c r="I515" s="53">
        <v>27410</v>
      </c>
      <c r="J515" s="53">
        <v>29501</v>
      </c>
      <c r="K515" s="47">
        <v>31040</v>
      </c>
      <c r="L515" s="47">
        <v>34005</v>
      </c>
      <c r="M515" s="47">
        <v>40767</v>
      </c>
      <c r="N515" s="47">
        <v>44025</v>
      </c>
      <c r="O515" s="53">
        <v>45233</v>
      </c>
      <c r="P515" s="53" t="s">
        <v>1621</v>
      </c>
      <c r="Q515" s="53" t="s">
        <v>1621</v>
      </c>
    </row>
    <row r="516" spans="1:17" ht="25.5" x14ac:dyDescent="0.2">
      <c r="A516" s="56" t="s">
        <v>2220</v>
      </c>
      <c r="B516" s="35" t="s">
        <v>1698</v>
      </c>
      <c r="C516" s="52" t="s">
        <v>1621</v>
      </c>
      <c r="D516" s="52">
        <v>41428</v>
      </c>
      <c r="E516" s="43">
        <v>22.7</v>
      </c>
      <c r="F516" s="46">
        <v>39483</v>
      </c>
      <c r="G516" s="43">
        <v>13</v>
      </c>
      <c r="H516" s="52" t="s">
        <v>1621</v>
      </c>
      <c r="I516" s="53" t="s">
        <v>1621</v>
      </c>
      <c r="J516" s="53" t="s">
        <v>1621</v>
      </c>
      <c r="K516" s="53">
        <v>30102</v>
      </c>
      <c r="L516" s="53">
        <v>37087</v>
      </c>
      <c r="M516" s="53">
        <v>42355</v>
      </c>
      <c r="N516" s="53" t="s">
        <v>1621</v>
      </c>
      <c r="O516" s="53" t="s">
        <v>1621</v>
      </c>
      <c r="P516" s="53" t="s">
        <v>1621</v>
      </c>
      <c r="Q516" s="53" t="s">
        <v>1621</v>
      </c>
    </row>
    <row r="517" spans="1:17" x14ac:dyDescent="0.2">
      <c r="A517" s="56" t="s">
        <v>2221</v>
      </c>
      <c r="B517" s="35" t="s">
        <v>1700</v>
      </c>
      <c r="C517" s="52" t="s">
        <v>1621</v>
      </c>
      <c r="D517" s="52">
        <v>35635</v>
      </c>
      <c r="E517" s="55"/>
      <c r="F517" s="52">
        <v>35472</v>
      </c>
      <c r="G517" s="43">
        <v>24.3</v>
      </c>
      <c r="H517" s="52" t="s">
        <v>1621</v>
      </c>
      <c r="I517" s="53" t="s">
        <v>1621</v>
      </c>
      <c r="J517" s="53" t="s">
        <v>1621</v>
      </c>
      <c r="K517" s="53" t="s">
        <v>1621</v>
      </c>
      <c r="L517" s="53" t="s">
        <v>1621</v>
      </c>
      <c r="M517" s="53" t="s">
        <v>1621</v>
      </c>
      <c r="N517" s="53" t="s">
        <v>1621</v>
      </c>
      <c r="O517" s="53" t="s">
        <v>1621</v>
      </c>
      <c r="P517" s="53" t="s">
        <v>1621</v>
      </c>
      <c r="Q517" s="53" t="s">
        <v>1621</v>
      </c>
    </row>
    <row r="518" spans="1:17" ht="38.25" x14ac:dyDescent="0.2">
      <c r="A518" s="56" t="s">
        <v>2222</v>
      </c>
      <c r="B518" s="35" t="s">
        <v>1702</v>
      </c>
      <c r="C518" s="52">
        <v>8</v>
      </c>
      <c r="D518" s="46">
        <v>34994</v>
      </c>
      <c r="E518" s="43">
        <v>4.5999999999999996</v>
      </c>
      <c r="F518" s="46">
        <v>35893</v>
      </c>
      <c r="G518" s="43">
        <v>12</v>
      </c>
      <c r="H518" s="52" t="s">
        <v>1621</v>
      </c>
      <c r="I518" s="53" t="s">
        <v>1621</v>
      </c>
      <c r="J518" s="53">
        <v>28171</v>
      </c>
      <c r="K518" s="53">
        <v>30540</v>
      </c>
      <c r="L518" s="53">
        <v>32957</v>
      </c>
      <c r="M518" s="47">
        <v>37665</v>
      </c>
      <c r="N518" s="53">
        <v>40780</v>
      </c>
      <c r="O518" s="53" t="s">
        <v>1621</v>
      </c>
      <c r="P518" s="53" t="s">
        <v>1621</v>
      </c>
      <c r="Q518" s="53" t="s">
        <v>1621</v>
      </c>
    </row>
    <row r="519" spans="1:17" ht="38.25" x14ac:dyDescent="0.2">
      <c r="A519" s="56" t="s">
        <v>2223</v>
      </c>
      <c r="B519" s="35" t="s">
        <v>1704</v>
      </c>
      <c r="C519" s="42" t="s">
        <v>1849</v>
      </c>
      <c r="D519" s="42"/>
      <c r="E519" s="55"/>
      <c r="F519" s="42"/>
      <c r="G519" s="55"/>
      <c r="H519" s="42"/>
      <c r="I519" s="44"/>
      <c r="J519" s="44"/>
      <c r="K519" s="44"/>
      <c r="L519" s="44"/>
      <c r="M519" s="44"/>
      <c r="N519" s="44"/>
      <c r="O519" s="44"/>
      <c r="P519" s="44"/>
      <c r="Q519" s="44"/>
    </row>
    <row r="520" spans="1:17" ht="25.5" x14ac:dyDescent="0.2">
      <c r="A520" s="34" t="s">
        <v>2224</v>
      </c>
      <c r="B520" s="35" t="s">
        <v>1706</v>
      </c>
      <c r="C520" s="46">
        <v>63</v>
      </c>
      <c r="D520" s="46">
        <v>36206</v>
      </c>
      <c r="E520" s="43">
        <v>7.5</v>
      </c>
      <c r="F520" s="46">
        <v>39688</v>
      </c>
      <c r="G520" s="43">
        <v>1.9</v>
      </c>
      <c r="H520" s="52" t="s">
        <v>1621</v>
      </c>
      <c r="I520" s="53">
        <v>20857</v>
      </c>
      <c r="J520" s="53">
        <v>23971</v>
      </c>
      <c r="K520" s="53">
        <v>27230</v>
      </c>
      <c r="L520" s="47">
        <v>31628</v>
      </c>
      <c r="M520" s="53">
        <v>42278</v>
      </c>
      <c r="N520" s="53">
        <v>49291</v>
      </c>
      <c r="O520" s="53">
        <v>51450</v>
      </c>
      <c r="P520" s="53">
        <v>55489</v>
      </c>
      <c r="Q520" s="53" t="s">
        <v>1621</v>
      </c>
    </row>
    <row r="521" spans="1:17" ht="25.5" x14ac:dyDescent="0.2">
      <c r="A521" s="56" t="s">
        <v>2225</v>
      </c>
      <c r="B521" s="35" t="s">
        <v>1708</v>
      </c>
      <c r="C521" s="52">
        <v>20</v>
      </c>
      <c r="D521" s="52">
        <v>38090</v>
      </c>
      <c r="E521" s="43">
        <v>15.1</v>
      </c>
      <c r="F521" s="46">
        <v>44727</v>
      </c>
      <c r="G521" s="55"/>
      <c r="H521" s="52" t="s">
        <v>1621</v>
      </c>
      <c r="I521" s="53">
        <v>23546</v>
      </c>
      <c r="J521" s="53">
        <v>27622</v>
      </c>
      <c r="K521" s="53">
        <v>29486</v>
      </c>
      <c r="L521" s="47">
        <v>33363</v>
      </c>
      <c r="M521" s="53">
        <v>46444</v>
      </c>
      <c r="N521" s="53">
        <v>54328</v>
      </c>
      <c r="O521" s="53" t="s">
        <v>1621</v>
      </c>
      <c r="P521" s="53" t="s">
        <v>1621</v>
      </c>
      <c r="Q521" s="53" t="s">
        <v>1621</v>
      </c>
    </row>
    <row r="522" spans="1:17" ht="25.5" x14ac:dyDescent="0.2">
      <c r="A522" s="56" t="s">
        <v>2226</v>
      </c>
      <c r="B522" s="35" t="s">
        <v>1710</v>
      </c>
      <c r="C522" s="52" t="s">
        <v>1621</v>
      </c>
      <c r="D522" s="52" t="s">
        <v>1621</v>
      </c>
      <c r="E522" s="55"/>
      <c r="F522" s="52">
        <v>40830</v>
      </c>
      <c r="G522" s="43">
        <v>-2.5</v>
      </c>
      <c r="H522" s="52" t="s">
        <v>1621</v>
      </c>
      <c r="I522" s="53" t="s">
        <v>1621</v>
      </c>
      <c r="J522" s="53" t="s">
        <v>1621</v>
      </c>
      <c r="K522" s="53" t="s">
        <v>1621</v>
      </c>
      <c r="L522" s="53" t="s">
        <v>1621</v>
      </c>
      <c r="M522" s="53" t="s">
        <v>1621</v>
      </c>
      <c r="N522" s="53" t="s">
        <v>1621</v>
      </c>
      <c r="O522" s="53" t="s">
        <v>1621</v>
      </c>
      <c r="P522" s="53" t="s">
        <v>1621</v>
      </c>
      <c r="Q522" s="53" t="s">
        <v>1621</v>
      </c>
    </row>
    <row r="523" spans="1:17" ht="25.5" x14ac:dyDescent="0.2">
      <c r="A523" s="56" t="s">
        <v>2227</v>
      </c>
      <c r="B523" s="35" t="s">
        <v>1712</v>
      </c>
      <c r="C523" s="52">
        <v>32</v>
      </c>
      <c r="D523" s="52">
        <v>34576</v>
      </c>
      <c r="E523" s="55"/>
      <c r="F523" s="46">
        <v>36158</v>
      </c>
      <c r="G523" s="43">
        <v>8.1</v>
      </c>
      <c r="H523" s="52" t="s">
        <v>1621</v>
      </c>
      <c r="I523" s="53" t="s">
        <v>1621</v>
      </c>
      <c r="J523" s="53" t="s">
        <v>1621</v>
      </c>
      <c r="K523" s="53" t="s">
        <v>1621</v>
      </c>
      <c r="L523" s="53" t="s">
        <v>1621</v>
      </c>
      <c r="M523" s="53">
        <v>40690</v>
      </c>
      <c r="N523" s="53">
        <v>44390</v>
      </c>
      <c r="O523" s="53" t="s">
        <v>1621</v>
      </c>
      <c r="P523" s="53" t="s">
        <v>1621</v>
      </c>
      <c r="Q523" s="53" t="s">
        <v>1621</v>
      </c>
    </row>
    <row r="524" spans="1:17" ht="51" x14ac:dyDescent="0.2">
      <c r="A524" s="34" t="s">
        <v>2228</v>
      </c>
      <c r="B524" s="35" t="s">
        <v>1714</v>
      </c>
      <c r="C524" s="42">
        <v>263</v>
      </c>
      <c r="D524" s="42">
        <v>25970</v>
      </c>
      <c r="E524" s="43">
        <v>8.3000000000000007</v>
      </c>
      <c r="F524" s="42">
        <v>29426</v>
      </c>
      <c r="G524" s="43">
        <v>6.1</v>
      </c>
      <c r="H524" s="42">
        <v>9627</v>
      </c>
      <c r="I524" s="44">
        <v>13849</v>
      </c>
      <c r="J524" s="44">
        <v>16398</v>
      </c>
      <c r="K524" s="44">
        <v>18820</v>
      </c>
      <c r="L524" s="44">
        <v>22833</v>
      </c>
      <c r="M524" s="44">
        <v>29645</v>
      </c>
      <c r="N524" s="44">
        <v>33866</v>
      </c>
      <c r="O524" s="44">
        <v>36316</v>
      </c>
      <c r="P524" s="47">
        <v>40492</v>
      </c>
      <c r="Q524" s="53">
        <v>51839</v>
      </c>
    </row>
    <row r="525" spans="1:17" ht="38.25" x14ac:dyDescent="0.2">
      <c r="A525" s="56" t="s">
        <v>2229</v>
      </c>
      <c r="B525" s="35" t="s">
        <v>1716</v>
      </c>
      <c r="C525" s="46">
        <v>34</v>
      </c>
      <c r="D525" s="46">
        <v>30482</v>
      </c>
      <c r="E525" s="55"/>
      <c r="F525" s="42">
        <v>32911</v>
      </c>
      <c r="G525" s="43">
        <v>7.7</v>
      </c>
      <c r="H525" s="52">
        <v>13075</v>
      </c>
      <c r="I525" s="53">
        <v>20599</v>
      </c>
      <c r="J525" s="47">
        <v>23677</v>
      </c>
      <c r="K525" s="47">
        <v>24897</v>
      </c>
      <c r="L525" s="47">
        <v>27795</v>
      </c>
      <c r="M525" s="47">
        <v>33447</v>
      </c>
      <c r="N525" s="47">
        <v>37386</v>
      </c>
      <c r="O525" s="47">
        <v>40764</v>
      </c>
      <c r="P525" s="53">
        <v>42166</v>
      </c>
      <c r="Q525" s="53" t="s">
        <v>1621</v>
      </c>
    </row>
    <row r="526" spans="1:17" ht="38.25" x14ac:dyDescent="0.2">
      <c r="A526" s="56" t="s">
        <v>2230</v>
      </c>
      <c r="B526" s="35" t="s">
        <v>1718</v>
      </c>
      <c r="C526" s="46">
        <v>92</v>
      </c>
      <c r="D526" s="42">
        <v>32570</v>
      </c>
      <c r="E526" s="43">
        <v>9.4</v>
      </c>
      <c r="F526" s="42">
        <v>37147</v>
      </c>
      <c r="G526" s="43">
        <v>1</v>
      </c>
      <c r="H526" s="46">
        <v>18062</v>
      </c>
      <c r="I526" s="44">
        <v>23289</v>
      </c>
      <c r="J526" s="44">
        <v>24551</v>
      </c>
      <c r="K526" s="44">
        <v>26249</v>
      </c>
      <c r="L526" s="44">
        <v>29109</v>
      </c>
      <c r="M526" s="44">
        <v>35458</v>
      </c>
      <c r="N526" s="47">
        <v>40578</v>
      </c>
      <c r="O526" s="47">
        <v>43505</v>
      </c>
      <c r="P526" s="53">
        <v>47647</v>
      </c>
      <c r="Q526" s="53" t="s">
        <v>1621</v>
      </c>
    </row>
    <row r="527" spans="1:17" ht="38.25" x14ac:dyDescent="0.2">
      <c r="A527" s="56" t="s">
        <v>2231</v>
      </c>
      <c r="B527" s="35" t="s">
        <v>1720</v>
      </c>
      <c r="C527" s="42">
        <v>137</v>
      </c>
      <c r="D527" s="42">
        <v>20050</v>
      </c>
      <c r="E527" s="43">
        <v>9</v>
      </c>
      <c r="F527" s="42">
        <v>23406</v>
      </c>
      <c r="G527" s="43">
        <v>11.4</v>
      </c>
      <c r="H527" s="46">
        <v>7865</v>
      </c>
      <c r="I527" s="44">
        <v>10897</v>
      </c>
      <c r="J527" s="44">
        <v>12199</v>
      </c>
      <c r="K527" s="44">
        <v>13472</v>
      </c>
      <c r="L527" s="44">
        <v>16688</v>
      </c>
      <c r="M527" s="44">
        <v>23125</v>
      </c>
      <c r="N527" s="47">
        <v>26816</v>
      </c>
      <c r="O527" s="47">
        <v>29156</v>
      </c>
      <c r="P527" s="47">
        <v>31872</v>
      </c>
      <c r="Q527" s="53">
        <v>42506</v>
      </c>
    </row>
    <row r="528" spans="1:17" ht="38.25" x14ac:dyDescent="0.2">
      <c r="A528" s="34" t="s">
        <v>2232</v>
      </c>
      <c r="B528" s="35" t="s">
        <v>1722</v>
      </c>
      <c r="C528" s="46">
        <v>84</v>
      </c>
      <c r="D528" s="42">
        <v>32333</v>
      </c>
      <c r="E528" s="43">
        <v>10.8</v>
      </c>
      <c r="F528" s="42">
        <v>35642</v>
      </c>
      <c r="G528" s="43">
        <v>10.5</v>
      </c>
      <c r="H528" s="46">
        <v>17089</v>
      </c>
      <c r="I528" s="44">
        <v>23853</v>
      </c>
      <c r="J528" s="44">
        <v>25727</v>
      </c>
      <c r="K528" s="44">
        <v>26919</v>
      </c>
      <c r="L528" s="44">
        <v>29823</v>
      </c>
      <c r="M528" s="44">
        <v>35712</v>
      </c>
      <c r="N528" s="44">
        <v>39009</v>
      </c>
      <c r="O528" s="47">
        <v>41910</v>
      </c>
      <c r="P528" s="47">
        <v>44952</v>
      </c>
      <c r="Q528" s="53" t="s">
        <v>1621</v>
      </c>
    </row>
    <row r="529" spans="1:17" ht="25.5" x14ac:dyDescent="0.2">
      <c r="A529" s="56" t="s">
        <v>2233</v>
      </c>
      <c r="B529" s="35" t="s">
        <v>1724</v>
      </c>
      <c r="C529" s="46">
        <v>31</v>
      </c>
      <c r="D529" s="46">
        <v>31459</v>
      </c>
      <c r="E529" s="43">
        <v>4.2</v>
      </c>
      <c r="F529" s="42">
        <v>32333</v>
      </c>
      <c r="G529" s="43">
        <v>4.9000000000000004</v>
      </c>
      <c r="H529" s="52">
        <v>12570</v>
      </c>
      <c r="I529" s="53">
        <v>22417</v>
      </c>
      <c r="J529" s="47">
        <v>23774</v>
      </c>
      <c r="K529" s="47">
        <v>25780</v>
      </c>
      <c r="L529" s="47">
        <v>28213</v>
      </c>
      <c r="M529" s="47">
        <v>34824</v>
      </c>
      <c r="N529" s="47">
        <v>37808</v>
      </c>
      <c r="O529" s="47">
        <v>38954</v>
      </c>
      <c r="P529" s="53">
        <v>42963</v>
      </c>
      <c r="Q529" s="53" t="s">
        <v>1621</v>
      </c>
    </row>
    <row r="530" spans="1:17" x14ac:dyDescent="0.2">
      <c r="A530" s="56" t="s">
        <v>2234</v>
      </c>
      <c r="B530" s="35" t="s">
        <v>1726</v>
      </c>
      <c r="C530" s="42" t="s">
        <v>1632</v>
      </c>
      <c r="D530" s="42"/>
      <c r="E530" s="55"/>
      <c r="F530" s="42"/>
      <c r="G530" s="55"/>
      <c r="H530" s="42"/>
      <c r="I530" s="44"/>
      <c r="J530" s="44"/>
      <c r="K530" s="44"/>
      <c r="L530" s="44"/>
      <c r="M530" s="44"/>
      <c r="N530" s="44"/>
      <c r="O530" s="44"/>
      <c r="P530" s="44"/>
      <c r="Q530" s="44"/>
    </row>
    <row r="531" spans="1:17" x14ac:dyDescent="0.2">
      <c r="A531" s="56" t="s">
        <v>2235</v>
      </c>
      <c r="B531" s="35" t="s">
        <v>1728</v>
      </c>
      <c r="C531" s="52" t="s">
        <v>1621</v>
      </c>
      <c r="D531" s="52">
        <v>38209</v>
      </c>
      <c r="E531" s="43">
        <v>13.5</v>
      </c>
      <c r="F531" s="46">
        <v>37033</v>
      </c>
      <c r="G531" s="43">
        <v>0</v>
      </c>
      <c r="H531" s="52" t="s">
        <v>1621</v>
      </c>
      <c r="I531" s="53" t="s">
        <v>1621</v>
      </c>
      <c r="J531" s="53" t="s">
        <v>1621</v>
      </c>
      <c r="K531" s="53" t="s">
        <v>1621</v>
      </c>
      <c r="L531" s="53" t="s">
        <v>1621</v>
      </c>
      <c r="M531" s="53" t="s">
        <v>1621</v>
      </c>
      <c r="N531" s="53" t="s">
        <v>1621</v>
      </c>
      <c r="O531" s="53" t="s">
        <v>1621</v>
      </c>
      <c r="P531" s="53" t="s">
        <v>1621</v>
      </c>
      <c r="Q531" s="53" t="s">
        <v>1621</v>
      </c>
    </row>
    <row r="532" spans="1:17" ht="38.25" x14ac:dyDescent="0.2">
      <c r="A532" s="56" t="s">
        <v>2236</v>
      </c>
      <c r="B532" s="35" t="s">
        <v>1730</v>
      </c>
      <c r="C532" s="46">
        <v>34</v>
      </c>
      <c r="D532" s="46">
        <v>33504</v>
      </c>
      <c r="E532" s="43">
        <v>15.5</v>
      </c>
      <c r="F532" s="46">
        <v>38469</v>
      </c>
      <c r="G532" s="43">
        <v>14.6</v>
      </c>
      <c r="H532" s="52">
        <v>18667</v>
      </c>
      <c r="I532" s="44">
        <v>24176</v>
      </c>
      <c r="J532" s="44">
        <v>25479</v>
      </c>
      <c r="K532" s="44">
        <v>26515</v>
      </c>
      <c r="L532" s="47">
        <v>29406</v>
      </c>
      <c r="M532" s="47">
        <v>36941</v>
      </c>
      <c r="N532" s="53">
        <v>42126</v>
      </c>
      <c r="O532" s="53">
        <v>44806</v>
      </c>
      <c r="P532" s="53">
        <v>52494</v>
      </c>
      <c r="Q532" s="53" t="s">
        <v>1621</v>
      </c>
    </row>
    <row r="533" spans="1:17" ht="25.5" x14ac:dyDescent="0.2">
      <c r="A533" s="56" t="s">
        <v>2237</v>
      </c>
      <c r="B533" s="35" t="s">
        <v>1732</v>
      </c>
      <c r="C533" s="52">
        <v>19</v>
      </c>
      <c r="D533" s="42">
        <v>32767</v>
      </c>
      <c r="E533" s="43">
        <v>15.6</v>
      </c>
      <c r="F533" s="42">
        <v>35864</v>
      </c>
      <c r="G533" s="43">
        <v>12.2</v>
      </c>
      <c r="H533" s="52">
        <v>22592</v>
      </c>
      <c r="I533" s="47">
        <v>27503</v>
      </c>
      <c r="J533" s="44">
        <v>28850</v>
      </c>
      <c r="K533" s="44">
        <v>29530</v>
      </c>
      <c r="L533" s="44">
        <v>31193</v>
      </c>
      <c r="M533" s="47">
        <v>34816</v>
      </c>
      <c r="N533" s="47">
        <v>37670</v>
      </c>
      <c r="O533" s="53">
        <v>40036</v>
      </c>
      <c r="P533" s="53" t="s">
        <v>1621</v>
      </c>
      <c r="Q533" s="53" t="s">
        <v>1621</v>
      </c>
    </row>
    <row r="534" spans="1:17" ht="38.25" x14ac:dyDescent="0.2">
      <c r="A534" s="34" t="s">
        <v>2238</v>
      </c>
      <c r="B534" s="35" t="s">
        <v>1734</v>
      </c>
      <c r="C534" s="46">
        <v>56</v>
      </c>
      <c r="D534" s="52">
        <v>13358</v>
      </c>
      <c r="E534" s="55"/>
      <c r="F534" s="46">
        <v>16271</v>
      </c>
      <c r="G534" s="43">
        <v>6.2</v>
      </c>
      <c r="H534" s="52">
        <v>3161</v>
      </c>
      <c r="I534" s="53">
        <v>5791</v>
      </c>
      <c r="J534" s="53">
        <v>7259</v>
      </c>
      <c r="K534" s="47">
        <v>8407</v>
      </c>
      <c r="L534" s="47">
        <v>10554</v>
      </c>
      <c r="M534" s="53">
        <v>17105</v>
      </c>
      <c r="N534" s="53">
        <v>21100</v>
      </c>
      <c r="O534" s="47">
        <v>23411</v>
      </c>
      <c r="P534" s="53">
        <v>25740</v>
      </c>
      <c r="Q534" s="53" t="s">
        <v>1621</v>
      </c>
    </row>
    <row r="535" spans="1:17" ht="25.5" x14ac:dyDescent="0.2">
      <c r="A535" s="56" t="s">
        <v>2239</v>
      </c>
      <c r="B535" s="35" t="s">
        <v>1736</v>
      </c>
      <c r="C535" s="52">
        <v>14</v>
      </c>
      <c r="D535" s="52">
        <v>16630</v>
      </c>
      <c r="E535" s="55"/>
      <c r="F535" s="46">
        <v>19006</v>
      </c>
      <c r="G535" s="55"/>
      <c r="H535" s="52" t="s">
        <v>1621</v>
      </c>
      <c r="I535" s="53">
        <v>7669</v>
      </c>
      <c r="J535" s="53">
        <v>8886</v>
      </c>
      <c r="K535" s="53">
        <v>10144</v>
      </c>
      <c r="L535" s="53">
        <v>13140</v>
      </c>
      <c r="M535" s="53">
        <v>21847</v>
      </c>
      <c r="N535" s="53">
        <v>23884</v>
      </c>
      <c r="O535" s="53" t="s">
        <v>1621</v>
      </c>
      <c r="P535" s="53" t="s">
        <v>1621</v>
      </c>
      <c r="Q535" s="53" t="s">
        <v>1621</v>
      </c>
    </row>
    <row r="536" spans="1:17" ht="25.5" x14ac:dyDescent="0.2">
      <c r="A536" s="56" t="s">
        <v>2240</v>
      </c>
      <c r="B536" s="35" t="s">
        <v>1738</v>
      </c>
      <c r="C536" s="46">
        <v>42</v>
      </c>
      <c r="D536" s="52">
        <v>12571</v>
      </c>
      <c r="E536" s="55"/>
      <c r="F536" s="46">
        <v>15334</v>
      </c>
      <c r="G536" s="43">
        <v>11.1</v>
      </c>
      <c r="H536" s="52">
        <v>2723</v>
      </c>
      <c r="I536" s="53">
        <v>5189</v>
      </c>
      <c r="J536" s="53">
        <v>6390</v>
      </c>
      <c r="K536" s="53">
        <v>7671</v>
      </c>
      <c r="L536" s="53">
        <v>9883</v>
      </c>
      <c r="M536" s="53">
        <v>15730</v>
      </c>
      <c r="N536" s="53">
        <v>19781</v>
      </c>
      <c r="O536" s="53">
        <v>21742</v>
      </c>
      <c r="P536" s="53">
        <v>24992</v>
      </c>
      <c r="Q536" s="53" t="s">
        <v>1621</v>
      </c>
    </row>
    <row r="537" spans="1:17" ht="38.25" x14ac:dyDescent="0.2">
      <c r="A537" s="34" t="s">
        <v>2241</v>
      </c>
      <c r="B537" s="35" t="s">
        <v>1740</v>
      </c>
      <c r="C537" s="52">
        <v>37</v>
      </c>
      <c r="D537" s="52">
        <v>37817</v>
      </c>
      <c r="E537" s="43">
        <v>4.4000000000000004</v>
      </c>
      <c r="F537" s="46">
        <v>43262</v>
      </c>
      <c r="G537" s="43">
        <v>9.9</v>
      </c>
      <c r="H537" s="52" t="s">
        <v>1621</v>
      </c>
      <c r="I537" s="53" t="s">
        <v>1621</v>
      </c>
      <c r="J537" s="53" t="s">
        <v>1621</v>
      </c>
      <c r="K537" s="53" t="s">
        <v>1621</v>
      </c>
      <c r="L537" s="53">
        <v>34251</v>
      </c>
      <c r="M537" s="53">
        <v>43171</v>
      </c>
      <c r="N537" s="53" t="s">
        <v>1621</v>
      </c>
      <c r="O537" s="53" t="s">
        <v>1621</v>
      </c>
      <c r="P537" s="53" t="s">
        <v>1621</v>
      </c>
      <c r="Q537" s="53" t="s">
        <v>1621</v>
      </c>
    </row>
    <row r="538" spans="1:17" ht="25.5" x14ac:dyDescent="0.2">
      <c r="A538" s="56" t="s">
        <v>2242</v>
      </c>
      <c r="B538" s="35" t="s">
        <v>1742</v>
      </c>
      <c r="C538" s="52" t="s">
        <v>1621</v>
      </c>
      <c r="D538" s="52" t="s">
        <v>1621</v>
      </c>
      <c r="E538" s="55"/>
      <c r="F538" s="52">
        <v>31479</v>
      </c>
      <c r="G538" s="43">
        <v>1.1000000000000001</v>
      </c>
      <c r="H538" s="52" t="s">
        <v>1621</v>
      </c>
      <c r="I538" s="53" t="s">
        <v>1621</v>
      </c>
      <c r="J538" s="53" t="s">
        <v>1621</v>
      </c>
      <c r="K538" s="53" t="s">
        <v>1621</v>
      </c>
      <c r="L538" s="53" t="s">
        <v>1621</v>
      </c>
      <c r="M538" s="53" t="s">
        <v>1621</v>
      </c>
      <c r="N538" s="53" t="s">
        <v>1621</v>
      </c>
      <c r="O538" s="53" t="s">
        <v>1621</v>
      </c>
      <c r="P538" s="53" t="s">
        <v>1621</v>
      </c>
      <c r="Q538" s="53" t="s">
        <v>1621</v>
      </c>
    </row>
    <row r="539" spans="1:17" ht="51" x14ac:dyDescent="0.2">
      <c r="A539" s="56" t="s">
        <v>2243</v>
      </c>
      <c r="B539" s="35" t="s">
        <v>1744</v>
      </c>
      <c r="C539" s="52" t="s">
        <v>1621</v>
      </c>
      <c r="D539" s="52" t="s">
        <v>1621</v>
      </c>
      <c r="E539" s="55"/>
      <c r="F539" s="52" t="s">
        <v>1621</v>
      </c>
      <c r="G539" s="55"/>
      <c r="H539" s="52" t="s">
        <v>1621</v>
      </c>
      <c r="I539" s="53" t="s">
        <v>1621</v>
      </c>
      <c r="J539" s="53" t="s">
        <v>1621</v>
      </c>
      <c r="K539" s="53" t="s">
        <v>1621</v>
      </c>
      <c r="L539" s="53" t="s">
        <v>1621</v>
      </c>
      <c r="M539" s="53" t="s">
        <v>1621</v>
      </c>
      <c r="N539" s="53" t="s">
        <v>1621</v>
      </c>
      <c r="O539" s="53" t="s">
        <v>1621</v>
      </c>
      <c r="P539" s="53" t="s">
        <v>1621</v>
      </c>
      <c r="Q539" s="53" t="s">
        <v>1621</v>
      </c>
    </row>
    <row r="540" spans="1:17" ht="25.5" x14ac:dyDescent="0.2">
      <c r="A540" s="56" t="s">
        <v>2244</v>
      </c>
      <c r="B540" s="35" t="s">
        <v>1746</v>
      </c>
      <c r="C540" s="42" t="s">
        <v>1632</v>
      </c>
      <c r="D540" s="42"/>
      <c r="E540" s="55"/>
      <c r="F540" s="42"/>
      <c r="G540" s="55"/>
      <c r="H540" s="42"/>
      <c r="I540" s="44"/>
      <c r="J540" s="44"/>
      <c r="K540" s="44"/>
      <c r="L540" s="44"/>
      <c r="M540" s="44"/>
      <c r="N540" s="44"/>
      <c r="O540" s="44"/>
      <c r="P540" s="44"/>
      <c r="Q540" s="44"/>
    </row>
    <row r="541" spans="1:17" ht="25.5" x14ac:dyDescent="0.2">
      <c r="A541" s="56" t="s">
        <v>2245</v>
      </c>
      <c r="B541" s="35" t="s">
        <v>1748</v>
      </c>
      <c r="C541" s="52" t="s">
        <v>1621</v>
      </c>
      <c r="D541" s="52">
        <v>40433</v>
      </c>
      <c r="E541" s="43">
        <v>11.1</v>
      </c>
      <c r="F541" s="46">
        <v>45539</v>
      </c>
      <c r="G541" s="43">
        <v>15.7</v>
      </c>
      <c r="H541" s="52" t="s">
        <v>1621</v>
      </c>
      <c r="I541" s="53" t="s">
        <v>1621</v>
      </c>
      <c r="J541" s="53">
        <v>31638</v>
      </c>
      <c r="K541" s="47">
        <v>32859</v>
      </c>
      <c r="L541" s="53">
        <v>36294</v>
      </c>
      <c r="M541" s="53">
        <v>43434</v>
      </c>
      <c r="N541" s="53" t="s">
        <v>1621</v>
      </c>
      <c r="O541" s="53" t="s">
        <v>1621</v>
      </c>
      <c r="P541" s="53" t="s">
        <v>1621</v>
      </c>
      <c r="Q541" s="53" t="s">
        <v>1621</v>
      </c>
    </row>
    <row r="542" spans="1:17" ht="38.25" x14ac:dyDescent="0.2">
      <c r="A542" s="56" t="s">
        <v>2246</v>
      </c>
      <c r="B542" s="35" t="s">
        <v>1750</v>
      </c>
      <c r="C542" s="52" t="s">
        <v>1621</v>
      </c>
      <c r="D542" s="52" t="s">
        <v>1621</v>
      </c>
      <c r="E542" s="55"/>
      <c r="F542" s="52">
        <v>44520</v>
      </c>
      <c r="G542" s="43">
        <v>2.4</v>
      </c>
      <c r="H542" s="52" t="s">
        <v>1621</v>
      </c>
      <c r="I542" s="53" t="s">
        <v>1621</v>
      </c>
      <c r="J542" s="53" t="s">
        <v>1621</v>
      </c>
      <c r="K542" s="53" t="s">
        <v>1621</v>
      </c>
      <c r="L542" s="53" t="s">
        <v>1621</v>
      </c>
      <c r="M542" s="53" t="s">
        <v>1621</v>
      </c>
      <c r="N542" s="53" t="s">
        <v>1621</v>
      </c>
      <c r="O542" s="53" t="s">
        <v>1621</v>
      </c>
      <c r="P542" s="53" t="s">
        <v>1621</v>
      </c>
      <c r="Q542" s="53" t="s">
        <v>1621</v>
      </c>
    </row>
    <row r="543" spans="1:17" ht="25.5" x14ac:dyDescent="0.2">
      <c r="A543" s="56" t="s">
        <v>2247</v>
      </c>
      <c r="B543" s="35" t="s">
        <v>1752</v>
      </c>
      <c r="C543" s="52" t="s">
        <v>1621</v>
      </c>
      <c r="D543" s="52" t="s">
        <v>1621</v>
      </c>
      <c r="E543" s="55"/>
      <c r="F543" s="52">
        <v>41400</v>
      </c>
      <c r="G543" s="55"/>
      <c r="H543" s="52" t="s">
        <v>1621</v>
      </c>
      <c r="I543" s="53" t="s">
        <v>1621</v>
      </c>
      <c r="J543" s="53" t="s">
        <v>1621</v>
      </c>
      <c r="K543" s="53" t="s">
        <v>1621</v>
      </c>
      <c r="L543" s="53" t="s">
        <v>1621</v>
      </c>
      <c r="M543" s="53" t="s">
        <v>1621</v>
      </c>
      <c r="N543" s="53" t="s">
        <v>1621</v>
      </c>
      <c r="O543" s="53" t="s">
        <v>1621</v>
      </c>
      <c r="P543" s="53" t="s">
        <v>1621</v>
      </c>
      <c r="Q543" s="53" t="s">
        <v>1621</v>
      </c>
    </row>
    <row r="544" spans="1:17" ht="25.5" x14ac:dyDescent="0.2">
      <c r="A544" s="34" t="s">
        <v>2248</v>
      </c>
      <c r="B544" s="35" t="s">
        <v>1754</v>
      </c>
      <c r="C544" s="46">
        <v>37</v>
      </c>
      <c r="D544" s="46">
        <v>36568</v>
      </c>
      <c r="E544" s="43">
        <v>4.2</v>
      </c>
      <c r="F544" s="42">
        <v>40953</v>
      </c>
      <c r="G544" s="43">
        <v>4.5</v>
      </c>
      <c r="H544" s="52">
        <v>15244</v>
      </c>
      <c r="I544" s="47">
        <v>23720</v>
      </c>
      <c r="J544" s="47">
        <v>25946</v>
      </c>
      <c r="K544" s="47">
        <v>28767</v>
      </c>
      <c r="L544" s="47">
        <v>31967</v>
      </c>
      <c r="M544" s="47">
        <v>41974</v>
      </c>
      <c r="N544" s="53">
        <v>48151</v>
      </c>
      <c r="O544" s="53">
        <v>52390</v>
      </c>
      <c r="P544" s="53">
        <v>57804</v>
      </c>
      <c r="Q544" s="53" t="s">
        <v>1621</v>
      </c>
    </row>
    <row r="545" spans="1:17" ht="38.25" x14ac:dyDescent="0.2">
      <c r="A545" s="56" t="s">
        <v>2249</v>
      </c>
      <c r="B545" s="35" t="s">
        <v>1756</v>
      </c>
      <c r="C545" s="52">
        <v>26</v>
      </c>
      <c r="D545" s="46">
        <v>38506</v>
      </c>
      <c r="E545" s="43">
        <v>0.9</v>
      </c>
      <c r="F545" s="46">
        <v>42460</v>
      </c>
      <c r="G545" s="43">
        <v>-6.1</v>
      </c>
      <c r="H545" s="52">
        <v>14386</v>
      </c>
      <c r="I545" s="53">
        <v>22635</v>
      </c>
      <c r="J545" s="53">
        <v>26819</v>
      </c>
      <c r="K545" s="53">
        <v>29091</v>
      </c>
      <c r="L545" s="47">
        <v>33346</v>
      </c>
      <c r="M545" s="53">
        <v>44444</v>
      </c>
      <c r="N545" s="53">
        <v>49865</v>
      </c>
      <c r="O545" s="53">
        <v>55799</v>
      </c>
      <c r="P545" s="53" t="s">
        <v>1621</v>
      </c>
      <c r="Q545" s="53" t="s">
        <v>1621</v>
      </c>
    </row>
    <row r="546" spans="1:17" ht="38.25" x14ac:dyDescent="0.2">
      <c r="A546" s="56" t="s">
        <v>2250</v>
      </c>
      <c r="B546" s="35" t="s">
        <v>1758</v>
      </c>
      <c r="C546" s="52" t="s">
        <v>1621</v>
      </c>
      <c r="D546" s="52" t="s">
        <v>1621</v>
      </c>
      <c r="E546" s="55"/>
      <c r="F546" s="52">
        <v>30563</v>
      </c>
      <c r="G546" s="55"/>
      <c r="H546" s="52" t="s">
        <v>1621</v>
      </c>
      <c r="I546" s="53" t="s">
        <v>1621</v>
      </c>
      <c r="J546" s="53" t="s">
        <v>1621</v>
      </c>
      <c r="K546" s="53" t="s">
        <v>1621</v>
      </c>
      <c r="L546" s="53" t="s">
        <v>1621</v>
      </c>
      <c r="M546" s="53" t="s">
        <v>1621</v>
      </c>
      <c r="N546" s="53" t="s">
        <v>1621</v>
      </c>
      <c r="O546" s="53" t="s">
        <v>1621</v>
      </c>
      <c r="P546" s="53" t="s">
        <v>1621</v>
      </c>
      <c r="Q546" s="53" t="s">
        <v>1621</v>
      </c>
    </row>
    <row r="547" spans="1:17" ht="38.25" x14ac:dyDescent="0.2">
      <c r="A547" s="56" t="s">
        <v>2251</v>
      </c>
      <c r="B547" s="35" t="s">
        <v>1760</v>
      </c>
      <c r="C547" s="52">
        <v>9</v>
      </c>
      <c r="D547" s="52">
        <v>33003</v>
      </c>
      <c r="E547" s="43">
        <v>15.2</v>
      </c>
      <c r="F547" s="46">
        <v>38973</v>
      </c>
      <c r="G547" s="43">
        <v>24.7</v>
      </c>
      <c r="H547" s="52" t="s">
        <v>1621</v>
      </c>
      <c r="I547" s="53">
        <v>24380</v>
      </c>
      <c r="J547" s="53">
        <v>25372</v>
      </c>
      <c r="K547" s="53">
        <v>27970</v>
      </c>
      <c r="L547" s="53">
        <v>30946</v>
      </c>
      <c r="M547" s="53">
        <v>40445</v>
      </c>
      <c r="N547" s="53" t="s">
        <v>1621</v>
      </c>
      <c r="O547" s="53" t="s">
        <v>1621</v>
      </c>
      <c r="P547" s="53" t="s">
        <v>1621</v>
      </c>
      <c r="Q547" s="53" t="s">
        <v>1621</v>
      </c>
    </row>
    <row r="548" spans="1:17" ht="25.5" x14ac:dyDescent="0.2">
      <c r="A548" s="34" t="s">
        <v>2252</v>
      </c>
      <c r="B548" s="35" t="s">
        <v>1227</v>
      </c>
      <c r="C548" s="52">
        <v>18</v>
      </c>
      <c r="D548" s="46">
        <v>28298</v>
      </c>
      <c r="E548" s="55"/>
      <c r="F548" s="46">
        <v>31822</v>
      </c>
      <c r="G548" s="43">
        <v>6.1</v>
      </c>
      <c r="H548" s="52" t="s">
        <v>1621</v>
      </c>
      <c r="I548" s="53">
        <v>18957</v>
      </c>
      <c r="J548" s="53">
        <v>21312</v>
      </c>
      <c r="K548" s="47">
        <v>22950</v>
      </c>
      <c r="L548" s="47">
        <v>25596</v>
      </c>
      <c r="M548" s="47">
        <v>32348</v>
      </c>
      <c r="N548" s="53">
        <v>35048</v>
      </c>
      <c r="O548" s="53" t="s">
        <v>1621</v>
      </c>
      <c r="P548" s="53" t="s">
        <v>1621</v>
      </c>
      <c r="Q548" s="53" t="s">
        <v>1621</v>
      </c>
    </row>
    <row r="549" spans="1:17" ht="25.5" x14ac:dyDescent="0.2">
      <c r="A549" s="56" t="s">
        <v>2253</v>
      </c>
      <c r="B549" s="35" t="s">
        <v>1763</v>
      </c>
      <c r="C549" s="52">
        <v>18</v>
      </c>
      <c r="D549" s="46">
        <v>28298</v>
      </c>
      <c r="E549" s="55"/>
      <c r="F549" s="46">
        <v>31822</v>
      </c>
      <c r="G549" s="43">
        <v>6.1</v>
      </c>
      <c r="H549" s="52" t="s">
        <v>1621</v>
      </c>
      <c r="I549" s="53">
        <v>18957</v>
      </c>
      <c r="J549" s="53">
        <v>21312</v>
      </c>
      <c r="K549" s="47">
        <v>22950</v>
      </c>
      <c r="L549" s="47">
        <v>25596</v>
      </c>
      <c r="M549" s="47">
        <v>32348</v>
      </c>
      <c r="N549" s="53">
        <v>35048</v>
      </c>
      <c r="O549" s="53" t="s">
        <v>1621</v>
      </c>
      <c r="P549" s="53" t="s">
        <v>1621</v>
      </c>
      <c r="Q549" s="53" t="s">
        <v>1621</v>
      </c>
    </row>
    <row r="550" spans="1:17" ht="38.25" x14ac:dyDescent="0.2">
      <c r="A550" s="34" t="s">
        <v>2254</v>
      </c>
      <c r="B550" s="35" t="s">
        <v>1765</v>
      </c>
      <c r="C550" s="46">
        <v>97</v>
      </c>
      <c r="D550" s="46">
        <v>31698</v>
      </c>
      <c r="E550" s="43">
        <v>5.7</v>
      </c>
      <c r="F550" s="42">
        <v>36567</v>
      </c>
      <c r="G550" s="43">
        <v>8.1</v>
      </c>
      <c r="H550" s="52">
        <v>12570</v>
      </c>
      <c r="I550" s="53">
        <v>20348</v>
      </c>
      <c r="J550" s="47">
        <v>22595</v>
      </c>
      <c r="K550" s="47">
        <v>24000</v>
      </c>
      <c r="L550" s="47">
        <v>27887</v>
      </c>
      <c r="M550" s="47">
        <v>35413</v>
      </c>
      <c r="N550" s="47">
        <v>41494</v>
      </c>
      <c r="O550" s="53">
        <v>45219</v>
      </c>
      <c r="P550" s="53">
        <v>48251</v>
      </c>
      <c r="Q550" s="53" t="s">
        <v>1621</v>
      </c>
    </row>
    <row r="551" spans="1:17" ht="25.5" x14ac:dyDescent="0.2">
      <c r="A551" s="56" t="s">
        <v>2255</v>
      </c>
      <c r="B551" s="35" t="s">
        <v>1767</v>
      </c>
      <c r="C551" s="52">
        <v>24</v>
      </c>
      <c r="D551" s="52" t="s">
        <v>1621</v>
      </c>
      <c r="E551" s="55"/>
      <c r="F551" s="52">
        <v>33177</v>
      </c>
      <c r="G551" s="43">
        <v>12.7</v>
      </c>
      <c r="H551" s="52" t="s">
        <v>1621</v>
      </c>
      <c r="I551" s="53" t="s">
        <v>1621</v>
      </c>
      <c r="J551" s="53" t="s">
        <v>1621</v>
      </c>
      <c r="K551" s="53" t="s">
        <v>1621</v>
      </c>
      <c r="L551" s="53" t="s">
        <v>1621</v>
      </c>
      <c r="M551" s="53" t="s">
        <v>1621</v>
      </c>
      <c r="N551" s="53" t="s">
        <v>1621</v>
      </c>
      <c r="O551" s="53" t="s">
        <v>1621</v>
      </c>
      <c r="P551" s="53" t="s">
        <v>1621</v>
      </c>
      <c r="Q551" s="53" t="s">
        <v>1621</v>
      </c>
    </row>
    <row r="552" spans="1:17" ht="38.25" x14ac:dyDescent="0.2">
      <c r="A552" s="56" t="s">
        <v>2256</v>
      </c>
      <c r="B552" s="35" t="s">
        <v>1769</v>
      </c>
      <c r="C552" s="52">
        <v>18</v>
      </c>
      <c r="D552" s="52">
        <v>30109</v>
      </c>
      <c r="E552" s="43">
        <v>1.1000000000000001</v>
      </c>
      <c r="F552" s="46">
        <v>34025</v>
      </c>
      <c r="G552" s="43">
        <v>1.7</v>
      </c>
      <c r="H552" s="52" t="s">
        <v>1621</v>
      </c>
      <c r="I552" s="53">
        <v>17792</v>
      </c>
      <c r="J552" s="53">
        <v>21194</v>
      </c>
      <c r="K552" s="53">
        <v>23238</v>
      </c>
      <c r="L552" s="53">
        <v>26014</v>
      </c>
      <c r="M552" s="53">
        <v>33417</v>
      </c>
      <c r="N552" s="53" t="s">
        <v>1621</v>
      </c>
      <c r="O552" s="53">
        <v>43755</v>
      </c>
      <c r="P552" s="53" t="s">
        <v>1621</v>
      </c>
      <c r="Q552" s="53" t="s">
        <v>1621</v>
      </c>
    </row>
    <row r="553" spans="1:17" ht="38.25" x14ac:dyDescent="0.2">
      <c r="A553" s="56" t="s">
        <v>2257</v>
      </c>
      <c r="B553" s="35" t="s">
        <v>1771</v>
      </c>
      <c r="C553" s="52">
        <v>30</v>
      </c>
      <c r="D553" s="46">
        <v>33766</v>
      </c>
      <c r="E553" s="43">
        <v>2.5</v>
      </c>
      <c r="F553" s="46">
        <v>40378</v>
      </c>
      <c r="G553" s="43">
        <v>2.2999999999999998</v>
      </c>
      <c r="H553" s="52">
        <v>17406</v>
      </c>
      <c r="I553" s="47">
        <v>23964</v>
      </c>
      <c r="J553" s="47">
        <v>25977</v>
      </c>
      <c r="K553" s="47">
        <v>27750</v>
      </c>
      <c r="L553" s="47">
        <v>30118</v>
      </c>
      <c r="M553" s="53">
        <v>38217</v>
      </c>
      <c r="N553" s="53">
        <v>44242</v>
      </c>
      <c r="O553" s="53" t="s">
        <v>1621</v>
      </c>
      <c r="P553" s="53" t="s">
        <v>1621</v>
      </c>
      <c r="Q553" s="53" t="s">
        <v>1621</v>
      </c>
    </row>
    <row r="554" spans="1:17" ht="25.5" x14ac:dyDescent="0.2">
      <c r="A554" s="56" t="s">
        <v>2258</v>
      </c>
      <c r="B554" s="35" t="s">
        <v>1773</v>
      </c>
      <c r="C554" s="52">
        <v>11</v>
      </c>
      <c r="D554" s="52">
        <v>37921</v>
      </c>
      <c r="E554" s="43">
        <v>-1.2</v>
      </c>
      <c r="F554" s="46">
        <v>43551</v>
      </c>
      <c r="G554" s="43">
        <v>6.9</v>
      </c>
      <c r="H554" s="52" t="s">
        <v>1621</v>
      </c>
      <c r="I554" s="53">
        <v>30918</v>
      </c>
      <c r="J554" s="53">
        <v>31848</v>
      </c>
      <c r="K554" s="53">
        <v>32965</v>
      </c>
      <c r="L554" s="47">
        <v>36634</v>
      </c>
      <c r="M554" s="53">
        <v>40792</v>
      </c>
      <c r="N554" s="53" t="s">
        <v>1621</v>
      </c>
      <c r="O554" s="53" t="s">
        <v>1621</v>
      </c>
      <c r="P554" s="53" t="s">
        <v>1621</v>
      </c>
      <c r="Q554" s="53" t="s">
        <v>1621</v>
      </c>
    </row>
    <row r="555" spans="1:17" ht="25.5" x14ac:dyDescent="0.2">
      <c r="A555" s="56" t="s">
        <v>2259</v>
      </c>
      <c r="B555" s="35" t="s">
        <v>1775</v>
      </c>
      <c r="C555" s="52" t="s">
        <v>1621</v>
      </c>
      <c r="D555" s="52" t="s">
        <v>1621</v>
      </c>
      <c r="E555" s="55"/>
      <c r="F555" s="52">
        <v>22058</v>
      </c>
      <c r="G555" s="43">
        <v>18.8</v>
      </c>
      <c r="H555" s="52" t="s">
        <v>1621</v>
      </c>
      <c r="I555" s="53" t="s">
        <v>1621</v>
      </c>
      <c r="J555" s="53" t="s">
        <v>1621</v>
      </c>
      <c r="K555" s="53" t="s">
        <v>1621</v>
      </c>
      <c r="L555" s="53" t="s">
        <v>1621</v>
      </c>
      <c r="M555" s="53" t="s">
        <v>1621</v>
      </c>
      <c r="N555" s="53" t="s">
        <v>1621</v>
      </c>
      <c r="O555" s="53" t="s">
        <v>1621</v>
      </c>
      <c r="P555" s="53" t="s">
        <v>1621</v>
      </c>
      <c r="Q555" s="53" t="s">
        <v>1621</v>
      </c>
    </row>
    <row r="556" spans="1:17" ht="38.25" x14ac:dyDescent="0.2">
      <c r="A556" s="56" t="s">
        <v>2260</v>
      </c>
      <c r="B556" s="35" t="s">
        <v>1777</v>
      </c>
      <c r="C556" s="52" t="s">
        <v>1621</v>
      </c>
      <c r="D556" s="52" t="s">
        <v>1621</v>
      </c>
      <c r="E556" s="55"/>
      <c r="F556" s="52">
        <v>44440</v>
      </c>
      <c r="G556" s="43">
        <v>41</v>
      </c>
      <c r="H556" s="52" t="s">
        <v>1621</v>
      </c>
      <c r="I556" s="53" t="s">
        <v>1621</v>
      </c>
      <c r="J556" s="53" t="s">
        <v>1621</v>
      </c>
      <c r="K556" s="53" t="s">
        <v>1621</v>
      </c>
      <c r="L556" s="53" t="s">
        <v>1621</v>
      </c>
      <c r="M556" s="53" t="s">
        <v>1621</v>
      </c>
      <c r="N556" s="53" t="s">
        <v>1621</v>
      </c>
      <c r="O556" s="53" t="s">
        <v>1621</v>
      </c>
      <c r="P556" s="53" t="s">
        <v>1621</v>
      </c>
      <c r="Q556" s="53" t="s">
        <v>1621</v>
      </c>
    </row>
    <row r="557" spans="1:17" ht="25.5" x14ac:dyDescent="0.2">
      <c r="A557" s="56" t="s">
        <v>2261</v>
      </c>
      <c r="B557" s="35" t="s">
        <v>1779</v>
      </c>
      <c r="C557" s="52" t="s">
        <v>1621</v>
      </c>
      <c r="D557" s="52" t="s">
        <v>1621</v>
      </c>
      <c r="E557" s="55"/>
      <c r="F557" s="52">
        <v>22450</v>
      </c>
      <c r="G557" s="43">
        <v>11.7</v>
      </c>
      <c r="H557" s="52" t="s">
        <v>1621</v>
      </c>
      <c r="I557" s="53" t="s">
        <v>1621</v>
      </c>
      <c r="J557" s="53" t="s">
        <v>1621</v>
      </c>
      <c r="K557" s="53" t="s">
        <v>1621</v>
      </c>
      <c r="L557" s="53" t="s">
        <v>1621</v>
      </c>
      <c r="M557" s="53" t="s">
        <v>1621</v>
      </c>
      <c r="N557" s="53" t="s">
        <v>1621</v>
      </c>
      <c r="O557" s="53" t="s">
        <v>1621</v>
      </c>
      <c r="P557" s="53" t="s">
        <v>1621</v>
      </c>
      <c r="Q557" s="53" t="s">
        <v>1621</v>
      </c>
    </row>
    <row r="558" spans="1:17" ht="38.25" x14ac:dyDescent="0.2">
      <c r="A558" s="34" t="s">
        <v>2262</v>
      </c>
      <c r="B558" s="35" t="s">
        <v>1781</v>
      </c>
      <c r="C558" s="46">
        <v>88</v>
      </c>
      <c r="D558" s="42">
        <v>25173</v>
      </c>
      <c r="E558" s="43">
        <v>8.3000000000000007</v>
      </c>
      <c r="F558" s="42">
        <v>29287</v>
      </c>
      <c r="G558" s="43">
        <v>11.3</v>
      </c>
      <c r="H558" s="52">
        <v>7650</v>
      </c>
      <c r="I558" s="47">
        <v>12420</v>
      </c>
      <c r="J558" s="53">
        <v>14555</v>
      </c>
      <c r="K558" s="47">
        <v>19012</v>
      </c>
      <c r="L558" s="44">
        <v>22669</v>
      </c>
      <c r="M558" s="47">
        <v>29375</v>
      </c>
      <c r="N558" s="47">
        <v>33868</v>
      </c>
      <c r="O558" s="47">
        <v>36204</v>
      </c>
      <c r="P558" s="53">
        <v>39784</v>
      </c>
      <c r="Q558" s="53" t="s">
        <v>1621</v>
      </c>
    </row>
    <row r="559" spans="1:17" ht="25.5" x14ac:dyDescent="0.2">
      <c r="A559" s="56" t="s">
        <v>2263</v>
      </c>
      <c r="B559" s="35" t="s">
        <v>1783</v>
      </c>
      <c r="C559" s="52">
        <v>10</v>
      </c>
      <c r="D559" s="52">
        <v>34044</v>
      </c>
      <c r="E559" s="43">
        <v>9.1999999999999993</v>
      </c>
      <c r="F559" s="46">
        <v>40339</v>
      </c>
      <c r="G559" s="43">
        <v>13.8</v>
      </c>
      <c r="H559" s="52" t="s">
        <v>1621</v>
      </c>
      <c r="I559" s="53">
        <v>25139</v>
      </c>
      <c r="J559" s="53">
        <v>26209</v>
      </c>
      <c r="K559" s="47">
        <v>27628</v>
      </c>
      <c r="L559" s="47">
        <v>30882</v>
      </c>
      <c r="M559" s="53" t="s">
        <v>1621</v>
      </c>
      <c r="N559" s="53" t="s">
        <v>1621</v>
      </c>
      <c r="O559" s="53" t="s">
        <v>1621</v>
      </c>
      <c r="P559" s="53" t="s">
        <v>1621</v>
      </c>
      <c r="Q559" s="53" t="s">
        <v>1621</v>
      </c>
    </row>
    <row r="560" spans="1:17" ht="25.5" x14ac:dyDescent="0.2">
      <c r="A560" s="56" t="s">
        <v>2264</v>
      </c>
      <c r="B560" s="35" t="s">
        <v>1785</v>
      </c>
      <c r="C560" s="52">
        <v>15</v>
      </c>
      <c r="D560" s="52">
        <v>25522</v>
      </c>
      <c r="E560" s="43">
        <v>20.7</v>
      </c>
      <c r="F560" s="52">
        <v>34379</v>
      </c>
      <c r="G560" s="43">
        <v>20.8</v>
      </c>
      <c r="H560" s="52" t="s">
        <v>1621</v>
      </c>
      <c r="I560" s="53">
        <v>14396</v>
      </c>
      <c r="J560" s="53">
        <v>16958</v>
      </c>
      <c r="K560" s="53">
        <v>19069</v>
      </c>
      <c r="L560" s="53">
        <v>22227</v>
      </c>
      <c r="M560" s="53">
        <v>29440</v>
      </c>
      <c r="N560" s="53" t="s">
        <v>1621</v>
      </c>
      <c r="O560" s="53" t="s">
        <v>1621</v>
      </c>
      <c r="P560" s="53" t="s">
        <v>1621</v>
      </c>
      <c r="Q560" s="53" t="s">
        <v>1621</v>
      </c>
    </row>
    <row r="561" spans="1:17" ht="38.25" x14ac:dyDescent="0.2">
      <c r="A561" s="56" t="s">
        <v>2265</v>
      </c>
      <c r="B561" s="35" t="s">
        <v>1787</v>
      </c>
      <c r="C561" s="52" t="s">
        <v>1621</v>
      </c>
      <c r="D561" s="52" t="s">
        <v>1621</v>
      </c>
      <c r="E561" s="55"/>
      <c r="F561" s="52">
        <v>48871</v>
      </c>
      <c r="G561" s="43">
        <v>4.8</v>
      </c>
      <c r="H561" s="52" t="s">
        <v>1621</v>
      </c>
      <c r="I561" s="53" t="s">
        <v>1621</v>
      </c>
      <c r="J561" s="53" t="s">
        <v>1621</v>
      </c>
      <c r="K561" s="53" t="s">
        <v>1621</v>
      </c>
      <c r="L561" s="53" t="s">
        <v>1621</v>
      </c>
      <c r="M561" s="53" t="s">
        <v>1621</v>
      </c>
      <c r="N561" s="53" t="s">
        <v>1621</v>
      </c>
      <c r="O561" s="53" t="s">
        <v>1621</v>
      </c>
      <c r="P561" s="53" t="s">
        <v>1621</v>
      </c>
      <c r="Q561" s="53" t="s">
        <v>1621</v>
      </c>
    </row>
    <row r="562" spans="1:17" ht="25.5" x14ac:dyDescent="0.2">
      <c r="A562" s="56" t="s">
        <v>2266</v>
      </c>
      <c r="B562" s="35" t="s">
        <v>1789</v>
      </c>
      <c r="C562" s="52">
        <v>18</v>
      </c>
      <c r="D562" s="46">
        <v>24667</v>
      </c>
      <c r="E562" s="43">
        <v>1.6</v>
      </c>
      <c r="F562" s="46">
        <v>24039</v>
      </c>
      <c r="G562" s="43">
        <v>-2.9</v>
      </c>
      <c r="H562" s="52" t="s">
        <v>1621</v>
      </c>
      <c r="I562" s="53" t="s">
        <v>1621</v>
      </c>
      <c r="J562" s="53" t="s">
        <v>1621</v>
      </c>
      <c r="K562" s="53">
        <v>18919</v>
      </c>
      <c r="L562" s="53">
        <v>22663</v>
      </c>
      <c r="M562" s="47">
        <v>26781</v>
      </c>
      <c r="N562" s="47">
        <v>30891</v>
      </c>
      <c r="O562" s="53">
        <v>32321</v>
      </c>
      <c r="P562" s="53">
        <v>34339</v>
      </c>
      <c r="Q562" s="53" t="s">
        <v>1621</v>
      </c>
    </row>
    <row r="563" spans="1:17" ht="25.5" x14ac:dyDescent="0.2">
      <c r="A563" s="56" t="s">
        <v>2267</v>
      </c>
      <c r="B563" s="35" t="s">
        <v>1791</v>
      </c>
      <c r="C563" s="52">
        <v>21</v>
      </c>
      <c r="D563" s="52">
        <v>17333</v>
      </c>
      <c r="E563" s="43">
        <v>-10.7</v>
      </c>
      <c r="F563" s="46">
        <v>20956</v>
      </c>
      <c r="G563" s="43">
        <v>5.0999999999999996</v>
      </c>
      <c r="H563" s="52" t="s">
        <v>1621</v>
      </c>
      <c r="I563" s="53">
        <v>7748</v>
      </c>
      <c r="J563" s="53">
        <v>8762</v>
      </c>
      <c r="K563" s="53">
        <v>9482</v>
      </c>
      <c r="L563" s="53" t="s">
        <v>1621</v>
      </c>
      <c r="M563" s="53">
        <v>21682</v>
      </c>
      <c r="N563" s="53">
        <v>24400</v>
      </c>
      <c r="O563" s="53" t="s">
        <v>1621</v>
      </c>
      <c r="P563" s="53" t="s">
        <v>1621</v>
      </c>
      <c r="Q563" s="53" t="s">
        <v>1621</v>
      </c>
    </row>
    <row r="564" spans="1:17" ht="38.25" x14ac:dyDescent="0.2">
      <c r="A564" s="56" t="s">
        <v>2268</v>
      </c>
      <c r="B564" s="35" t="s">
        <v>1793</v>
      </c>
      <c r="C564" s="52">
        <v>21</v>
      </c>
      <c r="D564" s="46">
        <v>27389</v>
      </c>
      <c r="E564" s="43">
        <v>28.4</v>
      </c>
      <c r="F564" s="46">
        <v>29606</v>
      </c>
      <c r="G564" s="43">
        <v>24.1</v>
      </c>
      <c r="H564" s="52" t="s">
        <v>1621</v>
      </c>
      <c r="I564" s="53">
        <v>14401</v>
      </c>
      <c r="J564" s="53">
        <v>18364</v>
      </c>
      <c r="K564" s="53">
        <v>21214</v>
      </c>
      <c r="L564" s="53">
        <v>23857</v>
      </c>
      <c r="M564" s="53">
        <v>30005</v>
      </c>
      <c r="N564" s="53">
        <v>34110</v>
      </c>
      <c r="O564" s="53">
        <v>37442</v>
      </c>
      <c r="P564" s="53" t="s">
        <v>1621</v>
      </c>
      <c r="Q564" s="53" t="s">
        <v>1621</v>
      </c>
    </row>
    <row r="565" spans="1:17" ht="51" x14ac:dyDescent="0.2">
      <c r="A565" s="34" t="s">
        <v>2269</v>
      </c>
      <c r="B565" s="35" t="s">
        <v>1795</v>
      </c>
      <c r="C565" s="46">
        <v>80</v>
      </c>
      <c r="D565" s="42">
        <v>31968</v>
      </c>
      <c r="E565" s="43">
        <v>8</v>
      </c>
      <c r="F565" s="42">
        <v>33744</v>
      </c>
      <c r="G565" s="43">
        <v>7.4</v>
      </c>
      <c r="H565" s="52">
        <v>14972</v>
      </c>
      <c r="I565" s="47">
        <v>23372</v>
      </c>
      <c r="J565" s="44">
        <v>24703</v>
      </c>
      <c r="K565" s="44">
        <v>26348</v>
      </c>
      <c r="L565" s="44">
        <v>29417</v>
      </c>
      <c r="M565" s="44">
        <v>35253</v>
      </c>
      <c r="N565" s="47">
        <v>37814</v>
      </c>
      <c r="O565" s="47">
        <v>40357</v>
      </c>
      <c r="P565" s="47">
        <v>44847</v>
      </c>
      <c r="Q565" s="53" t="s">
        <v>1621</v>
      </c>
    </row>
    <row r="566" spans="1:17" ht="38.25" x14ac:dyDescent="0.2">
      <c r="A566" s="56" t="s">
        <v>2270</v>
      </c>
      <c r="B566" s="35" t="s">
        <v>1797</v>
      </c>
      <c r="C566" s="46">
        <v>80</v>
      </c>
      <c r="D566" s="42">
        <v>31968</v>
      </c>
      <c r="E566" s="43">
        <v>8</v>
      </c>
      <c r="F566" s="42">
        <v>33744</v>
      </c>
      <c r="G566" s="43">
        <v>7.4</v>
      </c>
      <c r="H566" s="52">
        <v>14972</v>
      </c>
      <c r="I566" s="47">
        <v>23372</v>
      </c>
      <c r="J566" s="44">
        <v>24703</v>
      </c>
      <c r="K566" s="44">
        <v>26348</v>
      </c>
      <c r="L566" s="44">
        <v>29417</v>
      </c>
      <c r="M566" s="44">
        <v>35253</v>
      </c>
      <c r="N566" s="47">
        <v>37814</v>
      </c>
      <c r="O566" s="47">
        <v>40357</v>
      </c>
      <c r="P566" s="47">
        <v>44847</v>
      </c>
      <c r="Q566" s="53" t="s">
        <v>1621</v>
      </c>
    </row>
    <row r="567" spans="1:17" x14ac:dyDescent="0.2">
      <c r="A567" s="34" t="s">
        <v>2271</v>
      </c>
      <c r="B567" s="35" t="s">
        <v>1799</v>
      </c>
      <c r="C567" s="42">
        <v>208</v>
      </c>
      <c r="D567" s="42">
        <v>26814</v>
      </c>
      <c r="E567" s="43">
        <v>1.2</v>
      </c>
      <c r="F567" s="42">
        <v>29139</v>
      </c>
      <c r="G567" s="43">
        <v>3.2</v>
      </c>
      <c r="H567" s="52">
        <v>9011</v>
      </c>
      <c r="I567" s="44">
        <v>14665</v>
      </c>
      <c r="J567" s="44">
        <v>16764</v>
      </c>
      <c r="K567" s="44">
        <v>18620</v>
      </c>
      <c r="L567" s="44">
        <v>22679</v>
      </c>
      <c r="M567" s="44">
        <v>31278</v>
      </c>
      <c r="N567" s="44">
        <v>36459</v>
      </c>
      <c r="O567" s="44">
        <v>39453</v>
      </c>
      <c r="P567" s="44">
        <v>41653</v>
      </c>
      <c r="Q567" s="47">
        <v>49866</v>
      </c>
    </row>
    <row r="568" spans="1:17" x14ac:dyDescent="0.2">
      <c r="A568" s="56" t="s">
        <v>2272</v>
      </c>
      <c r="B568" s="35" t="s">
        <v>1801</v>
      </c>
      <c r="C568" s="42">
        <v>208</v>
      </c>
      <c r="D568" s="42">
        <v>26814</v>
      </c>
      <c r="E568" s="43">
        <v>1.2</v>
      </c>
      <c r="F568" s="42">
        <v>29139</v>
      </c>
      <c r="G568" s="43">
        <v>3.2</v>
      </c>
      <c r="H568" s="52">
        <v>9011</v>
      </c>
      <c r="I568" s="44">
        <v>14665</v>
      </c>
      <c r="J568" s="44">
        <v>16764</v>
      </c>
      <c r="K568" s="44">
        <v>18620</v>
      </c>
      <c r="L568" s="44">
        <v>22679</v>
      </c>
      <c r="M568" s="44">
        <v>31278</v>
      </c>
      <c r="N568" s="44">
        <v>36459</v>
      </c>
      <c r="O568" s="44">
        <v>39453</v>
      </c>
      <c r="P568" s="44">
        <v>41653</v>
      </c>
      <c r="Q568" s="47">
        <v>49866</v>
      </c>
    </row>
    <row r="569" spans="1:17" ht="38.25" x14ac:dyDescent="0.2">
      <c r="A569" s="34" t="s">
        <v>2273</v>
      </c>
      <c r="B569" s="35" t="s">
        <v>1803</v>
      </c>
      <c r="C569" s="42">
        <v>214</v>
      </c>
      <c r="D569" s="42">
        <v>25102</v>
      </c>
      <c r="E569" s="43">
        <v>8.3000000000000007</v>
      </c>
      <c r="F569" s="42">
        <v>28561</v>
      </c>
      <c r="G569" s="43">
        <v>4.8</v>
      </c>
      <c r="H569" s="46">
        <v>9704</v>
      </c>
      <c r="I569" s="47">
        <v>14347</v>
      </c>
      <c r="J569" s="47">
        <v>16401</v>
      </c>
      <c r="K569" s="47">
        <v>18541</v>
      </c>
      <c r="L569" s="44">
        <v>22066</v>
      </c>
      <c r="M569" s="44">
        <v>28148</v>
      </c>
      <c r="N569" s="47">
        <v>32705</v>
      </c>
      <c r="O569" s="47">
        <v>35852</v>
      </c>
      <c r="P569" s="47">
        <v>39030</v>
      </c>
      <c r="Q569" s="53">
        <v>47721</v>
      </c>
    </row>
    <row r="570" spans="1:17" ht="25.5" x14ac:dyDescent="0.2">
      <c r="A570" s="56" t="s">
        <v>2274</v>
      </c>
      <c r="B570" s="35" t="s">
        <v>1805</v>
      </c>
      <c r="C570" s="42">
        <v>130</v>
      </c>
      <c r="D570" s="42">
        <v>28544</v>
      </c>
      <c r="E570" s="43">
        <v>7.8</v>
      </c>
      <c r="F570" s="42">
        <v>32083</v>
      </c>
      <c r="G570" s="43">
        <v>1.4</v>
      </c>
      <c r="H570" s="52">
        <v>11203</v>
      </c>
      <c r="I570" s="47">
        <v>16361</v>
      </c>
      <c r="J570" s="47">
        <v>19151</v>
      </c>
      <c r="K570" s="47">
        <v>21492</v>
      </c>
      <c r="L570" s="44">
        <v>25124</v>
      </c>
      <c r="M570" s="47">
        <v>32474</v>
      </c>
      <c r="N570" s="47">
        <v>37825</v>
      </c>
      <c r="O570" s="47">
        <v>40243</v>
      </c>
      <c r="P570" s="47">
        <v>43856</v>
      </c>
      <c r="Q570" s="53" t="s">
        <v>1621</v>
      </c>
    </row>
    <row r="571" spans="1:17" ht="25.5" x14ac:dyDescent="0.2">
      <c r="A571" s="56" t="s">
        <v>2275</v>
      </c>
      <c r="B571" s="35" t="s">
        <v>1807</v>
      </c>
      <c r="C571" s="46">
        <v>45</v>
      </c>
      <c r="D571" s="46">
        <v>20561</v>
      </c>
      <c r="E571" s="55"/>
      <c r="F571" s="46">
        <v>23395</v>
      </c>
      <c r="G571" s="43">
        <v>11.3</v>
      </c>
      <c r="H571" s="52" t="s">
        <v>1621</v>
      </c>
      <c r="I571" s="53">
        <v>11959</v>
      </c>
      <c r="J571" s="53">
        <v>14173</v>
      </c>
      <c r="K571" s="53">
        <v>15741</v>
      </c>
      <c r="L571" s="47">
        <v>17972</v>
      </c>
      <c r="M571" s="47">
        <v>22801</v>
      </c>
      <c r="N571" s="47">
        <v>25777</v>
      </c>
      <c r="O571" s="53">
        <v>28026</v>
      </c>
      <c r="P571" s="53" t="s">
        <v>1621</v>
      </c>
      <c r="Q571" s="53" t="s">
        <v>1621</v>
      </c>
    </row>
    <row r="572" spans="1:17" ht="25.5" x14ac:dyDescent="0.2">
      <c r="A572" s="56" t="s">
        <v>2276</v>
      </c>
      <c r="B572" s="35" t="s">
        <v>1809</v>
      </c>
      <c r="C572" s="46">
        <v>40</v>
      </c>
      <c r="D572" s="46">
        <v>22312</v>
      </c>
      <c r="E572" s="43">
        <v>18.899999999999999</v>
      </c>
      <c r="F572" s="42">
        <v>22896</v>
      </c>
      <c r="G572" s="43">
        <v>14.6</v>
      </c>
      <c r="H572" s="52">
        <v>8710</v>
      </c>
      <c r="I572" s="47">
        <v>12506</v>
      </c>
      <c r="J572" s="47">
        <v>14273</v>
      </c>
      <c r="K572" s="47">
        <v>15174</v>
      </c>
      <c r="L572" s="47">
        <v>20060</v>
      </c>
      <c r="M572" s="47">
        <v>24400</v>
      </c>
      <c r="N572" s="47">
        <v>26669</v>
      </c>
      <c r="O572" s="53">
        <v>27352</v>
      </c>
      <c r="P572" s="53">
        <v>28462</v>
      </c>
      <c r="Q572" s="53" t="s">
        <v>1621</v>
      </c>
    </row>
    <row r="573" spans="1:17" ht="38.25" x14ac:dyDescent="0.2">
      <c r="A573" s="34" t="s">
        <v>2277</v>
      </c>
      <c r="B573" s="35" t="s">
        <v>1811</v>
      </c>
      <c r="C573" s="52">
        <v>31</v>
      </c>
      <c r="D573" s="52" t="s">
        <v>1621</v>
      </c>
      <c r="E573" s="55"/>
      <c r="F573" s="52">
        <v>24471</v>
      </c>
      <c r="G573" s="55"/>
      <c r="H573" s="52" t="s">
        <v>1621</v>
      </c>
      <c r="I573" s="53" t="s">
        <v>1621</v>
      </c>
      <c r="J573" s="53" t="s">
        <v>1621</v>
      </c>
      <c r="K573" s="53" t="s">
        <v>1621</v>
      </c>
      <c r="L573" s="53" t="s">
        <v>1621</v>
      </c>
      <c r="M573" s="53">
        <v>25004</v>
      </c>
      <c r="N573" s="53" t="s">
        <v>1621</v>
      </c>
      <c r="O573" s="53" t="s">
        <v>1621</v>
      </c>
      <c r="P573" s="53" t="s">
        <v>1621</v>
      </c>
      <c r="Q573" s="53" t="s">
        <v>1621</v>
      </c>
    </row>
    <row r="574" spans="1:17" ht="25.5" x14ac:dyDescent="0.2">
      <c r="A574" s="56" t="s">
        <v>2278</v>
      </c>
      <c r="B574" s="35" t="s">
        <v>1813</v>
      </c>
      <c r="C574" s="52" t="s">
        <v>1621</v>
      </c>
      <c r="D574" s="52" t="s">
        <v>1621</v>
      </c>
      <c r="E574" s="55"/>
      <c r="F574" s="52" t="s">
        <v>1621</v>
      </c>
      <c r="G574" s="55"/>
      <c r="H574" s="52" t="s">
        <v>1621</v>
      </c>
      <c r="I574" s="53" t="s">
        <v>1621</v>
      </c>
      <c r="J574" s="53" t="s">
        <v>1621</v>
      </c>
      <c r="K574" s="53" t="s">
        <v>1621</v>
      </c>
      <c r="L574" s="53" t="s">
        <v>1621</v>
      </c>
      <c r="M574" s="53" t="s">
        <v>1621</v>
      </c>
      <c r="N574" s="53" t="s">
        <v>1621</v>
      </c>
      <c r="O574" s="53" t="s">
        <v>1621</v>
      </c>
      <c r="P574" s="53" t="s">
        <v>1621</v>
      </c>
      <c r="Q574" s="53" t="s">
        <v>1621</v>
      </c>
    </row>
    <row r="575" spans="1:17" ht="38.25" x14ac:dyDescent="0.2">
      <c r="A575" s="56" t="s">
        <v>2279</v>
      </c>
      <c r="B575" s="35" t="s">
        <v>1815</v>
      </c>
      <c r="C575" s="52" t="s">
        <v>1621</v>
      </c>
      <c r="D575" s="52" t="s">
        <v>1621</v>
      </c>
      <c r="E575" s="55"/>
      <c r="F575" s="52" t="s">
        <v>1621</v>
      </c>
      <c r="G575" s="55"/>
      <c r="H575" s="52" t="s">
        <v>1621</v>
      </c>
      <c r="I575" s="53" t="s">
        <v>1621</v>
      </c>
      <c r="J575" s="53" t="s">
        <v>1621</v>
      </c>
      <c r="K575" s="53" t="s">
        <v>1621</v>
      </c>
      <c r="L575" s="53" t="s">
        <v>1621</v>
      </c>
      <c r="M575" s="53" t="s">
        <v>1621</v>
      </c>
      <c r="N575" s="53" t="s">
        <v>1621</v>
      </c>
      <c r="O575" s="53" t="s">
        <v>1621</v>
      </c>
      <c r="P575" s="53" t="s">
        <v>1621</v>
      </c>
      <c r="Q575" s="53" t="s">
        <v>1621</v>
      </c>
    </row>
    <row r="576" spans="1:17" ht="25.5" x14ac:dyDescent="0.2">
      <c r="A576" s="56" t="s">
        <v>2280</v>
      </c>
      <c r="B576" s="35" t="s">
        <v>1817</v>
      </c>
      <c r="C576" s="52" t="s">
        <v>1621</v>
      </c>
      <c r="D576" s="52" t="s">
        <v>1621</v>
      </c>
      <c r="E576" s="55"/>
      <c r="F576" s="52">
        <v>19357</v>
      </c>
      <c r="G576" s="55"/>
      <c r="H576" s="52" t="s">
        <v>1621</v>
      </c>
      <c r="I576" s="53" t="s">
        <v>1621</v>
      </c>
      <c r="J576" s="53" t="s">
        <v>1621</v>
      </c>
      <c r="K576" s="53" t="s">
        <v>1621</v>
      </c>
      <c r="L576" s="53" t="s">
        <v>1621</v>
      </c>
      <c r="M576" s="53" t="s">
        <v>1621</v>
      </c>
      <c r="N576" s="53" t="s">
        <v>1621</v>
      </c>
      <c r="O576" s="53" t="s">
        <v>1621</v>
      </c>
      <c r="P576" s="53" t="s">
        <v>1621</v>
      </c>
      <c r="Q576" s="53" t="s">
        <v>1621</v>
      </c>
    </row>
    <row r="577" spans="1:17" ht="38.25" x14ac:dyDescent="0.2">
      <c r="A577" s="56" t="s">
        <v>2281</v>
      </c>
      <c r="B577" s="35" t="s">
        <v>1819</v>
      </c>
      <c r="C577" s="52">
        <v>23</v>
      </c>
      <c r="D577" s="52" t="s">
        <v>1621</v>
      </c>
      <c r="E577" s="55"/>
      <c r="F577" s="52">
        <v>24447</v>
      </c>
      <c r="G577" s="55"/>
      <c r="H577" s="52" t="s">
        <v>1621</v>
      </c>
      <c r="I577" s="53" t="s">
        <v>1621</v>
      </c>
      <c r="J577" s="53" t="s">
        <v>1621</v>
      </c>
      <c r="K577" s="53" t="s">
        <v>1621</v>
      </c>
      <c r="L577" s="53" t="s">
        <v>1621</v>
      </c>
      <c r="M577" s="53">
        <v>22837</v>
      </c>
      <c r="N577" s="53" t="s">
        <v>1621</v>
      </c>
      <c r="O577" s="53" t="s">
        <v>1621</v>
      </c>
      <c r="P577" s="53" t="s">
        <v>1621</v>
      </c>
      <c r="Q577" s="53" t="s">
        <v>1621</v>
      </c>
    </row>
    <row r="578" spans="1:17" ht="25.5" x14ac:dyDescent="0.2">
      <c r="A578" s="34" t="s">
        <v>2282</v>
      </c>
      <c r="B578" s="35" t="s">
        <v>1821</v>
      </c>
      <c r="C578" s="52">
        <v>28</v>
      </c>
      <c r="D578" s="52">
        <v>24416</v>
      </c>
      <c r="E578" s="43">
        <v>4</v>
      </c>
      <c r="F578" s="46">
        <v>28611</v>
      </c>
      <c r="G578" s="43">
        <v>7.8</v>
      </c>
      <c r="H578" s="52" t="s">
        <v>1621</v>
      </c>
      <c r="I578" s="53">
        <v>11453</v>
      </c>
      <c r="J578" s="53">
        <v>12588</v>
      </c>
      <c r="K578" s="53">
        <v>15509</v>
      </c>
      <c r="L578" s="53">
        <v>21272</v>
      </c>
      <c r="M578" s="53">
        <v>27728</v>
      </c>
      <c r="N578" s="53">
        <v>33041</v>
      </c>
      <c r="O578" s="53" t="s">
        <v>1621</v>
      </c>
      <c r="P578" s="53" t="s">
        <v>1621</v>
      </c>
      <c r="Q578" s="53" t="s">
        <v>1621</v>
      </c>
    </row>
    <row r="579" spans="1:17" ht="25.5" x14ac:dyDescent="0.2">
      <c r="A579" s="56" t="s">
        <v>2283</v>
      </c>
      <c r="B579" s="35" t="s">
        <v>1823</v>
      </c>
      <c r="C579" s="52">
        <v>14</v>
      </c>
      <c r="D579" s="52">
        <v>27339</v>
      </c>
      <c r="E579" s="43">
        <v>0.3</v>
      </c>
      <c r="F579" s="52">
        <v>29565</v>
      </c>
      <c r="G579" s="43">
        <v>3.4</v>
      </c>
      <c r="H579" s="52" t="s">
        <v>1621</v>
      </c>
      <c r="I579" s="53" t="s">
        <v>1621</v>
      </c>
      <c r="J579" s="53" t="s">
        <v>1621</v>
      </c>
      <c r="K579" s="53" t="s">
        <v>1621</v>
      </c>
      <c r="L579" s="53">
        <v>24117</v>
      </c>
      <c r="M579" s="53">
        <v>29994</v>
      </c>
      <c r="N579" s="53" t="s">
        <v>1621</v>
      </c>
      <c r="O579" s="53" t="s">
        <v>1621</v>
      </c>
      <c r="P579" s="53" t="s">
        <v>1621</v>
      </c>
      <c r="Q579" s="53" t="s">
        <v>1621</v>
      </c>
    </row>
    <row r="580" spans="1:17" ht="38.25" x14ac:dyDescent="0.2">
      <c r="A580" s="56" t="s">
        <v>2284</v>
      </c>
      <c r="B580" s="35" t="s">
        <v>1825</v>
      </c>
      <c r="C580" s="52" t="s">
        <v>1621</v>
      </c>
      <c r="D580" s="52" t="s">
        <v>1621</v>
      </c>
      <c r="E580" s="55"/>
      <c r="F580" s="52">
        <v>42375</v>
      </c>
      <c r="G580" s="43">
        <v>24.5</v>
      </c>
      <c r="H580" s="52" t="s">
        <v>1621</v>
      </c>
      <c r="I580" s="53" t="s">
        <v>1621</v>
      </c>
      <c r="J580" s="53" t="s">
        <v>1621</v>
      </c>
      <c r="K580" s="53" t="s">
        <v>1621</v>
      </c>
      <c r="L580" s="53" t="s">
        <v>1621</v>
      </c>
      <c r="M580" s="53" t="s">
        <v>1621</v>
      </c>
      <c r="N580" s="53" t="s">
        <v>1621</v>
      </c>
      <c r="O580" s="53" t="s">
        <v>1621</v>
      </c>
      <c r="P580" s="53" t="s">
        <v>1621</v>
      </c>
      <c r="Q580" s="53" t="s">
        <v>1621</v>
      </c>
    </row>
    <row r="581" spans="1:17" ht="25.5" x14ac:dyDescent="0.2">
      <c r="A581" s="56" t="s">
        <v>2285</v>
      </c>
      <c r="B581" s="35" t="s">
        <v>1827</v>
      </c>
      <c r="C581" s="52">
        <v>11</v>
      </c>
      <c r="D581" s="52">
        <v>19986</v>
      </c>
      <c r="E581" s="43">
        <v>23.2</v>
      </c>
      <c r="F581" s="52">
        <v>24008</v>
      </c>
      <c r="G581" s="43">
        <v>7.1</v>
      </c>
      <c r="H581" s="52" t="s">
        <v>1621</v>
      </c>
      <c r="I581" s="53">
        <v>10433</v>
      </c>
      <c r="J581" s="53">
        <v>11996</v>
      </c>
      <c r="K581" s="53">
        <v>12476</v>
      </c>
      <c r="L581" s="53">
        <v>15626</v>
      </c>
      <c r="M581" s="53">
        <v>22729</v>
      </c>
      <c r="N581" s="53" t="s">
        <v>1621</v>
      </c>
      <c r="O581" s="53" t="s">
        <v>1621</v>
      </c>
      <c r="P581" s="53" t="s">
        <v>1621</v>
      </c>
      <c r="Q581" s="53" t="s">
        <v>1621</v>
      </c>
    </row>
    <row r="582" spans="1:17" ht="89.25" x14ac:dyDescent="0.2">
      <c r="A582" s="34" t="s">
        <v>2286</v>
      </c>
      <c r="B582" s="35" t="s">
        <v>1829</v>
      </c>
      <c r="C582" s="52" t="s">
        <v>1621</v>
      </c>
      <c r="D582" s="52" t="s">
        <v>1621</v>
      </c>
      <c r="E582" s="55"/>
      <c r="F582" s="52" t="s">
        <v>1621</v>
      </c>
      <c r="G582" s="55"/>
      <c r="H582" s="52" t="s">
        <v>1621</v>
      </c>
      <c r="I582" s="53" t="s">
        <v>1621</v>
      </c>
      <c r="J582" s="53" t="s">
        <v>1621</v>
      </c>
      <c r="K582" s="53" t="s">
        <v>1621</v>
      </c>
      <c r="L582" s="53" t="s">
        <v>1621</v>
      </c>
      <c r="M582" s="53" t="s">
        <v>1621</v>
      </c>
      <c r="N582" s="53" t="s">
        <v>1621</v>
      </c>
      <c r="O582" s="53" t="s">
        <v>1621</v>
      </c>
      <c r="P582" s="53" t="s">
        <v>1621</v>
      </c>
      <c r="Q582" s="53" t="s">
        <v>1621</v>
      </c>
    </row>
    <row r="583" spans="1:17" ht="38.25" x14ac:dyDescent="0.2">
      <c r="A583" s="56" t="s">
        <v>2287</v>
      </c>
      <c r="B583" s="35" t="s">
        <v>1831</v>
      </c>
      <c r="C583" s="52" t="s">
        <v>1621</v>
      </c>
      <c r="D583" s="52" t="s">
        <v>1621</v>
      </c>
      <c r="E583" s="55"/>
      <c r="F583" s="52" t="s">
        <v>1621</v>
      </c>
      <c r="G583" s="55"/>
      <c r="H583" s="52" t="s">
        <v>1621</v>
      </c>
      <c r="I583" s="53" t="s">
        <v>1621</v>
      </c>
      <c r="J583" s="53" t="s">
        <v>1621</v>
      </c>
      <c r="K583" s="53" t="s">
        <v>1621</v>
      </c>
      <c r="L583" s="53" t="s">
        <v>1621</v>
      </c>
      <c r="M583" s="53" t="s">
        <v>1621</v>
      </c>
      <c r="N583" s="53" t="s">
        <v>1621</v>
      </c>
      <c r="O583" s="53" t="s">
        <v>1621</v>
      </c>
      <c r="P583" s="53" t="s">
        <v>1621</v>
      </c>
      <c r="Q583" s="53" t="s">
        <v>1621</v>
      </c>
    </row>
    <row r="584" spans="1:17" ht="51" x14ac:dyDescent="0.2">
      <c r="A584" s="56" t="s">
        <v>2288</v>
      </c>
      <c r="B584" s="35" t="s">
        <v>1833</v>
      </c>
      <c r="C584" s="42" t="s">
        <v>1632</v>
      </c>
      <c r="D584" s="42"/>
      <c r="E584" s="55"/>
      <c r="F584" s="42"/>
      <c r="G584" s="55"/>
      <c r="H584" s="42"/>
      <c r="I584" s="44"/>
      <c r="J584" s="44"/>
      <c r="K584" s="44"/>
      <c r="L584" s="44"/>
      <c r="M584" s="44"/>
      <c r="N584" s="44"/>
      <c r="O584" s="44"/>
      <c r="P584" s="44"/>
      <c r="Q584" s="44"/>
    </row>
    <row r="585" spans="1:17" ht="38.25" x14ac:dyDescent="0.2">
      <c r="A585" s="34" t="s">
        <v>2289</v>
      </c>
      <c r="B585" s="35" t="s">
        <v>1835</v>
      </c>
      <c r="C585" s="42" t="s">
        <v>1632</v>
      </c>
      <c r="D585" s="42"/>
      <c r="E585" s="55"/>
      <c r="F585" s="42"/>
      <c r="G585" s="55"/>
      <c r="H585" s="42"/>
      <c r="I585" s="44"/>
      <c r="J585" s="44"/>
      <c r="K585" s="44"/>
      <c r="L585" s="44"/>
      <c r="M585" s="44"/>
      <c r="N585" s="44"/>
      <c r="O585" s="44"/>
      <c r="P585" s="44"/>
      <c r="Q585" s="44"/>
    </row>
    <row r="586" spans="1:17" ht="38.25" x14ac:dyDescent="0.2">
      <c r="A586" s="56" t="s">
        <v>2290</v>
      </c>
      <c r="B586" s="35" t="s">
        <v>1837</v>
      </c>
      <c r="C586" s="42" t="s">
        <v>1849</v>
      </c>
      <c r="D586" s="42"/>
      <c r="E586" s="55"/>
      <c r="F586" s="42"/>
      <c r="G586" s="55"/>
      <c r="H586" s="42"/>
      <c r="I586" s="44"/>
      <c r="J586" s="44"/>
      <c r="K586" s="44"/>
      <c r="L586" s="44"/>
      <c r="M586" s="44"/>
      <c r="N586" s="44"/>
      <c r="O586" s="44"/>
      <c r="P586" s="44"/>
      <c r="Q586" s="44"/>
    </row>
    <row r="587" spans="1:17" ht="25.5" x14ac:dyDescent="0.2">
      <c r="A587" s="34" t="s">
        <v>2291</v>
      </c>
      <c r="B587" s="35" t="s">
        <v>1615</v>
      </c>
      <c r="C587" s="42">
        <v>1873</v>
      </c>
      <c r="D587" s="42">
        <v>29892</v>
      </c>
      <c r="E587" s="43">
        <v>5.9</v>
      </c>
      <c r="F587" s="42">
        <v>34776</v>
      </c>
      <c r="G587" s="43">
        <v>6.5</v>
      </c>
      <c r="H587" s="42">
        <v>10755</v>
      </c>
      <c r="I587" s="44">
        <v>17411</v>
      </c>
      <c r="J587" s="44">
        <v>20474</v>
      </c>
      <c r="K587" s="44">
        <v>22579</v>
      </c>
      <c r="L587" s="44">
        <v>26038</v>
      </c>
      <c r="M587" s="44">
        <v>34082</v>
      </c>
      <c r="N587" s="44">
        <v>39432</v>
      </c>
      <c r="O587" s="44">
        <v>42928</v>
      </c>
      <c r="P587" s="44">
        <v>46795</v>
      </c>
      <c r="Q587" s="44">
        <v>58524</v>
      </c>
    </row>
    <row r="588" spans="1:17" ht="25.5" x14ac:dyDescent="0.2">
      <c r="A588" s="34" t="s">
        <v>2292</v>
      </c>
      <c r="B588" s="35" t="s">
        <v>1615</v>
      </c>
      <c r="C588" s="42">
        <v>266</v>
      </c>
      <c r="D588" s="42">
        <v>33648</v>
      </c>
      <c r="E588" s="43">
        <v>-1.8</v>
      </c>
      <c r="F588" s="42">
        <v>38478</v>
      </c>
      <c r="G588" s="43">
        <v>-0.3</v>
      </c>
      <c r="H588" s="46">
        <v>20189</v>
      </c>
      <c r="I588" s="44">
        <v>24178</v>
      </c>
      <c r="J588" s="44">
        <v>25615</v>
      </c>
      <c r="K588" s="44">
        <v>27108</v>
      </c>
      <c r="L588" s="44">
        <v>30085</v>
      </c>
      <c r="M588" s="44">
        <v>37722</v>
      </c>
      <c r="N588" s="44">
        <v>42827</v>
      </c>
      <c r="O588" s="44">
        <v>45821</v>
      </c>
      <c r="P588" s="44">
        <v>49726</v>
      </c>
      <c r="Q588" s="53">
        <v>58708</v>
      </c>
    </row>
    <row r="589" spans="1:17" ht="25.5" x14ac:dyDescent="0.2">
      <c r="A589" s="34" t="s">
        <v>2293</v>
      </c>
      <c r="B589" s="35" t="s">
        <v>1615</v>
      </c>
      <c r="C589" s="42">
        <v>240</v>
      </c>
      <c r="D589" s="42">
        <v>33235</v>
      </c>
      <c r="E589" s="43">
        <v>-2.2999999999999998</v>
      </c>
      <c r="F589" s="42">
        <v>38031</v>
      </c>
      <c r="G589" s="43">
        <v>-1.2</v>
      </c>
      <c r="H589" s="46">
        <v>20109</v>
      </c>
      <c r="I589" s="44">
        <v>24000</v>
      </c>
      <c r="J589" s="44">
        <v>25413</v>
      </c>
      <c r="K589" s="44">
        <v>26638</v>
      </c>
      <c r="L589" s="44">
        <v>29535</v>
      </c>
      <c r="M589" s="44">
        <v>36900</v>
      </c>
      <c r="N589" s="44">
        <v>42055</v>
      </c>
      <c r="O589" s="44">
        <v>45435</v>
      </c>
      <c r="P589" s="44">
        <v>49266</v>
      </c>
      <c r="Q589" s="53">
        <v>58577</v>
      </c>
    </row>
    <row r="590" spans="1:17" ht="25.5" x14ac:dyDescent="0.2">
      <c r="A590" s="34" t="s">
        <v>2294</v>
      </c>
      <c r="B590" s="35" t="s">
        <v>1615</v>
      </c>
      <c r="C590" s="42">
        <v>1526</v>
      </c>
      <c r="D590" s="42">
        <v>28836</v>
      </c>
      <c r="E590" s="43">
        <v>7.3</v>
      </c>
      <c r="F590" s="42">
        <v>33860</v>
      </c>
      <c r="G590" s="43">
        <v>7.6</v>
      </c>
      <c r="H590" s="42">
        <v>9796</v>
      </c>
      <c r="I590" s="44">
        <v>15954</v>
      </c>
      <c r="J590" s="44">
        <v>18887</v>
      </c>
      <c r="K590" s="44">
        <v>21459</v>
      </c>
      <c r="L590" s="44">
        <v>24965</v>
      </c>
      <c r="M590" s="44">
        <v>33121</v>
      </c>
      <c r="N590" s="44">
        <v>38418</v>
      </c>
      <c r="O590" s="44">
        <v>41949</v>
      </c>
      <c r="P590" s="44">
        <v>45912</v>
      </c>
      <c r="Q590" s="44">
        <v>57695</v>
      </c>
    </row>
    <row r="591" spans="1:17" ht="38.25" x14ac:dyDescent="0.2">
      <c r="A591" s="34" t="s">
        <v>2295</v>
      </c>
      <c r="B591" s="35" t="s">
        <v>1620</v>
      </c>
      <c r="C591" s="52" t="s">
        <v>1621</v>
      </c>
      <c r="D591" s="52" t="s">
        <v>1621</v>
      </c>
      <c r="E591" s="55"/>
      <c r="F591" s="52">
        <v>25450</v>
      </c>
      <c r="G591" s="43">
        <v>-9.1999999999999993</v>
      </c>
      <c r="H591" s="52" t="s">
        <v>1621</v>
      </c>
      <c r="I591" s="53" t="s">
        <v>1621</v>
      </c>
      <c r="J591" s="53" t="s">
        <v>1621</v>
      </c>
      <c r="K591" s="53" t="s">
        <v>1621</v>
      </c>
      <c r="L591" s="53" t="s">
        <v>1621</v>
      </c>
      <c r="M591" s="53" t="s">
        <v>1621</v>
      </c>
      <c r="N591" s="53" t="s">
        <v>1621</v>
      </c>
      <c r="O591" s="53" t="s">
        <v>1621</v>
      </c>
      <c r="P591" s="53" t="s">
        <v>1621</v>
      </c>
      <c r="Q591" s="53" t="s">
        <v>1621</v>
      </c>
    </row>
    <row r="592" spans="1:17" ht="38.25" x14ac:dyDescent="0.2">
      <c r="A592" s="56" t="s">
        <v>2296</v>
      </c>
      <c r="B592" s="35" t="s">
        <v>1623</v>
      </c>
      <c r="C592" s="52" t="s">
        <v>1621</v>
      </c>
      <c r="D592" s="52" t="s">
        <v>1621</v>
      </c>
      <c r="E592" s="55"/>
      <c r="F592" s="52">
        <v>25713</v>
      </c>
      <c r="G592" s="43">
        <v>-9.9</v>
      </c>
      <c r="H592" s="52" t="s">
        <v>1621</v>
      </c>
      <c r="I592" s="53" t="s">
        <v>1621</v>
      </c>
      <c r="J592" s="53" t="s">
        <v>1621</v>
      </c>
      <c r="K592" s="53" t="s">
        <v>1621</v>
      </c>
      <c r="L592" s="53" t="s">
        <v>1621</v>
      </c>
      <c r="M592" s="53" t="s">
        <v>1621</v>
      </c>
      <c r="N592" s="53" t="s">
        <v>1621</v>
      </c>
      <c r="O592" s="53" t="s">
        <v>1621</v>
      </c>
      <c r="P592" s="53" t="s">
        <v>1621</v>
      </c>
      <c r="Q592" s="53" t="s">
        <v>1621</v>
      </c>
    </row>
    <row r="593" spans="1:17" ht="25.5" x14ac:dyDescent="0.2">
      <c r="A593" s="56" t="s">
        <v>2297</v>
      </c>
      <c r="B593" s="35" t="s">
        <v>1625</v>
      </c>
      <c r="C593" s="52" t="s">
        <v>1621</v>
      </c>
      <c r="D593" s="52" t="s">
        <v>1621</v>
      </c>
      <c r="E593" s="55"/>
      <c r="F593" s="52" t="s">
        <v>1621</v>
      </c>
      <c r="G593" s="55"/>
      <c r="H593" s="52" t="s">
        <v>1621</v>
      </c>
      <c r="I593" s="53" t="s">
        <v>1621</v>
      </c>
      <c r="J593" s="53" t="s">
        <v>1621</v>
      </c>
      <c r="K593" s="53" t="s">
        <v>1621</v>
      </c>
      <c r="L593" s="53" t="s">
        <v>1621</v>
      </c>
      <c r="M593" s="53" t="s">
        <v>1621</v>
      </c>
      <c r="N593" s="53" t="s">
        <v>1621</v>
      </c>
      <c r="O593" s="53" t="s">
        <v>1621</v>
      </c>
      <c r="P593" s="53" t="s">
        <v>1621</v>
      </c>
      <c r="Q593" s="53" t="s">
        <v>1621</v>
      </c>
    </row>
    <row r="594" spans="1:17" ht="25.5" x14ac:dyDescent="0.2">
      <c r="A594" s="56" t="s">
        <v>2298</v>
      </c>
      <c r="B594" s="35" t="s">
        <v>1627</v>
      </c>
      <c r="C594" s="42" t="s">
        <v>1632</v>
      </c>
      <c r="D594" s="42"/>
      <c r="E594" s="55"/>
      <c r="F594" s="42"/>
      <c r="G594" s="55"/>
      <c r="H594" s="42"/>
      <c r="I594" s="44"/>
      <c r="J594" s="44"/>
      <c r="K594" s="44"/>
      <c r="L594" s="44"/>
      <c r="M594" s="44"/>
      <c r="N594" s="44"/>
      <c r="O594" s="44"/>
      <c r="P594" s="44"/>
      <c r="Q594" s="44"/>
    </row>
    <row r="595" spans="1:17" ht="25.5" x14ac:dyDescent="0.2">
      <c r="A595" s="34" t="s">
        <v>2299</v>
      </c>
      <c r="B595" s="35" t="s">
        <v>1629</v>
      </c>
      <c r="C595" s="52" t="s">
        <v>1621</v>
      </c>
      <c r="D595" s="52" t="s">
        <v>1621</v>
      </c>
      <c r="E595" s="55"/>
      <c r="F595" s="52">
        <v>29312</v>
      </c>
      <c r="G595" s="55"/>
      <c r="H595" s="52" t="s">
        <v>1621</v>
      </c>
      <c r="I595" s="53" t="s">
        <v>1621</v>
      </c>
      <c r="J595" s="53" t="s">
        <v>1621</v>
      </c>
      <c r="K595" s="53" t="s">
        <v>1621</v>
      </c>
      <c r="L595" s="53" t="s">
        <v>1621</v>
      </c>
      <c r="M595" s="53" t="s">
        <v>1621</v>
      </c>
      <c r="N595" s="53" t="s">
        <v>1621</v>
      </c>
      <c r="O595" s="53" t="s">
        <v>1621</v>
      </c>
      <c r="P595" s="53" t="s">
        <v>1621</v>
      </c>
      <c r="Q595" s="53" t="s">
        <v>1621</v>
      </c>
    </row>
    <row r="596" spans="1:17" ht="25.5" x14ac:dyDescent="0.2">
      <c r="A596" s="56" t="s">
        <v>2300</v>
      </c>
      <c r="B596" s="35" t="s">
        <v>1631</v>
      </c>
      <c r="C596" s="42" t="s">
        <v>1632</v>
      </c>
      <c r="D596" s="42"/>
      <c r="E596" s="55"/>
      <c r="F596" s="42"/>
      <c r="G596" s="55"/>
      <c r="H596" s="42"/>
      <c r="I596" s="44"/>
      <c r="J596" s="44"/>
      <c r="K596" s="44"/>
      <c r="L596" s="44"/>
      <c r="M596" s="44"/>
      <c r="N596" s="44"/>
      <c r="O596" s="44"/>
      <c r="P596" s="44"/>
      <c r="Q596" s="44"/>
    </row>
    <row r="597" spans="1:17" ht="25.5" x14ac:dyDescent="0.2">
      <c r="A597" s="56" t="s">
        <v>2301</v>
      </c>
      <c r="B597" s="35" t="s">
        <v>1634</v>
      </c>
      <c r="C597" s="42" t="s">
        <v>1632</v>
      </c>
      <c r="D597" s="42"/>
      <c r="E597" s="55"/>
      <c r="F597" s="42"/>
      <c r="G597" s="55"/>
      <c r="H597" s="42"/>
      <c r="I597" s="44"/>
      <c r="J597" s="44"/>
      <c r="K597" s="44"/>
      <c r="L597" s="44"/>
      <c r="M597" s="44"/>
      <c r="N597" s="44"/>
      <c r="O597" s="44"/>
      <c r="P597" s="44"/>
      <c r="Q597" s="44"/>
    </row>
    <row r="598" spans="1:17" ht="25.5" x14ac:dyDescent="0.2">
      <c r="A598" s="56" t="s">
        <v>2302</v>
      </c>
      <c r="B598" s="35" t="s">
        <v>1636</v>
      </c>
      <c r="C598" s="42" t="s">
        <v>1632</v>
      </c>
      <c r="D598" s="42"/>
      <c r="E598" s="55"/>
      <c r="F598" s="42"/>
      <c r="G598" s="55"/>
      <c r="H598" s="42"/>
      <c r="I598" s="44"/>
      <c r="J598" s="44"/>
      <c r="K598" s="44"/>
      <c r="L598" s="44"/>
      <c r="M598" s="44"/>
      <c r="N598" s="44"/>
      <c r="O598" s="44"/>
      <c r="P598" s="44"/>
      <c r="Q598" s="44"/>
    </row>
    <row r="599" spans="1:17" ht="25.5" x14ac:dyDescent="0.2">
      <c r="A599" s="56" t="s">
        <v>2303</v>
      </c>
      <c r="B599" s="35" t="s">
        <v>1638</v>
      </c>
      <c r="C599" s="52" t="s">
        <v>1621</v>
      </c>
      <c r="D599" s="52" t="s">
        <v>1621</v>
      </c>
      <c r="E599" s="55"/>
      <c r="F599" s="52">
        <v>29312</v>
      </c>
      <c r="G599" s="55"/>
      <c r="H599" s="52" t="s">
        <v>1621</v>
      </c>
      <c r="I599" s="53" t="s">
        <v>1621</v>
      </c>
      <c r="J599" s="53" t="s">
        <v>1621</v>
      </c>
      <c r="K599" s="53" t="s">
        <v>1621</v>
      </c>
      <c r="L599" s="53" t="s">
        <v>1621</v>
      </c>
      <c r="M599" s="53" t="s">
        <v>1621</v>
      </c>
      <c r="N599" s="53" t="s">
        <v>1621</v>
      </c>
      <c r="O599" s="53" t="s">
        <v>1621</v>
      </c>
      <c r="P599" s="53" t="s">
        <v>1621</v>
      </c>
      <c r="Q599" s="53" t="s">
        <v>1621</v>
      </c>
    </row>
    <row r="600" spans="1:17" ht="25.5" x14ac:dyDescent="0.2">
      <c r="A600" s="56" t="s">
        <v>2304</v>
      </c>
      <c r="B600" s="35" t="s">
        <v>1640</v>
      </c>
      <c r="C600" s="42" t="s">
        <v>1632</v>
      </c>
      <c r="D600" s="42"/>
      <c r="E600" s="55"/>
      <c r="F600" s="42"/>
      <c r="G600" s="55"/>
      <c r="H600" s="42"/>
      <c r="I600" s="44"/>
      <c r="J600" s="44"/>
      <c r="K600" s="44"/>
      <c r="L600" s="44"/>
      <c r="M600" s="44"/>
      <c r="N600" s="44"/>
      <c r="O600" s="44"/>
      <c r="P600" s="44"/>
      <c r="Q600" s="44"/>
    </row>
    <row r="601" spans="1:17" ht="25.5" x14ac:dyDescent="0.2">
      <c r="A601" s="34" t="s">
        <v>2305</v>
      </c>
      <c r="B601" s="35" t="s">
        <v>1642</v>
      </c>
      <c r="C601" s="42">
        <v>240</v>
      </c>
      <c r="D601" s="42">
        <v>33235</v>
      </c>
      <c r="E601" s="43">
        <v>-2.2999999999999998</v>
      </c>
      <c r="F601" s="42">
        <v>38031</v>
      </c>
      <c r="G601" s="43">
        <v>-1.2</v>
      </c>
      <c r="H601" s="46">
        <v>20109</v>
      </c>
      <c r="I601" s="44">
        <v>24000</v>
      </c>
      <c r="J601" s="44">
        <v>25413</v>
      </c>
      <c r="K601" s="44">
        <v>26638</v>
      </c>
      <c r="L601" s="44">
        <v>29535</v>
      </c>
      <c r="M601" s="44">
        <v>36900</v>
      </c>
      <c r="N601" s="44">
        <v>42055</v>
      </c>
      <c r="O601" s="44">
        <v>45435</v>
      </c>
      <c r="P601" s="44">
        <v>49266</v>
      </c>
      <c r="Q601" s="53">
        <v>58577</v>
      </c>
    </row>
    <row r="602" spans="1:17" ht="25.5" x14ac:dyDescent="0.2">
      <c r="A602" s="56" t="s">
        <v>2306</v>
      </c>
      <c r="B602" s="35" t="s">
        <v>1644</v>
      </c>
      <c r="C602" s="52">
        <v>26</v>
      </c>
      <c r="D602" s="46">
        <v>27787</v>
      </c>
      <c r="E602" s="43">
        <v>1.2</v>
      </c>
      <c r="F602" s="46">
        <v>29764</v>
      </c>
      <c r="G602" s="43">
        <v>-2.1</v>
      </c>
      <c r="H602" s="52" t="s">
        <v>1621</v>
      </c>
      <c r="I602" s="53">
        <v>21365</v>
      </c>
      <c r="J602" s="47">
        <v>22074</v>
      </c>
      <c r="K602" s="47">
        <v>23305</v>
      </c>
      <c r="L602" s="47">
        <v>25512</v>
      </c>
      <c r="M602" s="47">
        <v>30238</v>
      </c>
      <c r="N602" s="47">
        <v>33296</v>
      </c>
      <c r="O602" s="53">
        <v>34638</v>
      </c>
      <c r="P602" s="53" t="s">
        <v>1621</v>
      </c>
      <c r="Q602" s="53" t="s">
        <v>1621</v>
      </c>
    </row>
    <row r="603" spans="1:17" ht="25.5" x14ac:dyDescent="0.2">
      <c r="A603" s="56" t="s">
        <v>2307</v>
      </c>
      <c r="B603" s="35" t="s">
        <v>1646</v>
      </c>
      <c r="C603" s="52" t="s">
        <v>1621</v>
      </c>
      <c r="D603" s="52">
        <v>37479</v>
      </c>
      <c r="E603" s="43">
        <v>11</v>
      </c>
      <c r="F603" s="46">
        <v>39882</v>
      </c>
      <c r="G603" s="43">
        <v>1.2</v>
      </c>
      <c r="H603" s="52" t="s">
        <v>1621</v>
      </c>
      <c r="I603" s="53" t="s">
        <v>1621</v>
      </c>
      <c r="J603" s="53" t="s">
        <v>1621</v>
      </c>
      <c r="K603" s="53">
        <v>32097</v>
      </c>
      <c r="L603" s="53">
        <v>33843</v>
      </c>
      <c r="M603" s="53" t="s">
        <v>1621</v>
      </c>
      <c r="N603" s="53" t="s">
        <v>1621</v>
      </c>
      <c r="O603" s="53" t="s">
        <v>1621</v>
      </c>
      <c r="P603" s="53" t="s">
        <v>1621</v>
      </c>
      <c r="Q603" s="53" t="s">
        <v>1621</v>
      </c>
    </row>
    <row r="604" spans="1:17" ht="25.5" x14ac:dyDescent="0.2">
      <c r="A604" s="56" t="s">
        <v>2308</v>
      </c>
      <c r="B604" s="35" t="s">
        <v>1648</v>
      </c>
      <c r="C604" s="42" t="s">
        <v>1632</v>
      </c>
      <c r="D604" s="42"/>
      <c r="E604" s="55"/>
      <c r="F604" s="42"/>
      <c r="G604" s="55"/>
      <c r="H604" s="42"/>
      <c r="I604" s="44"/>
      <c r="J604" s="44"/>
      <c r="K604" s="44"/>
      <c r="L604" s="44"/>
      <c r="M604" s="44"/>
      <c r="N604" s="44"/>
      <c r="O604" s="44"/>
      <c r="P604" s="44"/>
      <c r="Q604" s="44"/>
    </row>
    <row r="605" spans="1:17" ht="25.5" x14ac:dyDescent="0.2">
      <c r="A605" s="56" t="s">
        <v>2309</v>
      </c>
      <c r="B605" s="35" t="s">
        <v>1650</v>
      </c>
      <c r="C605" s="52" t="s">
        <v>1621</v>
      </c>
      <c r="D605" s="52">
        <v>21399</v>
      </c>
      <c r="E605" s="55"/>
      <c r="F605" s="52">
        <v>21566</v>
      </c>
      <c r="G605" s="43">
        <v>0.6</v>
      </c>
      <c r="H605" s="52" t="s">
        <v>1621</v>
      </c>
      <c r="I605" s="53" t="s">
        <v>1621</v>
      </c>
      <c r="J605" s="53" t="s">
        <v>1621</v>
      </c>
      <c r="K605" s="53" t="s">
        <v>1621</v>
      </c>
      <c r="L605" s="53" t="s">
        <v>1621</v>
      </c>
      <c r="M605" s="53" t="s">
        <v>1621</v>
      </c>
      <c r="N605" s="53" t="s">
        <v>1621</v>
      </c>
      <c r="O605" s="53" t="s">
        <v>1621</v>
      </c>
      <c r="P605" s="53" t="s">
        <v>1621</v>
      </c>
      <c r="Q605" s="53" t="s">
        <v>1621</v>
      </c>
    </row>
    <row r="606" spans="1:17" ht="25.5" x14ac:dyDescent="0.2">
      <c r="A606" s="56" t="s">
        <v>2310</v>
      </c>
      <c r="B606" s="35" t="s">
        <v>1652</v>
      </c>
      <c r="C606" s="42" t="s">
        <v>1849</v>
      </c>
      <c r="D606" s="42"/>
      <c r="E606" s="55"/>
      <c r="F606" s="42"/>
      <c r="G606" s="55"/>
      <c r="H606" s="42"/>
      <c r="I606" s="44"/>
      <c r="J606" s="44"/>
      <c r="K606" s="44"/>
      <c r="L606" s="44"/>
      <c r="M606" s="44"/>
      <c r="N606" s="44"/>
      <c r="O606" s="44"/>
      <c r="P606" s="44"/>
      <c r="Q606" s="44"/>
    </row>
    <row r="607" spans="1:17" ht="25.5" x14ac:dyDescent="0.2">
      <c r="A607" s="56" t="s">
        <v>2311</v>
      </c>
      <c r="B607" s="35" t="s">
        <v>1654</v>
      </c>
      <c r="C607" s="52" t="s">
        <v>1621</v>
      </c>
      <c r="D607" s="52" t="s">
        <v>1621</v>
      </c>
      <c r="E607" s="55"/>
      <c r="F607" s="52">
        <v>38577</v>
      </c>
      <c r="G607" s="43">
        <v>-1.3</v>
      </c>
      <c r="H607" s="52" t="s">
        <v>1621</v>
      </c>
      <c r="I607" s="53" t="s">
        <v>1621</v>
      </c>
      <c r="J607" s="53" t="s">
        <v>1621</v>
      </c>
      <c r="K607" s="53" t="s">
        <v>1621</v>
      </c>
      <c r="L607" s="53" t="s">
        <v>1621</v>
      </c>
      <c r="M607" s="53" t="s">
        <v>1621</v>
      </c>
      <c r="N607" s="53" t="s">
        <v>1621</v>
      </c>
      <c r="O607" s="53" t="s">
        <v>1621</v>
      </c>
      <c r="P607" s="53" t="s">
        <v>1621</v>
      </c>
      <c r="Q607" s="53" t="s">
        <v>1621</v>
      </c>
    </row>
    <row r="608" spans="1:17" ht="63.75" x14ac:dyDescent="0.2">
      <c r="A608" s="56" t="s">
        <v>2312</v>
      </c>
      <c r="B608" s="35" t="s">
        <v>1656</v>
      </c>
      <c r="C608" s="52" t="s">
        <v>1621</v>
      </c>
      <c r="D608" s="52">
        <v>28614</v>
      </c>
      <c r="E608" s="55"/>
      <c r="F608" s="52">
        <v>33610</v>
      </c>
      <c r="G608" s="43">
        <v>6.4</v>
      </c>
      <c r="H608" s="52" t="s">
        <v>1621</v>
      </c>
      <c r="I608" s="53" t="s">
        <v>1621</v>
      </c>
      <c r="J608" s="53" t="s">
        <v>1621</v>
      </c>
      <c r="K608" s="53">
        <v>24640</v>
      </c>
      <c r="L608" s="47">
        <v>26624</v>
      </c>
      <c r="M608" s="53" t="s">
        <v>1621</v>
      </c>
      <c r="N608" s="53" t="s">
        <v>1621</v>
      </c>
      <c r="O608" s="53" t="s">
        <v>1621</v>
      </c>
      <c r="P608" s="53" t="s">
        <v>1621</v>
      </c>
      <c r="Q608" s="53" t="s">
        <v>1621</v>
      </c>
    </row>
    <row r="609" spans="1:17" ht="25.5" x14ac:dyDescent="0.2">
      <c r="A609" s="56" t="s">
        <v>2313</v>
      </c>
      <c r="B609" s="35" t="s">
        <v>1658</v>
      </c>
      <c r="C609" s="52" t="s">
        <v>1621</v>
      </c>
      <c r="D609" s="52" t="s">
        <v>1621</v>
      </c>
      <c r="E609" s="55"/>
      <c r="F609" s="52" t="s">
        <v>1621</v>
      </c>
      <c r="G609" s="55"/>
      <c r="H609" s="52" t="s">
        <v>1621</v>
      </c>
      <c r="I609" s="53" t="s">
        <v>1621</v>
      </c>
      <c r="J609" s="53" t="s">
        <v>1621</v>
      </c>
      <c r="K609" s="53" t="s">
        <v>1621</v>
      </c>
      <c r="L609" s="53" t="s">
        <v>1621</v>
      </c>
      <c r="M609" s="53" t="s">
        <v>1621</v>
      </c>
      <c r="N609" s="53" t="s">
        <v>1621</v>
      </c>
      <c r="O609" s="53" t="s">
        <v>1621</v>
      </c>
      <c r="P609" s="53" t="s">
        <v>1621</v>
      </c>
      <c r="Q609" s="53" t="s">
        <v>1621</v>
      </c>
    </row>
    <row r="610" spans="1:17" ht="25.5" x14ac:dyDescent="0.2">
      <c r="A610" s="56" t="s">
        <v>2314</v>
      </c>
      <c r="B610" s="35" t="s">
        <v>1660</v>
      </c>
      <c r="C610" s="52" t="s">
        <v>1621</v>
      </c>
      <c r="D610" s="52" t="s">
        <v>1621</v>
      </c>
      <c r="E610" s="55"/>
      <c r="F610" s="52">
        <v>27467</v>
      </c>
      <c r="G610" s="43">
        <v>3.8</v>
      </c>
      <c r="H610" s="52" t="s">
        <v>1621</v>
      </c>
      <c r="I610" s="53" t="s">
        <v>1621</v>
      </c>
      <c r="J610" s="53" t="s">
        <v>1621</v>
      </c>
      <c r="K610" s="53" t="s">
        <v>1621</v>
      </c>
      <c r="L610" s="53">
        <v>22211</v>
      </c>
      <c r="M610" s="53" t="s">
        <v>1621</v>
      </c>
      <c r="N610" s="53" t="s">
        <v>1621</v>
      </c>
      <c r="O610" s="53" t="s">
        <v>1621</v>
      </c>
      <c r="P610" s="53" t="s">
        <v>1621</v>
      </c>
      <c r="Q610" s="53" t="s">
        <v>1621</v>
      </c>
    </row>
    <row r="611" spans="1:17" ht="38.25" x14ac:dyDescent="0.2">
      <c r="A611" s="56" t="s">
        <v>2315</v>
      </c>
      <c r="B611" s="35" t="s">
        <v>1662</v>
      </c>
      <c r="C611" s="52" t="s">
        <v>1621</v>
      </c>
      <c r="D611" s="52">
        <v>27822</v>
      </c>
      <c r="E611" s="43">
        <v>5.2</v>
      </c>
      <c r="F611" s="52">
        <v>30753</v>
      </c>
      <c r="G611" s="43">
        <v>20.7</v>
      </c>
      <c r="H611" s="52" t="s">
        <v>1621</v>
      </c>
      <c r="I611" s="53" t="s">
        <v>1621</v>
      </c>
      <c r="J611" s="53" t="s">
        <v>1621</v>
      </c>
      <c r="K611" s="53" t="s">
        <v>1621</v>
      </c>
      <c r="L611" s="53" t="s">
        <v>1621</v>
      </c>
      <c r="M611" s="53" t="s">
        <v>1621</v>
      </c>
      <c r="N611" s="53" t="s">
        <v>1621</v>
      </c>
      <c r="O611" s="53" t="s">
        <v>1621</v>
      </c>
      <c r="P611" s="53" t="s">
        <v>1621</v>
      </c>
      <c r="Q611" s="53" t="s">
        <v>1621</v>
      </c>
    </row>
    <row r="612" spans="1:17" ht="25.5" x14ac:dyDescent="0.2">
      <c r="A612" s="56" t="s">
        <v>2316</v>
      </c>
      <c r="B612" s="35" t="s">
        <v>1664</v>
      </c>
      <c r="C612" s="52" t="s">
        <v>1621</v>
      </c>
      <c r="D612" s="52">
        <v>32249</v>
      </c>
      <c r="E612" s="43">
        <v>1.1000000000000001</v>
      </c>
      <c r="F612" s="52">
        <v>37112</v>
      </c>
      <c r="G612" s="43">
        <v>-3.7</v>
      </c>
      <c r="H612" s="52" t="s">
        <v>1621</v>
      </c>
      <c r="I612" s="53" t="s">
        <v>1621</v>
      </c>
      <c r="J612" s="53">
        <v>27964</v>
      </c>
      <c r="K612" s="53">
        <v>28573</v>
      </c>
      <c r="L612" s="47">
        <v>30209</v>
      </c>
      <c r="M612" s="53" t="s">
        <v>1621</v>
      </c>
      <c r="N612" s="53" t="s">
        <v>1621</v>
      </c>
      <c r="O612" s="53" t="s">
        <v>1621</v>
      </c>
      <c r="P612" s="53" t="s">
        <v>1621</v>
      </c>
      <c r="Q612" s="53" t="s">
        <v>1621</v>
      </c>
    </row>
    <row r="613" spans="1:17" ht="38.25" x14ac:dyDescent="0.2">
      <c r="A613" s="56" t="s">
        <v>2317</v>
      </c>
      <c r="B613" s="35" t="s">
        <v>1666</v>
      </c>
      <c r="C613" s="42" t="s">
        <v>1849</v>
      </c>
      <c r="D613" s="42"/>
      <c r="E613" s="55"/>
      <c r="F613" s="42"/>
      <c r="G613" s="55"/>
      <c r="H613" s="42"/>
      <c r="I613" s="44"/>
      <c r="J613" s="44"/>
      <c r="K613" s="44"/>
      <c r="L613" s="44"/>
      <c r="M613" s="44"/>
      <c r="N613" s="44"/>
      <c r="O613" s="44"/>
      <c r="P613" s="44"/>
      <c r="Q613" s="44"/>
    </row>
    <row r="614" spans="1:17" ht="25.5" x14ac:dyDescent="0.2">
      <c r="A614" s="56" t="s">
        <v>2318</v>
      </c>
      <c r="B614" s="35" t="s">
        <v>1668</v>
      </c>
      <c r="C614" s="52">
        <v>20</v>
      </c>
      <c r="D614" s="52">
        <v>31177</v>
      </c>
      <c r="E614" s="43">
        <v>6.8</v>
      </c>
      <c r="F614" s="46">
        <v>39497</v>
      </c>
      <c r="G614" s="43">
        <v>8.9</v>
      </c>
      <c r="H614" s="52">
        <v>20539</v>
      </c>
      <c r="I614" s="47">
        <v>23242</v>
      </c>
      <c r="J614" s="47">
        <v>24988</v>
      </c>
      <c r="K614" s="47">
        <v>25948</v>
      </c>
      <c r="L614" s="47">
        <v>28485</v>
      </c>
      <c r="M614" s="53">
        <v>35498</v>
      </c>
      <c r="N614" s="53" t="s">
        <v>1621</v>
      </c>
      <c r="O614" s="53" t="s">
        <v>1621</v>
      </c>
      <c r="P614" s="53" t="s">
        <v>1621</v>
      </c>
      <c r="Q614" s="53" t="s">
        <v>1621</v>
      </c>
    </row>
    <row r="615" spans="1:17" ht="25.5" x14ac:dyDescent="0.2">
      <c r="A615" s="56" t="s">
        <v>2319</v>
      </c>
      <c r="B615" s="35" t="s">
        <v>1670</v>
      </c>
      <c r="C615" s="52">
        <v>14</v>
      </c>
      <c r="D615" s="46">
        <v>31761</v>
      </c>
      <c r="E615" s="43">
        <v>3.4</v>
      </c>
      <c r="F615" s="52">
        <v>38096</v>
      </c>
      <c r="G615" s="43">
        <v>5.9</v>
      </c>
      <c r="H615" s="52" t="s">
        <v>1621</v>
      </c>
      <c r="I615" s="47">
        <v>24092</v>
      </c>
      <c r="J615" s="47">
        <v>25748</v>
      </c>
      <c r="K615" s="47">
        <v>27266</v>
      </c>
      <c r="L615" s="47">
        <v>29283</v>
      </c>
      <c r="M615" s="53">
        <v>33892</v>
      </c>
      <c r="N615" s="53">
        <v>39696</v>
      </c>
      <c r="O615" s="53" t="s">
        <v>1621</v>
      </c>
      <c r="P615" s="53" t="s">
        <v>1621</v>
      </c>
      <c r="Q615" s="53" t="s">
        <v>1621</v>
      </c>
    </row>
    <row r="616" spans="1:17" ht="25.5" x14ac:dyDescent="0.2">
      <c r="A616" s="56" t="s">
        <v>2320</v>
      </c>
      <c r="B616" s="35" t="s">
        <v>1672</v>
      </c>
      <c r="C616" s="52">
        <v>10</v>
      </c>
      <c r="D616" s="46">
        <v>33721</v>
      </c>
      <c r="E616" s="43">
        <v>1.6</v>
      </c>
      <c r="F616" s="46">
        <v>37133</v>
      </c>
      <c r="G616" s="43">
        <v>1</v>
      </c>
      <c r="H616" s="52" t="s">
        <v>1621</v>
      </c>
      <c r="I616" s="47">
        <v>26008</v>
      </c>
      <c r="J616" s="47">
        <v>27299</v>
      </c>
      <c r="K616" s="47">
        <v>29090</v>
      </c>
      <c r="L616" s="47">
        <v>32672</v>
      </c>
      <c r="M616" s="53">
        <v>35141</v>
      </c>
      <c r="N616" s="53">
        <v>38894</v>
      </c>
      <c r="O616" s="53" t="s">
        <v>1621</v>
      </c>
      <c r="P616" s="53" t="s">
        <v>1621</v>
      </c>
      <c r="Q616" s="53" t="s">
        <v>1621</v>
      </c>
    </row>
    <row r="617" spans="1:17" ht="38.25" x14ac:dyDescent="0.2">
      <c r="A617" s="56" t="s">
        <v>2321</v>
      </c>
      <c r="B617" s="35" t="s">
        <v>1674</v>
      </c>
      <c r="C617" s="46">
        <v>42</v>
      </c>
      <c r="D617" s="46">
        <v>32316</v>
      </c>
      <c r="E617" s="43">
        <v>9.3000000000000007</v>
      </c>
      <c r="F617" s="42">
        <v>35260</v>
      </c>
      <c r="G617" s="43">
        <v>6</v>
      </c>
      <c r="H617" s="52">
        <v>17482</v>
      </c>
      <c r="I617" s="47">
        <v>23436</v>
      </c>
      <c r="J617" s="47">
        <v>25102</v>
      </c>
      <c r="K617" s="44">
        <v>26262</v>
      </c>
      <c r="L617" s="47">
        <v>28926</v>
      </c>
      <c r="M617" s="47">
        <v>35628</v>
      </c>
      <c r="N617" s="47">
        <v>40604</v>
      </c>
      <c r="O617" s="47">
        <v>43377</v>
      </c>
      <c r="P617" s="47">
        <v>47139</v>
      </c>
      <c r="Q617" s="53" t="s">
        <v>1621</v>
      </c>
    </row>
    <row r="618" spans="1:17" ht="38.25" x14ac:dyDescent="0.2">
      <c r="A618" s="56" t="s">
        <v>2322</v>
      </c>
      <c r="B618" s="35" t="s">
        <v>1676</v>
      </c>
      <c r="C618" s="52" t="s">
        <v>1621</v>
      </c>
      <c r="D618" s="52">
        <v>30961</v>
      </c>
      <c r="E618" s="43">
        <v>-6.4</v>
      </c>
      <c r="F618" s="52">
        <v>35641</v>
      </c>
      <c r="G618" s="43">
        <v>-17.399999999999999</v>
      </c>
      <c r="H618" s="52" t="s">
        <v>1621</v>
      </c>
      <c r="I618" s="53" t="s">
        <v>1621</v>
      </c>
      <c r="J618" s="53">
        <v>22585</v>
      </c>
      <c r="K618" s="53">
        <v>24165</v>
      </c>
      <c r="L618" s="53">
        <v>26529</v>
      </c>
      <c r="M618" s="53">
        <v>35569</v>
      </c>
      <c r="N618" s="53" t="s">
        <v>1621</v>
      </c>
      <c r="O618" s="53" t="s">
        <v>1621</v>
      </c>
      <c r="P618" s="53" t="s">
        <v>1621</v>
      </c>
      <c r="Q618" s="53" t="s">
        <v>1621</v>
      </c>
    </row>
    <row r="619" spans="1:17" ht="25.5" x14ac:dyDescent="0.2">
      <c r="A619" s="56" t="s">
        <v>2323</v>
      </c>
      <c r="B619" s="35" t="s">
        <v>1678</v>
      </c>
      <c r="C619" s="52">
        <v>12</v>
      </c>
      <c r="D619" s="52">
        <v>35308</v>
      </c>
      <c r="E619" s="43">
        <v>11.7</v>
      </c>
      <c r="F619" s="46">
        <v>41701</v>
      </c>
      <c r="G619" s="43">
        <v>10.4</v>
      </c>
      <c r="H619" s="52">
        <v>20652</v>
      </c>
      <c r="I619" s="53">
        <v>24287</v>
      </c>
      <c r="J619" s="47">
        <v>26440</v>
      </c>
      <c r="K619" s="47">
        <v>28761</v>
      </c>
      <c r="L619" s="53">
        <v>31788</v>
      </c>
      <c r="M619" s="53">
        <v>38273</v>
      </c>
      <c r="N619" s="53">
        <v>47444</v>
      </c>
      <c r="O619" s="53" t="s">
        <v>1621</v>
      </c>
      <c r="P619" s="53" t="s">
        <v>1621</v>
      </c>
      <c r="Q619" s="53" t="s">
        <v>1621</v>
      </c>
    </row>
    <row r="620" spans="1:17" ht="25.5" x14ac:dyDescent="0.2">
      <c r="A620" s="56" t="s">
        <v>2324</v>
      </c>
      <c r="B620" s="35" t="s">
        <v>1680</v>
      </c>
      <c r="C620" s="52">
        <v>30</v>
      </c>
      <c r="D620" s="46">
        <v>40869</v>
      </c>
      <c r="E620" s="43">
        <v>7.5</v>
      </c>
      <c r="F620" s="46">
        <v>45389</v>
      </c>
      <c r="G620" s="43">
        <v>1.4</v>
      </c>
      <c r="H620" s="46">
        <v>25285</v>
      </c>
      <c r="I620" s="47">
        <v>28512</v>
      </c>
      <c r="J620" s="47">
        <v>31458</v>
      </c>
      <c r="K620" s="47">
        <v>33311</v>
      </c>
      <c r="L620" s="47">
        <v>37109</v>
      </c>
      <c r="M620" s="47">
        <v>43955</v>
      </c>
      <c r="N620" s="47">
        <v>47204</v>
      </c>
      <c r="O620" s="47">
        <v>49432</v>
      </c>
      <c r="P620" s="53">
        <v>52563</v>
      </c>
      <c r="Q620" s="53" t="s">
        <v>1621</v>
      </c>
    </row>
    <row r="621" spans="1:17" ht="38.25" x14ac:dyDescent="0.2">
      <c r="A621" s="56" t="s">
        <v>2325</v>
      </c>
      <c r="B621" s="35" t="s">
        <v>1682</v>
      </c>
      <c r="C621" s="52">
        <v>21</v>
      </c>
      <c r="D621" s="46">
        <v>34359</v>
      </c>
      <c r="E621" s="43">
        <v>-17.8</v>
      </c>
      <c r="F621" s="46">
        <v>42119</v>
      </c>
      <c r="G621" s="43">
        <v>-10.199999999999999</v>
      </c>
      <c r="H621" s="46">
        <v>23062</v>
      </c>
      <c r="I621" s="44">
        <v>25594</v>
      </c>
      <c r="J621" s="44">
        <v>27172</v>
      </c>
      <c r="K621" s="47">
        <v>28427</v>
      </c>
      <c r="L621" s="47">
        <v>31663</v>
      </c>
      <c r="M621" s="53">
        <v>39306</v>
      </c>
      <c r="N621" s="53">
        <v>45661</v>
      </c>
      <c r="O621" s="53">
        <v>48836</v>
      </c>
      <c r="P621" s="53" t="s">
        <v>1621</v>
      </c>
      <c r="Q621" s="53" t="s">
        <v>1621</v>
      </c>
    </row>
    <row r="622" spans="1:17" ht="25.5" x14ac:dyDescent="0.2">
      <c r="A622" s="56" t="s">
        <v>2326</v>
      </c>
      <c r="B622" s="35" t="s">
        <v>1684</v>
      </c>
      <c r="C622" s="52">
        <v>10</v>
      </c>
      <c r="D622" s="52">
        <v>44545</v>
      </c>
      <c r="E622" s="43">
        <v>-4</v>
      </c>
      <c r="F622" s="46">
        <v>49186</v>
      </c>
      <c r="G622" s="43">
        <v>1.7</v>
      </c>
      <c r="H622" s="52" t="s">
        <v>1621</v>
      </c>
      <c r="I622" s="53">
        <v>27066</v>
      </c>
      <c r="J622" s="53">
        <v>32125</v>
      </c>
      <c r="K622" s="53">
        <v>34944</v>
      </c>
      <c r="L622" s="53">
        <v>40992</v>
      </c>
      <c r="M622" s="53">
        <v>48810</v>
      </c>
      <c r="N622" s="53" t="s">
        <v>1621</v>
      </c>
      <c r="O622" s="53" t="s">
        <v>1621</v>
      </c>
      <c r="P622" s="53" t="s">
        <v>1621</v>
      </c>
      <c r="Q622" s="53" t="s">
        <v>1621</v>
      </c>
    </row>
    <row r="623" spans="1:17" ht="25.5" x14ac:dyDescent="0.2">
      <c r="A623" s="56" t="s">
        <v>2327</v>
      </c>
      <c r="B623" s="35" t="s">
        <v>1686</v>
      </c>
      <c r="C623" s="52" t="s">
        <v>1621</v>
      </c>
      <c r="D623" s="52">
        <v>27055</v>
      </c>
      <c r="E623" s="43">
        <v>3.2</v>
      </c>
      <c r="F623" s="52">
        <v>28271</v>
      </c>
      <c r="G623" s="55"/>
      <c r="H623" s="52" t="s">
        <v>1621</v>
      </c>
      <c r="I623" s="53" t="s">
        <v>1621</v>
      </c>
      <c r="J623" s="53" t="s">
        <v>1621</v>
      </c>
      <c r="K623" s="53" t="s">
        <v>1621</v>
      </c>
      <c r="L623" s="53" t="s">
        <v>1621</v>
      </c>
      <c r="M623" s="53" t="s">
        <v>1621</v>
      </c>
      <c r="N623" s="53" t="s">
        <v>1621</v>
      </c>
      <c r="O623" s="53" t="s">
        <v>1621</v>
      </c>
      <c r="P623" s="53" t="s">
        <v>1621</v>
      </c>
      <c r="Q623" s="53" t="s">
        <v>1621</v>
      </c>
    </row>
    <row r="624" spans="1:17" ht="25.5" x14ac:dyDescent="0.2">
      <c r="A624" s="56" t="s">
        <v>2328</v>
      </c>
      <c r="B624" s="35" t="s">
        <v>1688</v>
      </c>
      <c r="C624" s="52">
        <v>10</v>
      </c>
      <c r="D624" s="52">
        <v>29789</v>
      </c>
      <c r="E624" s="43">
        <v>5.7</v>
      </c>
      <c r="F624" s="52">
        <v>35909</v>
      </c>
      <c r="G624" s="43">
        <v>9.6999999999999993</v>
      </c>
      <c r="H624" s="52" t="s">
        <v>1621</v>
      </c>
      <c r="I624" s="53" t="s">
        <v>1621</v>
      </c>
      <c r="J624" s="53" t="s">
        <v>1621</v>
      </c>
      <c r="K624" s="53" t="s">
        <v>1621</v>
      </c>
      <c r="L624" s="53">
        <v>26934</v>
      </c>
      <c r="M624" s="53" t="s">
        <v>1621</v>
      </c>
      <c r="N624" s="53" t="s">
        <v>1621</v>
      </c>
      <c r="O624" s="53" t="s">
        <v>1621</v>
      </c>
      <c r="P624" s="53" t="s">
        <v>1621</v>
      </c>
      <c r="Q624" s="53" t="s">
        <v>1621</v>
      </c>
    </row>
    <row r="625" spans="1:17" ht="38.25" x14ac:dyDescent="0.2">
      <c r="A625" s="56" t="s">
        <v>2329</v>
      </c>
      <c r="B625" s="35" t="s">
        <v>1690</v>
      </c>
      <c r="C625" s="52">
        <v>8</v>
      </c>
      <c r="D625" s="52">
        <v>36066</v>
      </c>
      <c r="E625" s="43">
        <v>21.2</v>
      </c>
      <c r="F625" s="46">
        <v>39480</v>
      </c>
      <c r="G625" s="43">
        <v>22.7</v>
      </c>
      <c r="H625" s="52" t="s">
        <v>1621</v>
      </c>
      <c r="I625" s="53" t="s">
        <v>1621</v>
      </c>
      <c r="J625" s="53" t="s">
        <v>1621</v>
      </c>
      <c r="K625" s="53">
        <v>28869</v>
      </c>
      <c r="L625" s="53">
        <v>33372</v>
      </c>
      <c r="M625" s="53">
        <v>39514</v>
      </c>
      <c r="N625" s="53" t="s">
        <v>1621</v>
      </c>
      <c r="O625" s="53" t="s">
        <v>1621</v>
      </c>
      <c r="P625" s="53" t="s">
        <v>1621</v>
      </c>
      <c r="Q625" s="53" t="s">
        <v>1621</v>
      </c>
    </row>
    <row r="626" spans="1:17" ht="38.25" x14ac:dyDescent="0.2">
      <c r="A626" s="34" t="s">
        <v>2330</v>
      </c>
      <c r="B626" s="35" t="s">
        <v>1692</v>
      </c>
      <c r="C626" s="52" t="s">
        <v>1621</v>
      </c>
      <c r="D626" s="52" t="s">
        <v>1621</v>
      </c>
      <c r="E626" s="55"/>
      <c r="F626" s="52">
        <v>52875</v>
      </c>
      <c r="G626" s="43">
        <v>-0.4</v>
      </c>
      <c r="H626" s="52" t="s">
        <v>1621</v>
      </c>
      <c r="I626" s="53" t="s">
        <v>1621</v>
      </c>
      <c r="J626" s="53" t="s">
        <v>1621</v>
      </c>
      <c r="K626" s="53" t="s">
        <v>1621</v>
      </c>
      <c r="L626" s="53">
        <v>38530</v>
      </c>
      <c r="M626" s="53" t="s">
        <v>1621</v>
      </c>
      <c r="N626" s="53" t="s">
        <v>1621</v>
      </c>
      <c r="O626" s="53" t="s">
        <v>1621</v>
      </c>
      <c r="P626" s="53" t="s">
        <v>1621</v>
      </c>
      <c r="Q626" s="53" t="s">
        <v>1621</v>
      </c>
    </row>
    <row r="627" spans="1:17" ht="38.25" x14ac:dyDescent="0.2">
      <c r="A627" s="56" t="s">
        <v>2331</v>
      </c>
      <c r="B627" s="35" t="s">
        <v>1694</v>
      </c>
      <c r="C627" s="52" t="s">
        <v>1621</v>
      </c>
      <c r="D627" s="52" t="s">
        <v>1621</v>
      </c>
      <c r="E627" s="55"/>
      <c r="F627" s="52">
        <v>52875</v>
      </c>
      <c r="G627" s="43">
        <v>-0.4</v>
      </c>
      <c r="H627" s="52" t="s">
        <v>1621</v>
      </c>
      <c r="I627" s="53" t="s">
        <v>1621</v>
      </c>
      <c r="J627" s="53" t="s">
        <v>1621</v>
      </c>
      <c r="K627" s="53" t="s">
        <v>1621</v>
      </c>
      <c r="L627" s="53">
        <v>38530</v>
      </c>
      <c r="M627" s="53" t="s">
        <v>1621</v>
      </c>
      <c r="N627" s="53" t="s">
        <v>1621</v>
      </c>
      <c r="O627" s="53" t="s">
        <v>1621</v>
      </c>
      <c r="P627" s="53" t="s">
        <v>1621</v>
      </c>
      <c r="Q627" s="53" t="s">
        <v>1621</v>
      </c>
    </row>
    <row r="628" spans="1:17" ht="51" x14ac:dyDescent="0.2">
      <c r="A628" s="34" t="s">
        <v>2332</v>
      </c>
      <c r="B628" s="35" t="s">
        <v>1696</v>
      </c>
      <c r="C628" s="52">
        <v>19</v>
      </c>
      <c r="D628" s="52">
        <v>38868</v>
      </c>
      <c r="E628" s="43">
        <v>14.5</v>
      </c>
      <c r="F628" s="46">
        <v>40198</v>
      </c>
      <c r="G628" s="43">
        <v>11.4</v>
      </c>
      <c r="H628" s="52" t="s">
        <v>1621</v>
      </c>
      <c r="I628" s="53" t="s">
        <v>1621</v>
      </c>
      <c r="J628" s="53" t="s">
        <v>1621</v>
      </c>
      <c r="K628" s="53">
        <v>30341</v>
      </c>
      <c r="L628" s="53">
        <v>36057</v>
      </c>
      <c r="M628" s="53">
        <v>41419</v>
      </c>
      <c r="N628" s="53">
        <v>46016</v>
      </c>
      <c r="O628" s="53" t="s">
        <v>1621</v>
      </c>
      <c r="P628" s="53" t="s">
        <v>1621</v>
      </c>
      <c r="Q628" s="53" t="s">
        <v>1621</v>
      </c>
    </row>
    <row r="629" spans="1:17" ht="25.5" x14ac:dyDescent="0.2">
      <c r="A629" s="56" t="s">
        <v>2333</v>
      </c>
      <c r="B629" s="35" t="s">
        <v>1698</v>
      </c>
      <c r="C629" s="52">
        <v>8</v>
      </c>
      <c r="D629" s="46">
        <v>42190</v>
      </c>
      <c r="E629" s="43">
        <v>22.8</v>
      </c>
      <c r="F629" s="46">
        <v>44794</v>
      </c>
      <c r="G629" s="43">
        <v>18</v>
      </c>
      <c r="H629" s="52" t="s">
        <v>1621</v>
      </c>
      <c r="I629" s="53">
        <v>33227</v>
      </c>
      <c r="J629" s="47">
        <v>36120</v>
      </c>
      <c r="K629" s="47">
        <v>37777</v>
      </c>
      <c r="L629" s="47">
        <v>39712</v>
      </c>
      <c r="M629" s="47">
        <v>44693</v>
      </c>
      <c r="N629" s="53" t="s">
        <v>1621</v>
      </c>
      <c r="O629" s="53" t="s">
        <v>1621</v>
      </c>
      <c r="P629" s="53" t="s">
        <v>1621</v>
      </c>
      <c r="Q629" s="53" t="s">
        <v>1621</v>
      </c>
    </row>
    <row r="630" spans="1:17" x14ac:dyDescent="0.2">
      <c r="A630" s="56" t="s">
        <v>2334</v>
      </c>
      <c r="B630" s="35" t="s">
        <v>1700</v>
      </c>
      <c r="C630" s="52" t="s">
        <v>1621</v>
      </c>
      <c r="D630" s="52" t="s">
        <v>1621</v>
      </c>
      <c r="E630" s="55"/>
      <c r="F630" s="52" t="s">
        <v>1621</v>
      </c>
      <c r="G630" s="55"/>
      <c r="H630" s="52" t="s">
        <v>1621</v>
      </c>
      <c r="I630" s="53" t="s">
        <v>1621</v>
      </c>
      <c r="J630" s="53" t="s">
        <v>1621</v>
      </c>
      <c r="K630" s="53" t="s">
        <v>1621</v>
      </c>
      <c r="L630" s="53" t="s">
        <v>1621</v>
      </c>
      <c r="M630" s="53" t="s">
        <v>1621</v>
      </c>
      <c r="N630" s="53" t="s">
        <v>1621</v>
      </c>
      <c r="O630" s="53" t="s">
        <v>1621</v>
      </c>
      <c r="P630" s="53" t="s">
        <v>1621</v>
      </c>
      <c r="Q630" s="53" t="s">
        <v>1621</v>
      </c>
    </row>
    <row r="631" spans="1:17" ht="38.25" x14ac:dyDescent="0.2">
      <c r="A631" s="56" t="s">
        <v>2335</v>
      </c>
      <c r="B631" s="35" t="s">
        <v>1702</v>
      </c>
      <c r="C631" s="52" t="s">
        <v>1621</v>
      </c>
      <c r="D631" s="52" t="s">
        <v>1621</v>
      </c>
      <c r="E631" s="55"/>
      <c r="F631" s="52">
        <v>36876</v>
      </c>
      <c r="G631" s="43">
        <v>8.3000000000000007</v>
      </c>
      <c r="H631" s="52" t="s">
        <v>1621</v>
      </c>
      <c r="I631" s="53" t="s">
        <v>1621</v>
      </c>
      <c r="J631" s="53" t="s">
        <v>1621</v>
      </c>
      <c r="K631" s="53" t="s">
        <v>1621</v>
      </c>
      <c r="L631" s="53" t="s">
        <v>1621</v>
      </c>
      <c r="M631" s="53" t="s">
        <v>1621</v>
      </c>
      <c r="N631" s="53" t="s">
        <v>1621</v>
      </c>
      <c r="O631" s="53" t="s">
        <v>1621</v>
      </c>
      <c r="P631" s="53" t="s">
        <v>1621</v>
      </c>
      <c r="Q631" s="53" t="s">
        <v>1621</v>
      </c>
    </row>
    <row r="632" spans="1:17" ht="38.25" x14ac:dyDescent="0.2">
      <c r="A632" s="56" t="s">
        <v>2336</v>
      </c>
      <c r="B632" s="35" t="s">
        <v>1704</v>
      </c>
      <c r="C632" s="42" t="s">
        <v>1849</v>
      </c>
      <c r="D632" s="42"/>
      <c r="E632" s="55"/>
      <c r="F632" s="42"/>
      <c r="G632" s="55"/>
      <c r="H632" s="42"/>
      <c r="I632" s="44"/>
      <c r="J632" s="44"/>
      <c r="K632" s="44"/>
      <c r="L632" s="44"/>
      <c r="M632" s="44"/>
      <c r="N632" s="44"/>
      <c r="O632" s="44"/>
      <c r="P632" s="44"/>
      <c r="Q632" s="44"/>
    </row>
    <row r="633" spans="1:17" ht="25.5" x14ac:dyDescent="0.2">
      <c r="A633" s="34" t="s">
        <v>2337</v>
      </c>
      <c r="B633" s="35" t="s">
        <v>1706</v>
      </c>
      <c r="C633" s="46">
        <v>70</v>
      </c>
      <c r="D633" s="42">
        <v>36441</v>
      </c>
      <c r="E633" s="43">
        <v>13.7</v>
      </c>
      <c r="F633" s="42">
        <v>42150</v>
      </c>
      <c r="G633" s="43">
        <v>21.5</v>
      </c>
      <c r="H633" s="52">
        <v>16685</v>
      </c>
      <c r="I633" s="47">
        <v>24204</v>
      </c>
      <c r="J633" s="47">
        <v>26614</v>
      </c>
      <c r="K633" s="47">
        <v>29234</v>
      </c>
      <c r="L633" s="44">
        <v>32281</v>
      </c>
      <c r="M633" s="47">
        <v>41331</v>
      </c>
      <c r="N633" s="47">
        <v>48323</v>
      </c>
      <c r="O633" s="53">
        <v>52828</v>
      </c>
      <c r="P633" s="53">
        <v>57169</v>
      </c>
      <c r="Q633" s="53" t="s">
        <v>1621</v>
      </c>
    </row>
    <row r="634" spans="1:17" ht="25.5" x14ac:dyDescent="0.2">
      <c r="A634" s="56" t="s">
        <v>2338</v>
      </c>
      <c r="B634" s="35" t="s">
        <v>1708</v>
      </c>
      <c r="C634" s="52">
        <v>22</v>
      </c>
      <c r="D634" s="52">
        <v>39284</v>
      </c>
      <c r="E634" s="43">
        <v>20</v>
      </c>
      <c r="F634" s="46">
        <v>48068</v>
      </c>
      <c r="G634" s="43">
        <v>28</v>
      </c>
      <c r="H634" s="52">
        <v>23132</v>
      </c>
      <c r="I634" s="47">
        <v>29208</v>
      </c>
      <c r="J634" s="47">
        <v>30016</v>
      </c>
      <c r="K634" s="47">
        <v>31289</v>
      </c>
      <c r="L634" s="47">
        <v>34197</v>
      </c>
      <c r="M634" s="53">
        <v>45051</v>
      </c>
      <c r="N634" s="53">
        <v>54161</v>
      </c>
      <c r="O634" s="53" t="s">
        <v>1621</v>
      </c>
      <c r="P634" s="53" t="s">
        <v>1621</v>
      </c>
      <c r="Q634" s="53" t="s">
        <v>1621</v>
      </c>
    </row>
    <row r="635" spans="1:17" ht="25.5" x14ac:dyDescent="0.2">
      <c r="A635" s="56" t="s">
        <v>2339</v>
      </c>
      <c r="B635" s="35" t="s">
        <v>1710</v>
      </c>
      <c r="C635" s="52">
        <v>11</v>
      </c>
      <c r="D635" s="52">
        <v>50690</v>
      </c>
      <c r="E635" s="43">
        <v>21.3</v>
      </c>
      <c r="F635" s="46">
        <v>53824</v>
      </c>
      <c r="G635" s="43">
        <v>28.3</v>
      </c>
      <c r="H635" s="52" t="s">
        <v>1621</v>
      </c>
      <c r="I635" s="53">
        <v>30038</v>
      </c>
      <c r="J635" s="53">
        <v>33020</v>
      </c>
      <c r="K635" s="53">
        <v>38403</v>
      </c>
      <c r="L635" s="53">
        <v>42424</v>
      </c>
      <c r="M635" s="53">
        <v>54271</v>
      </c>
      <c r="N635" s="53" t="s">
        <v>1621</v>
      </c>
      <c r="O635" s="53" t="s">
        <v>1621</v>
      </c>
      <c r="P635" s="53" t="s">
        <v>1621</v>
      </c>
      <c r="Q635" s="53" t="s">
        <v>1621</v>
      </c>
    </row>
    <row r="636" spans="1:17" ht="25.5" x14ac:dyDescent="0.2">
      <c r="A636" s="56" t="s">
        <v>2340</v>
      </c>
      <c r="B636" s="35" t="s">
        <v>1712</v>
      </c>
      <c r="C636" s="46">
        <v>38</v>
      </c>
      <c r="D636" s="46">
        <v>33715</v>
      </c>
      <c r="E636" s="43">
        <v>14</v>
      </c>
      <c r="F636" s="42">
        <v>35507</v>
      </c>
      <c r="G636" s="43">
        <v>14.4</v>
      </c>
      <c r="H636" s="52" t="s">
        <v>1621</v>
      </c>
      <c r="I636" s="53">
        <v>21495</v>
      </c>
      <c r="J636" s="47">
        <v>23338</v>
      </c>
      <c r="K636" s="47">
        <v>24873</v>
      </c>
      <c r="L636" s="47">
        <v>29935</v>
      </c>
      <c r="M636" s="47">
        <v>36605</v>
      </c>
      <c r="N636" s="53">
        <v>39992</v>
      </c>
      <c r="O636" s="53">
        <v>42587</v>
      </c>
      <c r="P636" s="53">
        <v>46817</v>
      </c>
      <c r="Q636" s="53" t="s">
        <v>1621</v>
      </c>
    </row>
    <row r="637" spans="1:17" ht="51" x14ac:dyDescent="0.2">
      <c r="A637" s="34" t="s">
        <v>2341</v>
      </c>
      <c r="B637" s="35" t="s">
        <v>1714</v>
      </c>
      <c r="C637" s="42">
        <v>286</v>
      </c>
      <c r="D637" s="42">
        <v>25648</v>
      </c>
      <c r="E637" s="43">
        <v>6.8</v>
      </c>
      <c r="F637" s="42">
        <v>30006</v>
      </c>
      <c r="G637" s="43">
        <v>8.3000000000000007</v>
      </c>
      <c r="H637" s="42">
        <v>9183</v>
      </c>
      <c r="I637" s="44">
        <v>13226</v>
      </c>
      <c r="J637" s="44">
        <v>16013</v>
      </c>
      <c r="K637" s="44">
        <v>18516</v>
      </c>
      <c r="L637" s="44">
        <v>22940</v>
      </c>
      <c r="M637" s="44">
        <v>29161</v>
      </c>
      <c r="N637" s="44">
        <v>34004</v>
      </c>
      <c r="O637" s="44">
        <v>37026</v>
      </c>
      <c r="P637" s="44">
        <v>39852</v>
      </c>
      <c r="Q637" s="53">
        <v>51422</v>
      </c>
    </row>
    <row r="638" spans="1:17" ht="38.25" x14ac:dyDescent="0.2">
      <c r="A638" s="56" t="s">
        <v>2342</v>
      </c>
      <c r="B638" s="35" t="s">
        <v>1716</v>
      </c>
      <c r="C638" s="46">
        <v>42</v>
      </c>
      <c r="D638" s="42">
        <v>33564</v>
      </c>
      <c r="E638" s="43">
        <v>14.2</v>
      </c>
      <c r="F638" s="42">
        <v>36772</v>
      </c>
      <c r="G638" s="43">
        <v>11.6</v>
      </c>
      <c r="H638" s="52">
        <v>17764</v>
      </c>
      <c r="I638" s="47">
        <v>24909</v>
      </c>
      <c r="J638" s="44">
        <v>26488</v>
      </c>
      <c r="K638" s="44">
        <v>27903</v>
      </c>
      <c r="L638" s="44">
        <v>31006</v>
      </c>
      <c r="M638" s="47">
        <v>36972</v>
      </c>
      <c r="N638" s="47">
        <v>39906</v>
      </c>
      <c r="O638" s="47">
        <v>44229</v>
      </c>
      <c r="P638" s="53">
        <v>47656</v>
      </c>
      <c r="Q638" s="53" t="s">
        <v>1621</v>
      </c>
    </row>
    <row r="639" spans="1:17" ht="38.25" x14ac:dyDescent="0.2">
      <c r="A639" s="56" t="s">
        <v>2343</v>
      </c>
      <c r="B639" s="35" t="s">
        <v>1718</v>
      </c>
      <c r="C639" s="46">
        <v>95</v>
      </c>
      <c r="D639" s="42">
        <v>30998</v>
      </c>
      <c r="E639" s="43">
        <v>5.5</v>
      </c>
      <c r="F639" s="46">
        <v>39441</v>
      </c>
      <c r="G639" s="43">
        <v>5.9</v>
      </c>
      <c r="H639" s="46">
        <v>19439</v>
      </c>
      <c r="I639" s="44">
        <v>23691</v>
      </c>
      <c r="J639" s="44">
        <v>24729</v>
      </c>
      <c r="K639" s="44">
        <v>25625</v>
      </c>
      <c r="L639" s="44">
        <v>28056</v>
      </c>
      <c r="M639" s="47">
        <v>35115</v>
      </c>
      <c r="N639" s="47">
        <v>40469</v>
      </c>
      <c r="O639" s="47">
        <v>43974</v>
      </c>
      <c r="P639" s="47">
        <v>47676</v>
      </c>
      <c r="Q639" s="53" t="s">
        <v>1621</v>
      </c>
    </row>
    <row r="640" spans="1:17" ht="38.25" x14ac:dyDescent="0.2">
      <c r="A640" s="56" t="s">
        <v>2344</v>
      </c>
      <c r="B640" s="35" t="s">
        <v>1720</v>
      </c>
      <c r="C640" s="42">
        <v>148</v>
      </c>
      <c r="D640" s="42">
        <v>18840</v>
      </c>
      <c r="E640" s="43">
        <v>14.1</v>
      </c>
      <c r="F640" s="42">
        <v>22020</v>
      </c>
      <c r="G640" s="43">
        <v>11.6</v>
      </c>
      <c r="H640" s="42">
        <v>7398</v>
      </c>
      <c r="I640" s="44">
        <v>10258</v>
      </c>
      <c r="J640" s="44">
        <v>11477</v>
      </c>
      <c r="K640" s="44">
        <v>12590</v>
      </c>
      <c r="L640" s="44">
        <v>15514</v>
      </c>
      <c r="M640" s="44">
        <v>22385</v>
      </c>
      <c r="N640" s="44">
        <v>25515</v>
      </c>
      <c r="O640" s="47">
        <v>27602</v>
      </c>
      <c r="P640" s="47">
        <v>30395</v>
      </c>
      <c r="Q640" s="53">
        <v>39520</v>
      </c>
    </row>
    <row r="641" spans="1:17" ht="38.25" x14ac:dyDescent="0.2">
      <c r="A641" s="34" t="s">
        <v>2345</v>
      </c>
      <c r="B641" s="35" t="s">
        <v>1722</v>
      </c>
      <c r="C641" s="46">
        <v>81</v>
      </c>
      <c r="D641" s="46">
        <v>33607</v>
      </c>
      <c r="E641" s="43">
        <v>11.6</v>
      </c>
      <c r="F641" s="42">
        <v>37071</v>
      </c>
      <c r="G641" s="43">
        <v>10</v>
      </c>
      <c r="H641" s="52">
        <v>17708</v>
      </c>
      <c r="I641" s="47">
        <v>24147</v>
      </c>
      <c r="J641" s="44">
        <v>25912</v>
      </c>
      <c r="K641" s="44">
        <v>27240</v>
      </c>
      <c r="L641" s="47">
        <v>29811</v>
      </c>
      <c r="M641" s="47">
        <v>37141</v>
      </c>
      <c r="N641" s="47">
        <v>40969</v>
      </c>
      <c r="O641" s="53">
        <v>44066</v>
      </c>
      <c r="P641" s="53">
        <v>47306</v>
      </c>
      <c r="Q641" s="53" t="s">
        <v>1621</v>
      </c>
    </row>
    <row r="642" spans="1:17" ht="25.5" x14ac:dyDescent="0.2">
      <c r="A642" s="56" t="s">
        <v>2346</v>
      </c>
      <c r="B642" s="35" t="s">
        <v>1724</v>
      </c>
      <c r="C642" s="46">
        <v>29</v>
      </c>
      <c r="D642" s="46">
        <v>35732</v>
      </c>
      <c r="E642" s="43">
        <v>11.9</v>
      </c>
      <c r="F642" s="46">
        <v>38232</v>
      </c>
      <c r="G642" s="43">
        <v>14</v>
      </c>
      <c r="H642" s="52" t="s">
        <v>1621</v>
      </c>
      <c r="I642" s="47">
        <v>25081</v>
      </c>
      <c r="J642" s="47">
        <v>26570</v>
      </c>
      <c r="K642" s="47">
        <v>27565</v>
      </c>
      <c r="L642" s="47">
        <v>31678</v>
      </c>
      <c r="M642" s="47">
        <v>40061</v>
      </c>
      <c r="N642" s="47">
        <v>43521</v>
      </c>
      <c r="O642" s="53">
        <v>45771</v>
      </c>
      <c r="P642" s="53" t="s">
        <v>1621</v>
      </c>
      <c r="Q642" s="53" t="s">
        <v>1621</v>
      </c>
    </row>
    <row r="643" spans="1:17" ht="25.5" x14ac:dyDescent="0.2">
      <c r="A643" s="56" t="s">
        <v>2347</v>
      </c>
      <c r="B643" s="35" t="s">
        <v>1726</v>
      </c>
      <c r="C643" s="42" t="s">
        <v>1849</v>
      </c>
      <c r="D643" s="42"/>
      <c r="E643" s="55"/>
      <c r="F643" s="42"/>
      <c r="G643" s="55"/>
      <c r="H643" s="42"/>
      <c r="I643" s="44"/>
      <c r="J643" s="44"/>
      <c r="K643" s="44"/>
      <c r="L643" s="44"/>
      <c r="M643" s="44"/>
      <c r="N643" s="44"/>
      <c r="O643" s="44"/>
      <c r="P643" s="44"/>
      <c r="Q643" s="44"/>
    </row>
    <row r="644" spans="1:17" x14ac:dyDescent="0.2">
      <c r="A644" s="56" t="s">
        <v>2348</v>
      </c>
      <c r="B644" s="35" t="s">
        <v>1728</v>
      </c>
      <c r="C644" s="52" t="s">
        <v>1621</v>
      </c>
      <c r="D644" s="52" t="s">
        <v>1621</v>
      </c>
      <c r="E644" s="55"/>
      <c r="F644" s="52" t="s">
        <v>1621</v>
      </c>
      <c r="G644" s="55"/>
      <c r="H644" s="52" t="s">
        <v>1621</v>
      </c>
      <c r="I644" s="53" t="s">
        <v>1621</v>
      </c>
      <c r="J644" s="53" t="s">
        <v>1621</v>
      </c>
      <c r="K644" s="53" t="s">
        <v>1621</v>
      </c>
      <c r="L644" s="53" t="s">
        <v>1621</v>
      </c>
      <c r="M644" s="53" t="s">
        <v>1621</v>
      </c>
      <c r="N644" s="53" t="s">
        <v>1621</v>
      </c>
      <c r="O644" s="53" t="s">
        <v>1621</v>
      </c>
      <c r="P644" s="53" t="s">
        <v>1621</v>
      </c>
      <c r="Q644" s="53" t="s">
        <v>1621</v>
      </c>
    </row>
    <row r="645" spans="1:17" ht="38.25" x14ac:dyDescent="0.2">
      <c r="A645" s="56" t="s">
        <v>2349</v>
      </c>
      <c r="B645" s="35" t="s">
        <v>1730</v>
      </c>
      <c r="C645" s="52">
        <v>31</v>
      </c>
      <c r="D645" s="52">
        <v>32444</v>
      </c>
      <c r="E645" s="43">
        <v>6.3</v>
      </c>
      <c r="F645" s="52">
        <v>36466</v>
      </c>
      <c r="G645" s="43">
        <v>5.6</v>
      </c>
      <c r="H645" s="52" t="s">
        <v>1621</v>
      </c>
      <c r="I645" s="53">
        <v>23187</v>
      </c>
      <c r="J645" s="53">
        <v>24339</v>
      </c>
      <c r="K645" s="53">
        <v>25779</v>
      </c>
      <c r="L645" s="53">
        <v>27876</v>
      </c>
      <c r="M645" s="53">
        <v>35728</v>
      </c>
      <c r="N645" s="53" t="s">
        <v>1621</v>
      </c>
      <c r="O645" s="53" t="s">
        <v>1621</v>
      </c>
      <c r="P645" s="53" t="s">
        <v>1621</v>
      </c>
      <c r="Q645" s="53" t="s">
        <v>1621</v>
      </c>
    </row>
    <row r="646" spans="1:17" ht="25.5" x14ac:dyDescent="0.2">
      <c r="A646" s="56" t="s">
        <v>2350</v>
      </c>
      <c r="B646" s="35" t="s">
        <v>1732</v>
      </c>
      <c r="C646" s="52">
        <v>20</v>
      </c>
      <c r="D646" s="46">
        <v>31706</v>
      </c>
      <c r="E646" s="43">
        <v>15.2</v>
      </c>
      <c r="F646" s="46">
        <v>35401</v>
      </c>
      <c r="G646" s="43">
        <v>9.8000000000000007</v>
      </c>
      <c r="H646" s="52">
        <v>21285</v>
      </c>
      <c r="I646" s="47">
        <v>24893</v>
      </c>
      <c r="J646" s="47">
        <v>27038</v>
      </c>
      <c r="K646" s="44">
        <v>27936</v>
      </c>
      <c r="L646" s="44">
        <v>29559</v>
      </c>
      <c r="M646" s="47">
        <v>34795</v>
      </c>
      <c r="N646" s="53">
        <v>38231</v>
      </c>
      <c r="O646" s="53">
        <v>42382</v>
      </c>
      <c r="P646" s="53">
        <v>46113</v>
      </c>
      <c r="Q646" s="53" t="s">
        <v>1621</v>
      </c>
    </row>
    <row r="647" spans="1:17" ht="38.25" x14ac:dyDescent="0.2">
      <c r="A647" s="34" t="s">
        <v>2351</v>
      </c>
      <c r="B647" s="35" t="s">
        <v>1734</v>
      </c>
      <c r="C647" s="46">
        <v>70</v>
      </c>
      <c r="D647" s="52">
        <v>14512</v>
      </c>
      <c r="E647" s="43">
        <v>-3.6</v>
      </c>
      <c r="F647" s="46">
        <v>19752</v>
      </c>
      <c r="G647" s="43">
        <v>4.4000000000000004</v>
      </c>
      <c r="H647" s="52">
        <v>2541</v>
      </c>
      <c r="I647" s="53">
        <v>4819</v>
      </c>
      <c r="J647" s="53">
        <v>7092</v>
      </c>
      <c r="K647" s="47">
        <v>8394</v>
      </c>
      <c r="L647" s="53">
        <v>11002</v>
      </c>
      <c r="M647" s="53">
        <v>19364</v>
      </c>
      <c r="N647" s="47">
        <v>24476</v>
      </c>
      <c r="O647" s="53">
        <v>26760</v>
      </c>
      <c r="P647" s="53">
        <v>30312</v>
      </c>
      <c r="Q647" s="53" t="s">
        <v>1621</v>
      </c>
    </row>
    <row r="648" spans="1:17" ht="25.5" x14ac:dyDescent="0.2">
      <c r="A648" s="56" t="s">
        <v>2352</v>
      </c>
      <c r="B648" s="35" t="s">
        <v>1736</v>
      </c>
      <c r="C648" s="52">
        <v>11</v>
      </c>
      <c r="D648" s="52" t="s">
        <v>1621</v>
      </c>
      <c r="E648" s="55"/>
      <c r="F648" s="52">
        <v>18157</v>
      </c>
      <c r="G648" s="43">
        <v>-8.4</v>
      </c>
      <c r="H648" s="52" t="s">
        <v>1621</v>
      </c>
      <c r="I648" s="53" t="s">
        <v>1621</v>
      </c>
      <c r="J648" s="53" t="s">
        <v>1621</v>
      </c>
      <c r="K648" s="53" t="s">
        <v>1621</v>
      </c>
      <c r="L648" s="53" t="s">
        <v>1621</v>
      </c>
      <c r="M648" s="53" t="s">
        <v>1621</v>
      </c>
      <c r="N648" s="53" t="s">
        <v>1621</v>
      </c>
      <c r="O648" s="53" t="s">
        <v>1621</v>
      </c>
      <c r="P648" s="53" t="s">
        <v>1621</v>
      </c>
      <c r="Q648" s="53" t="s">
        <v>1621</v>
      </c>
    </row>
    <row r="649" spans="1:17" ht="25.5" x14ac:dyDescent="0.2">
      <c r="A649" s="56" t="s">
        <v>2353</v>
      </c>
      <c r="B649" s="35" t="s">
        <v>1738</v>
      </c>
      <c r="C649" s="46">
        <v>59</v>
      </c>
      <c r="D649" s="52">
        <v>14284</v>
      </c>
      <c r="E649" s="43">
        <v>-0.8</v>
      </c>
      <c r="F649" s="46">
        <v>20042</v>
      </c>
      <c r="G649" s="43">
        <v>6.7</v>
      </c>
      <c r="H649" s="52" t="s">
        <v>1621</v>
      </c>
      <c r="I649" s="53" t="s">
        <v>1621</v>
      </c>
      <c r="J649" s="53">
        <v>7086</v>
      </c>
      <c r="K649" s="53">
        <v>8237</v>
      </c>
      <c r="L649" s="53">
        <v>10941</v>
      </c>
      <c r="M649" s="53">
        <v>18516</v>
      </c>
      <c r="N649" s="53">
        <v>24886</v>
      </c>
      <c r="O649" s="53">
        <v>27579</v>
      </c>
      <c r="P649" s="53">
        <v>31696</v>
      </c>
      <c r="Q649" s="53" t="s">
        <v>1621</v>
      </c>
    </row>
    <row r="650" spans="1:17" ht="38.25" x14ac:dyDescent="0.2">
      <c r="A650" s="34" t="s">
        <v>2354</v>
      </c>
      <c r="B650" s="35" t="s">
        <v>1740</v>
      </c>
      <c r="C650" s="46">
        <v>74</v>
      </c>
      <c r="D650" s="46">
        <v>45811</v>
      </c>
      <c r="E650" s="43">
        <v>6</v>
      </c>
      <c r="F650" s="42">
        <v>51389</v>
      </c>
      <c r="G650" s="43">
        <v>5.9</v>
      </c>
      <c r="H650" s="52">
        <v>22445</v>
      </c>
      <c r="I650" s="47">
        <v>30000</v>
      </c>
      <c r="J650" s="47">
        <v>32555</v>
      </c>
      <c r="K650" s="47">
        <v>35775</v>
      </c>
      <c r="L650" s="47">
        <v>40720</v>
      </c>
      <c r="M650" s="47">
        <v>50000</v>
      </c>
      <c r="N650" s="47">
        <v>58673</v>
      </c>
      <c r="O650" s="53">
        <v>63051</v>
      </c>
      <c r="P650" s="53">
        <v>69017</v>
      </c>
      <c r="Q650" s="53" t="s">
        <v>1621</v>
      </c>
    </row>
    <row r="651" spans="1:17" ht="25.5" x14ac:dyDescent="0.2">
      <c r="A651" s="56" t="s">
        <v>2355</v>
      </c>
      <c r="B651" s="35" t="s">
        <v>1742</v>
      </c>
      <c r="C651" s="52" t="s">
        <v>1621</v>
      </c>
      <c r="D651" s="52" t="s">
        <v>1621</v>
      </c>
      <c r="E651" s="55"/>
      <c r="F651" s="52">
        <v>30155</v>
      </c>
      <c r="G651" s="43">
        <v>-6.7</v>
      </c>
      <c r="H651" s="52" t="s">
        <v>1621</v>
      </c>
      <c r="I651" s="53" t="s">
        <v>1621</v>
      </c>
      <c r="J651" s="53" t="s">
        <v>1621</v>
      </c>
      <c r="K651" s="53" t="s">
        <v>1621</v>
      </c>
      <c r="L651" s="53" t="s">
        <v>1621</v>
      </c>
      <c r="M651" s="53" t="s">
        <v>1621</v>
      </c>
      <c r="N651" s="53" t="s">
        <v>1621</v>
      </c>
      <c r="O651" s="53" t="s">
        <v>1621</v>
      </c>
      <c r="P651" s="53" t="s">
        <v>1621</v>
      </c>
      <c r="Q651" s="53" t="s">
        <v>1621</v>
      </c>
    </row>
    <row r="652" spans="1:17" ht="51" x14ac:dyDescent="0.2">
      <c r="A652" s="56" t="s">
        <v>2356</v>
      </c>
      <c r="B652" s="35" t="s">
        <v>1744</v>
      </c>
      <c r="C652" s="52" t="s">
        <v>1621</v>
      </c>
      <c r="D652" s="52" t="s">
        <v>1621</v>
      </c>
      <c r="E652" s="55"/>
      <c r="F652" s="52" t="s">
        <v>1621</v>
      </c>
      <c r="G652" s="55"/>
      <c r="H652" s="52" t="s">
        <v>1621</v>
      </c>
      <c r="I652" s="53" t="s">
        <v>1621</v>
      </c>
      <c r="J652" s="53" t="s">
        <v>1621</v>
      </c>
      <c r="K652" s="53" t="s">
        <v>1621</v>
      </c>
      <c r="L652" s="53" t="s">
        <v>1621</v>
      </c>
      <c r="M652" s="53" t="s">
        <v>1621</v>
      </c>
      <c r="N652" s="53" t="s">
        <v>1621</v>
      </c>
      <c r="O652" s="53" t="s">
        <v>1621</v>
      </c>
      <c r="P652" s="53" t="s">
        <v>1621</v>
      </c>
      <c r="Q652" s="53" t="s">
        <v>1621</v>
      </c>
    </row>
    <row r="653" spans="1:17" ht="25.5" x14ac:dyDescent="0.2">
      <c r="A653" s="56" t="s">
        <v>2357</v>
      </c>
      <c r="B653" s="35" t="s">
        <v>1746</v>
      </c>
      <c r="C653" s="42" t="s">
        <v>1632</v>
      </c>
      <c r="D653" s="42"/>
      <c r="E653" s="55"/>
      <c r="F653" s="42"/>
      <c r="G653" s="55"/>
      <c r="H653" s="42"/>
      <c r="I653" s="44"/>
      <c r="J653" s="44"/>
      <c r="K653" s="44"/>
      <c r="L653" s="44"/>
      <c r="M653" s="44"/>
      <c r="N653" s="44"/>
      <c r="O653" s="44"/>
      <c r="P653" s="44"/>
      <c r="Q653" s="44"/>
    </row>
    <row r="654" spans="1:17" ht="25.5" x14ac:dyDescent="0.2">
      <c r="A654" s="56" t="s">
        <v>2358</v>
      </c>
      <c r="B654" s="35" t="s">
        <v>1748</v>
      </c>
      <c r="C654" s="52">
        <v>23</v>
      </c>
      <c r="D654" s="46">
        <v>45863</v>
      </c>
      <c r="E654" s="43">
        <v>6.9</v>
      </c>
      <c r="F654" s="46">
        <v>50759</v>
      </c>
      <c r="G654" s="43">
        <v>6.1</v>
      </c>
      <c r="H654" s="52" t="s">
        <v>1621</v>
      </c>
      <c r="I654" s="47">
        <v>32563</v>
      </c>
      <c r="J654" s="47">
        <v>35617</v>
      </c>
      <c r="K654" s="47">
        <v>36725</v>
      </c>
      <c r="L654" s="47">
        <v>41494</v>
      </c>
      <c r="M654" s="47">
        <v>49359</v>
      </c>
      <c r="N654" s="53">
        <v>55608</v>
      </c>
      <c r="O654" s="53">
        <v>58698</v>
      </c>
      <c r="P654" s="53" t="s">
        <v>1621</v>
      </c>
      <c r="Q654" s="53" t="s">
        <v>1621</v>
      </c>
    </row>
    <row r="655" spans="1:17" ht="38.25" x14ac:dyDescent="0.2">
      <c r="A655" s="56" t="s">
        <v>2359</v>
      </c>
      <c r="B655" s="35" t="s">
        <v>1750</v>
      </c>
      <c r="C655" s="46">
        <v>48</v>
      </c>
      <c r="D655" s="46">
        <v>46990</v>
      </c>
      <c r="E655" s="43">
        <v>2.8</v>
      </c>
      <c r="F655" s="42">
        <v>53450</v>
      </c>
      <c r="G655" s="43">
        <v>4.8</v>
      </c>
      <c r="H655" s="52">
        <v>22819</v>
      </c>
      <c r="I655" s="47">
        <v>30000</v>
      </c>
      <c r="J655" s="47">
        <v>33441</v>
      </c>
      <c r="K655" s="47">
        <v>36980</v>
      </c>
      <c r="L655" s="47">
        <v>41830</v>
      </c>
      <c r="M655" s="53">
        <v>52652</v>
      </c>
      <c r="N655" s="53">
        <v>62162</v>
      </c>
      <c r="O655" s="53">
        <v>67249</v>
      </c>
      <c r="P655" s="53" t="s">
        <v>1621</v>
      </c>
      <c r="Q655" s="53" t="s">
        <v>1621</v>
      </c>
    </row>
    <row r="656" spans="1:17" ht="25.5" x14ac:dyDescent="0.2">
      <c r="A656" s="56" t="s">
        <v>2360</v>
      </c>
      <c r="B656" s="35" t="s">
        <v>1752</v>
      </c>
      <c r="C656" s="52" t="s">
        <v>1621</v>
      </c>
      <c r="D656" s="52">
        <v>25200</v>
      </c>
      <c r="E656" s="55"/>
      <c r="F656" s="46">
        <v>26138</v>
      </c>
      <c r="G656" s="55"/>
      <c r="H656" s="52" t="s">
        <v>1621</v>
      </c>
      <c r="I656" s="53" t="s">
        <v>1621</v>
      </c>
      <c r="J656" s="53" t="s">
        <v>1621</v>
      </c>
      <c r="K656" s="53" t="s">
        <v>1621</v>
      </c>
      <c r="L656" s="53" t="s">
        <v>1621</v>
      </c>
      <c r="M656" s="53" t="s">
        <v>1621</v>
      </c>
      <c r="N656" s="53" t="s">
        <v>1621</v>
      </c>
      <c r="O656" s="53" t="s">
        <v>1621</v>
      </c>
      <c r="P656" s="53" t="s">
        <v>1621</v>
      </c>
      <c r="Q656" s="53" t="s">
        <v>1621</v>
      </c>
    </row>
    <row r="657" spans="1:17" ht="25.5" x14ac:dyDescent="0.2">
      <c r="A657" s="34" t="s">
        <v>2361</v>
      </c>
      <c r="B657" s="35" t="s">
        <v>1754</v>
      </c>
      <c r="C657" s="46">
        <v>65</v>
      </c>
      <c r="D657" s="46">
        <v>35859</v>
      </c>
      <c r="E657" s="43">
        <v>1.4</v>
      </c>
      <c r="F657" s="42">
        <v>45982</v>
      </c>
      <c r="G657" s="43">
        <v>8.4</v>
      </c>
      <c r="H657" s="46">
        <v>18760</v>
      </c>
      <c r="I657" s="44">
        <v>23953</v>
      </c>
      <c r="J657" s="44">
        <v>25843</v>
      </c>
      <c r="K657" s="44">
        <v>27465</v>
      </c>
      <c r="L657" s="47">
        <v>31340</v>
      </c>
      <c r="M657" s="47">
        <v>42902</v>
      </c>
      <c r="N657" s="47">
        <v>50225</v>
      </c>
      <c r="O657" s="53">
        <v>57050</v>
      </c>
      <c r="P657" s="53">
        <v>60820</v>
      </c>
      <c r="Q657" s="53" t="s">
        <v>1621</v>
      </c>
    </row>
    <row r="658" spans="1:17" ht="38.25" x14ac:dyDescent="0.2">
      <c r="A658" s="56" t="s">
        <v>2362</v>
      </c>
      <c r="B658" s="35" t="s">
        <v>1756</v>
      </c>
      <c r="C658" s="46">
        <v>35</v>
      </c>
      <c r="D658" s="46">
        <v>38004</v>
      </c>
      <c r="E658" s="43">
        <v>0.9</v>
      </c>
      <c r="F658" s="46">
        <v>48993</v>
      </c>
      <c r="G658" s="43">
        <v>6.6</v>
      </c>
      <c r="H658" s="46">
        <v>19393</v>
      </c>
      <c r="I658" s="47">
        <v>24252</v>
      </c>
      <c r="J658" s="47">
        <v>26793</v>
      </c>
      <c r="K658" s="47">
        <v>27713</v>
      </c>
      <c r="L658" s="47">
        <v>32155</v>
      </c>
      <c r="M658" s="53">
        <v>44951</v>
      </c>
      <c r="N658" s="53">
        <v>57003</v>
      </c>
      <c r="O658" s="53" t="s">
        <v>1621</v>
      </c>
      <c r="P658" s="53" t="s">
        <v>1621</v>
      </c>
      <c r="Q658" s="53" t="s">
        <v>1621</v>
      </c>
    </row>
    <row r="659" spans="1:17" ht="38.25" x14ac:dyDescent="0.2">
      <c r="A659" s="56" t="s">
        <v>2363</v>
      </c>
      <c r="B659" s="35" t="s">
        <v>1758</v>
      </c>
      <c r="C659" s="52">
        <v>9</v>
      </c>
      <c r="D659" s="52">
        <v>47161</v>
      </c>
      <c r="E659" s="43">
        <v>1.2</v>
      </c>
      <c r="F659" s="46">
        <v>53581</v>
      </c>
      <c r="G659" s="43">
        <v>4.8</v>
      </c>
      <c r="H659" s="52" t="s">
        <v>1621</v>
      </c>
      <c r="I659" s="53">
        <v>30037</v>
      </c>
      <c r="J659" s="53">
        <v>33658</v>
      </c>
      <c r="K659" s="53">
        <v>37757</v>
      </c>
      <c r="L659" s="53">
        <v>44296</v>
      </c>
      <c r="M659" s="53" t="s">
        <v>1621</v>
      </c>
      <c r="N659" s="53" t="s">
        <v>1621</v>
      </c>
      <c r="O659" s="53" t="s">
        <v>1621</v>
      </c>
      <c r="P659" s="53" t="s">
        <v>1621</v>
      </c>
      <c r="Q659" s="53" t="s">
        <v>1621</v>
      </c>
    </row>
    <row r="660" spans="1:17" ht="38.25" x14ac:dyDescent="0.2">
      <c r="A660" s="56" t="s">
        <v>2364</v>
      </c>
      <c r="B660" s="35" t="s">
        <v>1760</v>
      </c>
      <c r="C660" s="52">
        <v>21</v>
      </c>
      <c r="D660" s="46">
        <v>30182</v>
      </c>
      <c r="E660" s="43">
        <v>3.7</v>
      </c>
      <c r="F660" s="46">
        <v>37692</v>
      </c>
      <c r="G660" s="43">
        <v>15.3</v>
      </c>
      <c r="H660" s="52">
        <v>16588</v>
      </c>
      <c r="I660" s="47">
        <v>20666</v>
      </c>
      <c r="J660" s="47">
        <v>21919</v>
      </c>
      <c r="K660" s="47">
        <v>23999</v>
      </c>
      <c r="L660" s="47">
        <v>27176</v>
      </c>
      <c r="M660" s="53">
        <v>33908</v>
      </c>
      <c r="N660" s="53" t="s">
        <v>1621</v>
      </c>
      <c r="O660" s="53" t="s">
        <v>1621</v>
      </c>
      <c r="P660" s="53" t="s">
        <v>1621</v>
      </c>
      <c r="Q660" s="53" t="s">
        <v>1621</v>
      </c>
    </row>
    <row r="661" spans="1:17" ht="25.5" x14ac:dyDescent="0.2">
      <c r="A661" s="34" t="s">
        <v>2365</v>
      </c>
      <c r="B661" s="35" t="s">
        <v>1227</v>
      </c>
      <c r="C661" s="52">
        <v>31</v>
      </c>
      <c r="D661" s="42">
        <v>29770</v>
      </c>
      <c r="E661" s="43">
        <v>9.1</v>
      </c>
      <c r="F661" s="46">
        <v>33049</v>
      </c>
      <c r="G661" s="43">
        <v>11.7</v>
      </c>
      <c r="H661" s="52" t="s">
        <v>1621</v>
      </c>
      <c r="I661" s="53">
        <v>19835</v>
      </c>
      <c r="J661" s="47">
        <v>22694</v>
      </c>
      <c r="K661" s="47">
        <v>24993</v>
      </c>
      <c r="L661" s="47">
        <v>27976</v>
      </c>
      <c r="M661" s="47">
        <v>31977</v>
      </c>
      <c r="N661" s="53">
        <v>34699</v>
      </c>
      <c r="O661" s="53">
        <v>37290</v>
      </c>
      <c r="P661" s="53" t="s">
        <v>1621</v>
      </c>
      <c r="Q661" s="53" t="s">
        <v>1621</v>
      </c>
    </row>
    <row r="662" spans="1:17" ht="25.5" x14ac:dyDescent="0.2">
      <c r="A662" s="56" t="s">
        <v>2366</v>
      </c>
      <c r="B662" s="35" t="s">
        <v>1763</v>
      </c>
      <c r="C662" s="52">
        <v>31</v>
      </c>
      <c r="D662" s="42">
        <v>29770</v>
      </c>
      <c r="E662" s="43">
        <v>9.1</v>
      </c>
      <c r="F662" s="46">
        <v>33049</v>
      </c>
      <c r="G662" s="43">
        <v>11.7</v>
      </c>
      <c r="H662" s="52" t="s">
        <v>1621</v>
      </c>
      <c r="I662" s="53">
        <v>19835</v>
      </c>
      <c r="J662" s="47">
        <v>22694</v>
      </c>
      <c r="K662" s="47">
        <v>24993</v>
      </c>
      <c r="L662" s="47">
        <v>27976</v>
      </c>
      <c r="M662" s="47">
        <v>31977</v>
      </c>
      <c r="N662" s="53">
        <v>34699</v>
      </c>
      <c r="O662" s="53">
        <v>37290</v>
      </c>
      <c r="P662" s="53" t="s">
        <v>1621</v>
      </c>
      <c r="Q662" s="53" t="s">
        <v>1621</v>
      </c>
    </row>
    <row r="663" spans="1:17" ht="38.25" x14ac:dyDescent="0.2">
      <c r="A663" s="34" t="s">
        <v>2367</v>
      </c>
      <c r="B663" s="35" t="s">
        <v>1765</v>
      </c>
      <c r="C663" s="46">
        <v>104</v>
      </c>
      <c r="D663" s="46">
        <v>31947</v>
      </c>
      <c r="E663" s="43">
        <v>1</v>
      </c>
      <c r="F663" s="46">
        <v>40246</v>
      </c>
      <c r="G663" s="43">
        <v>5.7</v>
      </c>
      <c r="H663" s="52">
        <v>13470</v>
      </c>
      <c r="I663" s="47">
        <v>21511</v>
      </c>
      <c r="J663" s="47">
        <v>23165</v>
      </c>
      <c r="K663" s="47">
        <v>24900</v>
      </c>
      <c r="L663" s="44">
        <v>28587</v>
      </c>
      <c r="M663" s="47">
        <v>37506</v>
      </c>
      <c r="N663" s="47">
        <v>44533</v>
      </c>
      <c r="O663" s="53">
        <v>49828</v>
      </c>
      <c r="P663" s="53">
        <v>56142</v>
      </c>
      <c r="Q663" s="53" t="s">
        <v>1621</v>
      </c>
    </row>
    <row r="664" spans="1:17" ht="25.5" x14ac:dyDescent="0.2">
      <c r="A664" s="56" t="s">
        <v>2368</v>
      </c>
      <c r="B664" s="35" t="s">
        <v>1767</v>
      </c>
      <c r="C664" s="52">
        <v>34</v>
      </c>
      <c r="D664" s="52">
        <v>30000</v>
      </c>
      <c r="E664" s="55"/>
      <c r="F664" s="52">
        <v>42525</v>
      </c>
      <c r="G664" s="43">
        <v>9.1999999999999993</v>
      </c>
      <c r="H664" s="52">
        <v>13403</v>
      </c>
      <c r="I664" s="47">
        <v>21163</v>
      </c>
      <c r="J664" s="47">
        <v>22225</v>
      </c>
      <c r="K664" s="47">
        <v>23993</v>
      </c>
      <c r="L664" s="47">
        <v>26649</v>
      </c>
      <c r="M664" s="53">
        <v>38871</v>
      </c>
      <c r="N664" s="53">
        <v>47080</v>
      </c>
      <c r="O664" s="53" t="s">
        <v>1621</v>
      </c>
      <c r="P664" s="53" t="s">
        <v>1621</v>
      </c>
      <c r="Q664" s="53" t="s">
        <v>1621</v>
      </c>
    </row>
    <row r="665" spans="1:17" ht="38.25" x14ac:dyDescent="0.2">
      <c r="A665" s="56" t="s">
        <v>2369</v>
      </c>
      <c r="B665" s="35" t="s">
        <v>1769</v>
      </c>
      <c r="C665" s="52">
        <v>20</v>
      </c>
      <c r="D665" s="52">
        <v>31785</v>
      </c>
      <c r="E665" s="43">
        <v>0.6</v>
      </c>
      <c r="F665" s="52">
        <v>42187</v>
      </c>
      <c r="G665" s="43">
        <v>19</v>
      </c>
      <c r="H665" s="52" t="s">
        <v>1621</v>
      </c>
      <c r="I665" s="53" t="s">
        <v>1621</v>
      </c>
      <c r="J665" s="53" t="s">
        <v>1621</v>
      </c>
      <c r="K665" s="53" t="s">
        <v>1621</v>
      </c>
      <c r="L665" s="53">
        <v>28338</v>
      </c>
      <c r="M665" s="53" t="s">
        <v>1621</v>
      </c>
      <c r="N665" s="53" t="s">
        <v>1621</v>
      </c>
      <c r="O665" s="53" t="s">
        <v>1621</v>
      </c>
      <c r="P665" s="53" t="s">
        <v>1621</v>
      </c>
      <c r="Q665" s="53" t="s">
        <v>1621</v>
      </c>
    </row>
    <row r="666" spans="1:17" ht="38.25" x14ac:dyDescent="0.2">
      <c r="A666" s="56" t="s">
        <v>2370</v>
      </c>
      <c r="B666" s="35" t="s">
        <v>1771</v>
      </c>
      <c r="C666" s="52">
        <v>27</v>
      </c>
      <c r="D666" s="46">
        <v>33780</v>
      </c>
      <c r="E666" s="43">
        <v>-11.9</v>
      </c>
      <c r="F666" s="46">
        <v>40630</v>
      </c>
      <c r="G666" s="43">
        <v>2.2999999999999998</v>
      </c>
      <c r="H666" s="52">
        <v>20414</v>
      </c>
      <c r="I666" s="47">
        <v>25029</v>
      </c>
      <c r="J666" s="47">
        <v>26957</v>
      </c>
      <c r="K666" s="47">
        <v>28813</v>
      </c>
      <c r="L666" s="47">
        <v>31217</v>
      </c>
      <c r="M666" s="53">
        <v>38819</v>
      </c>
      <c r="N666" s="53">
        <v>47274</v>
      </c>
      <c r="O666" s="53">
        <v>53033</v>
      </c>
      <c r="P666" s="53" t="s">
        <v>1621</v>
      </c>
      <c r="Q666" s="53" t="s">
        <v>1621</v>
      </c>
    </row>
    <row r="667" spans="1:17" ht="25.5" x14ac:dyDescent="0.2">
      <c r="A667" s="56" t="s">
        <v>2371</v>
      </c>
      <c r="B667" s="35" t="s">
        <v>1773</v>
      </c>
      <c r="C667" s="52" t="s">
        <v>1621</v>
      </c>
      <c r="D667" s="52" t="s">
        <v>1621</v>
      </c>
      <c r="E667" s="55"/>
      <c r="F667" s="52">
        <v>45822</v>
      </c>
      <c r="G667" s="43">
        <v>-6.2</v>
      </c>
      <c r="H667" s="52" t="s">
        <v>1621</v>
      </c>
      <c r="I667" s="53" t="s">
        <v>1621</v>
      </c>
      <c r="J667" s="53" t="s">
        <v>1621</v>
      </c>
      <c r="K667" s="53" t="s">
        <v>1621</v>
      </c>
      <c r="L667" s="53" t="s">
        <v>1621</v>
      </c>
      <c r="M667" s="53" t="s">
        <v>1621</v>
      </c>
      <c r="N667" s="53" t="s">
        <v>1621</v>
      </c>
      <c r="O667" s="53" t="s">
        <v>1621</v>
      </c>
      <c r="P667" s="53" t="s">
        <v>1621</v>
      </c>
      <c r="Q667" s="53" t="s">
        <v>1621</v>
      </c>
    </row>
    <row r="668" spans="1:17" ht="25.5" x14ac:dyDescent="0.2">
      <c r="A668" s="56" t="s">
        <v>2372</v>
      </c>
      <c r="B668" s="35" t="s">
        <v>1775</v>
      </c>
      <c r="C668" s="52" t="s">
        <v>1621</v>
      </c>
      <c r="D668" s="52" t="s">
        <v>1621</v>
      </c>
      <c r="E668" s="55"/>
      <c r="F668" s="52">
        <v>43933</v>
      </c>
      <c r="G668" s="43">
        <v>39.200000000000003</v>
      </c>
      <c r="H668" s="52" t="s">
        <v>1621</v>
      </c>
      <c r="I668" s="53" t="s">
        <v>1621</v>
      </c>
      <c r="J668" s="53" t="s">
        <v>1621</v>
      </c>
      <c r="K668" s="53" t="s">
        <v>1621</v>
      </c>
      <c r="L668" s="53" t="s">
        <v>1621</v>
      </c>
      <c r="M668" s="53" t="s">
        <v>1621</v>
      </c>
      <c r="N668" s="53" t="s">
        <v>1621</v>
      </c>
      <c r="O668" s="53" t="s">
        <v>1621</v>
      </c>
      <c r="P668" s="53" t="s">
        <v>1621</v>
      </c>
      <c r="Q668" s="53" t="s">
        <v>1621</v>
      </c>
    </row>
    <row r="669" spans="1:17" ht="38.25" x14ac:dyDescent="0.2">
      <c r="A669" s="56" t="s">
        <v>2373</v>
      </c>
      <c r="B669" s="35" t="s">
        <v>1777</v>
      </c>
      <c r="C669" s="52" t="s">
        <v>1621</v>
      </c>
      <c r="D669" s="52" t="s">
        <v>1621</v>
      </c>
      <c r="E669" s="55"/>
      <c r="F669" s="52">
        <v>25874</v>
      </c>
      <c r="G669" s="55"/>
      <c r="H669" s="52" t="s">
        <v>1621</v>
      </c>
      <c r="I669" s="53" t="s">
        <v>1621</v>
      </c>
      <c r="J669" s="53" t="s">
        <v>1621</v>
      </c>
      <c r="K669" s="53" t="s">
        <v>1621</v>
      </c>
      <c r="L669" s="53" t="s">
        <v>1621</v>
      </c>
      <c r="M669" s="53" t="s">
        <v>1621</v>
      </c>
      <c r="N669" s="53" t="s">
        <v>1621</v>
      </c>
      <c r="O669" s="53" t="s">
        <v>1621</v>
      </c>
      <c r="P669" s="53" t="s">
        <v>1621</v>
      </c>
      <c r="Q669" s="53" t="s">
        <v>1621</v>
      </c>
    </row>
    <row r="670" spans="1:17" ht="25.5" x14ac:dyDescent="0.2">
      <c r="A670" s="56" t="s">
        <v>2374</v>
      </c>
      <c r="B670" s="35" t="s">
        <v>1779</v>
      </c>
      <c r="C670" s="52" t="s">
        <v>1621</v>
      </c>
      <c r="D670" s="52">
        <v>26864</v>
      </c>
      <c r="E670" s="55"/>
      <c r="F670" s="52">
        <v>31349</v>
      </c>
      <c r="G670" s="43">
        <v>-18.600000000000001</v>
      </c>
      <c r="H670" s="52" t="s">
        <v>1621</v>
      </c>
      <c r="I670" s="53" t="s">
        <v>1621</v>
      </c>
      <c r="J670" s="53">
        <v>22098</v>
      </c>
      <c r="K670" s="53">
        <v>22816</v>
      </c>
      <c r="L670" s="53">
        <v>23805</v>
      </c>
      <c r="M670" s="53" t="s">
        <v>1621</v>
      </c>
      <c r="N670" s="53" t="s">
        <v>1621</v>
      </c>
      <c r="O670" s="53" t="s">
        <v>1621</v>
      </c>
      <c r="P670" s="53" t="s">
        <v>1621</v>
      </c>
      <c r="Q670" s="53" t="s">
        <v>1621</v>
      </c>
    </row>
    <row r="671" spans="1:17" ht="38.25" x14ac:dyDescent="0.2">
      <c r="A671" s="34" t="s">
        <v>2375</v>
      </c>
      <c r="B671" s="35" t="s">
        <v>1781</v>
      </c>
      <c r="C671" s="46">
        <v>86</v>
      </c>
      <c r="D671" s="42">
        <v>25834</v>
      </c>
      <c r="E671" s="43">
        <v>5.6</v>
      </c>
      <c r="F671" s="42">
        <v>29237</v>
      </c>
      <c r="G671" s="43">
        <v>2.6</v>
      </c>
      <c r="H671" s="52">
        <v>7121</v>
      </c>
      <c r="I671" s="47">
        <v>12497</v>
      </c>
      <c r="J671" s="53">
        <v>15019</v>
      </c>
      <c r="K671" s="47">
        <v>18846</v>
      </c>
      <c r="L671" s="44">
        <v>22964</v>
      </c>
      <c r="M671" s="47">
        <v>29467</v>
      </c>
      <c r="N671" s="53">
        <v>34501</v>
      </c>
      <c r="O671" s="53">
        <v>37374</v>
      </c>
      <c r="P671" s="53">
        <v>42112</v>
      </c>
      <c r="Q671" s="53" t="s">
        <v>1621</v>
      </c>
    </row>
    <row r="672" spans="1:17" ht="25.5" x14ac:dyDescent="0.2">
      <c r="A672" s="56" t="s">
        <v>2376</v>
      </c>
      <c r="B672" s="35" t="s">
        <v>1783</v>
      </c>
      <c r="C672" s="52">
        <v>18</v>
      </c>
      <c r="D672" s="52">
        <v>35283</v>
      </c>
      <c r="E672" s="43">
        <v>10</v>
      </c>
      <c r="F672" s="46">
        <v>39664</v>
      </c>
      <c r="G672" s="43">
        <v>7.5</v>
      </c>
      <c r="H672" s="52" t="s">
        <v>1621</v>
      </c>
      <c r="I672" s="53">
        <v>24196</v>
      </c>
      <c r="J672" s="47">
        <v>25617</v>
      </c>
      <c r="K672" s="53">
        <v>26316</v>
      </c>
      <c r="L672" s="47">
        <v>31225</v>
      </c>
      <c r="M672" s="53">
        <v>42272</v>
      </c>
      <c r="N672" s="53">
        <v>48985</v>
      </c>
      <c r="O672" s="53">
        <v>51169</v>
      </c>
      <c r="P672" s="53" t="s">
        <v>1621</v>
      </c>
      <c r="Q672" s="53" t="s">
        <v>1621</v>
      </c>
    </row>
    <row r="673" spans="1:17" ht="25.5" x14ac:dyDescent="0.2">
      <c r="A673" s="56" t="s">
        <v>2377</v>
      </c>
      <c r="B673" s="35" t="s">
        <v>1785</v>
      </c>
      <c r="C673" s="52">
        <v>19</v>
      </c>
      <c r="D673" s="46">
        <v>25053</v>
      </c>
      <c r="E673" s="55"/>
      <c r="F673" s="46">
        <v>28124</v>
      </c>
      <c r="G673" s="55"/>
      <c r="H673" s="52" t="s">
        <v>1621</v>
      </c>
      <c r="I673" s="53">
        <v>15121</v>
      </c>
      <c r="J673" s="53">
        <v>17496</v>
      </c>
      <c r="K673" s="53">
        <v>19844</v>
      </c>
      <c r="L673" s="47">
        <v>23282</v>
      </c>
      <c r="M673" s="53" t="s">
        <v>1621</v>
      </c>
      <c r="N673" s="53" t="s">
        <v>1621</v>
      </c>
      <c r="O673" s="53" t="s">
        <v>1621</v>
      </c>
      <c r="P673" s="53" t="s">
        <v>1621</v>
      </c>
      <c r="Q673" s="53" t="s">
        <v>1621</v>
      </c>
    </row>
    <row r="674" spans="1:17" ht="38.25" x14ac:dyDescent="0.2">
      <c r="A674" s="56" t="s">
        <v>2378</v>
      </c>
      <c r="B674" s="35" t="s">
        <v>1787</v>
      </c>
      <c r="C674" s="52" t="s">
        <v>1621</v>
      </c>
      <c r="D674" s="52" t="s">
        <v>1621</v>
      </c>
      <c r="E674" s="55"/>
      <c r="F674" s="52">
        <v>35129</v>
      </c>
      <c r="G674" s="43">
        <v>16.2</v>
      </c>
      <c r="H674" s="52" t="s">
        <v>1621</v>
      </c>
      <c r="I674" s="53" t="s">
        <v>1621</v>
      </c>
      <c r="J674" s="53" t="s">
        <v>1621</v>
      </c>
      <c r="K674" s="53">
        <v>20124</v>
      </c>
      <c r="L674" s="53" t="s">
        <v>1621</v>
      </c>
      <c r="M674" s="53" t="s">
        <v>1621</v>
      </c>
      <c r="N674" s="53" t="s">
        <v>1621</v>
      </c>
      <c r="O674" s="53" t="s">
        <v>1621</v>
      </c>
      <c r="P674" s="53" t="s">
        <v>1621</v>
      </c>
      <c r="Q674" s="53" t="s">
        <v>1621</v>
      </c>
    </row>
    <row r="675" spans="1:17" ht="25.5" x14ac:dyDescent="0.2">
      <c r="A675" s="56" t="s">
        <v>2379</v>
      </c>
      <c r="B675" s="35" t="s">
        <v>1789</v>
      </c>
      <c r="C675" s="52" t="s">
        <v>1621</v>
      </c>
      <c r="D675" s="52">
        <v>30147</v>
      </c>
      <c r="E675" s="43">
        <v>6.2</v>
      </c>
      <c r="F675" s="46">
        <v>27494</v>
      </c>
      <c r="G675" s="43">
        <v>-21.8</v>
      </c>
      <c r="H675" s="52" t="s">
        <v>1621</v>
      </c>
      <c r="I675" s="53" t="s">
        <v>1621</v>
      </c>
      <c r="J675" s="53" t="s">
        <v>1621</v>
      </c>
      <c r="K675" s="53">
        <v>21019</v>
      </c>
      <c r="L675" s="53">
        <v>26901</v>
      </c>
      <c r="M675" s="53">
        <v>31026</v>
      </c>
      <c r="N675" s="53" t="s">
        <v>1621</v>
      </c>
      <c r="O675" s="53" t="s">
        <v>1621</v>
      </c>
      <c r="P675" s="53" t="s">
        <v>1621</v>
      </c>
      <c r="Q675" s="53" t="s">
        <v>1621</v>
      </c>
    </row>
    <row r="676" spans="1:17" ht="25.5" x14ac:dyDescent="0.2">
      <c r="A676" s="56" t="s">
        <v>2380</v>
      </c>
      <c r="B676" s="35" t="s">
        <v>1791</v>
      </c>
      <c r="C676" s="52">
        <v>18</v>
      </c>
      <c r="D676" s="52" t="s">
        <v>1621</v>
      </c>
      <c r="E676" s="55"/>
      <c r="F676" s="46">
        <v>17664</v>
      </c>
      <c r="G676" s="43">
        <v>-6.8</v>
      </c>
      <c r="H676" s="52" t="s">
        <v>1621</v>
      </c>
      <c r="I676" s="53">
        <v>6487</v>
      </c>
      <c r="J676" s="53">
        <v>7215</v>
      </c>
      <c r="K676" s="53">
        <v>8239</v>
      </c>
      <c r="L676" s="53">
        <v>9797</v>
      </c>
      <c r="M676" s="53">
        <v>20407</v>
      </c>
      <c r="N676" s="53">
        <v>23820</v>
      </c>
      <c r="O676" s="53">
        <v>25797</v>
      </c>
      <c r="P676" s="53" t="s">
        <v>1621</v>
      </c>
      <c r="Q676" s="53" t="s">
        <v>1621</v>
      </c>
    </row>
    <row r="677" spans="1:17" ht="38.25" x14ac:dyDescent="0.2">
      <c r="A677" s="56" t="s">
        <v>2381</v>
      </c>
      <c r="B677" s="35" t="s">
        <v>1793</v>
      </c>
      <c r="C677" s="52">
        <v>22</v>
      </c>
      <c r="D677" s="46">
        <v>25550</v>
      </c>
      <c r="E677" s="43">
        <v>3</v>
      </c>
      <c r="F677" s="46">
        <v>30472</v>
      </c>
      <c r="G677" s="43">
        <v>-11.7</v>
      </c>
      <c r="H677" s="52" t="s">
        <v>1621</v>
      </c>
      <c r="I677" s="53" t="s">
        <v>1621</v>
      </c>
      <c r="J677" s="53">
        <v>16476</v>
      </c>
      <c r="K677" s="53">
        <v>19718</v>
      </c>
      <c r="L677" s="47">
        <v>23151</v>
      </c>
      <c r="M677" s="53">
        <v>29770</v>
      </c>
      <c r="N677" s="53" t="s">
        <v>1621</v>
      </c>
      <c r="O677" s="53" t="s">
        <v>1621</v>
      </c>
      <c r="P677" s="53" t="s">
        <v>1621</v>
      </c>
      <c r="Q677" s="53" t="s">
        <v>1621</v>
      </c>
    </row>
    <row r="678" spans="1:17" ht="51" x14ac:dyDescent="0.2">
      <c r="A678" s="34" t="s">
        <v>2382</v>
      </c>
      <c r="B678" s="35" t="s">
        <v>1795</v>
      </c>
      <c r="C678" s="42">
        <v>119</v>
      </c>
      <c r="D678" s="42">
        <v>35922</v>
      </c>
      <c r="E678" s="43">
        <v>13.8</v>
      </c>
      <c r="F678" s="42">
        <v>37471</v>
      </c>
      <c r="G678" s="43">
        <v>12.5</v>
      </c>
      <c r="H678" s="46">
        <v>18426</v>
      </c>
      <c r="I678" s="44">
        <v>25427</v>
      </c>
      <c r="J678" s="44">
        <v>28033</v>
      </c>
      <c r="K678" s="44">
        <v>29750</v>
      </c>
      <c r="L678" s="44">
        <v>32785</v>
      </c>
      <c r="M678" s="44">
        <v>39391</v>
      </c>
      <c r="N678" s="44">
        <v>44543</v>
      </c>
      <c r="O678" s="44">
        <v>46197</v>
      </c>
      <c r="P678" s="47">
        <v>48866</v>
      </c>
      <c r="Q678" s="53">
        <v>59367</v>
      </c>
    </row>
    <row r="679" spans="1:17" ht="38.25" x14ac:dyDescent="0.2">
      <c r="A679" s="56" t="s">
        <v>2383</v>
      </c>
      <c r="B679" s="35" t="s">
        <v>1797</v>
      </c>
      <c r="C679" s="42">
        <v>119</v>
      </c>
      <c r="D679" s="42">
        <v>35922</v>
      </c>
      <c r="E679" s="43">
        <v>13.8</v>
      </c>
      <c r="F679" s="42">
        <v>37471</v>
      </c>
      <c r="G679" s="43">
        <v>12.5</v>
      </c>
      <c r="H679" s="46">
        <v>18426</v>
      </c>
      <c r="I679" s="44">
        <v>25427</v>
      </c>
      <c r="J679" s="44">
        <v>28033</v>
      </c>
      <c r="K679" s="44">
        <v>29750</v>
      </c>
      <c r="L679" s="44">
        <v>32785</v>
      </c>
      <c r="M679" s="44">
        <v>39391</v>
      </c>
      <c r="N679" s="44">
        <v>44543</v>
      </c>
      <c r="O679" s="44">
        <v>46197</v>
      </c>
      <c r="P679" s="47">
        <v>48866</v>
      </c>
      <c r="Q679" s="53">
        <v>59367</v>
      </c>
    </row>
    <row r="680" spans="1:17" x14ac:dyDescent="0.2">
      <c r="A680" s="34" t="s">
        <v>2384</v>
      </c>
      <c r="B680" s="35" t="s">
        <v>1799</v>
      </c>
      <c r="C680" s="42">
        <v>257</v>
      </c>
      <c r="D680" s="42">
        <v>29909</v>
      </c>
      <c r="E680" s="43">
        <v>3.8</v>
      </c>
      <c r="F680" s="42">
        <v>32030</v>
      </c>
      <c r="G680" s="43">
        <v>7.5</v>
      </c>
      <c r="H680" s="46">
        <v>10489</v>
      </c>
      <c r="I680" s="44">
        <v>16869</v>
      </c>
      <c r="J680" s="44">
        <v>18868</v>
      </c>
      <c r="K680" s="44">
        <v>21261</v>
      </c>
      <c r="L680" s="44">
        <v>24898</v>
      </c>
      <c r="M680" s="44">
        <v>34793</v>
      </c>
      <c r="N680" s="44">
        <v>40137</v>
      </c>
      <c r="O680" s="44">
        <v>43647</v>
      </c>
      <c r="P680" s="44">
        <v>46472</v>
      </c>
      <c r="Q680" s="47">
        <v>53935</v>
      </c>
    </row>
    <row r="681" spans="1:17" x14ac:dyDescent="0.2">
      <c r="A681" s="56" t="s">
        <v>2385</v>
      </c>
      <c r="B681" s="35" t="s">
        <v>1801</v>
      </c>
      <c r="C681" s="42">
        <v>257</v>
      </c>
      <c r="D681" s="42">
        <v>29909</v>
      </c>
      <c r="E681" s="43">
        <v>3.8</v>
      </c>
      <c r="F681" s="42">
        <v>32030</v>
      </c>
      <c r="G681" s="43">
        <v>7.5</v>
      </c>
      <c r="H681" s="46">
        <v>10489</v>
      </c>
      <c r="I681" s="44">
        <v>16869</v>
      </c>
      <c r="J681" s="44">
        <v>18868</v>
      </c>
      <c r="K681" s="44">
        <v>21261</v>
      </c>
      <c r="L681" s="44">
        <v>24898</v>
      </c>
      <c r="M681" s="44">
        <v>34793</v>
      </c>
      <c r="N681" s="44">
        <v>40137</v>
      </c>
      <c r="O681" s="44">
        <v>43647</v>
      </c>
      <c r="P681" s="44">
        <v>46472</v>
      </c>
      <c r="Q681" s="47">
        <v>53935</v>
      </c>
    </row>
    <row r="682" spans="1:17" ht="38.25" x14ac:dyDescent="0.2">
      <c r="A682" s="34" t="s">
        <v>2386</v>
      </c>
      <c r="B682" s="35" t="s">
        <v>1803</v>
      </c>
      <c r="C682" s="42">
        <v>276</v>
      </c>
      <c r="D682" s="42">
        <v>25249</v>
      </c>
      <c r="E682" s="43">
        <v>2</v>
      </c>
      <c r="F682" s="42">
        <v>29673</v>
      </c>
      <c r="G682" s="43">
        <v>-3.5</v>
      </c>
      <c r="H682" s="46">
        <v>10452</v>
      </c>
      <c r="I682" s="44">
        <v>14843</v>
      </c>
      <c r="J682" s="44">
        <v>17218</v>
      </c>
      <c r="K682" s="44">
        <v>19143</v>
      </c>
      <c r="L682" s="44">
        <v>22583</v>
      </c>
      <c r="M682" s="44">
        <v>29083</v>
      </c>
      <c r="N682" s="44">
        <v>33615</v>
      </c>
      <c r="O682" s="47">
        <v>36590</v>
      </c>
      <c r="P682" s="47">
        <v>40344</v>
      </c>
      <c r="Q682" s="53">
        <v>49004</v>
      </c>
    </row>
    <row r="683" spans="1:17" ht="25.5" x14ac:dyDescent="0.2">
      <c r="A683" s="56" t="s">
        <v>2387</v>
      </c>
      <c r="B683" s="35" t="s">
        <v>1805</v>
      </c>
      <c r="C683" s="42">
        <v>176</v>
      </c>
      <c r="D683" s="42">
        <v>28294</v>
      </c>
      <c r="E683" s="43">
        <v>3</v>
      </c>
      <c r="F683" s="42">
        <v>33072</v>
      </c>
      <c r="G683" s="43">
        <v>-4.5999999999999996</v>
      </c>
      <c r="H683" s="46">
        <v>10787</v>
      </c>
      <c r="I683" s="47">
        <v>17211</v>
      </c>
      <c r="J683" s="47">
        <v>19780</v>
      </c>
      <c r="K683" s="44">
        <v>22378</v>
      </c>
      <c r="L683" s="44">
        <v>25135</v>
      </c>
      <c r="M683" s="44">
        <v>32552</v>
      </c>
      <c r="N683" s="47">
        <v>37497</v>
      </c>
      <c r="O683" s="47">
        <v>41006</v>
      </c>
      <c r="P683" s="47">
        <v>44664</v>
      </c>
      <c r="Q683" s="53" t="s">
        <v>1621</v>
      </c>
    </row>
    <row r="684" spans="1:17" ht="25.5" x14ac:dyDescent="0.2">
      <c r="A684" s="56" t="s">
        <v>2388</v>
      </c>
      <c r="B684" s="35" t="s">
        <v>1807</v>
      </c>
      <c r="C684" s="46">
        <v>58</v>
      </c>
      <c r="D684" s="46">
        <v>22226</v>
      </c>
      <c r="E684" s="43">
        <v>13.3</v>
      </c>
      <c r="F684" s="42">
        <v>25011</v>
      </c>
      <c r="G684" s="43">
        <v>12.9</v>
      </c>
      <c r="H684" s="46">
        <v>11053</v>
      </c>
      <c r="I684" s="47">
        <v>14317</v>
      </c>
      <c r="J684" s="47">
        <v>15885</v>
      </c>
      <c r="K684" s="47">
        <v>17263</v>
      </c>
      <c r="L684" s="44">
        <v>19709</v>
      </c>
      <c r="M684" s="47">
        <v>24853</v>
      </c>
      <c r="N684" s="47">
        <v>28512</v>
      </c>
      <c r="O684" s="47">
        <v>30529</v>
      </c>
      <c r="P684" s="53">
        <v>32763</v>
      </c>
      <c r="Q684" s="53" t="s">
        <v>1621</v>
      </c>
    </row>
    <row r="685" spans="1:17" ht="25.5" x14ac:dyDescent="0.2">
      <c r="A685" s="56" t="s">
        <v>2389</v>
      </c>
      <c r="B685" s="35" t="s">
        <v>1809</v>
      </c>
      <c r="C685" s="52">
        <v>42</v>
      </c>
      <c r="D685" s="46">
        <v>20192</v>
      </c>
      <c r="E685" s="43">
        <v>7.9</v>
      </c>
      <c r="F685" s="46">
        <v>21855</v>
      </c>
      <c r="G685" s="43">
        <v>5.0999999999999996</v>
      </c>
      <c r="H685" s="52">
        <v>8960</v>
      </c>
      <c r="I685" s="53">
        <v>12289</v>
      </c>
      <c r="J685" s="53">
        <v>13315</v>
      </c>
      <c r="K685" s="47">
        <v>14579</v>
      </c>
      <c r="L685" s="53">
        <v>17213</v>
      </c>
      <c r="M685" s="47">
        <v>22205</v>
      </c>
      <c r="N685" s="53">
        <v>24897</v>
      </c>
      <c r="O685" s="53">
        <v>26085</v>
      </c>
      <c r="P685" s="53" t="s">
        <v>1621</v>
      </c>
      <c r="Q685" s="53" t="s">
        <v>1621</v>
      </c>
    </row>
    <row r="686" spans="1:17" ht="38.25" x14ac:dyDescent="0.2">
      <c r="A686" s="34" t="s">
        <v>2390</v>
      </c>
      <c r="B686" s="35" t="s">
        <v>1811</v>
      </c>
      <c r="C686" s="46">
        <v>37</v>
      </c>
      <c r="D686" s="46">
        <v>23775</v>
      </c>
      <c r="E686" s="43">
        <v>5</v>
      </c>
      <c r="F686" s="52" t="s">
        <v>1621</v>
      </c>
      <c r="G686" s="55"/>
      <c r="H686" s="52" t="s">
        <v>1621</v>
      </c>
      <c r="I686" s="53">
        <v>9110</v>
      </c>
      <c r="J686" s="53">
        <v>11991</v>
      </c>
      <c r="K686" s="53">
        <v>15165</v>
      </c>
      <c r="L686" s="53">
        <v>20207</v>
      </c>
      <c r="M686" s="47">
        <v>27691</v>
      </c>
      <c r="N686" s="47">
        <v>31663</v>
      </c>
      <c r="O686" s="53">
        <v>33101</v>
      </c>
      <c r="P686" s="53">
        <v>36390</v>
      </c>
      <c r="Q686" s="53" t="s">
        <v>1621</v>
      </c>
    </row>
    <row r="687" spans="1:17" ht="25.5" x14ac:dyDescent="0.2">
      <c r="A687" s="56" t="s">
        <v>2391</v>
      </c>
      <c r="B687" s="35" t="s">
        <v>1813</v>
      </c>
      <c r="C687" s="52" t="s">
        <v>1621</v>
      </c>
      <c r="D687" s="52" t="s">
        <v>1621</v>
      </c>
      <c r="E687" s="55"/>
      <c r="F687" s="52">
        <v>34429</v>
      </c>
      <c r="G687" s="43">
        <v>-0.3</v>
      </c>
      <c r="H687" s="52" t="s">
        <v>1621</v>
      </c>
      <c r="I687" s="53" t="s">
        <v>1621</v>
      </c>
      <c r="J687" s="53" t="s">
        <v>1621</v>
      </c>
      <c r="K687" s="53" t="s">
        <v>1621</v>
      </c>
      <c r="L687" s="53" t="s">
        <v>1621</v>
      </c>
      <c r="M687" s="53" t="s">
        <v>1621</v>
      </c>
      <c r="N687" s="53" t="s">
        <v>1621</v>
      </c>
      <c r="O687" s="53" t="s">
        <v>1621</v>
      </c>
      <c r="P687" s="53" t="s">
        <v>1621</v>
      </c>
      <c r="Q687" s="53" t="s">
        <v>1621</v>
      </c>
    </row>
    <row r="688" spans="1:17" ht="38.25" x14ac:dyDescent="0.2">
      <c r="A688" s="56" t="s">
        <v>2392</v>
      </c>
      <c r="B688" s="35" t="s">
        <v>1815</v>
      </c>
      <c r="C688" s="52" t="s">
        <v>1621</v>
      </c>
      <c r="D688" s="52" t="s">
        <v>1621</v>
      </c>
      <c r="E688" s="55"/>
      <c r="F688" s="52">
        <v>28944</v>
      </c>
      <c r="G688" s="43">
        <v>2.8</v>
      </c>
      <c r="H688" s="52" t="s">
        <v>1621</v>
      </c>
      <c r="I688" s="53" t="s">
        <v>1621</v>
      </c>
      <c r="J688" s="53" t="s">
        <v>1621</v>
      </c>
      <c r="K688" s="53" t="s">
        <v>1621</v>
      </c>
      <c r="L688" s="53" t="s">
        <v>1621</v>
      </c>
      <c r="M688" s="53" t="s">
        <v>1621</v>
      </c>
      <c r="N688" s="53" t="s">
        <v>1621</v>
      </c>
      <c r="O688" s="53" t="s">
        <v>1621</v>
      </c>
      <c r="P688" s="53" t="s">
        <v>1621</v>
      </c>
      <c r="Q688" s="53" t="s">
        <v>1621</v>
      </c>
    </row>
    <row r="689" spans="1:17" ht="25.5" x14ac:dyDescent="0.2">
      <c r="A689" s="56" t="s">
        <v>2393</v>
      </c>
      <c r="B689" s="35" t="s">
        <v>1817</v>
      </c>
      <c r="C689" s="52">
        <v>9</v>
      </c>
      <c r="D689" s="52">
        <v>30785</v>
      </c>
      <c r="E689" s="43">
        <v>6.6</v>
      </c>
      <c r="F689" s="46">
        <v>31901</v>
      </c>
      <c r="G689" s="43">
        <v>16</v>
      </c>
      <c r="H689" s="52" t="s">
        <v>1621</v>
      </c>
      <c r="I689" s="53">
        <v>20207</v>
      </c>
      <c r="J689" s="53">
        <v>22225</v>
      </c>
      <c r="K689" s="53">
        <v>23108</v>
      </c>
      <c r="L689" s="53">
        <v>27120</v>
      </c>
      <c r="M689" s="53">
        <v>33214</v>
      </c>
      <c r="N689" s="53" t="s">
        <v>1621</v>
      </c>
      <c r="O689" s="53" t="s">
        <v>1621</v>
      </c>
      <c r="P689" s="53" t="s">
        <v>1621</v>
      </c>
      <c r="Q689" s="53" t="s">
        <v>1621</v>
      </c>
    </row>
    <row r="690" spans="1:17" ht="38.25" x14ac:dyDescent="0.2">
      <c r="A690" s="56" t="s">
        <v>2394</v>
      </c>
      <c r="B690" s="35" t="s">
        <v>1819</v>
      </c>
      <c r="C690" s="52">
        <v>20</v>
      </c>
      <c r="D690" s="52">
        <v>18534</v>
      </c>
      <c r="E690" s="55"/>
      <c r="F690" s="52" t="s">
        <v>1621</v>
      </c>
      <c r="G690" s="55"/>
      <c r="H690" s="52" t="s">
        <v>1621</v>
      </c>
      <c r="I690" s="53" t="s">
        <v>1621</v>
      </c>
      <c r="J690" s="53" t="s">
        <v>1621</v>
      </c>
      <c r="K690" s="53" t="s">
        <v>1621</v>
      </c>
      <c r="L690" s="53" t="s">
        <v>1621</v>
      </c>
      <c r="M690" s="53">
        <v>21471</v>
      </c>
      <c r="N690" s="53">
        <v>25615</v>
      </c>
      <c r="O690" s="53" t="s">
        <v>1621</v>
      </c>
      <c r="P690" s="53" t="s">
        <v>1621</v>
      </c>
      <c r="Q690" s="53" t="s">
        <v>1621</v>
      </c>
    </row>
    <row r="691" spans="1:17" ht="25.5" x14ac:dyDescent="0.2">
      <c r="A691" s="34" t="s">
        <v>2395</v>
      </c>
      <c r="B691" s="35" t="s">
        <v>1821</v>
      </c>
      <c r="C691" s="46">
        <v>38</v>
      </c>
      <c r="D691" s="46">
        <v>24240</v>
      </c>
      <c r="E691" s="43">
        <v>-1.2</v>
      </c>
      <c r="F691" s="46">
        <v>29628</v>
      </c>
      <c r="G691" s="43">
        <v>-1.2</v>
      </c>
      <c r="H691" s="52">
        <v>9072</v>
      </c>
      <c r="I691" s="53">
        <v>13045</v>
      </c>
      <c r="J691" s="53">
        <v>15368</v>
      </c>
      <c r="K691" s="53">
        <v>16839</v>
      </c>
      <c r="L691" s="47">
        <v>21661</v>
      </c>
      <c r="M691" s="53">
        <v>27865</v>
      </c>
      <c r="N691" s="53">
        <v>33666</v>
      </c>
      <c r="O691" s="53">
        <v>36217</v>
      </c>
      <c r="P691" s="53" t="s">
        <v>1621</v>
      </c>
      <c r="Q691" s="53" t="s">
        <v>1621</v>
      </c>
    </row>
    <row r="692" spans="1:17" ht="25.5" x14ac:dyDescent="0.2">
      <c r="A692" s="56" t="s">
        <v>2396</v>
      </c>
      <c r="B692" s="35" t="s">
        <v>1823</v>
      </c>
      <c r="C692" s="52">
        <v>15</v>
      </c>
      <c r="D692" s="52">
        <v>24064</v>
      </c>
      <c r="E692" s="43">
        <v>-1.4</v>
      </c>
      <c r="F692" s="46">
        <v>27991</v>
      </c>
      <c r="G692" s="43">
        <v>1.5</v>
      </c>
      <c r="H692" s="52" t="s">
        <v>1621</v>
      </c>
      <c r="I692" s="53">
        <v>13172</v>
      </c>
      <c r="J692" s="53">
        <v>15080</v>
      </c>
      <c r="K692" s="53">
        <v>16613</v>
      </c>
      <c r="L692" s="53">
        <v>21704</v>
      </c>
      <c r="M692" s="53">
        <v>28262</v>
      </c>
      <c r="N692" s="53" t="s">
        <v>1621</v>
      </c>
      <c r="O692" s="53" t="s">
        <v>1621</v>
      </c>
      <c r="P692" s="53" t="s">
        <v>1621</v>
      </c>
      <c r="Q692" s="53" t="s">
        <v>1621</v>
      </c>
    </row>
    <row r="693" spans="1:17" ht="38.25" x14ac:dyDescent="0.2">
      <c r="A693" s="56" t="s">
        <v>2397</v>
      </c>
      <c r="B693" s="35" t="s">
        <v>1825</v>
      </c>
      <c r="C693" s="52" t="s">
        <v>1621</v>
      </c>
      <c r="D693" s="52">
        <v>35492</v>
      </c>
      <c r="E693" s="55"/>
      <c r="F693" s="52">
        <v>41917</v>
      </c>
      <c r="G693" s="43">
        <v>5.9</v>
      </c>
      <c r="H693" s="52" t="s">
        <v>1621</v>
      </c>
      <c r="I693" s="53">
        <v>24312</v>
      </c>
      <c r="J693" s="53">
        <v>25506</v>
      </c>
      <c r="K693" s="53">
        <v>25614</v>
      </c>
      <c r="L693" s="53">
        <v>29923</v>
      </c>
      <c r="M693" s="53" t="s">
        <v>1621</v>
      </c>
      <c r="N693" s="53" t="s">
        <v>1621</v>
      </c>
      <c r="O693" s="53" t="s">
        <v>1621</v>
      </c>
      <c r="P693" s="53" t="s">
        <v>1621</v>
      </c>
      <c r="Q693" s="53" t="s">
        <v>1621</v>
      </c>
    </row>
    <row r="694" spans="1:17" ht="25.5" x14ac:dyDescent="0.2">
      <c r="A694" s="56" t="s">
        <v>2398</v>
      </c>
      <c r="B694" s="35" t="s">
        <v>1827</v>
      </c>
      <c r="C694" s="52">
        <v>16</v>
      </c>
      <c r="D694" s="52">
        <v>20176</v>
      </c>
      <c r="E694" s="43">
        <v>-6.5</v>
      </c>
      <c r="F694" s="52">
        <v>25723</v>
      </c>
      <c r="G694" s="43">
        <v>-9.9</v>
      </c>
      <c r="H694" s="52" t="s">
        <v>1621</v>
      </c>
      <c r="I694" s="53">
        <v>10791</v>
      </c>
      <c r="J694" s="53">
        <v>12536</v>
      </c>
      <c r="K694" s="53">
        <v>13877</v>
      </c>
      <c r="L694" s="53">
        <v>16933</v>
      </c>
      <c r="M694" s="53">
        <v>22507</v>
      </c>
      <c r="N694" s="53" t="s">
        <v>1621</v>
      </c>
      <c r="O694" s="53" t="s">
        <v>1621</v>
      </c>
      <c r="P694" s="53" t="s">
        <v>1621</v>
      </c>
      <c r="Q694" s="53" t="s">
        <v>1621</v>
      </c>
    </row>
    <row r="695" spans="1:17" ht="89.25" x14ac:dyDescent="0.2">
      <c r="A695" s="34" t="s">
        <v>2399</v>
      </c>
      <c r="B695" s="35" t="s">
        <v>1829</v>
      </c>
      <c r="C695" s="52" t="s">
        <v>1621</v>
      </c>
      <c r="D695" s="52" t="s">
        <v>1621</v>
      </c>
      <c r="E695" s="55"/>
      <c r="F695" s="52">
        <v>14945</v>
      </c>
      <c r="G695" s="55"/>
      <c r="H695" s="52" t="s">
        <v>1621</v>
      </c>
      <c r="I695" s="53" t="s">
        <v>1621</v>
      </c>
      <c r="J695" s="53" t="s">
        <v>1621</v>
      </c>
      <c r="K695" s="53" t="s">
        <v>1621</v>
      </c>
      <c r="L695" s="53" t="s">
        <v>1621</v>
      </c>
      <c r="M695" s="53" t="s">
        <v>1621</v>
      </c>
      <c r="N695" s="53" t="s">
        <v>1621</v>
      </c>
      <c r="O695" s="53" t="s">
        <v>1621</v>
      </c>
      <c r="P695" s="53" t="s">
        <v>1621</v>
      </c>
      <c r="Q695" s="53" t="s">
        <v>1621</v>
      </c>
    </row>
    <row r="696" spans="1:17" ht="38.25" x14ac:dyDescent="0.2">
      <c r="A696" s="56" t="s">
        <v>2400</v>
      </c>
      <c r="B696" s="35" t="s">
        <v>1831</v>
      </c>
      <c r="C696" s="52" t="s">
        <v>1621</v>
      </c>
      <c r="D696" s="52" t="s">
        <v>1621</v>
      </c>
      <c r="E696" s="55"/>
      <c r="F696" s="52">
        <v>14945</v>
      </c>
      <c r="G696" s="55"/>
      <c r="H696" s="52" t="s">
        <v>1621</v>
      </c>
      <c r="I696" s="53" t="s">
        <v>1621</v>
      </c>
      <c r="J696" s="53" t="s">
        <v>1621</v>
      </c>
      <c r="K696" s="53" t="s">
        <v>1621</v>
      </c>
      <c r="L696" s="53" t="s">
        <v>1621</v>
      </c>
      <c r="M696" s="53" t="s">
        <v>1621</v>
      </c>
      <c r="N696" s="53" t="s">
        <v>1621</v>
      </c>
      <c r="O696" s="53" t="s">
        <v>1621</v>
      </c>
      <c r="P696" s="53" t="s">
        <v>1621</v>
      </c>
      <c r="Q696" s="53" t="s">
        <v>1621</v>
      </c>
    </row>
    <row r="697" spans="1:17" ht="51" x14ac:dyDescent="0.2">
      <c r="A697" s="56" t="s">
        <v>2401</v>
      </c>
      <c r="B697" s="35" t="s">
        <v>1833</v>
      </c>
      <c r="C697" s="42" t="s">
        <v>1632</v>
      </c>
      <c r="D697" s="42"/>
      <c r="E697" s="55"/>
      <c r="F697" s="42"/>
      <c r="G697" s="55"/>
      <c r="H697" s="42"/>
      <c r="I697" s="44"/>
      <c r="J697" s="44"/>
      <c r="K697" s="44"/>
      <c r="L697" s="44"/>
      <c r="M697" s="44"/>
      <c r="N697" s="44"/>
      <c r="O697" s="44"/>
      <c r="P697" s="44"/>
      <c r="Q697" s="44"/>
    </row>
    <row r="698" spans="1:17" ht="38.25" x14ac:dyDescent="0.2">
      <c r="A698" s="34" t="s">
        <v>2402</v>
      </c>
      <c r="B698" s="35" t="s">
        <v>1835</v>
      </c>
      <c r="C698" s="42" t="s">
        <v>1632</v>
      </c>
      <c r="D698" s="42"/>
      <c r="E698" s="55"/>
      <c r="F698" s="42"/>
      <c r="G698" s="55"/>
      <c r="H698" s="42"/>
      <c r="I698" s="44"/>
      <c r="J698" s="44"/>
      <c r="K698" s="44"/>
      <c r="L698" s="44"/>
      <c r="M698" s="44"/>
      <c r="N698" s="44"/>
      <c r="O698" s="44"/>
      <c r="P698" s="44"/>
      <c r="Q698" s="44"/>
    </row>
    <row r="699" spans="1:17" ht="38.25" x14ac:dyDescent="0.2">
      <c r="A699" s="56" t="s">
        <v>2403</v>
      </c>
      <c r="B699" s="35" t="s">
        <v>1837</v>
      </c>
      <c r="C699" s="42" t="s">
        <v>1632</v>
      </c>
      <c r="D699" s="42"/>
      <c r="E699" s="55"/>
      <c r="F699" s="42"/>
      <c r="G699" s="55"/>
      <c r="H699" s="42"/>
      <c r="I699" s="44"/>
      <c r="J699" s="44"/>
      <c r="K699" s="44"/>
      <c r="L699" s="44"/>
      <c r="M699" s="44"/>
      <c r="N699" s="44"/>
      <c r="O699" s="44"/>
      <c r="P699" s="44"/>
      <c r="Q699" s="44"/>
    </row>
    <row r="700" spans="1:17" x14ac:dyDescent="0.2">
      <c r="A700" s="34" t="s">
        <v>2404</v>
      </c>
      <c r="B700" s="35" t="s">
        <v>1615</v>
      </c>
      <c r="C700" s="42">
        <v>2072</v>
      </c>
      <c r="D700" s="42">
        <v>30457</v>
      </c>
      <c r="E700" s="43">
        <v>6.2</v>
      </c>
      <c r="F700" s="42">
        <v>35788</v>
      </c>
      <c r="G700" s="43">
        <v>8.9</v>
      </c>
      <c r="H700" s="42">
        <v>9568</v>
      </c>
      <c r="I700" s="44">
        <v>15591</v>
      </c>
      <c r="J700" s="44">
        <v>18937</v>
      </c>
      <c r="K700" s="44">
        <v>21919</v>
      </c>
      <c r="L700" s="44">
        <v>26189</v>
      </c>
      <c r="M700" s="44">
        <v>35107</v>
      </c>
      <c r="N700" s="44">
        <v>40910</v>
      </c>
      <c r="O700" s="44">
        <v>44517</v>
      </c>
      <c r="P700" s="44">
        <v>48737</v>
      </c>
      <c r="Q700" s="44">
        <v>62006</v>
      </c>
    </row>
    <row r="701" spans="1:17" ht="25.5" x14ac:dyDescent="0.2">
      <c r="A701" s="34" t="s">
        <v>2405</v>
      </c>
      <c r="B701" s="35" t="s">
        <v>1615</v>
      </c>
      <c r="C701" s="42">
        <v>232</v>
      </c>
      <c r="D701" s="42">
        <v>37424</v>
      </c>
      <c r="E701" s="43">
        <v>6.9</v>
      </c>
      <c r="F701" s="42">
        <v>43036</v>
      </c>
      <c r="G701" s="43">
        <v>9</v>
      </c>
      <c r="H701" s="42">
        <v>21795</v>
      </c>
      <c r="I701" s="44">
        <v>25797</v>
      </c>
      <c r="J701" s="44">
        <v>27607</v>
      </c>
      <c r="K701" s="44">
        <v>29813</v>
      </c>
      <c r="L701" s="44">
        <v>33706</v>
      </c>
      <c r="M701" s="44">
        <v>41731</v>
      </c>
      <c r="N701" s="44">
        <v>47514</v>
      </c>
      <c r="O701" s="44">
        <v>51002</v>
      </c>
      <c r="P701" s="47">
        <v>54571</v>
      </c>
      <c r="Q701" s="53">
        <v>70000</v>
      </c>
    </row>
    <row r="702" spans="1:17" x14ac:dyDescent="0.2">
      <c r="A702" s="34" t="s">
        <v>2406</v>
      </c>
      <c r="B702" s="35" t="s">
        <v>1615</v>
      </c>
      <c r="C702" s="42">
        <v>205</v>
      </c>
      <c r="D702" s="42">
        <v>36828</v>
      </c>
      <c r="E702" s="43">
        <v>7.1</v>
      </c>
      <c r="F702" s="42">
        <v>42776</v>
      </c>
      <c r="G702" s="43">
        <v>8.6999999999999993</v>
      </c>
      <c r="H702" s="42">
        <v>21645</v>
      </c>
      <c r="I702" s="44">
        <v>25682</v>
      </c>
      <c r="J702" s="44">
        <v>27104</v>
      </c>
      <c r="K702" s="44">
        <v>29474</v>
      </c>
      <c r="L702" s="44">
        <v>33258</v>
      </c>
      <c r="M702" s="44">
        <v>40950</v>
      </c>
      <c r="N702" s="44">
        <v>47107</v>
      </c>
      <c r="O702" s="44">
        <v>50710</v>
      </c>
      <c r="P702" s="47">
        <v>54369</v>
      </c>
      <c r="Q702" s="53">
        <v>70000</v>
      </c>
    </row>
    <row r="703" spans="1:17" x14ac:dyDescent="0.2">
      <c r="A703" s="34" t="s">
        <v>2407</v>
      </c>
      <c r="B703" s="35" t="s">
        <v>1615</v>
      </c>
      <c r="C703" s="42">
        <v>1717</v>
      </c>
      <c r="D703" s="42">
        <v>29137</v>
      </c>
      <c r="E703" s="43">
        <v>6.7</v>
      </c>
      <c r="F703" s="42">
        <v>34519</v>
      </c>
      <c r="G703" s="43">
        <v>9.6</v>
      </c>
      <c r="H703" s="42">
        <v>8842</v>
      </c>
      <c r="I703" s="44">
        <v>14243</v>
      </c>
      <c r="J703" s="44">
        <v>17080</v>
      </c>
      <c r="K703" s="44">
        <v>20046</v>
      </c>
      <c r="L703" s="44">
        <v>24793</v>
      </c>
      <c r="M703" s="44">
        <v>33542</v>
      </c>
      <c r="N703" s="44">
        <v>39537</v>
      </c>
      <c r="O703" s="44">
        <v>43059</v>
      </c>
      <c r="P703" s="44">
        <v>47335</v>
      </c>
      <c r="Q703" s="44">
        <v>59866</v>
      </c>
    </row>
    <row r="704" spans="1:17" ht="25.5" x14ac:dyDescent="0.2">
      <c r="A704" s="34" t="s">
        <v>2408</v>
      </c>
      <c r="B704" s="35" t="s">
        <v>1620</v>
      </c>
      <c r="C704" s="52">
        <v>18</v>
      </c>
      <c r="D704" s="46">
        <v>25733</v>
      </c>
      <c r="E704" s="43">
        <v>7.1</v>
      </c>
      <c r="F704" s="46">
        <v>26736</v>
      </c>
      <c r="G704" s="43">
        <v>6.6</v>
      </c>
      <c r="H704" s="52">
        <v>9988</v>
      </c>
      <c r="I704" s="53">
        <v>13437</v>
      </c>
      <c r="J704" s="53">
        <v>14570</v>
      </c>
      <c r="K704" s="53">
        <v>20625</v>
      </c>
      <c r="L704" s="53">
        <v>23346</v>
      </c>
      <c r="M704" s="47">
        <v>28359</v>
      </c>
      <c r="N704" s="53">
        <v>31858</v>
      </c>
      <c r="O704" s="53">
        <v>32597</v>
      </c>
      <c r="P704" s="53" t="s">
        <v>1621</v>
      </c>
      <c r="Q704" s="53" t="s">
        <v>1621</v>
      </c>
    </row>
    <row r="705" spans="1:17" ht="38.25" x14ac:dyDescent="0.2">
      <c r="A705" s="56" t="s">
        <v>2409</v>
      </c>
      <c r="B705" s="35" t="s">
        <v>1623</v>
      </c>
      <c r="C705" s="52">
        <v>18</v>
      </c>
      <c r="D705" s="46">
        <v>26304</v>
      </c>
      <c r="E705" s="43">
        <v>8.1999999999999993</v>
      </c>
      <c r="F705" s="46">
        <v>26978</v>
      </c>
      <c r="G705" s="43">
        <v>6.9</v>
      </c>
      <c r="H705" s="52">
        <v>10278</v>
      </c>
      <c r="I705" s="53" t="s">
        <v>1621</v>
      </c>
      <c r="J705" s="53">
        <v>15354</v>
      </c>
      <c r="K705" s="53">
        <v>21380</v>
      </c>
      <c r="L705" s="53">
        <v>23519</v>
      </c>
      <c r="M705" s="47">
        <v>29072</v>
      </c>
      <c r="N705" s="53">
        <v>31864</v>
      </c>
      <c r="O705" s="53">
        <v>32734</v>
      </c>
      <c r="P705" s="53" t="s">
        <v>1621</v>
      </c>
      <c r="Q705" s="53" t="s">
        <v>1621</v>
      </c>
    </row>
    <row r="706" spans="1:17" x14ac:dyDescent="0.2">
      <c r="A706" s="56" t="s">
        <v>2410</v>
      </c>
      <c r="B706" s="35" t="s">
        <v>1625</v>
      </c>
      <c r="C706" s="52" t="s">
        <v>1621</v>
      </c>
      <c r="D706" s="52" t="s">
        <v>1621</v>
      </c>
      <c r="E706" s="55"/>
      <c r="F706" s="52" t="s">
        <v>1621</v>
      </c>
      <c r="G706" s="55"/>
      <c r="H706" s="52" t="s">
        <v>1621</v>
      </c>
      <c r="I706" s="53" t="s">
        <v>1621</v>
      </c>
      <c r="J706" s="53" t="s">
        <v>1621</v>
      </c>
      <c r="K706" s="53" t="s">
        <v>1621</v>
      </c>
      <c r="L706" s="53" t="s">
        <v>1621</v>
      </c>
      <c r="M706" s="53" t="s">
        <v>1621</v>
      </c>
      <c r="N706" s="53" t="s">
        <v>1621</v>
      </c>
      <c r="O706" s="53" t="s">
        <v>1621</v>
      </c>
      <c r="P706" s="53" t="s">
        <v>1621</v>
      </c>
      <c r="Q706" s="53" t="s">
        <v>1621</v>
      </c>
    </row>
    <row r="707" spans="1:17" x14ac:dyDescent="0.2">
      <c r="A707" s="56" t="s">
        <v>2411</v>
      </c>
      <c r="B707" s="35" t="s">
        <v>1627</v>
      </c>
      <c r="C707" s="42" t="s">
        <v>1632</v>
      </c>
      <c r="D707" s="42"/>
      <c r="E707" s="55"/>
      <c r="F707" s="42"/>
      <c r="G707" s="55"/>
      <c r="H707" s="42"/>
      <c r="I707" s="44"/>
      <c r="J707" s="44"/>
      <c r="K707" s="44"/>
      <c r="L707" s="44"/>
      <c r="M707" s="44"/>
      <c r="N707" s="44"/>
      <c r="O707" s="44"/>
      <c r="P707" s="44"/>
      <c r="Q707" s="44"/>
    </row>
    <row r="708" spans="1:17" x14ac:dyDescent="0.2">
      <c r="A708" s="34" t="s">
        <v>2412</v>
      </c>
      <c r="B708" s="35" t="s">
        <v>1629</v>
      </c>
      <c r="C708" s="52" t="s">
        <v>1621</v>
      </c>
      <c r="D708" s="52" t="s">
        <v>1621</v>
      </c>
      <c r="E708" s="55"/>
      <c r="F708" s="52">
        <v>37752</v>
      </c>
      <c r="G708" s="43">
        <v>3.9</v>
      </c>
      <c r="H708" s="52" t="s">
        <v>1621</v>
      </c>
      <c r="I708" s="53" t="s">
        <v>1621</v>
      </c>
      <c r="J708" s="53" t="s">
        <v>1621</v>
      </c>
      <c r="K708" s="53" t="s">
        <v>1621</v>
      </c>
      <c r="L708" s="53" t="s">
        <v>1621</v>
      </c>
      <c r="M708" s="53" t="s">
        <v>1621</v>
      </c>
      <c r="N708" s="53" t="s">
        <v>1621</v>
      </c>
      <c r="O708" s="53" t="s">
        <v>1621</v>
      </c>
      <c r="P708" s="53" t="s">
        <v>1621</v>
      </c>
      <c r="Q708" s="53" t="s">
        <v>1621</v>
      </c>
    </row>
    <row r="709" spans="1:17" x14ac:dyDescent="0.2">
      <c r="A709" s="56" t="s">
        <v>2413</v>
      </c>
      <c r="B709" s="35" t="s">
        <v>1631</v>
      </c>
      <c r="C709" s="42" t="s">
        <v>1632</v>
      </c>
      <c r="D709" s="42"/>
      <c r="E709" s="55"/>
      <c r="F709" s="42"/>
      <c r="G709" s="55"/>
      <c r="H709" s="42"/>
      <c r="I709" s="44"/>
      <c r="J709" s="44"/>
      <c r="K709" s="44"/>
      <c r="L709" s="44"/>
      <c r="M709" s="44"/>
      <c r="N709" s="44"/>
      <c r="O709" s="44"/>
      <c r="P709" s="44"/>
      <c r="Q709" s="44"/>
    </row>
    <row r="710" spans="1:17" ht="25.5" x14ac:dyDescent="0.2">
      <c r="A710" s="56" t="s">
        <v>2414</v>
      </c>
      <c r="B710" s="35" t="s">
        <v>1634</v>
      </c>
      <c r="C710" s="42" t="s">
        <v>1632</v>
      </c>
      <c r="D710" s="42"/>
      <c r="E710" s="55"/>
      <c r="F710" s="42"/>
      <c r="G710" s="55"/>
      <c r="H710" s="42"/>
      <c r="I710" s="44"/>
      <c r="J710" s="44"/>
      <c r="K710" s="44"/>
      <c r="L710" s="44"/>
      <c r="M710" s="44"/>
      <c r="N710" s="44"/>
      <c r="O710" s="44"/>
      <c r="P710" s="44"/>
      <c r="Q710" s="44"/>
    </row>
    <row r="711" spans="1:17" x14ac:dyDescent="0.2">
      <c r="A711" s="56" t="s">
        <v>2415</v>
      </c>
      <c r="B711" s="35" t="s">
        <v>1636</v>
      </c>
      <c r="C711" s="42" t="s">
        <v>1632</v>
      </c>
      <c r="D711" s="42"/>
      <c r="E711" s="55"/>
      <c r="F711" s="42"/>
      <c r="G711" s="55"/>
      <c r="H711" s="42"/>
      <c r="I711" s="44"/>
      <c r="J711" s="44"/>
      <c r="K711" s="44"/>
      <c r="L711" s="44"/>
      <c r="M711" s="44"/>
      <c r="N711" s="44"/>
      <c r="O711" s="44"/>
      <c r="P711" s="44"/>
      <c r="Q711" s="44"/>
    </row>
    <row r="712" spans="1:17" x14ac:dyDescent="0.2">
      <c r="A712" s="56" t="s">
        <v>2416</v>
      </c>
      <c r="B712" s="35" t="s">
        <v>1638</v>
      </c>
      <c r="C712" s="52" t="s">
        <v>1621</v>
      </c>
      <c r="D712" s="52" t="s">
        <v>1621</v>
      </c>
      <c r="E712" s="55"/>
      <c r="F712" s="52">
        <v>39039</v>
      </c>
      <c r="G712" s="43">
        <v>12.6</v>
      </c>
      <c r="H712" s="52" t="s">
        <v>1621</v>
      </c>
      <c r="I712" s="53" t="s">
        <v>1621</v>
      </c>
      <c r="J712" s="53" t="s">
        <v>1621</v>
      </c>
      <c r="K712" s="53" t="s">
        <v>1621</v>
      </c>
      <c r="L712" s="53" t="s">
        <v>1621</v>
      </c>
      <c r="M712" s="53" t="s">
        <v>1621</v>
      </c>
      <c r="N712" s="53" t="s">
        <v>1621</v>
      </c>
      <c r="O712" s="53" t="s">
        <v>1621</v>
      </c>
      <c r="P712" s="53" t="s">
        <v>1621</v>
      </c>
      <c r="Q712" s="53" t="s">
        <v>1621</v>
      </c>
    </row>
    <row r="713" spans="1:17" ht="25.5" x14ac:dyDescent="0.2">
      <c r="A713" s="56" t="s">
        <v>2417</v>
      </c>
      <c r="B713" s="35" t="s">
        <v>1640</v>
      </c>
      <c r="C713" s="42" t="s">
        <v>1849</v>
      </c>
      <c r="D713" s="42"/>
      <c r="E713" s="55"/>
      <c r="F713" s="42"/>
      <c r="G713" s="55"/>
      <c r="H713" s="42"/>
      <c r="I713" s="44"/>
      <c r="J713" s="44"/>
      <c r="K713" s="44"/>
      <c r="L713" s="44"/>
      <c r="M713" s="44"/>
      <c r="N713" s="44"/>
      <c r="O713" s="44"/>
      <c r="P713" s="44"/>
      <c r="Q713" s="44"/>
    </row>
    <row r="714" spans="1:17" x14ac:dyDescent="0.2">
      <c r="A714" s="34" t="s">
        <v>2418</v>
      </c>
      <c r="B714" s="35" t="s">
        <v>1642</v>
      </c>
      <c r="C714" s="42">
        <v>205</v>
      </c>
      <c r="D714" s="42">
        <v>36828</v>
      </c>
      <c r="E714" s="43">
        <v>7.1</v>
      </c>
      <c r="F714" s="42">
        <v>42776</v>
      </c>
      <c r="G714" s="43">
        <v>8.6999999999999993</v>
      </c>
      <c r="H714" s="42">
        <v>21645</v>
      </c>
      <c r="I714" s="44">
        <v>25682</v>
      </c>
      <c r="J714" s="44">
        <v>27104</v>
      </c>
      <c r="K714" s="44">
        <v>29474</v>
      </c>
      <c r="L714" s="44">
        <v>33258</v>
      </c>
      <c r="M714" s="44">
        <v>40950</v>
      </c>
      <c r="N714" s="44">
        <v>47107</v>
      </c>
      <c r="O714" s="44">
        <v>50710</v>
      </c>
      <c r="P714" s="47">
        <v>54369</v>
      </c>
      <c r="Q714" s="53">
        <v>70000</v>
      </c>
    </row>
    <row r="715" spans="1:17" ht="25.5" x14ac:dyDescent="0.2">
      <c r="A715" s="56" t="s">
        <v>2419</v>
      </c>
      <c r="B715" s="35" t="s">
        <v>1644</v>
      </c>
      <c r="C715" s="46">
        <v>30</v>
      </c>
      <c r="D715" s="42">
        <v>33390</v>
      </c>
      <c r="E715" s="55"/>
      <c r="F715" s="42">
        <v>37511</v>
      </c>
      <c r="G715" s="43">
        <v>18.600000000000001</v>
      </c>
      <c r="H715" s="46">
        <v>21821</v>
      </c>
      <c r="I715" s="44">
        <v>25438</v>
      </c>
      <c r="J715" s="44">
        <v>26432</v>
      </c>
      <c r="K715" s="47">
        <v>28101</v>
      </c>
      <c r="L715" s="44">
        <v>31590</v>
      </c>
      <c r="M715" s="47">
        <v>36418</v>
      </c>
      <c r="N715" s="47">
        <v>41089</v>
      </c>
      <c r="O715" s="53">
        <v>43076</v>
      </c>
      <c r="P715" s="53">
        <v>47140</v>
      </c>
      <c r="Q715" s="53" t="s">
        <v>1621</v>
      </c>
    </row>
    <row r="716" spans="1:17" x14ac:dyDescent="0.2">
      <c r="A716" s="56" t="s">
        <v>2420</v>
      </c>
      <c r="B716" s="35" t="s">
        <v>1646</v>
      </c>
      <c r="C716" s="52" t="s">
        <v>1621</v>
      </c>
      <c r="D716" s="52" t="s">
        <v>1621</v>
      </c>
      <c r="E716" s="55"/>
      <c r="F716" s="52" t="s">
        <v>1621</v>
      </c>
      <c r="G716" s="55"/>
      <c r="H716" s="52" t="s">
        <v>1621</v>
      </c>
      <c r="I716" s="53" t="s">
        <v>1621</v>
      </c>
      <c r="J716" s="53" t="s">
        <v>1621</v>
      </c>
      <c r="K716" s="53" t="s">
        <v>1621</v>
      </c>
      <c r="L716" s="53" t="s">
        <v>1621</v>
      </c>
      <c r="M716" s="53" t="s">
        <v>1621</v>
      </c>
      <c r="N716" s="53" t="s">
        <v>1621</v>
      </c>
      <c r="O716" s="53" t="s">
        <v>1621</v>
      </c>
      <c r="P716" s="53" t="s">
        <v>1621</v>
      </c>
      <c r="Q716" s="53" t="s">
        <v>1621</v>
      </c>
    </row>
    <row r="717" spans="1:17" ht="25.5" x14ac:dyDescent="0.2">
      <c r="A717" s="56" t="s">
        <v>2421</v>
      </c>
      <c r="B717" s="35" t="s">
        <v>1648</v>
      </c>
      <c r="C717" s="42" t="s">
        <v>1632</v>
      </c>
      <c r="D717" s="42"/>
      <c r="E717" s="55"/>
      <c r="F717" s="42"/>
      <c r="G717" s="55"/>
      <c r="H717" s="42"/>
      <c r="I717" s="44"/>
      <c r="J717" s="44"/>
      <c r="K717" s="44"/>
      <c r="L717" s="44"/>
      <c r="M717" s="44"/>
      <c r="N717" s="44"/>
      <c r="O717" s="44"/>
      <c r="P717" s="44"/>
      <c r="Q717" s="44"/>
    </row>
    <row r="718" spans="1:17" x14ac:dyDescent="0.2">
      <c r="A718" s="56" t="s">
        <v>2422</v>
      </c>
      <c r="B718" s="35" t="s">
        <v>1650</v>
      </c>
      <c r="C718" s="52" t="s">
        <v>1621</v>
      </c>
      <c r="D718" s="52" t="s">
        <v>1621</v>
      </c>
      <c r="E718" s="55"/>
      <c r="F718" s="52" t="s">
        <v>1621</v>
      </c>
      <c r="G718" s="55"/>
      <c r="H718" s="52" t="s">
        <v>1621</v>
      </c>
      <c r="I718" s="53" t="s">
        <v>1621</v>
      </c>
      <c r="J718" s="53" t="s">
        <v>1621</v>
      </c>
      <c r="K718" s="53" t="s">
        <v>1621</v>
      </c>
      <c r="L718" s="53" t="s">
        <v>1621</v>
      </c>
      <c r="M718" s="53" t="s">
        <v>1621</v>
      </c>
      <c r="N718" s="53" t="s">
        <v>1621</v>
      </c>
      <c r="O718" s="53" t="s">
        <v>1621</v>
      </c>
      <c r="P718" s="53" t="s">
        <v>1621</v>
      </c>
      <c r="Q718" s="53" t="s">
        <v>1621</v>
      </c>
    </row>
    <row r="719" spans="1:17" ht="25.5" x14ac:dyDescent="0.2">
      <c r="A719" s="56" t="s">
        <v>2423</v>
      </c>
      <c r="B719" s="35" t="s">
        <v>1652</v>
      </c>
      <c r="C719" s="52" t="s">
        <v>1621</v>
      </c>
      <c r="D719" s="52" t="s">
        <v>1621</v>
      </c>
      <c r="E719" s="55"/>
      <c r="F719" s="52" t="s">
        <v>1621</v>
      </c>
      <c r="G719" s="55"/>
      <c r="H719" s="52" t="s">
        <v>1621</v>
      </c>
      <c r="I719" s="53" t="s">
        <v>1621</v>
      </c>
      <c r="J719" s="53" t="s">
        <v>1621</v>
      </c>
      <c r="K719" s="53" t="s">
        <v>1621</v>
      </c>
      <c r="L719" s="53" t="s">
        <v>1621</v>
      </c>
      <c r="M719" s="53" t="s">
        <v>1621</v>
      </c>
      <c r="N719" s="53" t="s">
        <v>1621</v>
      </c>
      <c r="O719" s="53" t="s">
        <v>1621</v>
      </c>
      <c r="P719" s="53" t="s">
        <v>1621</v>
      </c>
      <c r="Q719" s="53" t="s">
        <v>1621</v>
      </c>
    </row>
    <row r="720" spans="1:17" ht="25.5" x14ac:dyDescent="0.2">
      <c r="A720" s="56" t="s">
        <v>2424</v>
      </c>
      <c r="B720" s="35" t="s">
        <v>1654</v>
      </c>
      <c r="C720" s="52" t="s">
        <v>1621</v>
      </c>
      <c r="D720" s="52" t="s">
        <v>1621</v>
      </c>
      <c r="E720" s="55"/>
      <c r="F720" s="52" t="s">
        <v>1621</v>
      </c>
      <c r="G720" s="55"/>
      <c r="H720" s="52" t="s">
        <v>1621</v>
      </c>
      <c r="I720" s="53" t="s">
        <v>1621</v>
      </c>
      <c r="J720" s="53" t="s">
        <v>1621</v>
      </c>
      <c r="K720" s="53" t="s">
        <v>1621</v>
      </c>
      <c r="L720" s="53" t="s">
        <v>1621</v>
      </c>
      <c r="M720" s="53" t="s">
        <v>1621</v>
      </c>
      <c r="N720" s="53" t="s">
        <v>1621</v>
      </c>
      <c r="O720" s="53" t="s">
        <v>1621</v>
      </c>
      <c r="P720" s="53" t="s">
        <v>1621</v>
      </c>
      <c r="Q720" s="53" t="s">
        <v>1621</v>
      </c>
    </row>
    <row r="721" spans="1:17" ht="51" x14ac:dyDescent="0.2">
      <c r="A721" s="56" t="s">
        <v>2425</v>
      </c>
      <c r="B721" s="35" t="s">
        <v>1656</v>
      </c>
      <c r="C721" s="52" t="s">
        <v>1621</v>
      </c>
      <c r="D721" s="46">
        <v>35551</v>
      </c>
      <c r="E721" s="43">
        <v>2.8</v>
      </c>
      <c r="F721" s="46">
        <v>36562</v>
      </c>
      <c r="G721" s="43">
        <v>7.1</v>
      </c>
      <c r="H721" s="52" t="s">
        <v>1621</v>
      </c>
      <c r="I721" s="53" t="s">
        <v>1621</v>
      </c>
      <c r="J721" s="53">
        <v>28695</v>
      </c>
      <c r="K721" s="53">
        <v>29426</v>
      </c>
      <c r="L721" s="53">
        <v>32294</v>
      </c>
      <c r="M721" s="53">
        <v>38438</v>
      </c>
      <c r="N721" s="53" t="s">
        <v>1621</v>
      </c>
      <c r="O721" s="53" t="s">
        <v>1621</v>
      </c>
      <c r="P721" s="53" t="s">
        <v>1621</v>
      </c>
      <c r="Q721" s="53" t="s">
        <v>1621</v>
      </c>
    </row>
    <row r="722" spans="1:17" ht="25.5" x14ac:dyDescent="0.2">
      <c r="A722" s="56" t="s">
        <v>2426</v>
      </c>
      <c r="B722" s="35" t="s">
        <v>1658</v>
      </c>
      <c r="C722" s="52" t="s">
        <v>1621</v>
      </c>
      <c r="D722" s="52">
        <v>31433</v>
      </c>
      <c r="E722" s="43">
        <v>3.1</v>
      </c>
      <c r="F722" s="46">
        <v>34007</v>
      </c>
      <c r="G722" s="43">
        <v>-5.2</v>
      </c>
      <c r="H722" s="52" t="s">
        <v>1621</v>
      </c>
      <c r="I722" s="53" t="s">
        <v>1621</v>
      </c>
      <c r="J722" s="53" t="s">
        <v>1621</v>
      </c>
      <c r="K722" s="47">
        <v>26561</v>
      </c>
      <c r="L722" s="53">
        <v>28555</v>
      </c>
      <c r="M722" s="53">
        <v>32944</v>
      </c>
      <c r="N722" s="53" t="s">
        <v>1621</v>
      </c>
      <c r="O722" s="53" t="s">
        <v>1621</v>
      </c>
      <c r="P722" s="53" t="s">
        <v>1621</v>
      </c>
      <c r="Q722" s="53" t="s">
        <v>1621</v>
      </c>
    </row>
    <row r="723" spans="1:17" ht="25.5" x14ac:dyDescent="0.2">
      <c r="A723" s="56" t="s">
        <v>2427</v>
      </c>
      <c r="B723" s="35" t="s">
        <v>1660</v>
      </c>
      <c r="C723" s="52" t="s">
        <v>1621</v>
      </c>
      <c r="D723" s="52" t="s">
        <v>1621</v>
      </c>
      <c r="E723" s="55"/>
      <c r="F723" s="52" t="s">
        <v>1621</v>
      </c>
      <c r="G723" s="55"/>
      <c r="H723" s="52" t="s">
        <v>1621</v>
      </c>
      <c r="I723" s="53" t="s">
        <v>1621</v>
      </c>
      <c r="J723" s="53" t="s">
        <v>1621</v>
      </c>
      <c r="K723" s="53" t="s">
        <v>1621</v>
      </c>
      <c r="L723" s="53" t="s">
        <v>1621</v>
      </c>
      <c r="M723" s="53" t="s">
        <v>1621</v>
      </c>
      <c r="N723" s="53" t="s">
        <v>1621</v>
      </c>
      <c r="O723" s="53" t="s">
        <v>1621</v>
      </c>
      <c r="P723" s="53" t="s">
        <v>1621</v>
      </c>
      <c r="Q723" s="53" t="s">
        <v>1621</v>
      </c>
    </row>
    <row r="724" spans="1:17" ht="25.5" x14ac:dyDescent="0.2">
      <c r="A724" s="56" t="s">
        <v>2428</v>
      </c>
      <c r="B724" s="35" t="s">
        <v>1662</v>
      </c>
      <c r="C724" s="52" t="s">
        <v>1621</v>
      </c>
      <c r="D724" s="42">
        <v>60398</v>
      </c>
      <c r="E724" s="43">
        <v>1.3</v>
      </c>
      <c r="F724" s="42">
        <v>62246</v>
      </c>
      <c r="G724" s="43">
        <v>-1.9</v>
      </c>
      <c r="H724" s="52" t="s">
        <v>1621</v>
      </c>
      <c r="I724" s="53" t="s">
        <v>1621</v>
      </c>
      <c r="J724" s="53" t="s">
        <v>1621</v>
      </c>
      <c r="K724" s="53" t="s">
        <v>1621</v>
      </c>
      <c r="L724" s="53" t="s">
        <v>1621</v>
      </c>
      <c r="M724" s="53" t="s">
        <v>1621</v>
      </c>
      <c r="N724" s="53" t="s">
        <v>1621</v>
      </c>
      <c r="O724" s="53" t="s">
        <v>1621</v>
      </c>
      <c r="P724" s="53" t="s">
        <v>1621</v>
      </c>
      <c r="Q724" s="53" t="s">
        <v>1621</v>
      </c>
    </row>
    <row r="725" spans="1:17" ht="25.5" x14ac:dyDescent="0.2">
      <c r="A725" s="56" t="s">
        <v>2429</v>
      </c>
      <c r="B725" s="35" t="s">
        <v>1664</v>
      </c>
      <c r="C725" s="52">
        <v>11</v>
      </c>
      <c r="D725" s="52">
        <v>46535</v>
      </c>
      <c r="E725" s="43">
        <v>-1.5</v>
      </c>
      <c r="F725" s="46">
        <v>49976</v>
      </c>
      <c r="G725" s="43">
        <v>5.3</v>
      </c>
      <c r="H725" s="52" t="s">
        <v>1621</v>
      </c>
      <c r="I725" s="47">
        <v>30211</v>
      </c>
      <c r="J725" s="47">
        <v>30724</v>
      </c>
      <c r="K725" s="53">
        <v>31615</v>
      </c>
      <c r="L725" s="53">
        <v>38390</v>
      </c>
      <c r="M725" s="53">
        <v>52101</v>
      </c>
      <c r="N725" s="53" t="s">
        <v>1621</v>
      </c>
      <c r="O725" s="53" t="s">
        <v>1621</v>
      </c>
      <c r="P725" s="53" t="s">
        <v>1621</v>
      </c>
      <c r="Q725" s="53" t="s">
        <v>1621</v>
      </c>
    </row>
    <row r="726" spans="1:17" ht="38.25" x14ac:dyDescent="0.2">
      <c r="A726" s="56" t="s">
        <v>2430</v>
      </c>
      <c r="B726" s="35" t="s">
        <v>1666</v>
      </c>
      <c r="C726" s="52" t="s">
        <v>1621</v>
      </c>
      <c r="D726" s="52">
        <v>40038</v>
      </c>
      <c r="E726" s="43">
        <v>-4</v>
      </c>
      <c r="F726" s="52">
        <v>46689</v>
      </c>
      <c r="G726" s="43">
        <v>6.8</v>
      </c>
      <c r="H726" s="52" t="s">
        <v>1621</v>
      </c>
      <c r="I726" s="53" t="s">
        <v>1621</v>
      </c>
      <c r="J726" s="53" t="s">
        <v>1621</v>
      </c>
      <c r="K726" s="53" t="s">
        <v>1621</v>
      </c>
      <c r="L726" s="53">
        <v>37887</v>
      </c>
      <c r="M726" s="53" t="s">
        <v>1621</v>
      </c>
      <c r="N726" s="53" t="s">
        <v>1621</v>
      </c>
      <c r="O726" s="53" t="s">
        <v>1621</v>
      </c>
      <c r="P726" s="53" t="s">
        <v>1621</v>
      </c>
      <c r="Q726" s="53" t="s">
        <v>1621</v>
      </c>
    </row>
    <row r="727" spans="1:17" ht="25.5" x14ac:dyDescent="0.2">
      <c r="A727" s="56" t="s">
        <v>2431</v>
      </c>
      <c r="B727" s="35" t="s">
        <v>1668</v>
      </c>
      <c r="C727" s="52">
        <v>14</v>
      </c>
      <c r="D727" s="52">
        <v>33954</v>
      </c>
      <c r="E727" s="43">
        <v>-0.1</v>
      </c>
      <c r="F727" s="52">
        <v>41639</v>
      </c>
      <c r="G727" s="43">
        <v>6.1</v>
      </c>
      <c r="H727" s="46">
        <v>22364</v>
      </c>
      <c r="I727" s="44">
        <v>23913</v>
      </c>
      <c r="J727" s="44">
        <v>24675</v>
      </c>
      <c r="K727" s="47">
        <v>25358</v>
      </c>
      <c r="L727" s="47">
        <v>27813</v>
      </c>
      <c r="M727" s="53">
        <v>36615</v>
      </c>
      <c r="N727" s="53" t="s">
        <v>1621</v>
      </c>
      <c r="O727" s="53" t="s">
        <v>1621</v>
      </c>
      <c r="P727" s="53" t="s">
        <v>1621</v>
      </c>
      <c r="Q727" s="53" t="s">
        <v>1621</v>
      </c>
    </row>
    <row r="728" spans="1:17" ht="25.5" x14ac:dyDescent="0.2">
      <c r="A728" s="56" t="s">
        <v>2432</v>
      </c>
      <c r="B728" s="35" t="s">
        <v>1670</v>
      </c>
      <c r="C728" s="52" t="s">
        <v>1621</v>
      </c>
      <c r="D728" s="52">
        <v>35521</v>
      </c>
      <c r="E728" s="43">
        <v>2</v>
      </c>
      <c r="F728" s="46">
        <v>39166</v>
      </c>
      <c r="G728" s="43">
        <v>2.4</v>
      </c>
      <c r="H728" s="52" t="s">
        <v>1621</v>
      </c>
      <c r="I728" s="53">
        <v>27189</v>
      </c>
      <c r="J728" s="53">
        <v>28934</v>
      </c>
      <c r="K728" s="53">
        <v>30799</v>
      </c>
      <c r="L728" s="47">
        <v>32390</v>
      </c>
      <c r="M728" s="53">
        <v>37590</v>
      </c>
      <c r="N728" s="53" t="s">
        <v>1621</v>
      </c>
      <c r="O728" s="53" t="s">
        <v>1621</v>
      </c>
      <c r="P728" s="53" t="s">
        <v>1621</v>
      </c>
      <c r="Q728" s="53" t="s">
        <v>1621</v>
      </c>
    </row>
    <row r="729" spans="1:17" ht="25.5" x14ac:dyDescent="0.2">
      <c r="A729" s="56" t="s">
        <v>2433</v>
      </c>
      <c r="B729" s="35" t="s">
        <v>1672</v>
      </c>
      <c r="C729" s="52" t="s">
        <v>1621</v>
      </c>
      <c r="D729" s="52">
        <v>30809</v>
      </c>
      <c r="E729" s="55"/>
      <c r="F729" s="52">
        <v>33606</v>
      </c>
      <c r="G729" s="43">
        <v>23.6</v>
      </c>
      <c r="H729" s="52" t="s">
        <v>1621</v>
      </c>
      <c r="I729" s="53" t="s">
        <v>1621</v>
      </c>
      <c r="J729" s="53" t="s">
        <v>1621</v>
      </c>
      <c r="K729" s="53" t="s">
        <v>1621</v>
      </c>
      <c r="L729" s="53" t="s">
        <v>1621</v>
      </c>
      <c r="M729" s="53" t="s">
        <v>1621</v>
      </c>
      <c r="N729" s="53" t="s">
        <v>1621</v>
      </c>
      <c r="O729" s="53" t="s">
        <v>1621</v>
      </c>
      <c r="P729" s="53" t="s">
        <v>1621</v>
      </c>
      <c r="Q729" s="53" t="s">
        <v>1621</v>
      </c>
    </row>
    <row r="730" spans="1:17" ht="38.25" x14ac:dyDescent="0.2">
      <c r="A730" s="56" t="s">
        <v>2434</v>
      </c>
      <c r="B730" s="35" t="s">
        <v>1674</v>
      </c>
      <c r="C730" s="52">
        <v>27</v>
      </c>
      <c r="D730" s="46">
        <v>36639</v>
      </c>
      <c r="E730" s="43">
        <v>7.9</v>
      </c>
      <c r="F730" s="52">
        <v>44780</v>
      </c>
      <c r="G730" s="43">
        <v>17.7</v>
      </c>
      <c r="H730" s="52" t="s">
        <v>1621</v>
      </c>
      <c r="I730" s="53">
        <v>25495</v>
      </c>
      <c r="J730" s="53">
        <v>28275</v>
      </c>
      <c r="K730" s="47">
        <v>29580</v>
      </c>
      <c r="L730" s="47">
        <v>33444</v>
      </c>
      <c r="M730" s="53">
        <v>40732</v>
      </c>
      <c r="N730" s="53">
        <v>44959</v>
      </c>
      <c r="O730" s="53">
        <v>50323</v>
      </c>
      <c r="P730" s="53" t="s">
        <v>1621</v>
      </c>
      <c r="Q730" s="53" t="s">
        <v>1621</v>
      </c>
    </row>
    <row r="731" spans="1:17" ht="25.5" x14ac:dyDescent="0.2">
      <c r="A731" s="56" t="s">
        <v>2435</v>
      </c>
      <c r="B731" s="35" t="s">
        <v>1676</v>
      </c>
      <c r="C731" s="52">
        <v>13</v>
      </c>
      <c r="D731" s="52">
        <v>35716</v>
      </c>
      <c r="E731" s="43">
        <v>2.9</v>
      </c>
      <c r="F731" s="52">
        <v>45245</v>
      </c>
      <c r="G731" s="43">
        <v>2.8</v>
      </c>
      <c r="H731" s="52" t="s">
        <v>1621</v>
      </c>
      <c r="I731" s="53">
        <v>24586</v>
      </c>
      <c r="J731" s="53">
        <v>26535</v>
      </c>
      <c r="K731" s="53">
        <v>28533</v>
      </c>
      <c r="L731" s="47">
        <v>33500</v>
      </c>
      <c r="M731" s="53">
        <v>39158</v>
      </c>
      <c r="N731" s="53" t="s">
        <v>1621</v>
      </c>
      <c r="O731" s="53" t="s">
        <v>1621</v>
      </c>
      <c r="P731" s="53" t="s">
        <v>1621</v>
      </c>
      <c r="Q731" s="53" t="s">
        <v>1621</v>
      </c>
    </row>
    <row r="732" spans="1:17" ht="25.5" x14ac:dyDescent="0.2">
      <c r="A732" s="56" t="s">
        <v>2436</v>
      </c>
      <c r="B732" s="35" t="s">
        <v>1678</v>
      </c>
      <c r="C732" s="52">
        <v>8</v>
      </c>
      <c r="D732" s="52">
        <v>39101</v>
      </c>
      <c r="E732" s="55"/>
      <c r="F732" s="46">
        <v>41087</v>
      </c>
      <c r="G732" s="43">
        <v>-1.7</v>
      </c>
      <c r="H732" s="52" t="s">
        <v>1621</v>
      </c>
      <c r="I732" s="53" t="s">
        <v>1621</v>
      </c>
      <c r="J732" s="53">
        <v>26894</v>
      </c>
      <c r="K732" s="53">
        <v>30448</v>
      </c>
      <c r="L732" s="53">
        <v>33189</v>
      </c>
      <c r="M732" s="53">
        <v>41190</v>
      </c>
      <c r="N732" s="53" t="s">
        <v>1621</v>
      </c>
      <c r="O732" s="53" t="s">
        <v>1621</v>
      </c>
      <c r="P732" s="53" t="s">
        <v>1621</v>
      </c>
      <c r="Q732" s="53" t="s">
        <v>1621</v>
      </c>
    </row>
    <row r="733" spans="1:17" ht="25.5" x14ac:dyDescent="0.2">
      <c r="A733" s="56" t="s">
        <v>2437</v>
      </c>
      <c r="B733" s="35" t="s">
        <v>1680</v>
      </c>
      <c r="C733" s="52">
        <v>22</v>
      </c>
      <c r="D733" s="46">
        <v>41859</v>
      </c>
      <c r="E733" s="43">
        <v>8.1</v>
      </c>
      <c r="F733" s="46">
        <v>47810</v>
      </c>
      <c r="G733" s="43">
        <v>7.8</v>
      </c>
      <c r="H733" s="52">
        <v>24990</v>
      </c>
      <c r="I733" s="47">
        <v>29753</v>
      </c>
      <c r="J733" s="47">
        <v>33656</v>
      </c>
      <c r="K733" s="47">
        <v>35318</v>
      </c>
      <c r="L733" s="47">
        <v>38236</v>
      </c>
      <c r="M733" s="47">
        <v>47200</v>
      </c>
      <c r="N733" s="53">
        <v>53880</v>
      </c>
      <c r="O733" s="53">
        <v>55467</v>
      </c>
      <c r="P733" s="53" t="s">
        <v>1621</v>
      </c>
      <c r="Q733" s="53" t="s">
        <v>1621</v>
      </c>
    </row>
    <row r="734" spans="1:17" ht="25.5" x14ac:dyDescent="0.2">
      <c r="A734" s="56" t="s">
        <v>2438</v>
      </c>
      <c r="B734" s="35" t="s">
        <v>1682</v>
      </c>
      <c r="C734" s="52">
        <v>14</v>
      </c>
      <c r="D734" s="52">
        <v>54290</v>
      </c>
      <c r="E734" s="43">
        <v>20.2</v>
      </c>
      <c r="F734" s="46">
        <v>56369</v>
      </c>
      <c r="G734" s="43">
        <v>18.2</v>
      </c>
      <c r="H734" s="52" t="s">
        <v>1621</v>
      </c>
      <c r="I734" s="47">
        <v>32937</v>
      </c>
      <c r="J734" s="53">
        <v>35483</v>
      </c>
      <c r="K734" s="53">
        <v>37992</v>
      </c>
      <c r="L734" s="53">
        <v>43760</v>
      </c>
      <c r="M734" s="53">
        <v>65354</v>
      </c>
      <c r="N734" s="53">
        <v>72035</v>
      </c>
      <c r="O734" s="53">
        <v>75094</v>
      </c>
      <c r="P734" s="53" t="s">
        <v>1621</v>
      </c>
      <c r="Q734" s="53" t="s">
        <v>1621</v>
      </c>
    </row>
    <row r="735" spans="1:17" ht="25.5" x14ac:dyDescent="0.2">
      <c r="A735" s="56" t="s">
        <v>2439</v>
      </c>
      <c r="B735" s="35" t="s">
        <v>1684</v>
      </c>
      <c r="C735" s="52">
        <v>10</v>
      </c>
      <c r="D735" s="52">
        <v>41234</v>
      </c>
      <c r="E735" s="55"/>
      <c r="F735" s="52">
        <v>44843</v>
      </c>
      <c r="G735" s="43">
        <v>-12.4</v>
      </c>
      <c r="H735" s="52" t="s">
        <v>1621</v>
      </c>
      <c r="I735" s="53" t="s">
        <v>1621</v>
      </c>
      <c r="J735" s="53" t="s">
        <v>1621</v>
      </c>
      <c r="K735" s="53" t="s">
        <v>1621</v>
      </c>
      <c r="L735" s="53">
        <v>36277</v>
      </c>
      <c r="M735" s="53">
        <v>47329</v>
      </c>
      <c r="N735" s="53" t="s">
        <v>1621</v>
      </c>
      <c r="O735" s="53" t="s">
        <v>1621</v>
      </c>
      <c r="P735" s="53" t="s">
        <v>1621</v>
      </c>
      <c r="Q735" s="53" t="s">
        <v>1621</v>
      </c>
    </row>
    <row r="736" spans="1:17" x14ac:dyDescent="0.2">
      <c r="A736" s="56" t="s">
        <v>2440</v>
      </c>
      <c r="B736" s="35" t="s">
        <v>1686</v>
      </c>
      <c r="C736" s="52" t="s">
        <v>1621</v>
      </c>
      <c r="D736" s="52">
        <v>32978</v>
      </c>
      <c r="E736" s="43">
        <v>6.2</v>
      </c>
      <c r="F736" s="46">
        <v>34514</v>
      </c>
      <c r="G736" s="43">
        <v>-9.5</v>
      </c>
      <c r="H736" s="52" t="s">
        <v>1621</v>
      </c>
      <c r="I736" s="53" t="s">
        <v>1621</v>
      </c>
      <c r="J736" s="53" t="s">
        <v>1621</v>
      </c>
      <c r="K736" s="53">
        <v>28513</v>
      </c>
      <c r="L736" s="53">
        <v>30087</v>
      </c>
      <c r="M736" s="53">
        <v>34861</v>
      </c>
      <c r="N736" s="53" t="s">
        <v>1621</v>
      </c>
      <c r="O736" s="53" t="s">
        <v>1621</v>
      </c>
      <c r="P736" s="53" t="s">
        <v>1621</v>
      </c>
      <c r="Q736" s="53" t="s">
        <v>1621</v>
      </c>
    </row>
    <row r="737" spans="1:17" x14ac:dyDescent="0.2">
      <c r="A737" s="56" t="s">
        <v>2441</v>
      </c>
      <c r="B737" s="35" t="s">
        <v>1688</v>
      </c>
      <c r="C737" s="52" t="s">
        <v>1621</v>
      </c>
      <c r="D737" s="52">
        <v>32593</v>
      </c>
      <c r="E737" s="43">
        <v>0.7</v>
      </c>
      <c r="F737" s="52">
        <v>35090</v>
      </c>
      <c r="G737" s="43">
        <v>-3.9</v>
      </c>
      <c r="H737" s="52" t="s">
        <v>1621</v>
      </c>
      <c r="I737" s="53" t="s">
        <v>1621</v>
      </c>
      <c r="J737" s="53" t="s">
        <v>1621</v>
      </c>
      <c r="K737" s="53" t="s">
        <v>1621</v>
      </c>
      <c r="L737" s="53" t="s">
        <v>1621</v>
      </c>
      <c r="M737" s="53" t="s">
        <v>1621</v>
      </c>
      <c r="N737" s="53" t="s">
        <v>1621</v>
      </c>
      <c r="O737" s="53" t="s">
        <v>1621</v>
      </c>
      <c r="P737" s="53" t="s">
        <v>1621</v>
      </c>
      <c r="Q737" s="53" t="s">
        <v>1621</v>
      </c>
    </row>
    <row r="738" spans="1:17" ht="25.5" x14ac:dyDescent="0.2">
      <c r="A738" s="56" t="s">
        <v>2442</v>
      </c>
      <c r="B738" s="35" t="s">
        <v>1690</v>
      </c>
      <c r="C738" s="52">
        <v>9</v>
      </c>
      <c r="D738" s="52">
        <v>36456</v>
      </c>
      <c r="E738" s="43">
        <v>14.1</v>
      </c>
      <c r="F738" s="46">
        <v>40041</v>
      </c>
      <c r="G738" s="43">
        <v>14.9</v>
      </c>
      <c r="H738" s="52" t="s">
        <v>1621</v>
      </c>
      <c r="I738" s="53">
        <v>25752</v>
      </c>
      <c r="J738" s="53">
        <v>27537</v>
      </c>
      <c r="K738" s="53">
        <v>30203</v>
      </c>
      <c r="L738" s="53">
        <v>33627</v>
      </c>
      <c r="M738" s="53">
        <v>42848</v>
      </c>
      <c r="N738" s="53" t="s">
        <v>1621</v>
      </c>
      <c r="O738" s="53" t="s">
        <v>1621</v>
      </c>
      <c r="P738" s="53" t="s">
        <v>1621</v>
      </c>
      <c r="Q738" s="53" t="s">
        <v>1621</v>
      </c>
    </row>
    <row r="739" spans="1:17" ht="38.25" x14ac:dyDescent="0.2">
      <c r="A739" s="34" t="s">
        <v>2443</v>
      </c>
      <c r="B739" s="35" t="s">
        <v>1692</v>
      </c>
      <c r="C739" s="52">
        <v>7</v>
      </c>
      <c r="D739" s="52">
        <v>54924</v>
      </c>
      <c r="E739" s="55"/>
      <c r="F739" s="46">
        <v>59263</v>
      </c>
      <c r="G739" s="43">
        <v>21.6</v>
      </c>
      <c r="H739" s="52" t="s">
        <v>1621</v>
      </c>
      <c r="I739" s="53">
        <v>33833</v>
      </c>
      <c r="J739" s="53">
        <v>39065</v>
      </c>
      <c r="K739" s="53" t="s">
        <v>1621</v>
      </c>
      <c r="L739" s="53" t="s">
        <v>1621</v>
      </c>
      <c r="M739" s="53" t="s">
        <v>1621</v>
      </c>
      <c r="N739" s="53" t="s">
        <v>1621</v>
      </c>
      <c r="O739" s="53" t="s">
        <v>1621</v>
      </c>
      <c r="P739" s="53" t="s">
        <v>1621</v>
      </c>
      <c r="Q739" s="53" t="s">
        <v>1621</v>
      </c>
    </row>
    <row r="740" spans="1:17" ht="25.5" x14ac:dyDescent="0.2">
      <c r="A740" s="56" t="s">
        <v>2444</v>
      </c>
      <c r="B740" s="35" t="s">
        <v>1694</v>
      </c>
      <c r="C740" s="52">
        <v>7</v>
      </c>
      <c r="D740" s="52">
        <v>54924</v>
      </c>
      <c r="E740" s="55"/>
      <c r="F740" s="46">
        <v>59263</v>
      </c>
      <c r="G740" s="43">
        <v>21.6</v>
      </c>
      <c r="H740" s="52" t="s">
        <v>1621</v>
      </c>
      <c r="I740" s="53">
        <v>33833</v>
      </c>
      <c r="J740" s="53">
        <v>39065</v>
      </c>
      <c r="K740" s="53" t="s">
        <v>1621</v>
      </c>
      <c r="L740" s="53" t="s">
        <v>1621</v>
      </c>
      <c r="M740" s="53" t="s">
        <v>1621</v>
      </c>
      <c r="N740" s="53" t="s">
        <v>1621</v>
      </c>
      <c r="O740" s="53" t="s">
        <v>1621</v>
      </c>
      <c r="P740" s="53" t="s">
        <v>1621</v>
      </c>
      <c r="Q740" s="53" t="s">
        <v>1621</v>
      </c>
    </row>
    <row r="741" spans="1:17" ht="51" x14ac:dyDescent="0.2">
      <c r="A741" s="34" t="s">
        <v>2445</v>
      </c>
      <c r="B741" s="35" t="s">
        <v>1696</v>
      </c>
      <c r="C741" s="52">
        <v>19</v>
      </c>
      <c r="D741" s="46">
        <v>39407</v>
      </c>
      <c r="E741" s="43">
        <v>2.8</v>
      </c>
      <c r="F741" s="42">
        <v>40316</v>
      </c>
      <c r="G741" s="43">
        <v>6.3</v>
      </c>
      <c r="H741" s="52" t="s">
        <v>1621</v>
      </c>
      <c r="I741" s="47">
        <v>27470</v>
      </c>
      <c r="J741" s="47">
        <v>30025</v>
      </c>
      <c r="K741" s="47">
        <v>32871</v>
      </c>
      <c r="L741" s="47">
        <v>35972</v>
      </c>
      <c r="M741" s="47">
        <v>43667</v>
      </c>
      <c r="N741" s="47">
        <v>47273</v>
      </c>
      <c r="O741" s="53">
        <v>49636</v>
      </c>
      <c r="P741" s="53" t="s">
        <v>1621</v>
      </c>
      <c r="Q741" s="53" t="s">
        <v>1621</v>
      </c>
    </row>
    <row r="742" spans="1:17" ht="25.5" x14ac:dyDescent="0.2">
      <c r="A742" s="56" t="s">
        <v>2446</v>
      </c>
      <c r="B742" s="35" t="s">
        <v>1698</v>
      </c>
      <c r="C742" s="52">
        <v>8</v>
      </c>
      <c r="D742" s="46">
        <v>44368</v>
      </c>
      <c r="E742" s="43">
        <v>6.4</v>
      </c>
      <c r="F742" s="46">
        <v>44068</v>
      </c>
      <c r="G742" s="43">
        <v>4.5</v>
      </c>
      <c r="H742" s="52" t="s">
        <v>1621</v>
      </c>
      <c r="I742" s="53">
        <v>33593</v>
      </c>
      <c r="J742" s="53">
        <v>34710</v>
      </c>
      <c r="K742" s="53">
        <v>36251</v>
      </c>
      <c r="L742" s="47">
        <v>41344</v>
      </c>
      <c r="M742" s="53">
        <v>45729</v>
      </c>
      <c r="N742" s="53" t="s">
        <v>1621</v>
      </c>
      <c r="O742" s="53" t="s">
        <v>1621</v>
      </c>
      <c r="P742" s="53" t="s">
        <v>1621</v>
      </c>
      <c r="Q742" s="53" t="s">
        <v>1621</v>
      </c>
    </row>
    <row r="743" spans="1:17" x14ac:dyDescent="0.2">
      <c r="A743" s="56" t="s">
        <v>2447</v>
      </c>
      <c r="B743" s="35" t="s">
        <v>1700</v>
      </c>
      <c r="C743" s="52" t="s">
        <v>1621</v>
      </c>
      <c r="D743" s="52">
        <v>39369</v>
      </c>
      <c r="E743" s="43">
        <v>-10.8</v>
      </c>
      <c r="F743" s="46">
        <v>46320</v>
      </c>
      <c r="G743" s="43">
        <v>3</v>
      </c>
      <c r="H743" s="52" t="s">
        <v>1621</v>
      </c>
      <c r="I743" s="53" t="s">
        <v>1621</v>
      </c>
      <c r="J743" s="53" t="s">
        <v>1621</v>
      </c>
      <c r="K743" s="53" t="s">
        <v>1621</v>
      </c>
      <c r="L743" s="53" t="s">
        <v>1621</v>
      </c>
      <c r="M743" s="53" t="s">
        <v>1621</v>
      </c>
      <c r="N743" s="53" t="s">
        <v>1621</v>
      </c>
      <c r="O743" s="53" t="s">
        <v>1621</v>
      </c>
      <c r="P743" s="53" t="s">
        <v>1621</v>
      </c>
      <c r="Q743" s="53" t="s">
        <v>1621</v>
      </c>
    </row>
    <row r="744" spans="1:17" ht="38.25" x14ac:dyDescent="0.2">
      <c r="A744" s="56" t="s">
        <v>2448</v>
      </c>
      <c r="B744" s="35" t="s">
        <v>1702</v>
      </c>
      <c r="C744" s="52">
        <v>8</v>
      </c>
      <c r="D744" s="52">
        <v>33482</v>
      </c>
      <c r="E744" s="43">
        <v>-4.3</v>
      </c>
      <c r="F744" s="46">
        <v>35384</v>
      </c>
      <c r="G744" s="43">
        <v>4.2</v>
      </c>
      <c r="H744" s="52" t="s">
        <v>1621</v>
      </c>
      <c r="I744" s="53" t="s">
        <v>1621</v>
      </c>
      <c r="J744" s="53" t="s">
        <v>1621</v>
      </c>
      <c r="K744" s="53">
        <v>26310</v>
      </c>
      <c r="L744" s="53">
        <v>29110</v>
      </c>
      <c r="M744" s="53">
        <v>39232</v>
      </c>
      <c r="N744" s="53" t="s">
        <v>1621</v>
      </c>
      <c r="O744" s="53" t="s">
        <v>1621</v>
      </c>
      <c r="P744" s="53" t="s">
        <v>1621</v>
      </c>
      <c r="Q744" s="53" t="s">
        <v>1621</v>
      </c>
    </row>
    <row r="745" spans="1:17" ht="25.5" x14ac:dyDescent="0.2">
      <c r="A745" s="56" t="s">
        <v>2449</v>
      </c>
      <c r="B745" s="35" t="s">
        <v>1704</v>
      </c>
      <c r="C745" s="52" t="s">
        <v>1621</v>
      </c>
      <c r="D745" s="52">
        <v>35971</v>
      </c>
      <c r="E745" s="43">
        <v>-1.5</v>
      </c>
      <c r="F745" s="52">
        <v>38595</v>
      </c>
      <c r="G745" s="43">
        <v>5.0999999999999996</v>
      </c>
      <c r="H745" s="52" t="s">
        <v>1621</v>
      </c>
      <c r="I745" s="53" t="s">
        <v>1621</v>
      </c>
      <c r="J745" s="53" t="s">
        <v>1621</v>
      </c>
      <c r="K745" s="53" t="s">
        <v>1621</v>
      </c>
      <c r="L745" s="53" t="s">
        <v>1621</v>
      </c>
      <c r="M745" s="53" t="s">
        <v>1621</v>
      </c>
      <c r="N745" s="53" t="s">
        <v>1621</v>
      </c>
      <c r="O745" s="53" t="s">
        <v>1621</v>
      </c>
      <c r="P745" s="53" t="s">
        <v>1621</v>
      </c>
      <c r="Q745" s="53" t="s">
        <v>1621</v>
      </c>
    </row>
    <row r="746" spans="1:17" x14ac:dyDescent="0.2">
      <c r="A746" s="34" t="s">
        <v>2450</v>
      </c>
      <c r="B746" s="35" t="s">
        <v>1706</v>
      </c>
      <c r="C746" s="46">
        <v>104</v>
      </c>
      <c r="D746" s="42">
        <v>37522</v>
      </c>
      <c r="E746" s="43">
        <v>6.1</v>
      </c>
      <c r="F746" s="42">
        <v>42154</v>
      </c>
      <c r="G746" s="43">
        <v>2</v>
      </c>
      <c r="H746" s="52" t="s">
        <v>1621</v>
      </c>
      <c r="I746" s="47">
        <v>24418</v>
      </c>
      <c r="J746" s="47">
        <v>26478</v>
      </c>
      <c r="K746" s="47">
        <v>29507</v>
      </c>
      <c r="L746" s="44">
        <v>33902</v>
      </c>
      <c r="M746" s="47">
        <v>42403</v>
      </c>
      <c r="N746" s="47">
        <v>48025</v>
      </c>
      <c r="O746" s="47">
        <v>52044</v>
      </c>
      <c r="P746" s="53">
        <v>56696</v>
      </c>
      <c r="Q746" s="53" t="s">
        <v>1621</v>
      </c>
    </row>
    <row r="747" spans="1:17" x14ac:dyDescent="0.2">
      <c r="A747" s="56" t="s">
        <v>2451</v>
      </c>
      <c r="B747" s="35" t="s">
        <v>1708</v>
      </c>
      <c r="C747" s="52">
        <v>28</v>
      </c>
      <c r="D747" s="52">
        <v>42390</v>
      </c>
      <c r="E747" s="43">
        <v>-1.1000000000000001</v>
      </c>
      <c r="F747" s="46">
        <v>47176</v>
      </c>
      <c r="G747" s="43">
        <v>-7</v>
      </c>
      <c r="H747" s="52" t="s">
        <v>1621</v>
      </c>
      <c r="I747" s="53" t="s">
        <v>1621</v>
      </c>
      <c r="J747" s="53" t="s">
        <v>1621</v>
      </c>
      <c r="K747" s="53">
        <v>32000</v>
      </c>
      <c r="L747" s="53">
        <v>36897</v>
      </c>
      <c r="M747" s="53">
        <v>48096</v>
      </c>
      <c r="N747" s="53" t="s">
        <v>1621</v>
      </c>
      <c r="O747" s="53" t="s">
        <v>1621</v>
      </c>
      <c r="P747" s="53" t="s">
        <v>1621</v>
      </c>
      <c r="Q747" s="53" t="s">
        <v>1621</v>
      </c>
    </row>
    <row r="748" spans="1:17" x14ac:dyDescent="0.2">
      <c r="A748" s="56" t="s">
        <v>2452</v>
      </c>
      <c r="B748" s="35" t="s">
        <v>1710</v>
      </c>
      <c r="C748" s="52">
        <v>21</v>
      </c>
      <c r="D748" s="46">
        <v>41233</v>
      </c>
      <c r="E748" s="43">
        <v>7.6</v>
      </c>
      <c r="F748" s="46">
        <v>47459</v>
      </c>
      <c r="G748" s="43">
        <v>12.7</v>
      </c>
      <c r="H748" s="52">
        <v>22691</v>
      </c>
      <c r="I748" s="47">
        <v>28953</v>
      </c>
      <c r="J748" s="47">
        <v>31074</v>
      </c>
      <c r="K748" s="47">
        <v>33319</v>
      </c>
      <c r="L748" s="47">
        <v>37466</v>
      </c>
      <c r="M748" s="53">
        <v>47627</v>
      </c>
      <c r="N748" s="53">
        <v>53799</v>
      </c>
      <c r="O748" s="53">
        <v>58522</v>
      </c>
      <c r="P748" s="53" t="s">
        <v>1621</v>
      </c>
      <c r="Q748" s="53" t="s">
        <v>1621</v>
      </c>
    </row>
    <row r="749" spans="1:17" ht="25.5" x14ac:dyDescent="0.2">
      <c r="A749" s="56" t="s">
        <v>2453</v>
      </c>
      <c r="B749" s="35" t="s">
        <v>1712</v>
      </c>
      <c r="C749" s="46">
        <v>54</v>
      </c>
      <c r="D749" s="42">
        <v>34959</v>
      </c>
      <c r="E749" s="55"/>
      <c r="F749" s="42">
        <v>37480</v>
      </c>
      <c r="G749" s="43">
        <v>5.0999999999999996</v>
      </c>
      <c r="H749" s="46">
        <v>12000</v>
      </c>
      <c r="I749" s="53">
        <v>21076</v>
      </c>
      <c r="J749" s="47">
        <v>24154</v>
      </c>
      <c r="K749" s="47">
        <v>26174</v>
      </c>
      <c r="L749" s="47">
        <v>31380</v>
      </c>
      <c r="M749" s="47">
        <v>38007</v>
      </c>
      <c r="N749" s="47">
        <v>43519</v>
      </c>
      <c r="O749" s="47">
        <v>45163</v>
      </c>
      <c r="P749" s="53">
        <v>48823</v>
      </c>
      <c r="Q749" s="53" t="s">
        <v>1621</v>
      </c>
    </row>
    <row r="750" spans="1:17" ht="51" x14ac:dyDescent="0.2">
      <c r="A750" s="34" t="s">
        <v>2454</v>
      </c>
      <c r="B750" s="35" t="s">
        <v>1714</v>
      </c>
      <c r="C750" s="42">
        <v>307</v>
      </c>
      <c r="D750" s="42">
        <v>26136</v>
      </c>
      <c r="E750" s="43">
        <v>5.8</v>
      </c>
      <c r="F750" s="42">
        <v>30629</v>
      </c>
      <c r="G750" s="43">
        <v>8.6</v>
      </c>
      <c r="H750" s="42">
        <v>8740</v>
      </c>
      <c r="I750" s="44">
        <v>12881</v>
      </c>
      <c r="J750" s="44">
        <v>15384</v>
      </c>
      <c r="K750" s="44">
        <v>18240</v>
      </c>
      <c r="L750" s="44">
        <v>22939</v>
      </c>
      <c r="M750" s="44">
        <v>30268</v>
      </c>
      <c r="N750" s="44">
        <v>34815</v>
      </c>
      <c r="O750" s="44">
        <v>37846</v>
      </c>
      <c r="P750" s="47">
        <v>42044</v>
      </c>
      <c r="Q750" s="53">
        <v>54927</v>
      </c>
    </row>
    <row r="751" spans="1:17" ht="38.25" x14ac:dyDescent="0.2">
      <c r="A751" s="56" t="s">
        <v>2455</v>
      </c>
      <c r="B751" s="35" t="s">
        <v>1716</v>
      </c>
      <c r="C751" s="46">
        <v>48</v>
      </c>
      <c r="D751" s="46">
        <v>32742</v>
      </c>
      <c r="E751" s="43">
        <v>9</v>
      </c>
      <c r="F751" s="46">
        <v>37166</v>
      </c>
      <c r="G751" s="43">
        <v>10.9</v>
      </c>
      <c r="H751" s="52" t="s">
        <v>1621</v>
      </c>
      <c r="I751" s="47">
        <v>23499</v>
      </c>
      <c r="J751" s="47">
        <v>24498</v>
      </c>
      <c r="K751" s="47">
        <v>25527</v>
      </c>
      <c r="L751" s="47">
        <v>29696</v>
      </c>
      <c r="M751" s="47">
        <v>35742</v>
      </c>
      <c r="N751" s="47">
        <v>39835</v>
      </c>
      <c r="O751" s="53">
        <v>43749</v>
      </c>
      <c r="P751" s="53">
        <v>46510</v>
      </c>
      <c r="Q751" s="53" t="s">
        <v>1621</v>
      </c>
    </row>
    <row r="752" spans="1:17" ht="25.5" x14ac:dyDescent="0.2">
      <c r="A752" s="56" t="s">
        <v>2456</v>
      </c>
      <c r="B752" s="35" t="s">
        <v>1718</v>
      </c>
      <c r="C752" s="46">
        <v>99</v>
      </c>
      <c r="D752" s="42">
        <v>33525</v>
      </c>
      <c r="E752" s="43">
        <v>5.0999999999999996</v>
      </c>
      <c r="F752" s="42">
        <v>41665</v>
      </c>
      <c r="G752" s="43">
        <v>8.1</v>
      </c>
      <c r="H752" s="46">
        <v>18935</v>
      </c>
      <c r="I752" s="44">
        <v>24610</v>
      </c>
      <c r="J752" s="44">
        <v>26437</v>
      </c>
      <c r="K752" s="44">
        <v>27833</v>
      </c>
      <c r="L752" s="44">
        <v>30470</v>
      </c>
      <c r="M752" s="47">
        <v>37966</v>
      </c>
      <c r="N752" s="47">
        <v>43616</v>
      </c>
      <c r="O752" s="47">
        <v>47883</v>
      </c>
      <c r="P752" s="53">
        <v>54272</v>
      </c>
      <c r="Q752" s="53" t="s">
        <v>1621</v>
      </c>
    </row>
    <row r="753" spans="1:17" ht="25.5" x14ac:dyDescent="0.2">
      <c r="A753" s="56" t="s">
        <v>2457</v>
      </c>
      <c r="B753" s="35" t="s">
        <v>1720</v>
      </c>
      <c r="C753" s="42">
        <v>159</v>
      </c>
      <c r="D753" s="42">
        <v>18581</v>
      </c>
      <c r="E753" s="43">
        <v>9.6999999999999993</v>
      </c>
      <c r="F753" s="42">
        <v>21820</v>
      </c>
      <c r="G753" s="43">
        <v>7.8</v>
      </c>
      <c r="H753" s="46">
        <v>6401</v>
      </c>
      <c r="I753" s="44">
        <v>9816</v>
      </c>
      <c r="J753" s="44">
        <v>10981</v>
      </c>
      <c r="K753" s="44">
        <v>12074</v>
      </c>
      <c r="L753" s="44">
        <v>15319</v>
      </c>
      <c r="M753" s="44">
        <v>22346</v>
      </c>
      <c r="N753" s="44">
        <v>25601</v>
      </c>
      <c r="O753" s="47">
        <v>27896</v>
      </c>
      <c r="P753" s="47">
        <v>31075</v>
      </c>
      <c r="Q753" s="53">
        <v>40289</v>
      </c>
    </row>
    <row r="754" spans="1:17" ht="25.5" x14ac:dyDescent="0.2">
      <c r="A754" s="34" t="s">
        <v>2458</v>
      </c>
      <c r="B754" s="35" t="s">
        <v>1722</v>
      </c>
      <c r="C754" s="46">
        <v>94</v>
      </c>
      <c r="D754" s="42">
        <v>36015</v>
      </c>
      <c r="E754" s="43">
        <v>3.6</v>
      </c>
      <c r="F754" s="42">
        <v>40176</v>
      </c>
      <c r="G754" s="43">
        <v>7.6</v>
      </c>
      <c r="H754" s="46">
        <v>17810</v>
      </c>
      <c r="I754" s="47">
        <v>25056</v>
      </c>
      <c r="J754" s="44">
        <v>28062</v>
      </c>
      <c r="K754" s="44">
        <v>30145</v>
      </c>
      <c r="L754" s="44">
        <v>32994</v>
      </c>
      <c r="M754" s="44">
        <v>40014</v>
      </c>
      <c r="N754" s="47">
        <v>44855</v>
      </c>
      <c r="O754" s="47">
        <v>48435</v>
      </c>
      <c r="P754" s="47">
        <v>51883</v>
      </c>
      <c r="Q754" s="53" t="s">
        <v>1621</v>
      </c>
    </row>
    <row r="755" spans="1:17" ht="25.5" x14ac:dyDescent="0.2">
      <c r="A755" s="56" t="s">
        <v>2459</v>
      </c>
      <c r="B755" s="35" t="s">
        <v>1724</v>
      </c>
      <c r="C755" s="46">
        <v>39</v>
      </c>
      <c r="D755" s="46">
        <v>37755</v>
      </c>
      <c r="E755" s="43">
        <v>5</v>
      </c>
      <c r="F755" s="42">
        <v>40139</v>
      </c>
      <c r="G755" s="43">
        <v>9.5</v>
      </c>
      <c r="H755" s="52" t="s">
        <v>1621</v>
      </c>
      <c r="I755" s="53">
        <v>24451</v>
      </c>
      <c r="J755" s="47">
        <v>28146</v>
      </c>
      <c r="K755" s="47">
        <v>30678</v>
      </c>
      <c r="L755" s="47">
        <v>33533</v>
      </c>
      <c r="M755" s="47">
        <v>42270</v>
      </c>
      <c r="N755" s="47">
        <v>46777</v>
      </c>
      <c r="O755" s="53">
        <v>50656</v>
      </c>
      <c r="P755" s="53">
        <v>54511</v>
      </c>
      <c r="Q755" s="53" t="s">
        <v>1621</v>
      </c>
    </row>
    <row r="756" spans="1:17" x14ac:dyDescent="0.2">
      <c r="A756" s="56" t="s">
        <v>2460</v>
      </c>
      <c r="B756" s="35" t="s">
        <v>1726</v>
      </c>
      <c r="C756" s="52" t="s">
        <v>1621</v>
      </c>
      <c r="D756" s="52" t="s">
        <v>1621</v>
      </c>
      <c r="E756" s="55"/>
      <c r="F756" s="52" t="s">
        <v>1621</v>
      </c>
      <c r="G756" s="55"/>
      <c r="H756" s="52" t="s">
        <v>1621</v>
      </c>
      <c r="I756" s="53" t="s">
        <v>1621</v>
      </c>
      <c r="J756" s="53" t="s">
        <v>1621</v>
      </c>
      <c r="K756" s="53" t="s">
        <v>1621</v>
      </c>
      <c r="L756" s="53" t="s">
        <v>1621</v>
      </c>
      <c r="M756" s="53" t="s">
        <v>1621</v>
      </c>
      <c r="N756" s="53" t="s">
        <v>1621</v>
      </c>
      <c r="O756" s="53" t="s">
        <v>1621</v>
      </c>
      <c r="P756" s="53" t="s">
        <v>1621</v>
      </c>
      <c r="Q756" s="53" t="s">
        <v>1621</v>
      </c>
    </row>
    <row r="757" spans="1:17" x14ac:dyDescent="0.2">
      <c r="A757" s="56" t="s">
        <v>2461</v>
      </c>
      <c r="B757" s="35" t="s">
        <v>1728</v>
      </c>
      <c r="C757" s="52" t="s">
        <v>1621</v>
      </c>
      <c r="D757" s="52" t="s">
        <v>1621</v>
      </c>
      <c r="E757" s="55"/>
      <c r="F757" s="52">
        <v>74017</v>
      </c>
      <c r="G757" s="43">
        <v>-8.6999999999999993</v>
      </c>
      <c r="H757" s="52" t="s">
        <v>1621</v>
      </c>
      <c r="I757" s="53" t="s">
        <v>1621</v>
      </c>
      <c r="J757" s="53" t="s">
        <v>1621</v>
      </c>
      <c r="K757" s="53" t="s">
        <v>1621</v>
      </c>
      <c r="L757" s="53" t="s">
        <v>1621</v>
      </c>
      <c r="M757" s="53" t="s">
        <v>1621</v>
      </c>
      <c r="N757" s="53" t="s">
        <v>1621</v>
      </c>
      <c r="O757" s="53" t="s">
        <v>1621</v>
      </c>
      <c r="P757" s="53" t="s">
        <v>1621</v>
      </c>
      <c r="Q757" s="53" t="s">
        <v>1621</v>
      </c>
    </row>
    <row r="758" spans="1:17" ht="25.5" x14ac:dyDescent="0.2">
      <c r="A758" s="56" t="s">
        <v>2462</v>
      </c>
      <c r="B758" s="35" t="s">
        <v>1730</v>
      </c>
      <c r="C758" s="46">
        <v>33</v>
      </c>
      <c r="D758" s="46">
        <v>36193</v>
      </c>
      <c r="E758" s="43">
        <v>-0.8</v>
      </c>
      <c r="F758" s="42">
        <v>40315</v>
      </c>
      <c r="G758" s="43">
        <v>4.7</v>
      </c>
      <c r="H758" s="46">
        <v>19881</v>
      </c>
      <c r="I758" s="47">
        <v>25832</v>
      </c>
      <c r="J758" s="47">
        <v>27665</v>
      </c>
      <c r="K758" s="47">
        <v>29867</v>
      </c>
      <c r="L758" s="47">
        <v>32650</v>
      </c>
      <c r="M758" s="47">
        <v>40335</v>
      </c>
      <c r="N758" s="47">
        <v>44935</v>
      </c>
      <c r="O758" s="53">
        <v>47266</v>
      </c>
      <c r="P758" s="53">
        <v>50409</v>
      </c>
      <c r="Q758" s="53" t="s">
        <v>1621</v>
      </c>
    </row>
    <row r="759" spans="1:17" x14ac:dyDescent="0.2">
      <c r="A759" s="56" t="s">
        <v>2463</v>
      </c>
      <c r="B759" s="35" t="s">
        <v>1732</v>
      </c>
      <c r="C759" s="52">
        <v>18</v>
      </c>
      <c r="D759" s="42">
        <v>33178</v>
      </c>
      <c r="E759" s="43">
        <v>11.8</v>
      </c>
      <c r="F759" s="42">
        <v>34542</v>
      </c>
      <c r="G759" s="43">
        <v>10.199999999999999</v>
      </c>
      <c r="H759" s="52">
        <v>15937</v>
      </c>
      <c r="I759" s="53">
        <v>23916</v>
      </c>
      <c r="J759" s="47">
        <v>26947</v>
      </c>
      <c r="K759" s="47">
        <v>29382</v>
      </c>
      <c r="L759" s="44">
        <v>31210</v>
      </c>
      <c r="M759" s="47">
        <v>35629</v>
      </c>
      <c r="N759" s="47">
        <v>37868</v>
      </c>
      <c r="O759" s="53">
        <v>39870</v>
      </c>
      <c r="P759" s="53" t="s">
        <v>1621</v>
      </c>
      <c r="Q759" s="53" t="s">
        <v>1621</v>
      </c>
    </row>
    <row r="760" spans="1:17" ht="25.5" x14ac:dyDescent="0.2">
      <c r="A760" s="34" t="s">
        <v>2464</v>
      </c>
      <c r="B760" s="35" t="s">
        <v>1734</v>
      </c>
      <c r="C760" s="46">
        <v>90</v>
      </c>
      <c r="D760" s="46">
        <v>16727</v>
      </c>
      <c r="E760" s="43">
        <v>8.6</v>
      </c>
      <c r="F760" s="46">
        <v>21116</v>
      </c>
      <c r="G760" s="43">
        <v>12.3</v>
      </c>
      <c r="H760" s="52">
        <v>3875</v>
      </c>
      <c r="I760" s="53">
        <v>7723</v>
      </c>
      <c r="J760" s="47">
        <v>9454</v>
      </c>
      <c r="K760" s="47">
        <v>10732</v>
      </c>
      <c r="L760" s="47">
        <v>13328</v>
      </c>
      <c r="M760" s="47">
        <v>21073</v>
      </c>
      <c r="N760" s="47">
        <v>25163</v>
      </c>
      <c r="O760" s="47">
        <v>27477</v>
      </c>
      <c r="P760" s="53">
        <v>30051</v>
      </c>
      <c r="Q760" s="53" t="s">
        <v>1621</v>
      </c>
    </row>
    <row r="761" spans="1:17" x14ac:dyDescent="0.2">
      <c r="A761" s="56" t="s">
        <v>2465</v>
      </c>
      <c r="B761" s="35" t="s">
        <v>1736</v>
      </c>
      <c r="C761" s="52">
        <v>26</v>
      </c>
      <c r="D761" s="52">
        <v>21990</v>
      </c>
      <c r="E761" s="43">
        <v>11.3</v>
      </c>
      <c r="F761" s="46">
        <v>25942</v>
      </c>
      <c r="G761" s="43">
        <v>9.4</v>
      </c>
      <c r="H761" s="52" t="s">
        <v>1621</v>
      </c>
      <c r="I761" s="53">
        <v>10915</v>
      </c>
      <c r="J761" s="53">
        <v>11716</v>
      </c>
      <c r="K761" s="53">
        <v>13332</v>
      </c>
      <c r="L761" s="53">
        <v>17787</v>
      </c>
      <c r="M761" s="53">
        <v>25670</v>
      </c>
      <c r="N761" s="53">
        <v>30000</v>
      </c>
      <c r="O761" s="53" t="s">
        <v>1621</v>
      </c>
      <c r="P761" s="53" t="s">
        <v>1621</v>
      </c>
      <c r="Q761" s="53" t="s">
        <v>1621</v>
      </c>
    </row>
    <row r="762" spans="1:17" ht="25.5" x14ac:dyDescent="0.2">
      <c r="A762" s="56" t="s">
        <v>2466</v>
      </c>
      <c r="B762" s="35" t="s">
        <v>1738</v>
      </c>
      <c r="C762" s="46">
        <v>64</v>
      </c>
      <c r="D762" s="46">
        <v>15251</v>
      </c>
      <c r="E762" s="55"/>
      <c r="F762" s="46">
        <v>19177</v>
      </c>
      <c r="G762" s="43">
        <v>14.3</v>
      </c>
      <c r="H762" s="52">
        <v>3599</v>
      </c>
      <c r="I762" s="53">
        <v>6502</v>
      </c>
      <c r="J762" s="53">
        <v>8338</v>
      </c>
      <c r="K762" s="47">
        <v>9628</v>
      </c>
      <c r="L762" s="47">
        <v>12322</v>
      </c>
      <c r="M762" s="47">
        <v>18588</v>
      </c>
      <c r="N762" s="53">
        <v>22872</v>
      </c>
      <c r="O762" s="53">
        <v>25008</v>
      </c>
      <c r="P762" s="53">
        <v>28268</v>
      </c>
      <c r="Q762" s="53" t="s">
        <v>1621</v>
      </c>
    </row>
    <row r="763" spans="1:17" ht="25.5" x14ac:dyDescent="0.2">
      <c r="A763" s="34" t="s">
        <v>2467</v>
      </c>
      <c r="B763" s="35" t="s">
        <v>1740</v>
      </c>
      <c r="C763" s="46">
        <v>70</v>
      </c>
      <c r="D763" s="42">
        <v>47227</v>
      </c>
      <c r="E763" s="43">
        <v>11.4</v>
      </c>
      <c r="F763" s="42">
        <v>52054</v>
      </c>
      <c r="G763" s="43">
        <v>7</v>
      </c>
      <c r="H763" s="52">
        <v>18712</v>
      </c>
      <c r="I763" s="47">
        <v>29618</v>
      </c>
      <c r="J763" s="47">
        <v>32607</v>
      </c>
      <c r="K763" s="47">
        <v>35404</v>
      </c>
      <c r="L763" s="47">
        <v>41701</v>
      </c>
      <c r="M763" s="47">
        <v>51513</v>
      </c>
      <c r="N763" s="47">
        <v>62405</v>
      </c>
      <c r="O763" s="47">
        <v>68676</v>
      </c>
      <c r="P763" s="53">
        <v>72009</v>
      </c>
      <c r="Q763" s="53" t="s">
        <v>1621</v>
      </c>
    </row>
    <row r="764" spans="1:17" x14ac:dyDescent="0.2">
      <c r="A764" s="56" t="s">
        <v>2468</v>
      </c>
      <c r="B764" s="35" t="s">
        <v>1742</v>
      </c>
      <c r="C764" s="52" t="s">
        <v>1621</v>
      </c>
      <c r="D764" s="52">
        <v>36794</v>
      </c>
      <c r="E764" s="43">
        <v>11.4</v>
      </c>
      <c r="F764" s="46">
        <v>39637</v>
      </c>
      <c r="G764" s="55"/>
      <c r="H764" s="52" t="s">
        <v>1621</v>
      </c>
      <c r="I764" s="53" t="s">
        <v>1621</v>
      </c>
      <c r="J764" s="53" t="s">
        <v>1621</v>
      </c>
      <c r="K764" s="53">
        <v>29578</v>
      </c>
      <c r="L764" s="53">
        <v>32680</v>
      </c>
      <c r="M764" s="53">
        <v>43263</v>
      </c>
      <c r="N764" s="53" t="s">
        <v>1621</v>
      </c>
      <c r="O764" s="53" t="s">
        <v>1621</v>
      </c>
      <c r="P764" s="53" t="s">
        <v>1621</v>
      </c>
      <c r="Q764" s="53" t="s">
        <v>1621</v>
      </c>
    </row>
    <row r="765" spans="1:17" ht="51" x14ac:dyDescent="0.2">
      <c r="A765" s="56" t="s">
        <v>2469</v>
      </c>
      <c r="B765" s="35" t="s">
        <v>1744</v>
      </c>
      <c r="C765" s="52" t="s">
        <v>1621</v>
      </c>
      <c r="D765" s="52" t="s">
        <v>1621</v>
      </c>
      <c r="E765" s="55"/>
      <c r="F765" s="52">
        <v>31541</v>
      </c>
      <c r="G765" s="55"/>
      <c r="H765" s="52" t="s">
        <v>1621</v>
      </c>
      <c r="I765" s="53" t="s">
        <v>1621</v>
      </c>
      <c r="J765" s="53" t="s">
        <v>1621</v>
      </c>
      <c r="K765" s="53" t="s">
        <v>1621</v>
      </c>
      <c r="L765" s="53" t="s">
        <v>1621</v>
      </c>
      <c r="M765" s="53" t="s">
        <v>1621</v>
      </c>
      <c r="N765" s="53" t="s">
        <v>1621</v>
      </c>
      <c r="O765" s="53" t="s">
        <v>1621</v>
      </c>
      <c r="P765" s="53" t="s">
        <v>1621</v>
      </c>
      <c r="Q765" s="53" t="s">
        <v>1621</v>
      </c>
    </row>
    <row r="766" spans="1:17" ht="25.5" x14ac:dyDescent="0.2">
      <c r="A766" s="56" t="s">
        <v>2470</v>
      </c>
      <c r="B766" s="35" t="s">
        <v>1746</v>
      </c>
      <c r="C766" s="52" t="s">
        <v>1621</v>
      </c>
      <c r="D766" s="52" t="s">
        <v>1621</v>
      </c>
      <c r="E766" s="55"/>
      <c r="F766" s="52">
        <v>55588</v>
      </c>
      <c r="G766" s="43">
        <v>-6.4</v>
      </c>
      <c r="H766" s="52" t="s">
        <v>1621</v>
      </c>
      <c r="I766" s="53" t="s">
        <v>1621</v>
      </c>
      <c r="J766" s="53" t="s">
        <v>1621</v>
      </c>
      <c r="K766" s="53" t="s">
        <v>1621</v>
      </c>
      <c r="L766" s="53" t="s">
        <v>1621</v>
      </c>
      <c r="M766" s="53" t="s">
        <v>1621</v>
      </c>
      <c r="N766" s="53" t="s">
        <v>1621</v>
      </c>
      <c r="O766" s="53" t="s">
        <v>1621</v>
      </c>
      <c r="P766" s="53" t="s">
        <v>1621</v>
      </c>
      <c r="Q766" s="53" t="s">
        <v>1621</v>
      </c>
    </row>
    <row r="767" spans="1:17" x14ac:dyDescent="0.2">
      <c r="A767" s="56" t="s">
        <v>2471</v>
      </c>
      <c r="B767" s="35" t="s">
        <v>1748</v>
      </c>
      <c r="C767" s="52">
        <v>18</v>
      </c>
      <c r="D767" s="46">
        <v>46692</v>
      </c>
      <c r="E767" s="43">
        <v>-1.1000000000000001</v>
      </c>
      <c r="F767" s="46">
        <v>50866</v>
      </c>
      <c r="G767" s="43">
        <v>-1.2</v>
      </c>
      <c r="H767" s="52">
        <v>29877</v>
      </c>
      <c r="I767" s="47">
        <v>35211</v>
      </c>
      <c r="J767" s="47">
        <v>37458</v>
      </c>
      <c r="K767" s="47">
        <v>39315</v>
      </c>
      <c r="L767" s="47">
        <v>44355</v>
      </c>
      <c r="M767" s="53">
        <v>50192</v>
      </c>
      <c r="N767" s="53">
        <v>56115</v>
      </c>
      <c r="O767" s="53">
        <v>58726</v>
      </c>
      <c r="P767" s="53" t="s">
        <v>1621</v>
      </c>
      <c r="Q767" s="53" t="s">
        <v>1621</v>
      </c>
    </row>
    <row r="768" spans="1:17" ht="25.5" x14ac:dyDescent="0.2">
      <c r="A768" s="56" t="s">
        <v>2472</v>
      </c>
      <c r="B768" s="35" t="s">
        <v>1750</v>
      </c>
      <c r="C768" s="46">
        <v>39</v>
      </c>
      <c r="D768" s="52">
        <v>49001</v>
      </c>
      <c r="E768" s="43">
        <v>13.5</v>
      </c>
      <c r="F768" s="46">
        <v>56230</v>
      </c>
      <c r="G768" s="43">
        <v>11.1</v>
      </c>
      <c r="H768" s="52" t="s">
        <v>1621</v>
      </c>
      <c r="I768" s="53">
        <v>27609</v>
      </c>
      <c r="J768" s="53">
        <v>31446</v>
      </c>
      <c r="K768" s="53">
        <v>35152</v>
      </c>
      <c r="L768" s="47">
        <v>42847</v>
      </c>
      <c r="M768" s="53">
        <v>58940</v>
      </c>
      <c r="N768" s="53">
        <v>69580</v>
      </c>
      <c r="O768" s="53">
        <v>72348</v>
      </c>
      <c r="P768" s="53" t="s">
        <v>1621</v>
      </c>
      <c r="Q768" s="53" t="s">
        <v>1621</v>
      </c>
    </row>
    <row r="769" spans="1:17" x14ac:dyDescent="0.2">
      <c r="A769" s="56" t="s">
        <v>2473</v>
      </c>
      <c r="B769" s="35" t="s">
        <v>1752</v>
      </c>
      <c r="C769" s="52" t="s">
        <v>1621</v>
      </c>
      <c r="D769" s="52" t="s">
        <v>1621</v>
      </c>
      <c r="E769" s="55"/>
      <c r="F769" s="52" t="s">
        <v>1621</v>
      </c>
      <c r="G769" s="55"/>
      <c r="H769" s="52" t="s">
        <v>1621</v>
      </c>
      <c r="I769" s="53" t="s">
        <v>1621</v>
      </c>
      <c r="J769" s="53" t="s">
        <v>1621</v>
      </c>
      <c r="K769" s="53" t="s">
        <v>1621</v>
      </c>
      <c r="L769" s="53" t="s">
        <v>1621</v>
      </c>
      <c r="M769" s="53" t="s">
        <v>1621</v>
      </c>
      <c r="N769" s="53" t="s">
        <v>1621</v>
      </c>
      <c r="O769" s="53" t="s">
        <v>1621</v>
      </c>
      <c r="P769" s="53" t="s">
        <v>1621</v>
      </c>
      <c r="Q769" s="53" t="s">
        <v>1621</v>
      </c>
    </row>
    <row r="770" spans="1:17" ht="25.5" x14ac:dyDescent="0.2">
      <c r="A770" s="34" t="s">
        <v>2474</v>
      </c>
      <c r="B770" s="35" t="s">
        <v>1754</v>
      </c>
      <c r="C770" s="46">
        <v>58</v>
      </c>
      <c r="D770" s="46">
        <v>34079</v>
      </c>
      <c r="E770" s="43">
        <v>-6.1</v>
      </c>
      <c r="F770" s="46">
        <v>43088</v>
      </c>
      <c r="G770" s="43">
        <v>-1.1000000000000001</v>
      </c>
      <c r="H770" s="52">
        <v>12570</v>
      </c>
      <c r="I770" s="53">
        <v>21038</v>
      </c>
      <c r="J770" s="47">
        <v>23049</v>
      </c>
      <c r="K770" s="47">
        <v>25070</v>
      </c>
      <c r="L770" s="47">
        <v>29541</v>
      </c>
      <c r="M770" s="53">
        <v>40726</v>
      </c>
      <c r="N770" s="53">
        <v>50274</v>
      </c>
      <c r="O770" s="53">
        <v>56346</v>
      </c>
      <c r="P770" s="53">
        <v>62797</v>
      </c>
      <c r="Q770" s="53" t="s">
        <v>1621</v>
      </c>
    </row>
    <row r="771" spans="1:17" ht="38.25" x14ac:dyDescent="0.2">
      <c r="A771" s="56" t="s">
        <v>2475</v>
      </c>
      <c r="B771" s="35" t="s">
        <v>1756</v>
      </c>
      <c r="C771" s="52">
        <v>20</v>
      </c>
      <c r="D771" s="52">
        <v>31925</v>
      </c>
      <c r="E771" s="43">
        <v>-19.399999999999999</v>
      </c>
      <c r="F771" s="46">
        <v>42965</v>
      </c>
      <c r="G771" s="43">
        <v>-1.9</v>
      </c>
      <c r="H771" s="52" t="s">
        <v>1621</v>
      </c>
      <c r="I771" s="53">
        <v>18179</v>
      </c>
      <c r="J771" s="53">
        <v>21217</v>
      </c>
      <c r="K771" s="53">
        <v>23881</v>
      </c>
      <c r="L771" s="53">
        <v>28719</v>
      </c>
      <c r="M771" s="53">
        <v>40283</v>
      </c>
      <c r="N771" s="53">
        <v>52268</v>
      </c>
      <c r="O771" s="53" t="s">
        <v>1621</v>
      </c>
      <c r="P771" s="53" t="s">
        <v>1621</v>
      </c>
      <c r="Q771" s="53" t="s">
        <v>1621</v>
      </c>
    </row>
    <row r="772" spans="1:17" ht="38.25" x14ac:dyDescent="0.2">
      <c r="A772" s="56" t="s">
        <v>2476</v>
      </c>
      <c r="B772" s="35" t="s">
        <v>1758</v>
      </c>
      <c r="C772" s="52">
        <v>11</v>
      </c>
      <c r="D772" s="52">
        <v>40250</v>
      </c>
      <c r="E772" s="43">
        <v>3.8</v>
      </c>
      <c r="F772" s="46">
        <v>47704</v>
      </c>
      <c r="G772" s="43">
        <v>-0.2</v>
      </c>
      <c r="H772" s="52" t="s">
        <v>1621</v>
      </c>
      <c r="I772" s="47">
        <v>27080</v>
      </c>
      <c r="J772" s="47">
        <v>29513</v>
      </c>
      <c r="K772" s="47">
        <v>30066</v>
      </c>
      <c r="L772" s="53">
        <v>32427</v>
      </c>
      <c r="M772" s="53" t="s">
        <v>1621</v>
      </c>
      <c r="N772" s="53" t="s">
        <v>1621</v>
      </c>
      <c r="O772" s="53" t="s">
        <v>1621</v>
      </c>
      <c r="P772" s="53" t="s">
        <v>1621</v>
      </c>
      <c r="Q772" s="53" t="s">
        <v>1621</v>
      </c>
    </row>
    <row r="773" spans="1:17" ht="38.25" x14ac:dyDescent="0.2">
      <c r="A773" s="56" t="s">
        <v>2477</v>
      </c>
      <c r="B773" s="35" t="s">
        <v>1760</v>
      </c>
      <c r="C773" s="52">
        <v>27</v>
      </c>
      <c r="D773" s="52">
        <v>31647</v>
      </c>
      <c r="E773" s="43">
        <v>-5.8</v>
      </c>
      <c r="F773" s="46">
        <v>41365</v>
      </c>
      <c r="G773" s="43">
        <v>-0.1</v>
      </c>
      <c r="H773" s="52">
        <v>12139</v>
      </c>
      <c r="I773" s="53" t="s">
        <v>1621</v>
      </c>
      <c r="J773" s="53">
        <v>22346</v>
      </c>
      <c r="K773" s="53">
        <v>23332</v>
      </c>
      <c r="L773" s="53">
        <v>27287</v>
      </c>
      <c r="M773" s="53" t="s">
        <v>1621</v>
      </c>
      <c r="N773" s="53" t="s">
        <v>1621</v>
      </c>
      <c r="O773" s="53" t="s">
        <v>1621</v>
      </c>
      <c r="P773" s="53" t="s">
        <v>1621</v>
      </c>
      <c r="Q773" s="53" t="s">
        <v>1621</v>
      </c>
    </row>
    <row r="774" spans="1:17" ht="25.5" x14ac:dyDescent="0.2">
      <c r="A774" s="34" t="s">
        <v>2478</v>
      </c>
      <c r="B774" s="35" t="s">
        <v>1227</v>
      </c>
      <c r="C774" s="52">
        <v>25</v>
      </c>
      <c r="D774" s="46">
        <v>27806</v>
      </c>
      <c r="E774" s="43">
        <v>-1.9</v>
      </c>
      <c r="F774" s="46">
        <v>32273</v>
      </c>
      <c r="G774" s="43">
        <v>4.7</v>
      </c>
      <c r="H774" s="52">
        <v>11106</v>
      </c>
      <c r="I774" s="53" t="s">
        <v>1621</v>
      </c>
      <c r="J774" s="53">
        <v>18947</v>
      </c>
      <c r="K774" s="53">
        <v>22504</v>
      </c>
      <c r="L774" s="53">
        <v>25214</v>
      </c>
      <c r="M774" s="53">
        <v>30503</v>
      </c>
      <c r="N774" s="53">
        <v>34902</v>
      </c>
      <c r="O774" s="53">
        <v>40421</v>
      </c>
      <c r="P774" s="53" t="s">
        <v>1621</v>
      </c>
      <c r="Q774" s="53" t="s">
        <v>1621</v>
      </c>
    </row>
    <row r="775" spans="1:17" x14ac:dyDescent="0.2">
      <c r="A775" s="56" t="s">
        <v>2479</v>
      </c>
      <c r="B775" s="35" t="s">
        <v>1763</v>
      </c>
      <c r="C775" s="52">
        <v>25</v>
      </c>
      <c r="D775" s="46">
        <v>27806</v>
      </c>
      <c r="E775" s="43">
        <v>-1.9</v>
      </c>
      <c r="F775" s="46">
        <v>32273</v>
      </c>
      <c r="G775" s="43">
        <v>4.7</v>
      </c>
      <c r="H775" s="52">
        <v>11106</v>
      </c>
      <c r="I775" s="53" t="s">
        <v>1621</v>
      </c>
      <c r="J775" s="53">
        <v>18947</v>
      </c>
      <c r="K775" s="53">
        <v>22504</v>
      </c>
      <c r="L775" s="53">
        <v>25214</v>
      </c>
      <c r="M775" s="53">
        <v>30503</v>
      </c>
      <c r="N775" s="53">
        <v>34902</v>
      </c>
      <c r="O775" s="53">
        <v>40421</v>
      </c>
      <c r="P775" s="53" t="s">
        <v>1621</v>
      </c>
      <c r="Q775" s="53" t="s">
        <v>1621</v>
      </c>
    </row>
    <row r="776" spans="1:17" ht="38.25" x14ac:dyDescent="0.2">
      <c r="A776" s="34" t="s">
        <v>2480</v>
      </c>
      <c r="B776" s="35" t="s">
        <v>1765</v>
      </c>
      <c r="C776" s="42">
        <v>165</v>
      </c>
      <c r="D776" s="42">
        <v>39873</v>
      </c>
      <c r="E776" s="43">
        <v>0.4</v>
      </c>
      <c r="F776" s="46">
        <v>55722</v>
      </c>
      <c r="G776" s="43">
        <v>15.9</v>
      </c>
      <c r="H776" s="46">
        <v>12754</v>
      </c>
      <c r="I776" s="44">
        <v>22063</v>
      </c>
      <c r="J776" s="44">
        <v>24820</v>
      </c>
      <c r="K776" s="44">
        <v>27503</v>
      </c>
      <c r="L776" s="44">
        <v>33197</v>
      </c>
      <c r="M776" s="47">
        <v>45790</v>
      </c>
      <c r="N776" s="47">
        <v>53442</v>
      </c>
      <c r="O776" s="47">
        <v>58266</v>
      </c>
      <c r="P776" s="53">
        <v>67603</v>
      </c>
      <c r="Q776" s="53" t="s">
        <v>1621</v>
      </c>
    </row>
    <row r="777" spans="1:17" ht="25.5" x14ac:dyDescent="0.2">
      <c r="A777" s="56" t="s">
        <v>2481</v>
      </c>
      <c r="B777" s="35" t="s">
        <v>1767</v>
      </c>
      <c r="C777" s="46">
        <v>40</v>
      </c>
      <c r="D777" s="52">
        <v>29233</v>
      </c>
      <c r="E777" s="55"/>
      <c r="F777" s="46">
        <v>37546</v>
      </c>
      <c r="G777" s="43">
        <v>3.5</v>
      </c>
      <c r="H777" s="46">
        <v>11940</v>
      </c>
      <c r="I777" s="53">
        <v>16521</v>
      </c>
      <c r="J777" s="53">
        <v>19759</v>
      </c>
      <c r="K777" s="47">
        <v>21740</v>
      </c>
      <c r="L777" s="47">
        <v>25000</v>
      </c>
      <c r="M777" s="53">
        <v>36539</v>
      </c>
      <c r="N777" s="53">
        <v>43435</v>
      </c>
      <c r="O777" s="53">
        <v>49271</v>
      </c>
      <c r="P777" s="53">
        <v>51710</v>
      </c>
      <c r="Q777" s="53" t="s">
        <v>1621</v>
      </c>
    </row>
    <row r="778" spans="1:17" ht="25.5" x14ac:dyDescent="0.2">
      <c r="A778" s="56" t="s">
        <v>2482</v>
      </c>
      <c r="B778" s="35" t="s">
        <v>1769</v>
      </c>
      <c r="C778" s="46">
        <v>31</v>
      </c>
      <c r="D778" s="52">
        <v>33927</v>
      </c>
      <c r="E778" s="43">
        <v>-13.5</v>
      </c>
      <c r="F778" s="52">
        <v>49980</v>
      </c>
      <c r="G778" s="43">
        <v>-4.2</v>
      </c>
      <c r="H778" s="46">
        <v>11876</v>
      </c>
      <c r="I778" s="53">
        <v>14881</v>
      </c>
      <c r="J778" s="53">
        <v>20863</v>
      </c>
      <c r="K778" s="53">
        <v>23199</v>
      </c>
      <c r="L778" s="53">
        <v>28406</v>
      </c>
      <c r="M778" s="53">
        <v>42339</v>
      </c>
      <c r="N778" s="53" t="s">
        <v>1621</v>
      </c>
      <c r="O778" s="53" t="s">
        <v>1621</v>
      </c>
      <c r="P778" s="53" t="s">
        <v>1621</v>
      </c>
      <c r="Q778" s="53" t="s">
        <v>1621</v>
      </c>
    </row>
    <row r="779" spans="1:17" ht="38.25" x14ac:dyDescent="0.2">
      <c r="A779" s="56" t="s">
        <v>2483</v>
      </c>
      <c r="B779" s="35" t="s">
        <v>1771</v>
      </c>
      <c r="C779" s="46">
        <v>37</v>
      </c>
      <c r="D779" s="46">
        <v>41324</v>
      </c>
      <c r="E779" s="43">
        <v>1.9</v>
      </c>
      <c r="F779" s="52">
        <v>81865</v>
      </c>
      <c r="G779" s="43">
        <v>63.6</v>
      </c>
      <c r="H779" s="52">
        <v>16401</v>
      </c>
      <c r="I779" s="47">
        <v>25557</v>
      </c>
      <c r="J779" s="47">
        <v>28113</v>
      </c>
      <c r="K779" s="47">
        <v>30797</v>
      </c>
      <c r="L779" s="47">
        <v>35857</v>
      </c>
      <c r="M779" s="53">
        <v>47792</v>
      </c>
      <c r="N779" s="53" t="s">
        <v>1621</v>
      </c>
      <c r="O779" s="53" t="s">
        <v>1621</v>
      </c>
      <c r="P779" s="53" t="s">
        <v>1621</v>
      </c>
      <c r="Q779" s="53" t="s">
        <v>1621</v>
      </c>
    </row>
    <row r="780" spans="1:17" ht="25.5" x14ac:dyDescent="0.2">
      <c r="A780" s="56" t="s">
        <v>2484</v>
      </c>
      <c r="B780" s="35" t="s">
        <v>1773</v>
      </c>
      <c r="C780" s="46">
        <v>40</v>
      </c>
      <c r="D780" s="46">
        <v>51158</v>
      </c>
      <c r="E780" s="43">
        <v>1.2</v>
      </c>
      <c r="F780" s="46">
        <v>64803</v>
      </c>
      <c r="G780" s="43">
        <v>4.9000000000000004</v>
      </c>
      <c r="H780" s="46">
        <v>29692</v>
      </c>
      <c r="I780" s="47">
        <v>36451</v>
      </c>
      <c r="J780" s="47">
        <v>38322</v>
      </c>
      <c r="K780" s="47">
        <v>41064</v>
      </c>
      <c r="L780" s="47">
        <v>46766</v>
      </c>
      <c r="M780" s="47">
        <v>57066</v>
      </c>
      <c r="N780" s="53">
        <v>64971</v>
      </c>
      <c r="O780" s="53">
        <v>71378</v>
      </c>
      <c r="P780" s="53" t="s">
        <v>1621</v>
      </c>
      <c r="Q780" s="53" t="s">
        <v>1621</v>
      </c>
    </row>
    <row r="781" spans="1:17" ht="25.5" x14ac:dyDescent="0.2">
      <c r="A781" s="56" t="s">
        <v>2485</v>
      </c>
      <c r="B781" s="35" t="s">
        <v>1775</v>
      </c>
      <c r="C781" s="52" t="s">
        <v>1621</v>
      </c>
      <c r="D781" s="52" t="s">
        <v>1621</v>
      </c>
      <c r="E781" s="55"/>
      <c r="F781" s="52">
        <v>43642</v>
      </c>
      <c r="G781" s="43">
        <v>9</v>
      </c>
      <c r="H781" s="52" t="s">
        <v>1621</v>
      </c>
      <c r="I781" s="53" t="s">
        <v>1621</v>
      </c>
      <c r="J781" s="53" t="s">
        <v>1621</v>
      </c>
      <c r="K781" s="53" t="s">
        <v>1621</v>
      </c>
      <c r="L781" s="53" t="s">
        <v>1621</v>
      </c>
      <c r="M781" s="53" t="s">
        <v>1621</v>
      </c>
      <c r="N781" s="53" t="s">
        <v>1621</v>
      </c>
      <c r="O781" s="53" t="s">
        <v>1621</v>
      </c>
      <c r="P781" s="53" t="s">
        <v>1621</v>
      </c>
      <c r="Q781" s="53" t="s">
        <v>1621</v>
      </c>
    </row>
    <row r="782" spans="1:17" ht="25.5" x14ac:dyDescent="0.2">
      <c r="A782" s="56" t="s">
        <v>2486</v>
      </c>
      <c r="B782" s="35" t="s">
        <v>1777</v>
      </c>
      <c r="C782" s="52" t="s">
        <v>1621</v>
      </c>
      <c r="D782" s="52" t="s">
        <v>1621</v>
      </c>
      <c r="E782" s="55"/>
      <c r="F782" s="52">
        <v>33244</v>
      </c>
      <c r="G782" s="43">
        <v>-6.5</v>
      </c>
      <c r="H782" s="52" t="s">
        <v>1621</v>
      </c>
      <c r="I782" s="53" t="s">
        <v>1621</v>
      </c>
      <c r="J782" s="53" t="s">
        <v>1621</v>
      </c>
      <c r="K782" s="53" t="s">
        <v>1621</v>
      </c>
      <c r="L782" s="53" t="s">
        <v>1621</v>
      </c>
      <c r="M782" s="53" t="s">
        <v>1621</v>
      </c>
      <c r="N782" s="53" t="s">
        <v>1621</v>
      </c>
      <c r="O782" s="53" t="s">
        <v>1621</v>
      </c>
      <c r="P782" s="53" t="s">
        <v>1621</v>
      </c>
      <c r="Q782" s="53" t="s">
        <v>1621</v>
      </c>
    </row>
    <row r="783" spans="1:17" x14ac:dyDescent="0.2">
      <c r="A783" s="56" t="s">
        <v>2487</v>
      </c>
      <c r="B783" s="35" t="s">
        <v>1779</v>
      </c>
      <c r="C783" s="52" t="s">
        <v>1621</v>
      </c>
      <c r="D783" s="52">
        <v>24698</v>
      </c>
      <c r="E783" s="55"/>
      <c r="F783" s="46">
        <v>26363</v>
      </c>
      <c r="G783" s="43">
        <v>-6.3</v>
      </c>
      <c r="H783" s="52" t="s">
        <v>1621</v>
      </c>
      <c r="I783" s="53" t="s">
        <v>1621</v>
      </c>
      <c r="J783" s="53" t="s">
        <v>1621</v>
      </c>
      <c r="K783" s="53">
        <v>19711</v>
      </c>
      <c r="L783" s="53">
        <v>22239</v>
      </c>
      <c r="M783" s="53" t="s">
        <v>1621</v>
      </c>
      <c r="N783" s="53" t="s">
        <v>1621</v>
      </c>
      <c r="O783" s="53" t="s">
        <v>1621</v>
      </c>
      <c r="P783" s="53" t="s">
        <v>1621</v>
      </c>
      <c r="Q783" s="53" t="s">
        <v>1621</v>
      </c>
    </row>
    <row r="784" spans="1:17" ht="25.5" x14ac:dyDescent="0.2">
      <c r="A784" s="34" t="s">
        <v>2488</v>
      </c>
      <c r="B784" s="35" t="s">
        <v>1781</v>
      </c>
      <c r="C784" s="42">
        <v>165</v>
      </c>
      <c r="D784" s="46">
        <v>19087</v>
      </c>
      <c r="E784" s="43">
        <v>17.2</v>
      </c>
      <c r="F784" s="42">
        <v>23675</v>
      </c>
      <c r="G784" s="43">
        <v>14.7</v>
      </c>
      <c r="H784" s="52">
        <v>3504</v>
      </c>
      <c r="I784" s="47">
        <v>6958</v>
      </c>
      <c r="J784" s="47">
        <v>8670</v>
      </c>
      <c r="K784" s="47">
        <v>10232</v>
      </c>
      <c r="L784" s="47">
        <v>14307</v>
      </c>
      <c r="M784" s="47">
        <v>25134</v>
      </c>
      <c r="N784" s="47">
        <v>30020</v>
      </c>
      <c r="O784" s="47">
        <v>33109</v>
      </c>
      <c r="P784" s="47">
        <v>37054</v>
      </c>
      <c r="Q784" s="53">
        <v>46854</v>
      </c>
    </row>
    <row r="785" spans="1:17" x14ac:dyDescent="0.2">
      <c r="A785" s="56" t="s">
        <v>2489</v>
      </c>
      <c r="B785" s="35" t="s">
        <v>1783</v>
      </c>
      <c r="C785" s="52">
        <v>13</v>
      </c>
      <c r="D785" s="52">
        <v>38202</v>
      </c>
      <c r="E785" s="43">
        <v>4.8</v>
      </c>
      <c r="F785" s="46">
        <v>40158</v>
      </c>
      <c r="G785" s="43">
        <v>8.3000000000000007</v>
      </c>
      <c r="H785" s="52" t="s">
        <v>1621</v>
      </c>
      <c r="I785" s="53">
        <v>27144</v>
      </c>
      <c r="J785" s="47">
        <v>28189</v>
      </c>
      <c r="K785" s="47">
        <v>28692</v>
      </c>
      <c r="L785" s="47">
        <v>32835</v>
      </c>
      <c r="M785" s="53">
        <v>42477</v>
      </c>
      <c r="N785" s="53">
        <v>46701</v>
      </c>
      <c r="O785" s="53" t="s">
        <v>1621</v>
      </c>
      <c r="P785" s="53" t="s">
        <v>1621</v>
      </c>
      <c r="Q785" s="53" t="s">
        <v>1621</v>
      </c>
    </row>
    <row r="786" spans="1:17" x14ac:dyDescent="0.2">
      <c r="A786" s="56" t="s">
        <v>2490</v>
      </c>
      <c r="B786" s="35" t="s">
        <v>1785</v>
      </c>
      <c r="C786" s="46">
        <v>87</v>
      </c>
      <c r="D786" s="46">
        <v>12931</v>
      </c>
      <c r="E786" s="43">
        <v>31.6</v>
      </c>
      <c r="F786" s="46">
        <v>17208</v>
      </c>
      <c r="G786" s="43">
        <v>16.399999999999999</v>
      </c>
      <c r="H786" s="52">
        <v>2415</v>
      </c>
      <c r="I786" s="53">
        <v>4485</v>
      </c>
      <c r="J786" s="53">
        <v>5793</v>
      </c>
      <c r="K786" s="53">
        <v>6988</v>
      </c>
      <c r="L786" s="53">
        <v>9940</v>
      </c>
      <c r="M786" s="53">
        <v>15692</v>
      </c>
      <c r="N786" s="53">
        <v>21476</v>
      </c>
      <c r="O786" s="53">
        <v>23874</v>
      </c>
      <c r="P786" s="53">
        <v>27408</v>
      </c>
      <c r="Q786" s="53" t="s">
        <v>1621</v>
      </c>
    </row>
    <row r="787" spans="1:17" ht="38.25" x14ac:dyDescent="0.2">
      <c r="A787" s="56" t="s">
        <v>2491</v>
      </c>
      <c r="B787" s="35" t="s">
        <v>1787</v>
      </c>
      <c r="C787" s="52" t="s">
        <v>1621</v>
      </c>
      <c r="D787" s="52">
        <v>39596</v>
      </c>
      <c r="E787" s="55"/>
      <c r="F787" s="46">
        <v>42673</v>
      </c>
      <c r="G787" s="55"/>
      <c r="H787" s="52" t="s">
        <v>1621</v>
      </c>
      <c r="I787" s="53">
        <v>25519</v>
      </c>
      <c r="J787" s="53">
        <v>27413</v>
      </c>
      <c r="K787" s="53">
        <v>28630</v>
      </c>
      <c r="L787" s="53">
        <v>36896</v>
      </c>
      <c r="M787" s="53">
        <v>45431</v>
      </c>
      <c r="N787" s="53" t="s">
        <v>1621</v>
      </c>
      <c r="O787" s="53" t="s">
        <v>1621</v>
      </c>
      <c r="P787" s="53" t="s">
        <v>1621</v>
      </c>
      <c r="Q787" s="53" t="s">
        <v>1621</v>
      </c>
    </row>
    <row r="788" spans="1:17" ht="25.5" x14ac:dyDescent="0.2">
      <c r="A788" s="56" t="s">
        <v>2492</v>
      </c>
      <c r="B788" s="35" t="s">
        <v>1789</v>
      </c>
      <c r="C788" s="52">
        <v>9</v>
      </c>
      <c r="D788" s="46">
        <v>31083</v>
      </c>
      <c r="E788" s="43">
        <v>14.6</v>
      </c>
      <c r="F788" s="52">
        <v>33265</v>
      </c>
      <c r="G788" s="43">
        <v>7.5</v>
      </c>
      <c r="H788" s="52" t="s">
        <v>1621</v>
      </c>
      <c r="I788" s="53" t="s">
        <v>1621</v>
      </c>
      <c r="J788" s="53">
        <v>25780</v>
      </c>
      <c r="K788" s="53">
        <v>27453</v>
      </c>
      <c r="L788" s="47">
        <v>29021</v>
      </c>
      <c r="M788" s="47">
        <v>33346</v>
      </c>
      <c r="N788" s="53">
        <v>35774</v>
      </c>
      <c r="O788" s="53" t="s">
        <v>1621</v>
      </c>
      <c r="P788" s="53" t="s">
        <v>1621</v>
      </c>
      <c r="Q788" s="53" t="s">
        <v>1621</v>
      </c>
    </row>
    <row r="789" spans="1:17" ht="25.5" x14ac:dyDescent="0.2">
      <c r="A789" s="56" t="s">
        <v>2493</v>
      </c>
      <c r="B789" s="35" t="s">
        <v>1791</v>
      </c>
      <c r="C789" s="46">
        <v>31</v>
      </c>
      <c r="D789" s="52">
        <v>16923</v>
      </c>
      <c r="E789" s="43">
        <v>-1.1000000000000001</v>
      </c>
      <c r="F789" s="46">
        <v>19825</v>
      </c>
      <c r="G789" s="43">
        <v>1.1000000000000001</v>
      </c>
      <c r="H789" s="52" t="s">
        <v>1621</v>
      </c>
      <c r="I789" s="53">
        <v>7098</v>
      </c>
      <c r="J789" s="47">
        <v>8216</v>
      </c>
      <c r="K789" s="53">
        <v>9168</v>
      </c>
      <c r="L789" s="53">
        <v>13168</v>
      </c>
      <c r="M789" s="53">
        <v>22739</v>
      </c>
      <c r="N789" s="53">
        <v>25876</v>
      </c>
      <c r="O789" s="53">
        <v>28896</v>
      </c>
      <c r="P789" s="53">
        <v>31789</v>
      </c>
      <c r="Q789" s="53" t="s">
        <v>1621</v>
      </c>
    </row>
    <row r="790" spans="1:17" ht="38.25" x14ac:dyDescent="0.2">
      <c r="A790" s="56" t="s">
        <v>2494</v>
      </c>
      <c r="B790" s="35" t="s">
        <v>1793</v>
      </c>
      <c r="C790" s="52">
        <v>19</v>
      </c>
      <c r="D790" s="52">
        <v>29348</v>
      </c>
      <c r="E790" s="43">
        <v>6.3</v>
      </c>
      <c r="F790" s="52">
        <v>37593</v>
      </c>
      <c r="G790" s="43">
        <v>13.2</v>
      </c>
      <c r="H790" s="52">
        <v>9854</v>
      </c>
      <c r="I790" s="53" t="s">
        <v>1621</v>
      </c>
      <c r="J790" s="53">
        <v>17677</v>
      </c>
      <c r="K790" s="53">
        <v>20502</v>
      </c>
      <c r="L790" s="53">
        <v>25125</v>
      </c>
      <c r="M790" s="53">
        <v>32805</v>
      </c>
      <c r="N790" s="53" t="s">
        <v>1621</v>
      </c>
      <c r="O790" s="53" t="s">
        <v>1621</v>
      </c>
      <c r="P790" s="53" t="s">
        <v>1621</v>
      </c>
      <c r="Q790" s="53" t="s">
        <v>1621</v>
      </c>
    </row>
    <row r="791" spans="1:17" ht="51" x14ac:dyDescent="0.2">
      <c r="A791" s="34" t="s">
        <v>2495</v>
      </c>
      <c r="B791" s="35" t="s">
        <v>1795</v>
      </c>
      <c r="C791" s="42">
        <v>122</v>
      </c>
      <c r="D791" s="42">
        <v>35292</v>
      </c>
      <c r="E791" s="43">
        <v>6.4</v>
      </c>
      <c r="F791" s="42">
        <v>36373</v>
      </c>
      <c r="G791" s="43">
        <v>6.2</v>
      </c>
      <c r="H791" s="46">
        <v>15243</v>
      </c>
      <c r="I791" s="47">
        <v>23030</v>
      </c>
      <c r="J791" s="44">
        <v>25967</v>
      </c>
      <c r="K791" s="44">
        <v>28383</v>
      </c>
      <c r="L791" s="44">
        <v>31544</v>
      </c>
      <c r="M791" s="44">
        <v>38847</v>
      </c>
      <c r="N791" s="44">
        <v>43324</v>
      </c>
      <c r="O791" s="44">
        <v>45929</v>
      </c>
      <c r="P791" s="44">
        <v>48532</v>
      </c>
      <c r="Q791" s="53">
        <v>55327</v>
      </c>
    </row>
    <row r="792" spans="1:17" ht="38.25" x14ac:dyDescent="0.2">
      <c r="A792" s="56" t="s">
        <v>2496</v>
      </c>
      <c r="B792" s="35" t="s">
        <v>1797</v>
      </c>
      <c r="C792" s="42">
        <v>122</v>
      </c>
      <c r="D792" s="42">
        <v>35292</v>
      </c>
      <c r="E792" s="43">
        <v>6.4</v>
      </c>
      <c r="F792" s="42">
        <v>36373</v>
      </c>
      <c r="G792" s="43">
        <v>6.2</v>
      </c>
      <c r="H792" s="46">
        <v>15243</v>
      </c>
      <c r="I792" s="47">
        <v>23030</v>
      </c>
      <c r="J792" s="44">
        <v>25967</v>
      </c>
      <c r="K792" s="44">
        <v>28383</v>
      </c>
      <c r="L792" s="44">
        <v>31544</v>
      </c>
      <c r="M792" s="44">
        <v>38847</v>
      </c>
      <c r="N792" s="44">
        <v>43324</v>
      </c>
      <c r="O792" s="44">
        <v>45929</v>
      </c>
      <c r="P792" s="44">
        <v>48532</v>
      </c>
      <c r="Q792" s="53">
        <v>55327</v>
      </c>
    </row>
    <row r="793" spans="1:17" x14ac:dyDescent="0.2">
      <c r="A793" s="34" t="s">
        <v>2497</v>
      </c>
      <c r="B793" s="35" t="s">
        <v>1799</v>
      </c>
      <c r="C793" s="42">
        <v>235</v>
      </c>
      <c r="D793" s="42">
        <v>28293</v>
      </c>
      <c r="E793" s="43">
        <v>2.4</v>
      </c>
      <c r="F793" s="42">
        <v>30818</v>
      </c>
      <c r="G793" s="43">
        <v>3.7</v>
      </c>
      <c r="H793" s="46">
        <v>9285</v>
      </c>
      <c r="I793" s="47">
        <v>14653</v>
      </c>
      <c r="J793" s="44">
        <v>17096</v>
      </c>
      <c r="K793" s="44">
        <v>19096</v>
      </c>
      <c r="L793" s="44">
        <v>23424</v>
      </c>
      <c r="M793" s="44">
        <v>33304</v>
      </c>
      <c r="N793" s="44">
        <v>38997</v>
      </c>
      <c r="O793" s="44">
        <v>41692</v>
      </c>
      <c r="P793" s="47">
        <v>45417</v>
      </c>
      <c r="Q793" s="47">
        <v>52698</v>
      </c>
    </row>
    <row r="794" spans="1:17" x14ac:dyDescent="0.2">
      <c r="A794" s="56" t="s">
        <v>2498</v>
      </c>
      <c r="B794" s="35" t="s">
        <v>1801</v>
      </c>
      <c r="C794" s="42">
        <v>235</v>
      </c>
      <c r="D794" s="42">
        <v>28293</v>
      </c>
      <c r="E794" s="43">
        <v>2.4</v>
      </c>
      <c r="F794" s="42">
        <v>30818</v>
      </c>
      <c r="G794" s="43">
        <v>3.7</v>
      </c>
      <c r="H794" s="46">
        <v>9285</v>
      </c>
      <c r="I794" s="47">
        <v>14653</v>
      </c>
      <c r="J794" s="44">
        <v>17096</v>
      </c>
      <c r="K794" s="44">
        <v>19096</v>
      </c>
      <c r="L794" s="44">
        <v>23424</v>
      </c>
      <c r="M794" s="44">
        <v>33304</v>
      </c>
      <c r="N794" s="44">
        <v>38997</v>
      </c>
      <c r="O794" s="44">
        <v>41692</v>
      </c>
      <c r="P794" s="47">
        <v>45417</v>
      </c>
      <c r="Q794" s="47">
        <v>52698</v>
      </c>
    </row>
    <row r="795" spans="1:17" ht="25.5" x14ac:dyDescent="0.2">
      <c r="A795" s="34" t="s">
        <v>2499</v>
      </c>
      <c r="B795" s="35" t="s">
        <v>1803</v>
      </c>
      <c r="C795" s="42">
        <v>308</v>
      </c>
      <c r="D795" s="42">
        <v>28077</v>
      </c>
      <c r="E795" s="43">
        <v>10.9</v>
      </c>
      <c r="F795" s="42">
        <v>32851</v>
      </c>
      <c r="G795" s="43">
        <v>14.2</v>
      </c>
      <c r="H795" s="46">
        <v>11298</v>
      </c>
      <c r="I795" s="44">
        <v>16132</v>
      </c>
      <c r="J795" s="44">
        <v>18647</v>
      </c>
      <c r="K795" s="44">
        <v>20946</v>
      </c>
      <c r="L795" s="44">
        <v>24876</v>
      </c>
      <c r="M795" s="44">
        <v>31508</v>
      </c>
      <c r="N795" s="44">
        <v>37142</v>
      </c>
      <c r="O795" s="44">
        <v>40507</v>
      </c>
      <c r="P795" s="44">
        <v>44780</v>
      </c>
      <c r="Q795" s="53">
        <v>53401</v>
      </c>
    </row>
    <row r="796" spans="1:17" x14ac:dyDescent="0.2">
      <c r="A796" s="56" t="s">
        <v>2500</v>
      </c>
      <c r="B796" s="35" t="s">
        <v>1805</v>
      </c>
      <c r="C796" s="42">
        <v>218</v>
      </c>
      <c r="D796" s="42">
        <v>31008</v>
      </c>
      <c r="E796" s="43">
        <v>10</v>
      </c>
      <c r="F796" s="42">
        <v>36882</v>
      </c>
      <c r="G796" s="43">
        <v>13.6</v>
      </c>
      <c r="H796" s="46">
        <v>12566</v>
      </c>
      <c r="I796" s="47">
        <v>19372</v>
      </c>
      <c r="J796" s="44">
        <v>22230</v>
      </c>
      <c r="K796" s="44">
        <v>24557</v>
      </c>
      <c r="L796" s="44">
        <v>27995</v>
      </c>
      <c r="M796" s="44">
        <v>35661</v>
      </c>
      <c r="N796" s="44">
        <v>41993</v>
      </c>
      <c r="O796" s="44">
        <v>44929</v>
      </c>
      <c r="P796" s="44">
        <v>47970</v>
      </c>
      <c r="Q796" s="53" t="s">
        <v>1621</v>
      </c>
    </row>
    <row r="797" spans="1:17" x14ac:dyDescent="0.2">
      <c r="A797" s="56" t="s">
        <v>2501</v>
      </c>
      <c r="B797" s="35" t="s">
        <v>1807</v>
      </c>
      <c r="C797" s="46">
        <v>47</v>
      </c>
      <c r="D797" s="46">
        <v>22785</v>
      </c>
      <c r="E797" s="43">
        <v>12</v>
      </c>
      <c r="F797" s="46">
        <v>24502</v>
      </c>
      <c r="G797" s="43">
        <v>11.8</v>
      </c>
      <c r="H797" s="52" t="s">
        <v>1621</v>
      </c>
      <c r="I797" s="53">
        <v>13781</v>
      </c>
      <c r="J797" s="53">
        <v>15457</v>
      </c>
      <c r="K797" s="47">
        <v>17144</v>
      </c>
      <c r="L797" s="47">
        <v>19798</v>
      </c>
      <c r="M797" s="47">
        <v>25105</v>
      </c>
      <c r="N797" s="47">
        <v>27649</v>
      </c>
      <c r="O797" s="53">
        <v>30083</v>
      </c>
      <c r="P797" s="53">
        <v>32118</v>
      </c>
      <c r="Q797" s="53" t="s">
        <v>1621</v>
      </c>
    </row>
    <row r="798" spans="1:17" ht="25.5" x14ac:dyDescent="0.2">
      <c r="A798" s="56" t="s">
        <v>2502</v>
      </c>
      <c r="B798" s="35" t="s">
        <v>1809</v>
      </c>
      <c r="C798" s="46">
        <v>43</v>
      </c>
      <c r="D798" s="46">
        <v>20491</v>
      </c>
      <c r="E798" s="55"/>
      <c r="F798" s="46">
        <v>21663</v>
      </c>
      <c r="G798" s="43">
        <v>-0.3</v>
      </c>
      <c r="H798" s="52">
        <v>5792</v>
      </c>
      <c r="I798" s="53">
        <v>9852</v>
      </c>
      <c r="J798" s="53">
        <v>12542</v>
      </c>
      <c r="K798" s="47">
        <v>13921</v>
      </c>
      <c r="L798" s="47">
        <v>16580</v>
      </c>
      <c r="M798" s="47">
        <v>23378</v>
      </c>
      <c r="N798" s="47">
        <v>26362</v>
      </c>
      <c r="O798" s="53">
        <v>28389</v>
      </c>
      <c r="P798" s="53">
        <v>30956</v>
      </c>
      <c r="Q798" s="53" t="s">
        <v>1621</v>
      </c>
    </row>
    <row r="799" spans="1:17" ht="25.5" x14ac:dyDescent="0.2">
      <c r="A799" s="34" t="s">
        <v>2503</v>
      </c>
      <c r="B799" s="35" t="s">
        <v>1811</v>
      </c>
      <c r="C799" s="52">
        <v>35</v>
      </c>
      <c r="D799" s="52" t="s">
        <v>1621</v>
      </c>
      <c r="E799" s="55"/>
      <c r="F799" s="52" t="s">
        <v>1621</v>
      </c>
      <c r="G799" s="55"/>
      <c r="H799" s="52" t="s">
        <v>1621</v>
      </c>
      <c r="I799" s="53" t="s">
        <v>1621</v>
      </c>
      <c r="J799" s="53" t="s">
        <v>1621</v>
      </c>
      <c r="K799" s="53" t="s">
        <v>1621</v>
      </c>
      <c r="L799" s="53" t="s">
        <v>1621</v>
      </c>
      <c r="M799" s="53" t="s">
        <v>1621</v>
      </c>
      <c r="N799" s="53" t="s">
        <v>1621</v>
      </c>
      <c r="O799" s="53" t="s">
        <v>1621</v>
      </c>
      <c r="P799" s="53" t="s">
        <v>1621</v>
      </c>
      <c r="Q799" s="53" t="s">
        <v>1621</v>
      </c>
    </row>
    <row r="800" spans="1:17" ht="25.5" x14ac:dyDescent="0.2">
      <c r="A800" s="56" t="s">
        <v>2504</v>
      </c>
      <c r="B800" s="35" t="s">
        <v>1813</v>
      </c>
      <c r="C800" s="52" t="s">
        <v>1621</v>
      </c>
      <c r="D800" s="52" t="s">
        <v>1621</v>
      </c>
      <c r="E800" s="55"/>
      <c r="F800" s="52" t="s">
        <v>1621</v>
      </c>
      <c r="G800" s="55"/>
      <c r="H800" s="52" t="s">
        <v>1621</v>
      </c>
      <c r="I800" s="53" t="s">
        <v>1621</v>
      </c>
      <c r="J800" s="53" t="s">
        <v>1621</v>
      </c>
      <c r="K800" s="53" t="s">
        <v>1621</v>
      </c>
      <c r="L800" s="53" t="s">
        <v>1621</v>
      </c>
      <c r="M800" s="53" t="s">
        <v>1621</v>
      </c>
      <c r="N800" s="53" t="s">
        <v>1621</v>
      </c>
      <c r="O800" s="53" t="s">
        <v>1621</v>
      </c>
      <c r="P800" s="53" t="s">
        <v>1621</v>
      </c>
      <c r="Q800" s="53" t="s">
        <v>1621</v>
      </c>
    </row>
    <row r="801" spans="1:17" ht="38.25" x14ac:dyDescent="0.2">
      <c r="A801" s="56" t="s">
        <v>2505</v>
      </c>
      <c r="B801" s="35" t="s">
        <v>1815</v>
      </c>
      <c r="C801" s="52" t="s">
        <v>1621</v>
      </c>
      <c r="D801" s="52" t="s">
        <v>1621</v>
      </c>
      <c r="E801" s="55"/>
      <c r="F801" s="52">
        <v>24750</v>
      </c>
      <c r="G801" s="43">
        <v>14.4</v>
      </c>
      <c r="H801" s="52" t="s">
        <v>1621</v>
      </c>
      <c r="I801" s="53" t="s">
        <v>1621</v>
      </c>
      <c r="J801" s="53" t="s">
        <v>1621</v>
      </c>
      <c r="K801" s="53" t="s">
        <v>1621</v>
      </c>
      <c r="L801" s="53" t="s">
        <v>1621</v>
      </c>
      <c r="M801" s="53" t="s">
        <v>1621</v>
      </c>
      <c r="N801" s="53" t="s">
        <v>1621</v>
      </c>
      <c r="O801" s="53" t="s">
        <v>1621</v>
      </c>
      <c r="P801" s="53" t="s">
        <v>1621</v>
      </c>
      <c r="Q801" s="53" t="s">
        <v>1621</v>
      </c>
    </row>
    <row r="802" spans="1:17" ht="25.5" x14ac:dyDescent="0.2">
      <c r="A802" s="56" t="s">
        <v>2506</v>
      </c>
      <c r="B802" s="35" t="s">
        <v>1817</v>
      </c>
      <c r="C802" s="52" t="s">
        <v>1621</v>
      </c>
      <c r="D802" s="52" t="s">
        <v>1621</v>
      </c>
      <c r="E802" s="55"/>
      <c r="F802" s="52" t="s">
        <v>1621</v>
      </c>
      <c r="G802" s="55"/>
      <c r="H802" s="52" t="s">
        <v>1621</v>
      </c>
      <c r="I802" s="53" t="s">
        <v>1621</v>
      </c>
      <c r="J802" s="53" t="s">
        <v>1621</v>
      </c>
      <c r="K802" s="53" t="s">
        <v>1621</v>
      </c>
      <c r="L802" s="53" t="s">
        <v>1621</v>
      </c>
      <c r="M802" s="53" t="s">
        <v>1621</v>
      </c>
      <c r="N802" s="53" t="s">
        <v>1621</v>
      </c>
      <c r="O802" s="53" t="s">
        <v>1621</v>
      </c>
      <c r="P802" s="53" t="s">
        <v>1621</v>
      </c>
      <c r="Q802" s="53" t="s">
        <v>1621</v>
      </c>
    </row>
    <row r="803" spans="1:17" ht="38.25" x14ac:dyDescent="0.2">
      <c r="A803" s="56" t="s">
        <v>2507</v>
      </c>
      <c r="B803" s="35" t="s">
        <v>1819</v>
      </c>
      <c r="C803" s="52">
        <v>25</v>
      </c>
      <c r="D803" s="52" t="s">
        <v>1621</v>
      </c>
      <c r="E803" s="55"/>
      <c r="F803" s="52" t="s">
        <v>1621</v>
      </c>
      <c r="G803" s="55"/>
      <c r="H803" s="52" t="s">
        <v>1621</v>
      </c>
      <c r="I803" s="53" t="s">
        <v>1621</v>
      </c>
      <c r="J803" s="53" t="s">
        <v>1621</v>
      </c>
      <c r="K803" s="53" t="s">
        <v>1621</v>
      </c>
      <c r="L803" s="53" t="s">
        <v>1621</v>
      </c>
      <c r="M803" s="53" t="s">
        <v>1621</v>
      </c>
      <c r="N803" s="53" t="s">
        <v>1621</v>
      </c>
      <c r="O803" s="53" t="s">
        <v>1621</v>
      </c>
      <c r="P803" s="53" t="s">
        <v>1621</v>
      </c>
      <c r="Q803" s="53" t="s">
        <v>1621</v>
      </c>
    </row>
    <row r="804" spans="1:17" ht="25.5" x14ac:dyDescent="0.2">
      <c r="A804" s="34" t="s">
        <v>2508</v>
      </c>
      <c r="B804" s="35" t="s">
        <v>1821</v>
      </c>
      <c r="C804" s="52">
        <v>38</v>
      </c>
      <c r="D804" s="52">
        <v>26828</v>
      </c>
      <c r="E804" s="43">
        <v>9.8000000000000007</v>
      </c>
      <c r="F804" s="46">
        <v>31902</v>
      </c>
      <c r="G804" s="43">
        <v>14</v>
      </c>
      <c r="H804" s="52">
        <v>7556</v>
      </c>
      <c r="I804" s="53">
        <v>12819</v>
      </c>
      <c r="J804" s="53">
        <v>15455</v>
      </c>
      <c r="K804" s="53">
        <v>18644</v>
      </c>
      <c r="L804" s="47">
        <v>23023</v>
      </c>
      <c r="M804" s="53">
        <v>32098</v>
      </c>
      <c r="N804" s="53">
        <v>37814</v>
      </c>
      <c r="O804" s="53">
        <v>41143</v>
      </c>
      <c r="P804" s="53" t="s">
        <v>1621</v>
      </c>
      <c r="Q804" s="53" t="s">
        <v>1621</v>
      </c>
    </row>
    <row r="805" spans="1:17" ht="25.5" x14ac:dyDescent="0.2">
      <c r="A805" s="56" t="s">
        <v>2509</v>
      </c>
      <c r="B805" s="35" t="s">
        <v>1823</v>
      </c>
      <c r="C805" s="52">
        <v>19</v>
      </c>
      <c r="D805" s="52">
        <v>24645</v>
      </c>
      <c r="E805" s="43">
        <v>7.9</v>
      </c>
      <c r="F805" s="46">
        <v>29460</v>
      </c>
      <c r="G805" s="43">
        <v>9.1</v>
      </c>
      <c r="H805" s="52" t="s">
        <v>1621</v>
      </c>
      <c r="I805" s="53" t="s">
        <v>1621</v>
      </c>
      <c r="J805" s="53">
        <v>12951</v>
      </c>
      <c r="K805" s="53">
        <v>16647</v>
      </c>
      <c r="L805" s="53">
        <v>20310</v>
      </c>
      <c r="M805" s="53">
        <v>28607</v>
      </c>
      <c r="N805" s="53" t="s">
        <v>1621</v>
      </c>
      <c r="O805" s="53" t="s">
        <v>1621</v>
      </c>
      <c r="P805" s="53" t="s">
        <v>1621</v>
      </c>
      <c r="Q805" s="53" t="s">
        <v>1621</v>
      </c>
    </row>
    <row r="806" spans="1:17" ht="25.5" x14ac:dyDescent="0.2">
      <c r="A806" s="56" t="s">
        <v>2510</v>
      </c>
      <c r="B806" s="35" t="s">
        <v>1825</v>
      </c>
      <c r="C806" s="52">
        <v>9</v>
      </c>
      <c r="D806" s="52">
        <v>39413</v>
      </c>
      <c r="E806" s="43">
        <v>4.4000000000000004</v>
      </c>
      <c r="F806" s="46">
        <v>47395</v>
      </c>
      <c r="G806" s="43">
        <v>8.9</v>
      </c>
      <c r="H806" s="52" t="s">
        <v>1621</v>
      </c>
      <c r="I806" s="53">
        <v>27863</v>
      </c>
      <c r="J806" s="53">
        <v>29544</v>
      </c>
      <c r="K806" s="53">
        <v>31137</v>
      </c>
      <c r="L806" s="53">
        <v>35640</v>
      </c>
      <c r="M806" s="53">
        <v>51423</v>
      </c>
      <c r="N806" s="53" t="s">
        <v>1621</v>
      </c>
      <c r="O806" s="53" t="s">
        <v>1621</v>
      </c>
      <c r="P806" s="53" t="s">
        <v>1621</v>
      </c>
      <c r="Q806" s="53" t="s">
        <v>1621</v>
      </c>
    </row>
    <row r="807" spans="1:17" ht="25.5" x14ac:dyDescent="0.2">
      <c r="A807" s="56" t="s">
        <v>2511</v>
      </c>
      <c r="B807" s="35" t="s">
        <v>1827</v>
      </c>
      <c r="C807" s="52" t="s">
        <v>1621</v>
      </c>
      <c r="D807" s="52">
        <v>20726</v>
      </c>
      <c r="E807" s="55"/>
      <c r="F807" s="52">
        <v>23557</v>
      </c>
      <c r="G807" s="43">
        <v>15.6</v>
      </c>
      <c r="H807" s="52" t="s">
        <v>1621</v>
      </c>
      <c r="I807" s="53" t="s">
        <v>1621</v>
      </c>
      <c r="J807" s="53" t="s">
        <v>1621</v>
      </c>
      <c r="K807" s="53" t="s">
        <v>1621</v>
      </c>
      <c r="L807" s="53" t="s">
        <v>1621</v>
      </c>
      <c r="M807" s="53" t="s">
        <v>1621</v>
      </c>
      <c r="N807" s="53" t="s">
        <v>1621</v>
      </c>
      <c r="O807" s="53" t="s">
        <v>1621</v>
      </c>
      <c r="P807" s="53" t="s">
        <v>1621</v>
      </c>
      <c r="Q807" s="53" t="s">
        <v>1621</v>
      </c>
    </row>
    <row r="808" spans="1:17" ht="76.5" x14ac:dyDescent="0.2">
      <c r="A808" s="34" t="s">
        <v>2512</v>
      </c>
      <c r="B808" s="35" t="s">
        <v>1829</v>
      </c>
      <c r="C808" s="52" t="s">
        <v>1621</v>
      </c>
      <c r="D808" s="52" t="s">
        <v>1621</v>
      </c>
      <c r="E808" s="55"/>
      <c r="F808" s="52">
        <v>19132</v>
      </c>
      <c r="G808" s="43">
        <v>20.2</v>
      </c>
      <c r="H808" s="52" t="s">
        <v>1621</v>
      </c>
      <c r="I808" s="53" t="s">
        <v>1621</v>
      </c>
      <c r="J808" s="53" t="s">
        <v>1621</v>
      </c>
      <c r="K808" s="53" t="s">
        <v>1621</v>
      </c>
      <c r="L808" s="53" t="s">
        <v>1621</v>
      </c>
      <c r="M808" s="53" t="s">
        <v>1621</v>
      </c>
      <c r="N808" s="53" t="s">
        <v>1621</v>
      </c>
      <c r="O808" s="53" t="s">
        <v>1621</v>
      </c>
      <c r="P808" s="53" t="s">
        <v>1621</v>
      </c>
      <c r="Q808" s="53" t="s">
        <v>1621</v>
      </c>
    </row>
    <row r="809" spans="1:17" ht="25.5" x14ac:dyDescent="0.2">
      <c r="A809" s="56" t="s">
        <v>2513</v>
      </c>
      <c r="B809" s="35" t="s">
        <v>1831</v>
      </c>
      <c r="C809" s="52" t="s">
        <v>1621</v>
      </c>
      <c r="D809" s="52" t="s">
        <v>1621</v>
      </c>
      <c r="E809" s="55"/>
      <c r="F809" s="52">
        <v>19132</v>
      </c>
      <c r="G809" s="43">
        <v>20.2</v>
      </c>
      <c r="H809" s="52" t="s">
        <v>1621</v>
      </c>
      <c r="I809" s="53" t="s">
        <v>1621</v>
      </c>
      <c r="J809" s="53" t="s">
        <v>1621</v>
      </c>
      <c r="K809" s="53" t="s">
        <v>1621</v>
      </c>
      <c r="L809" s="53" t="s">
        <v>1621</v>
      </c>
      <c r="M809" s="53" t="s">
        <v>1621</v>
      </c>
      <c r="N809" s="53" t="s">
        <v>1621</v>
      </c>
      <c r="O809" s="53" t="s">
        <v>1621</v>
      </c>
      <c r="P809" s="53" t="s">
        <v>1621</v>
      </c>
      <c r="Q809" s="53" t="s">
        <v>1621</v>
      </c>
    </row>
    <row r="810" spans="1:17" ht="38.25" x14ac:dyDescent="0.2">
      <c r="A810" s="56" t="s">
        <v>2514</v>
      </c>
      <c r="B810" s="35" t="s">
        <v>1833</v>
      </c>
      <c r="C810" s="42" t="s">
        <v>1632</v>
      </c>
      <c r="D810" s="42"/>
      <c r="E810" s="55"/>
      <c r="F810" s="42"/>
      <c r="G810" s="55"/>
      <c r="H810" s="42"/>
      <c r="I810" s="44"/>
      <c r="J810" s="44"/>
      <c r="K810" s="44"/>
      <c r="L810" s="44"/>
      <c r="M810" s="44"/>
      <c r="N810" s="44"/>
      <c r="O810" s="44"/>
      <c r="P810" s="44"/>
      <c r="Q810" s="44"/>
    </row>
    <row r="811" spans="1:17" ht="38.25" x14ac:dyDescent="0.2">
      <c r="A811" s="34" t="s">
        <v>2515</v>
      </c>
      <c r="B811" s="35" t="s">
        <v>1835</v>
      </c>
      <c r="C811" s="42" t="s">
        <v>1849</v>
      </c>
      <c r="D811" s="42"/>
      <c r="E811" s="55"/>
      <c r="F811" s="42"/>
      <c r="G811" s="55"/>
      <c r="H811" s="42"/>
      <c r="I811" s="44"/>
      <c r="J811" s="44"/>
      <c r="K811" s="44"/>
      <c r="L811" s="44"/>
      <c r="M811" s="44"/>
      <c r="N811" s="44"/>
      <c r="O811" s="44"/>
      <c r="P811" s="44"/>
      <c r="Q811" s="44"/>
    </row>
    <row r="812" spans="1:17" ht="25.5" x14ac:dyDescent="0.2">
      <c r="A812" s="56" t="s">
        <v>2516</v>
      </c>
      <c r="B812" s="35" t="s">
        <v>1837</v>
      </c>
      <c r="C812" s="42" t="s">
        <v>1849</v>
      </c>
      <c r="D812" s="42"/>
      <c r="E812" s="55"/>
      <c r="F812" s="42"/>
      <c r="G812" s="55"/>
      <c r="H812" s="42"/>
      <c r="I812" s="44"/>
      <c r="J812" s="44"/>
      <c r="K812" s="44"/>
      <c r="L812" s="44"/>
      <c r="M812" s="44"/>
      <c r="N812" s="44"/>
      <c r="O812" s="44"/>
      <c r="P812" s="44"/>
      <c r="Q812" s="44"/>
    </row>
    <row r="813" spans="1:17" ht="25.5" x14ac:dyDescent="0.2">
      <c r="A813" s="34" t="s">
        <v>2517</v>
      </c>
      <c r="B813" s="35" t="s">
        <v>1615</v>
      </c>
      <c r="C813" s="42">
        <v>3559</v>
      </c>
      <c r="D813" s="42">
        <v>41587</v>
      </c>
      <c r="E813" s="43">
        <v>6.2</v>
      </c>
      <c r="F813" s="42">
        <v>56765</v>
      </c>
      <c r="G813" s="43">
        <v>7.9</v>
      </c>
      <c r="H813" s="42">
        <v>13004</v>
      </c>
      <c r="I813" s="44">
        <v>23776</v>
      </c>
      <c r="J813" s="44">
        <v>26992</v>
      </c>
      <c r="K813" s="44">
        <v>30000</v>
      </c>
      <c r="L813" s="44">
        <v>35760</v>
      </c>
      <c r="M813" s="44">
        <v>48221</v>
      </c>
      <c r="N813" s="44">
        <v>57074</v>
      </c>
      <c r="O813" s="44">
        <v>62549</v>
      </c>
      <c r="P813" s="44">
        <v>69877</v>
      </c>
      <c r="Q813" s="44">
        <v>96676</v>
      </c>
    </row>
    <row r="814" spans="1:17" ht="25.5" x14ac:dyDescent="0.2">
      <c r="A814" s="34" t="s">
        <v>2518</v>
      </c>
      <c r="B814" s="35" t="s">
        <v>1615</v>
      </c>
      <c r="C814" s="46">
        <v>100</v>
      </c>
      <c r="D814" s="42">
        <v>42475</v>
      </c>
      <c r="E814" s="43">
        <v>14.1</v>
      </c>
      <c r="F814" s="46">
        <v>51625</v>
      </c>
      <c r="G814" s="43">
        <v>16.7</v>
      </c>
      <c r="H814" s="46">
        <v>20819</v>
      </c>
      <c r="I814" s="44">
        <v>26712</v>
      </c>
      <c r="J814" s="44">
        <v>29704</v>
      </c>
      <c r="K814" s="44">
        <v>32182</v>
      </c>
      <c r="L814" s="44">
        <v>36604</v>
      </c>
      <c r="M814" s="47">
        <v>46995</v>
      </c>
      <c r="N814" s="47">
        <v>53319</v>
      </c>
      <c r="O814" s="47">
        <v>57993</v>
      </c>
      <c r="P814" s="53">
        <v>62431</v>
      </c>
      <c r="Q814" s="53" t="s">
        <v>1621</v>
      </c>
    </row>
    <row r="815" spans="1:17" x14ac:dyDescent="0.2">
      <c r="A815" s="34" t="s">
        <v>2519</v>
      </c>
      <c r="B815" s="35" t="s">
        <v>1615</v>
      </c>
      <c r="C815" s="46">
        <v>82</v>
      </c>
      <c r="D815" s="46">
        <v>39639</v>
      </c>
      <c r="E815" s="43">
        <v>8.3000000000000007</v>
      </c>
      <c r="F815" s="52">
        <v>50502</v>
      </c>
      <c r="G815" s="43">
        <v>16.3</v>
      </c>
      <c r="H815" s="52">
        <v>19125</v>
      </c>
      <c r="I815" s="44">
        <v>25437</v>
      </c>
      <c r="J815" s="47">
        <v>27605</v>
      </c>
      <c r="K815" s="44">
        <v>30695</v>
      </c>
      <c r="L815" s="44">
        <v>34352</v>
      </c>
      <c r="M815" s="47">
        <v>44404</v>
      </c>
      <c r="N815" s="47">
        <v>50309</v>
      </c>
      <c r="O815" s="47">
        <v>55590</v>
      </c>
      <c r="P815" s="53">
        <v>61040</v>
      </c>
      <c r="Q815" s="53" t="s">
        <v>1621</v>
      </c>
    </row>
    <row r="816" spans="1:17" x14ac:dyDescent="0.2">
      <c r="A816" s="34" t="s">
        <v>2520</v>
      </c>
      <c r="B816" s="35" t="s">
        <v>1615</v>
      </c>
      <c r="C816" s="42">
        <v>3365</v>
      </c>
      <c r="D816" s="42">
        <v>41452</v>
      </c>
      <c r="E816" s="43">
        <v>6.2</v>
      </c>
      <c r="F816" s="42">
        <v>56890</v>
      </c>
      <c r="G816" s="43">
        <v>7.4</v>
      </c>
      <c r="H816" s="42">
        <v>12974</v>
      </c>
      <c r="I816" s="44">
        <v>23628</v>
      </c>
      <c r="J816" s="44">
        <v>26891</v>
      </c>
      <c r="K816" s="44">
        <v>29874</v>
      </c>
      <c r="L816" s="44">
        <v>35610</v>
      </c>
      <c r="M816" s="44">
        <v>48123</v>
      </c>
      <c r="N816" s="44">
        <v>56971</v>
      </c>
      <c r="O816" s="44">
        <v>62505</v>
      </c>
      <c r="P816" s="44">
        <v>69783</v>
      </c>
      <c r="Q816" s="44">
        <v>96943</v>
      </c>
    </row>
    <row r="817" spans="1:17" ht="25.5" x14ac:dyDescent="0.2">
      <c r="A817" s="34" t="s">
        <v>2521</v>
      </c>
      <c r="B817" s="35" t="s">
        <v>1620</v>
      </c>
      <c r="C817" s="52" t="s">
        <v>1621</v>
      </c>
      <c r="D817" s="52">
        <v>26944</v>
      </c>
      <c r="E817" s="55"/>
      <c r="F817" s="46">
        <v>30185</v>
      </c>
      <c r="G817" s="43">
        <v>11.7</v>
      </c>
      <c r="H817" s="52" t="s">
        <v>1621</v>
      </c>
      <c r="I817" s="53" t="s">
        <v>1621</v>
      </c>
      <c r="J817" s="53" t="s">
        <v>1621</v>
      </c>
      <c r="K817" s="53" t="s">
        <v>1621</v>
      </c>
      <c r="L817" s="53" t="s">
        <v>1621</v>
      </c>
      <c r="M817" s="53" t="s">
        <v>1621</v>
      </c>
      <c r="N817" s="53" t="s">
        <v>1621</v>
      </c>
      <c r="O817" s="53" t="s">
        <v>1621</v>
      </c>
      <c r="P817" s="53" t="s">
        <v>1621</v>
      </c>
      <c r="Q817" s="53" t="s">
        <v>1621</v>
      </c>
    </row>
    <row r="818" spans="1:17" ht="38.25" x14ac:dyDescent="0.2">
      <c r="A818" s="56" t="s">
        <v>2522</v>
      </c>
      <c r="B818" s="35" t="s">
        <v>1623</v>
      </c>
      <c r="C818" s="52" t="s">
        <v>1621</v>
      </c>
      <c r="D818" s="52">
        <v>26944</v>
      </c>
      <c r="E818" s="43">
        <v>1.1000000000000001</v>
      </c>
      <c r="F818" s="46">
        <v>30185</v>
      </c>
      <c r="G818" s="43">
        <v>2.5</v>
      </c>
      <c r="H818" s="52" t="s">
        <v>1621</v>
      </c>
      <c r="I818" s="53" t="s">
        <v>1621</v>
      </c>
      <c r="J818" s="53" t="s">
        <v>1621</v>
      </c>
      <c r="K818" s="53" t="s">
        <v>1621</v>
      </c>
      <c r="L818" s="53" t="s">
        <v>1621</v>
      </c>
      <c r="M818" s="53" t="s">
        <v>1621</v>
      </c>
      <c r="N818" s="53" t="s">
        <v>1621</v>
      </c>
      <c r="O818" s="53" t="s">
        <v>1621</v>
      </c>
      <c r="P818" s="53" t="s">
        <v>1621</v>
      </c>
      <c r="Q818" s="53" t="s">
        <v>1621</v>
      </c>
    </row>
    <row r="819" spans="1:17" x14ac:dyDescent="0.2">
      <c r="A819" s="56" t="s">
        <v>2523</v>
      </c>
      <c r="B819" s="35" t="s">
        <v>1625</v>
      </c>
      <c r="C819" s="42" t="s">
        <v>1632</v>
      </c>
      <c r="D819" s="42"/>
      <c r="E819" s="55"/>
      <c r="F819" s="42"/>
      <c r="G819" s="55"/>
      <c r="H819" s="42"/>
      <c r="I819" s="44"/>
      <c r="J819" s="44"/>
      <c r="K819" s="44"/>
      <c r="L819" s="44"/>
      <c r="M819" s="44"/>
      <c r="N819" s="44"/>
      <c r="O819" s="44"/>
      <c r="P819" s="44"/>
      <c r="Q819" s="44"/>
    </row>
    <row r="820" spans="1:17" x14ac:dyDescent="0.2">
      <c r="A820" s="56" t="s">
        <v>2524</v>
      </c>
      <c r="B820" s="35" t="s">
        <v>1627</v>
      </c>
      <c r="C820" s="42" t="s">
        <v>1632</v>
      </c>
      <c r="D820" s="42"/>
      <c r="E820" s="55"/>
      <c r="F820" s="42"/>
      <c r="G820" s="55"/>
      <c r="H820" s="42"/>
      <c r="I820" s="44"/>
      <c r="J820" s="44"/>
      <c r="K820" s="44"/>
      <c r="L820" s="44"/>
      <c r="M820" s="44"/>
      <c r="N820" s="44"/>
      <c r="O820" s="44"/>
      <c r="P820" s="44"/>
      <c r="Q820" s="44"/>
    </row>
    <row r="821" spans="1:17" ht="25.5" x14ac:dyDescent="0.2">
      <c r="A821" s="34" t="s">
        <v>2525</v>
      </c>
      <c r="B821" s="35" t="s">
        <v>1629</v>
      </c>
      <c r="C821" s="42" t="s">
        <v>1849</v>
      </c>
      <c r="D821" s="42"/>
      <c r="E821" s="55"/>
      <c r="F821" s="42"/>
      <c r="G821" s="55"/>
      <c r="H821" s="42"/>
      <c r="I821" s="44"/>
      <c r="J821" s="44"/>
      <c r="K821" s="44"/>
      <c r="L821" s="44"/>
      <c r="M821" s="44"/>
      <c r="N821" s="44"/>
      <c r="O821" s="44"/>
      <c r="P821" s="44"/>
      <c r="Q821" s="44"/>
    </row>
    <row r="822" spans="1:17" ht="25.5" x14ac:dyDescent="0.2">
      <c r="A822" s="56" t="s">
        <v>2526</v>
      </c>
      <c r="B822" s="35" t="s">
        <v>1631</v>
      </c>
      <c r="C822" s="42" t="s">
        <v>1632</v>
      </c>
      <c r="D822" s="42"/>
      <c r="E822" s="55"/>
      <c r="F822" s="42"/>
      <c r="G822" s="55"/>
      <c r="H822" s="42"/>
      <c r="I822" s="44"/>
      <c r="J822" s="44"/>
      <c r="K822" s="44"/>
      <c r="L822" s="44"/>
      <c r="M822" s="44"/>
      <c r="N822" s="44"/>
      <c r="O822" s="44"/>
      <c r="P822" s="44"/>
      <c r="Q822" s="44"/>
    </row>
    <row r="823" spans="1:17" ht="25.5" x14ac:dyDescent="0.2">
      <c r="A823" s="56" t="s">
        <v>2527</v>
      </c>
      <c r="B823" s="35" t="s">
        <v>1634</v>
      </c>
      <c r="C823" s="42" t="s">
        <v>1849</v>
      </c>
      <c r="D823" s="42"/>
      <c r="E823" s="55"/>
      <c r="F823" s="42"/>
      <c r="G823" s="55"/>
      <c r="H823" s="42"/>
      <c r="I823" s="44"/>
      <c r="J823" s="44"/>
      <c r="K823" s="44"/>
      <c r="L823" s="44"/>
      <c r="M823" s="44"/>
      <c r="N823" s="44"/>
      <c r="O823" s="44"/>
      <c r="P823" s="44"/>
      <c r="Q823" s="44"/>
    </row>
    <row r="824" spans="1:17" x14ac:dyDescent="0.2">
      <c r="A824" s="56" t="s">
        <v>2528</v>
      </c>
      <c r="B824" s="35" t="s">
        <v>1636</v>
      </c>
      <c r="C824" s="42" t="s">
        <v>1632</v>
      </c>
      <c r="D824" s="42"/>
      <c r="E824" s="55"/>
      <c r="F824" s="42"/>
      <c r="G824" s="55"/>
      <c r="H824" s="42"/>
      <c r="I824" s="44"/>
      <c r="J824" s="44"/>
      <c r="K824" s="44"/>
      <c r="L824" s="44"/>
      <c r="M824" s="44"/>
      <c r="N824" s="44"/>
      <c r="O824" s="44"/>
      <c r="P824" s="44"/>
      <c r="Q824" s="44"/>
    </row>
    <row r="825" spans="1:17" ht="25.5" x14ac:dyDescent="0.2">
      <c r="A825" s="56" t="s">
        <v>2529</v>
      </c>
      <c r="B825" s="35" t="s">
        <v>1638</v>
      </c>
      <c r="C825" s="42" t="s">
        <v>1632</v>
      </c>
      <c r="D825" s="42"/>
      <c r="E825" s="55"/>
      <c r="F825" s="42"/>
      <c r="G825" s="55"/>
      <c r="H825" s="42"/>
      <c r="I825" s="44"/>
      <c r="J825" s="44"/>
      <c r="K825" s="44"/>
      <c r="L825" s="44"/>
      <c r="M825" s="44"/>
      <c r="N825" s="44"/>
      <c r="O825" s="44"/>
      <c r="P825" s="44"/>
      <c r="Q825" s="44"/>
    </row>
    <row r="826" spans="1:17" ht="25.5" x14ac:dyDescent="0.2">
      <c r="A826" s="56" t="s">
        <v>2530</v>
      </c>
      <c r="B826" s="35" t="s">
        <v>1640</v>
      </c>
      <c r="C826" s="42" t="s">
        <v>1632</v>
      </c>
      <c r="D826" s="42"/>
      <c r="E826" s="55"/>
      <c r="F826" s="42"/>
      <c r="G826" s="55"/>
      <c r="H826" s="42"/>
      <c r="I826" s="44"/>
      <c r="J826" s="44"/>
      <c r="K826" s="44"/>
      <c r="L826" s="44"/>
      <c r="M826" s="44"/>
      <c r="N826" s="44"/>
      <c r="O826" s="44"/>
      <c r="P826" s="44"/>
      <c r="Q826" s="44"/>
    </row>
    <row r="827" spans="1:17" x14ac:dyDescent="0.2">
      <c r="A827" s="34" t="s">
        <v>2531</v>
      </c>
      <c r="B827" s="35" t="s">
        <v>1642</v>
      </c>
      <c r="C827" s="46">
        <v>82</v>
      </c>
      <c r="D827" s="46">
        <v>39639</v>
      </c>
      <c r="E827" s="43">
        <v>8.3000000000000007</v>
      </c>
      <c r="F827" s="52">
        <v>50502</v>
      </c>
      <c r="G827" s="43">
        <v>16.3</v>
      </c>
      <c r="H827" s="52">
        <v>19125</v>
      </c>
      <c r="I827" s="44">
        <v>25437</v>
      </c>
      <c r="J827" s="47">
        <v>27605</v>
      </c>
      <c r="K827" s="44">
        <v>30695</v>
      </c>
      <c r="L827" s="44">
        <v>34352</v>
      </c>
      <c r="M827" s="47">
        <v>44404</v>
      </c>
      <c r="N827" s="47">
        <v>50309</v>
      </c>
      <c r="O827" s="47">
        <v>55590</v>
      </c>
      <c r="P827" s="53">
        <v>61040</v>
      </c>
      <c r="Q827" s="53" t="s">
        <v>1621</v>
      </c>
    </row>
    <row r="828" spans="1:17" ht="25.5" x14ac:dyDescent="0.2">
      <c r="A828" s="56" t="s">
        <v>2532</v>
      </c>
      <c r="B828" s="35" t="s">
        <v>1644</v>
      </c>
      <c r="C828" s="52">
        <v>19</v>
      </c>
      <c r="D828" s="52">
        <v>32575</v>
      </c>
      <c r="E828" s="43">
        <v>12.6</v>
      </c>
      <c r="F828" s="52" t="s">
        <v>1621</v>
      </c>
      <c r="G828" s="55"/>
      <c r="H828" s="52" t="s">
        <v>1621</v>
      </c>
      <c r="I828" s="47">
        <v>22980</v>
      </c>
      <c r="J828" s="47">
        <v>23665</v>
      </c>
      <c r="K828" s="47">
        <v>25043</v>
      </c>
      <c r="L828" s="47">
        <v>28163</v>
      </c>
      <c r="M828" s="53">
        <v>36875</v>
      </c>
      <c r="N828" s="53" t="s">
        <v>1621</v>
      </c>
      <c r="O828" s="53" t="s">
        <v>1621</v>
      </c>
      <c r="P828" s="53" t="s">
        <v>1621</v>
      </c>
      <c r="Q828" s="53" t="s">
        <v>1621</v>
      </c>
    </row>
    <row r="829" spans="1:17" ht="25.5" x14ac:dyDescent="0.2">
      <c r="A829" s="56" t="s">
        <v>2533</v>
      </c>
      <c r="B829" s="35" t="s">
        <v>1646</v>
      </c>
      <c r="C829" s="52" t="s">
        <v>1621</v>
      </c>
      <c r="D829" s="52">
        <v>47074</v>
      </c>
      <c r="E829" s="55"/>
      <c r="F829" s="52">
        <v>58699</v>
      </c>
      <c r="G829" s="43">
        <v>-2.9</v>
      </c>
      <c r="H829" s="52" t="s">
        <v>1621</v>
      </c>
      <c r="I829" s="53" t="s">
        <v>1621</v>
      </c>
      <c r="J829" s="53">
        <v>35753</v>
      </c>
      <c r="K829" s="53">
        <v>39658</v>
      </c>
      <c r="L829" s="53">
        <v>43030</v>
      </c>
      <c r="M829" s="53" t="s">
        <v>1621</v>
      </c>
      <c r="N829" s="53" t="s">
        <v>1621</v>
      </c>
      <c r="O829" s="53" t="s">
        <v>1621</v>
      </c>
      <c r="P829" s="53" t="s">
        <v>1621</v>
      </c>
      <c r="Q829" s="53" t="s">
        <v>1621</v>
      </c>
    </row>
    <row r="830" spans="1:17" ht="25.5" x14ac:dyDescent="0.2">
      <c r="A830" s="56" t="s">
        <v>2534</v>
      </c>
      <c r="B830" s="35" t="s">
        <v>1648</v>
      </c>
      <c r="C830" s="42" t="s">
        <v>1632</v>
      </c>
      <c r="D830" s="42"/>
      <c r="E830" s="55"/>
      <c r="F830" s="42"/>
      <c r="G830" s="55"/>
      <c r="H830" s="42"/>
      <c r="I830" s="44"/>
      <c r="J830" s="44"/>
      <c r="K830" s="44"/>
      <c r="L830" s="44"/>
      <c r="M830" s="44"/>
      <c r="N830" s="44"/>
      <c r="O830" s="44"/>
      <c r="P830" s="44"/>
      <c r="Q830" s="44"/>
    </row>
    <row r="831" spans="1:17" x14ac:dyDescent="0.2">
      <c r="A831" s="56" t="s">
        <v>2535</v>
      </c>
      <c r="B831" s="35" t="s">
        <v>1650</v>
      </c>
      <c r="C831" s="52" t="s">
        <v>1621</v>
      </c>
      <c r="D831" s="52" t="s">
        <v>1621</v>
      </c>
      <c r="E831" s="55"/>
      <c r="F831" s="52" t="s">
        <v>1621</v>
      </c>
      <c r="G831" s="55"/>
      <c r="H831" s="52" t="s">
        <v>1621</v>
      </c>
      <c r="I831" s="53" t="s">
        <v>1621</v>
      </c>
      <c r="J831" s="53" t="s">
        <v>1621</v>
      </c>
      <c r="K831" s="53" t="s">
        <v>1621</v>
      </c>
      <c r="L831" s="53" t="s">
        <v>1621</v>
      </c>
      <c r="M831" s="53" t="s">
        <v>1621</v>
      </c>
      <c r="N831" s="53" t="s">
        <v>1621</v>
      </c>
      <c r="O831" s="53" t="s">
        <v>1621</v>
      </c>
      <c r="P831" s="53" t="s">
        <v>1621</v>
      </c>
      <c r="Q831" s="53" t="s">
        <v>1621</v>
      </c>
    </row>
    <row r="832" spans="1:17" ht="25.5" x14ac:dyDescent="0.2">
      <c r="A832" s="56" t="s">
        <v>2536</v>
      </c>
      <c r="B832" s="35" t="s">
        <v>1652</v>
      </c>
      <c r="C832" s="52" t="s">
        <v>1621</v>
      </c>
      <c r="D832" s="52" t="s">
        <v>1621</v>
      </c>
      <c r="E832" s="55"/>
      <c r="F832" s="52" t="s">
        <v>1621</v>
      </c>
      <c r="G832" s="55"/>
      <c r="H832" s="52" t="s">
        <v>1621</v>
      </c>
      <c r="I832" s="53" t="s">
        <v>1621</v>
      </c>
      <c r="J832" s="53" t="s">
        <v>1621</v>
      </c>
      <c r="K832" s="53" t="s">
        <v>1621</v>
      </c>
      <c r="L832" s="53" t="s">
        <v>1621</v>
      </c>
      <c r="M832" s="53" t="s">
        <v>1621</v>
      </c>
      <c r="N832" s="53" t="s">
        <v>1621</v>
      </c>
      <c r="O832" s="53" t="s">
        <v>1621</v>
      </c>
      <c r="P832" s="53" t="s">
        <v>1621</v>
      </c>
      <c r="Q832" s="53" t="s">
        <v>1621</v>
      </c>
    </row>
    <row r="833" spans="1:17" ht="25.5" x14ac:dyDescent="0.2">
      <c r="A833" s="56" t="s">
        <v>2537</v>
      </c>
      <c r="B833" s="35" t="s">
        <v>1654</v>
      </c>
      <c r="C833" s="52" t="s">
        <v>1621</v>
      </c>
      <c r="D833" s="52">
        <v>26674</v>
      </c>
      <c r="E833" s="55"/>
      <c r="F833" s="46">
        <v>28134</v>
      </c>
      <c r="G833" s="55"/>
      <c r="H833" s="52" t="s">
        <v>1621</v>
      </c>
      <c r="I833" s="53" t="s">
        <v>1621</v>
      </c>
      <c r="J833" s="53" t="s">
        <v>1621</v>
      </c>
      <c r="K833" s="53" t="s">
        <v>1621</v>
      </c>
      <c r="L833" s="53" t="s">
        <v>1621</v>
      </c>
      <c r="M833" s="53" t="s">
        <v>1621</v>
      </c>
      <c r="N833" s="53" t="s">
        <v>1621</v>
      </c>
      <c r="O833" s="53" t="s">
        <v>1621</v>
      </c>
      <c r="P833" s="53" t="s">
        <v>1621</v>
      </c>
      <c r="Q833" s="53" t="s">
        <v>1621</v>
      </c>
    </row>
    <row r="834" spans="1:17" ht="63.75" x14ac:dyDescent="0.2">
      <c r="A834" s="56" t="s">
        <v>2538</v>
      </c>
      <c r="B834" s="35" t="s">
        <v>1656</v>
      </c>
      <c r="C834" s="52" t="s">
        <v>1621</v>
      </c>
      <c r="D834" s="52" t="s">
        <v>1621</v>
      </c>
      <c r="E834" s="55"/>
      <c r="F834" s="52">
        <v>37947</v>
      </c>
      <c r="G834" s="55"/>
      <c r="H834" s="52" t="s">
        <v>1621</v>
      </c>
      <c r="I834" s="53" t="s">
        <v>1621</v>
      </c>
      <c r="J834" s="53" t="s">
        <v>1621</v>
      </c>
      <c r="K834" s="53" t="s">
        <v>1621</v>
      </c>
      <c r="L834" s="53" t="s">
        <v>1621</v>
      </c>
      <c r="M834" s="53" t="s">
        <v>1621</v>
      </c>
      <c r="N834" s="53" t="s">
        <v>1621</v>
      </c>
      <c r="O834" s="53" t="s">
        <v>1621</v>
      </c>
      <c r="P834" s="53" t="s">
        <v>1621</v>
      </c>
      <c r="Q834" s="53" t="s">
        <v>1621</v>
      </c>
    </row>
    <row r="835" spans="1:17" ht="25.5" x14ac:dyDescent="0.2">
      <c r="A835" s="56" t="s">
        <v>2539</v>
      </c>
      <c r="B835" s="35" t="s">
        <v>1658</v>
      </c>
      <c r="C835" s="42" t="s">
        <v>1849</v>
      </c>
      <c r="D835" s="42"/>
      <c r="E835" s="55"/>
      <c r="F835" s="42"/>
      <c r="G835" s="55"/>
      <c r="H835" s="42"/>
      <c r="I835" s="44"/>
      <c r="J835" s="44"/>
      <c r="K835" s="44"/>
      <c r="L835" s="44"/>
      <c r="M835" s="44"/>
      <c r="N835" s="44"/>
      <c r="O835" s="44"/>
      <c r="P835" s="44"/>
      <c r="Q835" s="44"/>
    </row>
    <row r="836" spans="1:17" ht="25.5" x14ac:dyDescent="0.2">
      <c r="A836" s="56" t="s">
        <v>2540</v>
      </c>
      <c r="B836" s="35" t="s">
        <v>1660</v>
      </c>
      <c r="C836" s="52" t="s">
        <v>1621</v>
      </c>
      <c r="D836" s="52" t="s">
        <v>1621</v>
      </c>
      <c r="E836" s="55"/>
      <c r="F836" s="52">
        <v>34966</v>
      </c>
      <c r="G836" s="43">
        <v>-19.399999999999999</v>
      </c>
      <c r="H836" s="52" t="s">
        <v>1621</v>
      </c>
      <c r="I836" s="53" t="s">
        <v>1621</v>
      </c>
      <c r="J836" s="53" t="s">
        <v>1621</v>
      </c>
      <c r="K836" s="53" t="s">
        <v>1621</v>
      </c>
      <c r="L836" s="53" t="s">
        <v>1621</v>
      </c>
      <c r="M836" s="53" t="s">
        <v>1621</v>
      </c>
      <c r="N836" s="53" t="s">
        <v>1621</v>
      </c>
      <c r="O836" s="53" t="s">
        <v>1621</v>
      </c>
      <c r="P836" s="53" t="s">
        <v>1621</v>
      </c>
      <c r="Q836" s="53" t="s">
        <v>1621</v>
      </c>
    </row>
    <row r="837" spans="1:17" ht="25.5" x14ac:dyDescent="0.2">
      <c r="A837" s="56" t="s">
        <v>2541</v>
      </c>
      <c r="B837" s="35" t="s">
        <v>1662</v>
      </c>
      <c r="C837" s="42" t="s">
        <v>1632</v>
      </c>
      <c r="D837" s="42"/>
      <c r="E837" s="55"/>
      <c r="F837" s="42"/>
      <c r="G837" s="55"/>
      <c r="H837" s="42"/>
      <c r="I837" s="44"/>
      <c r="J837" s="44"/>
      <c r="K837" s="44"/>
      <c r="L837" s="44"/>
      <c r="M837" s="44"/>
      <c r="N837" s="44"/>
      <c r="O837" s="44"/>
      <c r="P837" s="44"/>
      <c r="Q837" s="44"/>
    </row>
    <row r="838" spans="1:17" ht="25.5" x14ac:dyDescent="0.2">
      <c r="A838" s="56" t="s">
        <v>2542</v>
      </c>
      <c r="B838" s="35" t="s">
        <v>1664</v>
      </c>
      <c r="C838" s="52" t="s">
        <v>1621</v>
      </c>
      <c r="D838" s="52" t="s">
        <v>1621</v>
      </c>
      <c r="E838" s="55"/>
      <c r="F838" s="52">
        <v>43604</v>
      </c>
      <c r="G838" s="55"/>
      <c r="H838" s="52" t="s">
        <v>1621</v>
      </c>
      <c r="I838" s="53" t="s">
        <v>1621</v>
      </c>
      <c r="J838" s="53" t="s">
        <v>1621</v>
      </c>
      <c r="K838" s="53" t="s">
        <v>1621</v>
      </c>
      <c r="L838" s="53" t="s">
        <v>1621</v>
      </c>
      <c r="M838" s="53" t="s">
        <v>1621</v>
      </c>
      <c r="N838" s="53" t="s">
        <v>1621</v>
      </c>
      <c r="O838" s="53" t="s">
        <v>1621</v>
      </c>
      <c r="P838" s="53" t="s">
        <v>1621</v>
      </c>
      <c r="Q838" s="53" t="s">
        <v>1621</v>
      </c>
    </row>
    <row r="839" spans="1:17" ht="38.25" x14ac:dyDescent="0.2">
      <c r="A839" s="56" t="s">
        <v>2543</v>
      </c>
      <c r="B839" s="35" t="s">
        <v>1666</v>
      </c>
      <c r="C839" s="52" t="s">
        <v>1621</v>
      </c>
      <c r="D839" s="52" t="s">
        <v>1621</v>
      </c>
      <c r="E839" s="55"/>
      <c r="F839" s="52">
        <v>38619</v>
      </c>
      <c r="G839" s="55"/>
      <c r="H839" s="52" t="s">
        <v>1621</v>
      </c>
      <c r="I839" s="53" t="s">
        <v>1621</v>
      </c>
      <c r="J839" s="53" t="s">
        <v>1621</v>
      </c>
      <c r="K839" s="53" t="s">
        <v>1621</v>
      </c>
      <c r="L839" s="53" t="s">
        <v>1621</v>
      </c>
      <c r="M839" s="53" t="s">
        <v>1621</v>
      </c>
      <c r="N839" s="53" t="s">
        <v>1621</v>
      </c>
      <c r="O839" s="53" t="s">
        <v>1621</v>
      </c>
      <c r="P839" s="53" t="s">
        <v>1621</v>
      </c>
      <c r="Q839" s="53" t="s">
        <v>1621</v>
      </c>
    </row>
    <row r="840" spans="1:17" ht="25.5" x14ac:dyDescent="0.2">
      <c r="A840" s="56" t="s">
        <v>2544</v>
      </c>
      <c r="B840" s="35" t="s">
        <v>1668</v>
      </c>
      <c r="C840" s="52" t="s">
        <v>1621</v>
      </c>
      <c r="D840" s="52" t="s">
        <v>1621</v>
      </c>
      <c r="E840" s="55"/>
      <c r="F840" s="52">
        <v>35847</v>
      </c>
      <c r="G840" s="43">
        <v>7.3</v>
      </c>
      <c r="H840" s="52" t="s">
        <v>1621</v>
      </c>
      <c r="I840" s="53" t="s">
        <v>1621</v>
      </c>
      <c r="J840" s="53" t="s">
        <v>1621</v>
      </c>
      <c r="K840" s="53" t="s">
        <v>1621</v>
      </c>
      <c r="L840" s="53" t="s">
        <v>1621</v>
      </c>
      <c r="M840" s="53" t="s">
        <v>1621</v>
      </c>
      <c r="N840" s="53" t="s">
        <v>1621</v>
      </c>
      <c r="O840" s="53" t="s">
        <v>1621</v>
      </c>
      <c r="P840" s="53" t="s">
        <v>1621</v>
      </c>
      <c r="Q840" s="53" t="s">
        <v>1621</v>
      </c>
    </row>
    <row r="841" spans="1:17" ht="25.5" x14ac:dyDescent="0.2">
      <c r="A841" s="56" t="s">
        <v>2545</v>
      </c>
      <c r="B841" s="35" t="s">
        <v>1670</v>
      </c>
      <c r="C841" s="52" t="s">
        <v>1621</v>
      </c>
      <c r="D841" s="52" t="s">
        <v>1621</v>
      </c>
      <c r="E841" s="55"/>
      <c r="F841" s="52">
        <v>35671</v>
      </c>
      <c r="G841" s="43">
        <v>-4.2</v>
      </c>
      <c r="H841" s="52" t="s">
        <v>1621</v>
      </c>
      <c r="I841" s="53" t="s">
        <v>1621</v>
      </c>
      <c r="J841" s="53" t="s">
        <v>1621</v>
      </c>
      <c r="K841" s="53" t="s">
        <v>1621</v>
      </c>
      <c r="L841" s="53" t="s">
        <v>1621</v>
      </c>
      <c r="M841" s="53" t="s">
        <v>1621</v>
      </c>
      <c r="N841" s="53" t="s">
        <v>1621</v>
      </c>
      <c r="O841" s="53" t="s">
        <v>1621</v>
      </c>
      <c r="P841" s="53" t="s">
        <v>1621</v>
      </c>
      <c r="Q841" s="53" t="s">
        <v>1621</v>
      </c>
    </row>
    <row r="842" spans="1:17" ht="25.5" x14ac:dyDescent="0.2">
      <c r="A842" s="56" t="s">
        <v>2546</v>
      </c>
      <c r="B842" s="35" t="s">
        <v>1672</v>
      </c>
      <c r="C842" s="42" t="s">
        <v>1849</v>
      </c>
      <c r="D842" s="42"/>
      <c r="E842" s="55"/>
      <c r="F842" s="42"/>
      <c r="G842" s="55"/>
      <c r="H842" s="42"/>
      <c r="I842" s="44"/>
      <c r="J842" s="44"/>
      <c r="K842" s="44"/>
      <c r="L842" s="44"/>
      <c r="M842" s="44"/>
      <c r="N842" s="44"/>
      <c r="O842" s="44"/>
      <c r="P842" s="44"/>
      <c r="Q842" s="44"/>
    </row>
    <row r="843" spans="1:17" ht="38.25" x14ac:dyDescent="0.2">
      <c r="A843" s="56" t="s">
        <v>2547</v>
      </c>
      <c r="B843" s="35" t="s">
        <v>1674</v>
      </c>
      <c r="C843" s="52" t="s">
        <v>1621</v>
      </c>
      <c r="D843" s="52">
        <v>35942</v>
      </c>
      <c r="E843" s="43">
        <v>-3.9</v>
      </c>
      <c r="F843" s="52" t="s">
        <v>1621</v>
      </c>
      <c r="G843" s="55"/>
      <c r="H843" s="52" t="s">
        <v>1621</v>
      </c>
      <c r="I843" s="53" t="s">
        <v>1621</v>
      </c>
      <c r="J843" s="53" t="s">
        <v>1621</v>
      </c>
      <c r="K843" s="53" t="s">
        <v>1621</v>
      </c>
      <c r="L843" s="53">
        <v>33257</v>
      </c>
      <c r="M843" s="53" t="s">
        <v>1621</v>
      </c>
      <c r="N843" s="53" t="s">
        <v>1621</v>
      </c>
      <c r="O843" s="53" t="s">
        <v>1621</v>
      </c>
      <c r="P843" s="53" t="s">
        <v>1621</v>
      </c>
      <c r="Q843" s="53" t="s">
        <v>1621</v>
      </c>
    </row>
    <row r="844" spans="1:17" ht="38.25" x14ac:dyDescent="0.2">
      <c r="A844" s="56" t="s">
        <v>2548</v>
      </c>
      <c r="B844" s="35" t="s">
        <v>1676</v>
      </c>
      <c r="C844" s="52" t="s">
        <v>1621</v>
      </c>
      <c r="D844" s="52" t="s">
        <v>1621</v>
      </c>
      <c r="E844" s="55"/>
      <c r="F844" s="52">
        <v>52231</v>
      </c>
      <c r="G844" s="43">
        <v>31.5</v>
      </c>
      <c r="H844" s="52" t="s">
        <v>1621</v>
      </c>
      <c r="I844" s="53" t="s">
        <v>1621</v>
      </c>
      <c r="J844" s="53" t="s">
        <v>1621</v>
      </c>
      <c r="K844" s="53" t="s">
        <v>1621</v>
      </c>
      <c r="L844" s="53" t="s">
        <v>1621</v>
      </c>
      <c r="M844" s="53" t="s">
        <v>1621</v>
      </c>
      <c r="N844" s="53" t="s">
        <v>1621</v>
      </c>
      <c r="O844" s="53" t="s">
        <v>1621</v>
      </c>
      <c r="P844" s="53" t="s">
        <v>1621</v>
      </c>
      <c r="Q844" s="53" t="s">
        <v>1621</v>
      </c>
    </row>
    <row r="845" spans="1:17" ht="25.5" x14ac:dyDescent="0.2">
      <c r="A845" s="56" t="s">
        <v>2549</v>
      </c>
      <c r="B845" s="35" t="s">
        <v>1678</v>
      </c>
      <c r="C845" s="52" t="s">
        <v>1621</v>
      </c>
      <c r="D845" s="52" t="s">
        <v>1621</v>
      </c>
      <c r="E845" s="55"/>
      <c r="F845" s="52">
        <v>61323</v>
      </c>
      <c r="G845" s="43">
        <v>20.3</v>
      </c>
      <c r="H845" s="52" t="s">
        <v>1621</v>
      </c>
      <c r="I845" s="53" t="s">
        <v>1621</v>
      </c>
      <c r="J845" s="53" t="s">
        <v>1621</v>
      </c>
      <c r="K845" s="53" t="s">
        <v>1621</v>
      </c>
      <c r="L845" s="53" t="s">
        <v>1621</v>
      </c>
      <c r="M845" s="53" t="s">
        <v>1621</v>
      </c>
      <c r="N845" s="53" t="s">
        <v>1621</v>
      </c>
      <c r="O845" s="53" t="s">
        <v>1621</v>
      </c>
      <c r="P845" s="53" t="s">
        <v>1621</v>
      </c>
      <c r="Q845" s="53" t="s">
        <v>1621</v>
      </c>
    </row>
    <row r="846" spans="1:17" ht="25.5" x14ac:dyDescent="0.2">
      <c r="A846" s="56" t="s">
        <v>2550</v>
      </c>
      <c r="B846" s="35" t="s">
        <v>1680</v>
      </c>
      <c r="C846" s="52" t="s">
        <v>1621</v>
      </c>
      <c r="D846" s="52" t="s">
        <v>1621</v>
      </c>
      <c r="E846" s="55"/>
      <c r="F846" s="52">
        <v>47198</v>
      </c>
      <c r="G846" s="43">
        <v>22</v>
      </c>
      <c r="H846" s="52" t="s">
        <v>1621</v>
      </c>
      <c r="I846" s="53" t="s">
        <v>1621</v>
      </c>
      <c r="J846" s="53" t="s">
        <v>1621</v>
      </c>
      <c r="K846" s="53" t="s">
        <v>1621</v>
      </c>
      <c r="L846" s="53" t="s">
        <v>1621</v>
      </c>
      <c r="M846" s="53" t="s">
        <v>1621</v>
      </c>
      <c r="N846" s="53" t="s">
        <v>1621</v>
      </c>
      <c r="O846" s="53" t="s">
        <v>1621</v>
      </c>
      <c r="P846" s="53" t="s">
        <v>1621</v>
      </c>
      <c r="Q846" s="53" t="s">
        <v>1621</v>
      </c>
    </row>
    <row r="847" spans="1:17" ht="25.5" x14ac:dyDescent="0.2">
      <c r="A847" s="56" t="s">
        <v>2551</v>
      </c>
      <c r="B847" s="35" t="s">
        <v>1682</v>
      </c>
      <c r="C847" s="52" t="s">
        <v>1621</v>
      </c>
      <c r="D847" s="52" t="s">
        <v>1621</v>
      </c>
      <c r="E847" s="55"/>
      <c r="F847" s="46">
        <v>62043</v>
      </c>
      <c r="G847" s="43">
        <v>18.100000000000001</v>
      </c>
      <c r="H847" s="52" t="s">
        <v>1621</v>
      </c>
      <c r="I847" s="53" t="s">
        <v>1621</v>
      </c>
      <c r="J847" s="53" t="s">
        <v>1621</v>
      </c>
      <c r="K847" s="53" t="s">
        <v>1621</v>
      </c>
      <c r="L847" s="53" t="s">
        <v>1621</v>
      </c>
      <c r="M847" s="53" t="s">
        <v>1621</v>
      </c>
      <c r="N847" s="53" t="s">
        <v>1621</v>
      </c>
      <c r="O847" s="53" t="s">
        <v>1621</v>
      </c>
      <c r="P847" s="53" t="s">
        <v>1621</v>
      </c>
      <c r="Q847" s="53" t="s">
        <v>1621</v>
      </c>
    </row>
    <row r="848" spans="1:17" ht="25.5" x14ac:dyDescent="0.2">
      <c r="A848" s="56" t="s">
        <v>2552</v>
      </c>
      <c r="B848" s="35" t="s">
        <v>1684</v>
      </c>
      <c r="C848" s="52" t="s">
        <v>1621</v>
      </c>
      <c r="D848" s="52" t="s">
        <v>1621</v>
      </c>
      <c r="E848" s="55"/>
      <c r="F848" s="52">
        <v>62181</v>
      </c>
      <c r="G848" s="55"/>
      <c r="H848" s="52" t="s">
        <v>1621</v>
      </c>
      <c r="I848" s="53" t="s">
        <v>1621</v>
      </c>
      <c r="J848" s="53" t="s">
        <v>1621</v>
      </c>
      <c r="K848" s="53" t="s">
        <v>1621</v>
      </c>
      <c r="L848" s="53" t="s">
        <v>1621</v>
      </c>
      <c r="M848" s="53" t="s">
        <v>1621</v>
      </c>
      <c r="N848" s="53" t="s">
        <v>1621</v>
      </c>
      <c r="O848" s="53" t="s">
        <v>1621</v>
      </c>
      <c r="P848" s="53" t="s">
        <v>1621</v>
      </c>
      <c r="Q848" s="53" t="s">
        <v>1621</v>
      </c>
    </row>
    <row r="849" spans="1:17" x14ac:dyDescent="0.2">
      <c r="A849" s="56" t="s">
        <v>2553</v>
      </c>
      <c r="B849" s="35" t="s">
        <v>1686</v>
      </c>
      <c r="C849" s="52" t="s">
        <v>1621</v>
      </c>
      <c r="D849" s="52" t="s">
        <v>1621</v>
      </c>
      <c r="E849" s="55"/>
      <c r="F849" s="52">
        <v>38873</v>
      </c>
      <c r="G849" s="43">
        <v>1.4</v>
      </c>
      <c r="H849" s="52" t="s">
        <v>1621</v>
      </c>
      <c r="I849" s="53" t="s">
        <v>1621</v>
      </c>
      <c r="J849" s="53" t="s">
        <v>1621</v>
      </c>
      <c r="K849" s="53" t="s">
        <v>1621</v>
      </c>
      <c r="L849" s="53" t="s">
        <v>1621</v>
      </c>
      <c r="M849" s="53" t="s">
        <v>1621</v>
      </c>
      <c r="N849" s="53" t="s">
        <v>1621</v>
      </c>
      <c r="O849" s="53" t="s">
        <v>1621</v>
      </c>
      <c r="P849" s="53" t="s">
        <v>1621</v>
      </c>
      <c r="Q849" s="53" t="s">
        <v>1621</v>
      </c>
    </row>
    <row r="850" spans="1:17" x14ac:dyDescent="0.2">
      <c r="A850" s="56" t="s">
        <v>2554</v>
      </c>
      <c r="B850" s="35" t="s">
        <v>1688</v>
      </c>
      <c r="C850" s="52" t="s">
        <v>1621</v>
      </c>
      <c r="D850" s="52" t="s">
        <v>1621</v>
      </c>
      <c r="E850" s="55"/>
      <c r="F850" s="52">
        <v>45559</v>
      </c>
      <c r="G850" s="43">
        <v>18.399999999999999</v>
      </c>
      <c r="H850" s="52" t="s">
        <v>1621</v>
      </c>
      <c r="I850" s="53" t="s">
        <v>1621</v>
      </c>
      <c r="J850" s="53" t="s">
        <v>1621</v>
      </c>
      <c r="K850" s="53" t="s">
        <v>1621</v>
      </c>
      <c r="L850" s="53" t="s">
        <v>1621</v>
      </c>
      <c r="M850" s="53" t="s">
        <v>1621</v>
      </c>
      <c r="N850" s="53" t="s">
        <v>1621</v>
      </c>
      <c r="O850" s="53" t="s">
        <v>1621</v>
      </c>
      <c r="P850" s="53" t="s">
        <v>1621</v>
      </c>
      <c r="Q850" s="53" t="s">
        <v>1621</v>
      </c>
    </row>
    <row r="851" spans="1:17" ht="25.5" x14ac:dyDescent="0.2">
      <c r="A851" s="56" t="s">
        <v>2555</v>
      </c>
      <c r="B851" s="35" t="s">
        <v>1690</v>
      </c>
      <c r="C851" s="52" t="s">
        <v>1621</v>
      </c>
      <c r="D851" s="52" t="s">
        <v>1621</v>
      </c>
      <c r="E851" s="55"/>
      <c r="F851" s="52">
        <v>46032</v>
      </c>
      <c r="G851" s="43">
        <v>17.899999999999999</v>
      </c>
      <c r="H851" s="52" t="s">
        <v>1621</v>
      </c>
      <c r="I851" s="53" t="s">
        <v>1621</v>
      </c>
      <c r="J851" s="53" t="s">
        <v>1621</v>
      </c>
      <c r="K851" s="53" t="s">
        <v>1621</v>
      </c>
      <c r="L851" s="53" t="s">
        <v>1621</v>
      </c>
      <c r="M851" s="53" t="s">
        <v>1621</v>
      </c>
      <c r="N851" s="53" t="s">
        <v>1621</v>
      </c>
      <c r="O851" s="53" t="s">
        <v>1621</v>
      </c>
      <c r="P851" s="53" t="s">
        <v>1621</v>
      </c>
      <c r="Q851" s="53" t="s">
        <v>1621</v>
      </c>
    </row>
    <row r="852" spans="1:17" ht="38.25" x14ac:dyDescent="0.2">
      <c r="A852" s="34" t="s">
        <v>2556</v>
      </c>
      <c r="B852" s="35" t="s">
        <v>1692</v>
      </c>
      <c r="C852" s="52">
        <v>9</v>
      </c>
      <c r="D852" s="52">
        <v>60342</v>
      </c>
      <c r="E852" s="55"/>
      <c r="F852" s="46">
        <v>67524</v>
      </c>
      <c r="G852" s="43">
        <v>26.3</v>
      </c>
      <c r="H852" s="52" t="s">
        <v>1621</v>
      </c>
      <c r="I852" s="53" t="s">
        <v>1621</v>
      </c>
      <c r="J852" s="53">
        <v>49179</v>
      </c>
      <c r="K852" s="47">
        <v>54420</v>
      </c>
      <c r="L852" s="53">
        <v>58361</v>
      </c>
      <c r="M852" s="53">
        <v>68946</v>
      </c>
      <c r="N852" s="53" t="s">
        <v>1621</v>
      </c>
      <c r="O852" s="53" t="s">
        <v>1621</v>
      </c>
      <c r="P852" s="53" t="s">
        <v>1621</v>
      </c>
      <c r="Q852" s="53" t="s">
        <v>1621</v>
      </c>
    </row>
    <row r="853" spans="1:17" ht="25.5" x14ac:dyDescent="0.2">
      <c r="A853" s="56" t="s">
        <v>2557</v>
      </c>
      <c r="B853" s="35" t="s">
        <v>1694</v>
      </c>
      <c r="C853" s="52">
        <v>9</v>
      </c>
      <c r="D853" s="52">
        <v>60342</v>
      </c>
      <c r="E853" s="55"/>
      <c r="F853" s="46">
        <v>67524</v>
      </c>
      <c r="G853" s="43">
        <v>26.3</v>
      </c>
      <c r="H853" s="52" t="s">
        <v>1621</v>
      </c>
      <c r="I853" s="53" t="s">
        <v>1621</v>
      </c>
      <c r="J853" s="53">
        <v>49179</v>
      </c>
      <c r="K853" s="47">
        <v>54420</v>
      </c>
      <c r="L853" s="53">
        <v>58361</v>
      </c>
      <c r="M853" s="53">
        <v>68946</v>
      </c>
      <c r="N853" s="53" t="s">
        <v>1621</v>
      </c>
      <c r="O853" s="53" t="s">
        <v>1621</v>
      </c>
      <c r="P853" s="53" t="s">
        <v>1621</v>
      </c>
      <c r="Q853" s="53" t="s">
        <v>1621</v>
      </c>
    </row>
    <row r="854" spans="1:17" ht="51" x14ac:dyDescent="0.2">
      <c r="A854" s="34" t="s">
        <v>2558</v>
      </c>
      <c r="B854" s="35" t="s">
        <v>1696</v>
      </c>
      <c r="C854" s="52">
        <v>9</v>
      </c>
      <c r="D854" s="46">
        <v>43343</v>
      </c>
      <c r="E854" s="43">
        <v>16.899999999999999</v>
      </c>
      <c r="F854" s="42">
        <v>42549</v>
      </c>
      <c r="G854" s="43">
        <v>11.5</v>
      </c>
      <c r="H854" s="52" t="s">
        <v>1621</v>
      </c>
      <c r="I854" s="47">
        <v>29418</v>
      </c>
      <c r="J854" s="53">
        <v>32022</v>
      </c>
      <c r="K854" s="53">
        <v>33690</v>
      </c>
      <c r="L854" s="47">
        <v>39586</v>
      </c>
      <c r="M854" s="47">
        <v>45021</v>
      </c>
      <c r="N854" s="47">
        <v>48511</v>
      </c>
      <c r="O854" s="53" t="s">
        <v>1621</v>
      </c>
      <c r="P854" s="53" t="s">
        <v>1621</v>
      </c>
      <c r="Q854" s="53" t="s">
        <v>1621</v>
      </c>
    </row>
    <row r="855" spans="1:17" ht="25.5" x14ac:dyDescent="0.2">
      <c r="A855" s="56" t="s">
        <v>2559</v>
      </c>
      <c r="B855" s="35" t="s">
        <v>1698</v>
      </c>
      <c r="C855" s="42" t="s">
        <v>1632</v>
      </c>
      <c r="D855" s="42"/>
      <c r="E855" s="55"/>
      <c r="F855" s="42"/>
      <c r="G855" s="55"/>
      <c r="H855" s="42"/>
      <c r="I855" s="44"/>
      <c r="J855" s="44"/>
      <c r="K855" s="44"/>
      <c r="L855" s="44"/>
      <c r="M855" s="44"/>
      <c r="N855" s="44"/>
      <c r="O855" s="44"/>
      <c r="P855" s="44"/>
      <c r="Q855" s="44"/>
    </row>
    <row r="856" spans="1:17" x14ac:dyDescent="0.2">
      <c r="A856" s="56" t="s">
        <v>2560</v>
      </c>
      <c r="B856" s="35" t="s">
        <v>1700</v>
      </c>
      <c r="C856" s="52" t="s">
        <v>1621</v>
      </c>
      <c r="D856" s="52">
        <v>43969</v>
      </c>
      <c r="E856" s="43">
        <v>-1.3</v>
      </c>
      <c r="F856" s="46">
        <v>43848</v>
      </c>
      <c r="G856" s="43">
        <v>8.6999999999999993</v>
      </c>
      <c r="H856" s="52" t="s">
        <v>1621</v>
      </c>
      <c r="I856" s="53" t="s">
        <v>1621</v>
      </c>
      <c r="J856" s="53" t="s">
        <v>1621</v>
      </c>
      <c r="K856" s="53" t="s">
        <v>1621</v>
      </c>
      <c r="L856" s="53" t="s">
        <v>1621</v>
      </c>
      <c r="M856" s="53" t="s">
        <v>1621</v>
      </c>
      <c r="N856" s="53" t="s">
        <v>1621</v>
      </c>
      <c r="O856" s="53" t="s">
        <v>1621</v>
      </c>
      <c r="P856" s="53" t="s">
        <v>1621</v>
      </c>
      <c r="Q856" s="53" t="s">
        <v>1621</v>
      </c>
    </row>
    <row r="857" spans="1:17" ht="38.25" x14ac:dyDescent="0.2">
      <c r="A857" s="56" t="s">
        <v>2561</v>
      </c>
      <c r="B857" s="35" t="s">
        <v>1702</v>
      </c>
      <c r="C857" s="52" t="s">
        <v>1621</v>
      </c>
      <c r="D857" s="52">
        <v>40559</v>
      </c>
      <c r="E857" s="43">
        <v>24</v>
      </c>
      <c r="F857" s="46">
        <v>42000</v>
      </c>
      <c r="G857" s="43">
        <v>10.5</v>
      </c>
      <c r="H857" s="52" t="s">
        <v>1621</v>
      </c>
      <c r="I857" s="53">
        <v>26225</v>
      </c>
      <c r="J857" s="53">
        <v>29679</v>
      </c>
      <c r="K857" s="53">
        <v>33020</v>
      </c>
      <c r="L857" s="53">
        <v>37498</v>
      </c>
      <c r="M857" s="53">
        <v>44850</v>
      </c>
      <c r="N857" s="53" t="s">
        <v>1621</v>
      </c>
      <c r="O857" s="53" t="s">
        <v>1621</v>
      </c>
      <c r="P857" s="53" t="s">
        <v>1621</v>
      </c>
      <c r="Q857" s="53" t="s">
        <v>1621</v>
      </c>
    </row>
    <row r="858" spans="1:17" ht="38.25" x14ac:dyDescent="0.2">
      <c r="A858" s="56" t="s">
        <v>2562</v>
      </c>
      <c r="B858" s="35" t="s">
        <v>1704</v>
      </c>
      <c r="C858" s="52" t="s">
        <v>1621</v>
      </c>
      <c r="D858" s="52" t="s">
        <v>1621</v>
      </c>
      <c r="E858" s="55"/>
      <c r="F858" s="52">
        <v>41006</v>
      </c>
      <c r="G858" s="55"/>
      <c r="H858" s="52" t="s">
        <v>1621</v>
      </c>
      <c r="I858" s="53" t="s">
        <v>1621</v>
      </c>
      <c r="J858" s="53" t="s">
        <v>1621</v>
      </c>
      <c r="K858" s="53" t="s">
        <v>1621</v>
      </c>
      <c r="L858" s="53" t="s">
        <v>1621</v>
      </c>
      <c r="M858" s="53" t="s">
        <v>1621</v>
      </c>
      <c r="N858" s="53" t="s">
        <v>1621</v>
      </c>
      <c r="O858" s="53" t="s">
        <v>1621</v>
      </c>
      <c r="P858" s="53" t="s">
        <v>1621</v>
      </c>
      <c r="Q858" s="53" t="s">
        <v>1621</v>
      </c>
    </row>
    <row r="859" spans="1:17" x14ac:dyDescent="0.2">
      <c r="A859" s="34" t="s">
        <v>2563</v>
      </c>
      <c r="B859" s="35" t="s">
        <v>1706</v>
      </c>
      <c r="C859" s="46">
        <v>93</v>
      </c>
      <c r="D859" s="46">
        <v>45965</v>
      </c>
      <c r="E859" s="43">
        <v>7.7</v>
      </c>
      <c r="F859" s="46">
        <v>57856</v>
      </c>
      <c r="G859" s="43">
        <v>14.4</v>
      </c>
      <c r="H859" s="46">
        <v>12570</v>
      </c>
      <c r="I859" s="53">
        <v>23714</v>
      </c>
      <c r="J859" s="53">
        <v>28499</v>
      </c>
      <c r="K859" s="53">
        <v>31177</v>
      </c>
      <c r="L859" s="47">
        <v>39759</v>
      </c>
      <c r="M859" s="47">
        <v>55011</v>
      </c>
      <c r="N859" s="53">
        <v>63909</v>
      </c>
      <c r="O859" s="53">
        <v>70007</v>
      </c>
      <c r="P859" s="53">
        <v>77141</v>
      </c>
      <c r="Q859" s="53" t="s">
        <v>1621</v>
      </c>
    </row>
    <row r="860" spans="1:17" ht="25.5" x14ac:dyDescent="0.2">
      <c r="A860" s="56" t="s">
        <v>2564</v>
      </c>
      <c r="B860" s="35" t="s">
        <v>1708</v>
      </c>
      <c r="C860" s="52">
        <v>44</v>
      </c>
      <c r="D860" s="52">
        <v>53632</v>
      </c>
      <c r="E860" s="55"/>
      <c r="F860" s="52">
        <v>70301</v>
      </c>
      <c r="G860" s="55"/>
      <c r="H860" s="52">
        <v>12597</v>
      </c>
      <c r="I860" s="53" t="s">
        <v>1621</v>
      </c>
      <c r="J860" s="53" t="s">
        <v>1621</v>
      </c>
      <c r="K860" s="53">
        <v>37024</v>
      </c>
      <c r="L860" s="53">
        <v>43190</v>
      </c>
      <c r="M860" s="53">
        <v>63205</v>
      </c>
      <c r="N860" s="53">
        <v>74539</v>
      </c>
      <c r="O860" s="53" t="s">
        <v>1621</v>
      </c>
      <c r="P860" s="53" t="s">
        <v>1621</v>
      </c>
      <c r="Q860" s="53" t="s">
        <v>1621</v>
      </c>
    </row>
    <row r="861" spans="1:17" x14ac:dyDescent="0.2">
      <c r="A861" s="56" t="s">
        <v>2565</v>
      </c>
      <c r="B861" s="35" t="s">
        <v>1710</v>
      </c>
      <c r="C861" s="52">
        <v>11</v>
      </c>
      <c r="D861" s="52">
        <v>45629</v>
      </c>
      <c r="E861" s="43">
        <v>-2</v>
      </c>
      <c r="F861" s="52">
        <v>54766</v>
      </c>
      <c r="G861" s="43">
        <v>2.7</v>
      </c>
      <c r="H861" s="52" t="s">
        <v>1621</v>
      </c>
      <c r="I861" s="53" t="s">
        <v>1621</v>
      </c>
      <c r="J861" s="53" t="s">
        <v>1621</v>
      </c>
      <c r="K861" s="53">
        <v>33074</v>
      </c>
      <c r="L861" s="53">
        <v>39869</v>
      </c>
      <c r="M861" s="53">
        <v>54677</v>
      </c>
      <c r="N861" s="53" t="s">
        <v>1621</v>
      </c>
      <c r="O861" s="53" t="s">
        <v>1621</v>
      </c>
      <c r="P861" s="53" t="s">
        <v>1621</v>
      </c>
      <c r="Q861" s="53" t="s">
        <v>1621</v>
      </c>
    </row>
    <row r="862" spans="1:17" ht="25.5" x14ac:dyDescent="0.2">
      <c r="A862" s="56" t="s">
        <v>2566</v>
      </c>
      <c r="B862" s="35" t="s">
        <v>1712</v>
      </c>
      <c r="C862" s="52">
        <v>37</v>
      </c>
      <c r="D862" s="52">
        <v>42710</v>
      </c>
      <c r="E862" s="43">
        <v>3.7</v>
      </c>
      <c r="F862" s="46">
        <v>44127</v>
      </c>
      <c r="G862" s="43">
        <v>5</v>
      </c>
      <c r="H862" s="52">
        <v>12405</v>
      </c>
      <c r="I862" s="53" t="s">
        <v>1621</v>
      </c>
      <c r="J862" s="53" t="s">
        <v>1621</v>
      </c>
      <c r="K862" s="53" t="s">
        <v>1621</v>
      </c>
      <c r="L862" s="53">
        <v>34914</v>
      </c>
      <c r="M862" s="53">
        <v>47467</v>
      </c>
      <c r="N862" s="53">
        <v>52899</v>
      </c>
      <c r="O862" s="53">
        <v>59989</v>
      </c>
      <c r="P862" s="53" t="s">
        <v>1621</v>
      </c>
      <c r="Q862" s="53" t="s">
        <v>1621</v>
      </c>
    </row>
    <row r="863" spans="1:17" ht="51" x14ac:dyDescent="0.2">
      <c r="A863" s="34" t="s">
        <v>2567</v>
      </c>
      <c r="B863" s="35" t="s">
        <v>1714</v>
      </c>
      <c r="C863" s="42">
        <v>341</v>
      </c>
      <c r="D863" s="42">
        <v>28940</v>
      </c>
      <c r="E863" s="43">
        <v>8.4</v>
      </c>
      <c r="F863" s="46">
        <v>40287</v>
      </c>
      <c r="G863" s="43">
        <v>9.6</v>
      </c>
      <c r="H863" s="42">
        <v>9796</v>
      </c>
      <c r="I863" s="44">
        <v>13724</v>
      </c>
      <c r="J863" s="44">
        <v>16125</v>
      </c>
      <c r="K863" s="44">
        <v>19387</v>
      </c>
      <c r="L863" s="44">
        <v>24791</v>
      </c>
      <c r="M863" s="44">
        <v>34364</v>
      </c>
      <c r="N863" s="44">
        <v>40720</v>
      </c>
      <c r="O863" s="44">
        <v>44781</v>
      </c>
      <c r="P863" s="47">
        <v>51218</v>
      </c>
      <c r="Q863" s="47">
        <v>72095</v>
      </c>
    </row>
    <row r="864" spans="1:17" ht="38.25" x14ac:dyDescent="0.2">
      <c r="A864" s="56" t="s">
        <v>2568</v>
      </c>
      <c r="B864" s="35" t="s">
        <v>1716</v>
      </c>
      <c r="C864" s="52">
        <v>17</v>
      </c>
      <c r="D864" s="52">
        <v>31672</v>
      </c>
      <c r="E864" s="55"/>
      <c r="F864" s="46">
        <v>32525</v>
      </c>
      <c r="G864" s="55"/>
      <c r="H864" s="52" t="s">
        <v>1621</v>
      </c>
      <c r="I864" s="53">
        <v>18079</v>
      </c>
      <c r="J864" s="53">
        <v>21130</v>
      </c>
      <c r="K864" s="53">
        <v>23658</v>
      </c>
      <c r="L864" s="53">
        <v>26889</v>
      </c>
      <c r="M864" s="47">
        <v>35977</v>
      </c>
      <c r="N864" s="53">
        <v>38612</v>
      </c>
      <c r="O864" s="53">
        <v>41240</v>
      </c>
      <c r="P864" s="53" t="s">
        <v>1621</v>
      </c>
      <c r="Q864" s="53" t="s">
        <v>1621</v>
      </c>
    </row>
    <row r="865" spans="1:17" ht="25.5" x14ac:dyDescent="0.2">
      <c r="A865" s="56" t="s">
        <v>2569</v>
      </c>
      <c r="B865" s="35" t="s">
        <v>1718</v>
      </c>
      <c r="C865" s="46">
        <v>95</v>
      </c>
      <c r="D865" s="46">
        <v>38256</v>
      </c>
      <c r="E865" s="43">
        <v>1.7</v>
      </c>
      <c r="F865" s="42">
        <v>48746</v>
      </c>
      <c r="G865" s="43">
        <v>-5.2</v>
      </c>
      <c r="H865" s="52">
        <v>15460</v>
      </c>
      <c r="I865" s="44">
        <v>24820</v>
      </c>
      <c r="J865" s="44">
        <v>26789</v>
      </c>
      <c r="K865" s="44">
        <v>28385</v>
      </c>
      <c r="L865" s="44">
        <v>33489</v>
      </c>
      <c r="M865" s="47">
        <v>45003</v>
      </c>
      <c r="N865" s="47">
        <v>55186</v>
      </c>
      <c r="O865" s="53">
        <v>60953</v>
      </c>
      <c r="P865" s="53">
        <v>68613</v>
      </c>
      <c r="Q865" s="53" t="s">
        <v>1621</v>
      </c>
    </row>
    <row r="866" spans="1:17" ht="25.5" x14ac:dyDescent="0.2">
      <c r="A866" s="56" t="s">
        <v>2570</v>
      </c>
      <c r="B866" s="35" t="s">
        <v>1720</v>
      </c>
      <c r="C866" s="42">
        <v>229</v>
      </c>
      <c r="D866" s="42">
        <v>25222</v>
      </c>
      <c r="E866" s="43">
        <v>8.1999999999999993</v>
      </c>
      <c r="F866" s="52">
        <v>37371</v>
      </c>
      <c r="G866" s="43">
        <v>17</v>
      </c>
      <c r="H866" s="42">
        <v>8817</v>
      </c>
      <c r="I866" s="44">
        <v>12098</v>
      </c>
      <c r="J866" s="44">
        <v>13662</v>
      </c>
      <c r="K866" s="44">
        <v>15510</v>
      </c>
      <c r="L866" s="44">
        <v>20478</v>
      </c>
      <c r="M866" s="44">
        <v>29654</v>
      </c>
      <c r="N866" s="44">
        <v>35276</v>
      </c>
      <c r="O866" s="47">
        <v>39301</v>
      </c>
      <c r="P866" s="47">
        <v>43818</v>
      </c>
      <c r="Q866" s="53">
        <v>65289</v>
      </c>
    </row>
    <row r="867" spans="1:17" ht="25.5" x14ac:dyDescent="0.2">
      <c r="A867" s="34" t="s">
        <v>2571</v>
      </c>
      <c r="B867" s="35" t="s">
        <v>1722</v>
      </c>
      <c r="C867" s="42">
        <v>178</v>
      </c>
      <c r="D867" s="42">
        <v>44827</v>
      </c>
      <c r="E867" s="43">
        <v>7.8</v>
      </c>
      <c r="F867" s="42">
        <v>51609</v>
      </c>
      <c r="G867" s="43">
        <v>8.6</v>
      </c>
      <c r="H867" s="42">
        <v>24748</v>
      </c>
      <c r="I867" s="44">
        <v>31199</v>
      </c>
      <c r="J867" s="44">
        <v>34081</v>
      </c>
      <c r="K867" s="44">
        <v>36049</v>
      </c>
      <c r="L867" s="44">
        <v>39805</v>
      </c>
      <c r="M867" s="44">
        <v>49500</v>
      </c>
      <c r="N867" s="44">
        <v>55095</v>
      </c>
      <c r="O867" s="44">
        <v>60381</v>
      </c>
      <c r="P867" s="47">
        <v>64879</v>
      </c>
      <c r="Q867" s="53">
        <v>84222</v>
      </c>
    </row>
    <row r="868" spans="1:17" ht="25.5" x14ac:dyDescent="0.2">
      <c r="A868" s="56" t="s">
        <v>2572</v>
      </c>
      <c r="B868" s="35" t="s">
        <v>1724</v>
      </c>
      <c r="C868" s="46">
        <v>69</v>
      </c>
      <c r="D868" s="42">
        <v>48393</v>
      </c>
      <c r="E868" s="43">
        <v>4.8</v>
      </c>
      <c r="F868" s="42">
        <v>51119</v>
      </c>
      <c r="G868" s="43">
        <v>2.8</v>
      </c>
      <c r="H868" s="46">
        <v>27333</v>
      </c>
      <c r="I868" s="44">
        <v>36295</v>
      </c>
      <c r="J868" s="44">
        <v>38847</v>
      </c>
      <c r="K868" s="44">
        <v>40517</v>
      </c>
      <c r="L868" s="44">
        <v>44817</v>
      </c>
      <c r="M868" s="44">
        <v>53260</v>
      </c>
      <c r="N868" s="44">
        <v>59034</v>
      </c>
      <c r="O868" s="47">
        <v>63123</v>
      </c>
      <c r="P868" s="47">
        <v>65437</v>
      </c>
      <c r="Q868" s="53" t="s">
        <v>1621</v>
      </c>
    </row>
    <row r="869" spans="1:17" x14ac:dyDescent="0.2">
      <c r="A869" s="56" t="s">
        <v>2573</v>
      </c>
      <c r="B869" s="35" t="s">
        <v>1726</v>
      </c>
      <c r="C869" s="52" t="s">
        <v>1621</v>
      </c>
      <c r="D869" s="52" t="s">
        <v>1621</v>
      </c>
      <c r="E869" s="55"/>
      <c r="F869" s="52">
        <v>57812</v>
      </c>
      <c r="G869" s="55"/>
      <c r="H869" s="52" t="s">
        <v>1621</v>
      </c>
      <c r="I869" s="53" t="s">
        <v>1621</v>
      </c>
      <c r="J869" s="53" t="s">
        <v>1621</v>
      </c>
      <c r="K869" s="53" t="s">
        <v>1621</v>
      </c>
      <c r="L869" s="53" t="s">
        <v>1621</v>
      </c>
      <c r="M869" s="53" t="s">
        <v>1621</v>
      </c>
      <c r="N869" s="53" t="s">
        <v>1621</v>
      </c>
      <c r="O869" s="53" t="s">
        <v>1621</v>
      </c>
      <c r="P869" s="53" t="s">
        <v>1621</v>
      </c>
      <c r="Q869" s="53" t="s">
        <v>1621</v>
      </c>
    </row>
    <row r="870" spans="1:17" x14ac:dyDescent="0.2">
      <c r="A870" s="56" t="s">
        <v>2574</v>
      </c>
      <c r="B870" s="35" t="s">
        <v>1728</v>
      </c>
      <c r="C870" s="46">
        <v>36</v>
      </c>
      <c r="D870" s="46">
        <v>36890</v>
      </c>
      <c r="E870" s="43">
        <v>32.700000000000003</v>
      </c>
      <c r="F870" s="46">
        <v>50770</v>
      </c>
      <c r="G870" s="43">
        <v>19.3</v>
      </c>
      <c r="H870" s="46">
        <v>24219</v>
      </c>
      <c r="I870" s="47">
        <v>28858</v>
      </c>
      <c r="J870" s="47">
        <v>30971</v>
      </c>
      <c r="K870" s="44">
        <v>32286</v>
      </c>
      <c r="L870" s="44">
        <v>34483</v>
      </c>
      <c r="M870" s="47">
        <v>42043</v>
      </c>
      <c r="N870" s="53">
        <v>48300</v>
      </c>
      <c r="O870" s="53" t="s">
        <v>1621</v>
      </c>
      <c r="P870" s="53" t="s">
        <v>1621</v>
      </c>
      <c r="Q870" s="53" t="s">
        <v>1621</v>
      </c>
    </row>
    <row r="871" spans="1:17" ht="25.5" x14ac:dyDescent="0.2">
      <c r="A871" s="56" t="s">
        <v>2575</v>
      </c>
      <c r="B871" s="35" t="s">
        <v>1730</v>
      </c>
      <c r="C871" s="46">
        <v>48</v>
      </c>
      <c r="D871" s="46">
        <v>46982</v>
      </c>
      <c r="E871" s="55"/>
      <c r="F871" s="46">
        <v>56291</v>
      </c>
      <c r="G871" s="43">
        <v>9.1999999999999993</v>
      </c>
      <c r="H871" s="46">
        <v>24253</v>
      </c>
      <c r="I871" s="47">
        <v>30177</v>
      </c>
      <c r="J871" s="47">
        <v>33405</v>
      </c>
      <c r="K871" s="47">
        <v>36955</v>
      </c>
      <c r="L871" s="47">
        <v>41137</v>
      </c>
      <c r="M871" s="47">
        <v>52105</v>
      </c>
      <c r="N871" s="53">
        <v>58147</v>
      </c>
      <c r="O871" s="53">
        <v>63388</v>
      </c>
      <c r="P871" s="53">
        <v>70698</v>
      </c>
      <c r="Q871" s="53" t="s">
        <v>1621</v>
      </c>
    </row>
    <row r="872" spans="1:17" ht="25.5" x14ac:dyDescent="0.2">
      <c r="A872" s="56" t="s">
        <v>2576</v>
      </c>
      <c r="B872" s="35" t="s">
        <v>1732</v>
      </c>
      <c r="C872" s="46">
        <v>24</v>
      </c>
      <c r="D872" s="42">
        <v>38513</v>
      </c>
      <c r="E872" s="43">
        <v>12.1</v>
      </c>
      <c r="F872" s="46">
        <v>44501</v>
      </c>
      <c r="G872" s="43">
        <v>9.4</v>
      </c>
      <c r="H872" s="52">
        <v>23775</v>
      </c>
      <c r="I872" s="47">
        <v>28372</v>
      </c>
      <c r="J872" s="47">
        <v>31100</v>
      </c>
      <c r="K872" s="47">
        <v>33606</v>
      </c>
      <c r="L872" s="44">
        <v>36213</v>
      </c>
      <c r="M872" s="47">
        <v>41792</v>
      </c>
      <c r="N872" s="47">
        <v>45191</v>
      </c>
      <c r="O872" s="53">
        <v>48288</v>
      </c>
      <c r="P872" s="53" t="s">
        <v>1621</v>
      </c>
      <c r="Q872" s="53" t="s">
        <v>1621</v>
      </c>
    </row>
    <row r="873" spans="1:17" ht="38.25" x14ac:dyDescent="0.2">
      <c r="A873" s="34" t="s">
        <v>2577</v>
      </c>
      <c r="B873" s="35" t="s">
        <v>1734</v>
      </c>
      <c r="C873" s="42">
        <v>170</v>
      </c>
      <c r="D873" s="46">
        <v>22345</v>
      </c>
      <c r="E873" s="43">
        <v>-1.4</v>
      </c>
      <c r="F873" s="42">
        <v>25273</v>
      </c>
      <c r="G873" s="43">
        <v>-2.8</v>
      </c>
      <c r="H873" s="52">
        <v>7050</v>
      </c>
      <c r="I873" s="47">
        <v>10575</v>
      </c>
      <c r="J873" s="47">
        <v>12000</v>
      </c>
      <c r="K873" s="47">
        <v>13679</v>
      </c>
      <c r="L873" s="47">
        <v>17751</v>
      </c>
      <c r="M873" s="44">
        <v>26198</v>
      </c>
      <c r="N873" s="47">
        <v>30276</v>
      </c>
      <c r="O873" s="47">
        <v>32627</v>
      </c>
      <c r="P873" s="47">
        <v>36479</v>
      </c>
      <c r="Q873" s="53">
        <v>44683</v>
      </c>
    </row>
    <row r="874" spans="1:17" x14ac:dyDescent="0.2">
      <c r="A874" s="56" t="s">
        <v>2578</v>
      </c>
      <c r="B874" s="35" t="s">
        <v>1736</v>
      </c>
      <c r="C874" s="46">
        <v>37</v>
      </c>
      <c r="D874" s="46">
        <v>27012</v>
      </c>
      <c r="E874" s="43">
        <v>-3.2</v>
      </c>
      <c r="F874" s="46">
        <v>30339</v>
      </c>
      <c r="G874" s="43">
        <v>-3.8</v>
      </c>
      <c r="H874" s="52">
        <v>9970</v>
      </c>
      <c r="I874" s="47">
        <v>17174</v>
      </c>
      <c r="J874" s="47">
        <v>18843</v>
      </c>
      <c r="K874" s="47">
        <v>20122</v>
      </c>
      <c r="L874" s="47">
        <v>24506</v>
      </c>
      <c r="M874" s="47">
        <v>29973</v>
      </c>
      <c r="N874" s="47">
        <v>32291</v>
      </c>
      <c r="O874" s="53">
        <v>36185</v>
      </c>
      <c r="P874" s="53">
        <v>38826</v>
      </c>
      <c r="Q874" s="53" t="s">
        <v>1621</v>
      </c>
    </row>
    <row r="875" spans="1:17" ht="25.5" x14ac:dyDescent="0.2">
      <c r="A875" s="56" t="s">
        <v>2579</v>
      </c>
      <c r="B875" s="35" t="s">
        <v>1738</v>
      </c>
      <c r="C875" s="42">
        <v>133</v>
      </c>
      <c r="D875" s="46">
        <v>19966</v>
      </c>
      <c r="E875" s="43">
        <v>-3.4</v>
      </c>
      <c r="F875" s="42">
        <v>23856</v>
      </c>
      <c r="G875" s="43">
        <v>-2.2999999999999998</v>
      </c>
      <c r="H875" s="52">
        <v>6149</v>
      </c>
      <c r="I875" s="47">
        <v>9788</v>
      </c>
      <c r="J875" s="47">
        <v>11210</v>
      </c>
      <c r="K875" s="47">
        <v>12352</v>
      </c>
      <c r="L875" s="47">
        <v>15600</v>
      </c>
      <c r="M875" s="47">
        <v>24605</v>
      </c>
      <c r="N875" s="47">
        <v>29048</v>
      </c>
      <c r="O875" s="47">
        <v>31714</v>
      </c>
      <c r="P875" s="47">
        <v>35565</v>
      </c>
      <c r="Q875" s="53" t="s">
        <v>1621</v>
      </c>
    </row>
    <row r="876" spans="1:17" ht="25.5" x14ac:dyDescent="0.2">
      <c r="A876" s="34" t="s">
        <v>2580</v>
      </c>
      <c r="B876" s="35" t="s">
        <v>1740</v>
      </c>
      <c r="C876" s="42">
        <v>294</v>
      </c>
      <c r="D876" s="42">
        <v>55788</v>
      </c>
      <c r="E876" s="43">
        <v>9.3000000000000007</v>
      </c>
      <c r="F876" s="42">
        <v>70709</v>
      </c>
      <c r="G876" s="43">
        <v>13.9</v>
      </c>
      <c r="H876" s="42">
        <v>28002</v>
      </c>
      <c r="I876" s="44">
        <v>35248</v>
      </c>
      <c r="J876" s="44">
        <v>37999</v>
      </c>
      <c r="K876" s="44">
        <v>40939</v>
      </c>
      <c r="L876" s="44">
        <v>47259</v>
      </c>
      <c r="M876" s="44">
        <v>66013</v>
      </c>
      <c r="N876" s="47">
        <v>77185</v>
      </c>
      <c r="O876" s="47">
        <v>84212</v>
      </c>
      <c r="P876" s="47">
        <v>92781</v>
      </c>
      <c r="Q876" s="53">
        <v>121517</v>
      </c>
    </row>
    <row r="877" spans="1:17" x14ac:dyDescent="0.2">
      <c r="A877" s="56" t="s">
        <v>2581</v>
      </c>
      <c r="B877" s="35" t="s">
        <v>1742</v>
      </c>
      <c r="C877" s="52">
        <v>36</v>
      </c>
      <c r="D877" s="46">
        <v>47911</v>
      </c>
      <c r="E877" s="43">
        <v>9.3000000000000007</v>
      </c>
      <c r="F877" s="46">
        <v>58095</v>
      </c>
      <c r="G877" s="43">
        <v>19.7</v>
      </c>
      <c r="H877" s="46">
        <v>26952</v>
      </c>
      <c r="I877" s="47">
        <v>31320</v>
      </c>
      <c r="J877" s="47">
        <v>35754</v>
      </c>
      <c r="K877" s="47">
        <v>37841</v>
      </c>
      <c r="L877" s="47">
        <v>43171</v>
      </c>
      <c r="M877" s="53">
        <v>55736</v>
      </c>
      <c r="N877" s="53">
        <v>64244</v>
      </c>
      <c r="O877" s="53">
        <v>68690</v>
      </c>
      <c r="P877" s="53" t="s">
        <v>1621</v>
      </c>
      <c r="Q877" s="53" t="s">
        <v>1621</v>
      </c>
    </row>
    <row r="878" spans="1:17" ht="51" x14ac:dyDescent="0.2">
      <c r="A878" s="56" t="s">
        <v>2582</v>
      </c>
      <c r="B878" s="35" t="s">
        <v>1744</v>
      </c>
      <c r="C878" s="52">
        <v>25</v>
      </c>
      <c r="D878" s="46">
        <v>41544</v>
      </c>
      <c r="E878" s="55"/>
      <c r="F878" s="46">
        <v>51581</v>
      </c>
      <c r="G878" s="55"/>
      <c r="H878" s="52" t="s">
        <v>1621</v>
      </c>
      <c r="I878" s="53">
        <v>25880</v>
      </c>
      <c r="J878" s="53">
        <v>30274</v>
      </c>
      <c r="K878" s="53">
        <v>34101</v>
      </c>
      <c r="L878" s="47">
        <v>37350</v>
      </c>
      <c r="M878" s="53">
        <v>46644</v>
      </c>
      <c r="N878" s="53" t="s">
        <v>1621</v>
      </c>
      <c r="O878" s="53" t="s">
        <v>1621</v>
      </c>
      <c r="P878" s="53" t="s">
        <v>1621</v>
      </c>
      <c r="Q878" s="53" t="s">
        <v>1621</v>
      </c>
    </row>
    <row r="879" spans="1:17" ht="25.5" x14ac:dyDescent="0.2">
      <c r="A879" s="56" t="s">
        <v>2583</v>
      </c>
      <c r="B879" s="35" t="s">
        <v>1746</v>
      </c>
      <c r="C879" s="52">
        <v>23</v>
      </c>
      <c r="D879" s="52">
        <v>49075</v>
      </c>
      <c r="E879" s="43">
        <v>-3.2</v>
      </c>
      <c r="F879" s="46">
        <v>60493</v>
      </c>
      <c r="G879" s="43">
        <v>14.7</v>
      </c>
      <c r="H879" s="52">
        <v>31846</v>
      </c>
      <c r="I879" s="47">
        <v>37404</v>
      </c>
      <c r="J879" s="47">
        <v>38562</v>
      </c>
      <c r="K879" s="47">
        <v>41387</v>
      </c>
      <c r="L879" s="47">
        <v>43953</v>
      </c>
      <c r="M879" s="53">
        <v>60870</v>
      </c>
      <c r="N879" s="53">
        <v>68102</v>
      </c>
      <c r="O879" s="53">
        <v>70510</v>
      </c>
      <c r="P879" s="53" t="s">
        <v>1621</v>
      </c>
      <c r="Q879" s="53" t="s">
        <v>1621</v>
      </c>
    </row>
    <row r="880" spans="1:17" x14ac:dyDescent="0.2">
      <c r="A880" s="56" t="s">
        <v>2584</v>
      </c>
      <c r="B880" s="35" t="s">
        <v>1748</v>
      </c>
      <c r="C880" s="46">
        <v>49</v>
      </c>
      <c r="D880" s="46">
        <v>47930</v>
      </c>
      <c r="E880" s="43">
        <v>-7.5</v>
      </c>
      <c r="F880" s="46">
        <v>62502</v>
      </c>
      <c r="G880" s="43">
        <v>-1.2</v>
      </c>
      <c r="H880" s="46">
        <v>29794</v>
      </c>
      <c r="I880" s="44">
        <v>35474</v>
      </c>
      <c r="J880" s="44">
        <v>37516</v>
      </c>
      <c r="K880" s="44">
        <v>38695</v>
      </c>
      <c r="L880" s="47">
        <v>43836</v>
      </c>
      <c r="M880" s="47">
        <v>54457</v>
      </c>
      <c r="N880" s="53">
        <v>67105</v>
      </c>
      <c r="O880" s="53">
        <v>69543</v>
      </c>
      <c r="P880" s="53" t="s">
        <v>1621</v>
      </c>
      <c r="Q880" s="53" t="s">
        <v>1621</v>
      </c>
    </row>
    <row r="881" spans="1:17" ht="25.5" x14ac:dyDescent="0.2">
      <c r="A881" s="56" t="s">
        <v>2585</v>
      </c>
      <c r="B881" s="35" t="s">
        <v>1750</v>
      </c>
      <c r="C881" s="46">
        <v>130</v>
      </c>
      <c r="D881" s="46">
        <v>59144</v>
      </c>
      <c r="E881" s="43">
        <v>7.9</v>
      </c>
      <c r="F881" s="42">
        <v>68290</v>
      </c>
      <c r="G881" s="43">
        <v>10</v>
      </c>
      <c r="H881" s="46">
        <v>27117</v>
      </c>
      <c r="I881" s="44">
        <v>35030</v>
      </c>
      <c r="J881" s="44">
        <v>38121</v>
      </c>
      <c r="K881" s="47">
        <v>42032</v>
      </c>
      <c r="L881" s="47">
        <v>50630</v>
      </c>
      <c r="M881" s="47">
        <v>69383</v>
      </c>
      <c r="N881" s="47">
        <v>80079</v>
      </c>
      <c r="O881" s="47">
        <v>86178</v>
      </c>
      <c r="P881" s="53">
        <v>94974</v>
      </c>
      <c r="Q881" s="53" t="s">
        <v>1621</v>
      </c>
    </row>
    <row r="882" spans="1:17" ht="25.5" x14ac:dyDescent="0.2">
      <c r="A882" s="56" t="s">
        <v>2586</v>
      </c>
      <c r="B882" s="35" t="s">
        <v>1752</v>
      </c>
      <c r="C882" s="52">
        <v>30</v>
      </c>
      <c r="D882" s="52">
        <v>91723</v>
      </c>
      <c r="E882" s="43">
        <v>20.100000000000001</v>
      </c>
      <c r="F882" s="52">
        <v>132611</v>
      </c>
      <c r="G882" s="43">
        <v>58.4</v>
      </c>
      <c r="H882" s="52">
        <v>44276</v>
      </c>
      <c r="I882" s="47">
        <v>58360</v>
      </c>
      <c r="J882" s="47">
        <v>65787</v>
      </c>
      <c r="K882" s="47">
        <v>73124</v>
      </c>
      <c r="L882" s="47">
        <v>80456</v>
      </c>
      <c r="M882" s="53">
        <v>110027</v>
      </c>
      <c r="N882" s="53">
        <v>141448</v>
      </c>
      <c r="O882" s="53" t="s">
        <v>1621</v>
      </c>
      <c r="P882" s="53" t="s">
        <v>1621</v>
      </c>
      <c r="Q882" s="53" t="s">
        <v>1621</v>
      </c>
    </row>
    <row r="883" spans="1:17" ht="25.5" x14ac:dyDescent="0.2">
      <c r="A883" s="34" t="s">
        <v>2587</v>
      </c>
      <c r="B883" s="35" t="s">
        <v>1754</v>
      </c>
      <c r="C883" s="42">
        <v>328</v>
      </c>
      <c r="D883" s="42">
        <v>80563</v>
      </c>
      <c r="E883" s="43">
        <v>2.6</v>
      </c>
      <c r="F883" s="52">
        <v>141404</v>
      </c>
      <c r="G883" s="43">
        <v>13.9</v>
      </c>
      <c r="H883" s="42">
        <v>33134</v>
      </c>
      <c r="I883" s="44">
        <v>45561</v>
      </c>
      <c r="J883" s="44">
        <v>50803</v>
      </c>
      <c r="K883" s="44">
        <v>56424</v>
      </c>
      <c r="L883" s="44">
        <v>67652</v>
      </c>
      <c r="M883" s="44">
        <v>95060</v>
      </c>
      <c r="N883" s="47">
        <v>113831</v>
      </c>
      <c r="O883" s="47">
        <v>126885</v>
      </c>
      <c r="P883" s="47">
        <v>144156</v>
      </c>
      <c r="Q883" s="53" t="s">
        <v>1621</v>
      </c>
    </row>
    <row r="884" spans="1:17" ht="38.25" x14ac:dyDescent="0.2">
      <c r="A884" s="56" t="s">
        <v>2588</v>
      </c>
      <c r="B884" s="35" t="s">
        <v>1756</v>
      </c>
      <c r="C884" s="42">
        <v>186</v>
      </c>
      <c r="D884" s="46">
        <v>88737</v>
      </c>
      <c r="E884" s="43">
        <v>0.7</v>
      </c>
      <c r="F884" s="52">
        <v>153384</v>
      </c>
      <c r="G884" s="43">
        <v>19</v>
      </c>
      <c r="H884" s="46">
        <v>34658</v>
      </c>
      <c r="I884" s="47">
        <v>49855</v>
      </c>
      <c r="J884" s="47">
        <v>56423</v>
      </c>
      <c r="K884" s="47">
        <v>62872</v>
      </c>
      <c r="L884" s="47">
        <v>77071</v>
      </c>
      <c r="M884" s="44">
        <v>105007</v>
      </c>
      <c r="N884" s="47">
        <v>121334</v>
      </c>
      <c r="O884" s="47">
        <v>131107</v>
      </c>
      <c r="P884" s="53">
        <v>154311</v>
      </c>
      <c r="Q884" s="53" t="s">
        <v>1621</v>
      </c>
    </row>
    <row r="885" spans="1:17" ht="38.25" x14ac:dyDescent="0.2">
      <c r="A885" s="56" t="s">
        <v>2589</v>
      </c>
      <c r="B885" s="35" t="s">
        <v>1758</v>
      </c>
      <c r="C885" s="52">
        <v>22</v>
      </c>
      <c r="D885" s="52">
        <v>75844</v>
      </c>
      <c r="E885" s="43">
        <v>12.4</v>
      </c>
      <c r="F885" s="46">
        <v>99916</v>
      </c>
      <c r="G885" s="43">
        <v>22.3</v>
      </c>
      <c r="H885" s="52">
        <v>35122</v>
      </c>
      <c r="I885" s="53">
        <v>46807</v>
      </c>
      <c r="J885" s="53">
        <v>55841</v>
      </c>
      <c r="K885" s="53">
        <v>60961</v>
      </c>
      <c r="L885" s="53">
        <v>67702</v>
      </c>
      <c r="M885" s="53">
        <v>92957</v>
      </c>
      <c r="N885" s="53" t="s">
        <v>1621</v>
      </c>
      <c r="O885" s="53" t="s">
        <v>1621</v>
      </c>
      <c r="P885" s="53" t="s">
        <v>1621</v>
      </c>
      <c r="Q885" s="53" t="s">
        <v>1621</v>
      </c>
    </row>
    <row r="886" spans="1:17" ht="38.25" x14ac:dyDescent="0.2">
      <c r="A886" s="56" t="s">
        <v>2590</v>
      </c>
      <c r="B886" s="35" t="s">
        <v>1760</v>
      </c>
      <c r="C886" s="46">
        <v>120</v>
      </c>
      <c r="D886" s="46">
        <v>67002</v>
      </c>
      <c r="E886" s="43">
        <v>6.3</v>
      </c>
      <c r="F886" s="52">
        <v>130543</v>
      </c>
      <c r="G886" s="55"/>
      <c r="H886" s="46">
        <v>32068</v>
      </c>
      <c r="I886" s="44">
        <v>41411</v>
      </c>
      <c r="J886" s="44">
        <v>44915</v>
      </c>
      <c r="K886" s="44">
        <v>48569</v>
      </c>
      <c r="L886" s="47">
        <v>57143</v>
      </c>
      <c r="M886" s="47">
        <v>79294</v>
      </c>
      <c r="N886" s="53">
        <v>95793</v>
      </c>
      <c r="O886" s="53">
        <v>110892</v>
      </c>
      <c r="P886" s="53">
        <v>133441</v>
      </c>
      <c r="Q886" s="53" t="s">
        <v>1621</v>
      </c>
    </row>
    <row r="887" spans="1:17" ht="25.5" x14ac:dyDescent="0.2">
      <c r="A887" s="34" t="s">
        <v>2591</v>
      </c>
      <c r="B887" s="35" t="s">
        <v>1227</v>
      </c>
      <c r="C887" s="46">
        <v>61</v>
      </c>
      <c r="D887" s="46">
        <v>38072</v>
      </c>
      <c r="E887" s="43">
        <v>2.1</v>
      </c>
      <c r="F887" s="46">
        <v>44860</v>
      </c>
      <c r="G887" s="43">
        <v>-5.6</v>
      </c>
      <c r="H887" s="52">
        <v>11133</v>
      </c>
      <c r="I887" s="53">
        <v>23839</v>
      </c>
      <c r="J887" s="47">
        <v>25148</v>
      </c>
      <c r="K887" s="47">
        <v>28657</v>
      </c>
      <c r="L887" s="47">
        <v>32995</v>
      </c>
      <c r="M887" s="47">
        <v>41493</v>
      </c>
      <c r="N887" s="47">
        <v>49372</v>
      </c>
      <c r="O887" s="53">
        <v>53228</v>
      </c>
      <c r="P887" s="53">
        <v>58887</v>
      </c>
      <c r="Q887" s="53" t="s">
        <v>1621</v>
      </c>
    </row>
    <row r="888" spans="1:17" x14ac:dyDescent="0.2">
      <c r="A888" s="56" t="s">
        <v>2592</v>
      </c>
      <c r="B888" s="35" t="s">
        <v>1763</v>
      </c>
      <c r="C888" s="46">
        <v>61</v>
      </c>
      <c r="D888" s="46">
        <v>38072</v>
      </c>
      <c r="E888" s="43">
        <v>2.1</v>
      </c>
      <c r="F888" s="46">
        <v>44860</v>
      </c>
      <c r="G888" s="43">
        <v>-5.6</v>
      </c>
      <c r="H888" s="52">
        <v>11133</v>
      </c>
      <c r="I888" s="53">
        <v>23839</v>
      </c>
      <c r="J888" s="47">
        <v>25148</v>
      </c>
      <c r="K888" s="47">
        <v>28657</v>
      </c>
      <c r="L888" s="47">
        <v>32995</v>
      </c>
      <c r="M888" s="47">
        <v>41493</v>
      </c>
      <c r="N888" s="47">
        <v>49372</v>
      </c>
      <c r="O888" s="53">
        <v>53228</v>
      </c>
      <c r="P888" s="53">
        <v>58887</v>
      </c>
      <c r="Q888" s="53" t="s">
        <v>1621</v>
      </c>
    </row>
    <row r="889" spans="1:17" ht="38.25" x14ac:dyDescent="0.2">
      <c r="A889" s="34" t="s">
        <v>2593</v>
      </c>
      <c r="B889" s="35" t="s">
        <v>1765</v>
      </c>
      <c r="C889" s="42">
        <v>482</v>
      </c>
      <c r="D889" s="42">
        <v>53142</v>
      </c>
      <c r="E889" s="43">
        <v>5.5</v>
      </c>
      <c r="F889" s="42">
        <v>67762</v>
      </c>
      <c r="G889" s="43">
        <v>1.8</v>
      </c>
      <c r="H889" s="42">
        <v>26000</v>
      </c>
      <c r="I889" s="44">
        <v>32727</v>
      </c>
      <c r="J889" s="44">
        <v>36000</v>
      </c>
      <c r="K889" s="44">
        <v>38937</v>
      </c>
      <c r="L889" s="44">
        <v>45623</v>
      </c>
      <c r="M889" s="44">
        <v>61781</v>
      </c>
      <c r="N889" s="44">
        <v>72739</v>
      </c>
      <c r="O889" s="44">
        <v>80122</v>
      </c>
      <c r="P889" s="47">
        <v>88445</v>
      </c>
      <c r="Q889" s="53">
        <v>120000</v>
      </c>
    </row>
    <row r="890" spans="1:17" ht="25.5" x14ac:dyDescent="0.2">
      <c r="A890" s="56" t="s">
        <v>2594</v>
      </c>
      <c r="B890" s="35" t="s">
        <v>1767</v>
      </c>
      <c r="C890" s="42">
        <v>167</v>
      </c>
      <c r="D890" s="46">
        <v>55589</v>
      </c>
      <c r="E890" s="43">
        <v>4.7</v>
      </c>
      <c r="F890" s="42">
        <v>70707</v>
      </c>
      <c r="G890" s="43">
        <v>-2.9</v>
      </c>
      <c r="H890" s="46">
        <v>24122</v>
      </c>
      <c r="I890" s="44">
        <v>32297</v>
      </c>
      <c r="J890" s="44">
        <v>35559</v>
      </c>
      <c r="K890" s="44">
        <v>38706</v>
      </c>
      <c r="L890" s="44">
        <v>47166</v>
      </c>
      <c r="M890" s="47">
        <v>68381</v>
      </c>
      <c r="N890" s="47">
        <v>80002</v>
      </c>
      <c r="O890" s="47">
        <v>85678</v>
      </c>
      <c r="P890" s="47">
        <v>96191</v>
      </c>
      <c r="Q890" s="53" t="s">
        <v>1621</v>
      </c>
    </row>
    <row r="891" spans="1:17" ht="38.25" x14ac:dyDescent="0.2">
      <c r="A891" s="56" t="s">
        <v>2595</v>
      </c>
      <c r="B891" s="35" t="s">
        <v>1769</v>
      </c>
      <c r="C891" s="46">
        <v>135</v>
      </c>
      <c r="D891" s="46">
        <v>57662</v>
      </c>
      <c r="E891" s="43">
        <v>9.9</v>
      </c>
      <c r="F891" s="46">
        <v>77849</v>
      </c>
      <c r="G891" s="43">
        <v>9.1999999999999993</v>
      </c>
      <c r="H891" s="46">
        <v>26018</v>
      </c>
      <c r="I891" s="44">
        <v>35003</v>
      </c>
      <c r="J891" s="44">
        <v>38509</v>
      </c>
      <c r="K891" s="47">
        <v>41046</v>
      </c>
      <c r="L891" s="47">
        <v>49346</v>
      </c>
      <c r="M891" s="47">
        <v>66158</v>
      </c>
      <c r="N891" s="47">
        <v>79093</v>
      </c>
      <c r="O891" s="53">
        <v>87998</v>
      </c>
      <c r="P891" s="53">
        <v>100330</v>
      </c>
      <c r="Q891" s="53" t="s">
        <v>1621</v>
      </c>
    </row>
    <row r="892" spans="1:17" ht="38.25" x14ac:dyDescent="0.2">
      <c r="A892" s="56" t="s">
        <v>2596</v>
      </c>
      <c r="B892" s="35" t="s">
        <v>1771</v>
      </c>
      <c r="C892" s="46">
        <v>85</v>
      </c>
      <c r="D892" s="46">
        <v>47299</v>
      </c>
      <c r="E892" s="43">
        <v>5.0999999999999996</v>
      </c>
      <c r="F892" s="42">
        <v>55014</v>
      </c>
      <c r="G892" s="43">
        <v>8</v>
      </c>
      <c r="H892" s="46">
        <v>26939</v>
      </c>
      <c r="I892" s="44">
        <v>31988</v>
      </c>
      <c r="J892" s="44">
        <v>33914</v>
      </c>
      <c r="K892" s="44">
        <v>36715</v>
      </c>
      <c r="L892" s="44">
        <v>42079</v>
      </c>
      <c r="M892" s="47">
        <v>53956</v>
      </c>
      <c r="N892" s="47">
        <v>63000</v>
      </c>
      <c r="O892" s="47">
        <v>67770</v>
      </c>
      <c r="P892" s="53">
        <v>71700</v>
      </c>
      <c r="Q892" s="53" t="s">
        <v>1621</v>
      </c>
    </row>
    <row r="893" spans="1:17" ht="25.5" x14ac:dyDescent="0.2">
      <c r="A893" s="56" t="s">
        <v>2597</v>
      </c>
      <c r="B893" s="35" t="s">
        <v>1773</v>
      </c>
      <c r="C893" s="52">
        <v>23</v>
      </c>
      <c r="D893" s="46">
        <v>57549</v>
      </c>
      <c r="E893" s="43">
        <v>4.5999999999999996</v>
      </c>
      <c r="F893" s="52">
        <v>72681</v>
      </c>
      <c r="G893" s="43">
        <v>-13.8</v>
      </c>
      <c r="H893" s="52" t="s">
        <v>1621</v>
      </c>
      <c r="I893" s="47">
        <v>41657</v>
      </c>
      <c r="J893" s="47">
        <v>43050</v>
      </c>
      <c r="K893" s="47">
        <v>43869</v>
      </c>
      <c r="L893" s="47">
        <v>51085</v>
      </c>
      <c r="M893" s="53">
        <v>60842</v>
      </c>
      <c r="N893" s="53" t="s">
        <v>1621</v>
      </c>
      <c r="O893" s="53" t="s">
        <v>1621</v>
      </c>
      <c r="P893" s="53" t="s">
        <v>1621</v>
      </c>
      <c r="Q893" s="53" t="s">
        <v>1621</v>
      </c>
    </row>
    <row r="894" spans="1:17" ht="25.5" x14ac:dyDescent="0.2">
      <c r="A894" s="56" t="s">
        <v>2598</v>
      </c>
      <c r="B894" s="35" t="s">
        <v>1775</v>
      </c>
      <c r="C894" s="46">
        <v>38</v>
      </c>
      <c r="D894" s="46">
        <v>49709</v>
      </c>
      <c r="E894" s="43">
        <v>-1.6</v>
      </c>
      <c r="F894" s="46">
        <v>59579</v>
      </c>
      <c r="G894" s="43">
        <v>-6.6</v>
      </c>
      <c r="H894" s="52">
        <v>26722</v>
      </c>
      <c r="I894" s="47">
        <v>31451</v>
      </c>
      <c r="J894" s="47">
        <v>33515</v>
      </c>
      <c r="K894" s="47">
        <v>36994</v>
      </c>
      <c r="L894" s="47">
        <v>42797</v>
      </c>
      <c r="M894" s="53">
        <v>56815</v>
      </c>
      <c r="N894" s="53">
        <v>62839</v>
      </c>
      <c r="O894" s="53" t="s">
        <v>1621</v>
      </c>
      <c r="P894" s="53" t="s">
        <v>1621</v>
      </c>
      <c r="Q894" s="53" t="s">
        <v>1621</v>
      </c>
    </row>
    <row r="895" spans="1:17" ht="25.5" x14ac:dyDescent="0.2">
      <c r="A895" s="56" t="s">
        <v>2599</v>
      </c>
      <c r="B895" s="35" t="s">
        <v>1777</v>
      </c>
      <c r="C895" s="52">
        <v>32</v>
      </c>
      <c r="D895" s="46">
        <v>44666</v>
      </c>
      <c r="E895" s="43">
        <v>-2.4</v>
      </c>
      <c r="F895" s="46">
        <v>51520</v>
      </c>
      <c r="G895" s="43">
        <v>6.5</v>
      </c>
      <c r="H895" s="52">
        <v>24549</v>
      </c>
      <c r="I895" s="47">
        <v>30764</v>
      </c>
      <c r="J895" s="47">
        <v>32717</v>
      </c>
      <c r="K895" s="47">
        <v>34863</v>
      </c>
      <c r="L895" s="47">
        <v>38938</v>
      </c>
      <c r="M895" s="53" t="s">
        <v>1621</v>
      </c>
      <c r="N895" s="53" t="s">
        <v>1621</v>
      </c>
      <c r="O895" s="53" t="s">
        <v>1621</v>
      </c>
      <c r="P895" s="53" t="s">
        <v>1621</v>
      </c>
      <c r="Q895" s="53" t="s">
        <v>1621</v>
      </c>
    </row>
    <row r="896" spans="1:17" x14ac:dyDescent="0.2">
      <c r="A896" s="56" t="s">
        <v>2600</v>
      </c>
      <c r="B896" s="35" t="s">
        <v>1779</v>
      </c>
      <c r="C896" s="52" t="s">
        <v>1621</v>
      </c>
      <c r="D896" s="52" t="s">
        <v>1621</v>
      </c>
      <c r="E896" s="55"/>
      <c r="F896" s="52">
        <v>46631</v>
      </c>
      <c r="G896" s="55"/>
      <c r="H896" s="52" t="s">
        <v>1621</v>
      </c>
      <c r="I896" s="53" t="s">
        <v>1621</v>
      </c>
      <c r="J896" s="53" t="s">
        <v>1621</v>
      </c>
      <c r="K896" s="53" t="s">
        <v>1621</v>
      </c>
      <c r="L896" s="53" t="s">
        <v>1621</v>
      </c>
      <c r="M896" s="53" t="s">
        <v>1621</v>
      </c>
      <c r="N896" s="53" t="s">
        <v>1621</v>
      </c>
      <c r="O896" s="53" t="s">
        <v>1621</v>
      </c>
      <c r="P896" s="53" t="s">
        <v>1621</v>
      </c>
      <c r="Q896" s="53" t="s">
        <v>1621</v>
      </c>
    </row>
    <row r="897" spans="1:17" ht="38.25" x14ac:dyDescent="0.2">
      <c r="A897" s="34" t="s">
        <v>2601</v>
      </c>
      <c r="B897" s="35" t="s">
        <v>1781</v>
      </c>
      <c r="C897" s="42">
        <v>213</v>
      </c>
      <c r="D897" s="46">
        <v>33225</v>
      </c>
      <c r="E897" s="43">
        <v>11.7</v>
      </c>
      <c r="F897" s="46">
        <v>43286</v>
      </c>
      <c r="G897" s="43">
        <v>9.8000000000000007</v>
      </c>
      <c r="H897" s="46">
        <v>9894</v>
      </c>
      <c r="I897" s="53">
        <v>17817</v>
      </c>
      <c r="J897" s="47">
        <v>22423</v>
      </c>
      <c r="K897" s="47">
        <v>24814</v>
      </c>
      <c r="L897" s="44">
        <v>28975</v>
      </c>
      <c r="M897" s="47">
        <v>39071</v>
      </c>
      <c r="N897" s="47">
        <v>46362</v>
      </c>
      <c r="O897" s="47">
        <v>50999</v>
      </c>
      <c r="P897" s="53">
        <v>58446</v>
      </c>
      <c r="Q897" s="53" t="s">
        <v>1621</v>
      </c>
    </row>
    <row r="898" spans="1:17" ht="25.5" x14ac:dyDescent="0.2">
      <c r="A898" s="56" t="s">
        <v>2602</v>
      </c>
      <c r="B898" s="35" t="s">
        <v>1783</v>
      </c>
      <c r="C898" s="52">
        <v>14</v>
      </c>
      <c r="D898" s="52" t="s">
        <v>1621</v>
      </c>
      <c r="E898" s="55"/>
      <c r="F898" s="46">
        <v>43734</v>
      </c>
      <c r="G898" s="43">
        <v>5.0999999999999996</v>
      </c>
      <c r="H898" s="52" t="s">
        <v>1621</v>
      </c>
      <c r="I898" s="53">
        <v>24156</v>
      </c>
      <c r="J898" s="53" t="s">
        <v>1621</v>
      </c>
      <c r="K898" s="53" t="s">
        <v>1621</v>
      </c>
      <c r="L898" s="53" t="s">
        <v>1621</v>
      </c>
      <c r="M898" s="53" t="s">
        <v>1621</v>
      </c>
      <c r="N898" s="53" t="s">
        <v>1621</v>
      </c>
      <c r="O898" s="53" t="s">
        <v>1621</v>
      </c>
      <c r="P898" s="53" t="s">
        <v>1621</v>
      </c>
      <c r="Q898" s="53" t="s">
        <v>1621</v>
      </c>
    </row>
    <row r="899" spans="1:17" x14ac:dyDescent="0.2">
      <c r="A899" s="56" t="s">
        <v>2603</v>
      </c>
      <c r="B899" s="35" t="s">
        <v>1785</v>
      </c>
      <c r="C899" s="46">
        <v>49</v>
      </c>
      <c r="D899" s="46">
        <v>30637</v>
      </c>
      <c r="E899" s="55"/>
      <c r="F899" s="46">
        <v>40567</v>
      </c>
      <c r="G899" s="43">
        <v>34.799999999999997</v>
      </c>
      <c r="H899" s="52">
        <v>10574</v>
      </c>
      <c r="I899" s="53">
        <v>18428</v>
      </c>
      <c r="J899" s="53">
        <v>22612</v>
      </c>
      <c r="K899" s="47">
        <v>24864</v>
      </c>
      <c r="L899" s="47">
        <v>27588</v>
      </c>
      <c r="M899" s="47">
        <v>34314</v>
      </c>
      <c r="N899" s="53">
        <v>40218</v>
      </c>
      <c r="O899" s="53" t="s">
        <v>1621</v>
      </c>
      <c r="P899" s="53" t="s">
        <v>1621</v>
      </c>
      <c r="Q899" s="53" t="s">
        <v>1621</v>
      </c>
    </row>
    <row r="900" spans="1:17" ht="38.25" x14ac:dyDescent="0.2">
      <c r="A900" s="56" t="s">
        <v>2604</v>
      </c>
      <c r="B900" s="35" t="s">
        <v>1787</v>
      </c>
      <c r="C900" s="52" t="s">
        <v>1621</v>
      </c>
      <c r="D900" s="52" t="s">
        <v>1621</v>
      </c>
      <c r="E900" s="55"/>
      <c r="F900" s="52" t="s">
        <v>1621</v>
      </c>
      <c r="G900" s="55"/>
      <c r="H900" s="52" t="s">
        <v>1621</v>
      </c>
      <c r="I900" s="53" t="s">
        <v>1621</v>
      </c>
      <c r="J900" s="53" t="s">
        <v>1621</v>
      </c>
      <c r="K900" s="53" t="s">
        <v>1621</v>
      </c>
      <c r="L900" s="53" t="s">
        <v>1621</v>
      </c>
      <c r="M900" s="53" t="s">
        <v>1621</v>
      </c>
      <c r="N900" s="53" t="s">
        <v>1621</v>
      </c>
      <c r="O900" s="53" t="s">
        <v>1621</v>
      </c>
      <c r="P900" s="53" t="s">
        <v>1621</v>
      </c>
      <c r="Q900" s="53" t="s">
        <v>1621</v>
      </c>
    </row>
    <row r="901" spans="1:17" ht="25.5" x14ac:dyDescent="0.2">
      <c r="A901" s="56" t="s">
        <v>2605</v>
      </c>
      <c r="B901" s="35" t="s">
        <v>1789</v>
      </c>
      <c r="C901" s="52">
        <v>16</v>
      </c>
      <c r="D901" s="46">
        <v>30187</v>
      </c>
      <c r="E901" s="43">
        <v>10.1</v>
      </c>
      <c r="F901" s="46">
        <v>31182</v>
      </c>
      <c r="G901" s="43">
        <v>3.6</v>
      </c>
      <c r="H901" s="52">
        <v>10544</v>
      </c>
      <c r="I901" s="53">
        <v>19426</v>
      </c>
      <c r="J901" s="53">
        <v>22501</v>
      </c>
      <c r="K901" s="53">
        <v>23497</v>
      </c>
      <c r="L901" s="47">
        <v>27319</v>
      </c>
      <c r="M901" s="47">
        <v>34214</v>
      </c>
      <c r="N901" s="53">
        <v>38250</v>
      </c>
      <c r="O901" s="47">
        <v>40853</v>
      </c>
      <c r="P901" s="53" t="s">
        <v>1621</v>
      </c>
      <c r="Q901" s="53" t="s">
        <v>1621</v>
      </c>
    </row>
    <row r="902" spans="1:17" ht="25.5" x14ac:dyDescent="0.2">
      <c r="A902" s="56" t="s">
        <v>2606</v>
      </c>
      <c r="B902" s="35" t="s">
        <v>1791</v>
      </c>
      <c r="C902" s="46">
        <v>49</v>
      </c>
      <c r="D902" s="52">
        <v>23366</v>
      </c>
      <c r="E902" s="43">
        <v>-8.1999999999999993</v>
      </c>
      <c r="F902" s="46">
        <v>26396</v>
      </c>
      <c r="G902" s="43">
        <v>-6.8</v>
      </c>
      <c r="H902" s="46">
        <v>6095</v>
      </c>
      <c r="I902" s="47">
        <v>9126</v>
      </c>
      <c r="J902" s="53">
        <v>9878</v>
      </c>
      <c r="K902" s="53">
        <v>11593</v>
      </c>
      <c r="L902" s="53">
        <v>15359</v>
      </c>
      <c r="M902" s="47">
        <v>27265</v>
      </c>
      <c r="N902" s="47">
        <v>31979</v>
      </c>
      <c r="O902" s="53">
        <v>34880</v>
      </c>
      <c r="P902" s="53">
        <v>37304</v>
      </c>
      <c r="Q902" s="53" t="s">
        <v>1621</v>
      </c>
    </row>
    <row r="903" spans="1:17" ht="38.25" x14ac:dyDescent="0.2">
      <c r="A903" s="56" t="s">
        <v>2607</v>
      </c>
      <c r="B903" s="35" t="s">
        <v>1793</v>
      </c>
      <c r="C903" s="52">
        <v>72</v>
      </c>
      <c r="D903" s="52">
        <v>44905</v>
      </c>
      <c r="E903" s="43">
        <v>-0.2</v>
      </c>
      <c r="F903" s="52">
        <v>58924</v>
      </c>
      <c r="G903" s="43">
        <v>-4.7</v>
      </c>
      <c r="H903" s="52" t="s">
        <v>1621</v>
      </c>
      <c r="I903" s="53" t="s">
        <v>1621</v>
      </c>
      <c r="J903" s="53">
        <v>29166</v>
      </c>
      <c r="K903" s="53">
        <v>31610</v>
      </c>
      <c r="L903" s="53">
        <v>39942</v>
      </c>
      <c r="M903" s="53">
        <v>51561</v>
      </c>
      <c r="N903" s="53" t="s">
        <v>1621</v>
      </c>
      <c r="O903" s="53" t="s">
        <v>1621</v>
      </c>
      <c r="P903" s="53" t="s">
        <v>1621</v>
      </c>
      <c r="Q903" s="53" t="s">
        <v>1621</v>
      </c>
    </row>
    <row r="904" spans="1:17" ht="51" x14ac:dyDescent="0.2">
      <c r="A904" s="34" t="s">
        <v>2608</v>
      </c>
      <c r="B904" s="35" t="s">
        <v>1795</v>
      </c>
      <c r="C904" s="42">
        <v>191</v>
      </c>
      <c r="D904" s="42">
        <v>45254</v>
      </c>
      <c r="E904" s="43">
        <v>8</v>
      </c>
      <c r="F904" s="42">
        <v>46503</v>
      </c>
      <c r="G904" s="43">
        <v>5.8</v>
      </c>
      <c r="H904" s="46">
        <v>24747</v>
      </c>
      <c r="I904" s="44">
        <v>32823</v>
      </c>
      <c r="J904" s="44">
        <v>35423</v>
      </c>
      <c r="K904" s="44">
        <v>37095</v>
      </c>
      <c r="L904" s="44">
        <v>41296</v>
      </c>
      <c r="M904" s="44">
        <v>48782</v>
      </c>
      <c r="N904" s="44">
        <v>53772</v>
      </c>
      <c r="O904" s="44">
        <v>55982</v>
      </c>
      <c r="P904" s="44">
        <v>59527</v>
      </c>
      <c r="Q904" s="47">
        <v>71239</v>
      </c>
    </row>
    <row r="905" spans="1:17" ht="38.25" x14ac:dyDescent="0.2">
      <c r="A905" s="56" t="s">
        <v>2609</v>
      </c>
      <c r="B905" s="35" t="s">
        <v>1797</v>
      </c>
      <c r="C905" s="42">
        <v>191</v>
      </c>
      <c r="D905" s="42">
        <v>45254</v>
      </c>
      <c r="E905" s="43">
        <v>8</v>
      </c>
      <c r="F905" s="42">
        <v>46503</v>
      </c>
      <c r="G905" s="43">
        <v>5.8</v>
      </c>
      <c r="H905" s="46">
        <v>24747</v>
      </c>
      <c r="I905" s="44">
        <v>32823</v>
      </c>
      <c r="J905" s="44">
        <v>35423</v>
      </c>
      <c r="K905" s="44">
        <v>37095</v>
      </c>
      <c r="L905" s="44">
        <v>41296</v>
      </c>
      <c r="M905" s="44">
        <v>48782</v>
      </c>
      <c r="N905" s="44">
        <v>53772</v>
      </c>
      <c r="O905" s="44">
        <v>55982</v>
      </c>
      <c r="P905" s="44">
        <v>59527</v>
      </c>
      <c r="Q905" s="47">
        <v>71239</v>
      </c>
    </row>
    <row r="906" spans="1:17" x14ac:dyDescent="0.2">
      <c r="A906" s="34" t="s">
        <v>2610</v>
      </c>
      <c r="B906" s="35" t="s">
        <v>1799</v>
      </c>
      <c r="C906" s="42">
        <v>439</v>
      </c>
      <c r="D906" s="42">
        <v>39172</v>
      </c>
      <c r="E906" s="43">
        <v>5.8</v>
      </c>
      <c r="F906" s="42">
        <v>40651</v>
      </c>
      <c r="G906" s="43">
        <v>6.5</v>
      </c>
      <c r="H906" s="52">
        <v>12451</v>
      </c>
      <c r="I906" s="47">
        <v>21408</v>
      </c>
      <c r="J906" s="47">
        <v>24884</v>
      </c>
      <c r="K906" s="44">
        <v>27853</v>
      </c>
      <c r="L906" s="44">
        <v>33405</v>
      </c>
      <c r="M906" s="44">
        <v>44933</v>
      </c>
      <c r="N906" s="44">
        <v>50137</v>
      </c>
      <c r="O906" s="44">
        <v>53673</v>
      </c>
      <c r="P906" s="44">
        <v>57622</v>
      </c>
      <c r="Q906" s="47">
        <v>67651</v>
      </c>
    </row>
    <row r="907" spans="1:17" x14ac:dyDescent="0.2">
      <c r="A907" s="56" t="s">
        <v>2611</v>
      </c>
      <c r="B907" s="35" t="s">
        <v>1801</v>
      </c>
      <c r="C907" s="42">
        <v>439</v>
      </c>
      <c r="D907" s="42">
        <v>39172</v>
      </c>
      <c r="E907" s="43">
        <v>5.8</v>
      </c>
      <c r="F907" s="42">
        <v>40651</v>
      </c>
      <c r="G907" s="43">
        <v>6.5</v>
      </c>
      <c r="H907" s="52">
        <v>12451</v>
      </c>
      <c r="I907" s="47">
        <v>21408</v>
      </c>
      <c r="J907" s="47">
        <v>24884</v>
      </c>
      <c r="K907" s="44">
        <v>27853</v>
      </c>
      <c r="L907" s="44">
        <v>33405</v>
      </c>
      <c r="M907" s="44">
        <v>44933</v>
      </c>
      <c r="N907" s="44">
        <v>50137</v>
      </c>
      <c r="O907" s="44">
        <v>53673</v>
      </c>
      <c r="P907" s="44">
        <v>57622</v>
      </c>
      <c r="Q907" s="47">
        <v>67651</v>
      </c>
    </row>
    <row r="908" spans="1:17" ht="25.5" x14ac:dyDescent="0.2">
      <c r="A908" s="34" t="s">
        <v>2612</v>
      </c>
      <c r="B908" s="35" t="s">
        <v>1803</v>
      </c>
      <c r="C908" s="42">
        <v>501</v>
      </c>
      <c r="D908" s="42">
        <v>35420</v>
      </c>
      <c r="E908" s="43">
        <v>6.5</v>
      </c>
      <c r="F908" s="42">
        <v>39061</v>
      </c>
      <c r="G908" s="43">
        <v>5.8</v>
      </c>
      <c r="H908" s="46">
        <v>11610</v>
      </c>
      <c r="I908" s="47">
        <v>19693</v>
      </c>
      <c r="J908" s="47">
        <v>22842</v>
      </c>
      <c r="K908" s="44">
        <v>25961</v>
      </c>
      <c r="L908" s="44">
        <v>30961</v>
      </c>
      <c r="M908" s="44">
        <v>40933</v>
      </c>
      <c r="N908" s="44">
        <v>47458</v>
      </c>
      <c r="O908" s="44">
        <v>51013</v>
      </c>
      <c r="P908" s="44">
        <v>54324</v>
      </c>
      <c r="Q908" s="47">
        <v>63402</v>
      </c>
    </row>
    <row r="909" spans="1:17" x14ac:dyDescent="0.2">
      <c r="A909" s="56" t="s">
        <v>2613</v>
      </c>
      <c r="B909" s="35" t="s">
        <v>1805</v>
      </c>
      <c r="C909" s="42">
        <v>350</v>
      </c>
      <c r="D909" s="42">
        <v>40255</v>
      </c>
      <c r="E909" s="43">
        <v>6.3</v>
      </c>
      <c r="F909" s="42">
        <v>43113</v>
      </c>
      <c r="G909" s="43">
        <v>5.0999999999999996</v>
      </c>
      <c r="H909" s="52">
        <v>13236</v>
      </c>
      <c r="I909" s="47">
        <v>23579</v>
      </c>
      <c r="J909" s="47">
        <v>27658</v>
      </c>
      <c r="K909" s="47">
        <v>30626</v>
      </c>
      <c r="L909" s="44">
        <v>34948</v>
      </c>
      <c r="M909" s="44">
        <v>44958</v>
      </c>
      <c r="N909" s="44">
        <v>51702</v>
      </c>
      <c r="O909" s="44">
        <v>53924</v>
      </c>
      <c r="P909" s="44">
        <v>58115</v>
      </c>
      <c r="Q909" s="53" t="s">
        <v>1621</v>
      </c>
    </row>
    <row r="910" spans="1:17" ht="25.5" x14ac:dyDescent="0.2">
      <c r="A910" s="56" t="s">
        <v>2614</v>
      </c>
      <c r="B910" s="35" t="s">
        <v>1807</v>
      </c>
      <c r="C910" s="46">
        <v>57</v>
      </c>
      <c r="D910" s="46">
        <v>26189</v>
      </c>
      <c r="E910" s="55"/>
      <c r="F910" s="42">
        <v>28045</v>
      </c>
      <c r="G910" s="43">
        <v>-7.2</v>
      </c>
      <c r="H910" s="52">
        <v>10055</v>
      </c>
      <c r="I910" s="47">
        <v>13711</v>
      </c>
      <c r="J910" s="47">
        <v>15537</v>
      </c>
      <c r="K910" s="47">
        <v>18151</v>
      </c>
      <c r="L910" s="47">
        <v>22308</v>
      </c>
      <c r="M910" s="47">
        <v>28570</v>
      </c>
      <c r="N910" s="47">
        <v>32007</v>
      </c>
      <c r="O910" s="47">
        <v>34902</v>
      </c>
      <c r="P910" s="53">
        <v>38599</v>
      </c>
      <c r="Q910" s="53" t="s">
        <v>1621</v>
      </c>
    </row>
    <row r="911" spans="1:17" ht="25.5" x14ac:dyDescent="0.2">
      <c r="A911" s="56" t="s">
        <v>2615</v>
      </c>
      <c r="B911" s="35" t="s">
        <v>1809</v>
      </c>
      <c r="C911" s="46">
        <v>94</v>
      </c>
      <c r="D911" s="46">
        <v>27065</v>
      </c>
      <c r="E911" s="43">
        <v>2.5</v>
      </c>
      <c r="F911" s="42">
        <v>30601</v>
      </c>
      <c r="G911" s="43">
        <v>8.1</v>
      </c>
      <c r="H911" s="52">
        <v>9413</v>
      </c>
      <c r="I911" s="47">
        <v>13342</v>
      </c>
      <c r="J911" s="47">
        <v>16767</v>
      </c>
      <c r="K911" s="47">
        <v>19984</v>
      </c>
      <c r="L911" s="44">
        <v>23924</v>
      </c>
      <c r="M911" s="47">
        <v>31359</v>
      </c>
      <c r="N911" s="47">
        <v>37087</v>
      </c>
      <c r="O911" s="47">
        <v>40436</v>
      </c>
      <c r="P911" s="53">
        <v>43459</v>
      </c>
      <c r="Q911" s="53" t="s">
        <v>1621</v>
      </c>
    </row>
    <row r="912" spans="1:17" ht="38.25" x14ac:dyDescent="0.2">
      <c r="A912" s="34" t="s">
        <v>2616</v>
      </c>
      <c r="B912" s="35" t="s">
        <v>1811</v>
      </c>
      <c r="C912" s="46">
        <v>88</v>
      </c>
      <c r="D912" s="46">
        <v>31907</v>
      </c>
      <c r="E912" s="43">
        <v>4.3</v>
      </c>
      <c r="F912" s="46">
        <v>37007</v>
      </c>
      <c r="G912" s="55"/>
      <c r="H912" s="52" t="s">
        <v>1621</v>
      </c>
      <c r="I912" s="53" t="s">
        <v>1621</v>
      </c>
      <c r="J912" s="53" t="s">
        <v>1621</v>
      </c>
      <c r="K912" s="53">
        <v>21392</v>
      </c>
      <c r="L912" s="47">
        <v>27279</v>
      </c>
      <c r="M912" s="47">
        <v>36631</v>
      </c>
      <c r="N912" s="47">
        <v>42542</v>
      </c>
      <c r="O912" s="47">
        <v>46117</v>
      </c>
      <c r="P912" s="53">
        <v>49455</v>
      </c>
      <c r="Q912" s="53" t="s">
        <v>1621</v>
      </c>
    </row>
    <row r="913" spans="1:17" ht="25.5" x14ac:dyDescent="0.2">
      <c r="A913" s="56" t="s">
        <v>2617</v>
      </c>
      <c r="B913" s="35" t="s">
        <v>1813</v>
      </c>
      <c r="C913" s="52">
        <v>20</v>
      </c>
      <c r="D913" s="52">
        <v>35925</v>
      </c>
      <c r="E913" s="43">
        <v>-7.1</v>
      </c>
      <c r="F913" s="52">
        <v>46149</v>
      </c>
      <c r="G913" s="43">
        <v>-14.3</v>
      </c>
      <c r="H913" s="52" t="s">
        <v>1621</v>
      </c>
      <c r="I913" s="53" t="s">
        <v>1621</v>
      </c>
      <c r="J913" s="53">
        <v>23844</v>
      </c>
      <c r="K913" s="53">
        <v>25108</v>
      </c>
      <c r="L913" s="53">
        <v>30946</v>
      </c>
      <c r="M913" s="53">
        <v>40121</v>
      </c>
      <c r="N913" s="53" t="s">
        <v>1621</v>
      </c>
      <c r="O913" s="53" t="s">
        <v>1621</v>
      </c>
      <c r="P913" s="53" t="s">
        <v>1621</v>
      </c>
      <c r="Q913" s="53" t="s">
        <v>1621</v>
      </c>
    </row>
    <row r="914" spans="1:17" ht="38.25" x14ac:dyDescent="0.2">
      <c r="A914" s="56" t="s">
        <v>2618</v>
      </c>
      <c r="B914" s="35" t="s">
        <v>1815</v>
      </c>
      <c r="C914" s="52">
        <v>20</v>
      </c>
      <c r="D914" s="52">
        <v>34437</v>
      </c>
      <c r="E914" s="43">
        <v>12.5</v>
      </c>
      <c r="F914" s="52">
        <v>36591</v>
      </c>
      <c r="G914" s="43">
        <v>12.7</v>
      </c>
      <c r="H914" s="52" t="s">
        <v>1621</v>
      </c>
      <c r="I914" s="53" t="s">
        <v>1621</v>
      </c>
      <c r="J914" s="53" t="s">
        <v>1621</v>
      </c>
      <c r="K914" s="53" t="s">
        <v>1621</v>
      </c>
      <c r="L914" s="53" t="s">
        <v>1621</v>
      </c>
      <c r="M914" s="53">
        <v>36975</v>
      </c>
      <c r="N914" s="53" t="s">
        <v>1621</v>
      </c>
      <c r="O914" s="53" t="s">
        <v>1621</v>
      </c>
      <c r="P914" s="53" t="s">
        <v>1621</v>
      </c>
      <c r="Q914" s="53" t="s">
        <v>1621</v>
      </c>
    </row>
    <row r="915" spans="1:17" ht="25.5" x14ac:dyDescent="0.2">
      <c r="A915" s="56" t="s">
        <v>2619</v>
      </c>
      <c r="B915" s="35" t="s">
        <v>1817</v>
      </c>
      <c r="C915" s="52">
        <v>9</v>
      </c>
      <c r="D915" s="52">
        <v>32292</v>
      </c>
      <c r="E915" s="55"/>
      <c r="F915" s="52">
        <v>36940</v>
      </c>
      <c r="G915" s="43">
        <v>3.5</v>
      </c>
      <c r="H915" s="52" t="s">
        <v>1621</v>
      </c>
      <c r="I915" s="53" t="s">
        <v>1621</v>
      </c>
      <c r="J915" s="53" t="s">
        <v>1621</v>
      </c>
      <c r="K915" s="53">
        <v>22596</v>
      </c>
      <c r="L915" s="53">
        <v>29364</v>
      </c>
      <c r="M915" s="53">
        <v>36757</v>
      </c>
      <c r="N915" s="53" t="s">
        <v>1621</v>
      </c>
      <c r="O915" s="53" t="s">
        <v>1621</v>
      </c>
      <c r="P915" s="53" t="s">
        <v>1621</v>
      </c>
      <c r="Q915" s="53" t="s">
        <v>1621</v>
      </c>
    </row>
    <row r="916" spans="1:17" ht="38.25" x14ac:dyDescent="0.2">
      <c r="A916" s="56" t="s">
        <v>2620</v>
      </c>
      <c r="B916" s="35" t="s">
        <v>1819</v>
      </c>
      <c r="C916" s="46">
        <v>39</v>
      </c>
      <c r="D916" s="52">
        <v>25183</v>
      </c>
      <c r="E916" s="55"/>
      <c r="F916" s="46">
        <v>32504</v>
      </c>
      <c r="G916" s="55"/>
      <c r="H916" s="52" t="s">
        <v>1621</v>
      </c>
      <c r="I916" s="53" t="s">
        <v>1621</v>
      </c>
      <c r="J916" s="53">
        <v>8678</v>
      </c>
      <c r="K916" s="53" t="s">
        <v>1621</v>
      </c>
      <c r="L916" s="53" t="s">
        <v>1621</v>
      </c>
      <c r="M916" s="53">
        <v>30629</v>
      </c>
      <c r="N916" s="53">
        <v>39829</v>
      </c>
      <c r="O916" s="53" t="s">
        <v>1621</v>
      </c>
      <c r="P916" s="53" t="s">
        <v>1621</v>
      </c>
      <c r="Q916" s="53" t="s">
        <v>1621</v>
      </c>
    </row>
    <row r="917" spans="1:17" ht="25.5" x14ac:dyDescent="0.2">
      <c r="A917" s="34" t="s">
        <v>2621</v>
      </c>
      <c r="B917" s="35" t="s">
        <v>1821</v>
      </c>
      <c r="C917" s="46">
        <v>68</v>
      </c>
      <c r="D917" s="46">
        <v>33324</v>
      </c>
      <c r="E917" s="43">
        <v>13.2</v>
      </c>
      <c r="F917" s="46">
        <v>37702</v>
      </c>
      <c r="G917" s="43">
        <v>13.4</v>
      </c>
      <c r="H917" s="52" t="s">
        <v>1621</v>
      </c>
      <c r="I917" s="53" t="s">
        <v>1621</v>
      </c>
      <c r="J917" s="53">
        <v>20985</v>
      </c>
      <c r="K917" s="53">
        <v>24321</v>
      </c>
      <c r="L917" s="47">
        <v>29574</v>
      </c>
      <c r="M917" s="47">
        <v>37375</v>
      </c>
      <c r="N917" s="53">
        <v>44245</v>
      </c>
      <c r="O917" s="53">
        <v>46372</v>
      </c>
      <c r="P917" s="53">
        <v>52043</v>
      </c>
      <c r="Q917" s="53" t="s">
        <v>1621</v>
      </c>
    </row>
    <row r="918" spans="1:17" ht="25.5" x14ac:dyDescent="0.2">
      <c r="A918" s="56" t="s">
        <v>2622</v>
      </c>
      <c r="B918" s="35" t="s">
        <v>1823</v>
      </c>
      <c r="C918" s="52">
        <v>43</v>
      </c>
      <c r="D918" s="52">
        <v>37094</v>
      </c>
      <c r="E918" s="43">
        <v>9.6</v>
      </c>
      <c r="F918" s="46">
        <v>42195</v>
      </c>
      <c r="G918" s="43">
        <v>11</v>
      </c>
      <c r="H918" s="52" t="s">
        <v>1621</v>
      </c>
      <c r="I918" s="53" t="s">
        <v>1621</v>
      </c>
      <c r="J918" s="53" t="s">
        <v>1621</v>
      </c>
      <c r="K918" s="53">
        <v>29574</v>
      </c>
      <c r="L918" s="47">
        <v>33548</v>
      </c>
      <c r="M918" s="53">
        <v>42689</v>
      </c>
      <c r="N918" s="53">
        <v>47736</v>
      </c>
      <c r="O918" s="53">
        <v>52379</v>
      </c>
      <c r="P918" s="53" t="s">
        <v>1621</v>
      </c>
      <c r="Q918" s="53" t="s">
        <v>1621</v>
      </c>
    </row>
    <row r="919" spans="1:17" ht="25.5" x14ac:dyDescent="0.2">
      <c r="A919" s="56" t="s">
        <v>2623</v>
      </c>
      <c r="B919" s="35" t="s">
        <v>1825</v>
      </c>
      <c r="C919" s="52" t="s">
        <v>1621</v>
      </c>
      <c r="D919" s="52" t="s">
        <v>1621</v>
      </c>
      <c r="E919" s="55"/>
      <c r="F919" s="52">
        <v>45431</v>
      </c>
      <c r="G919" s="55"/>
      <c r="H919" s="52" t="s">
        <v>1621</v>
      </c>
      <c r="I919" s="53" t="s">
        <v>1621</v>
      </c>
      <c r="J919" s="53" t="s">
        <v>1621</v>
      </c>
      <c r="K919" s="53" t="s">
        <v>1621</v>
      </c>
      <c r="L919" s="53" t="s">
        <v>1621</v>
      </c>
      <c r="M919" s="53" t="s">
        <v>1621</v>
      </c>
      <c r="N919" s="53" t="s">
        <v>1621</v>
      </c>
      <c r="O919" s="53" t="s">
        <v>1621</v>
      </c>
      <c r="P919" s="53" t="s">
        <v>1621</v>
      </c>
      <c r="Q919" s="53" t="s">
        <v>1621</v>
      </c>
    </row>
    <row r="920" spans="1:17" ht="25.5" x14ac:dyDescent="0.2">
      <c r="A920" s="56" t="s">
        <v>2624</v>
      </c>
      <c r="B920" s="35" t="s">
        <v>1827</v>
      </c>
      <c r="C920" s="52">
        <v>21</v>
      </c>
      <c r="D920" s="52">
        <v>23624</v>
      </c>
      <c r="E920" s="55"/>
      <c r="F920" s="46">
        <v>27033</v>
      </c>
      <c r="G920" s="43">
        <v>14.4</v>
      </c>
      <c r="H920" s="52">
        <v>8955</v>
      </c>
      <c r="I920" s="53">
        <v>10718</v>
      </c>
      <c r="J920" s="53" t="s">
        <v>1621</v>
      </c>
      <c r="K920" s="53">
        <v>14739</v>
      </c>
      <c r="L920" s="53">
        <v>20694</v>
      </c>
      <c r="M920" s="53">
        <v>26519</v>
      </c>
      <c r="N920" s="53">
        <v>32403</v>
      </c>
      <c r="O920" s="53">
        <v>33968</v>
      </c>
      <c r="P920" s="53" t="s">
        <v>1621</v>
      </c>
      <c r="Q920" s="53" t="s">
        <v>1621</v>
      </c>
    </row>
    <row r="921" spans="1:17" ht="76.5" x14ac:dyDescent="0.2">
      <c r="A921" s="34" t="s">
        <v>2625</v>
      </c>
      <c r="B921" s="35" t="s">
        <v>1829</v>
      </c>
      <c r="C921" s="52">
        <v>11</v>
      </c>
      <c r="D921" s="52" t="s">
        <v>1621</v>
      </c>
      <c r="E921" s="55"/>
      <c r="F921" s="46">
        <v>22014</v>
      </c>
      <c r="G921" s="43">
        <v>24.8</v>
      </c>
      <c r="H921" s="52" t="s">
        <v>1621</v>
      </c>
      <c r="I921" s="53" t="s">
        <v>1621</v>
      </c>
      <c r="J921" s="53">
        <v>8659</v>
      </c>
      <c r="K921" s="53" t="s">
        <v>1621</v>
      </c>
      <c r="L921" s="53" t="s">
        <v>1621</v>
      </c>
      <c r="M921" s="53" t="s">
        <v>1621</v>
      </c>
      <c r="N921" s="53" t="s">
        <v>1621</v>
      </c>
      <c r="O921" s="53" t="s">
        <v>1621</v>
      </c>
      <c r="P921" s="53" t="s">
        <v>1621</v>
      </c>
      <c r="Q921" s="53" t="s">
        <v>1621</v>
      </c>
    </row>
    <row r="922" spans="1:17" ht="38.25" x14ac:dyDescent="0.2">
      <c r="A922" s="56" t="s">
        <v>2626</v>
      </c>
      <c r="B922" s="35" t="s">
        <v>1831</v>
      </c>
      <c r="C922" s="52">
        <v>11</v>
      </c>
      <c r="D922" s="52" t="s">
        <v>1621</v>
      </c>
      <c r="E922" s="55"/>
      <c r="F922" s="46">
        <v>22014</v>
      </c>
      <c r="G922" s="43">
        <v>24.8</v>
      </c>
      <c r="H922" s="52" t="s">
        <v>1621</v>
      </c>
      <c r="I922" s="53" t="s">
        <v>1621</v>
      </c>
      <c r="J922" s="53">
        <v>8659</v>
      </c>
      <c r="K922" s="53" t="s">
        <v>1621</v>
      </c>
      <c r="L922" s="53" t="s">
        <v>1621</v>
      </c>
      <c r="M922" s="53" t="s">
        <v>1621</v>
      </c>
      <c r="N922" s="53" t="s">
        <v>1621</v>
      </c>
      <c r="O922" s="53" t="s">
        <v>1621</v>
      </c>
      <c r="P922" s="53" t="s">
        <v>1621</v>
      </c>
      <c r="Q922" s="53" t="s">
        <v>1621</v>
      </c>
    </row>
    <row r="923" spans="1:17" ht="38.25" x14ac:dyDescent="0.2">
      <c r="A923" s="56" t="s">
        <v>2627</v>
      </c>
      <c r="B923" s="35" t="s">
        <v>1833</v>
      </c>
      <c r="C923" s="42" t="s">
        <v>1632</v>
      </c>
      <c r="D923" s="42"/>
      <c r="E923" s="55"/>
      <c r="F923" s="42"/>
      <c r="G923" s="55"/>
      <c r="H923" s="42"/>
      <c r="I923" s="44"/>
      <c r="J923" s="44"/>
      <c r="K923" s="44"/>
      <c r="L923" s="44"/>
      <c r="M923" s="44"/>
      <c r="N923" s="44"/>
      <c r="O923" s="44"/>
      <c r="P923" s="44"/>
      <c r="Q923" s="44"/>
    </row>
    <row r="924" spans="1:17" ht="38.25" x14ac:dyDescent="0.2">
      <c r="A924" s="34" t="s">
        <v>2628</v>
      </c>
      <c r="B924" s="35" t="s">
        <v>1835</v>
      </c>
      <c r="C924" s="52" t="s">
        <v>1621</v>
      </c>
      <c r="D924" s="52" t="s">
        <v>1621</v>
      </c>
      <c r="E924" s="55"/>
      <c r="F924" s="52" t="s">
        <v>1621</v>
      </c>
      <c r="G924" s="55"/>
      <c r="H924" s="52" t="s">
        <v>1621</v>
      </c>
      <c r="I924" s="53" t="s">
        <v>1621</v>
      </c>
      <c r="J924" s="53" t="s">
        <v>1621</v>
      </c>
      <c r="K924" s="53" t="s">
        <v>1621</v>
      </c>
      <c r="L924" s="53" t="s">
        <v>1621</v>
      </c>
      <c r="M924" s="53" t="s">
        <v>1621</v>
      </c>
      <c r="N924" s="53" t="s">
        <v>1621</v>
      </c>
      <c r="O924" s="53" t="s">
        <v>1621</v>
      </c>
      <c r="P924" s="53" t="s">
        <v>1621</v>
      </c>
      <c r="Q924" s="53" t="s">
        <v>1621</v>
      </c>
    </row>
    <row r="925" spans="1:17" ht="38.25" x14ac:dyDescent="0.2">
      <c r="A925" s="56" t="s">
        <v>2629</v>
      </c>
      <c r="B925" s="35" t="s">
        <v>1837</v>
      </c>
      <c r="C925" s="52" t="s">
        <v>1621</v>
      </c>
      <c r="D925" s="52" t="s">
        <v>1621</v>
      </c>
      <c r="E925" s="55"/>
      <c r="F925" s="52" t="s">
        <v>1621</v>
      </c>
      <c r="G925" s="55"/>
      <c r="H925" s="52" t="s">
        <v>1621</v>
      </c>
      <c r="I925" s="53" t="s">
        <v>1621</v>
      </c>
      <c r="J925" s="53" t="s">
        <v>1621</v>
      </c>
      <c r="K925" s="53" t="s">
        <v>1621</v>
      </c>
      <c r="L925" s="53" t="s">
        <v>1621</v>
      </c>
      <c r="M925" s="53" t="s">
        <v>1621</v>
      </c>
      <c r="N925" s="53" t="s">
        <v>1621</v>
      </c>
      <c r="O925" s="53" t="s">
        <v>1621</v>
      </c>
      <c r="P925" s="53" t="s">
        <v>1621</v>
      </c>
      <c r="Q925" s="53" t="s">
        <v>1621</v>
      </c>
    </row>
    <row r="926" spans="1:17" ht="25.5" x14ac:dyDescent="0.2">
      <c r="A926" s="34" t="s">
        <v>2630</v>
      </c>
      <c r="B926" s="35" t="s">
        <v>1615</v>
      </c>
      <c r="C926" s="42">
        <v>3277</v>
      </c>
      <c r="D926" s="42">
        <v>32819</v>
      </c>
      <c r="E926" s="43">
        <v>6.7</v>
      </c>
      <c r="F926" s="42">
        <v>38450</v>
      </c>
      <c r="G926" s="43">
        <v>7.4</v>
      </c>
      <c r="H926" s="42">
        <v>11320</v>
      </c>
      <c r="I926" s="44">
        <v>18493</v>
      </c>
      <c r="J926" s="44">
        <v>21789</v>
      </c>
      <c r="K926" s="44">
        <v>24227</v>
      </c>
      <c r="L926" s="44">
        <v>28500</v>
      </c>
      <c r="M926" s="44">
        <v>38032</v>
      </c>
      <c r="N926" s="44">
        <v>44203</v>
      </c>
      <c r="O926" s="44">
        <v>48000</v>
      </c>
      <c r="P926" s="44">
        <v>52367</v>
      </c>
      <c r="Q926" s="44">
        <v>67045</v>
      </c>
    </row>
    <row r="927" spans="1:17" ht="25.5" x14ac:dyDescent="0.2">
      <c r="A927" s="34" t="s">
        <v>2631</v>
      </c>
      <c r="B927" s="35" t="s">
        <v>1615</v>
      </c>
      <c r="C927" s="42">
        <v>325</v>
      </c>
      <c r="D927" s="42">
        <v>40008</v>
      </c>
      <c r="E927" s="43">
        <v>4.4000000000000004</v>
      </c>
      <c r="F927" s="42">
        <v>46313</v>
      </c>
      <c r="G927" s="43">
        <v>3.3</v>
      </c>
      <c r="H927" s="42">
        <v>23339</v>
      </c>
      <c r="I927" s="44">
        <v>27439</v>
      </c>
      <c r="J927" s="44">
        <v>29368</v>
      </c>
      <c r="K927" s="44">
        <v>31539</v>
      </c>
      <c r="L927" s="44">
        <v>35484</v>
      </c>
      <c r="M927" s="44">
        <v>46233</v>
      </c>
      <c r="N927" s="44">
        <v>52388</v>
      </c>
      <c r="O927" s="44">
        <v>55769</v>
      </c>
      <c r="P927" s="44">
        <v>60370</v>
      </c>
      <c r="Q927" s="53">
        <v>75308</v>
      </c>
    </row>
    <row r="928" spans="1:17" x14ac:dyDescent="0.2">
      <c r="A928" s="34" t="s">
        <v>2632</v>
      </c>
      <c r="B928" s="35" t="s">
        <v>1615</v>
      </c>
      <c r="C928" s="42">
        <v>278</v>
      </c>
      <c r="D928" s="42">
        <v>40000</v>
      </c>
      <c r="E928" s="43">
        <v>4.7</v>
      </c>
      <c r="F928" s="42">
        <v>45781</v>
      </c>
      <c r="G928" s="43">
        <v>2.7</v>
      </c>
      <c r="H928" s="42">
        <v>22856</v>
      </c>
      <c r="I928" s="44">
        <v>27018</v>
      </c>
      <c r="J928" s="44">
        <v>29181</v>
      </c>
      <c r="K928" s="44">
        <v>31188</v>
      </c>
      <c r="L928" s="44">
        <v>34995</v>
      </c>
      <c r="M928" s="44">
        <v>45977</v>
      </c>
      <c r="N928" s="44">
        <v>52285</v>
      </c>
      <c r="O928" s="44">
        <v>55502</v>
      </c>
      <c r="P928" s="44">
        <v>59800</v>
      </c>
      <c r="Q928" s="53">
        <v>74217</v>
      </c>
    </row>
    <row r="929" spans="1:17" ht="25.5" x14ac:dyDescent="0.2">
      <c r="A929" s="34" t="s">
        <v>2633</v>
      </c>
      <c r="B929" s="35" t="s">
        <v>1615</v>
      </c>
      <c r="C929" s="42">
        <v>2798</v>
      </c>
      <c r="D929" s="42">
        <v>31633</v>
      </c>
      <c r="E929" s="43">
        <v>7</v>
      </c>
      <c r="F929" s="42">
        <v>37227</v>
      </c>
      <c r="G929" s="43">
        <v>8</v>
      </c>
      <c r="H929" s="42">
        <v>10388</v>
      </c>
      <c r="I929" s="44">
        <v>17149</v>
      </c>
      <c r="J929" s="44">
        <v>20354</v>
      </c>
      <c r="K929" s="44">
        <v>23113</v>
      </c>
      <c r="L929" s="44">
        <v>27330</v>
      </c>
      <c r="M929" s="44">
        <v>36683</v>
      </c>
      <c r="N929" s="44">
        <v>42897</v>
      </c>
      <c r="O929" s="44">
        <v>46570</v>
      </c>
      <c r="P929" s="44">
        <v>50700</v>
      </c>
      <c r="Q929" s="44">
        <v>65597</v>
      </c>
    </row>
    <row r="930" spans="1:17" ht="25.5" x14ac:dyDescent="0.2">
      <c r="A930" s="34" t="s">
        <v>2634</v>
      </c>
      <c r="B930" s="35" t="s">
        <v>1620</v>
      </c>
      <c r="C930" s="52">
        <v>22</v>
      </c>
      <c r="D930" s="46">
        <v>27941</v>
      </c>
      <c r="E930" s="43">
        <v>5.3</v>
      </c>
      <c r="F930" s="46">
        <v>28174</v>
      </c>
      <c r="G930" s="43">
        <v>7.5</v>
      </c>
      <c r="H930" s="52" t="s">
        <v>1621</v>
      </c>
      <c r="I930" s="53">
        <v>18096</v>
      </c>
      <c r="J930" s="53">
        <v>22259</v>
      </c>
      <c r="K930" s="53">
        <v>23867</v>
      </c>
      <c r="L930" s="47">
        <v>25638</v>
      </c>
      <c r="M930" s="47">
        <v>31629</v>
      </c>
      <c r="N930" s="47">
        <v>34641</v>
      </c>
      <c r="O930" s="53">
        <v>35472</v>
      </c>
      <c r="P930" s="53" t="s">
        <v>1621</v>
      </c>
      <c r="Q930" s="53" t="s">
        <v>1621</v>
      </c>
    </row>
    <row r="931" spans="1:17" ht="38.25" x14ac:dyDescent="0.2">
      <c r="A931" s="56" t="s">
        <v>2635</v>
      </c>
      <c r="B931" s="35" t="s">
        <v>1623</v>
      </c>
      <c r="C931" s="52">
        <v>19</v>
      </c>
      <c r="D931" s="46">
        <v>27511</v>
      </c>
      <c r="E931" s="55"/>
      <c r="F931" s="46">
        <v>27602</v>
      </c>
      <c r="G931" s="43">
        <v>6.7</v>
      </c>
      <c r="H931" s="52" t="s">
        <v>1621</v>
      </c>
      <c r="I931" s="53" t="s">
        <v>1621</v>
      </c>
      <c r="J931" s="53">
        <v>20940</v>
      </c>
      <c r="K931" s="53">
        <v>22967</v>
      </c>
      <c r="L931" s="47">
        <v>25146</v>
      </c>
      <c r="M931" s="47">
        <v>31392</v>
      </c>
      <c r="N931" s="53">
        <v>34135</v>
      </c>
      <c r="O931" s="53">
        <v>34887</v>
      </c>
      <c r="P931" s="53" t="s">
        <v>1621</v>
      </c>
      <c r="Q931" s="53" t="s">
        <v>1621</v>
      </c>
    </row>
    <row r="932" spans="1:17" ht="25.5" x14ac:dyDescent="0.2">
      <c r="A932" s="56" t="s">
        <v>2636</v>
      </c>
      <c r="B932" s="35" t="s">
        <v>1625</v>
      </c>
      <c r="C932" s="52" t="s">
        <v>1621</v>
      </c>
      <c r="D932" s="52">
        <v>30400</v>
      </c>
      <c r="E932" s="43">
        <v>10.8</v>
      </c>
      <c r="F932" s="46">
        <v>31917</v>
      </c>
      <c r="G932" s="43">
        <v>8.6</v>
      </c>
      <c r="H932" s="52" t="s">
        <v>1621</v>
      </c>
      <c r="I932" s="53" t="s">
        <v>1621</v>
      </c>
      <c r="J932" s="53" t="s">
        <v>1621</v>
      </c>
      <c r="K932" s="53" t="s">
        <v>1621</v>
      </c>
      <c r="L932" s="53" t="s">
        <v>1621</v>
      </c>
      <c r="M932" s="53" t="s">
        <v>1621</v>
      </c>
      <c r="N932" s="53" t="s">
        <v>1621</v>
      </c>
      <c r="O932" s="53" t="s">
        <v>1621</v>
      </c>
      <c r="P932" s="53" t="s">
        <v>1621</v>
      </c>
      <c r="Q932" s="53" t="s">
        <v>1621</v>
      </c>
    </row>
    <row r="933" spans="1:17" ht="25.5" x14ac:dyDescent="0.2">
      <c r="A933" s="56" t="s">
        <v>2637</v>
      </c>
      <c r="B933" s="35" t="s">
        <v>1627</v>
      </c>
      <c r="C933" s="42" t="s">
        <v>1632</v>
      </c>
      <c r="D933" s="42"/>
      <c r="E933" s="55"/>
      <c r="F933" s="42"/>
      <c r="G933" s="55"/>
      <c r="H933" s="42"/>
      <c r="I933" s="44"/>
      <c r="J933" s="44"/>
      <c r="K933" s="44"/>
      <c r="L933" s="44"/>
      <c r="M933" s="44"/>
      <c r="N933" s="44"/>
      <c r="O933" s="44"/>
      <c r="P933" s="44"/>
      <c r="Q933" s="44"/>
    </row>
    <row r="934" spans="1:17" ht="25.5" x14ac:dyDescent="0.2">
      <c r="A934" s="34" t="s">
        <v>2638</v>
      </c>
      <c r="B934" s="35" t="s">
        <v>1629</v>
      </c>
      <c r="C934" s="52" t="s">
        <v>1621</v>
      </c>
      <c r="D934" s="52" t="s">
        <v>1621</v>
      </c>
      <c r="E934" s="55"/>
      <c r="F934" s="52">
        <v>42972</v>
      </c>
      <c r="G934" s="43">
        <v>-16.2</v>
      </c>
      <c r="H934" s="52" t="s">
        <v>1621</v>
      </c>
      <c r="I934" s="53" t="s">
        <v>1621</v>
      </c>
      <c r="J934" s="53" t="s">
        <v>1621</v>
      </c>
      <c r="K934" s="53" t="s">
        <v>1621</v>
      </c>
      <c r="L934" s="53" t="s">
        <v>1621</v>
      </c>
      <c r="M934" s="53" t="s">
        <v>1621</v>
      </c>
      <c r="N934" s="53" t="s">
        <v>1621</v>
      </c>
      <c r="O934" s="53" t="s">
        <v>1621</v>
      </c>
      <c r="P934" s="53" t="s">
        <v>1621</v>
      </c>
      <c r="Q934" s="53" t="s">
        <v>1621</v>
      </c>
    </row>
    <row r="935" spans="1:17" ht="25.5" x14ac:dyDescent="0.2">
      <c r="A935" s="56" t="s">
        <v>2639</v>
      </c>
      <c r="B935" s="35" t="s">
        <v>1631</v>
      </c>
      <c r="C935" s="42" t="s">
        <v>1632</v>
      </c>
      <c r="D935" s="42"/>
      <c r="E935" s="55"/>
      <c r="F935" s="42"/>
      <c r="G935" s="55"/>
      <c r="H935" s="42"/>
      <c r="I935" s="44"/>
      <c r="J935" s="44"/>
      <c r="K935" s="44"/>
      <c r="L935" s="44"/>
      <c r="M935" s="44"/>
      <c r="N935" s="44"/>
      <c r="O935" s="44"/>
      <c r="P935" s="44"/>
      <c r="Q935" s="44"/>
    </row>
    <row r="936" spans="1:17" ht="25.5" x14ac:dyDescent="0.2">
      <c r="A936" s="56" t="s">
        <v>2640</v>
      </c>
      <c r="B936" s="35" t="s">
        <v>1634</v>
      </c>
      <c r="C936" s="42" t="s">
        <v>1632</v>
      </c>
      <c r="D936" s="42"/>
      <c r="E936" s="55"/>
      <c r="F936" s="42"/>
      <c r="G936" s="55"/>
      <c r="H936" s="42"/>
      <c r="I936" s="44"/>
      <c r="J936" s="44"/>
      <c r="K936" s="44"/>
      <c r="L936" s="44"/>
      <c r="M936" s="44"/>
      <c r="N936" s="44"/>
      <c r="O936" s="44"/>
      <c r="P936" s="44"/>
      <c r="Q936" s="44"/>
    </row>
    <row r="937" spans="1:17" ht="25.5" x14ac:dyDescent="0.2">
      <c r="A937" s="56" t="s">
        <v>2641</v>
      </c>
      <c r="B937" s="35" t="s">
        <v>1636</v>
      </c>
      <c r="C937" s="42" t="s">
        <v>1632</v>
      </c>
      <c r="D937" s="42"/>
      <c r="E937" s="55"/>
      <c r="F937" s="42"/>
      <c r="G937" s="55"/>
      <c r="H937" s="42"/>
      <c r="I937" s="44"/>
      <c r="J937" s="44"/>
      <c r="K937" s="44"/>
      <c r="L937" s="44"/>
      <c r="M937" s="44"/>
      <c r="N937" s="44"/>
      <c r="O937" s="44"/>
      <c r="P937" s="44"/>
      <c r="Q937" s="44"/>
    </row>
    <row r="938" spans="1:17" ht="25.5" x14ac:dyDescent="0.2">
      <c r="A938" s="56" t="s">
        <v>2642</v>
      </c>
      <c r="B938" s="35" t="s">
        <v>1638</v>
      </c>
      <c r="C938" s="52" t="s">
        <v>1621</v>
      </c>
      <c r="D938" s="52" t="s">
        <v>1621</v>
      </c>
      <c r="E938" s="55"/>
      <c r="F938" s="52">
        <v>42972</v>
      </c>
      <c r="G938" s="43">
        <v>4.5999999999999996</v>
      </c>
      <c r="H938" s="52" t="s">
        <v>1621</v>
      </c>
      <c r="I938" s="53" t="s">
        <v>1621</v>
      </c>
      <c r="J938" s="53" t="s">
        <v>1621</v>
      </c>
      <c r="K938" s="53" t="s">
        <v>1621</v>
      </c>
      <c r="L938" s="53" t="s">
        <v>1621</v>
      </c>
      <c r="M938" s="53" t="s">
        <v>1621</v>
      </c>
      <c r="N938" s="53" t="s">
        <v>1621</v>
      </c>
      <c r="O938" s="53" t="s">
        <v>1621</v>
      </c>
      <c r="P938" s="53" t="s">
        <v>1621</v>
      </c>
      <c r="Q938" s="53" t="s">
        <v>1621</v>
      </c>
    </row>
    <row r="939" spans="1:17" ht="25.5" x14ac:dyDescent="0.2">
      <c r="A939" s="56" t="s">
        <v>2643</v>
      </c>
      <c r="B939" s="35" t="s">
        <v>1640</v>
      </c>
      <c r="C939" s="42" t="s">
        <v>1632</v>
      </c>
      <c r="D939" s="42"/>
      <c r="E939" s="55"/>
      <c r="F939" s="42"/>
      <c r="G939" s="55"/>
      <c r="H939" s="42"/>
      <c r="I939" s="44"/>
      <c r="J939" s="44"/>
      <c r="K939" s="44"/>
      <c r="L939" s="44"/>
      <c r="M939" s="44"/>
      <c r="N939" s="44"/>
      <c r="O939" s="44"/>
      <c r="P939" s="44"/>
      <c r="Q939" s="44"/>
    </row>
    <row r="940" spans="1:17" ht="25.5" x14ac:dyDescent="0.2">
      <c r="A940" s="34" t="s">
        <v>2644</v>
      </c>
      <c r="B940" s="35" t="s">
        <v>1642</v>
      </c>
      <c r="C940" s="42">
        <v>278</v>
      </c>
      <c r="D940" s="42">
        <v>40000</v>
      </c>
      <c r="E940" s="43">
        <v>4.7</v>
      </c>
      <c r="F940" s="42">
        <v>45781</v>
      </c>
      <c r="G940" s="43">
        <v>2.7</v>
      </c>
      <c r="H940" s="42">
        <v>22856</v>
      </c>
      <c r="I940" s="44">
        <v>27018</v>
      </c>
      <c r="J940" s="44">
        <v>29181</v>
      </c>
      <c r="K940" s="44">
        <v>31188</v>
      </c>
      <c r="L940" s="44">
        <v>34995</v>
      </c>
      <c r="M940" s="44">
        <v>45977</v>
      </c>
      <c r="N940" s="44">
        <v>52285</v>
      </c>
      <c r="O940" s="44">
        <v>55502</v>
      </c>
      <c r="P940" s="44">
        <v>59800</v>
      </c>
      <c r="Q940" s="53">
        <v>74217</v>
      </c>
    </row>
    <row r="941" spans="1:17" ht="25.5" x14ac:dyDescent="0.2">
      <c r="A941" s="56" t="s">
        <v>2645</v>
      </c>
      <c r="B941" s="35" t="s">
        <v>1644</v>
      </c>
      <c r="C941" s="46">
        <v>32</v>
      </c>
      <c r="D941" s="46">
        <v>37273</v>
      </c>
      <c r="E941" s="43">
        <v>0.3</v>
      </c>
      <c r="F941" s="42">
        <v>41357</v>
      </c>
      <c r="G941" s="43">
        <v>1.3</v>
      </c>
      <c r="H941" s="52">
        <v>23582</v>
      </c>
      <c r="I941" s="44">
        <v>27319</v>
      </c>
      <c r="J941" s="44">
        <v>28473</v>
      </c>
      <c r="K941" s="47">
        <v>29881</v>
      </c>
      <c r="L941" s="47">
        <v>33673</v>
      </c>
      <c r="M941" s="47">
        <v>41963</v>
      </c>
      <c r="N941" s="53">
        <v>47276</v>
      </c>
      <c r="O941" s="53">
        <v>51458</v>
      </c>
      <c r="P941" s="53">
        <v>54449</v>
      </c>
      <c r="Q941" s="53" t="s">
        <v>1621</v>
      </c>
    </row>
    <row r="942" spans="1:17" ht="25.5" x14ac:dyDescent="0.2">
      <c r="A942" s="56" t="s">
        <v>2646</v>
      </c>
      <c r="B942" s="35" t="s">
        <v>1646</v>
      </c>
      <c r="C942" s="52" t="s">
        <v>1621</v>
      </c>
      <c r="D942" s="52" t="s">
        <v>1621</v>
      </c>
      <c r="E942" s="55"/>
      <c r="F942" s="52">
        <v>42280</v>
      </c>
      <c r="G942" s="43">
        <v>-7.7</v>
      </c>
      <c r="H942" s="52" t="s">
        <v>1621</v>
      </c>
      <c r="I942" s="53" t="s">
        <v>1621</v>
      </c>
      <c r="J942" s="53" t="s">
        <v>1621</v>
      </c>
      <c r="K942" s="53" t="s">
        <v>1621</v>
      </c>
      <c r="L942" s="53" t="s">
        <v>1621</v>
      </c>
      <c r="M942" s="53" t="s">
        <v>1621</v>
      </c>
      <c r="N942" s="53" t="s">
        <v>1621</v>
      </c>
      <c r="O942" s="53" t="s">
        <v>1621</v>
      </c>
      <c r="P942" s="53" t="s">
        <v>1621</v>
      </c>
      <c r="Q942" s="53" t="s">
        <v>1621</v>
      </c>
    </row>
    <row r="943" spans="1:17" ht="25.5" x14ac:dyDescent="0.2">
      <c r="A943" s="56" t="s">
        <v>2647</v>
      </c>
      <c r="B943" s="35" t="s">
        <v>1648</v>
      </c>
      <c r="C943" s="42" t="s">
        <v>1632</v>
      </c>
      <c r="D943" s="42"/>
      <c r="E943" s="55"/>
      <c r="F943" s="42"/>
      <c r="G943" s="55"/>
      <c r="H943" s="42"/>
      <c r="I943" s="44"/>
      <c r="J943" s="44"/>
      <c r="K943" s="44"/>
      <c r="L943" s="44"/>
      <c r="M943" s="44"/>
      <c r="N943" s="44"/>
      <c r="O943" s="44"/>
      <c r="P943" s="44"/>
      <c r="Q943" s="44"/>
    </row>
    <row r="944" spans="1:17" ht="25.5" x14ac:dyDescent="0.2">
      <c r="A944" s="56" t="s">
        <v>2648</v>
      </c>
      <c r="B944" s="35" t="s">
        <v>1650</v>
      </c>
      <c r="C944" s="52" t="s">
        <v>1621</v>
      </c>
      <c r="D944" s="52" t="s">
        <v>1621</v>
      </c>
      <c r="E944" s="55"/>
      <c r="F944" s="52">
        <v>35572</v>
      </c>
      <c r="G944" s="55"/>
      <c r="H944" s="52" t="s">
        <v>1621</v>
      </c>
      <c r="I944" s="53" t="s">
        <v>1621</v>
      </c>
      <c r="J944" s="53" t="s">
        <v>1621</v>
      </c>
      <c r="K944" s="53" t="s">
        <v>1621</v>
      </c>
      <c r="L944" s="53" t="s">
        <v>1621</v>
      </c>
      <c r="M944" s="53" t="s">
        <v>1621</v>
      </c>
      <c r="N944" s="53" t="s">
        <v>1621</v>
      </c>
      <c r="O944" s="53" t="s">
        <v>1621</v>
      </c>
      <c r="P944" s="53" t="s">
        <v>1621</v>
      </c>
      <c r="Q944" s="53" t="s">
        <v>1621</v>
      </c>
    </row>
    <row r="945" spans="1:17" ht="25.5" x14ac:dyDescent="0.2">
      <c r="A945" s="56" t="s">
        <v>2649</v>
      </c>
      <c r="B945" s="35" t="s">
        <v>1652</v>
      </c>
      <c r="C945" s="42" t="s">
        <v>1849</v>
      </c>
      <c r="D945" s="42"/>
      <c r="E945" s="55"/>
      <c r="F945" s="42"/>
      <c r="G945" s="55"/>
      <c r="H945" s="42"/>
      <c r="I945" s="44"/>
      <c r="J945" s="44"/>
      <c r="K945" s="44"/>
      <c r="L945" s="44"/>
      <c r="M945" s="44"/>
      <c r="N945" s="44"/>
      <c r="O945" s="44"/>
      <c r="P945" s="44"/>
      <c r="Q945" s="44"/>
    </row>
    <row r="946" spans="1:17" ht="25.5" x14ac:dyDescent="0.2">
      <c r="A946" s="56" t="s">
        <v>2650</v>
      </c>
      <c r="B946" s="35" t="s">
        <v>1654</v>
      </c>
      <c r="C946" s="42" t="s">
        <v>1632</v>
      </c>
      <c r="D946" s="42"/>
      <c r="E946" s="55"/>
      <c r="F946" s="42"/>
      <c r="G946" s="55"/>
      <c r="H946" s="42"/>
      <c r="I946" s="44"/>
      <c r="J946" s="44"/>
      <c r="K946" s="44"/>
      <c r="L946" s="44"/>
      <c r="M946" s="44"/>
      <c r="N946" s="44"/>
      <c r="O946" s="44"/>
      <c r="P946" s="44"/>
      <c r="Q946" s="44"/>
    </row>
    <row r="947" spans="1:17" ht="63.75" x14ac:dyDescent="0.2">
      <c r="A947" s="56" t="s">
        <v>2651</v>
      </c>
      <c r="B947" s="35" t="s">
        <v>1656</v>
      </c>
      <c r="C947" s="52" t="s">
        <v>1621</v>
      </c>
      <c r="D947" s="52" t="s">
        <v>1621</v>
      </c>
      <c r="E947" s="55"/>
      <c r="F947" s="52">
        <v>38210</v>
      </c>
      <c r="G947" s="55"/>
      <c r="H947" s="52" t="s">
        <v>1621</v>
      </c>
      <c r="I947" s="53" t="s">
        <v>1621</v>
      </c>
      <c r="J947" s="53" t="s">
        <v>1621</v>
      </c>
      <c r="K947" s="53" t="s">
        <v>1621</v>
      </c>
      <c r="L947" s="53" t="s">
        <v>1621</v>
      </c>
      <c r="M947" s="53" t="s">
        <v>1621</v>
      </c>
      <c r="N947" s="53" t="s">
        <v>1621</v>
      </c>
      <c r="O947" s="53" t="s">
        <v>1621</v>
      </c>
      <c r="P947" s="53" t="s">
        <v>1621</v>
      </c>
      <c r="Q947" s="53" t="s">
        <v>1621</v>
      </c>
    </row>
    <row r="948" spans="1:17" ht="25.5" x14ac:dyDescent="0.2">
      <c r="A948" s="56" t="s">
        <v>2652</v>
      </c>
      <c r="B948" s="35" t="s">
        <v>1658</v>
      </c>
      <c r="C948" s="52" t="s">
        <v>1621</v>
      </c>
      <c r="D948" s="52" t="s">
        <v>1621</v>
      </c>
      <c r="E948" s="55"/>
      <c r="F948" s="52">
        <v>45501</v>
      </c>
      <c r="G948" s="43">
        <v>-7.3</v>
      </c>
      <c r="H948" s="52" t="s">
        <v>1621</v>
      </c>
      <c r="I948" s="53" t="s">
        <v>1621</v>
      </c>
      <c r="J948" s="53" t="s">
        <v>1621</v>
      </c>
      <c r="K948" s="53" t="s">
        <v>1621</v>
      </c>
      <c r="L948" s="53">
        <v>35387</v>
      </c>
      <c r="M948" s="53" t="s">
        <v>1621</v>
      </c>
      <c r="N948" s="53" t="s">
        <v>1621</v>
      </c>
      <c r="O948" s="53" t="s">
        <v>1621</v>
      </c>
      <c r="P948" s="53" t="s">
        <v>1621</v>
      </c>
      <c r="Q948" s="53" t="s">
        <v>1621</v>
      </c>
    </row>
    <row r="949" spans="1:17" ht="25.5" x14ac:dyDescent="0.2">
      <c r="A949" s="56" t="s">
        <v>2653</v>
      </c>
      <c r="B949" s="35" t="s">
        <v>1660</v>
      </c>
      <c r="C949" s="52">
        <v>13</v>
      </c>
      <c r="D949" s="52">
        <v>29963</v>
      </c>
      <c r="E949" s="43">
        <v>0</v>
      </c>
      <c r="F949" s="52">
        <v>34482</v>
      </c>
      <c r="G949" s="43">
        <v>-1.3</v>
      </c>
      <c r="H949" s="52" t="s">
        <v>1621</v>
      </c>
      <c r="I949" s="53" t="s">
        <v>1621</v>
      </c>
      <c r="J949" s="53" t="s">
        <v>1621</v>
      </c>
      <c r="K949" s="53">
        <v>21943</v>
      </c>
      <c r="L949" s="53">
        <v>26750</v>
      </c>
      <c r="M949" s="53" t="s">
        <v>1621</v>
      </c>
      <c r="N949" s="53" t="s">
        <v>1621</v>
      </c>
      <c r="O949" s="53" t="s">
        <v>1621</v>
      </c>
      <c r="P949" s="53" t="s">
        <v>1621</v>
      </c>
      <c r="Q949" s="53" t="s">
        <v>1621</v>
      </c>
    </row>
    <row r="950" spans="1:17" ht="38.25" x14ac:dyDescent="0.2">
      <c r="A950" s="56" t="s">
        <v>2654</v>
      </c>
      <c r="B950" s="35" t="s">
        <v>1662</v>
      </c>
      <c r="C950" s="52" t="s">
        <v>1621</v>
      </c>
      <c r="D950" s="52" t="s">
        <v>1621</v>
      </c>
      <c r="E950" s="55"/>
      <c r="F950" s="52">
        <v>71913</v>
      </c>
      <c r="G950" s="43">
        <v>21.4</v>
      </c>
      <c r="H950" s="52" t="s">
        <v>1621</v>
      </c>
      <c r="I950" s="53" t="s">
        <v>1621</v>
      </c>
      <c r="J950" s="53" t="s">
        <v>1621</v>
      </c>
      <c r="K950" s="53" t="s">
        <v>1621</v>
      </c>
      <c r="L950" s="53" t="s">
        <v>1621</v>
      </c>
      <c r="M950" s="53" t="s">
        <v>1621</v>
      </c>
      <c r="N950" s="53" t="s">
        <v>1621</v>
      </c>
      <c r="O950" s="53" t="s">
        <v>1621</v>
      </c>
      <c r="P950" s="53" t="s">
        <v>1621</v>
      </c>
      <c r="Q950" s="53" t="s">
        <v>1621</v>
      </c>
    </row>
    <row r="951" spans="1:17" ht="25.5" x14ac:dyDescent="0.2">
      <c r="A951" s="56" t="s">
        <v>2655</v>
      </c>
      <c r="B951" s="35" t="s">
        <v>1664</v>
      </c>
      <c r="C951" s="52" t="s">
        <v>1621</v>
      </c>
      <c r="D951" s="52">
        <v>33254</v>
      </c>
      <c r="E951" s="55"/>
      <c r="F951" s="52" t="s">
        <v>1621</v>
      </c>
      <c r="G951" s="55"/>
      <c r="H951" s="52" t="s">
        <v>1621</v>
      </c>
      <c r="I951" s="53">
        <v>25880</v>
      </c>
      <c r="J951" s="53" t="s">
        <v>1621</v>
      </c>
      <c r="K951" s="53">
        <v>26886</v>
      </c>
      <c r="L951" s="53">
        <v>29706</v>
      </c>
      <c r="M951" s="53" t="s">
        <v>1621</v>
      </c>
      <c r="N951" s="53" t="s">
        <v>1621</v>
      </c>
      <c r="O951" s="53" t="s">
        <v>1621</v>
      </c>
      <c r="P951" s="53" t="s">
        <v>1621</v>
      </c>
      <c r="Q951" s="53" t="s">
        <v>1621</v>
      </c>
    </row>
    <row r="952" spans="1:17" ht="38.25" x14ac:dyDescent="0.2">
      <c r="A952" s="56" t="s">
        <v>2656</v>
      </c>
      <c r="B952" s="35" t="s">
        <v>1666</v>
      </c>
      <c r="C952" s="52" t="s">
        <v>1621</v>
      </c>
      <c r="D952" s="52" t="s">
        <v>1621</v>
      </c>
      <c r="E952" s="55"/>
      <c r="F952" s="52">
        <v>64354</v>
      </c>
      <c r="G952" s="43">
        <v>15.9</v>
      </c>
      <c r="H952" s="52" t="s">
        <v>1621</v>
      </c>
      <c r="I952" s="53" t="s">
        <v>1621</v>
      </c>
      <c r="J952" s="53" t="s">
        <v>1621</v>
      </c>
      <c r="K952" s="53" t="s">
        <v>1621</v>
      </c>
      <c r="L952" s="53" t="s">
        <v>1621</v>
      </c>
      <c r="M952" s="53" t="s">
        <v>1621</v>
      </c>
      <c r="N952" s="53" t="s">
        <v>1621</v>
      </c>
      <c r="O952" s="53" t="s">
        <v>1621</v>
      </c>
      <c r="P952" s="53" t="s">
        <v>1621</v>
      </c>
      <c r="Q952" s="53" t="s">
        <v>1621</v>
      </c>
    </row>
    <row r="953" spans="1:17" ht="25.5" x14ac:dyDescent="0.2">
      <c r="A953" s="56" t="s">
        <v>2657</v>
      </c>
      <c r="B953" s="35" t="s">
        <v>1668</v>
      </c>
      <c r="C953" s="52">
        <v>12</v>
      </c>
      <c r="D953" s="46">
        <v>29109</v>
      </c>
      <c r="E953" s="43">
        <v>0.6</v>
      </c>
      <c r="F953" s="46">
        <v>34896</v>
      </c>
      <c r="G953" s="43">
        <v>-7.5</v>
      </c>
      <c r="H953" s="52" t="s">
        <v>1621</v>
      </c>
      <c r="I953" s="53">
        <v>23866</v>
      </c>
      <c r="J953" s="47">
        <v>25080</v>
      </c>
      <c r="K953" s="47">
        <v>25939</v>
      </c>
      <c r="L953" s="47">
        <v>27563</v>
      </c>
      <c r="M953" s="53">
        <v>31944</v>
      </c>
      <c r="N953" s="53" t="s">
        <v>1621</v>
      </c>
      <c r="O953" s="53" t="s">
        <v>1621</v>
      </c>
      <c r="P953" s="53" t="s">
        <v>1621</v>
      </c>
      <c r="Q953" s="53" t="s">
        <v>1621</v>
      </c>
    </row>
    <row r="954" spans="1:17" ht="25.5" x14ac:dyDescent="0.2">
      <c r="A954" s="56" t="s">
        <v>2658</v>
      </c>
      <c r="B954" s="35" t="s">
        <v>1670</v>
      </c>
      <c r="C954" s="52" t="s">
        <v>1621</v>
      </c>
      <c r="D954" s="52">
        <v>35190</v>
      </c>
      <c r="E954" s="55"/>
      <c r="F954" s="52">
        <v>37896</v>
      </c>
      <c r="G954" s="43">
        <v>1.4</v>
      </c>
      <c r="H954" s="52" t="s">
        <v>1621</v>
      </c>
      <c r="I954" s="53" t="s">
        <v>1621</v>
      </c>
      <c r="J954" s="53" t="s">
        <v>1621</v>
      </c>
      <c r="K954" s="53" t="s">
        <v>1621</v>
      </c>
      <c r="L954" s="53" t="s">
        <v>1621</v>
      </c>
      <c r="M954" s="53" t="s">
        <v>1621</v>
      </c>
      <c r="N954" s="53" t="s">
        <v>1621</v>
      </c>
      <c r="O954" s="53" t="s">
        <v>1621</v>
      </c>
      <c r="P954" s="53" t="s">
        <v>1621</v>
      </c>
      <c r="Q954" s="53" t="s">
        <v>1621</v>
      </c>
    </row>
    <row r="955" spans="1:17" ht="25.5" x14ac:dyDescent="0.2">
      <c r="A955" s="56" t="s">
        <v>2659</v>
      </c>
      <c r="B955" s="35" t="s">
        <v>1672</v>
      </c>
      <c r="C955" s="52" t="s">
        <v>1621</v>
      </c>
      <c r="D955" s="52">
        <v>28996</v>
      </c>
      <c r="E955" s="55"/>
      <c r="F955" s="52">
        <v>33231</v>
      </c>
      <c r="G955" s="55"/>
      <c r="H955" s="52" t="s">
        <v>1621</v>
      </c>
      <c r="I955" s="53" t="s">
        <v>1621</v>
      </c>
      <c r="J955" s="53" t="s">
        <v>1621</v>
      </c>
      <c r="K955" s="53" t="s">
        <v>1621</v>
      </c>
      <c r="L955" s="53" t="s">
        <v>1621</v>
      </c>
      <c r="M955" s="53" t="s">
        <v>1621</v>
      </c>
      <c r="N955" s="53" t="s">
        <v>1621</v>
      </c>
      <c r="O955" s="53" t="s">
        <v>1621</v>
      </c>
      <c r="P955" s="53" t="s">
        <v>1621</v>
      </c>
      <c r="Q955" s="53" t="s">
        <v>1621</v>
      </c>
    </row>
    <row r="956" spans="1:17" ht="38.25" x14ac:dyDescent="0.2">
      <c r="A956" s="56" t="s">
        <v>2660</v>
      </c>
      <c r="B956" s="35" t="s">
        <v>1674</v>
      </c>
      <c r="C956" s="46">
        <v>37</v>
      </c>
      <c r="D956" s="46">
        <v>40008</v>
      </c>
      <c r="E956" s="43">
        <v>9.8000000000000007</v>
      </c>
      <c r="F956" s="42">
        <v>43196</v>
      </c>
      <c r="G956" s="43">
        <v>0.4</v>
      </c>
      <c r="H956" s="42">
        <v>23784</v>
      </c>
      <c r="I956" s="47">
        <v>28715</v>
      </c>
      <c r="J956" s="47">
        <v>30530</v>
      </c>
      <c r="K956" s="44">
        <v>31985</v>
      </c>
      <c r="L956" s="47">
        <v>35046</v>
      </c>
      <c r="M956" s="47">
        <v>44641</v>
      </c>
      <c r="N956" s="47">
        <v>48528</v>
      </c>
      <c r="O956" s="53">
        <v>51864</v>
      </c>
      <c r="P956" s="53">
        <v>54860</v>
      </c>
      <c r="Q956" s="53" t="s">
        <v>1621</v>
      </c>
    </row>
    <row r="957" spans="1:17" ht="38.25" x14ac:dyDescent="0.2">
      <c r="A957" s="56" t="s">
        <v>2661</v>
      </c>
      <c r="B957" s="35" t="s">
        <v>1676</v>
      </c>
      <c r="C957" s="52">
        <v>36</v>
      </c>
      <c r="D957" s="46">
        <v>48808</v>
      </c>
      <c r="E957" s="43">
        <v>8.1999999999999993</v>
      </c>
      <c r="F957" s="46">
        <v>54711</v>
      </c>
      <c r="G957" s="43">
        <v>10.3</v>
      </c>
      <c r="H957" s="46">
        <v>25085</v>
      </c>
      <c r="I957" s="47">
        <v>30426</v>
      </c>
      <c r="J957" s="47">
        <v>32919</v>
      </c>
      <c r="K957" s="47">
        <v>36106</v>
      </c>
      <c r="L957" s="47">
        <v>43328</v>
      </c>
      <c r="M957" s="47">
        <v>57647</v>
      </c>
      <c r="N957" s="53">
        <v>60964</v>
      </c>
      <c r="O957" s="53">
        <v>65335</v>
      </c>
      <c r="P957" s="53" t="s">
        <v>1621</v>
      </c>
      <c r="Q957" s="53" t="s">
        <v>1621</v>
      </c>
    </row>
    <row r="958" spans="1:17" ht="25.5" x14ac:dyDescent="0.2">
      <c r="A958" s="56" t="s">
        <v>2662</v>
      </c>
      <c r="B958" s="35" t="s">
        <v>1678</v>
      </c>
      <c r="C958" s="52">
        <v>15</v>
      </c>
      <c r="D958" s="52">
        <v>38440</v>
      </c>
      <c r="E958" s="55"/>
      <c r="F958" s="46">
        <v>41968</v>
      </c>
      <c r="G958" s="43">
        <v>5.0999999999999996</v>
      </c>
      <c r="H958" s="52">
        <v>22691</v>
      </c>
      <c r="I958" s="47">
        <v>24787</v>
      </c>
      <c r="J958" s="47">
        <v>25973</v>
      </c>
      <c r="K958" s="53">
        <v>28365</v>
      </c>
      <c r="L958" s="53">
        <v>34004</v>
      </c>
      <c r="M958" s="53">
        <v>42953</v>
      </c>
      <c r="N958" s="53">
        <v>53219</v>
      </c>
      <c r="O958" s="53" t="s">
        <v>1621</v>
      </c>
      <c r="P958" s="53" t="s">
        <v>1621</v>
      </c>
      <c r="Q958" s="53" t="s">
        <v>1621</v>
      </c>
    </row>
    <row r="959" spans="1:17" ht="25.5" x14ac:dyDescent="0.2">
      <c r="A959" s="56" t="s">
        <v>2663</v>
      </c>
      <c r="B959" s="35" t="s">
        <v>1680</v>
      </c>
      <c r="C959" s="52">
        <v>22</v>
      </c>
      <c r="D959" s="46">
        <v>38075</v>
      </c>
      <c r="E959" s="43">
        <v>0</v>
      </c>
      <c r="F959" s="52">
        <v>46527</v>
      </c>
      <c r="G959" s="43">
        <v>2.8</v>
      </c>
      <c r="H959" s="46">
        <v>22880</v>
      </c>
      <c r="I959" s="47">
        <v>26382</v>
      </c>
      <c r="J959" s="47">
        <v>27984</v>
      </c>
      <c r="K959" s="47">
        <v>29953</v>
      </c>
      <c r="L959" s="47">
        <v>33692</v>
      </c>
      <c r="M959" s="47">
        <v>42343</v>
      </c>
      <c r="N959" s="53">
        <v>47839</v>
      </c>
      <c r="O959" s="53">
        <v>50335</v>
      </c>
      <c r="P959" s="53" t="s">
        <v>1621</v>
      </c>
      <c r="Q959" s="53" t="s">
        <v>1621</v>
      </c>
    </row>
    <row r="960" spans="1:17" ht="38.25" x14ac:dyDescent="0.2">
      <c r="A960" s="56" t="s">
        <v>2664</v>
      </c>
      <c r="B960" s="35" t="s">
        <v>1682</v>
      </c>
      <c r="C960" s="52">
        <v>18</v>
      </c>
      <c r="D960" s="46">
        <v>47561</v>
      </c>
      <c r="E960" s="55"/>
      <c r="F960" s="46">
        <v>49685</v>
      </c>
      <c r="G960" s="55"/>
      <c r="H960" s="46">
        <v>27267</v>
      </c>
      <c r="I960" s="47">
        <v>32803</v>
      </c>
      <c r="J960" s="47">
        <v>36525</v>
      </c>
      <c r="K960" s="47">
        <v>38686</v>
      </c>
      <c r="L960" s="47">
        <v>43276</v>
      </c>
      <c r="M960" s="47">
        <v>52665</v>
      </c>
      <c r="N960" s="53">
        <v>55776</v>
      </c>
      <c r="O960" s="53" t="s">
        <v>1621</v>
      </c>
      <c r="P960" s="53" t="s">
        <v>1621</v>
      </c>
      <c r="Q960" s="53" t="s">
        <v>1621</v>
      </c>
    </row>
    <row r="961" spans="1:17" ht="25.5" x14ac:dyDescent="0.2">
      <c r="A961" s="56" t="s">
        <v>2665</v>
      </c>
      <c r="B961" s="35" t="s">
        <v>1684</v>
      </c>
      <c r="C961" s="52">
        <v>23</v>
      </c>
      <c r="D961" s="46">
        <v>47411</v>
      </c>
      <c r="E961" s="43">
        <v>12.3</v>
      </c>
      <c r="F961" s="46">
        <v>51980</v>
      </c>
      <c r="G961" s="43">
        <v>14.3</v>
      </c>
      <c r="H961" s="52">
        <v>28413</v>
      </c>
      <c r="I961" s="47">
        <v>33155</v>
      </c>
      <c r="J961" s="47">
        <v>34717</v>
      </c>
      <c r="K961" s="47">
        <v>38550</v>
      </c>
      <c r="L961" s="47">
        <v>41756</v>
      </c>
      <c r="M961" s="47">
        <v>54507</v>
      </c>
      <c r="N961" s="53">
        <v>59890</v>
      </c>
      <c r="O961" s="53">
        <v>63634</v>
      </c>
      <c r="P961" s="53" t="s">
        <v>1621</v>
      </c>
      <c r="Q961" s="53" t="s">
        <v>1621</v>
      </c>
    </row>
    <row r="962" spans="1:17" ht="25.5" x14ac:dyDescent="0.2">
      <c r="A962" s="56" t="s">
        <v>2666</v>
      </c>
      <c r="B962" s="35" t="s">
        <v>1686</v>
      </c>
      <c r="C962" s="52" t="s">
        <v>1621</v>
      </c>
      <c r="D962" s="52">
        <v>32243</v>
      </c>
      <c r="E962" s="55"/>
      <c r="F962" s="46">
        <v>31755</v>
      </c>
      <c r="G962" s="43">
        <v>7.6</v>
      </c>
      <c r="H962" s="52" t="s">
        <v>1621</v>
      </c>
      <c r="I962" s="53" t="s">
        <v>1621</v>
      </c>
      <c r="J962" s="53" t="s">
        <v>1621</v>
      </c>
      <c r="K962" s="53" t="s">
        <v>1621</v>
      </c>
      <c r="L962" s="53">
        <v>26769</v>
      </c>
      <c r="M962" s="53">
        <v>34024</v>
      </c>
      <c r="N962" s="53" t="s">
        <v>1621</v>
      </c>
      <c r="O962" s="53" t="s">
        <v>1621</v>
      </c>
      <c r="P962" s="53" t="s">
        <v>1621</v>
      </c>
      <c r="Q962" s="53" t="s">
        <v>1621</v>
      </c>
    </row>
    <row r="963" spans="1:17" ht="25.5" x14ac:dyDescent="0.2">
      <c r="A963" s="56" t="s">
        <v>2667</v>
      </c>
      <c r="B963" s="35" t="s">
        <v>1688</v>
      </c>
      <c r="C963" s="52">
        <v>17</v>
      </c>
      <c r="D963" s="46">
        <v>33965</v>
      </c>
      <c r="E963" s="55"/>
      <c r="F963" s="46">
        <v>37823</v>
      </c>
      <c r="G963" s="55"/>
      <c r="H963" s="52" t="s">
        <v>1621</v>
      </c>
      <c r="I963" s="53">
        <v>23941</v>
      </c>
      <c r="J963" s="53">
        <v>25453</v>
      </c>
      <c r="K963" s="47">
        <v>27996</v>
      </c>
      <c r="L963" s="47">
        <v>31520</v>
      </c>
      <c r="M963" s="53">
        <v>38076</v>
      </c>
      <c r="N963" s="53" t="s">
        <v>1621</v>
      </c>
      <c r="O963" s="53" t="s">
        <v>1621</v>
      </c>
      <c r="P963" s="53" t="s">
        <v>1621</v>
      </c>
      <c r="Q963" s="53" t="s">
        <v>1621</v>
      </c>
    </row>
    <row r="964" spans="1:17" ht="38.25" x14ac:dyDescent="0.2">
      <c r="A964" s="56" t="s">
        <v>2668</v>
      </c>
      <c r="B964" s="35" t="s">
        <v>1690</v>
      </c>
      <c r="C964" s="52">
        <v>16</v>
      </c>
      <c r="D964" s="52">
        <v>49908</v>
      </c>
      <c r="E964" s="43">
        <v>7</v>
      </c>
      <c r="F964" s="46">
        <v>54646</v>
      </c>
      <c r="G964" s="43">
        <v>8.6</v>
      </c>
      <c r="H964" s="52" t="s">
        <v>1621</v>
      </c>
      <c r="I964" s="47">
        <v>33769</v>
      </c>
      <c r="J964" s="47">
        <v>34562</v>
      </c>
      <c r="K964" s="53">
        <v>37249</v>
      </c>
      <c r="L964" s="47">
        <v>44759</v>
      </c>
      <c r="M964" s="53">
        <v>53856</v>
      </c>
      <c r="N964" s="53">
        <v>58463</v>
      </c>
      <c r="O964" s="53" t="s">
        <v>1621</v>
      </c>
      <c r="P964" s="53" t="s">
        <v>1621</v>
      </c>
      <c r="Q964" s="53" t="s">
        <v>1621</v>
      </c>
    </row>
    <row r="965" spans="1:17" ht="38.25" x14ac:dyDescent="0.2">
      <c r="A965" s="34" t="s">
        <v>2669</v>
      </c>
      <c r="B965" s="35" t="s">
        <v>1692</v>
      </c>
      <c r="C965" s="52">
        <v>14</v>
      </c>
      <c r="D965" s="52">
        <v>55446</v>
      </c>
      <c r="E965" s="43">
        <v>-3.3</v>
      </c>
      <c r="F965" s="46">
        <v>59236</v>
      </c>
      <c r="G965" s="43">
        <v>-2.7</v>
      </c>
      <c r="H965" s="52">
        <v>28461</v>
      </c>
      <c r="I965" s="53">
        <v>34943</v>
      </c>
      <c r="J965" s="53">
        <v>36969</v>
      </c>
      <c r="K965" s="53">
        <v>38722</v>
      </c>
      <c r="L965" s="53">
        <v>47602</v>
      </c>
      <c r="M965" s="53">
        <v>63777</v>
      </c>
      <c r="N965" s="53" t="s">
        <v>1621</v>
      </c>
      <c r="O965" s="53" t="s">
        <v>1621</v>
      </c>
      <c r="P965" s="53" t="s">
        <v>1621</v>
      </c>
      <c r="Q965" s="53" t="s">
        <v>1621</v>
      </c>
    </row>
    <row r="966" spans="1:17" ht="25.5" x14ac:dyDescent="0.2">
      <c r="A966" s="56" t="s">
        <v>2670</v>
      </c>
      <c r="B966" s="35" t="s">
        <v>1694</v>
      </c>
      <c r="C966" s="52">
        <v>14</v>
      </c>
      <c r="D966" s="52">
        <v>55446</v>
      </c>
      <c r="E966" s="43">
        <v>-3.3</v>
      </c>
      <c r="F966" s="46">
        <v>59236</v>
      </c>
      <c r="G966" s="43">
        <v>-2.7</v>
      </c>
      <c r="H966" s="52">
        <v>28461</v>
      </c>
      <c r="I966" s="53">
        <v>34943</v>
      </c>
      <c r="J966" s="53">
        <v>36969</v>
      </c>
      <c r="K966" s="53">
        <v>38722</v>
      </c>
      <c r="L966" s="53">
        <v>47602</v>
      </c>
      <c r="M966" s="53">
        <v>63777</v>
      </c>
      <c r="N966" s="53" t="s">
        <v>1621</v>
      </c>
      <c r="O966" s="53" t="s">
        <v>1621</v>
      </c>
      <c r="P966" s="53" t="s">
        <v>1621</v>
      </c>
      <c r="Q966" s="53" t="s">
        <v>1621</v>
      </c>
    </row>
    <row r="967" spans="1:17" ht="51" x14ac:dyDescent="0.2">
      <c r="A967" s="34" t="s">
        <v>2671</v>
      </c>
      <c r="B967" s="35" t="s">
        <v>1696</v>
      </c>
      <c r="C967" s="46">
        <v>31</v>
      </c>
      <c r="D967" s="46">
        <v>38169</v>
      </c>
      <c r="E967" s="43">
        <v>1.4</v>
      </c>
      <c r="F967" s="46">
        <v>45232</v>
      </c>
      <c r="G967" s="43">
        <v>11.9</v>
      </c>
      <c r="H967" s="42">
        <v>24418</v>
      </c>
      <c r="I967" s="44">
        <v>27688</v>
      </c>
      <c r="J967" s="47">
        <v>29283</v>
      </c>
      <c r="K967" s="47">
        <v>31368</v>
      </c>
      <c r="L967" s="47">
        <v>35415</v>
      </c>
      <c r="M967" s="47">
        <v>41211</v>
      </c>
      <c r="N967" s="53">
        <v>48058</v>
      </c>
      <c r="O967" s="53">
        <v>51149</v>
      </c>
      <c r="P967" s="53" t="s">
        <v>1621</v>
      </c>
      <c r="Q967" s="53" t="s">
        <v>1621</v>
      </c>
    </row>
    <row r="968" spans="1:17" ht="25.5" x14ac:dyDescent="0.2">
      <c r="A968" s="56" t="s">
        <v>2672</v>
      </c>
      <c r="B968" s="35" t="s">
        <v>1698</v>
      </c>
      <c r="C968" s="52" t="s">
        <v>1621</v>
      </c>
      <c r="D968" s="52">
        <v>41698</v>
      </c>
      <c r="E968" s="43">
        <v>1.5</v>
      </c>
      <c r="F968" s="46">
        <v>43830</v>
      </c>
      <c r="G968" s="43">
        <v>0.8</v>
      </c>
      <c r="H968" s="52" t="s">
        <v>1621</v>
      </c>
      <c r="I968" s="53" t="s">
        <v>1621</v>
      </c>
      <c r="J968" s="53">
        <v>32646</v>
      </c>
      <c r="K968" s="53">
        <v>35572</v>
      </c>
      <c r="L968" s="53">
        <v>38824</v>
      </c>
      <c r="M968" s="53">
        <v>45048</v>
      </c>
      <c r="N968" s="53" t="s">
        <v>1621</v>
      </c>
      <c r="O968" s="53" t="s">
        <v>1621</v>
      </c>
      <c r="P968" s="53" t="s">
        <v>1621</v>
      </c>
      <c r="Q968" s="53" t="s">
        <v>1621</v>
      </c>
    </row>
    <row r="969" spans="1:17" x14ac:dyDescent="0.2">
      <c r="A969" s="56" t="s">
        <v>2673</v>
      </c>
      <c r="B969" s="35" t="s">
        <v>1700</v>
      </c>
      <c r="C969" s="52" t="s">
        <v>1621</v>
      </c>
      <c r="D969" s="52">
        <v>39717</v>
      </c>
      <c r="E969" s="43">
        <v>6</v>
      </c>
      <c r="F969" s="46">
        <v>45040</v>
      </c>
      <c r="G969" s="43">
        <v>10.1</v>
      </c>
      <c r="H969" s="52" t="s">
        <v>1621</v>
      </c>
      <c r="I969" s="53" t="s">
        <v>1621</v>
      </c>
      <c r="J969" s="47">
        <v>31831</v>
      </c>
      <c r="K969" s="53">
        <v>32445</v>
      </c>
      <c r="L969" s="53">
        <v>36454</v>
      </c>
      <c r="M969" s="53">
        <v>42892</v>
      </c>
      <c r="N969" s="53" t="s">
        <v>1621</v>
      </c>
      <c r="O969" s="53" t="s">
        <v>1621</v>
      </c>
      <c r="P969" s="53" t="s">
        <v>1621</v>
      </c>
      <c r="Q969" s="53" t="s">
        <v>1621</v>
      </c>
    </row>
    <row r="970" spans="1:17" ht="38.25" x14ac:dyDescent="0.2">
      <c r="A970" s="56" t="s">
        <v>2674</v>
      </c>
      <c r="B970" s="35" t="s">
        <v>1702</v>
      </c>
      <c r="C970" s="52">
        <v>16</v>
      </c>
      <c r="D970" s="46">
        <v>35579</v>
      </c>
      <c r="E970" s="43">
        <v>3</v>
      </c>
      <c r="F970" s="46">
        <v>45719</v>
      </c>
      <c r="G970" s="43">
        <v>16.5</v>
      </c>
      <c r="H970" s="42">
        <v>24338</v>
      </c>
      <c r="I970" s="44">
        <v>26796</v>
      </c>
      <c r="J970" s="47">
        <v>28434</v>
      </c>
      <c r="K970" s="47">
        <v>29321</v>
      </c>
      <c r="L970" s="47">
        <v>33121</v>
      </c>
      <c r="M970" s="53">
        <v>37890</v>
      </c>
      <c r="N970" s="53" t="s">
        <v>1621</v>
      </c>
      <c r="O970" s="53" t="s">
        <v>1621</v>
      </c>
      <c r="P970" s="53" t="s">
        <v>1621</v>
      </c>
      <c r="Q970" s="53" t="s">
        <v>1621</v>
      </c>
    </row>
    <row r="971" spans="1:17" ht="38.25" x14ac:dyDescent="0.2">
      <c r="A971" s="56" t="s">
        <v>2675</v>
      </c>
      <c r="B971" s="35" t="s">
        <v>1704</v>
      </c>
      <c r="C971" s="52" t="s">
        <v>1621</v>
      </c>
      <c r="D971" s="52" t="s">
        <v>1621</v>
      </c>
      <c r="E971" s="55"/>
      <c r="F971" s="52" t="s">
        <v>1621</v>
      </c>
      <c r="G971" s="55"/>
      <c r="H971" s="52" t="s">
        <v>1621</v>
      </c>
      <c r="I971" s="53" t="s">
        <v>1621</v>
      </c>
      <c r="J971" s="53" t="s">
        <v>1621</v>
      </c>
      <c r="K971" s="53" t="s">
        <v>1621</v>
      </c>
      <c r="L971" s="53" t="s">
        <v>1621</v>
      </c>
      <c r="M971" s="53" t="s">
        <v>1621</v>
      </c>
      <c r="N971" s="53" t="s">
        <v>1621</v>
      </c>
      <c r="O971" s="53" t="s">
        <v>1621</v>
      </c>
      <c r="P971" s="53" t="s">
        <v>1621</v>
      </c>
      <c r="Q971" s="53" t="s">
        <v>1621</v>
      </c>
    </row>
    <row r="972" spans="1:17" x14ac:dyDescent="0.2">
      <c r="A972" s="34" t="s">
        <v>2676</v>
      </c>
      <c r="B972" s="35" t="s">
        <v>1706</v>
      </c>
      <c r="C972" s="42">
        <v>131</v>
      </c>
      <c r="D972" s="42">
        <v>41024</v>
      </c>
      <c r="E972" s="43">
        <v>6.7</v>
      </c>
      <c r="F972" s="42">
        <v>46819</v>
      </c>
      <c r="G972" s="43">
        <v>5.9</v>
      </c>
      <c r="H972" s="52">
        <v>13707</v>
      </c>
      <c r="I972" s="47">
        <v>25024</v>
      </c>
      <c r="J972" s="47">
        <v>29542</v>
      </c>
      <c r="K972" s="44">
        <v>32136</v>
      </c>
      <c r="L972" s="44">
        <v>36811</v>
      </c>
      <c r="M972" s="44">
        <v>46701</v>
      </c>
      <c r="N972" s="47">
        <v>52910</v>
      </c>
      <c r="O972" s="47">
        <v>59019</v>
      </c>
      <c r="P972" s="47">
        <v>63880</v>
      </c>
      <c r="Q972" s="53" t="s">
        <v>1621</v>
      </c>
    </row>
    <row r="973" spans="1:17" ht="25.5" x14ac:dyDescent="0.2">
      <c r="A973" s="56" t="s">
        <v>2677</v>
      </c>
      <c r="B973" s="35" t="s">
        <v>1708</v>
      </c>
      <c r="C973" s="46">
        <v>43</v>
      </c>
      <c r="D973" s="52">
        <v>45730</v>
      </c>
      <c r="E973" s="55"/>
      <c r="F973" s="46">
        <v>54982</v>
      </c>
      <c r="G973" s="43">
        <v>1.6</v>
      </c>
      <c r="H973" s="52" t="s">
        <v>1621</v>
      </c>
      <c r="I973" s="53">
        <v>25062</v>
      </c>
      <c r="J973" s="47">
        <v>31376</v>
      </c>
      <c r="K973" s="47">
        <v>33111</v>
      </c>
      <c r="L973" s="47">
        <v>39975</v>
      </c>
      <c r="M973" s="53">
        <v>55473</v>
      </c>
      <c r="N973" s="53">
        <v>65080</v>
      </c>
      <c r="O973" s="53">
        <v>71825</v>
      </c>
      <c r="P973" s="53">
        <v>76647</v>
      </c>
      <c r="Q973" s="53" t="s">
        <v>1621</v>
      </c>
    </row>
    <row r="974" spans="1:17" x14ac:dyDescent="0.2">
      <c r="A974" s="56" t="s">
        <v>2678</v>
      </c>
      <c r="B974" s="35" t="s">
        <v>1710</v>
      </c>
      <c r="C974" s="52">
        <v>18</v>
      </c>
      <c r="D974" s="52">
        <v>46779</v>
      </c>
      <c r="E974" s="43">
        <v>12.3</v>
      </c>
      <c r="F974" s="46">
        <v>50910</v>
      </c>
      <c r="G974" s="43">
        <v>8.8000000000000007</v>
      </c>
      <c r="H974" s="52" t="s">
        <v>1621</v>
      </c>
      <c r="I974" s="47">
        <v>32143</v>
      </c>
      <c r="J974" s="47">
        <v>33563</v>
      </c>
      <c r="K974" s="47">
        <v>36514</v>
      </c>
      <c r="L974" s="53">
        <v>39868</v>
      </c>
      <c r="M974" s="53">
        <v>52842</v>
      </c>
      <c r="N974" s="53">
        <v>60420</v>
      </c>
      <c r="O974" s="53">
        <v>63193</v>
      </c>
      <c r="P974" s="53" t="s">
        <v>1621</v>
      </c>
      <c r="Q974" s="53" t="s">
        <v>1621</v>
      </c>
    </row>
    <row r="975" spans="1:17" ht="25.5" x14ac:dyDescent="0.2">
      <c r="A975" s="56" t="s">
        <v>2679</v>
      </c>
      <c r="B975" s="35" t="s">
        <v>1712</v>
      </c>
      <c r="C975" s="46">
        <v>71</v>
      </c>
      <c r="D975" s="42">
        <v>38662</v>
      </c>
      <c r="E975" s="43">
        <v>11.8</v>
      </c>
      <c r="F975" s="42">
        <v>40889</v>
      </c>
      <c r="G975" s="43">
        <v>12.5</v>
      </c>
      <c r="H975" s="52">
        <v>12570</v>
      </c>
      <c r="I975" s="47">
        <v>22751</v>
      </c>
      <c r="J975" s="47">
        <v>26630</v>
      </c>
      <c r="K975" s="47">
        <v>29550</v>
      </c>
      <c r="L975" s="44">
        <v>34470</v>
      </c>
      <c r="M975" s="47">
        <v>42755</v>
      </c>
      <c r="N975" s="47">
        <v>47762</v>
      </c>
      <c r="O975" s="47">
        <v>50983</v>
      </c>
      <c r="P975" s="47">
        <v>53163</v>
      </c>
      <c r="Q975" s="53" t="s">
        <v>1621</v>
      </c>
    </row>
    <row r="976" spans="1:17" ht="51" x14ac:dyDescent="0.2">
      <c r="A976" s="34" t="s">
        <v>2680</v>
      </c>
      <c r="B976" s="35" t="s">
        <v>1714</v>
      </c>
      <c r="C976" s="42">
        <v>460</v>
      </c>
      <c r="D976" s="42">
        <v>28051</v>
      </c>
      <c r="E976" s="43">
        <v>7.9</v>
      </c>
      <c r="F976" s="42">
        <v>34866</v>
      </c>
      <c r="G976" s="43">
        <v>7.6</v>
      </c>
      <c r="H976" s="42">
        <v>9177</v>
      </c>
      <c r="I976" s="44">
        <v>14277</v>
      </c>
      <c r="J976" s="44">
        <v>17155</v>
      </c>
      <c r="K976" s="44">
        <v>20004</v>
      </c>
      <c r="L976" s="44">
        <v>24198</v>
      </c>
      <c r="M976" s="44">
        <v>32263</v>
      </c>
      <c r="N976" s="44">
        <v>37796</v>
      </c>
      <c r="O976" s="44">
        <v>42215</v>
      </c>
      <c r="P976" s="47">
        <v>46979</v>
      </c>
      <c r="Q976" s="53">
        <v>65791</v>
      </c>
    </row>
    <row r="977" spans="1:17" ht="38.25" x14ac:dyDescent="0.2">
      <c r="A977" s="56" t="s">
        <v>2681</v>
      </c>
      <c r="B977" s="35" t="s">
        <v>1716</v>
      </c>
      <c r="C977" s="46">
        <v>57</v>
      </c>
      <c r="D977" s="46">
        <v>34476</v>
      </c>
      <c r="E977" s="43">
        <v>7.7</v>
      </c>
      <c r="F977" s="46">
        <v>38971</v>
      </c>
      <c r="G977" s="43">
        <v>10</v>
      </c>
      <c r="H977" s="52" t="s">
        <v>1621</v>
      </c>
      <c r="I977" s="53">
        <v>24616</v>
      </c>
      <c r="J977" s="47">
        <v>26112</v>
      </c>
      <c r="K977" s="47">
        <v>27546</v>
      </c>
      <c r="L977" s="47">
        <v>30662</v>
      </c>
      <c r="M977" s="47">
        <v>38328</v>
      </c>
      <c r="N977" s="47">
        <v>42785</v>
      </c>
      <c r="O977" s="53">
        <v>46498</v>
      </c>
      <c r="P977" s="53">
        <v>49709</v>
      </c>
      <c r="Q977" s="53" t="s">
        <v>1621</v>
      </c>
    </row>
    <row r="978" spans="1:17" ht="38.25" x14ac:dyDescent="0.2">
      <c r="A978" s="56" t="s">
        <v>2682</v>
      </c>
      <c r="B978" s="35" t="s">
        <v>1718</v>
      </c>
      <c r="C978" s="42">
        <v>167</v>
      </c>
      <c r="D978" s="42">
        <v>36824</v>
      </c>
      <c r="E978" s="43">
        <v>3.7</v>
      </c>
      <c r="F978" s="42">
        <v>48554</v>
      </c>
      <c r="G978" s="43">
        <v>8.5</v>
      </c>
      <c r="H978" s="42">
        <v>21545</v>
      </c>
      <c r="I978" s="44">
        <v>26094</v>
      </c>
      <c r="J978" s="44">
        <v>27837</v>
      </c>
      <c r="K978" s="44">
        <v>29417</v>
      </c>
      <c r="L978" s="44">
        <v>32993</v>
      </c>
      <c r="M978" s="44">
        <v>43537</v>
      </c>
      <c r="N978" s="47">
        <v>51843</v>
      </c>
      <c r="O978" s="47">
        <v>55975</v>
      </c>
      <c r="P978" s="53">
        <v>63821</v>
      </c>
      <c r="Q978" s="53" t="s">
        <v>1621</v>
      </c>
    </row>
    <row r="979" spans="1:17" ht="25.5" x14ac:dyDescent="0.2">
      <c r="A979" s="56" t="s">
        <v>2683</v>
      </c>
      <c r="B979" s="35" t="s">
        <v>1720</v>
      </c>
      <c r="C979" s="42">
        <v>236</v>
      </c>
      <c r="D979" s="42">
        <v>20211</v>
      </c>
      <c r="E979" s="43">
        <v>12.5</v>
      </c>
      <c r="F979" s="42">
        <v>24212</v>
      </c>
      <c r="G979" s="43">
        <v>9.6999999999999993</v>
      </c>
      <c r="H979" s="46">
        <v>6756</v>
      </c>
      <c r="I979" s="44">
        <v>9917</v>
      </c>
      <c r="J979" s="44">
        <v>11447</v>
      </c>
      <c r="K979" s="44">
        <v>12965</v>
      </c>
      <c r="L979" s="44">
        <v>16537</v>
      </c>
      <c r="M979" s="44">
        <v>23542</v>
      </c>
      <c r="N979" s="44">
        <v>27313</v>
      </c>
      <c r="O979" s="44">
        <v>29986</v>
      </c>
      <c r="P979" s="47">
        <v>32957</v>
      </c>
      <c r="Q979" s="53">
        <v>43684</v>
      </c>
    </row>
    <row r="980" spans="1:17" ht="38.25" x14ac:dyDescent="0.2">
      <c r="A980" s="34" t="s">
        <v>2684</v>
      </c>
      <c r="B980" s="35" t="s">
        <v>1722</v>
      </c>
      <c r="C980" s="42">
        <v>131</v>
      </c>
      <c r="D980" s="42">
        <v>36977</v>
      </c>
      <c r="E980" s="43">
        <v>12</v>
      </c>
      <c r="F980" s="46">
        <v>44168</v>
      </c>
      <c r="G980" s="43">
        <v>8.1</v>
      </c>
      <c r="H980" s="46">
        <v>19402</v>
      </c>
      <c r="I980" s="44">
        <v>26168</v>
      </c>
      <c r="J980" s="44">
        <v>28185</v>
      </c>
      <c r="K980" s="44">
        <v>30146</v>
      </c>
      <c r="L980" s="44">
        <v>33143</v>
      </c>
      <c r="M980" s="44">
        <v>40786</v>
      </c>
      <c r="N980" s="44">
        <v>46850</v>
      </c>
      <c r="O980" s="47">
        <v>50483</v>
      </c>
      <c r="P980" s="47">
        <v>55686</v>
      </c>
      <c r="Q980" s="53">
        <v>67703</v>
      </c>
    </row>
    <row r="981" spans="1:17" ht="25.5" x14ac:dyDescent="0.2">
      <c r="A981" s="56" t="s">
        <v>2685</v>
      </c>
      <c r="B981" s="35" t="s">
        <v>1724</v>
      </c>
      <c r="C981" s="46">
        <v>43</v>
      </c>
      <c r="D981" s="46">
        <v>38276</v>
      </c>
      <c r="E981" s="43">
        <v>9.4</v>
      </c>
      <c r="F981" s="52" t="s">
        <v>1621</v>
      </c>
      <c r="G981" s="55"/>
      <c r="H981" s="52">
        <v>17308</v>
      </c>
      <c r="I981" s="47">
        <v>26307</v>
      </c>
      <c r="J981" s="47">
        <v>28151</v>
      </c>
      <c r="K981" s="47">
        <v>30729</v>
      </c>
      <c r="L981" s="44">
        <v>33600</v>
      </c>
      <c r="M981" s="47">
        <v>43136</v>
      </c>
      <c r="N981" s="47">
        <v>48871</v>
      </c>
      <c r="O981" s="47">
        <v>53828</v>
      </c>
      <c r="P981" s="53">
        <v>58996</v>
      </c>
      <c r="Q981" s="53" t="s">
        <v>1621</v>
      </c>
    </row>
    <row r="982" spans="1:17" x14ac:dyDescent="0.2">
      <c r="A982" s="56" t="s">
        <v>2686</v>
      </c>
      <c r="B982" s="35" t="s">
        <v>1726</v>
      </c>
      <c r="C982" s="52" t="s">
        <v>1621</v>
      </c>
      <c r="D982" s="52" t="s">
        <v>1621</v>
      </c>
      <c r="E982" s="55"/>
      <c r="F982" s="52">
        <v>40085</v>
      </c>
      <c r="G982" s="43">
        <v>-29.2</v>
      </c>
      <c r="H982" s="52" t="s">
        <v>1621</v>
      </c>
      <c r="I982" s="53" t="s">
        <v>1621</v>
      </c>
      <c r="J982" s="53" t="s">
        <v>1621</v>
      </c>
      <c r="K982" s="53" t="s">
        <v>1621</v>
      </c>
      <c r="L982" s="53" t="s">
        <v>1621</v>
      </c>
      <c r="M982" s="53" t="s">
        <v>1621</v>
      </c>
      <c r="N982" s="53" t="s">
        <v>1621</v>
      </c>
      <c r="O982" s="53" t="s">
        <v>1621</v>
      </c>
      <c r="P982" s="53" t="s">
        <v>1621</v>
      </c>
      <c r="Q982" s="53" t="s">
        <v>1621</v>
      </c>
    </row>
    <row r="983" spans="1:17" x14ac:dyDescent="0.2">
      <c r="A983" s="56" t="s">
        <v>2687</v>
      </c>
      <c r="B983" s="35" t="s">
        <v>1728</v>
      </c>
      <c r="C983" s="52" t="s">
        <v>1621</v>
      </c>
      <c r="D983" s="52" t="s">
        <v>1621</v>
      </c>
      <c r="E983" s="55"/>
      <c r="F983" s="52" t="s">
        <v>1621</v>
      </c>
      <c r="G983" s="55"/>
      <c r="H983" s="52" t="s">
        <v>1621</v>
      </c>
      <c r="I983" s="53" t="s">
        <v>1621</v>
      </c>
      <c r="J983" s="53" t="s">
        <v>1621</v>
      </c>
      <c r="K983" s="53" t="s">
        <v>1621</v>
      </c>
      <c r="L983" s="53" t="s">
        <v>1621</v>
      </c>
      <c r="M983" s="53" t="s">
        <v>1621</v>
      </c>
      <c r="N983" s="53" t="s">
        <v>1621</v>
      </c>
      <c r="O983" s="53" t="s">
        <v>1621</v>
      </c>
      <c r="P983" s="53" t="s">
        <v>1621</v>
      </c>
      <c r="Q983" s="53" t="s">
        <v>1621</v>
      </c>
    </row>
    <row r="984" spans="1:17" ht="25.5" x14ac:dyDescent="0.2">
      <c r="A984" s="56" t="s">
        <v>2688</v>
      </c>
      <c r="B984" s="35" t="s">
        <v>1730</v>
      </c>
      <c r="C984" s="46">
        <v>53</v>
      </c>
      <c r="D984" s="46">
        <v>38607</v>
      </c>
      <c r="E984" s="55"/>
      <c r="F984" s="42">
        <v>43993</v>
      </c>
      <c r="G984" s="43">
        <v>9.6</v>
      </c>
      <c r="H984" s="52">
        <v>21475</v>
      </c>
      <c r="I984" s="44">
        <v>26689</v>
      </c>
      <c r="J984" s="44">
        <v>28310</v>
      </c>
      <c r="K984" s="44">
        <v>29926</v>
      </c>
      <c r="L984" s="47">
        <v>34075</v>
      </c>
      <c r="M984" s="47">
        <v>43866</v>
      </c>
      <c r="N984" s="47">
        <v>50421</v>
      </c>
      <c r="O984" s="53">
        <v>54716</v>
      </c>
      <c r="P984" s="53">
        <v>57796</v>
      </c>
      <c r="Q984" s="53" t="s">
        <v>1621</v>
      </c>
    </row>
    <row r="985" spans="1:17" ht="25.5" x14ac:dyDescent="0.2">
      <c r="A985" s="56" t="s">
        <v>2689</v>
      </c>
      <c r="B985" s="35" t="s">
        <v>1732</v>
      </c>
      <c r="C985" s="46">
        <v>31</v>
      </c>
      <c r="D985" s="42">
        <v>33461</v>
      </c>
      <c r="E985" s="43">
        <v>12.9</v>
      </c>
      <c r="F985" s="42">
        <v>34924</v>
      </c>
      <c r="G985" s="43">
        <v>10.1</v>
      </c>
      <c r="H985" s="52">
        <v>18073</v>
      </c>
      <c r="I985" s="47">
        <v>25671</v>
      </c>
      <c r="J985" s="47">
        <v>27950</v>
      </c>
      <c r="K985" s="44">
        <v>29744</v>
      </c>
      <c r="L985" s="44">
        <v>31835</v>
      </c>
      <c r="M985" s="44">
        <v>36740</v>
      </c>
      <c r="N985" s="47">
        <v>38499</v>
      </c>
      <c r="O985" s="47">
        <v>40776</v>
      </c>
      <c r="P985" s="53">
        <v>43019</v>
      </c>
      <c r="Q985" s="53" t="s">
        <v>1621</v>
      </c>
    </row>
    <row r="986" spans="1:17" ht="38.25" x14ac:dyDescent="0.2">
      <c r="A986" s="34" t="s">
        <v>2690</v>
      </c>
      <c r="B986" s="35" t="s">
        <v>1734</v>
      </c>
      <c r="C986" s="42">
        <v>128</v>
      </c>
      <c r="D986" s="46">
        <v>17894</v>
      </c>
      <c r="E986" s="43">
        <v>20.3</v>
      </c>
      <c r="F986" s="42">
        <v>20401</v>
      </c>
      <c r="G986" s="43">
        <v>14</v>
      </c>
      <c r="H986" s="52">
        <v>4800</v>
      </c>
      <c r="I986" s="47">
        <v>8355</v>
      </c>
      <c r="J986" s="47">
        <v>9827</v>
      </c>
      <c r="K986" s="47">
        <v>11630</v>
      </c>
      <c r="L986" s="47">
        <v>14394</v>
      </c>
      <c r="M986" s="47">
        <v>21900</v>
      </c>
      <c r="N986" s="47">
        <v>26128</v>
      </c>
      <c r="O986" s="47">
        <v>28036</v>
      </c>
      <c r="P986" s="47">
        <v>30733</v>
      </c>
      <c r="Q986" s="53" t="s">
        <v>1621</v>
      </c>
    </row>
    <row r="987" spans="1:17" x14ac:dyDescent="0.2">
      <c r="A987" s="56" t="s">
        <v>2691</v>
      </c>
      <c r="B987" s="35" t="s">
        <v>1736</v>
      </c>
      <c r="C987" s="46">
        <v>32</v>
      </c>
      <c r="D987" s="46">
        <v>22372</v>
      </c>
      <c r="E987" s="43">
        <v>6.6</v>
      </c>
      <c r="F987" s="46">
        <v>23797</v>
      </c>
      <c r="G987" s="43">
        <v>10.199999999999999</v>
      </c>
      <c r="H987" s="52">
        <v>6904</v>
      </c>
      <c r="I987" s="53">
        <v>10107</v>
      </c>
      <c r="J987" s="53">
        <v>12337</v>
      </c>
      <c r="K987" s="53">
        <v>14330</v>
      </c>
      <c r="L987" s="53">
        <v>17964</v>
      </c>
      <c r="M987" s="47">
        <v>24996</v>
      </c>
      <c r="N987" s="47">
        <v>27730</v>
      </c>
      <c r="O987" s="53">
        <v>29802</v>
      </c>
      <c r="P987" s="53">
        <v>31338</v>
      </c>
      <c r="Q987" s="53" t="s">
        <v>1621</v>
      </c>
    </row>
    <row r="988" spans="1:17" ht="25.5" x14ac:dyDescent="0.2">
      <c r="A988" s="56" t="s">
        <v>2692</v>
      </c>
      <c r="B988" s="35" t="s">
        <v>1738</v>
      </c>
      <c r="C988" s="46">
        <v>96</v>
      </c>
      <c r="D988" s="46">
        <v>16344</v>
      </c>
      <c r="E988" s="55"/>
      <c r="F988" s="42">
        <v>19283</v>
      </c>
      <c r="G988" s="43">
        <v>14.9</v>
      </c>
      <c r="H988" s="52" t="s">
        <v>1621</v>
      </c>
      <c r="I988" s="53">
        <v>7434</v>
      </c>
      <c r="J988" s="47">
        <v>9383</v>
      </c>
      <c r="K988" s="47">
        <v>10477</v>
      </c>
      <c r="L988" s="47">
        <v>13300</v>
      </c>
      <c r="M988" s="47">
        <v>20788</v>
      </c>
      <c r="N988" s="47">
        <v>24410</v>
      </c>
      <c r="O988" s="53">
        <v>27126</v>
      </c>
      <c r="P988" s="47">
        <v>30200</v>
      </c>
      <c r="Q988" s="53" t="s">
        <v>1621</v>
      </c>
    </row>
    <row r="989" spans="1:17" ht="25.5" x14ac:dyDescent="0.2">
      <c r="A989" s="34" t="s">
        <v>2693</v>
      </c>
      <c r="B989" s="35" t="s">
        <v>1740</v>
      </c>
      <c r="C989" s="46">
        <v>179</v>
      </c>
      <c r="D989" s="42">
        <v>51401</v>
      </c>
      <c r="E989" s="43">
        <v>9.1</v>
      </c>
      <c r="F989" s="46">
        <v>59977</v>
      </c>
      <c r="G989" s="43">
        <v>6.4</v>
      </c>
      <c r="H989" s="46">
        <v>24580</v>
      </c>
      <c r="I989" s="44">
        <v>31379</v>
      </c>
      <c r="J989" s="44">
        <v>33718</v>
      </c>
      <c r="K989" s="44">
        <v>36954</v>
      </c>
      <c r="L989" s="44">
        <v>43702</v>
      </c>
      <c r="M989" s="47">
        <v>59961</v>
      </c>
      <c r="N989" s="47">
        <v>69552</v>
      </c>
      <c r="O989" s="47">
        <v>74943</v>
      </c>
      <c r="P989" s="47">
        <v>80244</v>
      </c>
      <c r="Q989" s="53" t="s">
        <v>1621</v>
      </c>
    </row>
    <row r="990" spans="1:17" ht="25.5" x14ac:dyDescent="0.2">
      <c r="A990" s="56" t="s">
        <v>2694</v>
      </c>
      <c r="B990" s="35" t="s">
        <v>1742</v>
      </c>
      <c r="C990" s="52">
        <v>11</v>
      </c>
      <c r="D990" s="52">
        <v>40067</v>
      </c>
      <c r="E990" s="43">
        <v>0.5</v>
      </c>
      <c r="F990" s="52">
        <v>42364</v>
      </c>
      <c r="G990" s="43">
        <v>6.9</v>
      </c>
      <c r="H990" s="52" t="s">
        <v>1621</v>
      </c>
      <c r="I990" s="53" t="s">
        <v>1621</v>
      </c>
      <c r="J990" s="53" t="s">
        <v>1621</v>
      </c>
      <c r="K990" s="53" t="s">
        <v>1621</v>
      </c>
      <c r="L990" s="53">
        <v>29157</v>
      </c>
      <c r="M990" s="53" t="s">
        <v>1621</v>
      </c>
      <c r="N990" s="53" t="s">
        <v>1621</v>
      </c>
      <c r="O990" s="53" t="s">
        <v>1621</v>
      </c>
      <c r="P990" s="53" t="s">
        <v>1621</v>
      </c>
      <c r="Q990" s="53" t="s">
        <v>1621</v>
      </c>
    </row>
    <row r="991" spans="1:17" ht="51" x14ac:dyDescent="0.2">
      <c r="A991" s="56" t="s">
        <v>2695</v>
      </c>
      <c r="B991" s="35" t="s">
        <v>1744</v>
      </c>
      <c r="C991" s="52" t="s">
        <v>1621</v>
      </c>
      <c r="D991" s="52" t="s">
        <v>1621</v>
      </c>
      <c r="E991" s="55"/>
      <c r="F991" s="52" t="s">
        <v>1621</v>
      </c>
      <c r="G991" s="55"/>
      <c r="H991" s="52" t="s">
        <v>1621</v>
      </c>
      <c r="I991" s="53" t="s">
        <v>1621</v>
      </c>
      <c r="J991" s="53" t="s">
        <v>1621</v>
      </c>
      <c r="K991" s="53" t="s">
        <v>1621</v>
      </c>
      <c r="L991" s="53" t="s">
        <v>1621</v>
      </c>
      <c r="M991" s="53" t="s">
        <v>1621</v>
      </c>
      <c r="N991" s="53" t="s">
        <v>1621</v>
      </c>
      <c r="O991" s="53" t="s">
        <v>1621</v>
      </c>
      <c r="P991" s="53" t="s">
        <v>1621</v>
      </c>
      <c r="Q991" s="53" t="s">
        <v>1621</v>
      </c>
    </row>
    <row r="992" spans="1:17" ht="25.5" x14ac:dyDescent="0.2">
      <c r="A992" s="56" t="s">
        <v>2696</v>
      </c>
      <c r="B992" s="35" t="s">
        <v>1746</v>
      </c>
      <c r="C992" s="52" t="s">
        <v>1621</v>
      </c>
      <c r="D992" s="52" t="s">
        <v>1621</v>
      </c>
      <c r="E992" s="55"/>
      <c r="F992" s="52">
        <v>44318</v>
      </c>
      <c r="G992" s="43">
        <v>-9.6999999999999993</v>
      </c>
      <c r="H992" s="52" t="s">
        <v>1621</v>
      </c>
      <c r="I992" s="53" t="s">
        <v>1621</v>
      </c>
      <c r="J992" s="53" t="s">
        <v>1621</v>
      </c>
      <c r="K992" s="53" t="s">
        <v>1621</v>
      </c>
      <c r="L992" s="53" t="s">
        <v>1621</v>
      </c>
      <c r="M992" s="53" t="s">
        <v>1621</v>
      </c>
      <c r="N992" s="53" t="s">
        <v>1621</v>
      </c>
      <c r="O992" s="53" t="s">
        <v>1621</v>
      </c>
      <c r="P992" s="53" t="s">
        <v>1621</v>
      </c>
      <c r="Q992" s="53" t="s">
        <v>1621</v>
      </c>
    </row>
    <row r="993" spans="1:17" ht="25.5" x14ac:dyDescent="0.2">
      <c r="A993" s="56" t="s">
        <v>2697</v>
      </c>
      <c r="B993" s="35" t="s">
        <v>1748</v>
      </c>
      <c r="C993" s="46">
        <v>42</v>
      </c>
      <c r="D993" s="46">
        <v>53537</v>
      </c>
      <c r="E993" s="55"/>
      <c r="F993" s="46">
        <v>61807</v>
      </c>
      <c r="G993" s="43">
        <v>1.6</v>
      </c>
      <c r="H993" s="46">
        <v>27734</v>
      </c>
      <c r="I993" s="47">
        <v>35021</v>
      </c>
      <c r="J993" s="47">
        <v>36999</v>
      </c>
      <c r="K993" s="47">
        <v>40211</v>
      </c>
      <c r="L993" s="47">
        <v>44163</v>
      </c>
      <c r="M993" s="47">
        <v>64875</v>
      </c>
      <c r="N993" s="47">
        <v>72361</v>
      </c>
      <c r="O993" s="53">
        <v>75896</v>
      </c>
      <c r="P993" s="53">
        <v>82953</v>
      </c>
      <c r="Q993" s="53" t="s">
        <v>1621</v>
      </c>
    </row>
    <row r="994" spans="1:17" ht="38.25" x14ac:dyDescent="0.2">
      <c r="A994" s="56" t="s">
        <v>2698</v>
      </c>
      <c r="B994" s="35" t="s">
        <v>1750</v>
      </c>
      <c r="C994" s="46">
        <v>110</v>
      </c>
      <c r="D994" s="46">
        <v>54474</v>
      </c>
      <c r="E994" s="43">
        <v>11.7</v>
      </c>
      <c r="F994" s="46">
        <v>63438</v>
      </c>
      <c r="G994" s="43">
        <v>6.7</v>
      </c>
      <c r="H994" s="46">
        <v>26374</v>
      </c>
      <c r="I994" s="44">
        <v>32694</v>
      </c>
      <c r="J994" s="44">
        <v>35220</v>
      </c>
      <c r="K994" s="47">
        <v>39102</v>
      </c>
      <c r="L994" s="47">
        <v>46482</v>
      </c>
      <c r="M994" s="47">
        <v>61972</v>
      </c>
      <c r="N994" s="47">
        <v>72212</v>
      </c>
      <c r="O994" s="47">
        <v>77179</v>
      </c>
      <c r="P994" s="47">
        <v>84894</v>
      </c>
      <c r="Q994" s="53" t="s">
        <v>1621</v>
      </c>
    </row>
    <row r="995" spans="1:17" ht="25.5" x14ac:dyDescent="0.2">
      <c r="A995" s="56" t="s">
        <v>2699</v>
      </c>
      <c r="B995" s="35" t="s">
        <v>1752</v>
      </c>
      <c r="C995" s="52" t="s">
        <v>1621</v>
      </c>
      <c r="D995" s="52" t="s">
        <v>1621</v>
      </c>
      <c r="E995" s="55"/>
      <c r="F995" s="52">
        <v>48195</v>
      </c>
      <c r="G995" s="43">
        <v>20.399999999999999</v>
      </c>
      <c r="H995" s="52" t="s">
        <v>1621</v>
      </c>
      <c r="I995" s="53" t="s">
        <v>1621</v>
      </c>
      <c r="J995" s="53" t="s">
        <v>1621</v>
      </c>
      <c r="K995" s="53">
        <v>30466</v>
      </c>
      <c r="L995" s="53" t="s">
        <v>1621</v>
      </c>
      <c r="M995" s="53" t="s">
        <v>1621</v>
      </c>
      <c r="N995" s="53" t="s">
        <v>1621</v>
      </c>
      <c r="O995" s="53" t="s">
        <v>1621</v>
      </c>
      <c r="P995" s="53" t="s">
        <v>1621</v>
      </c>
      <c r="Q995" s="53" t="s">
        <v>1621</v>
      </c>
    </row>
    <row r="996" spans="1:17" ht="25.5" x14ac:dyDescent="0.2">
      <c r="A996" s="34" t="s">
        <v>2700</v>
      </c>
      <c r="B996" s="35" t="s">
        <v>1754</v>
      </c>
      <c r="C996" s="46">
        <v>105</v>
      </c>
      <c r="D996" s="46">
        <v>40327</v>
      </c>
      <c r="E996" s="43">
        <v>9.9</v>
      </c>
      <c r="F996" s="46">
        <v>52702</v>
      </c>
      <c r="G996" s="43">
        <v>17.399999999999999</v>
      </c>
      <c r="H996" s="46">
        <v>19546</v>
      </c>
      <c r="I996" s="44">
        <v>26208</v>
      </c>
      <c r="J996" s="44">
        <v>28628</v>
      </c>
      <c r="K996" s="44">
        <v>30254</v>
      </c>
      <c r="L996" s="44">
        <v>34945</v>
      </c>
      <c r="M996" s="47">
        <v>48782</v>
      </c>
      <c r="N996" s="47">
        <v>55675</v>
      </c>
      <c r="O996" s="47">
        <v>62411</v>
      </c>
      <c r="P996" s="53">
        <v>69752</v>
      </c>
      <c r="Q996" s="53" t="s">
        <v>1621</v>
      </c>
    </row>
    <row r="997" spans="1:17" ht="38.25" x14ac:dyDescent="0.2">
      <c r="A997" s="56" t="s">
        <v>2701</v>
      </c>
      <c r="B997" s="35" t="s">
        <v>1756</v>
      </c>
      <c r="C997" s="46">
        <v>52</v>
      </c>
      <c r="D997" s="46">
        <v>40588</v>
      </c>
      <c r="E997" s="43">
        <v>10.3</v>
      </c>
      <c r="F997" s="46">
        <v>49306</v>
      </c>
      <c r="G997" s="43">
        <v>11.1</v>
      </c>
      <c r="H997" s="52">
        <v>19924</v>
      </c>
      <c r="I997" s="47">
        <v>26877</v>
      </c>
      <c r="J997" s="47">
        <v>29026</v>
      </c>
      <c r="K997" s="47">
        <v>30480</v>
      </c>
      <c r="L997" s="47">
        <v>35465</v>
      </c>
      <c r="M997" s="47">
        <v>47690</v>
      </c>
      <c r="N997" s="53">
        <v>55485</v>
      </c>
      <c r="O997" s="53">
        <v>63134</v>
      </c>
      <c r="P997" s="53">
        <v>68985</v>
      </c>
      <c r="Q997" s="53" t="s">
        <v>1621</v>
      </c>
    </row>
    <row r="998" spans="1:17" ht="38.25" x14ac:dyDescent="0.2">
      <c r="A998" s="56" t="s">
        <v>2702</v>
      </c>
      <c r="B998" s="35" t="s">
        <v>1758</v>
      </c>
      <c r="C998" s="52">
        <v>11</v>
      </c>
      <c r="D998" s="52">
        <v>50007</v>
      </c>
      <c r="E998" s="55"/>
      <c r="F998" s="46">
        <v>55652</v>
      </c>
      <c r="G998" s="43">
        <v>29.5</v>
      </c>
      <c r="H998" s="52" t="s">
        <v>1621</v>
      </c>
      <c r="I998" s="53">
        <v>25898</v>
      </c>
      <c r="J998" s="53">
        <v>28145</v>
      </c>
      <c r="K998" s="53">
        <v>32770</v>
      </c>
      <c r="L998" s="53" t="s">
        <v>1621</v>
      </c>
      <c r="M998" s="53" t="s">
        <v>1621</v>
      </c>
      <c r="N998" s="53" t="s">
        <v>1621</v>
      </c>
      <c r="O998" s="53" t="s">
        <v>1621</v>
      </c>
      <c r="P998" s="53" t="s">
        <v>1621</v>
      </c>
      <c r="Q998" s="53" t="s">
        <v>1621</v>
      </c>
    </row>
    <row r="999" spans="1:17" ht="38.25" x14ac:dyDescent="0.2">
      <c r="A999" s="56" t="s">
        <v>2703</v>
      </c>
      <c r="B999" s="35" t="s">
        <v>1760</v>
      </c>
      <c r="C999" s="46">
        <v>42</v>
      </c>
      <c r="D999" s="46">
        <v>39065</v>
      </c>
      <c r="E999" s="43">
        <v>5.4</v>
      </c>
      <c r="F999" s="52">
        <v>56082</v>
      </c>
      <c r="G999" s="43">
        <v>22.8</v>
      </c>
      <c r="H999" s="52">
        <v>16714</v>
      </c>
      <c r="I999" s="47">
        <v>25682</v>
      </c>
      <c r="J999" s="47">
        <v>28155</v>
      </c>
      <c r="K999" s="47">
        <v>29295</v>
      </c>
      <c r="L999" s="47">
        <v>33602</v>
      </c>
      <c r="M999" s="47">
        <v>46024</v>
      </c>
      <c r="N999" s="53">
        <v>53033</v>
      </c>
      <c r="O999" s="53">
        <v>56687</v>
      </c>
      <c r="P999" s="53" t="s">
        <v>1621</v>
      </c>
      <c r="Q999" s="53" t="s">
        <v>1621</v>
      </c>
    </row>
    <row r="1000" spans="1:17" ht="25.5" x14ac:dyDescent="0.2">
      <c r="A1000" s="34" t="s">
        <v>2704</v>
      </c>
      <c r="B1000" s="35" t="s">
        <v>1227</v>
      </c>
      <c r="C1000" s="46">
        <v>45</v>
      </c>
      <c r="D1000" s="46">
        <v>32711</v>
      </c>
      <c r="E1000" s="43">
        <v>9.9</v>
      </c>
      <c r="F1000" s="46">
        <v>36670</v>
      </c>
      <c r="G1000" s="43">
        <v>8.9</v>
      </c>
      <c r="H1000" s="52">
        <v>12681</v>
      </c>
      <c r="I1000" s="53">
        <v>20043</v>
      </c>
      <c r="J1000" s="47">
        <v>22354</v>
      </c>
      <c r="K1000" s="47">
        <v>25001</v>
      </c>
      <c r="L1000" s="47">
        <v>28010</v>
      </c>
      <c r="M1000" s="47">
        <v>36188</v>
      </c>
      <c r="N1000" s="47">
        <v>40895</v>
      </c>
      <c r="O1000" s="53">
        <v>42906</v>
      </c>
      <c r="P1000" s="53">
        <v>46550</v>
      </c>
      <c r="Q1000" s="53" t="s">
        <v>1621</v>
      </c>
    </row>
    <row r="1001" spans="1:17" ht="25.5" x14ac:dyDescent="0.2">
      <c r="A1001" s="56" t="s">
        <v>2705</v>
      </c>
      <c r="B1001" s="35" t="s">
        <v>1763</v>
      </c>
      <c r="C1001" s="46">
        <v>45</v>
      </c>
      <c r="D1001" s="46">
        <v>32711</v>
      </c>
      <c r="E1001" s="43">
        <v>9.9</v>
      </c>
      <c r="F1001" s="46">
        <v>36670</v>
      </c>
      <c r="G1001" s="43">
        <v>8.9</v>
      </c>
      <c r="H1001" s="52">
        <v>12681</v>
      </c>
      <c r="I1001" s="53">
        <v>20043</v>
      </c>
      <c r="J1001" s="47">
        <v>22354</v>
      </c>
      <c r="K1001" s="47">
        <v>25001</v>
      </c>
      <c r="L1001" s="47">
        <v>28010</v>
      </c>
      <c r="M1001" s="47">
        <v>36188</v>
      </c>
      <c r="N1001" s="47">
        <v>40895</v>
      </c>
      <c r="O1001" s="53">
        <v>42906</v>
      </c>
      <c r="P1001" s="53">
        <v>46550</v>
      </c>
      <c r="Q1001" s="53" t="s">
        <v>1621</v>
      </c>
    </row>
    <row r="1002" spans="1:17" ht="38.25" x14ac:dyDescent="0.2">
      <c r="A1002" s="34" t="s">
        <v>2706</v>
      </c>
      <c r="B1002" s="35" t="s">
        <v>1765</v>
      </c>
      <c r="C1002" s="42">
        <v>281</v>
      </c>
      <c r="D1002" s="42">
        <v>40423</v>
      </c>
      <c r="E1002" s="43">
        <v>9.1</v>
      </c>
      <c r="F1002" s="42">
        <v>48148</v>
      </c>
      <c r="G1002" s="43">
        <v>12.2</v>
      </c>
      <c r="H1002" s="46">
        <v>14718</v>
      </c>
      <c r="I1002" s="44">
        <v>24432</v>
      </c>
      <c r="J1002" s="44">
        <v>27111</v>
      </c>
      <c r="K1002" s="44">
        <v>30000</v>
      </c>
      <c r="L1002" s="44">
        <v>35278</v>
      </c>
      <c r="M1002" s="44">
        <v>46003</v>
      </c>
      <c r="N1002" s="44">
        <v>52098</v>
      </c>
      <c r="O1002" s="47">
        <v>56254</v>
      </c>
      <c r="P1002" s="47">
        <v>61927</v>
      </c>
      <c r="Q1002" s="53">
        <v>78439</v>
      </c>
    </row>
    <row r="1003" spans="1:17" ht="25.5" x14ac:dyDescent="0.2">
      <c r="A1003" s="56" t="s">
        <v>2707</v>
      </c>
      <c r="B1003" s="35" t="s">
        <v>1767</v>
      </c>
      <c r="C1003" s="46">
        <v>58</v>
      </c>
      <c r="D1003" s="52">
        <v>33287</v>
      </c>
      <c r="E1003" s="43">
        <v>5.6</v>
      </c>
      <c r="F1003" s="52">
        <v>50433</v>
      </c>
      <c r="G1003" s="43">
        <v>34.1</v>
      </c>
      <c r="H1003" s="52">
        <v>15071</v>
      </c>
      <c r="I1003" s="47">
        <v>22941</v>
      </c>
      <c r="J1003" s="44">
        <v>24295</v>
      </c>
      <c r="K1003" s="44">
        <v>25662</v>
      </c>
      <c r="L1003" s="47">
        <v>30000</v>
      </c>
      <c r="M1003" s="53">
        <v>44351</v>
      </c>
      <c r="N1003" s="47">
        <v>50403</v>
      </c>
      <c r="O1003" s="53">
        <v>55008</v>
      </c>
      <c r="P1003" s="53">
        <v>61413</v>
      </c>
      <c r="Q1003" s="53" t="s">
        <v>1621</v>
      </c>
    </row>
    <row r="1004" spans="1:17" ht="38.25" x14ac:dyDescent="0.2">
      <c r="A1004" s="56" t="s">
        <v>2708</v>
      </c>
      <c r="B1004" s="35" t="s">
        <v>1769</v>
      </c>
      <c r="C1004" s="46">
        <v>75</v>
      </c>
      <c r="D1004" s="46">
        <v>40005</v>
      </c>
      <c r="E1004" s="55"/>
      <c r="F1004" s="46">
        <v>48721</v>
      </c>
      <c r="G1004" s="43">
        <v>20.2</v>
      </c>
      <c r="H1004" s="52" t="s">
        <v>1621</v>
      </c>
      <c r="I1004" s="53">
        <v>23618</v>
      </c>
      <c r="J1004" s="47">
        <v>26906</v>
      </c>
      <c r="K1004" s="47">
        <v>29546</v>
      </c>
      <c r="L1004" s="47">
        <v>35170</v>
      </c>
      <c r="M1004" s="47">
        <v>44091</v>
      </c>
      <c r="N1004" s="53">
        <v>50187</v>
      </c>
      <c r="O1004" s="53">
        <v>54135</v>
      </c>
      <c r="P1004" s="53">
        <v>60735</v>
      </c>
      <c r="Q1004" s="53" t="s">
        <v>1621</v>
      </c>
    </row>
    <row r="1005" spans="1:17" ht="38.25" x14ac:dyDescent="0.2">
      <c r="A1005" s="56" t="s">
        <v>2709</v>
      </c>
      <c r="B1005" s="35" t="s">
        <v>1771</v>
      </c>
      <c r="C1005" s="46">
        <v>62</v>
      </c>
      <c r="D1005" s="46">
        <v>42045</v>
      </c>
      <c r="E1005" s="43">
        <v>4.0999999999999996</v>
      </c>
      <c r="F1005" s="42">
        <v>46915</v>
      </c>
      <c r="G1005" s="43">
        <v>0.3</v>
      </c>
      <c r="H1005" s="52">
        <v>23133</v>
      </c>
      <c r="I1005" s="47">
        <v>28289</v>
      </c>
      <c r="J1005" s="47">
        <v>30426</v>
      </c>
      <c r="K1005" s="47">
        <v>33118</v>
      </c>
      <c r="L1005" s="47">
        <v>37366</v>
      </c>
      <c r="M1005" s="47">
        <v>47250</v>
      </c>
      <c r="N1005" s="53">
        <v>52947</v>
      </c>
      <c r="O1005" s="53">
        <v>58834</v>
      </c>
      <c r="P1005" s="53">
        <v>64782</v>
      </c>
      <c r="Q1005" s="53" t="s">
        <v>1621</v>
      </c>
    </row>
    <row r="1006" spans="1:17" ht="25.5" x14ac:dyDescent="0.2">
      <c r="A1006" s="56" t="s">
        <v>2710</v>
      </c>
      <c r="B1006" s="35" t="s">
        <v>1773</v>
      </c>
      <c r="C1006" s="52">
        <v>38</v>
      </c>
      <c r="D1006" s="46">
        <v>49916</v>
      </c>
      <c r="E1006" s="43">
        <v>12</v>
      </c>
      <c r="F1006" s="46">
        <v>59446</v>
      </c>
      <c r="G1006" s="43">
        <v>4.8</v>
      </c>
      <c r="H1006" s="52">
        <v>28653</v>
      </c>
      <c r="I1006" s="47">
        <v>37390</v>
      </c>
      <c r="J1006" s="47">
        <v>39214</v>
      </c>
      <c r="K1006" s="44">
        <v>40402</v>
      </c>
      <c r="L1006" s="47">
        <v>43966</v>
      </c>
      <c r="M1006" s="47">
        <v>57299</v>
      </c>
      <c r="N1006" s="53">
        <v>61767</v>
      </c>
      <c r="O1006" s="53" t="s">
        <v>1621</v>
      </c>
      <c r="P1006" s="53" t="s">
        <v>1621</v>
      </c>
      <c r="Q1006" s="53" t="s">
        <v>1621</v>
      </c>
    </row>
    <row r="1007" spans="1:17" ht="25.5" x14ac:dyDescent="0.2">
      <c r="A1007" s="56" t="s">
        <v>2711</v>
      </c>
      <c r="B1007" s="35" t="s">
        <v>1775</v>
      </c>
      <c r="C1007" s="52">
        <v>19</v>
      </c>
      <c r="D1007" s="52">
        <v>33382</v>
      </c>
      <c r="E1007" s="43">
        <v>-4.3</v>
      </c>
      <c r="F1007" s="46">
        <v>35119</v>
      </c>
      <c r="G1007" s="43">
        <v>-7.3</v>
      </c>
      <c r="H1007" s="52" t="s">
        <v>1621</v>
      </c>
      <c r="I1007" s="53" t="s">
        <v>1621</v>
      </c>
      <c r="J1007" s="53" t="s">
        <v>1621</v>
      </c>
      <c r="K1007" s="53" t="s">
        <v>1621</v>
      </c>
      <c r="L1007" s="53">
        <v>30454</v>
      </c>
      <c r="M1007" s="53">
        <v>37808</v>
      </c>
      <c r="N1007" s="53">
        <v>45004</v>
      </c>
      <c r="O1007" s="53" t="s">
        <v>1621</v>
      </c>
      <c r="P1007" s="53" t="s">
        <v>1621</v>
      </c>
      <c r="Q1007" s="53" t="s">
        <v>1621</v>
      </c>
    </row>
    <row r="1008" spans="1:17" ht="25.5" x14ac:dyDescent="0.2">
      <c r="A1008" s="56" t="s">
        <v>2712</v>
      </c>
      <c r="B1008" s="35" t="s">
        <v>1777</v>
      </c>
      <c r="C1008" s="52">
        <v>17</v>
      </c>
      <c r="D1008" s="52">
        <v>40033</v>
      </c>
      <c r="E1008" s="55"/>
      <c r="F1008" s="46">
        <v>42823</v>
      </c>
      <c r="G1008" s="55"/>
      <c r="H1008" s="52" t="s">
        <v>1621</v>
      </c>
      <c r="I1008" s="53" t="s">
        <v>1621</v>
      </c>
      <c r="J1008" s="53">
        <v>28044</v>
      </c>
      <c r="K1008" s="53">
        <v>30144</v>
      </c>
      <c r="L1008" s="53">
        <v>35474</v>
      </c>
      <c r="M1008" s="53">
        <v>46603</v>
      </c>
      <c r="N1008" s="53" t="s">
        <v>1621</v>
      </c>
      <c r="O1008" s="53" t="s">
        <v>1621</v>
      </c>
      <c r="P1008" s="53" t="s">
        <v>1621</v>
      </c>
      <c r="Q1008" s="53" t="s">
        <v>1621</v>
      </c>
    </row>
    <row r="1009" spans="1:17" x14ac:dyDescent="0.2">
      <c r="A1009" s="56" t="s">
        <v>2713</v>
      </c>
      <c r="B1009" s="35" t="s">
        <v>1779</v>
      </c>
      <c r="C1009" s="52">
        <v>11</v>
      </c>
      <c r="D1009" s="52">
        <v>24623</v>
      </c>
      <c r="E1009" s="43">
        <v>0.8</v>
      </c>
      <c r="F1009" s="52">
        <v>31317</v>
      </c>
      <c r="G1009" s="43">
        <v>-5.2</v>
      </c>
      <c r="H1009" s="52" t="s">
        <v>1621</v>
      </c>
      <c r="I1009" s="53" t="s">
        <v>1621</v>
      </c>
      <c r="J1009" s="53">
        <v>18193</v>
      </c>
      <c r="K1009" s="53">
        <v>21044</v>
      </c>
      <c r="L1009" s="53">
        <v>23825</v>
      </c>
      <c r="M1009" s="53">
        <v>28842</v>
      </c>
      <c r="N1009" s="53" t="s">
        <v>1621</v>
      </c>
      <c r="O1009" s="53" t="s">
        <v>1621</v>
      </c>
      <c r="P1009" s="53" t="s">
        <v>1621</v>
      </c>
      <c r="Q1009" s="53" t="s">
        <v>1621</v>
      </c>
    </row>
    <row r="1010" spans="1:17" ht="38.25" x14ac:dyDescent="0.2">
      <c r="A1010" s="34" t="s">
        <v>2714</v>
      </c>
      <c r="B1010" s="35" t="s">
        <v>1781</v>
      </c>
      <c r="C1010" s="42">
        <v>151</v>
      </c>
      <c r="D1010" s="42">
        <v>28362</v>
      </c>
      <c r="E1010" s="43">
        <v>4.8</v>
      </c>
      <c r="F1010" s="42">
        <v>34604</v>
      </c>
      <c r="G1010" s="43">
        <v>6.7</v>
      </c>
      <c r="H1010" s="46">
        <v>7806</v>
      </c>
      <c r="I1010" s="47">
        <v>13335</v>
      </c>
      <c r="J1010" s="47">
        <v>17375</v>
      </c>
      <c r="K1010" s="47">
        <v>21343</v>
      </c>
      <c r="L1010" s="44">
        <v>25075</v>
      </c>
      <c r="M1010" s="47">
        <v>33580</v>
      </c>
      <c r="N1010" s="47">
        <v>40000</v>
      </c>
      <c r="O1010" s="47">
        <v>44742</v>
      </c>
      <c r="P1010" s="47">
        <v>48772</v>
      </c>
      <c r="Q1010" s="53" t="s">
        <v>1621</v>
      </c>
    </row>
    <row r="1011" spans="1:17" ht="25.5" x14ac:dyDescent="0.2">
      <c r="A1011" s="56" t="s">
        <v>2715</v>
      </c>
      <c r="B1011" s="35" t="s">
        <v>1783</v>
      </c>
      <c r="C1011" s="52">
        <v>17</v>
      </c>
      <c r="D1011" s="52">
        <v>36578</v>
      </c>
      <c r="E1011" s="43">
        <v>-3.2</v>
      </c>
      <c r="F1011" s="46">
        <v>44996</v>
      </c>
      <c r="G1011" s="43">
        <v>4.7</v>
      </c>
      <c r="H1011" s="52" t="s">
        <v>1621</v>
      </c>
      <c r="I1011" s="47">
        <v>25293</v>
      </c>
      <c r="J1011" s="47">
        <v>26331</v>
      </c>
      <c r="K1011" s="47">
        <v>27234</v>
      </c>
      <c r="L1011" s="53">
        <v>30792</v>
      </c>
      <c r="M1011" s="53">
        <v>45328</v>
      </c>
      <c r="N1011" s="53" t="s">
        <v>1621</v>
      </c>
      <c r="O1011" s="53" t="s">
        <v>1621</v>
      </c>
      <c r="P1011" s="53" t="s">
        <v>1621</v>
      </c>
      <c r="Q1011" s="53" t="s">
        <v>1621</v>
      </c>
    </row>
    <row r="1012" spans="1:17" ht="25.5" x14ac:dyDescent="0.2">
      <c r="A1012" s="56" t="s">
        <v>2716</v>
      </c>
      <c r="B1012" s="35" t="s">
        <v>1785</v>
      </c>
      <c r="C1012" s="46">
        <v>37</v>
      </c>
      <c r="D1012" s="46">
        <v>30628</v>
      </c>
      <c r="E1012" s="43">
        <v>23.4</v>
      </c>
      <c r="F1012" s="46">
        <v>36191</v>
      </c>
      <c r="G1012" s="43">
        <v>19.899999999999999</v>
      </c>
      <c r="H1012" s="52">
        <v>10698</v>
      </c>
      <c r="I1012" s="53">
        <v>15400</v>
      </c>
      <c r="J1012" s="53">
        <v>19643</v>
      </c>
      <c r="K1012" s="53">
        <v>21846</v>
      </c>
      <c r="L1012" s="47">
        <v>25661</v>
      </c>
      <c r="M1012" s="53">
        <v>35985</v>
      </c>
      <c r="N1012" s="53">
        <v>42204</v>
      </c>
      <c r="O1012" s="53">
        <v>44914</v>
      </c>
      <c r="P1012" s="53" t="s">
        <v>1621</v>
      </c>
      <c r="Q1012" s="53" t="s">
        <v>1621</v>
      </c>
    </row>
    <row r="1013" spans="1:17" ht="38.25" x14ac:dyDescent="0.2">
      <c r="A1013" s="56" t="s">
        <v>2717</v>
      </c>
      <c r="B1013" s="35" t="s">
        <v>1787</v>
      </c>
      <c r="C1013" s="52">
        <v>9</v>
      </c>
      <c r="D1013" s="52">
        <v>35979</v>
      </c>
      <c r="E1013" s="43">
        <v>0.3</v>
      </c>
      <c r="F1013" s="52">
        <v>42843</v>
      </c>
      <c r="G1013" s="43">
        <v>-5.6</v>
      </c>
      <c r="H1013" s="52" t="s">
        <v>1621</v>
      </c>
      <c r="I1013" s="53">
        <v>25221</v>
      </c>
      <c r="J1013" s="53">
        <v>28093</v>
      </c>
      <c r="K1013" s="53">
        <v>28642</v>
      </c>
      <c r="L1013" s="53">
        <v>32018</v>
      </c>
      <c r="M1013" s="53">
        <v>42767</v>
      </c>
      <c r="N1013" s="53" t="s">
        <v>1621</v>
      </c>
      <c r="O1013" s="53" t="s">
        <v>1621</v>
      </c>
      <c r="P1013" s="53" t="s">
        <v>1621</v>
      </c>
      <c r="Q1013" s="53" t="s">
        <v>1621</v>
      </c>
    </row>
    <row r="1014" spans="1:17" ht="25.5" x14ac:dyDescent="0.2">
      <c r="A1014" s="56" t="s">
        <v>2718</v>
      </c>
      <c r="B1014" s="35" t="s">
        <v>1789</v>
      </c>
      <c r="C1014" s="52">
        <v>8</v>
      </c>
      <c r="D1014" s="52">
        <v>29150</v>
      </c>
      <c r="E1014" s="43">
        <v>1</v>
      </c>
      <c r="F1014" s="52">
        <v>31776</v>
      </c>
      <c r="G1014" s="43">
        <v>-0.2</v>
      </c>
      <c r="H1014" s="52" t="s">
        <v>1621</v>
      </c>
      <c r="I1014" s="53" t="s">
        <v>1621</v>
      </c>
      <c r="J1014" s="53" t="s">
        <v>1621</v>
      </c>
      <c r="K1014" s="53">
        <v>23158</v>
      </c>
      <c r="L1014" s="53">
        <v>26452</v>
      </c>
      <c r="M1014" s="53">
        <v>34025</v>
      </c>
      <c r="N1014" s="53" t="s">
        <v>1621</v>
      </c>
      <c r="O1014" s="53" t="s">
        <v>1621</v>
      </c>
      <c r="P1014" s="53" t="s">
        <v>1621</v>
      </c>
      <c r="Q1014" s="53" t="s">
        <v>1621</v>
      </c>
    </row>
    <row r="1015" spans="1:17" ht="25.5" x14ac:dyDescent="0.2">
      <c r="A1015" s="56" t="s">
        <v>2719</v>
      </c>
      <c r="B1015" s="35" t="s">
        <v>1791</v>
      </c>
      <c r="C1015" s="46">
        <v>46</v>
      </c>
      <c r="D1015" s="52">
        <v>21268</v>
      </c>
      <c r="E1015" s="55"/>
      <c r="F1015" s="46">
        <v>25255</v>
      </c>
      <c r="G1015" s="43">
        <v>4.9000000000000004</v>
      </c>
      <c r="H1015" s="52">
        <v>5258</v>
      </c>
      <c r="I1015" s="47">
        <v>7652</v>
      </c>
      <c r="J1015" s="53">
        <v>8829</v>
      </c>
      <c r="K1015" s="53">
        <v>10747</v>
      </c>
      <c r="L1015" s="53">
        <v>14898</v>
      </c>
      <c r="M1015" s="53">
        <v>25055</v>
      </c>
      <c r="N1015" s="53">
        <v>29743</v>
      </c>
      <c r="O1015" s="53">
        <v>32108</v>
      </c>
      <c r="P1015" s="53" t="s">
        <v>1621</v>
      </c>
      <c r="Q1015" s="53" t="s">
        <v>1621</v>
      </c>
    </row>
    <row r="1016" spans="1:17" ht="38.25" x14ac:dyDescent="0.2">
      <c r="A1016" s="56" t="s">
        <v>2720</v>
      </c>
      <c r="B1016" s="35" t="s">
        <v>1793</v>
      </c>
      <c r="C1016" s="46">
        <v>34</v>
      </c>
      <c r="D1016" s="46">
        <v>30226</v>
      </c>
      <c r="E1016" s="43">
        <v>2.9</v>
      </c>
      <c r="F1016" s="46">
        <v>38633</v>
      </c>
      <c r="G1016" s="43">
        <v>2.6</v>
      </c>
      <c r="H1016" s="52" t="s">
        <v>1621</v>
      </c>
      <c r="I1016" s="53">
        <v>20514</v>
      </c>
      <c r="J1016" s="53">
        <v>22348</v>
      </c>
      <c r="K1016" s="47">
        <v>24254</v>
      </c>
      <c r="L1016" s="47">
        <v>26681</v>
      </c>
      <c r="M1016" s="53">
        <v>36284</v>
      </c>
      <c r="N1016" s="53">
        <v>42187</v>
      </c>
      <c r="O1016" s="53">
        <v>48714</v>
      </c>
      <c r="P1016" s="53" t="s">
        <v>1621</v>
      </c>
      <c r="Q1016" s="53" t="s">
        <v>1621</v>
      </c>
    </row>
    <row r="1017" spans="1:17" ht="51" x14ac:dyDescent="0.2">
      <c r="A1017" s="34" t="s">
        <v>2721</v>
      </c>
      <c r="B1017" s="35" t="s">
        <v>1795</v>
      </c>
      <c r="C1017" s="42">
        <v>157</v>
      </c>
      <c r="D1017" s="42">
        <v>37238</v>
      </c>
      <c r="E1017" s="43">
        <v>9</v>
      </c>
      <c r="F1017" s="42">
        <v>39266</v>
      </c>
      <c r="G1017" s="43">
        <v>10.5</v>
      </c>
      <c r="H1017" s="46">
        <v>17336</v>
      </c>
      <c r="I1017" s="44">
        <v>26530</v>
      </c>
      <c r="J1017" s="44">
        <v>28454</v>
      </c>
      <c r="K1017" s="44">
        <v>30463</v>
      </c>
      <c r="L1017" s="44">
        <v>33862</v>
      </c>
      <c r="M1017" s="44">
        <v>41488</v>
      </c>
      <c r="N1017" s="44">
        <v>47893</v>
      </c>
      <c r="O1017" s="44">
        <v>50067</v>
      </c>
      <c r="P1017" s="44">
        <v>52851</v>
      </c>
      <c r="Q1017" s="53">
        <v>61044</v>
      </c>
    </row>
    <row r="1018" spans="1:17" ht="38.25" x14ac:dyDescent="0.2">
      <c r="A1018" s="56" t="s">
        <v>2722</v>
      </c>
      <c r="B1018" s="35" t="s">
        <v>1797</v>
      </c>
      <c r="C1018" s="42">
        <v>157</v>
      </c>
      <c r="D1018" s="42">
        <v>37238</v>
      </c>
      <c r="E1018" s="43">
        <v>9</v>
      </c>
      <c r="F1018" s="42">
        <v>39266</v>
      </c>
      <c r="G1018" s="43">
        <v>10.5</v>
      </c>
      <c r="H1018" s="46">
        <v>17336</v>
      </c>
      <c r="I1018" s="44">
        <v>26530</v>
      </c>
      <c r="J1018" s="44">
        <v>28454</v>
      </c>
      <c r="K1018" s="44">
        <v>30463</v>
      </c>
      <c r="L1018" s="44">
        <v>33862</v>
      </c>
      <c r="M1018" s="44">
        <v>41488</v>
      </c>
      <c r="N1018" s="44">
        <v>47893</v>
      </c>
      <c r="O1018" s="44">
        <v>50067</v>
      </c>
      <c r="P1018" s="44">
        <v>52851</v>
      </c>
      <c r="Q1018" s="53">
        <v>61044</v>
      </c>
    </row>
    <row r="1019" spans="1:17" x14ac:dyDescent="0.2">
      <c r="A1019" s="34" t="s">
        <v>2723</v>
      </c>
      <c r="B1019" s="35" t="s">
        <v>1799</v>
      </c>
      <c r="C1019" s="42">
        <v>552</v>
      </c>
      <c r="D1019" s="42">
        <v>30884</v>
      </c>
      <c r="E1019" s="43">
        <v>5.7</v>
      </c>
      <c r="F1019" s="42">
        <v>32938</v>
      </c>
      <c r="G1019" s="43">
        <v>6</v>
      </c>
      <c r="H1019" s="46">
        <v>10333</v>
      </c>
      <c r="I1019" s="44">
        <v>16664</v>
      </c>
      <c r="J1019" s="44">
        <v>19006</v>
      </c>
      <c r="K1019" s="44">
        <v>21496</v>
      </c>
      <c r="L1019" s="44">
        <v>26338</v>
      </c>
      <c r="M1019" s="44">
        <v>35489</v>
      </c>
      <c r="N1019" s="44">
        <v>41045</v>
      </c>
      <c r="O1019" s="44">
        <v>43815</v>
      </c>
      <c r="P1019" s="44">
        <v>47337</v>
      </c>
      <c r="Q1019" s="47">
        <v>55937</v>
      </c>
    </row>
    <row r="1020" spans="1:17" x14ac:dyDescent="0.2">
      <c r="A1020" s="56" t="s">
        <v>2724</v>
      </c>
      <c r="B1020" s="35" t="s">
        <v>1801</v>
      </c>
      <c r="C1020" s="42">
        <v>552</v>
      </c>
      <c r="D1020" s="42">
        <v>30884</v>
      </c>
      <c r="E1020" s="43">
        <v>5.7</v>
      </c>
      <c r="F1020" s="42">
        <v>32938</v>
      </c>
      <c r="G1020" s="43">
        <v>6</v>
      </c>
      <c r="H1020" s="46">
        <v>10333</v>
      </c>
      <c r="I1020" s="44">
        <v>16664</v>
      </c>
      <c r="J1020" s="44">
        <v>19006</v>
      </c>
      <c r="K1020" s="44">
        <v>21496</v>
      </c>
      <c r="L1020" s="44">
        <v>26338</v>
      </c>
      <c r="M1020" s="44">
        <v>35489</v>
      </c>
      <c r="N1020" s="44">
        <v>41045</v>
      </c>
      <c r="O1020" s="44">
        <v>43815</v>
      </c>
      <c r="P1020" s="44">
        <v>47337</v>
      </c>
      <c r="Q1020" s="47">
        <v>55937</v>
      </c>
    </row>
    <row r="1021" spans="1:17" ht="25.5" x14ac:dyDescent="0.2">
      <c r="A1021" s="34" t="s">
        <v>2725</v>
      </c>
      <c r="B1021" s="35" t="s">
        <v>1803</v>
      </c>
      <c r="C1021" s="42">
        <v>468</v>
      </c>
      <c r="D1021" s="42">
        <v>28201</v>
      </c>
      <c r="E1021" s="43">
        <v>10.8</v>
      </c>
      <c r="F1021" s="42">
        <v>31386</v>
      </c>
      <c r="G1021" s="43">
        <v>11.1</v>
      </c>
      <c r="H1021" s="46">
        <v>11383</v>
      </c>
      <c r="I1021" s="44">
        <v>16582</v>
      </c>
      <c r="J1021" s="44">
        <v>19214</v>
      </c>
      <c r="K1021" s="44">
        <v>21165</v>
      </c>
      <c r="L1021" s="44">
        <v>25020</v>
      </c>
      <c r="M1021" s="44">
        <v>32111</v>
      </c>
      <c r="N1021" s="44">
        <v>37554</v>
      </c>
      <c r="O1021" s="44">
        <v>40109</v>
      </c>
      <c r="P1021" s="44">
        <v>43170</v>
      </c>
      <c r="Q1021" s="47">
        <v>52515</v>
      </c>
    </row>
    <row r="1022" spans="1:17" ht="25.5" x14ac:dyDescent="0.2">
      <c r="A1022" s="56" t="s">
        <v>2726</v>
      </c>
      <c r="B1022" s="35" t="s">
        <v>1805</v>
      </c>
      <c r="C1022" s="42">
        <v>298</v>
      </c>
      <c r="D1022" s="42">
        <v>31584</v>
      </c>
      <c r="E1022" s="43">
        <v>13.1</v>
      </c>
      <c r="F1022" s="42">
        <v>34963</v>
      </c>
      <c r="G1022" s="43">
        <v>12.6</v>
      </c>
      <c r="H1022" s="46">
        <v>13740</v>
      </c>
      <c r="I1022" s="44">
        <v>19669</v>
      </c>
      <c r="J1022" s="44">
        <v>22269</v>
      </c>
      <c r="K1022" s="44">
        <v>24506</v>
      </c>
      <c r="L1022" s="44">
        <v>27750</v>
      </c>
      <c r="M1022" s="44">
        <v>36635</v>
      </c>
      <c r="N1022" s="44">
        <v>41091</v>
      </c>
      <c r="O1022" s="44">
        <v>43548</v>
      </c>
      <c r="P1022" s="44">
        <v>46660</v>
      </c>
      <c r="Q1022" s="53">
        <v>56131</v>
      </c>
    </row>
    <row r="1023" spans="1:17" ht="25.5" x14ac:dyDescent="0.2">
      <c r="A1023" s="56" t="s">
        <v>2727</v>
      </c>
      <c r="B1023" s="35" t="s">
        <v>1807</v>
      </c>
      <c r="C1023" s="46">
        <v>89</v>
      </c>
      <c r="D1023" s="46">
        <v>25004</v>
      </c>
      <c r="E1023" s="43">
        <v>6.4</v>
      </c>
      <c r="F1023" s="42">
        <v>26516</v>
      </c>
      <c r="G1023" s="43">
        <v>1.6</v>
      </c>
      <c r="H1023" s="46">
        <v>10126</v>
      </c>
      <c r="I1023" s="47">
        <v>14373</v>
      </c>
      <c r="J1023" s="47">
        <v>15841</v>
      </c>
      <c r="K1023" s="47">
        <v>18287</v>
      </c>
      <c r="L1023" s="47">
        <v>21329</v>
      </c>
      <c r="M1023" s="44">
        <v>28075</v>
      </c>
      <c r="N1023" s="47">
        <v>31264</v>
      </c>
      <c r="O1023" s="47">
        <v>33271</v>
      </c>
      <c r="P1023" s="47">
        <v>36008</v>
      </c>
      <c r="Q1023" s="53" t="s">
        <v>1621</v>
      </c>
    </row>
    <row r="1024" spans="1:17" ht="25.5" x14ac:dyDescent="0.2">
      <c r="A1024" s="56" t="s">
        <v>2728</v>
      </c>
      <c r="B1024" s="35" t="s">
        <v>1809</v>
      </c>
      <c r="C1024" s="46">
        <v>80</v>
      </c>
      <c r="D1024" s="42">
        <v>22075</v>
      </c>
      <c r="E1024" s="43">
        <v>9.8000000000000007</v>
      </c>
      <c r="F1024" s="42">
        <v>23504</v>
      </c>
      <c r="G1024" s="43">
        <v>8.4</v>
      </c>
      <c r="H1024" s="52">
        <v>7950</v>
      </c>
      <c r="I1024" s="47">
        <v>11977</v>
      </c>
      <c r="J1024" s="47">
        <v>13755</v>
      </c>
      <c r="K1024" s="47">
        <v>15043</v>
      </c>
      <c r="L1024" s="47">
        <v>19182</v>
      </c>
      <c r="M1024" s="47">
        <v>24449</v>
      </c>
      <c r="N1024" s="47">
        <v>28218</v>
      </c>
      <c r="O1024" s="47">
        <v>30285</v>
      </c>
      <c r="P1024" s="47">
        <v>32373</v>
      </c>
      <c r="Q1024" s="53" t="s">
        <v>1621</v>
      </c>
    </row>
    <row r="1025" spans="1:17" ht="38.25" x14ac:dyDescent="0.2">
      <c r="A1025" s="34" t="s">
        <v>2729</v>
      </c>
      <c r="B1025" s="35" t="s">
        <v>1811</v>
      </c>
      <c r="C1025" s="46">
        <v>71</v>
      </c>
      <c r="D1025" s="46">
        <v>23975</v>
      </c>
      <c r="E1025" s="43">
        <v>3.3</v>
      </c>
      <c r="F1025" s="46">
        <v>29360</v>
      </c>
      <c r="G1025" s="43">
        <v>9.3000000000000007</v>
      </c>
      <c r="H1025" s="52">
        <v>3302</v>
      </c>
      <c r="I1025" s="53">
        <v>6482</v>
      </c>
      <c r="J1025" s="53">
        <v>9175</v>
      </c>
      <c r="K1025" s="53">
        <v>12469</v>
      </c>
      <c r="L1025" s="53">
        <v>18908</v>
      </c>
      <c r="M1025" s="47">
        <v>28806</v>
      </c>
      <c r="N1025" s="53">
        <v>34326</v>
      </c>
      <c r="O1025" s="53">
        <v>38962</v>
      </c>
      <c r="P1025" s="53">
        <v>43602</v>
      </c>
      <c r="Q1025" s="53" t="s">
        <v>1621</v>
      </c>
    </row>
    <row r="1026" spans="1:17" ht="25.5" x14ac:dyDescent="0.2">
      <c r="A1026" s="56" t="s">
        <v>2730</v>
      </c>
      <c r="B1026" s="35" t="s">
        <v>1813</v>
      </c>
      <c r="C1026" s="52" t="s">
        <v>1621</v>
      </c>
      <c r="D1026" s="52" t="s">
        <v>1621</v>
      </c>
      <c r="E1026" s="55"/>
      <c r="F1026" s="52">
        <v>29209</v>
      </c>
      <c r="G1026" s="43">
        <v>-4.4000000000000004</v>
      </c>
      <c r="H1026" s="52" t="s">
        <v>1621</v>
      </c>
      <c r="I1026" s="53" t="s">
        <v>1621</v>
      </c>
      <c r="J1026" s="53" t="s">
        <v>1621</v>
      </c>
      <c r="K1026" s="53" t="s">
        <v>1621</v>
      </c>
      <c r="L1026" s="53" t="s">
        <v>1621</v>
      </c>
      <c r="M1026" s="53" t="s">
        <v>1621</v>
      </c>
      <c r="N1026" s="53" t="s">
        <v>1621</v>
      </c>
      <c r="O1026" s="53" t="s">
        <v>1621</v>
      </c>
      <c r="P1026" s="53" t="s">
        <v>1621</v>
      </c>
      <c r="Q1026" s="53" t="s">
        <v>1621</v>
      </c>
    </row>
    <row r="1027" spans="1:17" ht="38.25" x14ac:dyDescent="0.2">
      <c r="A1027" s="56" t="s">
        <v>2731</v>
      </c>
      <c r="B1027" s="35" t="s">
        <v>1815</v>
      </c>
      <c r="C1027" s="52">
        <v>10</v>
      </c>
      <c r="D1027" s="52">
        <v>29103</v>
      </c>
      <c r="E1027" s="43">
        <v>10.3</v>
      </c>
      <c r="F1027" s="52">
        <v>33373</v>
      </c>
      <c r="G1027" s="43">
        <v>14.1</v>
      </c>
      <c r="H1027" s="52" t="s">
        <v>1621</v>
      </c>
      <c r="I1027" s="53" t="s">
        <v>1621</v>
      </c>
      <c r="J1027" s="53" t="s">
        <v>1621</v>
      </c>
      <c r="K1027" s="53" t="s">
        <v>1621</v>
      </c>
      <c r="L1027" s="53">
        <v>25869</v>
      </c>
      <c r="M1027" s="53">
        <v>30381</v>
      </c>
      <c r="N1027" s="53" t="s">
        <v>1621</v>
      </c>
      <c r="O1027" s="53" t="s">
        <v>1621</v>
      </c>
      <c r="P1027" s="53" t="s">
        <v>1621</v>
      </c>
      <c r="Q1027" s="53" t="s">
        <v>1621</v>
      </c>
    </row>
    <row r="1028" spans="1:17" ht="25.5" x14ac:dyDescent="0.2">
      <c r="A1028" s="56" t="s">
        <v>2732</v>
      </c>
      <c r="B1028" s="35" t="s">
        <v>1817</v>
      </c>
      <c r="C1028" s="52" t="s">
        <v>1621</v>
      </c>
      <c r="D1028" s="52" t="s">
        <v>1621</v>
      </c>
      <c r="E1028" s="55"/>
      <c r="F1028" s="52" t="s">
        <v>1621</v>
      </c>
      <c r="G1028" s="55"/>
      <c r="H1028" s="52" t="s">
        <v>1621</v>
      </c>
      <c r="I1028" s="53" t="s">
        <v>1621</v>
      </c>
      <c r="J1028" s="53" t="s">
        <v>1621</v>
      </c>
      <c r="K1028" s="53" t="s">
        <v>1621</v>
      </c>
      <c r="L1028" s="53" t="s">
        <v>1621</v>
      </c>
      <c r="M1028" s="53" t="s">
        <v>1621</v>
      </c>
      <c r="N1028" s="53" t="s">
        <v>1621</v>
      </c>
      <c r="O1028" s="53" t="s">
        <v>1621</v>
      </c>
      <c r="P1028" s="53" t="s">
        <v>1621</v>
      </c>
      <c r="Q1028" s="53" t="s">
        <v>1621</v>
      </c>
    </row>
    <row r="1029" spans="1:17" ht="38.25" x14ac:dyDescent="0.2">
      <c r="A1029" s="56" t="s">
        <v>2733</v>
      </c>
      <c r="B1029" s="35" t="s">
        <v>1819</v>
      </c>
      <c r="C1029" s="46">
        <v>49</v>
      </c>
      <c r="D1029" s="52">
        <v>22710</v>
      </c>
      <c r="E1029" s="43">
        <v>4.5</v>
      </c>
      <c r="F1029" s="46">
        <v>28556</v>
      </c>
      <c r="G1029" s="43">
        <v>12.7</v>
      </c>
      <c r="H1029" s="52">
        <v>2958</v>
      </c>
      <c r="I1029" s="53" t="s">
        <v>1621</v>
      </c>
      <c r="J1029" s="53" t="s">
        <v>1621</v>
      </c>
      <c r="K1029" s="53">
        <v>10139</v>
      </c>
      <c r="L1029" s="53">
        <v>15398</v>
      </c>
      <c r="M1029" s="53">
        <v>27236</v>
      </c>
      <c r="N1029" s="53">
        <v>33840</v>
      </c>
      <c r="O1029" s="53">
        <v>38409</v>
      </c>
      <c r="P1029" s="53" t="s">
        <v>1621</v>
      </c>
      <c r="Q1029" s="53" t="s">
        <v>1621</v>
      </c>
    </row>
    <row r="1030" spans="1:17" ht="25.5" x14ac:dyDescent="0.2">
      <c r="A1030" s="34" t="s">
        <v>2734</v>
      </c>
      <c r="B1030" s="35" t="s">
        <v>1821</v>
      </c>
      <c r="C1030" s="46">
        <v>63</v>
      </c>
      <c r="D1030" s="46">
        <v>26888</v>
      </c>
      <c r="E1030" s="43">
        <v>0.2</v>
      </c>
      <c r="F1030" s="46">
        <v>28604</v>
      </c>
      <c r="G1030" s="43">
        <v>-0.7</v>
      </c>
      <c r="H1030" s="52" t="s">
        <v>1621</v>
      </c>
      <c r="I1030" s="53">
        <v>12555</v>
      </c>
      <c r="J1030" s="53">
        <v>15205</v>
      </c>
      <c r="K1030" s="53">
        <v>18339</v>
      </c>
      <c r="L1030" s="47">
        <v>23587</v>
      </c>
      <c r="M1030" s="47">
        <v>29600</v>
      </c>
      <c r="N1030" s="53">
        <v>33433</v>
      </c>
      <c r="O1030" s="53">
        <v>36287</v>
      </c>
      <c r="P1030" s="53">
        <v>42087</v>
      </c>
      <c r="Q1030" s="53" t="s">
        <v>1621</v>
      </c>
    </row>
    <row r="1031" spans="1:17" ht="25.5" x14ac:dyDescent="0.2">
      <c r="A1031" s="56" t="s">
        <v>2735</v>
      </c>
      <c r="B1031" s="35" t="s">
        <v>1823</v>
      </c>
      <c r="C1031" s="52">
        <v>33</v>
      </c>
      <c r="D1031" s="46">
        <v>28953</v>
      </c>
      <c r="E1031" s="55"/>
      <c r="F1031" s="46">
        <v>30423</v>
      </c>
      <c r="G1031" s="43">
        <v>-0.2</v>
      </c>
      <c r="H1031" s="52" t="s">
        <v>1621</v>
      </c>
      <c r="I1031" s="53" t="s">
        <v>1621</v>
      </c>
      <c r="J1031" s="53">
        <v>16553</v>
      </c>
      <c r="K1031" s="53">
        <v>20820</v>
      </c>
      <c r="L1031" s="47">
        <v>26026</v>
      </c>
      <c r="M1031" s="53">
        <v>30094</v>
      </c>
      <c r="N1031" s="53">
        <v>35360</v>
      </c>
      <c r="O1031" s="53">
        <v>40734</v>
      </c>
      <c r="P1031" s="53" t="s">
        <v>1621</v>
      </c>
      <c r="Q1031" s="53" t="s">
        <v>1621</v>
      </c>
    </row>
    <row r="1032" spans="1:17" ht="38.25" x14ac:dyDescent="0.2">
      <c r="A1032" s="56" t="s">
        <v>2736</v>
      </c>
      <c r="B1032" s="35" t="s">
        <v>1825</v>
      </c>
      <c r="C1032" s="52" t="s">
        <v>1621</v>
      </c>
      <c r="D1032" s="52" t="s">
        <v>1621</v>
      </c>
      <c r="E1032" s="55"/>
      <c r="F1032" s="52">
        <v>39411</v>
      </c>
      <c r="G1032" s="55"/>
      <c r="H1032" s="52" t="s">
        <v>1621</v>
      </c>
      <c r="I1032" s="53" t="s">
        <v>1621</v>
      </c>
      <c r="J1032" s="53" t="s">
        <v>1621</v>
      </c>
      <c r="K1032" s="53" t="s">
        <v>1621</v>
      </c>
      <c r="L1032" s="53" t="s">
        <v>1621</v>
      </c>
      <c r="M1032" s="53" t="s">
        <v>1621</v>
      </c>
      <c r="N1032" s="53" t="s">
        <v>1621</v>
      </c>
      <c r="O1032" s="53" t="s">
        <v>1621</v>
      </c>
      <c r="P1032" s="53" t="s">
        <v>1621</v>
      </c>
      <c r="Q1032" s="53" t="s">
        <v>1621</v>
      </c>
    </row>
    <row r="1033" spans="1:17" ht="25.5" x14ac:dyDescent="0.2">
      <c r="A1033" s="56" t="s">
        <v>2737</v>
      </c>
      <c r="B1033" s="35" t="s">
        <v>1827</v>
      </c>
      <c r="C1033" s="52">
        <v>26</v>
      </c>
      <c r="D1033" s="52">
        <v>23993</v>
      </c>
      <c r="E1033" s="43">
        <v>11.4</v>
      </c>
      <c r="F1033" s="46">
        <v>24737</v>
      </c>
      <c r="G1033" s="43">
        <v>-0.9</v>
      </c>
      <c r="H1033" s="52" t="s">
        <v>1621</v>
      </c>
      <c r="I1033" s="53" t="s">
        <v>1621</v>
      </c>
      <c r="J1033" s="53" t="s">
        <v>1621</v>
      </c>
      <c r="K1033" s="53" t="s">
        <v>1621</v>
      </c>
      <c r="L1033" s="53">
        <v>19438</v>
      </c>
      <c r="M1033" s="53">
        <v>26816</v>
      </c>
      <c r="N1033" s="53" t="s">
        <v>1621</v>
      </c>
      <c r="O1033" s="53" t="s">
        <v>1621</v>
      </c>
      <c r="P1033" s="53" t="s">
        <v>1621</v>
      </c>
      <c r="Q1033" s="53" t="s">
        <v>1621</v>
      </c>
    </row>
    <row r="1034" spans="1:17" ht="76.5" x14ac:dyDescent="0.2">
      <c r="A1034" s="34" t="s">
        <v>2738</v>
      </c>
      <c r="B1034" s="35" t="s">
        <v>1829</v>
      </c>
      <c r="C1034" s="52">
        <v>8</v>
      </c>
      <c r="D1034" s="52" t="s">
        <v>1621</v>
      </c>
      <c r="E1034" s="55"/>
      <c r="F1034" s="52">
        <v>21846</v>
      </c>
      <c r="G1034" s="43">
        <v>27.1</v>
      </c>
      <c r="H1034" s="52" t="s">
        <v>1621</v>
      </c>
      <c r="I1034" s="53" t="s">
        <v>1621</v>
      </c>
      <c r="J1034" s="53" t="s">
        <v>1621</v>
      </c>
      <c r="K1034" s="53" t="s">
        <v>1621</v>
      </c>
      <c r="L1034" s="53" t="s">
        <v>1621</v>
      </c>
      <c r="M1034" s="53" t="s">
        <v>1621</v>
      </c>
      <c r="N1034" s="53" t="s">
        <v>1621</v>
      </c>
      <c r="O1034" s="53" t="s">
        <v>1621</v>
      </c>
      <c r="P1034" s="53" t="s">
        <v>1621</v>
      </c>
      <c r="Q1034" s="53" t="s">
        <v>1621</v>
      </c>
    </row>
    <row r="1035" spans="1:17" ht="38.25" x14ac:dyDescent="0.2">
      <c r="A1035" s="56" t="s">
        <v>2739</v>
      </c>
      <c r="B1035" s="35" t="s">
        <v>1831</v>
      </c>
      <c r="C1035" s="52">
        <v>8</v>
      </c>
      <c r="D1035" s="52" t="s">
        <v>1621</v>
      </c>
      <c r="E1035" s="55"/>
      <c r="F1035" s="52">
        <v>21846</v>
      </c>
      <c r="G1035" s="43">
        <v>27.1</v>
      </c>
      <c r="H1035" s="52" t="s">
        <v>1621</v>
      </c>
      <c r="I1035" s="53" t="s">
        <v>1621</v>
      </c>
      <c r="J1035" s="53" t="s">
        <v>1621</v>
      </c>
      <c r="K1035" s="53" t="s">
        <v>1621</v>
      </c>
      <c r="L1035" s="53" t="s">
        <v>1621</v>
      </c>
      <c r="M1035" s="53" t="s">
        <v>1621</v>
      </c>
      <c r="N1035" s="53" t="s">
        <v>1621</v>
      </c>
      <c r="O1035" s="53" t="s">
        <v>1621</v>
      </c>
      <c r="P1035" s="53" t="s">
        <v>1621</v>
      </c>
      <c r="Q1035" s="53" t="s">
        <v>1621</v>
      </c>
    </row>
    <row r="1036" spans="1:17" ht="51" x14ac:dyDescent="0.2">
      <c r="A1036" s="56" t="s">
        <v>2740</v>
      </c>
      <c r="B1036" s="35" t="s">
        <v>1833</v>
      </c>
      <c r="C1036" s="42" t="s">
        <v>1632</v>
      </c>
      <c r="D1036" s="42"/>
      <c r="E1036" s="55"/>
      <c r="F1036" s="42"/>
      <c r="G1036" s="55"/>
      <c r="H1036" s="42"/>
      <c r="I1036" s="44"/>
      <c r="J1036" s="44"/>
      <c r="K1036" s="44"/>
      <c r="L1036" s="44"/>
      <c r="M1036" s="44"/>
      <c r="N1036" s="44"/>
      <c r="O1036" s="44"/>
      <c r="P1036" s="44"/>
      <c r="Q1036" s="44"/>
    </row>
    <row r="1037" spans="1:17" ht="38.25" x14ac:dyDescent="0.2">
      <c r="A1037" s="34" t="s">
        <v>2741</v>
      </c>
      <c r="B1037" s="35" t="s">
        <v>1835</v>
      </c>
      <c r="C1037" s="42" t="s">
        <v>1849</v>
      </c>
      <c r="D1037" s="42"/>
      <c r="E1037" s="55"/>
      <c r="F1037" s="42"/>
      <c r="G1037" s="55"/>
      <c r="H1037" s="42"/>
      <c r="I1037" s="44"/>
      <c r="J1037" s="44"/>
      <c r="K1037" s="44"/>
      <c r="L1037" s="44"/>
      <c r="M1037" s="44"/>
      <c r="N1037" s="44"/>
      <c r="O1037" s="44"/>
      <c r="P1037" s="44"/>
      <c r="Q1037" s="44"/>
    </row>
    <row r="1038" spans="1:17" ht="38.25" x14ac:dyDescent="0.2">
      <c r="A1038" s="56" t="s">
        <v>2742</v>
      </c>
      <c r="B1038" s="35" t="s">
        <v>1837</v>
      </c>
      <c r="C1038" s="52" t="s">
        <v>1621</v>
      </c>
      <c r="D1038" s="52" t="s">
        <v>1621</v>
      </c>
      <c r="E1038" s="55"/>
      <c r="F1038" s="52">
        <v>36971</v>
      </c>
      <c r="G1038" s="43">
        <v>13.6</v>
      </c>
      <c r="H1038" s="52" t="s">
        <v>1621</v>
      </c>
      <c r="I1038" s="53" t="s">
        <v>1621</v>
      </c>
      <c r="J1038" s="53" t="s">
        <v>1621</v>
      </c>
      <c r="K1038" s="53" t="s">
        <v>1621</v>
      </c>
      <c r="L1038" s="53" t="s">
        <v>1621</v>
      </c>
      <c r="M1038" s="53" t="s">
        <v>1621</v>
      </c>
      <c r="N1038" s="53" t="s">
        <v>1621</v>
      </c>
      <c r="O1038" s="53" t="s">
        <v>1621</v>
      </c>
      <c r="P1038" s="53" t="s">
        <v>1621</v>
      </c>
      <c r="Q1038" s="53" t="s">
        <v>1621</v>
      </c>
    </row>
    <row r="1039" spans="1:17" ht="25.5" x14ac:dyDescent="0.2">
      <c r="A1039" s="34" t="s">
        <v>2743</v>
      </c>
      <c r="B1039" s="35" t="s">
        <v>1615</v>
      </c>
      <c r="C1039" s="42">
        <v>1939</v>
      </c>
      <c r="D1039" s="42">
        <v>29569</v>
      </c>
      <c r="E1039" s="43">
        <v>5.6</v>
      </c>
      <c r="F1039" s="42">
        <v>33454</v>
      </c>
      <c r="G1039" s="43">
        <v>5.0999999999999996</v>
      </c>
      <c r="H1039" s="42">
        <v>10003</v>
      </c>
      <c r="I1039" s="44">
        <v>16418</v>
      </c>
      <c r="J1039" s="44">
        <v>19728</v>
      </c>
      <c r="K1039" s="44">
        <v>22249</v>
      </c>
      <c r="L1039" s="44">
        <v>26000</v>
      </c>
      <c r="M1039" s="44">
        <v>34181</v>
      </c>
      <c r="N1039" s="44">
        <v>39270</v>
      </c>
      <c r="O1039" s="44">
        <v>42419</v>
      </c>
      <c r="P1039" s="44">
        <v>45772</v>
      </c>
      <c r="Q1039" s="44">
        <v>58134</v>
      </c>
    </row>
    <row r="1040" spans="1:17" ht="25.5" x14ac:dyDescent="0.2">
      <c r="A1040" s="34" t="s">
        <v>2744</v>
      </c>
      <c r="B1040" s="35" t="s">
        <v>1615</v>
      </c>
      <c r="C1040" s="42">
        <v>235</v>
      </c>
      <c r="D1040" s="42">
        <v>36138</v>
      </c>
      <c r="E1040" s="43">
        <v>6</v>
      </c>
      <c r="F1040" s="42">
        <v>41989</v>
      </c>
      <c r="G1040" s="43">
        <v>7.6</v>
      </c>
      <c r="H1040" s="42">
        <v>21599</v>
      </c>
      <c r="I1040" s="44">
        <v>25748</v>
      </c>
      <c r="J1040" s="44">
        <v>27142</v>
      </c>
      <c r="K1040" s="44">
        <v>28429</v>
      </c>
      <c r="L1040" s="44">
        <v>32000</v>
      </c>
      <c r="M1040" s="44">
        <v>40685</v>
      </c>
      <c r="N1040" s="44">
        <v>45865</v>
      </c>
      <c r="O1040" s="44">
        <v>49373</v>
      </c>
      <c r="P1040" s="47">
        <v>52817</v>
      </c>
      <c r="Q1040" s="53">
        <v>67584</v>
      </c>
    </row>
    <row r="1041" spans="1:17" x14ac:dyDescent="0.2">
      <c r="A1041" s="34" t="s">
        <v>2745</v>
      </c>
      <c r="B1041" s="35" t="s">
        <v>1615</v>
      </c>
      <c r="C1041" s="42">
        <v>202</v>
      </c>
      <c r="D1041" s="42">
        <v>34933</v>
      </c>
      <c r="E1041" s="43">
        <v>4.4000000000000004</v>
      </c>
      <c r="F1041" s="42">
        <v>41115</v>
      </c>
      <c r="G1041" s="43">
        <v>8.3000000000000007</v>
      </c>
      <c r="H1041" s="42">
        <v>21329</v>
      </c>
      <c r="I1041" s="44">
        <v>25477</v>
      </c>
      <c r="J1041" s="44">
        <v>26963</v>
      </c>
      <c r="K1041" s="44">
        <v>28051</v>
      </c>
      <c r="L1041" s="44">
        <v>31403</v>
      </c>
      <c r="M1041" s="44">
        <v>39956</v>
      </c>
      <c r="N1041" s="44">
        <v>44786</v>
      </c>
      <c r="O1041" s="44">
        <v>47856</v>
      </c>
      <c r="P1041" s="47">
        <v>51405</v>
      </c>
      <c r="Q1041" s="53">
        <v>64937</v>
      </c>
    </row>
    <row r="1042" spans="1:17" ht="25.5" x14ac:dyDescent="0.2">
      <c r="A1042" s="34" t="s">
        <v>2746</v>
      </c>
      <c r="B1042" s="35" t="s">
        <v>1615</v>
      </c>
      <c r="C1042" s="42">
        <v>1596</v>
      </c>
      <c r="D1042" s="42">
        <v>28235</v>
      </c>
      <c r="E1042" s="43">
        <v>5.9</v>
      </c>
      <c r="F1042" s="42">
        <v>31813</v>
      </c>
      <c r="G1042" s="43">
        <v>4.3</v>
      </c>
      <c r="H1042" s="42">
        <v>9112</v>
      </c>
      <c r="I1042" s="44">
        <v>14958</v>
      </c>
      <c r="J1042" s="44">
        <v>17821</v>
      </c>
      <c r="K1042" s="44">
        <v>20720</v>
      </c>
      <c r="L1042" s="44">
        <v>24733</v>
      </c>
      <c r="M1042" s="44">
        <v>32490</v>
      </c>
      <c r="N1042" s="44">
        <v>37716</v>
      </c>
      <c r="O1042" s="44">
        <v>40791</v>
      </c>
      <c r="P1042" s="44">
        <v>44418</v>
      </c>
      <c r="Q1042" s="44">
        <v>55902</v>
      </c>
    </row>
    <row r="1043" spans="1:17" ht="25.5" x14ac:dyDescent="0.2">
      <c r="A1043" s="34" t="s">
        <v>2747</v>
      </c>
      <c r="B1043" s="35" t="s">
        <v>1620</v>
      </c>
      <c r="C1043" s="52">
        <v>16</v>
      </c>
      <c r="D1043" s="46">
        <v>26122</v>
      </c>
      <c r="E1043" s="43">
        <v>10.199999999999999</v>
      </c>
      <c r="F1043" s="52">
        <v>30071</v>
      </c>
      <c r="G1043" s="43">
        <v>2.5</v>
      </c>
      <c r="H1043" s="52" t="s">
        <v>1621</v>
      </c>
      <c r="I1043" s="53">
        <v>15861</v>
      </c>
      <c r="J1043" s="47">
        <v>19568</v>
      </c>
      <c r="K1043" s="47">
        <v>20818</v>
      </c>
      <c r="L1043" s="47">
        <v>22527</v>
      </c>
      <c r="M1043" s="53">
        <v>28491</v>
      </c>
      <c r="N1043" s="53">
        <v>32097</v>
      </c>
      <c r="O1043" s="53">
        <v>35531</v>
      </c>
      <c r="P1043" s="53" t="s">
        <v>1621</v>
      </c>
      <c r="Q1043" s="53" t="s">
        <v>1621</v>
      </c>
    </row>
    <row r="1044" spans="1:17" ht="38.25" x14ac:dyDescent="0.2">
      <c r="A1044" s="56" t="s">
        <v>2748</v>
      </c>
      <c r="B1044" s="35" t="s">
        <v>1623</v>
      </c>
      <c r="C1044" s="52">
        <v>14</v>
      </c>
      <c r="D1044" s="46">
        <v>24359</v>
      </c>
      <c r="E1044" s="43">
        <v>5.0999999999999996</v>
      </c>
      <c r="F1044" s="52">
        <v>29446</v>
      </c>
      <c r="G1044" s="43">
        <v>0.9</v>
      </c>
      <c r="H1044" s="52" t="s">
        <v>1621</v>
      </c>
      <c r="I1044" s="53">
        <v>15539</v>
      </c>
      <c r="J1044" s="53">
        <v>18935</v>
      </c>
      <c r="K1044" s="53">
        <v>19998</v>
      </c>
      <c r="L1044" s="53">
        <v>21768</v>
      </c>
      <c r="M1044" s="53">
        <v>27207</v>
      </c>
      <c r="N1044" s="53">
        <v>30605</v>
      </c>
      <c r="O1044" s="53" t="s">
        <v>1621</v>
      </c>
      <c r="P1044" s="53" t="s">
        <v>1621</v>
      </c>
      <c r="Q1044" s="53" t="s">
        <v>1621</v>
      </c>
    </row>
    <row r="1045" spans="1:17" ht="25.5" x14ac:dyDescent="0.2">
      <c r="A1045" s="56" t="s">
        <v>2749</v>
      </c>
      <c r="B1045" s="35" t="s">
        <v>1625</v>
      </c>
      <c r="C1045" s="52" t="s">
        <v>1621</v>
      </c>
      <c r="D1045" s="52">
        <v>36965</v>
      </c>
      <c r="E1045" s="55"/>
      <c r="F1045" s="52">
        <v>37286</v>
      </c>
      <c r="G1045" s="43">
        <v>12.7</v>
      </c>
      <c r="H1045" s="52" t="s">
        <v>1621</v>
      </c>
      <c r="I1045" s="53" t="s">
        <v>1621</v>
      </c>
      <c r="J1045" s="53" t="s">
        <v>1621</v>
      </c>
      <c r="K1045" s="53" t="s">
        <v>1621</v>
      </c>
      <c r="L1045" s="53" t="s">
        <v>1621</v>
      </c>
      <c r="M1045" s="53" t="s">
        <v>1621</v>
      </c>
      <c r="N1045" s="53" t="s">
        <v>1621</v>
      </c>
      <c r="O1045" s="53" t="s">
        <v>1621</v>
      </c>
      <c r="P1045" s="53" t="s">
        <v>1621</v>
      </c>
      <c r="Q1045" s="53" t="s">
        <v>1621</v>
      </c>
    </row>
    <row r="1046" spans="1:17" ht="25.5" x14ac:dyDescent="0.2">
      <c r="A1046" s="56" t="s">
        <v>2750</v>
      </c>
      <c r="B1046" s="35" t="s">
        <v>1627</v>
      </c>
      <c r="C1046" s="52" t="s">
        <v>1621</v>
      </c>
      <c r="D1046" s="52" t="s">
        <v>1621</v>
      </c>
      <c r="E1046" s="55"/>
      <c r="F1046" s="52" t="s">
        <v>1621</v>
      </c>
      <c r="G1046" s="55"/>
      <c r="H1046" s="52" t="s">
        <v>1621</v>
      </c>
      <c r="I1046" s="53" t="s">
        <v>1621</v>
      </c>
      <c r="J1046" s="53" t="s">
        <v>1621</v>
      </c>
      <c r="K1046" s="53" t="s">
        <v>1621</v>
      </c>
      <c r="L1046" s="53" t="s">
        <v>1621</v>
      </c>
      <c r="M1046" s="53" t="s">
        <v>1621</v>
      </c>
      <c r="N1046" s="53" t="s">
        <v>1621</v>
      </c>
      <c r="O1046" s="53" t="s">
        <v>1621</v>
      </c>
      <c r="P1046" s="53" t="s">
        <v>1621</v>
      </c>
      <c r="Q1046" s="53" t="s">
        <v>1621</v>
      </c>
    </row>
    <row r="1047" spans="1:17" ht="25.5" x14ac:dyDescent="0.2">
      <c r="A1047" s="34" t="s">
        <v>2751</v>
      </c>
      <c r="B1047" s="35" t="s">
        <v>1629</v>
      </c>
      <c r="C1047" s="52" t="s">
        <v>1621</v>
      </c>
      <c r="D1047" s="52" t="s">
        <v>1621</v>
      </c>
      <c r="E1047" s="55"/>
      <c r="F1047" s="52">
        <v>46200</v>
      </c>
      <c r="G1047" s="43">
        <v>-5.9</v>
      </c>
      <c r="H1047" s="52" t="s">
        <v>1621</v>
      </c>
      <c r="I1047" s="53" t="s">
        <v>1621</v>
      </c>
      <c r="J1047" s="53" t="s">
        <v>1621</v>
      </c>
      <c r="K1047" s="53" t="s">
        <v>1621</v>
      </c>
      <c r="L1047" s="53" t="s">
        <v>1621</v>
      </c>
      <c r="M1047" s="53" t="s">
        <v>1621</v>
      </c>
      <c r="N1047" s="53" t="s">
        <v>1621</v>
      </c>
      <c r="O1047" s="53" t="s">
        <v>1621</v>
      </c>
      <c r="P1047" s="53" t="s">
        <v>1621</v>
      </c>
      <c r="Q1047" s="53" t="s">
        <v>1621</v>
      </c>
    </row>
    <row r="1048" spans="1:17" ht="25.5" x14ac:dyDescent="0.2">
      <c r="A1048" s="56" t="s">
        <v>2752</v>
      </c>
      <c r="B1048" s="35" t="s">
        <v>1631</v>
      </c>
      <c r="C1048" s="42" t="s">
        <v>1632</v>
      </c>
      <c r="D1048" s="42"/>
      <c r="E1048" s="55"/>
      <c r="F1048" s="42"/>
      <c r="G1048" s="55"/>
      <c r="H1048" s="42"/>
      <c r="I1048" s="44"/>
      <c r="J1048" s="44"/>
      <c r="K1048" s="44"/>
      <c r="L1048" s="44"/>
      <c r="M1048" s="44"/>
      <c r="N1048" s="44"/>
      <c r="O1048" s="44"/>
      <c r="P1048" s="44"/>
      <c r="Q1048" s="44"/>
    </row>
    <row r="1049" spans="1:17" ht="25.5" x14ac:dyDescent="0.2">
      <c r="A1049" s="56" t="s">
        <v>2753</v>
      </c>
      <c r="B1049" s="35" t="s">
        <v>1634</v>
      </c>
      <c r="C1049" s="52" t="s">
        <v>1621</v>
      </c>
      <c r="D1049" s="52">
        <v>56480</v>
      </c>
      <c r="E1049" s="55"/>
      <c r="F1049" s="46">
        <v>61060</v>
      </c>
      <c r="G1049" s="55"/>
      <c r="H1049" s="52" t="s">
        <v>1621</v>
      </c>
      <c r="I1049" s="53" t="s">
        <v>1621</v>
      </c>
      <c r="J1049" s="53" t="s">
        <v>1621</v>
      </c>
      <c r="K1049" s="53" t="s">
        <v>1621</v>
      </c>
      <c r="L1049" s="53" t="s">
        <v>1621</v>
      </c>
      <c r="M1049" s="53" t="s">
        <v>1621</v>
      </c>
      <c r="N1049" s="53" t="s">
        <v>1621</v>
      </c>
      <c r="O1049" s="53" t="s">
        <v>1621</v>
      </c>
      <c r="P1049" s="53" t="s">
        <v>1621</v>
      </c>
      <c r="Q1049" s="53" t="s">
        <v>1621</v>
      </c>
    </row>
    <row r="1050" spans="1:17" ht="25.5" x14ac:dyDescent="0.2">
      <c r="A1050" s="56" t="s">
        <v>2754</v>
      </c>
      <c r="B1050" s="35" t="s">
        <v>1636</v>
      </c>
      <c r="C1050" s="42" t="s">
        <v>1632</v>
      </c>
      <c r="D1050" s="42"/>
      <c r="E1050" s="55"/>
      <c r="F1050" s="42"/>
      <c r="G1050" s="55"/>
      <c r="H1050" s="42"/>
      <c r="I1050" s="44"/>
      <c r="J1050" s="44"/>
      <c r="K1050" s="44"/>
      <c r="L1050" s="44"/>
      <c r="M1050" s="44"/>
      <c r="N1050" s="44"/>
      <c r="O1050" s="44"/>
      <c r="P1050" s="44"/>
      <c r="Q1050" s="44"/>
    </row>
    <row r="1051" spans="1:17" ht="25.5" x14ac:dyDescent="0.2">
      <c r="A1051" s="56" t="s">
        <v>2755</v>
      </c>
      <c r="B1051" s="35" t="s">
        <v>1638</v>
      </c>
      <c r="C1051" s="52" t="s">
        <v>1621</v>
      </c>
      <c r="D1051" s="52" t="s">
        <v>1621</v>
      </c>
      <c r="E1051" s="55"/>
      <c r="F1051" s="52">
        <v>42029</v>
      </c>
      <c r="G1051" s="43">
        <v>-8.9</v>
      </c>
      <c r="H1051" s="52" t="s">
        <v>1621</v>
      </c>
      <c r="I1051" s="53" t="s">
        <v>1621</v>
      </c>
      <c r="J1051" s="53" t="s">
        <v>1621</v>
      </c>
      <c r="K1051" s="53" t="s">
        <v>1621</v>
      </c>
      <c r="L1051" s="53" t="s">
        <v>1621</v>
      </c>
      <c r="M1051" s="53" t="s">
        <v>1621</v>
      </c>
      <c r="N1051" s="53" t="s">
        <v>1621</v>
      </c>
      <c r="O1051" s="53" t="s">
        <v>1621</v>
      </c>
      <c r="P1051" s="53" t="s">
        <v>1621</v>
      </c>
      <c r="Q1051" s="53" t="s">
        <v>1621</v>
      </c>
    </row>
    <row r="1052" spans="1:17" ht="25.5" x14ac:dyDescent="0.2">
      <c r="A1052" s="56" t="s">
        <v>2756</v>
      </c>
      <c r="B1052" s="35" t="s">
        <v>1640</v>
      </c>
      <c r="C1052" s="42" t="s">
        <v>1632</v>
      </c>
      <c r="D1052" s="42"/>
      <c r="E1052" s="55"/>
      <c r="F1052" s="42"/>
      <c r="G1052" s="55"/>
      <c r="H1052" s="42"/>
      <c r="I1052" s="44"/>
      <c r="J1052" s="44"/>
      <c r="K1052" s="44"/>
      <c r="L1052" s="44"/>
      <c r="M1052" s="44"/>
      <c r="N1052" s="44"/>
      <c r="O1052" s="44"/>
      <c r="P1052" s="44"/>
      <c r="Q1052" s="44"/>
    </row>
    <row r="1053" spans="1:17" ht="25.5" x14ac:dyDescent="0.2">
      <c r="A1053" s="34" t="s">
        <v>2757</v>
      </c>
      <c r="B1053" s="35" t="s">
        <v>1642</v>
      </c>
      <c r="C1053" s="42">
        <v>202</v>
      </c>
      <c r="D1053" s="42">
        <v>34933</v>
      </c>
      <c r="E1053" s="43">
        <v>4.4000000000000004</v>
      </c>
      <c r="F1053" s="42">
        <v>41115</v>
      </c>
      <c r="G1053" s="43">
        <v>8.3000000000000007</v>
      </c>
      <c r="H1053" s="42">
        <v>21329</v>
      </c>
      <c r="I1053" s="44">
        <v>25477</v>
      </c>
      <c r="J1053" s="44">
        <v>26963</v>
      </c>
      <c r="K1053" s="44">
        <v>28051</v>
      </c>
      <c r="L1053" s="44">
        <v>31403</v>
      </c>
      <c r="M1053" s="44">
        <v>39956</v>
      </c>
      <c r="N1053" s="44">
        <v>44786</v>
      </c>
      <c r="O1053" s="44">
        <v>47856</v>
      </c>
      <c r="P1053" s="47">
        <v>51405</v>
      </c>
      <c r="Q1053" s="53">
        <v>64937</v>
      </c>
    </row>
    <row r="1054" spans="1:17" ht="25.5" x14ac:dyDescent="0.2">
      <c r="A1054" s="56" t="s">
        <v>2758</v>
      </c>
      <c r="B1054" s="35" t="s">
        <v>1644</v>
      </c>
      <c r="C1054" s="52">
        <v>20</v>
      </c>
      <c r="D1054" s="46">
        <v>28632</v>
      </c>
      <c r="E1054" s="43">
        <v>3.8</v>
      </c>
      <c r="F1054" s="46">
        <v>32732</v>
      </c>
      <c r="G1054" s="43">
        <v>10.4</v>
      </c>
      <c r="H1054" s="52" t="s">
        <v>1621</v>
      </c>
      <c r="I1054" s="53">
        <v>22095</v>
      </c>
      <c r="J1054" s="47">
        <v>22664</v>
      </c>
      <c r="K1054" s="47">
        <v>25553</v>
      </c>
      <c r="L1054" s="47">
        <v>27346</v>
      </c>
      <c r="M1054" s="47">
        <v>32882</v>
      </c>
      <c r="N1054" s="53">
        <v>36279</v>
      </c>
      <c r="O1054" s="53">
        <v>37821</v>
      </c>
      <c r="P1054" s="53" t="s">
        <v>1621</v>
      </c>
      <c r="Q1054" s="53" t="s">
        <v>1621</v>
      </c>
    </row>
    <row r="1055" spans="1:17" ht="25.5" x14ac:dyDescent="0.2">
      <c r="A1055" s="56" t="s">
        <v>2759</v>
      </c>
      <c r="B1055" s="35" t="s">
        <v>1646</v>
      </c>
      <c r="C1055" s="52" t="s">
        <v>1621</v>
      </c>
      <c r="D1055" s="52">
        <v>29985</v>
      </c>
      <c r="E1055" s="55"/>
      <c r="F1055" s="52">
        <v>28484</v>
      </c>
      <c r="G1055" s="43">
        <v>2.9</v>
      </c>
      <c r="H1055" s="52" t="s">
        <v>1621</v>
      </c>
      <c r="I1055" s="53" t="s">
        <v>1621</v>
      </c>
      <c r="J1055" s="53" t="s">
        <v>1621</v>
      </c>
      <c r="K1055" s="53" t="s">
        <v>1621</v>
      </c>
      <c r="L1055" s="53" t="s">
        <v>1621</v>
      </c>
      <c r="M1055" s="53" t="s">
        <v>1621</v>
      </c>
      <c r="N1055" s="53" t="s">
        <v>1621</v>
      </c>
      <c r="O1055" s="53" t="s">
        <v>1621</v>
      </c>
      <c r="P1055" s="53" t="s">
        <v>1621</v>
      </c>
      <c r="Q1055" s="53" t="s">
        <v>1621</v>
      </c>
    </row>
    <row r="1056" spans="1:17" ht="25.5" x14ac:dyDescent="0.2">
      <c r="A1056" s="56" t="s">
        <v>2760</v>
      </c>
      <c r="B1056" s="35" t="s">
        <v>1648</v>
      </c>
      <c r="C1056" s="42" t="s">
        <v>1632</v>
      </c>
      <c r="D1056" s="42"/>
      <c r="E1056" s="55"/>
      <c r="F1056" s="42"/>
      <c r="G1056" s="55"/>
      <c r="H1056" s="42"/>
      <c r="I1056" s="44"/>
      <c r="J1056" s="44"/>
      <c r="K1056" s="44"/>
      <c r="L1056" s="44"/>
      <c r="M1056" s="44"/>
      <c r="N1056" s="44"/>
      <c r="O1056" s="44"/>
      <c r="P1056" s="44"/>
      <c r="Q1056" s="44"/>
    </row>
    <row r="1057" spans="1:17" ht="25.5" x14ac:dyDescent="0.2">
      <c r="A1057" s="56" t="s">
        <v>2761</v>
      </c>
      <c r="B1057" s="35" t="s">
        <v>1650</v>
      </c>
      <c r="C1057" s="52" t="s">
        <v>1621</v>
      </c>
      <c r="D1057" s="52" t="s">
        <v>1621</v>
      </c>
      <c r="E1057" s="55"/>
      <c r="F1057" s="52" t="s">
        <v>1621</v>
      </c>
      <c r="G1057" s="55"/>
      <c r="H1057" s="52" t="s">
        <v>1621</v>
      </c>
      <c r="I1057" s="53" t="s">
        <v>1621</v>
      </c>
      <c r="J1057" s="53" t="s">
        <v>1621</v>
      </c>
      <c r="K1057" s="53" t="s">
        <v>1621</v>
      </c>
      <c r="L1057" s="53" t="s">
        <v>1621</v>
      </c>
      <c r="M1057" s="53" t="s">
        <v>1621</v>
      </c>
      <c r="N1057" s="53" t="s">
        <v>1621</v>
      </c>
      <c r="O1057" s="53" t="s">
        <v>1621</v>
      </c>
      <c r="P1057" s="53" t="s">
        <v>1621</v>
      </c>
      <c r="Q1057" s="53" t="s">
        <v>1621</v>
      </c>
    </row>
    <row r="1058" spans="1:17" ht="25.5" x14ac:dyDescent="0.2">
      <c r="A1058" s="56" t="s">
        <v>2762</v>
      </c>
      <c r="B1058" s="35" t="s">
        <v>1652</v>
      </c>
      <c r="C1058" s="42" t="s">
        <v>1849</v>
      </c>
      <c r="D1058" s="42"/>
      <c r="E1058" s="55"/>
      <c r="F1058" s="42"/>
      <c r="G1058" s="55"/>
      <c r="H1058" s="42"/>
      <c r="I1058" s="44"/>
      <c r="J1058" s="44"/>
      <c r="K1058" s="44"/>
      <c r="L1058" s="44"/>
      <c r="M1058" s="44"/>
      <c r="N1058" s="44"/>
      <c r="O1058" s="44"/>
      <c r="P1058" s="44"/>
      <c r="Q1058" s="44"/>
    </row>
    <row r="1059" spans="1:17" ht="25.5" x14ac:dyDescent="0.2">
      <c r="A1059" s="56" t="s">
        <v>2763</v>
      </c>
      <c r="B1059" s="35" t="s">
        <v>1654</v>
      </c>
      <c r="C1059" s="52" t="s">
        <v>1621</v>
      </c>
      <c r="D1059" s="52">
        <v>21701</v>
      </c>
      <c r="E1059" s="55"/>
      <c r="F1059" s="46">
        <v>24299</v>
      </c>
      <c r="G1059" s="43">
        <v>49.8</v>
      </c>
      <c r="H1059" s="52" t="s">
        <v>1621</v>
      </c>
      <c r="I1059" s="53" t="s">
        <v>1621</v>
      </c>
      <c r="J1059" s="53" t="s">
        <v>1621</v>
      </c>
      <c r="K1059" s="53" t="s">
        <v>1621</v>
      </c>
      <c r="L1059" s="53" t="s">
        <v>1621</v>
      </c>
      <c r="M1059" s="53" t="s">
        <v>1621</v>
      </c>
      <c r="N1059" s="53" t="s">
        <v>1621</v>
      </c>
      <c r="O1059" s="53" t="s">
        <v>1621</v>
      </c>
      <c r="P1059" s="53" t="s">
        <v>1621</v>
      </c>
      <c r="Q1059" s="53" t="s">
        <v>1621</v>
      </c>
    </row>
    <row r="1060" spans="1:17" ht="63.75" x14ac:dyDescent="0.2">
      <c r="A1060" s="56" t="s">
        <v>2764</v>
      </c>
      <c r="B1060" s="35" t="s">
        <v>1656</v>
      </c>
      <c r="C1060" s="52" t="s">
        <v>1621</v>
      </c>
      <c r="D1060" s="52" t="s">
        <v>1621</v>
      </c>
      <c r="E1060" s="55"/>
      <c r="F1060" s="52">
        <v>26445</v>
      </c>
      <c r="G1060" s="43">
        <v>11.2</v>
      </c>
      <c r="H1060" s="52" t="s">
        <v>1621</v>
      </c>
      <c r="I1060" s="53" t="s">
        <v>1621</v>
      </c>
      <c r="J1060" s="53" t="s">
        <v>1621</v>
      </c>
      <c r="K1060" s="53" t="s">
        <v>1621</v>
      </c>
      <c r="L1060" s="53" t="s">
        <v>1621</v>
      </c>
      <c r="M1060" s="53">
        <v>27880</v>
      </c>
      <c r="N1060" s="53" t="s">
        <v>1621</v>
      </c>
      <c r="O1060" s="53" t="s">
        <v>1621</v>
      </c>
      <c r="P1060" s="53" t="s">
        <v>1621</v>
      </c>
      <c r="Q1060" s="53" t="s">
        <v>1621</v>
      </c>
    </row>
    <row r="1061" spans="1:17" ht="25.5" x14ac:dyDescent="0.2">
      <c r="A1061" s="56" t="s">
        <v>2765</v>
      </c>
      <c r="B1061" s="35" t="s">
        <v>1658</v>
      </c>
      <c r="C1061" s="52" t="s">
        <v>1621</v>
      </c>
      <c r="D1061" s="52" t="s">
        <v>1621</v>
      </c>
      <c r="E1061" s="55"/>
      <c r="F1061" s="52">
        <v>35632</v>
      </c>
      <c r="G1061" s="43">
        <v>6.5</v>
      </c>
      <c r="H1061" s="52" t="s">
        <v>1621</v>
      </c>
      <c r="I1061" s="53" t="s">
        <v>1621</v>
      </c>
      <c r="J1061" s="53" t="s">
        <v>1621</v>
      </c>
      <c r="K1061" s="53" t="s">
        <v>1621</v>
      </c>
      <c r="L1061" s="53" t="s">
        <v>1621</v>
      </c>
      <c r="M1061" s="53" t="s">
        <v>1621</v>
      </c>
      <c r="N1061" s="53" t="s">
        <v>1621</v>
      </c>
      <c r="O1061" s="53" t="s">
        <v>1621</v>
      </c>
      <c r="P1061" s="53" t="s">
        <v>1621</v>
      </c>
      <c r="Q1061" s="53" t="s">
        <v>1621</v>
      </c>
    </row>
    <row r="1062" spans="1:17" ht="25.5" x14ac:dyDescent="0.2">
      <c r="A1062" s="56" t="s">
        <v>2766</v>
      </c>
      <c r="B1062" s="35" t="s">
        <v>1660</v>
      </c>
      <c r="C1062" s="52" t="s">
        <v>1621</v>
      </c>
      <c r="D1062" s="52" t="s">
        <v>1621</v>
      </c>
      <c r="E1062" s="55"/>
      <c r="F1062" s="52">
        <v>27546</v>
      </c>
      <c r="G1062" s="43">
        <v>4.2</v>
      </c>
      <c r="H1062" s="52" t="s">
        <v>1621</v>
      </c>
      <c r="I1062" s="53" t="s">
        <v>1621</v>
      </c>
      <c r="J1062" s="53" t="s">
        <v>1621</v>
      </c>
      <c r="K1062" s="53" t="s">
        <v>1621</v>
      </c>
      <c r="L1062" s="53">
        <v>23607</v>
      </c>
      <c r="M1062" s="53" t="s">
        <v>1621</v>
      </c>
      <c r="N1062" s="53" t="s">
        <v>1621</v>
      </c>
      <c r="O1062" s="53" t="s">
        <v>1621</v>
      </c>
      <c r="P1062" s="53" t="s">
        <v>1621</v>
      </c>
      <c r="Q1062" s="53" t="s">
        <v>1621</v>
      </c>
    </row>
    <row r="1063" spans="1:17" ht="38.25" x14ac:dyDescent="0.2">
      <c r="A1063" s="56" t="s">
        <v>2767</v>
      </c>
      <c r="B1063" s="35" t="s">
        <v>1662</v>
      </c>
      <c r="C1063" s="42" t="s">
        <v>1632</v>
      </c>
      <c r="D1063" s="42"/>
      <c r="E1063" s="55"/>
      <c r="F1063" s="42"/>
      <c r="G1063" s="55"/>
      <c r="H1063" s="42"/>
      <c r="I1063" s="44"/>
      <c r="J1063" s="44"/>
      <c r="K1063" s="44"/>
      <c r="L1063" s="44"/>
      <c r="M1063" s="44"/>
      <c r="N1063" s="44"/>
      <c r="O1063" s="44"/>
      <c r="P1063" s="44"/>
      <c r="Q1063" s="44"/>
    </row>
    <row r="1064" spans="1:17" ht="25.5" x14ac:dyDescent="0.2">
      <c r="A1064" s="56" t="s">
        <v>2768</v>
      </c>
      <c r="B1064" s="35" t="s">
        <v>1664</v>
      </c>
      <c r="C1064" s="52" t="s">
        <v>1621</v>
      </c>
      <c r="D1064" s="52" t="s">
        <v>1621</v>
      </c>
      <c r="E1064" s="55"/>
      <c r="F1064" s="52">
        <v>41620</v>
      </c>
      <c r="G1064" s="43">
        <v>16.399999999999999</v>
      </c>
      <c r="H1064" s="52" t="s">
        <v>1621</v>
      </c>
      <c r="I1064" s="53" t="s">
        <v>1621</v>
      </c>
      <c r="J1064" s="53" t="s">
        <v>1621</v>
      </c>
      <c r="K1064" s="53" t="s">
        <v>1621</v>
      </c>
      <c r="L1064" s="53" t="s">
        <v>1621</v>
      </c>
      <c r="M1064" s="53" t="s">
        <v>1621</v>
      </c>
      <c r="N1064" s="53" t="s">
        <v>1621</v>
      </c>
      <c r="O1064" s="53" t="s">
        <v>1621</v>
      </c>
      <c r="P1064" s="53" t="s">
        <v>1621</v>
      </c>
      <c r="Q1064" s="53" t="s">
        <v>1621</v>
      </c>
    </row>
    <row r="1065" spans="1:17" ht="38.25" x14ac:dyDescent="0.2">
      <c r="A1065" s="56" t="s">
        <v>2769</v>
      </c>
      <c r="B1065" s="35" t="s">
        <v>1666</v>
      </c>
      <c r="C1065" s="52" t="s">
        <v>1621</v>
      </c>
      <c r="D1065" s="52">
        <v>31569</v>
      </c>
      <c r="E1065" s="43">
        <v>1.7</v>
      </c>
      <c r="F1065" s="46">
        <v>34081</v>
      </c>
      <c r="G1065" s="43">
        <v>-5.2</v>
      </c>
      <c r="H1065" s="52" t="s">
        <v>1621</v>
      </c>
      <c r="I1065" s="53" t="s">
        <v>1621</v>
      </c>
      <c r="J1065" s="53" t="s">
        <v>1621</v>
      </c>
      <c r="K1065" s="53" t="s">
        <v>1621</v>
      </c>
      <c r="L1065" s="47">
        <v>30604</v>
      </c>
      <c r="M1065" s="53">
        <v>33740</v>
      </c>
      <c r="N1065" s="53" t="s">
        <v>1621</v>
      </c>
      <c r="O1065" s="53" t="s">
        <v>1621</v>
      </c>
      <c r="P1065" s="53" t="s">
        <v>1621</v>
      </c>
      <c r="Q1065" s="53" t="s">
        <v>1621</v>
      </c>
    </row>
    <row r="1066" spans="1:17" ht="25.5" x14ac:dyDescent="0.2">
      <c r="A1066" s="56" t="s">
        <v>2770</v>
      </c>
      <c r="B1066" s="35" t="s">
        <v>1668</v>
      </c>
      <c r="C1066" s="52" t="s">
        <v>1621</v>
      </c>
      <c r="D1066" s="46">
        <v>28558</v>
      </c>
      <c r="E1066" s="43">
        <v>-0.8</v>
      </c>
      <c r="F1066" s="52" t="s">
        <v>1621</v>
      </c>
      <c r="G1066" s="55"/>
      <c r="H1066" s="52" t="s">
        <v>1621</v>
      </c>
      <c r="I1066" s="53">
        <v>22738</v>
      </c>
      <c r="J1066" s="47">
        <v>23885</v>
      </c>
      <c r="K1066" s="47">
        <v>25294</v>
      </c>
      <c r="L1066" s="47">
        <v>27112</v>
      </c>
      <c r="M1066" s="53">
        <v>31861</v>
      </c>
      <c r="N1066" s="53" t="s">
        <v>1621</v>
      </c>
      <c r="O1066" s="53" t="s">
        <v>1621</v>
      </c>
      <c r="P1066" s="53" t="s">
        <v>1621</v>
      </c>
      <c r="Q1066" s="53" t="s">
        <v>1621</v>
      </c>
    </row>
    <row r="1067" spans="1:17" ht="25.5" x14ac:dyDescent="0.2">
      <c r="A1067" s="56" t="s">
        <v>2771</v>
      </c>
      <c r="B1067" s="35" t="s">
        <v>1670</v>
      </c>
      <c r="C1067" s="52" t="s">
        <v>1621</v>
      </c>
      <c r="D1067" s="52" t="s">
        <v>1621</v>
      </c>
      <c r="E1067" s="55"/>
      <c r="F1067" s="52" t="s">
        <v>1621</v>
      </c>
      <c r="G1067" s="55"/>
      <c r="H1067" s="52" t="s">
        <v>1621</v>
      </c>
      <c r="I1067" s="53" t="s">
        <v>1621</v>
      </c>
      <c r="J1067" s="53" t="s">
        <v>1621</v>
      </c>
      <c r="K1067" s="53" t="s">
        <v>1621</v>
      </c>
      <c r="L1067" s="53">
        <v>33201</v>
      </c>
      <c r="M1067" s="53" t="s">
        <v>1621</v>
      </c>
      <c r="N1067" s="53" t="s">
        <v>1621</v>
      </c>
      <c r="O1067" s="53" t="s">
        <v>1621</v>
      </c>
      <c r="P1067" s="53" t="s">
        <v>1621</v>
      </c>
      <c r="Q1067" s="53" t="s">
        <v>1621</v>
      </c>
    </row>
    <row r="1068" spans="1:17" ht="25.5" x14ac:dyDescent="0.2">
      <c r="A1068" s="56" t="s">
        <v>2772</v>
      </c>
      <c r="B1068" s="35" t="s">
        <v>1672</v>
      </c>
      <c r="C1068" s="52" t="s">
        <v>1621</v>
      </c>
      <c r="D1068" s="52" t="s">
        <v>1621</v>
      </c>
      <c r="E1068" s="55"/>
      <c r="F1068" s="52">
        <v>33389</v>
      </c>
      <c r="G1068" s="43">
        <v>13.2</v>
      </c>
      <c r="H1068" s="52" t="s">
        <v>1621</v>
      </c>
      <c r="I1068" s="53" t="s">
        <v>1621</v>
      </c>
      <c r="J1068" s="53" t="s">
        <v>1621</v>
      </c>
      <c r="K1068" s="53" t="s">
        <v>1621</v>
      </c>
      <c r="L1068" s="53" t="s">
        <v>1621</v>
      </c>
      <c r="M1068" s="53" t="s">
        <v>1621</v>
      </c>
      <c r="N1068" s="53" t="s">
        <v>1621</v>
      </c>
      <c r="O1068" s="53" t="s">
        <v>1621</v>
      </c>
      <c r="P1068" s="53" t="s">
        <v>1621</v>
      </c>
      <c r="Q1068" s="53" t="s">
        <v>1621</v>
      </c>
    </row>
    <row r="1069" spans="1:17" ht="38.25" x14ac:dyDescent="0.2">
      <c r="A1069" s="56" t="s">
        <v>2773</v>
      </c>
      <c r="B1069" s="35" t="s">
        <v>1674</v>
      </c>
      <c r="C1069" s="52">
        <v>21</v>
      </c>
      <c r="D1069" s="46">
        <v>34024</v>
      </c>
      <c r="E1069" s="43">
        <v>3.3</v>
      </c>
      <c r="F1069" s="46">
        <v>38892</v>
      </c>
      <c r="G1069" s="43">
        <v>6.7</v>
      </c>
      <c r="H1069" s="52">
        <v>19821</v>
      </c>
      <c r="I1069" s="47">
        <v>25260</v>
      </c>
      <c r="J1069" s="47">
        <v>27041</v>
      </c>
      <c r="K1069" s="47">
        <v>28098</v>
      </c>
      <c r="L1069" s="47">
        <v>31388</v>
      </c>
      <c r="M1069" s="47">
        <v>37567</v>
      </c>
      <c r="N1069" s="53">
        <v>42764</v>
      </c>
      <c r="O1069" s="53" t="s">
        <v>1621</v>
      </c>
      <c r="P1069" s="53" t="s">
        <v>1621</v>
      </c>
      <c r="Q1069" s="53" t="s">
        <v>1621</v>
      </c>
    </row>
    <row r="1070" spans="1:17" ht="38.25" x14ac:dyDescent="0.2">
      <c r="A1070" s="56" t="s">
        <v>2774</v>
      </c>
      <c r="B1070" s="35" t="s">
        <v>1676</v>
      </c>
      <c r="C1070" s="52">
        <v>15</v>
      </c>
      <c r="D1070" s="52">
        <v>42156</v>
      </c>
      <c r="E1070" s="43">
        <v>-5.7</v>
      </c>
      <c r="F1070" s="46">
        <v>48731</v>
      </c>
      <c r="G1070" s="43">
        <v>-0.1</v>
      </c>
      <c r="H1070" s="52">
        <v>22355</v>
      </c>
      <c r="I1070" s="47">
        <v>26830</v>
      </c>
      <c r="J1070" s="53">
        <v>27215</v>
      </c>
      <c r="K1070" s="53">
        <v>30489</v>
      </c>
      <c r="L1070" s="53">
        <v>35914</v>
      </c>
      <c r="M1070" s="53">
        <v>49240</v>
      </c>
      <c r="N1070" s="53" t="s">
        <v>1621</v>
      </c>
      <c r="O1070" s="53" t="s">
        <v>1621</v>
      </c>
      <c r="P1070" s="53" t="s">
        <v>1621</v>
      </c>
      <c r="Q1070" s="53" t="s">
        <v>1621</v>
      </c>
    </row>
    <row r="1071" spans="1:17" ht="25.5" x14ac:dyDescent="0.2">
      <c r="A1071" s="56" t="s">
        <v>2775</v>
      </c>
      <c r="B1071" s="35" t="s">
        <v>1678</v>
      </c>
      <c r="C1071" s="52">
        <v>14</v>
      </c>
      <c r="D1071" s="52">
        <v>31522</v>
      </c>
      <c r="E1071" s="43">
        <v>3.9</v>
      </c>
      <c r="F1071" s="52">
        <v>41596</v>
      </c>
      <c r="G1071" s="43">
        <v>7.2</v>
      </c>
      <c r="H1071" s="52">
        <v>21990</v>
      </c>
      <c r="I1071" s="53">
        <v>25266</v>
      </c>
      <c r="J1071" s="47">
        <v>26667</v>
      </c>
      <c r="K1071" s="47">
        <v>27220</v>
      </c>
      <c r="L1071" s="47">
        <v>29124</v>
      </c>
      <c r="M1071" s="53">
        <v>36189</v>
      </c>
      <c r="N1071" s="53">
        <v>45514</v>
      </c>
      <c r="O1071" s="53" t="s">
        <v>1621</v>
      </c>
      <c r="P1071" s="53" t="s">
        <v>1621</v>
      </c>
      <c r="Q1071" s="53" t="s">
        <v>1621</v>
      </c>
    </row>
    <row r="1072" spans="1:17" ht="25.5" x14ac:dyDescent="0.2">
      <c r="A1072" s="56" t="s">
        <v>2776</v>
      </c>
      <c r="B1072" s="35" t="s">
        <v>1680</v>
      </c>
      <c r="C1072" s="52">
        <v>20</v>
      </c>
      <c r="D1072" s="46">
        <v>37969</v>
      </c>
      <c r="E1072" s="43">
        <v>1.7</v>
      </c>
      <c r="F1072" s="46">
        <v>46238</v>
      </c>
      <c r="G1072" s="43">
        <v>6.9</v>
      </c>
      <c r="H1072" s="52">
        <v>23539</v>
      </c>
      <c r="I1072" s="44">
        <v>26927</v>
      </c>
      <c r="J1072" s="47">
        <v>28031</v>
      </c>
      <c r="K1072" s="47">
        <v>28957</v>
      </c>
      <c r="L1072" s="47">
        <v>33078</v>
      </c>
      <c r="M1072" s="53">
        <v>41305</v>
      </c>
      <c r="N1072" s="53" t="s">
        <v>1621</v>
      </c>
      <c r="O1072" s="53" t="s">
        <v>1621</v>
      </c>
      <c r="P1072" s="53" t="s">
        <v>1621</v>
      </c>
      <c r="Q1072" s="53" t="s">
        <v>1621</v>
      </c>
    </row>
    <row r="1073" spans="1:17" ht="38.25" x14ac:dyDescent="0.2">
      <c r="A1073" s="56" t="s">
        <v>2777</v>
      </c>
      <c r="B1073" s="35" t="s">
        <v>1682</v>
      </c>
      <c r="C1073" s="52" t="s">
        <v>1621</v>
      </c>
      <c r="D1073" s="52">
        <v>38265</v>
      </c>
      <c r="E1073" s="55"/>
      <c r="F1073" s="46">
        <v>39793</v>
      </c>
      <c r="G1073" s="43">
        <v>17</v>
      </c>
      <c r="H1073" s="52" t="s">
        <v>1621</v>
      </c>
      <c r="I1073" s="53" t="s">
        <v>1621</v>
      </c>
      <c r="J1073" s="53" t="s">
        <v>1621</v>
      </c>
      <c r="K1073" s="53" t="s">
        <v>1621</v>
      </c>
      <c r="L1073" s="53" t="s">
        <v>1621</v>
      </c>
      <c r="M1073" s="53" t="s">
        <v>1621</v>
      </c>
      <c r="N1073" s="53" t="s">
        <v>1621</v>
      </c>
      <c r="O1073" s="53" t="s">
        <v>1621</v>
      </c>
      <c r="P1073" s="53" t="s">
        <v>1621</v>
      </c>
      <c r="Q1073" s="53" t="s">
        <v>1621</v>
      </c>
    </row>
    <row r="1074" spans="1:17" ht="25.5" x14ac:dyDescent="0.2">
      <c r="A1074" s="56" t="s">
        <v>2778</v>
      </c>
      <c r="B1074" s="35" t="s">
        <v>1684</v>
      </c>
      <c r="C1074" s="46">
        <v>42</v>
      </c>
      <c r="D1074" s="42">
        <v>44129</v>
      </c>
      <c r="E1074" s="43">
        <v>5.7</v>
      </c>
      <c r="F1074" s="42">
        <v>47196</v>
      </c>
      <c r="G1074" s="43">
        <v>5</v>
      </c>
      <c r="H1074" s="46">
        <v>29900</v>
      </c>
      <c r="I1074" s="44">
        <v>34429</v>
      </c>
      <c r="J1074" s="44">
        <v>35421</v>
      </c>
      <c r="K1074" s="44">
        <v>37317</v>
      </c>
      <c r="L1074" s="44">
        <v>40994</v>
      </c>
      <c r="M1074" s="47">
        <v>47399</v>
      </c>
      <c r="N1074" s="47">
        <v>51460</v>
      </c>
      <c r="O1074" s="47">
        <v>54443</v>
      </c>
      <c r="P1074" s="53">
        <v>57517</v>
      </c>
      <c r="Q1074" s="53" t="s">
        <v>1621</v>
      </c>
    </row>
    <row r="1075" spans="1:17" ht="25.5" x14ac:dyDescent="0.2">
      <c r="A1075" s="56" t="s">
        <v>2779</v>
      </c>
      <c r="B1075" s="35" t="s">
        <v>1686</v>
      </c>
      <c r="C1075" s="52" t="s">
        <v>1621</v>
      </c>
      <c r="D1075" s="52">
        <v>28059</v>
      </c>
      <c r="E1075" s="43">
        <v>-5.3</v>
      </c>
      <c r="F1075" s="46">
        <v>31398</v>
      </c>
      <c r="G1075" s="43">
        <v>-2.9</v>
      </c>
      <c r="H1075" s="52" t="s">
        <v>1621</v>
      </c>
      <c r="I1075" s="53">
        <v>22676</v>
      </c>
      <c r="J1075" s="53">
        <v>23001</v>
      </c>
      <c r="K1075" s="47">
        <v>23650</v>
      </c>
      <c r="L1075" s="53">
        <v>25408</v>
      </c>
      <c r="M1075" s="53">
        <v>32345</v>
      </c>
      <c r="N1075" s="53" t="s">
        <v>1621</v>
      </c>
      <c r="O1075" s="53" t="s">
        <v>1621</v>
      </c>
      <c r="P1075" s="53" t="s">
        <v>1621</v>
      </c>
      <c r="Q1075" s="53" t="s">
        <v>1621</v>
      </c>
    </row>
    <row r="1076" spans="1:17" ht="25.5" x14ac:dyDescent="0.2">
      <c r="A1076" s="56" t="s">
        <v>2780</v>
      </c>
      <c r="B1076" s="35" t="s">
        <v>1688</v>
      </c>
      <c r="C1076" s="52">
        <v>8</v>
      </c>
      <c r="D1076" s="52">
        <v>31210</v>
      </c>
      <c r="E1076" s="43">
        <v>1.5</v>
      </c>
      <c r="F1076" s="52">
        <v>43318</v>
      </c>
      <c r="G1076" s="43">
        <v>10.5</v>
      </c>
      <c r="H1076" s="52" t="s">
        <v>1621</v>
      </c>
      <c r="I1076" s="53">
        <v>23679</v>
      </c>
      <c r="J1076" s="53">
        <v>24602</v>
      </c>
      <c r="K1076" s="47">
        <v>25749</v>
      </c>
      <c r="L1076" s="47">
        <v>27125</v>
      </c>
      <c r="M1076" s="53" t="s">
        <v>1621</v>
      </c>
      <c r="N1076" s="53" t="s">
        <v>1621</v>
      </c>
      <c r="O1076" s="53" t="s">
        <v>1621</v>
      </c>
      <c r="P1076" s="53" t="s">
        <v>1621</v>
      </c>
      <c r="Q1076" s="53" t="s">
        <v>1621</v>
      </c>
    </row>
    <row r="1077" spans="1:17" ht="38.25" x14ac:dyDescent="0.2">
      <c r="A1077" s="56" t="s">
        <v>2781</v>
      </c>
      <c r="B1077" s="35" t="s">
        <v>1690</v>
      </c>
      <c r="C1077" s="52" t="s">
        <v>1621</v>
      </c>
      <c r="D1077" s="52" t="s">
        <v>1621</v>
      </c>
      <c r="E1077" s="55"/>
      <c r="F1077" s="52">
        <v>39344</v>
      </c>
      <c r="G1077" s="43">
        <v>6.7</v>
      </c>
      <c r="H1077" s="52" t="s">
        <v>1621</v>
      </c>
      <c r="I1077" s="53" t="s">
        <v>1621</v>
      </c>
      <c r="J1077" s="53" t="s">
        <v>1621</v>
      </c>
      <c r="K1077" s="53" t="s">
        <v>1621</v>
      </c>
      <c r="L1077" s="53" t="s">
        <v>1621</v>
      </c>
      <c r="M1077" s="53" t="s">
        <v>1621</v>
      </c>
      <c r="N1077" s="53" t="s">
        <v>1621</v>
      </c>
      <c r="O1077" s="53" t="s">
        <v>1621</v>
      </c>
      <c r="P1077" s="53" t="s">
        <v>1621</v>
      </c>
      <c r="Q1077" s="53" t="s">
        <v>1621</v>
      </c>
    </row>
    <row r="1078" spans="1:17" ht="38.25" x14ac:dyDescent="0.2">
      <c r="A1078" s="34" t="s">
        <v>2782</v>
      </c>
      <c r="B1078" s="35" t="s">
        <v>1692</v>
      </c>
      <c r="C1078" s="52">
        <v>12</v>
      </c>
      <c r="D1078" s="52">
        <v>49928</v>
      </c>
      <c r="E1078" s="43">
        <v>4</v>
      </c>
      <c r="F1078" s="46">
        <v>56839</v>
      </c>
      <c r="G1078" s="43">
        <v>3.2</v>
      </c>
      <c r="H1078" s="52" t="s">
        <v>1621</v>
      </c>
      <c r="I1078" s="53">
        <v>32100</v>
      </c>
      <c r="J1078" s="53">
        <v>35722</v>
      </c>
      <c r="K1078" s="53">
        <v>40013</v>
      </c>
      <c r="L1078" s="53">
        <v>47312</v>
      </c>
      <c r="M1078" s="53">
        <v>58374</v>
      </c>
      <c r="N1078" s="53">
        <v>67102</v>
      </c>
      <c r="O1078" s="53" t="s">
        <v>1621</v>
      </c>
      <c r="P1078" s="53" t="s">
        <v>1621</v>
      </c>
      <c r="Q1078" s="53" t="s">
        <v>1621</v>
      </c>
    </row>
    <row r="1079" spans="1:17" ht="25.5" x14ac:dyDescent="0.2">
      <c r="A1079" s="56" t="s">
        <v>2783</v>
      </c>
      <c r="B1079" s="35" t="s">
        <v>1694</v>
      </c>
      <c r="C1079" s="52">
        <v>12</v>
      </c>
      <c r="D1079" s="52">
        <v>49928</v>
      </c>
      <c r="E1079" s="43">
        <v>4</v>
      </c>
      <c r="F1079" s="46">
        <v>56839</v>
      </c>
      <c r="G1079" s="43">
        <v>3.2</v>
      </c>
      <c r="H1079" s="52" t="s">
        <v>1621</v>
      </c>
      <c r="I1079" s="53">
        <v>32100</v>
      </c>
      <c r="J1079" s="53">
        <v>35722</v>
      </c>
      <c r="K1079" s="53">
        <v>40013</v>
      </c>
      <c r="L1079" s="53">
        <v>47312</v>
      </c>
      <c r="M1079" s="53">
        <v>58374</v>
      </c>
      <c r="N1079" s="53">
        <v>67102</v>
      </c>
      <c r="O1079" s="53" t="s">
        <v>1621</v>
      </c>
      <c r="P1079" s="53" t="s">
        <v>1621</v>
      </c>
      <c r="Q1079" s="53" t="s">
        <v>1621</v>
      </c>
    </row>
    <row r="1080" spans="1:17" ht="51" x14ac:dyDescent="0.2">
      <c r="A1080" s="34" t="s">
        <v>2784</v>
      </c>
      <c r="B1080" s="35" t="s">
        <v>1696</v>
      </c>
      <c r="C1080" s="52">
        <v>19</v>
      </c>
      <c r="D1080" s="46">
        <v>36852</v>
      </c>
      <c r="E1080" s="43">
        <v>9.9</v>
      </c>
      <c r="F1080" s="46">
        <v>41391</v>
      </c>
      <c r="G1080" s="43">
        <v>7.9</v>
      </c>
      <c r="H1080" s="52">
        <v>21941</v>
      </c>
      <c r="I1080" s="47">
        <v>26042</v>
      </c>
      <c r="J1080" s="47">
        <v>27493</v>
      </c>
      <c r="K1080" s="47">
        <v>29149</v>
      </c>
      <c r="L1080" s="47">
        <v>34483</v>
      </c>
      <c r="M1080" s="47">
        <v>40371</v>
      </c>
      <c r="N1080" s="53">
        <v>45806</v>
      </c>
      <c r="O1080" s="53">
        <v>50600</v>
      </c>
      <c r="P1080" s="53" t="s">
        <v>1621</v>
      </c>
      <c r="Q1080" s="53" t="s">
        <v>1621</v>
      </c>
    </row>
    <row r="1081" spans="1:17" ht="25.5" x14ac:dyDescent="0.2">
      <c r="A1081" s="56" t="s">
        <v>2785</v>
      </c>
      <c r="B1081" s="35" t="s">
        <v>1698</v>
      </c>
      <c r="C1081" s="52" t="s">
        <v>1621</v>
      </c>
      <c r="D1081" s="52">
        <v>42982</v>
      </c>
      <c r="E1081" s="55"/>
      <c r="F1081" s="52">
        <v>50845</v>
      </c>
      <c r="G1081" s="43">
        <v>11.1</v>
      </c>
      <c r="H1081" s="52" t="s">
        <v>1621</v>
      </c>
      <c r="I1081" s="53" t="s">
        <v>1621</v>
      </c>
      <c r="J1081" s="53" t="s">
        <v>1621</v>
      </c>
      <c r="K1081" s="53">
        <v>36737</v>
      </c>
      <c r="L1081" s="53">
        <v>38295</v>
      </c>
      <c r="M1081" s="53" t="s">
        <v>1621</v>
      </c>
      <c r="N1081" s="53" t="s">
        <v>1621</v>
      </c>
      <c r="O1081" s="53" t="s">
        <v>1621</v>
      </c>
      <c r="P1081" s="53" t="s">
        <v>1621</v>
      </c>
      <c r="Q1081" s="53" t="s">
        <v>1621</v>
      </c>
    </row>
    <row r="1082" spans="1:17" x14ac:dyDescent="0.2">
      <c r="A1082" s="56" t="s">
        <v>2786</v>
      </c>
      <c r="B1082" s="35" t="s">
        <v>1700</v>
      </c>
      <c r="C1082" s="52" t="s">
        <v>1621</v>
      </c>
      <c r="D1082" s="52" t="s">
        <v>1621</v>
      </c>
      <c r="E1082" s="55"/>
      <c r="F1082" s="52">
        <v>44767</v>
      </c>
      <c r="G1082" s="43">
        <v>4.5</v>
      </c>
      <c r="H1082" s="52" t="s">
        <v>1621</v>
      </c>
      <c r="I1082" s="53" t="s">
        <v>1621</v>
      </c>
      <c r="J1082" s="53" t="s">
        <v>1621</v>
      </c>
      <c r="K1082" s="53" t="s">
        <v>1621</v>
      </c>
      <c r="L1082" s="53" t="s">
        <v>1621</v>
      </c>
      <c r="M1082" s="53" t="s">
        <v>1621</v>
      </c>
      <c r="N1082" s="53" t="s">
        <v>1621</v>
      </c>
      <c r="O1082" s="53" t="s">
        <v>1621</v>
      </c>
      <c r="P1082" s="53" t="s">
        <v>1621</v>
      </c>
      <c r="Q1082" s="53" t="s">
        <v>1621</v>
      </c>
    </row>
    <row r="1083" spans="1:17" ht="38.25" x14ac:dyDescent="0.2">
      <c r="A1083" s="56" t="s">
        <v>2787</v>
      </c>
      <c r="B1083" s="35" t="s">
        <v>1702</v>
      </c>
      <c r="C1083" s="52">
        <v>11</v>
      </c>
      <c r="D1083" s="46">
        <v>32272</v>
      </c>
      <c r="E1083" s="43">
        <v>15.1</v>
      </c>
      <c r="F1083" s="46">
        <v>35624</v>
      </c>
      <c r="G1083" s="43">
        <v>3.6</v>
      </c>
      <c r="H1083" s="52" t="s">
        <v>1621</v>
      </c>
      <c r="I1083" s="53">
        <v>23711</v>
      </c>
      <c r="J1083" s="53">
        <v>24919</v>
      </c>
      <c r="K1083" s="47">
        <v>27261</v>
      </c>
      <c r="L1083" s="47">
        <v>29028</v>
      </c>
      <c r="M1083" s="53">
        <v>36007</v>
      </c>
      <c r="N1083" s="53" t="s">
        <v>1621</v>
      </c>
      <c r="O1083" s="53" t="s">
        <v>1621</v>
      </c>
      <c r="P1083" s="53" t="s">
        <v>1621</v>
      </c>
      <c r="Q1083" s="53" t="s">
        <v>1621</v>
      </c>
    </row>
    <row r="1084" spans="1:17" ht="38.25" x14ac:dyDescent="0.2">
      <c r="A1084" s="56" t="s">
        <v>2788</v>
      </c>
      <c r="B1084" s="35" t="s">
        <v>1704</v>
      </c>
      <c r="C1084" s="52" t="s">
        <v>1621</v>
      </c>
      <c r="D1084" s="52" t="s">
        <v>1621</v>
      </c>
      <c r="E1084" s="55"/>
      <c r="F1084" s="52" t="s">
        <v>1621</v>
      </c>
      <c r="G1084" s="55"/>
      <c r="H1084" s="52" t="s">
        <v>1621</v>
      </c>
      <c r="I1084" s="53" t="s">
        <v>1621</v>
      </c>
      <c r="J1084" s="53" t="s">
        <v>1621</v>
      </c>
      <c r="K1084" s="53" t="s">
        <v>1621</v>
      </c>
      <c r="L1084" s="53" t="s">
        <v>1621</v>
      </c>
      <c r="M1084" s="53" t="s">
        <v>1621</v>
      </c>
      <c r="N1084" s="53" t="s">
        <v>1621</v>
      </c>
      <c r="O1084" s="53" t="s">
        <v>1621</v>
      </c>
      <c r="P1084" s="53" t="s">
        <v>1621</v>
      </c>
      <c r="Q1084" s="53" t="s">
        <v>1621</v>
      </c>
    </row>
    <row r="1085" spans="1:17" x14ac:dyDescent="0.2">
      <c r="A1085" s="34" t="s">
        <v>2789</v>
      </c>
      <c r="B1085" s="35" t="s">
        <v>1706</v>
      </c>
      <c r="C1085" s="46">
        <v>91</v>
      </c>
      <c r="D1085" s="42">
        <v>36686</v>
      </c>
      <c r="E1085" s="43">
        <v>9.8000000000000007</v>
      </c>
      <c r="F1085" s="42">
        <v>40347</v>
      </c>
      <c r="G1085" s="43">
        <v>11.5</v>
      </c>
      <c r="H1085" s="52">
        <v>13404</v>
      </c>
      <c r="I1085" s="47">
        <v>23540</v>
      </c>
      <c r="J1085" s="47">
        <v>26694</v>
      </c>
      <c r="K1085" s="47">
        <v>29154</v>
      </c>
      <c r="L1085" s="44">
        <v>33488</v>
      </c>
      <c r="M1085" s="44">
        <v>40103</v>
      </c>
      <c r="N1085" s="47">
        <v>44921</v>
      </c>
      <c r="O1085" s="47">
        <v>48492</v>
      </c>
      <c r="P1085" s="47">
        <v>53814</v>
      </c>
      <c r="Q1085" s="53" t="s">
        <v>1621</v>
      </c>
    </row>
    <row r="1086" spans="1:17" ht="25.5" x14ac:dyDescent="0.2">
      <c r="A1086" s="56" t="s">
        <v>2790</v>
      </c>
      <c r="B1086" s="35" t="s">
        <v>1708</v>
      </c>
      <c r="C1086" s="52">
        <v>26</v>
      </c>
      <c r="D1086" s="46">
        <v>38770</v>
      </c>
      <c r="E1086" s="43">
        <v>16.100000000000001</v>
      </c>
      <c r="F1086" s="46">
        <v>44842</v>
      </c>
      <c r="G1086" s="43">
        <v>12.1</v>
      </c>
      <c r="H1086" s="52" t="s">
        <v>1621</v>
      </c>
      <c r="I1086" s="53">
        <v>24997</v>
      </c>
      <c r="J1086" s="53">
        <v>27433</v>
      </c>
      <c r="K1086" s="47">
        <v>30132</v>
      </c>
      <c r="L1086" s="47">
        <v>34991</v>
      </c>
      <c r="M1086" s="53">
        <v>42627</v>
      </c>
      <c r="N1086" s="53">
        <v>54859</v>
      </c>
      <c r="O1086" s="53">
        <v>58168</v>
      </c>
      <c r="P1086" s="53" t="s">
        <v>1621</v>
      </c>
      <c r="Q1086" s="53" t="s">
        <v>1621</v>
      </c>
    </row>
    <row r="1087" spans="1:17" x14ac:dyDescent="0.2">
      <c r="A1087" s="56" t="s">
        <v>2791</v>
      </c>
      <c r="B1087" s="35" t="s">
        <v>1710</v>
      </c>
      <c r="C1087" s="52">
        <v>17</v>
      </c>
      <c r="D1087" s="46">
        <v>38856</v>
      </c>
      <c r="E1087" s="43">
        <v>8.5</v>
      </c>
      <c r="F1087" s="46">
        <v>43556</v>
      </c>
      <c r="G1087" s="43">
        <v>10.5</v>
      </c>
      <c r="H1087" s="52" t="s">
        <v>1621</v>
      </c>
      <c r="I1087" s="53">
        <v>24460</v>
      </c>
      <c r="J1087" s="53">
        <v>27283</v>
      </c>
      <c r="K1087" s="53">
        <v>31255</v>
      </c>
      <c r="L1087" s="47">
        <v>35722</v>
      </c>
      <c r="M1087" s="53">
        <v>42449</v>
      </c>
      <c r="N1087" s="53">
        <v>48546</v>
      </c>
      <c r="O1087" s="53">
        <v>52020</v>
      </c>
      <c r="P1087" s="53" t="s">
        <v>1621</v>
      </c>
      <c r="Q1087" s="53" t="s">
        <v>1621</v>
      </c>
    </row>
    <row r="1088" spans="1:17" ht="25.5" x14ac:dyDescent="0.2">
      <c r="A1088" s="56" t="s">
        <v>2792</v>
      </c>
      <c r="B1088" s="35" t="s">
        <v>1712</v>
      </c>
      <c r="C1088" s="46">
        <v>48</v>
      </c>
      <c r="D1088" s="42">
        <v>35192</v>
      </c>
      <c r="E1088" s="43">
        <v>7.6</v>
      </c>
      <c r="F1088" s="42">
        <v>36720</v>
      </c>
      <c r="G1088" s="43">
        <v>10.8</v>
      </c>
      <c r="H1088" s="52">
        <v>12575</v>
      </c>
      <c r="I1088" s="47">
        <v>22387</v>
      </c>
      <c r="J1088" s="47">
        <v>25895</v>
      </c>
      <c r="K1088" s="47">
        <v>28630</v>
      </c>
      <c r="L1088" s="44">
        <v>32329</v>
      </c>
      <c r="M1088" s="44">
        <v>38664</v>
      </c>
      <c r="N1088" s="47">
        <v>41651</v>
      </c>
      <c r="O1088" s="47">
        <v>43288</v>
      </c>
      <c r="P1088" s="53">
        <v>46448</v>
      </c>
      <c r="Q1088" s="53" t="s">
        <v>1621</v>
      </c>
    </row>
    <row r="1089" spans="1:17" ht="51" x14ac:dyDescent="0.2">
      <c r="A1089" s="34" t="s">
        <v>2793</v>
      </c>
      <c r="B1089" s="35" t="s">
        <v>1714</v>
      </c>
      <c r="C1089" s="42">
        <v>256</v>
      </c>
      <c r="D1089" s="42">
        <v>24799</v>
      </c>
      <c r="E1089" s="43">
        <v>7.9</v>
      </c>
      <c r="F1089" s="42">
        <v>27244</v>
      </c>
      <c r="G1089" s="43">
        <v>4.7</v>
      </c>
      <c r="H1089" s="42">
        <v>8069</v>
      </c>
      <c r="I1089" s="44">
        <v>12236</v>
      </c>
      <c r="J1089" s="44">
        <v>14136</v>
      </c>
      <c r="K1089" s="44">
        <v>16472</v>
      </c>
      <c r="L1089" s="44">
        <v>21686</v>
      </c>
      <c r="M1089" s="44">
        <v>27920</v>
      </c>
      <c r="N1089" s="44">
        <v>32388</v>
      </c>
      <c r="O1089" s="44">
        <v>34957</v>
      </c>
      <c r="P1089" s="47">
        <v>38008</v>
      </c>
      <c r="Q1089" s="53">
        <v>49087</v>
      </c>
    </row>
    <row r="1090" spans="1:17" ht="38.25" x14ac:dyDescent="0.2">
      <c r="A1090" s="56" t="s">
        <v>2794</v>
      </c>
      <c r="B1090" s="35" t="s">
        <v>1716</v>
      </c>
      <c r="C1090" s="46">
        <v>38</v>
      </c>
      <c r="D1090" s="42">
        <v>31068</v>
      </c>
      <c r="E1090" s="43">
        <v>6.7</v>
      </c>
      <c r="F1090" s="42">
        <v>32010</v>
      </c>
      <c r="G1090" s="43">
        <v>6.3</v>
      </c>
      <c r="H1090" s="52">
        <v>15483</v>
      </c>
      <c r="I1090" s="47">
        <v>22157</v>
      </c>
      <c r="J1090" s="47">
        <v>24410</v>
      </c>
      <c r="K1090" s="44">
        <v>26212</v>
      </c>
      <c r="L1090" s="44">
        <v>28375</v>
      </c>
      <c r="M1090" s="44">
        <v>33556</v>
      </c>
      <c r="N1090" s="47">
        <v>36286</v>
      </c>
      <c r="O1090" s="47">
        <v>37074</v>
      </c>
      <c r="P1090" s="53">
        <v>38943</v>
      </c>
      <c r="Q1090" s="53" t="s">
        <v>1621</v>
      </c>
    </row>
    <row r="1091" spans="1:17" ht="38.25" x14ac:dyDescent="0.2">
      <c r="A1091" s="56" t="s">
        <v>2795</v>
      </c>
      <c r="B1091" s="35" t="s">
        <v>1718</v>
      </c>
      <c r="C1091" s="46">
        <v>73</v>
      </c>
      <c r="D1091" s="46">
        <v>33979</v>
      </c>
      <c r="E1091" s="43">
        <v>10.9</v>
      </c>
      <c r="F1091" s="42">
        <v>37985</v>
      </c>
      <c r="G1091" s="43">
        <v>3</v>
      </c>
      <c r="H1091" s="52">
        <v>17966</v>
      </c>
      <c r="I1091" s="44">
        <v>24522</v>
      </c>
      <c r="J1091" s="47">
        <v>25868</v>
      </c>
      <c r="K1091" s="47">
        <v>26912</v>
      </c>
      <c r="L1091" s="47">
        <v>30000</v>
      </c>
      <c r="M1091" s="47">
        <v>37409</v>
      </c>
      <c r="N1091" s="47">
        <v>42476</v>
      </c>
      <c r="O1091" s="53">
        <v>45862</v>
      </c>
      <c r="P1091" s="53">
        <v>49717</v>
      </c>
      <c r="Q1091" s="53" t="s">
        <v>1621</v>
      </c>
    </row>
    <row r="1092" spans="1:17" ht="38.25" x14ac:dyDescent="0.2">
      <c r="A1092" s="56" t="s">
        <v>2796</v>
      </c>
      <c r="B1092" s="35" t="s">
        <v>1720</v>
      </c>
      <c r="C1092" s="42">
        <v>146</v>
      </c>
      <c r="D1092" s="46">
        <v>18421</v>
      </c>
      <c r="E1092" s="43">
        <v>5.9</v>
      </c>
      <c r="F1092" s="42">
        <v>20661</v>
      </c>
      <c r="G1092" s="43">
        <v>3.6</v>
      </c>
      <c r="H1092" s="46">
        <v>6028</v>
      </c>
      <c r="I1092" s="44">
        <v>9069</v>
      </c>
      <c r="J1092" s="44">
        <v>10484</v>
      </c>
      <c r="K1092" s="44">
        <v>11732</v>
      </c>
      <c r="L1092" s="44">
        <v>14561</v>
      </c>
      <c r="M1092" s="44">
        <v>21987</v>
      </c>
      <c r="N1092" s="44">
        <v>24672</v>
      </c>
      <c r="O1092" s="44">
        <v>25988</v>
      </c>
      <c r="P1092" s="47">
        <v>28437</v>
      </c>
      <c r="Q1092" s="53">
        <v>36956</v>
      </c>
    </row>
    <row r="1093" spans="1:17" ht="38.25" x14ac:dyDescent="0.2">
      <c r="A1093" s="34" t="s">
        <v>2797</v>
      </c>
      <c r="B1093" s="35" t="s">
        <v>1722</v>
      </c>
      <c r="C1093" s="46">
        <v>71</v>
      </c>
      <c r="D1093" s="42">
        <v>33943</v>
      </c>
      <c r="E1093" s="43">
        <v>13.5</v>
      </c>
      <c r="F1093" s="42">
        <v>36829</v>
      </c>
      <c r="G1093" s="43">
        <v>9.1999999999999993</v>
      </c>
      <c r="H1093" s="52">
        <v>17063</v>
      </c>
      <c r="I1093" s="44">
        <v>24884</v>
      </c>
      <c r="J1093" s="44">
        <v>26677</v>
      </c>
      <c r="K1093" s="44">
        <v>28525</v>
      </c>
      <c r="L1093" s="44">
        <v>31104</v>
      </c>
      <c r="M1093" s="44">
        <v>36630</v>
      </c>
      <c r="N1093" s="44">
        <v>41077</v>
      </c>
      <c r="O1093" s="47">
        <v>43307</v>
      </c>
      <c r="P1093" s="47">
        <v>45271</v>
      </c>
      <c r="Q1093" s="53" t="s">
        <v>1621</v>
      </c>
    </row>
    <row r="1094" spans="1:17" ht="25.5" x14ac:dyDescent="0.2">
      <c r="A1094" s="56" t="s">
        <v>2798</v>
      </c>
      <c r="B1094" s="35" t="s">
        <v>1724</v>
      </c>
      <c r="C1094" s="46">
        <v>33</v>
      </c>
      <c r="D1094" s="46">
        <v>35521</v>
      </c>
      <c r="E1094" s="43">
        <v>13.7</v>
      </c>
      <c r="F1094" s="42">
        <v>35918</v>
      </c>
      <c r="G1094" s="43">
        <v>4.5999999999999996</v>
      </c>
      <c r="H1094" s="52" t="s">
        <v>1621</v>
      </c>
      <c r="I1094" s="53">
        <v>24406</v>
      </c>
      <c r="J1094" s="47">
        <v>26539</v>
      </c>
      <c r="K1094" s="47">
        <v>27929</v>
      </c>
      <c r="L1094" s="47">
        <v>31300</v>
      </c>
      <c r="M1094" s="47">
        <v>38230</v>
      </c>
      <c r="N1094" s="47">
        <v>42447</v>
      </c>
      <c r="O1094" s="47">
        <v>43846</v>
      </c>
      <c r="P1094" s="53">
        <v>45700</v>
      </c>
      <c r="Q1094" s="53" t="s">
        <v>1621</v>
      </c>
    </row>
    <row r="1095" spans="1:17" x14ac:dyDescent="0.2">
      <c r="A1095" s="56" t="s">
        <v>2799</v>
      </c>
      <c r="B1095" s="35" t="s">
        <v>1726</v>
      </c>
      <c r="C1095" s="52" t="s">
        <v>1621</v>
      </c>
      <c r="D1095" s="52" t="s">
        <v>1621</v>
      </c>
      <c r="E1095" s="55"/>
      <c r="F1095" s="52" t="s">
        <v>1621</v>
      </c>
      <c r="G1095" s="55"/>
      <c r="H1095" s="52" t="s">
        <v>1621</v>
      </c>
      <c r="I1095" s="53" t="s">
        <v>1621</v>
      </c>
      <c r="J1095" s="53" t="s">
        <v>1621</v>
      </c>
      <c r="K1095" s="53" t="s">
        <v>1621</v>
      </c>
      <c r="L1095" s="53" t="s">
        <v>1621</v>
      </c>
      <c r="M1095" s="53" t="s">
        <v>1621</v>
      </c>
      <c r="N1095" s="53" t="s">
        <v>1621</v>
      </c>
      <c r="O1095" s="53" t="s">
        <v>1621</v>
      </c>
      <c r="P1095" s="53" t="s">
        <v>1621</v>
      </c>
      <c r="Q1095" s="53" t="s">
        <v>1621</v>
      </c>
    </row>
    <row r="1096" spans="1:17" x14ac:dyDescent="0.2">
      <c r="A1096" s="56" t="s">
        <v>2800</v>
      </c>
      <c r="B1096" s="35" t="s">
        <v>1728</v>
      </c>
      <c r="C1096" s="42" t="s">
        <v>1849</v>
      </c>
      <c r="D1096" s="42"/>
      <c r="E1096" s="55"/>
      <c r="F1096" s="42"/>
      <c r="G1096" s="55"/>
      <c r="H1096" s="42"/>
      <c r="I1096" s="44"/>
      <c r="J1096" s="44"/>
      <c r="K1096" s="44"/>
      <c r="L1096" s="44"/>
      <c r="M1096" s="44"/>
      <c r="N1096" s="44"/>
      <c r="O1096" s="44"/>
      <c r="P1096" s="44"/>
      <c r="Q1096" s="44"/>
    </row>
    <row r="1097" spans="1:17" ht="25.5" x14ac:dyDescent="0.2">
      <c r="A1097" s="56" t="s">
        <v>2801</v>
      </c>
      <c r="B1097" s="35" t="s">
        <v>1730</v>
      </c>
      <c r="C1097" s="52">
        <v>20</v>
      </c>
      <c r="D1097" s="46">
        <v>33466</v>
      </c>
      <c r="E1097" s="43">
        <v>13.5</v>
      </c>
      <c r="F1097" s="46">
        <v>39467</v>
      </c>
      <c r="G1097" s="43">
        <v>12.4</v>
      </c>
      <c r="H1097" s="52">
        <v>18557</v>
      </c>
      <c r="I1097" s="47">
        <v>24650</v>
      </c>
      <c r="J1097" s="47">
        <v>26107</v>
      </c>
      <c r="K1097" s="47">
        <v>27993</v>
      </c>
      <c r="L1097" s="47">
        <v>31346</v>
      </c>
      <c r="M1097" s="47">
        <v>36608</v>
      </c>
      <c r="N1097" s="53">
        <v>42161</v>
      </c>
      <c r="O1097" s="53">
        <v>44405</v>
      </c>
      <c r="P1097" s="53" t="s">
        <v>1621</v>
      </c>
      <c r="Q1097" s="53" t="s">
        <v>1621</v>
      </c>
    </row>
    <row r="1098" spans="1:17" ht="25.5" x14ac:dyDescent="0.2">
      <c r="A1098" s="56" t="s">
        <v>2802</v>
      </c>
      <c r="B1098" s="35" t="s">
        <v>1732</v>
      </c>
      <c r="C1098" s="52">
        <v>18</v>
      </c>
      <c r="D1098" s="42">
        <v>32708</v>
      </c>
      <c r="E1098" s="43">
        <v>13.7</v>
      </c>
      <c r="F1098" s="46">
        <v>35686</v>
      </c>
      <c r="G1098" s="43">
        <v>16.5</v>
      </c>
      <c r="H1098" s="52">
        <v>19383</v>
      </c>
      <c r="I1098" s="47">
        <v>26143</v>
      </c>
      <c r="J1098" s="47">
        <v>28428</v>
      </c>
      <c r="K1098" s="44">
        <v>29271</v>
      </c>
      <c r="L1098" s="44">
        <v>30659</v>
      </c>
      <c r="M1098" s="47">
        <v>35170</v>
      </c>
      <c r="N1098" s="47">
        <v>37925</v>
      </c>
      <c r="O1098" s="53">
        <v>39721</v>
      </c>
      <c r="P1098" s="53">
        <v>41072</v>
      </c>
      <c r="Q1098" s="53" t="s">
        <v>1621</v>
      </c>
    </row>
    <row r="1099" spans="1:17" ht="38.25" x14ac:dyDescent="0.2">
      <c r="A1099" s="34" t="s">
        <v>2803</v>
      </c>
      <c r="B1099" s="35" t="s">
        <v>1734</v>
      </c>
      <c r="C1099" s="46">
        <v>95</v>
      </c>
      <c r="D1099" s="46">
        <v>16798</v>
      </c>
      <c r="E1099" s="43">
        <v>4.8</v>
      </c>
      <c r="F1099" s="42">
        <v>20296</v>
      </c>
      <c r="G1099" s="43">
        <v>11.5</v>
      </c>
      <c r="H1099" s="52">
        <v>4052</v>
      </c>
      <c r="I1099" s="47">
        <v>7322</v>
      </c>
      <c r="J1099" s="47">
        <v>8846</v>
      </c>
      <c r="K1099" s="47">
        <v>10736</v>
      </c>
      <c r="L1099" s="47">
        <v>13626</v>
      </c>
      <c r="M1099" s="47">
        <v>21037</v>
      </c>
      <c r="N1099" s="47">
        <v>24914</v>
      </c>
      <c r="O1099" s="47">
        <v>26857</v>
      </c>
      <c r="P1099" s="47">
        <v>28993</v>
      </c>
      <c r="Q1099" s="53" t="s">
        <v>1621</v>
      </c>
    </row>
    <row r="1100" spans="1:17" x14ac:dyDescent="0.2">
      <c r="A1100" s="56" t="s">
        <v>2804</v>
      </c>
      <c r="B1100" s="35" t="s">
        <v>1736</v>
      </c>
      <c r="C1100" s="46">
        <v>28</v>
      </c>
      <c r="D1100" s="46">
        <v>21151</v>
      </c>
      <c r="E1100" s="43">
        <v>11.2</v>
      </c>
      <c r="F1100" s="46">
        <v>22091</v>
      </c>
      <c r="G1100" s="43">
        <v>7.6</v>
      </c>
      <c r="H1100" s="52">
        <v>5956</v>
      </c>
      <c r="I1100" s="53">
        <v>9190</v>
      </c>
      <c r="J1100" s="53">
        <v>12157</v>
      </c>
      <c r="K1100" s="53">
        <v>13264</v>
      </c>
      <c r="L1100" s="53">
        <v>17565</v>
      </c>
      <c r="M1100" s="47">
        <v>23910</v>
      </c>
      <c r="N1100" s="47">
        <v>26457</v>
      </c>
      <c r="O1100" s="53">
        <v>27890</v>
      </c>
      <c r="P1100" s="53">
        <v>29725</v>
      </c>
      <c r="Q1100" s="53" t="s">
        <v>1621</v>
      </c>
    </row>
    <row r="1101" spans="1:17" ht="25.5" x14ac:dyDescent="0.2">
      <c r="A1101" s="56" t="s">
        <v>2805</v>
      </c>
      <c r="B1101" s="35" t="s">
        <v>1738</v>
      </c>
      <c r="C1101" s="46">
        <v>67</v>
      </c>
      <c r="D1101" s="46">
        <v>15239</v>
      </c>
      <c r="E1101" s="55"/>
      <c r="F1101" s="46">
        <v>19556</v>
      </c>
      <c r="G1101" s="43">
        <v>14.5</v>
      </c>
      <c r="H1101" s="52">
        <v>3629</v>
      </c>
      <c r="I1101" s="53">
        <v>6705</v>
      </c>
      <c r="J1101" s="53">
        <v>8144</v>
      </c>
      <c r="K1101" s="47">
        <v>9761</v>
      </c>
      <c r="L1101" s="47">
        <v>12570</v>
      </c>
      <c r="M1101" s="53">
        <v>19061</v>
      </c>
      <c r="N1101" s="47">
        <v>23919</v>
      </c>
      <c r="O1101" s="47">
        <v>26414</v>
      </c>
      <c r="P1101" s="53">
        <v>28746</v>
      </c>
      <c r="Q1101" s="53" t="s">
        <v>1621</v>
      </c>
    </row>
    <row r="1102" spans="1:17" ht="25.5" x14ac:dyDescent="0.2">
      <c r="A1102" s="34" t="s">
        <v>2806</v>
      </c>
      <c r="B1102" s="35" t="s">
        <v>1740</v>
      </c>
      <c r="C1102" s="46">
        <v>72</v>
      </c>
      <c r="D1102" s="46">
        <v>42000</v>
      </c>
      <c r="E1102" s="43">
        <v>4.9000000000000004</v>
      </c>
      <c r="F1102" s="42">
        <v>47138</v>
      </c>
      <c r="G1102" s="43">
        <v>4.0999999999999996</v>
      </c>
      <c r="H1102" s="52">
        <v>19714</v>
      </c>
      <c r="I1102" s="47">
        <v>25734</v>
      </c>
      <c r="J1102" s="47">
        <v>28901</v>
      </c>
      <c r="K1102" s="47">
        <v>31120</v>
      </c>
      <c r="L1102" s="47">
        <v>37989</v>
      </c>
      <c r="M1102" s="47">
        <v>46887</v>
      </c>
      <c r="N1102" s="47">
        <v>55921</v>
      </c>
      <c r="O1102" s="47">
        <v>59146</v>
      </c>
      <c r="P1102" s="53">
        <v>65652</v>
      </c>
      <c r="Q1102" s="53" t="s">
        <v>1621</v>
      </c>
    </row>
    <row r="1103" spans="1:17" ht="25.5" x14ac:dyDescent="0.2">
      <c r="A1103" s="56" t="s">
        <v>2807</v>
      </c>
      <c r="B1103" s="35" t="s">
        <v>1742</v>
      </c>
      <c r="C1103" s="52" t="s">
        <v>1621</v>
      </c>
      <c r="D1103" s="52" t="s">
        <v>1621</v>
      </c>
      <c r="E1103" s="55"/>
      <c r="F1103" s="52">
        <v>34945</v>
      </c>
      <c r="G1103" s="43">
        <v>-1.4</v>
      </c>
      <c r="H1103" s="52" t="s">
        <v>1621</v>
      </c>
      <c r="I1103" s="53" t="s">
        <v>1621</v>
      </c>
      <c r="J1103" s="53" t="s">
        <v>1621</v>
      </c>
      <c r="K1103" s="53" t="s">
        <v>1621</v>
      </c>
      <c r="L1103" s="53" t="s">
        <v>1621</v>
      </c>
      <c r="M1103" s="53" t="s">
        <v>1621</v>
      </c>
      <c r="N1103" s="53" t="s">
        <v>1621</v>
      </c>
      <c r="O1103" s="53" t="s">
        <v>1621</v>
      </c>
      <c r="P1103" s="53" t="s">
        <v>1621</v>
      </c>
      <c r="Q1103" s="53" t="s">
        <v>1621</v>
      </c>
    </row>
    <row r="1104" spans="1:17" ht="51" x14ac:dyDescent="0.2">
      <c r="A1104" s="56" t="s">
        <v>2808</v>
      </c>
      <c r="B1104" s="35" t="s">
        <v>1744</v>
      </c>
      <c r="C1104" s="52" t="s">
        <v>1621</v>
      </c>
      <c r="D1104" s="52" t="s">
        <v>1621</v>
      </c>
      <c r="E1104" s="55"/>
      <c r="F1104" s="52">
        <v>32375</v>
      </c>
      <c r="G1104" s="55"/>
      <c r="H1104" s="52" t="s">
        <v>1621</v>
      </c>
      <c r="I1104" s="53" t="s">
        <v>1621</v>
      </c>
      <c r="J1104" s="53" t="s">
        <v>1621</v>
      </c>
      <c r="K1104" s="53" t="s">
        <v>1621</v>
      </c>
      <c r="L1104" s="53" t="s">
        <v>1621</v>
      </c>
      <c r="M1104" s="53" t="s">
        <v>1621</v>
      </c>
      <c r="N1104" s="53" t="s">
        <v>1621</v>
      </c>
      <c r="O1104" s="53" t="s">
        <v>1621</v>
      </c>
      <c r="P1104" s="53" t="s">
        <v>1621</v>
      </c>
      <c r="Q1104" s="53" t="s">
        <v>1621</v>
      </c>
    </row>
    <row r="1105" spans="1:17" ht="25.5" x14ac:dyDescent="0.2">
      <c r="A1105" s="56" t="s">
        <v>2809</v>
      </c>
      <c r="B1105" s="35" t="s">
        <v>1746</v>
      </c>
      <c r="C1105" s="42" t="s">
        <v>1849</v>
      </c>
      <c r="D1105" s="42"/>
      <c r="E1105" s="55"/>
      <c r="F1105" s="42"/>
      <c r="G1105" s="55"/>
      <c r="H1105" s="42"/>
      <c r="I1105" s="44"/>
      <c r="J1105" s="44"/>
      <c r="K1105" s="44"/>
      <c r="L1105" s="44"/>
      <c r="M1105" s="44"/>
      <c r="N1105" s="44"/>
      <c r="O1105" s="44"/>
      <c r="P1105" s="44"/>
      <c r="Q1105" s="44"/>
    </row>
    <row r="1106" spans="1:17" ht="25.5" x14ac:dyDescent="0.2">
      <c r="A1106" s="56" t="s">
        <v>2810</v>
      </c>
      <c r="B1106" s="35" t="s">
        <v>1748</v>
      </c>
      <c r="C1106" s="52">
        <v>16</v>
      </c>
      <c r="D1106" s="46">
        <v>39401</v>
      </c>
      <c r="E1106" s="43">
        <v>-5.0999999999999996</v>
      </c>
      <c r="F1106" s="46">
        <v>43200</v>
      </c>
      <c r="G1106" s="43">
        <v>-8.3000000000000007</v>
      </c>
      <c r="H1106" s="52" t="s">
        <v>1621</v>
      </c>
      <c r="I1106" s="53">
        <v>28794</v>
      </c>
      <c r="J1106" s="47">
        <v>30466</v>
      </c>
      <c r="K1106" s="47">
        <v>33810</v>
      </c>
      <c r="L1106" s="47">
        <v>36378</v>
      </c>
      <c r="M1106" s="53">
        <v>42193</v>
      </c>
      <c r="N1106" s="53">
        <v>47601</v>
      </c>
      <c r="O1106" s="53">
        <v>55470</v>
      </c>
      <c r="P1106" s="53" t="s">
        <v>1621</v>
      </c>
      <c r="Q1106" s="53" t="s">
        <v>1621</v>
      </c>
    </row>
    <row r="1107" spans="1:17" ht="38.25" x14ac:dyDescent="0.2">
      <c r="A1107" s="56" t="s">
        <v>2811</v>
      </c>
      <c r="B1107" s="35" t="s">
        <v>1750</v>
      </c>
      <c r="C1107" s="46">
        <v>43</v>
      </c>
      <c r="D1107" s="46">
        <v>45962</v>
      </c>
      <c r="E1107" s="55"/>
      <c r="F1107" s="46">
        <v>51812</v>
      </c>
      <c r="G1107" s="43">
        <v>11.9</v>
      </c>
      <c r="H1107" s="52">
        <v>20793</v>
      </c>
      <c r="I1107" s="47">
        <v>26851</v>
      </c>
      <c r="J1107" s="53">
        <v>30518</v>
      </c>
      <c r="K1107" s="47">
        <v>33181</v>
      </c>
      <c r="L1107" s="47">
        <v>40252</v>
      </c>
      <c r="M1107" s="47">
        <v>52848</v>
      </c>
      <c r="N1107" s="53">
        <v>60048</v>
      </c>
      <c r="O1107" s="53">
        <v>66676</v>
      </c>
      <c r="P1107" s="53" t="s">
        <v>1621</v>
      </c>
      <c r="Q1107" s="53" t="s">
        <v>1621</v>
      </c>
    </row>
    <row r="1108" spans="1:17" ht="25.5" x14ac:dyDescent="0.2">
      <c r="A1108" s="56" t="s">
        <v>2812</v>
      </c>
      <c r="B1108" s="35" t="s">
        <v>1752</v>
      </c>
      <c r="C1108" s="52" t="s">
        <v>1621</v>
      </c>
      <c r="D1108" s="52" t="s">
        <v>1621</v>
      </c>
      <c r="E1108" s="55"/>
      <c r="F1108" s="52">
        <v>44602</v>
      </c>
      <c r="G1108" s="43">
        <v>10.8</v>
      </c>
      <c r="H1108" s="52" t="s">
        <v>1621</v>
      </c>
      <c r="I1108" s="53" t="s">
        <v>1621</v>
      </c>
      <c r="J1108" s="53" t="s">
        <v>1621</v>
      </c>
      <c r="K1108" s="53" t="s">
        <v>1621</v>
      </c>
      <c r="L1108" s="53" t="s">
        <v>1621</v>
      </c>
      <c r="M1108" s="53" t="s">
        <v>1621</v>
      </c>
      <c r="N1108" s="53" t="s">
        <v>1621</v>
      </c>
      <c r="O1108" s="53" t="s">
        <v>1621</v>
      </c>
      <c r="P1108" s="53" t="s">
        <v>1621</v>
      </c>
      <c r="Q1108" s="53" t="s">
        <v>1621</v>
      </c>
    </row>
    <row r="1109" spans="1:17" ht="25.5" x14ac:dyDescent="0.2">
      <c r="A1109" s="34" t="s">
        <v>2813</v>
      </c>
      <c r="B1109" s="35" t="s">
        <v>1754</v>
      </c>
      <c r="C1109" s="46">
        <v>71</v>
      </c>
      <c r="D1109" s="42">
        <v>39059</v>
      </c>
      <c r="E1109" s="43">
        <v>8.9</v>
      </c>
      <c r="F1109" s="42">
        <v>44606</v>
      </c>
      <c r="G1109" s="43">
        <v>3.6</v>
      </c>
      <c r="H1109" s="46">
        <v>21325</v>
      </c>
      <c r="I1109" s="44">
        <v>25931</v>
      </c>
      <c r="J1109" s="44">
        <v>27188</v>
      </c>
      <c r="K1109" s="47">
        <v>28988</v>
      </c>
      <c r="L1109" s="47">
        <v>34422</v>
      </c>
      <c r="M1109" s="47">
        <v>44021</v>
      </c>
      <c r="N1109" s="47">
        <v>50694</v>
      </c>
      <c r="O1109" s="53">
        <v>55823</v>
      </c>
      <c r="P1109" s="53">
        <v>63162</v>
      </c>
      <c r="Q1109" s="53" t="s">
        <v>1621</v>
      </c>
    </row>
    <row r="1110" spans="1:17" ht="38.25" x14ac:dyDescent="0.2">
      <c r="A1110" s="56" t="s">
        <v>2814</v>
      </c>
      <c r="B1110" s="35" t="s">
        <v>1756</v>
      </c>
      <c r="C1110" s="46">
        <v>31</v>
      </c>
      <c r="D1110" s="46">
        <v>45400</v>
      </c>
      <c r="E1110" s="43">
        <v>9.5</v>
      </c>
      <c r="F1110" s="46">
        <v>51599</v>
      </c>
      <c r="G1110" s="43">
        <v>2.2999999999999998</v>
      </c>
      <c r="H1110" s="46">
        <v>24375</v>
      </c>
      <c r="I1110" s="47">
        <v>27488</v>
      </c>
      <c r="J1110" s="47">
        <v>30885</v>
      </c>
      <c r="K1110" s="47">
        <v>33876</v>
      </c>
      <c r="L1110" s="47">
        <v>40111</v>
      </c>
      <c r="M1110" s="53">
        <v>54431</v>
      </c>
      <c r="N1110" s="53">
        <v>63618</v>
      </c>
      <c r="O1110" s="53">
        <v>69189</v>
      </c>
      <c r="P1110" s="53">
        <v>71263</v>
      </c>
      <c r="Q1110" s="53" t="s">
        <v>1621</v>
      </c>
    </row>
    <row r="1111" spans="1:17" ht="38.25" x14ac:dyDescent="0.2">
      <c r="A1111" s="56" t="s">
        <v>2815</v>
      </c>
      <c r="B1111" s="35" t="s">
        <v>1758</v>
      </c>
      <c r="C1111" s="52">
        <v>9</v>
      </c>
      <c r="D1111" s="52">
        <v>38834</v>
      </c>
      <c r="E1111" s="43">
        <v>1.5</v>
      </c>
      <c r="F1111" s="52">
        <v>49629</v>
      </c>
      <c r="G1111" s="43">
        <v>7.5</v>
      </c>
      <c r="H1111" s="52" t="s">
        <v>1621</v>
      </c>
      <c r="I1111" s="47">
        <v>27663</v>
      </c>
      <c r="J1111" s="47">
        <v>29158</v>
      </c>
      <c r="K1111" s="47">
        <v>33498</v>
      </c>
      <c r="L1111" s="53">
        <v>35426</v>
      </c>
      <c r="M1111" s="53" t="s">
        <v>1621</v>
      </c>
      <c r="N1111" s="53" t="s">
        <v>1621</v>
      </c>
      <c r="O1111" s="53" t="s">
        <v>1621</v>
      </c>
      <c r="P1111" s="53" t="s">
        <v>1621</v>
      </c>
      <c r="Q1111" s="53" t="s">
        <v>1621</v>
      </c>
    </row>
    <row r="1112" spans="1:17" ht="38.25" x14ac:dyDescent="0.2">
      <c r="A1112" s="56" t="s">
        <v>2816</v>
      </c>
      <c r="B1112" s="35" t="s">
        <v>1760</v>
      </c>
      <c r="C1112" s="46">
        <v>31</v>
      </c>
      <c r="D1112" s="46">
        <v>34058</v>
      </c>
      <c r="E1112" s="43">
        <v>13.8</v>
      </c>
      <c r="F1112" s="42">
        <v>36053</v>
      </c>
      <c r="G1112" s="43">
        <v>7</v>
      </c>
      <c r="H1112" s="52">
        <v>14780</v>
      </c>
      <c r="I1112" s="53">
        <v>22170</v>
      </c>
      <c r="J1112" s="47">
        <v>24399</v>
      </c>
      <c r="K1112" s="47">
        <v>26146</v>
      </c>
      <c r="L1112" s="47">
        <v>28819</v>
      </c>
      <c r="M1112" s="47">
        <v>37172</v>
      </c>
      <c r="N1112" s="47">
        <v>42294</v>
      </c>
      <c r="O1112" s="53">
        <v>44981</v>
      </c>
      <c r="P1112" s="53" t="s">
        <v>1621</v>
      </c>
      <c r="Q1112" s="53" t="s">
        <v>1621</v>
      </c>
    </row>
    <row r="1113" spans="1:17" ht="25.5" x14ac:dyDescent="0.2">
      <c r="A1113" s="34" t="s">
        <v>2817</v>
      </c>
      <c r="B1113" s="35" t="s">
        <v>1227</v>
      </c>
      <c r="C1113" s="52">
        <v>28</v>
      </c>
      <c r="D1113" s="46">
        <v>29810</v>
      </c>
      <c r="E1113" s="43">
        <v>1.1000000000000001</v>
      </c>
      <c r="F1113" s="46">
        <v>35439</v>
      </c>
      <c r="G1113" s="43">
        <v>3.1</v>
      </c>
      <c r="H1113" s="52" t="s">
        <v>1621</v>
      </c>
      <c r="I1113" s="53">
        <v>20124</v>
      </c>
      <c r="J1113" s="47">
        <v>22989</v>
      </c>
      <c r="K1113" s="47">
        <v>24192</v>
      </c>
      <c r="L1113" s="47">
        <v>27610</v>
      </c>
      <c r="M1113" s="53">
        <v>34186</v>
      </c>
      <c r="N1113" s="53">
        <v>39066</v>
      </c>
      <c r="O1113" s="53">
        <v>42953</v>
      </c>
      <c r="P1113" s="53" t="s">
        <v>1621</v>
      </c>
      <c r="Q1113" s="53" t="s">
        <v>1621</v>
      </c>
    </row>
    <row r="1114" spans="1:17" ht="25.5" x14ac:dyDescent="0.2">
      <c r="A1114" s="56" t="s">
        <v>2818</v>
      </c>
      <c r="B1114" s="35" t="s">
        <v>1763</v>
      </c>
      <c r="C1114" s="52">
        <v>28</v>
      </c>
      <c r="D1114" s="46">
        <v>29810</v>
      </c>
      <c r="E1114" s="43">
        <v>1.1000000000000001</v>
      </c>
      <c r="F1114" s="46">
        <v>35439</v>
      </c>
      <c r="G1114" s="43">
        <v>3.1</v>
      </c>
      <c r="H1114" s="52" t="s">
        <v>1621</v>
      </c>
      <c r="I1114" s="53">
        <v>20124</v>
      </c>
      <c r="J1114" s="47">
        <v>22989</v>
      </c>
      <c r="K1114" s="47">
        <v>24192</v>
      </c>
      <c r="L1114" s="47">
        <v>27610</v>
      </c>
      <c r="M1114" s="53">
        <v>34186</v>
      </c>
      <c r="N1114" s="53">
        <v>39066</v>
      </c>
      <c r="O1114" s="53">
        <v>42953</v>
      </c>
      <c r="P1114" s="53" t="s">
        <v>1621</v>
      </c>
      <c r="Q1114" s="53" t="s">
        <v>1621</v>
      </c>
    </row>
    <row r="1115" spans="1:17" ht="38.25" x14ac:dyDescent="0.2">
      <c r="A1115" s="34" t="s">
        <v>2819</v>
      </c>
      <c r="B1115" s="35" t="s">
        <v>1765</v>
      </c>
      <c r="C1115" s="46">
        <v>143</v>
      </c>
      <c r="D1115" s="46">
        <v>34123</v>
      </c>
      <c r="E1115" s="43">
        <v>3.1</v>
      </c>
      <c r="F1115" s="42">
        <v>40634</v>
      </c>
      <c r="G1115" s="43">
        <v>7.5</v>
      </c>
      <c r="H1115" s="52">
        <v>14074</v>
      </c>
      <c r="I1115" s="47">
        <v>22184</v>
      </c>
      <c r="J1115" s="47">
        <v>24062</v>
      </c>
      <c r="K1115" s="47">
        <v>25516</v>
      </c>
      <c r="L1115" s="47">
        <v>29012</v>
      </c>
      <c r="M1115" s="47">
        <v>40000</v>
      </c>
      <c r="N1115" s="47">
        <v>46926</v>
      </c>
      <c r="O1115" s="47">
        <v>50430</v>
      </c>
      <c r="P1115" s="53">
        <v>56024</v>
      </c>
      <c r="Q1115" s="53" t="s">
        <v>1621</v>
      </c>
    </row>
    <row r="1116" spans="1:17" ht="25.5" x14ac:dyDescent="0.2">
      <c r="A1116" s="56" t="s">
        <v>2820</v>
      </c>
      <c r="B1116" s="35" t="s">
        <v>1767</v>
      </c>
      <c r="C1116" s="46">
        <v>43</v>
      </c>
      <c r="D1116" s="52">
        <v>29136</v>
      </c>
      <c r="E1116" s="43">
        <v>6.8</v>
      </c>
      <c r="F1116" s="46">
        <v>40677</v>
      </c>
      <c r="G1116" s="43">
        <v>19.399999999999999</v>
      </c>
      <c r="H1116" s="46">
        <v>16251</v>
      </c>
      <c r="I1116" s="47">
        <v>21610</v>
      </c>
      <c r="J1116" s="44">
        <v>22646</v>
      </c>
      <c r="K1116" s="44">
        <v>24298</v>
      </c>
      <c r="L1116" s="44">
        <v>26181</v>
      </c>
      <c r="M1116" s="53">
        <v>37614</v>
      </c>
      <c r="N1116" s="53">
        <v>45771</v>
      </c>
      <c r="O1116" s="53">
        <v>51427</v>
      </c>
      <c r="P1116" s="53" t="s">
        <v>1621</v>
      </c>
      <c r="Q1116" s="53" t="s">
        <v>1621</v>
      </c>
    </row>
    <row r="1117" spans="1:17" ht="38.25" x14ac:dyDescent="0.2">
      <c r="A1117" s="56" t="s">
        <v>2821</v>
      </c>
      <c r="B1117" s="35" t="s">
        <v>1769</v>
      </c>
      <c r="C1117" s="52" t="s">
        <v>1621</v>
      </c>
      <c r="D1117" s="52" t="s">
        <v>1621</v>
      </c>
      <c r="E1117" s="55"/>
      <c r="F1117" s="52">
        <v>38916</v>
      </c>
      <c r="G1117" s="43">
        <v>7.1</v>
      </c>
      <c r="H1117" s="52" t="s">
        <v>1621</v>
      </c>
      <c r="I1117" s="53" t="s">
        <v>1621</v>
      </c>
      <c r="J1117" s="53" t="s">
        <v>1621</v>
      </c>
      <c r="K1117" s="53" t="s">
        <v>1621</v>
      </c>
      <c r="L1117" s="53" t="s">
        <v>1621</v>
      </c>
      <c r="M1117" s="53" t="s">
        <v>1621</v>
      </c>
      <c r="N1117" s="53" t="s">
        <v>1621</v>
      </c>
      <c r="O1117" s="53" t="s">
        <v>1621</v>
      </c>
      <c r="P1117" s="53" t="s">
        <v>1621</v>
      </c>
      <c r="Q1117" s="53" t="s">
        <v>1621</v>
      </c>
    </row>
    <row r="1118" spans="1:17" ht="38.25" x14ac:dyDescent="0.2">
      <c r="A1118" s="56" t="s">
        <v>2822</v>
      </c>
      <c r="B1118" s="35" t="s">
        <v>1771</v>
      </c>
      <c r="C1118" s="46">
        <v>38</v>
      </c>
      <c r="D1118" s="46">
        <v>39531</v>
      </c>
      <c r="E1118" s="43">
        <v>1.5</v>
      </c>
      <c r="F1118" s="42">
        <v>43574</v>
      </c>
      <c r="G1118" s="43">
        <v>1</v>
      </c>
      <c r="H1118" s="52">
        <v>21973</v>
      </c>
      <c r="I1118" s="47">
        <v>26753</v>
      </c>
      <c r="J1118" s="47">
        <v>28746</v>
      </c>
      <c r="K1118" s="47">
        <v>31312</v>
      </c>
      <c r="L1118" s="47">
        <v>35823</v>
      </c>
      <c r="M1118" s="47">
        <v>44524</v>
      </c>
      <c r="N1118" s="47">
        <v>48210</v>
      </c>
      <c r="O1118" s="53">
        <v>52271</v>
      </c>
      <c r="P1118" s="53">
        <v>56706</v>
      </c>
      <c r="Q1118" s="53" t="s">
        <v>1621</v>
      </c>
    </row>
    <row r="1119" spans="1:17" ht="25.5" x14ac:dyDescent="0.2">
      <c r="A1119" s="56" t="s">
        <v>2823</v>
      </c>
      <c r="B1119" s="35" t="s">
        <v>1773</v>
      </c>
      <c r="C1119" s="52">
        <v>13</v>
      </c>
      <c r="D1119" s="52">
        <v>46339</v>
      </c>
      <c r="E1119" s="43">
        <v>13.6</v>
      </c>
      <c r="F1119" s="46">
        <v>51139</v>
      </c>
      <c r="G1119" s="43">
        <v>13</v>
      </c>
      <c r="H1119" s="52" t="s">
        <v>1621</v>
      </c>
      <c r="I1119" s="53">
        <v>30817</v>
      </c>
      <c r="J1119" s="53">
        <v>33927</v>
      </c>
      <c r="K1119" s="53">
        <v>37672</v>
      </c>
      <c r="L1119" s="53">
        <v>41825</v>
      </c>
      <c r="M1119" s="53">
        <v>51566</v>
      </c>
      <c r="N1119" s="53" t="s">
        <v>1621</v>
      </c>
      <c r="O1119" s="53" t="s">
        <v>1621</v>
      </c>
      <c r="P1119" s="53" t="s">
        <v>1621</v>
      </c>
      <c r="Q1119" s="53" t="s">
        <v>1621</v>
      </c>
    </row>
    <row r="1120" spans="1:17" ht="25.5" x14ac:dyDescent="0.2">
      <c r="A1120" s="56" t="s">
        <v>2824</v>
      </c>
      <c r="B1120" s="35" t="s">
        <v>1775</v>
      </c>
      <c r="C1120" s="52">
        <v>9</v>
      </c>
      <c r="D1120" s="52">
        <v>31194</v>
      </c>
      <c r="E1120" s="43">
        <v>11.1</v>
      </c>
      <c r="F1120" s="52">
        <v>35263</v>
      </c>
      <c r="G1120" s="43">
        <v>5.7</v>
      </c>
      <c r="H1120" s="52" t="s">
        <v>1621</v>
      </c>
      <c r="I1120" s="53" t="s">
        <v>1621</v>
      </c>
      <c r="J1120" s="53" t="s">
        <v>1621</v>
      </c>
      <c r="K1120" s="53">
        <v>27068</v>
      </c>
      <c r="L1120" s="53">
        <v>29161</v>
      </c>
      <c r="M1120" s="53">
        <v>33978</v>
      </c>
      <c r="N1120" s="53" t="s">
        <v>1621</v>
      </c>
      <c r="O1120" s="53" t="s">
        <v>1621</v>
      </c>
      <c r="P1120" s="53" t="s">
        <v>1621</v>
      </c>
      <c r="Q1120" s="53" t="s">
        <v>1621</v>
      </c>
    </row>
    <row r="1121" spans="1:17" ht="25.5" x14ac:dyDescent="0.2">
      <c r="A1121" s="56" t="s">
        <v>2825</v>
      </c>
      <c r="B1121" s="35" t="s">
        <v>1777</v>
      </c>
      <c r="C1121" s="52">
        <v>11</v>
      </c>
      <c r="D1121" s="52">
        <v>31491</v>
      </c>
      <c r="E1121" s="43">
        <v>15.5</v>
      </c>
      <c r="F1121" s="52">
        <v>36567</v>
      </c>
      <c r="G1121" s="43">
        <v>12.7</v>
      </c>
      <c r="H1121" s="52" t="s">
        <v>1621</v>
      </c>
      <c r="I1121" s="53">
        <v>21986</v>
      </c>
      <c r="J1121" s="53">
        <v>22943</v>
      </c>
      <c r="K1121" s="53">
        <v>25416</v>
      </c>
      <c r="L1121" s="53">
        <v>27973</v>
      </c>
      <c r="M1121" s="53">
        <v>36035</v>
      </c>
      <c r="N1121" s="53" t="s">
        <v>1621</v>
      </c>
      <c r="O1121" s="53" t="s">
        <v>1621</v>
      </c>
      <c r="P1121" s="53" t="s">
        <v>1621</v>
      </c>
      <c r="Q1121" s="53" t="s">
        <v>1621</v>
      </c>
    </row>
    <row r="1122" spans="1:17" ht="25.5" x14ac:dyDescent="0.2">
      <c r="A1122" s="56" t="s">
        <v>2826</v>
      </c>
      <c r="B1122" s="35" t="s">
        <v>1779</v>
      </c>
      <c r="C1122" s="52">
        <v>8</v>
      </c>
      <c r="D1122" s="52" t="s">
        <v>1621</v>
      </c>
      <c r="E1122" s="55"/>
      <c r="F1122" s="52">
        <v>25063</v>
      </c>
      <c r="G1122" s="43">
        <v>-18.7</v>
      </c>
      <c r="H1122" s="52" t="s">
        <v>1621</v>
      </c>
      <c r="I1122" s="53" t="s">
        <v>1621</v>
      </c>
      <c r="J1122" s="53">
        <v>14208</v>
      </c>
      <c r="K1122" s="53">
        <v>15132</v>
      </c>
      <c r="L1122" s="53" t="s">
        <v>1621</v>
      </c>
      <c r="M1122" s="53" t="s">
        <v>1621</v>
      </c>
      <c r="N1122" s="53" t="s">
        <v>1621</v>
      </c>
      <c r="O1122" s="53" t="s">
        <v>1621</v>
      </c>
      <c r="P1122" s="53" t="s">
        <v>1621</v>
      </c>
      <c r="Q1122" s="53" t="s">
        <v>1621</v>
      </c>
    </row>
    <row r="1123" spans="1:17" ht="38.25" x14ac:dyDescent="0.2">
      <c r="A1123" s="34" t="s">
        <v>2827</v>
      </c>
      <c r="B1123" s="35" t="s">
        <v>1781</v>
      </c>
      <c r="C1123" s="46">
        <v>88</v>
      </c>
      <c r="D1123" s="42">
        <v>26806</v>
      </c>
      <c r="E1123" s="43">
        <v>8.5</v>
      </c>
      <c r="F1123" s="42">
        <v>31614</v>
      </c>
      <c r="G1123" s="43">
        <v>3.2</v>
      </c>
      <c r="H1123" s="52">
        <v>7496</v>
      </c>
      <c r="I1123" s="53">
        <v>13362</v>
      </c>
      <c r="J1123" s="47">
        <v>17058</v>
      </c>
      <c r="K1123" s="47">
        <v>20077</v>
      </c>
      <c r="L1123" s="44">
        <v>23991</v>
      </c>
      <c r="M1123" s="47">
        <v>30409</v>
      </c>
      <c r="N1123" s="47">
        <v>36222</v>
      </c>
      <c r="O1123" s="47">
        <v>39590</v>
      </c>
      <c r="P1123" s="53">
        <v>43927</v>
      </c>
      <c r="Q1123" s="53" t="s">
        <v>1621</v>
      </c>
    </row>
    <row r="1124" spans="1:17" ht="25.5" x14ac:dyDescent="0.2">
      <c r="A1124" s="56" t="s">
        <v>2828</v>
      </c>
      <c r="B1124" s="35" t="s">
        <v>1783</v>
      </c>
      <c r="C1124" s="52">
        <v>13</v>
      </c>
      <c r="D1124" s="52">
        <v>32721</v>
      </c>
      <c r="E1124" s="43">
        <v>11.4</v>
      </c>
      <c r="F1124" s="46">
        <v>36461</v>
      </c>
      <c r="G1124" s="55"/>
      <c r="H1124" s="52" t="s">
        <v>1621</v>
      </c>
      <c r="I1124" s="47">
        <v>24682</v>
      </c>
      <c r="J1124" s="47">
        <v>25733</v>
      </c>
      <c r="K1124" s="47">
        <v>26812</v>
      </c>
      <c r="L1124" s="47">
        <v>29079</v>
      </c>
      <c r="M1124" s="53">
        <v>37167</v>
      </c>
      <c r="N1124" s="53">
        <v>43045</v>
      </c>
      <c r="O1124" s="53" t="s">
        <v>1621</v>
      </c>
      <c r="P1124" s="53" t="s">
        <v>1621</v>
      </c>
      <c r="Q1124" s="53" t="s">
        <v>1621</v>
      </c>
    </row>
    <row r="1125" spans="1:17" ht="25.5" x14ac:dyDescent="0.2">
      <c r="A1125" s="56" t="s">
        <v>2829</v>
      </c>
      <c r="B1125" s="35" t="s">
        <v>1785</v>
      </c>
      <c r="C1125" s="52">
        <v>24</v>
      </c>
      <c r="D1125" s="52">
        <v>25016</v>
      </c>
      <c r="E1125" s="43">
        <v>-0.7</v>
      </c>
      <c r="F1125" s="46">
        <v>31057</v>
      </c>
      <c r="G1125" s="43">
        <v>-9.3000000000000007</v>
      </c>
      <c r="H1125" s="52" t="s">
        <v>1621</v>
      </c>
      <c r="I1125" s="53" t="s">
        <v>1621</v>
      </c>
      <c r="J1125" s="53" t="s">
        <v>1621</v>
      </c>
      <c r="K1125" s="53">
        <v>17875</v>
      </c>
      <c r="L1125" s="53">
        <v>22192</v>
      </c>
      <c r="M1125" s="53">
        <v>29996</v>
      </c>
      <c r="N1125" s="53" t="s">
        <v>1621</v>
      </c>
      <c r="O1125" s="53" t="s">
        <v>1621</v>
      </c>
      <c r="P1125" s="53" t="s">
        <v>1621</v>
      </c>
      <c r="Q1125" s="53" t="s">
        <v>1621</v>
      </c>
    </row>
    <row r="1126" spans="1:17" ht="38.25" x14ac:dyDescent="0.2">
      <c r="A1126" s="56" t="s">
        <v>2830</v>
      </c>
      <c r="B1126" s="35" t="s">
        <v>1787</v>
      </c>
      <c r="C1126" s="52" t="s">
        <v>1621</v>
      </c>
      <c r="D1126" s="52" t="s">
        <v>1621</v>
      </c>
      <c r="E1126" s="55"/>
      <c r="F1126" s="52" t="s">
        <v>1621</v>
      </c>
      <c r="G1126" s="55"/>
      <c r="H1126" s="52" t="s">
        <v>1621</v>
      </c>
      <c r="I1126" s="53" t="s">
        <v>1621</v>
      </c>
      <c r="J1126" s="53" t="s">
        <v>1621</v>
      </c>
      <c r="K1126" s="53" t="s">
        <v>1621</v>
      </c>
      <c r="L1126" s="53" t="s">
        <v>1621</v>
      </c>
      <c r="M1126" s="53" t="s">
        <v>1621</v>
      </c>
      <c r="N1126" s="53" t="s">
        <v>1621</v>
      </c>
      <c r="O1126" s="53" t="s">
        <v>1621</v>
      </c>
      <c r="P1126" s="53" t="s">
        <v>1621</v>
      </c>
      <c r="Q1126" s="53" t="s">
        <v>1621</v>
      </c>
    </row>
    <row r="1127" spans="1:17" ht="25.5" x14ac:dyDescent="0.2">
      <c r="A1127" s="56" t="s">
        <v>2831</v>
      </c>
      <c r="B1127" s="35" t="s">
        <v>1789</v>
      </c>
      <c r="C1127" s="52" t="s">
        <v>1621</v>
      </c>
      <c r="D1127" s="52" t="s">
        <v>1621</v>
      </c>
      <c r="E1127" s="55"/>
      <c r="F1127" s="52" t="s">
        <v>1621</v>
      </c>
      <c r="G1127" s="55"/>
      <c r="H1127" s="52" t="s">
        <v>1621</v>
      </c>
      <c r="I1127" s="53" t="s">
        <v>1621</v>
      </c>
      <c r="J1127" s="53" t="s">
        <v>1621</v>
      </c>
      <c r="K1127" s="53" t="s">
        <v>1621</v>
      </c>
      <c r="L1127" s="53" t="s">
        <v>1621</v>
      </c>
      <c r="M1127" s="53" t="s">
        <v>1621</v>
      </c>
      <c r="N1127" s="53" t="s">
        <v>1621</v>
      </c>
      <c r="O1127" s="53" t="s">
        <v>1621</v>
      </c>
      <c r="P1127" s="53" t="s">
        <v>1621</v>
      </c>
      <c r="Q1127" s="53" t="s">
        <v>1621</v>
      </c>
    </row>
    <row r="1128" spans="1:17" ht="25.5" x14ac:dyDescent="0.2">
      <c r="A1128" s="56" t="s">
        <v>2832</v>
      </c>
      <c r="B1128" s="35" t="s">
        <v>1791</v>
      </c>
      <c r="C1128" s="52">
        <v>21</v>
      </c>
      <c r="D1128" s="52">
        <v>22747</v>
      </c>
      <c r="E1128" s="55"/>
      <c r="F1128" s="46">
        <v>23970</v>
      </c>
      <c r="G1128" s="43">
        <v>21.5</v>
      </c>
      <c r="H1128" s="52">
        <v>5644</v>
      </c>
      <c r="I1128" s="53">
        <v>9433</v>
      </c>
      <c r="J1128" s="53">
        <v>10709</v>
      </c>
      <c r="K1128" s="53">
        <v>12000</v>
      </c>
      <c r="L1128" s="53">
        <v>17340</v>
      </c>
      <c r="M1128" s="47">
        <v>25394</v>
      </c>
      <c r="N1128" s="53">
        <v>28065</v>
      </c>
      <c r="O1128" s="53">
        <v>29891</v>
      </c>
      <c r="P1128" s="53" t="s">
        <v>1621</v>
      </c>
      <c r="Q1128" s="53" t="s">
        <v>1621</v>
      </c>
    </row>
    <row r="1129" spans="1:17" ht="38.25" x14ac:dyDescent="0.2">
      <c r="A1129" s="56" t="s">
        <v>2833</v>
      </c>
      <c r="B1129" s="35" t="s">
        <v>1793</v>
      </c>
      <c r="C1129" s="52">
        <v>20</v>
      </c>
      <c r="D1129" s="52">
        <v>28904</v>
      </c>
      <c r="E1129" s="43">
        <v>0.4</v>
      </c>
      <c r="F1129" s="46">
        <v>35123</v>
      </c>
      <c r="G1129" s="43">
        <v>5</v>
      </c>
      <c r="H1129" s="52">
        <v>10237</v>
      </c>
      <c r="I1129" s="53">
        <v>18266</v>
      </c>
      <c r="J1129" s="53">
        <v>20189</v>
      </c>
      <c r="K1129" s="53">
        <v>21038</v>
      </c>
      <c r="L1129" s="53">
        <v>24413</v>
      </c>
      <c r="M1129" s="53">
        <v>34096</v>
      </c>
      <c r="N1129" s="53">
        <v>40062</v>
      </c>
      <c r="O1129" s="53" t="s">
        <v>1621</v>
      </c>
      <c r="P1129" s="53" t="s">
        <v>1621</v>
      </c>
      <c r="Q1129" s="53" t="s">
        <v>1621</v>
      </c>
    </row>
    <row r="1130" spans="1:17" ht="51" x14ac:dyDescent="0.2">
      <c r="A1130" s="34" t="s">
        <v>2834</v>
      </c>
      <c r="B1130" s="35" t="s">
        <v>1795</v>
      </c>
      <c r="C1130" s="42">
        <v>131</v>
      </c>
      <c r="D1130" s="42">
        <v>31397</v>
      </c>
      <c r="E1130" s="43">
        <v>-3.1</v>
      </c>
      <c r="F1130" s="42">
        <v>31777</v>
      </c>
      <c r="G1130" s="43">
        <v>-3.6</v>
      </c>
      <c r="H1130" s="52" t="s">
        <v>1621</v>
      </c>
      <c r="I1130" s="47">
        <v>16274</v>
      </c>
      <c r="J1130" s="47">
        <v>19372</v>
      </c>
      <c r="K1130" s="47">
        <v>22969</v>
      </c>
      <c r="L1130" s="44">
        <v>27814</v>
      </c>
      <c r="M1130" s="44">
        <v>35914</v>
      </c>
      <c r="N1130" s="44">
        <v>39607</v>
      </c>
      <c r="O1130" s="44">
        <v>42604</v>
      </c>
      <c r="P1130" s="47">
        <v>45056</v>
      </c>
      <c r="Q1130" s="53">
        <v>53334</v>
      </c>
    </row>
    <row r="1131" spans="1:17" ht="38.25" x14ac:dyDescent="0.2">
      <c r="A1131" s="56" t="s">
        <v>2835</v>
      </c>
      <c r="B1131" s="35" t="s">
        <v>1797</v>
      </c>
      <c r="C1131" s="42">
        <v>131</v>
      </c>
      <c r="D1131" s="42">
        <v>31397</v>
      </c>
      <c r="E1131" s="43">
        <v>-3.1</v>
      </c>
      <c r="F1131" s="42">
        <v>31777</v>
      </c>
      <c r="G1131" s="43">
        <v>-3.6</v>
      </c>
      <c r="H1131" s="52" t="s">
        <v>1621</v>
      </c>
      <c r="I1131" s="47">
        <v>16274</v>
      </c>
      <c r="J1131" s="47">
        <v>19372</v>
      </c>
      <c r="K1131" s="47">
        <v>22969</v>
      </c>
      <c r="L1131" s="44">
        <v>27814</v>
      </c>
      <c r="M1131" s="44">
        <v>35914</v>
      </c>
      <c r="N1131" s="44">
        <v>39607</v>
      </c>
      <c r="O1131" s="44">
        <v>42604</v>
      </c>
      <c r="P1131" s="47">
        <v>45056</v>
      </c>
      <c r="Q1131" s="53">
        <v>53334</v>
      </c>
    </row>
    <row r="1132" spans="1:17" x14ac:dyDescent="0.2">
      <c r="A1132" s="34" t="s">
        <v>2836</v>
      </c>
      <c r="B1132" s="35" t="s">
        <v>1799</v>
      </c>
      <c r="C1132" s="42">
        <v>235</v>
      </c>
      <c r="D1132" s="42">
        <v>29208</v>
      </c>
      <c r="E1132" s="43">
        <v>2.2999999999999998</v>
      </c>
      <c r="F1132" s="42">
        <v>31523</v>
      </c>
      <c r="G1132" s="43">
        <v>3.4</v>
      </c>
      <c r="H1132" s="52">
        <v>9518</v>
      </c>
      <c r="I1132" s="47">
        <v>15350</v>
      </c>
      <c r="J1132" s="47">
        <v>17264</v>
      </c>
      <c r="K1132" s="47">
        <v>20277</v>
      </c>
      <c r="L1132" s="44">
        <v>24863</v>
      </c>
      <c r="M1132" s="44">
        <v>34231</v>
      </c>
      <c r="N1132" s="44">
        <v>39839</v>
      </c>
      <c r="O1132" s="44">
        <v>42234</v>
      </c>
      <c r="P1132" s="44">
        <v>45211</v>
      </c>
      <c r="Q1132" s="53">
        <v>54365</v>
      </c>
    </row>
    <row r="1133" spans="1:17" x14ac:dyDescent="0.2">
      <c r="A1133" s="56" t="s">
        <v>2837</v>
      </c>
      <c r="B1133" s="35" t="s">
        <v>1801</v>
      </c>
      <c r="C1133" s="42">
        <v>235</v>
      </c>
      <c r="D1133" s="42">
        <v>29208</v>
      </c>
      <c r="E1133" s="43">
        <v>2.2999999999999998</v>
      </c>
      <c r="F1133" s="42">
        <v>31523</v>
      </c>
      <c r="G1133" s="43">
        <v>3.4</v>
      </c>
      <c r="H1133" s="52">
        <v>9518</v>
      </c>
      <c r="I1133" s="47">
        <v>15350</v>
      </c>
      <c r="J1133" s="47">
        <v>17264</v>
      </c>
      <c r="K1133" s="47">
        <v>20277</v>
      </c>
      <c r="L1133" s="44">
        <v>24863</v>
      </c>
      <c r="M1133" s="44">
        <v>34231</v>
      </c>
      <c r="N1133" s="44">
        <v>39839</v>
      </c>
      <c r="O1133" s="44">
        <v>42234</v>
      </c>
      <c r="P1133" s="44">
        <v>45211</v>
      </c>
      <c r="Q1133" s="53">
        <v>54365</v>
      </c>
    </row>
    <row r="1134" spans="1:17" ht="25.5" x14ac:dyDescent="0.2">
      <c r="A1134" s="34" t="s">
        <v>2838</v>
      </c>
      <c r="B1134" s="35" t="s">
        <v>1803</v>
      </c>
      <c r="C1134" s="42">
        <v>335</v>
      </c>
      <c r="D1134" s="42">
        <v>26579</v>
      </c>
      <c r="E1134" s="43">
        <v>9.3000000000000007</v>
      </c>
      <c r="F1134" s="42">
        <v>29619</v>
      </c>
      <c r="G1134" s="43">
        <v>6.7</v>
      </c>
      <c r="H1134" s="46">
        <v>10750</v>
      </c>
      <c r="I1134" s="44">
        <v>15482</v>
      </c>
      <c r="J1134" s="44">
        <v>18171</v>
      </c>
      <c r="K1134" s="44">
        <v>20229</v>
      </c>
      <c r="L1134" s="44">
        <v>23866</v>
      </c>
      <c r="M1134" s="44">
        <v>30035</v>
      </c>
      <c r="N1134" s="44">
        <v>35102</v>
      </c>
      <c r="O1134" s="44">
        <v>37299</v>
      </c>
      <c r="P1134" s="47">
        <v>40372</v>
      </c>
      <c r="Q1134" s="47">
        <v>49055</v>
      </c>
    </row>
    <row r="1135" spans="1:17" ht="25.5" x14ac:dyDescent="0.2">
      <c r="A1135" s="56" t="s">
        <v>2839</v>
      </c>
      <c r="B1135" s="35" t="s">
        <v>1805</v>
      </c>
      <c r="C1135" s="42">
        <v>222</v>
      </c>
      <c r="D1135" s="42">
        <v>29445</v>
      </c>
      <c r="E1135" s="43">
        <v>11.2</v>
      </c>
      <c r="F1135" s="42">
        <v>32931</v>
      </c>
      <c r="G1135" s="43">
        <v>6.8</v>
      </c>
      <c r="H1135" s="46">
        <v>12509</v>
      </c>
      <c r="I1135" s="47">
        <v>18509</v>
      </c>
      <c r="J1135" s="44">
        <v>21097</v>
      </c>
      <c r="K1135" s="44">
        <v>23213</v>
      </c>
      <c r="L1135" s="44">
        <v>26055</v>
      </c>
      <c r="M1135" s="44">
        <v>33686</v>
      </c>
      <c r="N1135" s="44">
        <v>37613</v>
      </c>
      <c r="O1135" s="44">
        <v>40364</v>
      </c>
      <c r="P1135" s="47">
        <v>44184</v>
      </c>
      <c r="Q1135" s="53">
        <v>52700</v>
      </c>
    </row>
    <row r="1136" spans="1:17" ht="25.5" x14ac:dyDescent="0.2">
      <c r="A1136" s="56" t="s">
        <v>2840</v>
      </c>
      <c r="B1136" s="35" t="s">
        <v>1807</v>
      </c>
      <c r="C1136" s="46">
        <v>62</v>
      </c>
      <c r="D1136" s="46">
        <v>22642</v>
      </c>
      <c r="E1136" s="43">
        <v>13.4</v>
      </c>
      <c r="F1136" s="46">
        <v>23156</v>
      </c>
      <c r="G1136" s="43">
        <v>5.5</v>
      </c>
      <c r="H1136" s="52" t="s">
        <v>1621</v>
      </c>
      <c r="I1136" s="53">
        <v>12451</v>
      </c>
      <c r="J1136" s="53">
        <v>14378</v>
      </c>
      <c r="K1136" s="53">
        <v>15811</v>
      </c>
      <c r="L1136" s="53">
        <v>19855</v>
      </c>
      <c r="M1136" s="47">
        <v>24949</v>
      </c>
      <c r="N1136" s="53">
        <v>28040</v>
      </c>
      <c r="O1136" s="53">
        <v>29393</v>
      </c>
      <c r="P1136" s="53">
        <v>30977</v>
      </c>
      <c r="Q1136" s="53" t="s">
        <v>1621</v>
      </c>
    </row>
    <row r="1137" spans="1:17" ht="25.5" x14ac:dyDescent="0.2">
      <c r="A1137" s="56" t="s">
        <v>2841</v>
      </c>
      <c r="B1137" s="35" t="s">
        <v>1809</v>
      </c>
      <c r="C1137" s="46">
        <v>50</v>
      </c>
      <c r="D1137" s="46">
        <v>21666</v>
      </c>
      <c r="E1137" s="43">
        <v>8.1</v>
      </c>
      <c r="F1137" s="46">
        <v>22956</v>
      </c>
      <c r="G1137" s="43">
        <v>3.1</v>
      </c>
      <c r="H1137" s="52" t="s">
        <v>1621</v>
      </c>
      <c r="I1137" s="53">
        <v>11942</v>
      </c>
      <c r="J1137" s="53">
        <v>13504</v>
      </c>
      <c r="K1137" s="53">
        <v>15259</v>
      </c>
      <c r="L1137" s="47">
        <v>18329</v>
      </c>
      <c r="M1137" s="47">
        <v>24550</v>
      </c>
      <c r="N1137" s="53">
        <v>27731</v>
      </c>
      <c r="O1137" s="53">
        <v>29822</v>
      </c>
      <c r="P1137" s="53">
        <v>32763</v>
      </c>
      <c r="Q1137" s="53" t="s">
        <v>1621</v>
      </c>
    </row>
    <row r="1138" spans="1:17" ht="38.25" x14ac:dyDescent="0.2">
      <c r="A1138" s="34" t="s">
        <v>2842</v>
      </c>
      <c r="B1138" s="35" t="s">
        <v>1811</v>
      </c>
      <c r="C1138" s="46">
        <v>36</v>
      </c>
      <c r="D1138" s="46">
        <v>21775</v>
      </c>
      <c r="E1138" s="55"/>
      <c r="F1138" s="46">
        <v>21723</v>
      </c>
      <c r="G1138" s="55"/>
      <c r="H1138" s="52" t="s">
        <v>1621</v>
      </c>
      <c r="I1138" s="53" t="s">
        <v>1621</v>
      </c>
      <c r="J1138" s="53" t="s">
        <v>1621</v>
      </c>
      <c r="K1138" s="53" t="s">
        <v>1621</v>
      </c>
      <c r="L1138" s="53">
        <v>17670</v>
      </c>
      <c r="M1138" s="47">
        <v>24757</v>
      </c>
      <c r="N1138" s="47">
        <v>27451</v>
      </c>
      <c r="O1138" s="53">
        <v>30320</v>
      </c>
      <c r="P1138" s="53">
        <v>32333</v>
      </c>
      <c r="Q1138" s="53" t="s">
        <v>1621</v>
      </c>
    </row>
    <row r="1139" spans="1:17" ht="25.5" x14ac:dyDescent="0.2">
      <c r="A1139" s="56" t="s">
        <v>2843</v>
      </c>
      <c r="B1139" s="35" t="s">
        <v>1813</v>
      </c>
      <c r="C1139" s="52" t="s">
        <v>1621</v>
      </c>
      <c r="D1139" s="52" t="s">
        <v>1621</v>
      </c>
      <c r="E1139" s="55"/>
      <c r="F1139" s="52">
        <v>22482</v>
      </c>
      <c r="G1139" s="43">
        <v>14.1</v>
      </c>
      <c r="H1139" s="52" t="s">
        <v>1621</v>
      </c>
      <c r="I1139" s="53" t="s">
        <v>1621</v>
      </c>
      <c r="J1139" s="53" t="s">
        <v>1621</v>
      </c>
      <c r="K1139" s="53" t="s">
        <v>1621</v>
      </c>
      <c r="L1139" s="53" t="s">
        <v>1621</v>
      </c>
      <c r="M1139" s="53" t="s">
        <v>1621</v>
      </c>
      <c r="N1139" s="53" t="s">
        <v>1621</v>
      </c>
      <c r="O1139" s="53" t="s">
        <v>1621</v>
      </c>
      <c r="P1139" s="53" t="s">
        <v>1621</v>
      </c>
      <c r="Q1139" s="53" t="s">
        <v>1621</v>
      </c>
    </row>
    <row r="1140" spans="1:17" ht="38.25" x14ac:dyDescent="0.2">
      <c r="A1140" s="56" t="s">
        <v>2844</v>
      </c>
      <c r="B1140" s="35" t="s">
        <v>1815</v>
      </c>
      <c r="C1140" s="52">
        <v>10</v>
      </c>
      <c r="D1140" s="52">
        <v>25819</v>
      </c>
      <c r="E1140" s="43">
        <v>-10.4</v>
      </c>
      <c r="F1140" s="46">
        <v>27512</v>
      </c>
      <c r="G1140" s="43">
        <v>2.6</v>
      </c>
      <c r="H1140" s="52" t="s">
        <v>1621</v>
      </c>
      <c r="I1140" s="53" t="s">
        <v>1621</v>
      </c>
      <c r="J1140" s="53" t="s">
        <v>1621</v>
      </c>
      <c r="K1140" s="53">
        <v>21947</v>
      </c>
      <c r="L1140" s="53">
        <v>24234</v>
      </c>
      <c r="M1140" s="53">
        <v>30349</v>
      </c>
      <c r="N1140" s="53" t="s">
        <v>1621</v>
      </c>
      <c r="O1140" s="53" t="s">
        <v>1621</v>
      </c>
      <c r="P1140" s="53" t="s">
        <v>1621</v>
      </c>
      <c r="Q1140" s="53" t="s">
        <v>1621</v>
      </c>
    </row>
    <row r="1141" spans="1:17" ht="25.5" x14ac:dyDescent="0.2">
      <c r="A1141" s="56" t="s">
        <v>2845</v>
      </c>
      <c r="B1141" s="35" t="s">
        <v>1817</v>
      </c>
      <c r="C1141" s="52" t="s">
        <v>1621</v>
      </c>
      <c r="D1141" s="52" t="s">
        <v>1621</v>
      </c>
      <c r="E1141" s="55"/>
      <c r="F1141" s="52">
        <v>22108</v>
      </c>
      <c r="G1141" s="43">
        <v>4.2</v>
      </c>
      <c r="H1141" s="52" t="s">
        <v>1621</v>
      </c>
      <c r="I1141" s="53" t="s">
        <v>1621</v>
      </c>
      <c r="J1141" s="53" t="s">
        <v>1621</v>
      </c>
      <c r="K1141" s="53" t="s">
        <v>1621</v>
      </c>
      <c r="L1141" s="53" t="s">
        <v>1621</v>
      </c>
      <c r="M1141" s="53" t="s">
        <v>1621</v>
      </c>
      <c r="N1141" s="53" t="s">
        <v>1621</v>
      </c>
      <c r="O1141" s="53" t="s">
        <v>1621</v>
      </c>
      <c r="P1141" s="53" t="s">
        <v>1621</v>
      </c>
      <c r="Q1141" s="53" t="s">
        <v>1621</v>
      </c>
    </row>
    <row r="1142" spans="1:17" ht="38.25" x14ac:dyDescent="0.2">
      <c r="A1142" s="56" t="s">
        <v>2846</v>
      </c>
      <c r="B1142" s="35" t="s">
        <v>1819</v>
      </c>
      <c r="C1142" s="52">
        <v>20</v>
      </c>
      <c r="D1142" s="52" t="s">
        <v>1621</v>
      </c>
      <c r="E1142" s="55"/>
      <c r="F1142" s="46">
        <v>18818</v>
      </c>
      <c r="G1142" s="55"/>
      <c r="H1142" s="52" t="s">
        <v>1621</v>
      </c>
      <c r="I1142" s="53" t="s">
        <v>1621</v>
      </c>
      <c r="J1142" s="53" t="s">
        <v>1621</v>
      </c>
      <c r="K1142" s="53" t="s">
        <v>1621</v>
      </c>
      <c r="L1142" s="53" t="s">
        <v>1621</v>
      </c>
      <c r="M1142" s="53">
        <v>21522</v>
      </c>
      <c r="N1142" s="53">
        <v>25763</v>
      </c>
      <c r="O1142" s="53">
        <v>26539</v>
      </c>
      <c r="P1142" s="53" t="s">
        <v>1621</v>
      </c>
      <c r="Q1142" s="53" t="s">
        <v>1621</v>
      </c>
    </row>
    <row r="1143" spans="1:17" ht="25.5" x14ac:dyDescent="0.2">
      <c r="A1143" s="34" t="s">
        <v>2847</v>
      </c>
      <c r="B1143" s="35" t="s">
        <v>1821</v>
      </c>
      <c r="C1143" s="46">
        <v>32</v>
      </c>
      <c r="D1143" s="46">
        <v>24169</v>
      </c>
      <c r="E1143" s="43">
        <v>1.8</v>
      </c>
      <c r="F1143" s="46">
        <v>25339</v>
      </c>
      <c r="G1143" s="43">
        <v>-2.8</v>
      </c>
      <c r="H1143" s="52" t="s">
        <v>1621</v>
      </c>
      <c r="I1143" s="53">
        <v>10470</v>
      </c>
      <c r="J1143" s="53">
        <v>12566</v>
      </c>
      <c r="K1143" s="53">
        <v>14749</v>
      </c>
      <c r="L1143" s="53">
        <v>19768</v>
      </c>
      <c r="M1143" s="47">
        <v>27703</v>
      </c>
      <c r="N1143" s="47">
        <v>30197</v>
      </c>
      <c r="O1143" s="53">
        <v>32735</v>
      </c>
      <c r="P1143" s="53" t="s">
        <v>1621</v>
      </c>
      <c r="Q1143" s="53" t="s">
        <v>1621</v>
      </c>
    </row>
    <row r="1144" spans="1:17" ht="25.5" x14ac:dyDescent="0.2">
      <c r="A1144" s="56" t="s">
        <v>2848</v>
      </c>
      <c r="B1144" s="35" t="s">
        <v>1823</v>
      </c>
      <c r="C1144" s="52">
        <v>18</v>
      </c>
      <c r="D1144" s="52">
        <v>25279</v>
      </c>
      <c r="E1144" s="43">
        <v>-0.8</v>
      </c>
      <c r="F1144" s="46">
        <v>25694</v>
      </c>
      <c r="G1144" s="43">
        <v>-3.7</v>
      </c>
      <c r="H1144" s="52" t="s">
        <v>1621</v>
      </c>
      <c r="I1144" s="53" t="s">
        <v>1621</v>
      </c>
      <c r="J1144" s="53" t="s">
        <v>1621</v>
      </c>
      <c r="K1144" s="53" t="s">
        <v>1621</v>
      </c>
      <c r="L1144" s="53">
        <v>19465</v>
      </c>
      <c r="M1144" s="53">
        <v>27710</v>
      </c>
      <c r="N1144" s="53" t="s">
        <v>1621</v>
      </c>
      <c r="O1144" s="53" t="s">
        <v>1621</v>
      </c>
      <c r="P1144" s="53" t="s">
        <v>1621</v>
      </c>
      <c r="Q1144" s="53" t="s">
        <v>1621</v>
      </c>
    </row>
    <row r="1145" spans="1:17" ht="38.25" x14ac:dyDescent="0.2">
      <c r="A1145" s="56" t="s">
        <v>2849</v>
      </c>
      <c r="B1145" s="35" t="s">
        <v>1825</v>
      </c>
      <c r="C1145" s="52" t="s">
        <v>1621</v>
      </c>
      <c r="D1145" s="52" t="s">
        <v>1621</v>
      </c>
      <c r="E1145" s="55"/>
      <c r="F1145" s="52" t="s">
        <v>1621</v>
      </c>
      <c r="G1145" s="55"/>
      <c r="H1145" s="52" t="s">
        <v>1621</v>
      </c>
      <c r="I1145" s="53" t="s">
        <v>1621</v>
      </c>
      <c r="J1145" s="53" t="s">
        <v>1621</v>
      </c>
      <c r="K1145" s="53" t="s">
        <v>1621</v>
      </c>
      <c r="L1145" s="53" t="s">
        <v>1621</v>
      </c>
      <c r="M1145" s="53" t="s">
        <v>1621</v>
      </c>
      <c r="N1145" s="53" t="s">
        <v>1621</v>
      </c>
      <c r="O1145" s="53" t="s">
        <v>1621</v>
      </c>
      <c r="P1145" s="53" t="s">
        <v>1621</v>
      </c>
      <c r="Q1145" s="53" t="s">
        <v>1621</v>
      </c>
    </row>
    <row r="1146" spans="1:17" ht="25.5" x14ac:dyDescent="0.2">
      <c r="A1146" s="56" t="s">
        <v>2850</v>
      </c>
      <c r="B1146" s="35" t="s">
        <v>1827</v>
      </c>
      <c r="C1146" s="52">
        <v>13</v>
      </c>
      <c r="D1146" s="52">
        <v>23314</v>
      </c>
      <c r="E1146" s="43">
        <v>5.4</v>
      </c>
      <c r="F1146" s="46">
        <v>22814</v>
      </c>
      <c r="G1146" s="43">
        <v>-1.7</v>
      </c>
      <c r="H1146" s="52" t="s">
        <v>1621</v>
      </c>
      <c r="I1146" s="53" t="s">
        <v>1621</v>
      </c>
      <c r="J1146" s="53" t="s">
        <v>1621</v>
      </c>
      <c r="K1146" s="53" t="s">
        <v>1621</v>
      </c>
      <c r="L1146" s="53">
        <v>19230</v>
      </c>
      <c r="M1146" s="53">
        <v>26317</v>
      </c>
      <c r="N1146" s="53">
        <v>30154</v>
      </c>
      <c r="O1146" s="53">
        <v>30802</v>
      </c>
      <c r="P1146" s="53" t="s">
        <v>1621</v>
      </c>
      <c r="Q1146" s="53" t="s">
        <v>1621</v>
      </c>
    </row>
    <row r="1147" spans="1:17" ht="76.5" x14ac:dyDescent="0.2">
      <c r="A1147" s="34" t="s">
        <v>2851</v>
      </c>
      <c r="B1147" s="35" t="s">
        <v>1829</v>
      </c>
      <c r="C1147" s="52" t="s">
        <v>1621</v>
      </c>
      <c r="D1147" s="52" t="s">
        <v>1621</v>
      </c>
      <c r="E1147" s="55"/>
      <c r="F1147" s="52">
        <v>15249</v>
      </c>
      <c r="G1147" s="43">
        <v>24.7</v>
      </c>
      <c r="H1147" s="52" t="s">
        <v>1621</v>
      </c>
      <c r="I1147" s="53" t="s">
        <v>1621</v>
      </c>
      <c r="J1147" s="53" t="s">
        <v>1621</v>
      </c>
      <c r="K1147" s="53" t="s">
        <v>1621</v>
      </c>
      <c r="L1147" s="53" t="s">
        <v>1621</v>
      </c>
      <c r="M1147" s="53" t="s">
        <v>1621</v>
      </c>
      <c r="N1147" s="53" t="s">
        <v>1621</v>
      </c>
      <c r="O1147" s="53" t="s">
        <v>1621</v>
      </c>
      <c r="P1147" s="53" t="s">
        <v>1621</v>
      </c>
      <c r="Q1147" s="53" t="s">
        <v>1621</v>
      </c>
    </row>
    <row r="1148" spans="1:17" ht="38.25" x14ac:dyDescent="0.2">
      <c r="A1148" s="56" t="s">
        <v>2852</v>
      </c>
      <c r="B1148" s="35" t="s">
        <v>1831</v>
      </c>
      <c r="C1148" s="52" t="s">
        <v>1621</v>
      </c>
      <c r="D1148" s="52" t="s">
        <v>1621</v>
      </c>
      <c r="E1148" s="55"/>
      <c r="F1148" s="52">
        <v>15249</v>
      </c>
      <c r="G1148" s="43">
        <v>24.7</v>
      </c>
      <c r="H1148" s="52" t="s">
        <v>1621</v>
      </c>
      <c r="I1148" s="53" t="s">
        <v>1621</v>
      </c>
      <c r="J1148" s="53" t="s">
        <v>1621</v>
      </c>
      <c r="K1148" s="53" t="s">
        <v>1621</v>
      </c>
      <c r="L1148" s="53" t="s">
        <v>1621</v>
      </c>
      <c r="M1148" s="53" t="s">
        <v>1621</v>
      </c>
      <c r="N1148" s="53" t="s">
        <v>1621</v>
      </c>
      <c r="O1148" s="53" t="s">
        <v>1621</v>
      </c>
      <c r="P1148" s="53" t="s">
        <v>1621</v>
      </c>
      <c r="Q1148" s="53" t="s">
        <v>1621</v>
      </c>
    </row>
    <row r="1149" spans="1:17" ht="51" x14ac:dyDescent="0.2">
      <c r="A1149" s="56" t="s">
        <v>2853</v>
      </c>
      <c r="B1149" s="35" t="s">
        <v>1833</v>
      </c>
      <c r="C1149" s="42" t="s">
        <v>1632</v>
      </c>
      <c r="D1149" s="42"/>
      <c r="E1149" s="55"/>
      <c r="F1149" s="42"/>
      <c r="G1149" s="55"/>
      <c r="H1149" s="42"/>
      <c r="I1149" s="44"/>
      <c r="J1149" s="44"/>
      <c r="K1149" s="44"/>
      <c r="L1149" s="44"/>
      <c r="M1149" s="44"/>
      <c r="N1149" s="44"/>
      <c r="O1149" s="44"/>
      <c r="P1149" s="44"/>
      <c r="Q1149" s="44"/>
    </row>
    <row r="1150" spans="1:17" ht="38.25" x14ac:dyDescent="0.2">
      <c r="A1150" s="34" t="s">
        <v>2854</v>
      </c>
      <c r="B1150" s="35" t="s">
        <v>1835</v>
      </c>
      <c r="C1150" s="42" t="s">
        <v>1632</v>
      </c>
      <c r="D1150" s="42"/>
      <c r="E1150" s="55"/>
      <c r="F1150" s="42"/>
      <c r="G1150" s="55"/>
      <c r="H1150" s="42"/>
      <c r="I1150" s="44"/>
      <c r="J1150" s="44"/>
      <c r="K1150" s="44"/>
      <c r="L1150" s="44"/>
      <c r="M1150" s="44"/>
      <c r="N1150" s="44"/>
      <c r="O1150" s="44"/>
      <c r="P1150" s="44"/>
      <c r="Q1150" s="44"/>
    </row>
    <row r="1151" spans="1:17" ht="38.25" x14ac:dyDescent="0.2">
      <c r="A1151" s="56" t="s">
        <v>2855</v>
      </c>
      <c r="B1151" s="35" t="s">
        <v>1837</v>
      </c>
      <c r="C1151" s="52" t="s">
        <v>1621</v>
      </c>
      <c r="D1151" s="52" t="s">
        <v>1621</v>
      </c>
      <c r="E1151" s="55"/>
      <c r="F1151" s="52" t="s">
        <v>1621</v>
      </c>
      <c r="G1151" s="55"/>
      <c r="H1151" s="52" t="s">
        <v>1621</v>
      </c>
      <c r="I1151" s="53" t="s">
        <v>1621</v>
      </c>
      <c r="J1151" s="53" t="s">
        <v>1621</v>
      </c>
      <c r="K1151" s="53" t="s">
        <v>1621</v>
      </c>
      <c r="L1151" s="53" t="s">
        <v>1621</v>
      </c>
      <c r="M1151" s="53" t="s">
        <v>1621</v>
      </c>
      <c r="N1151" s="53" t="s">
        <v>1621</v>
      </c>
      <c r="O1151" s="53" t="s">
        <v>1621</v>
      </c>
      <c r="P1151" s="53" t="s">
        <v>1621</v>
      </c>
      <c r="Q1151" s="53" t="s">
        <v>1621</v>
      </c>
    </row>
    <row r="1152" spans="1:17" ht="25.5" x14ac:dyDescent="0.2">
      <c r="A1152" s="34" t="s">
        <v>2856</v>
      </c>
      <c r="B1152" s="35" t="s">
        <v>1615</v>
      </c>
      <c r="C1152" s="42">
        <v>1042</v>
      </c>
      <c r="D1152" s="42">
        <v>29067</v>
      </c>
      <c r="E1152" s="43">
        <v>6.2</v>
      </c>
      <c r="F1152" s="42">
        <v>31925</v>
      </c>
      <c r="G1152" s="43">
        <v>6.6</v>
      </c>
      <c r="H1152" s="42">
        <v>9966</v>
      </c>
      <c r="I1152" s="44">
        <v>16597</v>
      </c>
      <c r="J1152" s="44">
        <v>19638</v>
      </c>
      <c r="K1152" s="44">
        <v>21985</v>
      </c>
      <c r="L1152" s="44">
        <v>25436</v>
      </c>
      <c r="M1152" s="44">
        <v>33032</v>
      </c>
      <c r="N1152" s="44">
        <v>37953</v>
      </c>
      <c r="O1152" s="44">
        <v>41134</v>
      </c>
      <c r="P1152" s="44">
        <v>44767</v>
      </c>
      <c r="Q1152" s="44">
        <v>53668</v>
      </c>
    </row>
    <row r="1153" spans="1:17" ht="25.5" x14ac:dyDescent="0.2">
      <c r="A1153" s="34" t="s">
        <v>2857</v>
      </c>
      <c r="B1153" s="35" t="s">
        <v>1615</v>
      </c>
      <c r="C1153" s="42">
        <v>131</v>
      </c>
      <c r="D1153" s="42">
        <v>35605</v>
      </c>
      <c r="E1153" s="43">
        <v>7.1</v>
      </c>
      <c r="F1153" s="42">
        <v>38376</v>
      </c>
      <c r="G1153" s="43">
        <v>4.2</v>
      </c>
      <c r="H1153" s="42">
        <v>21578</v>
      </c>
      <c r="I1153" s="44">
        <v>24751</v>
      </c>
      <c r="J1153" s="44">
        <v>26414</v>
      </c>
      <c r="K1153" s="44">
        <v>28290</v>
      </c>
      <c r="L1153" s="44">
        <v>31182</v>
      </c>
      <c r="M1153" s="44">
        <v>40129</v>
      </c>
      <c r="N1153" s="44">
        <v>44984</v>
      </c>
      <c r="O1153" s="44">
        <v>46968</v>
      </c>
      <c r="P1153" s="47">
        <v>49357</v>
      </c>
      <c r="Q1153" s="53">
        <v>57102</v>
      </c>
    </row>
    <row r="1154" spans="1:17" x14ac:dyDescent="0.2">
      <c r="A1154" s="34" t="s">
        <v>2858</v>
      </c>
      <c r="B1154" s="35" t="s">
        <v>1615</v>
      </c>
      <c r="C1154" s="46">
        <v>120</v>
      </c>
      <c r="D1154" s="42">
        <v>34899</v>
      </c>
      <c r="E1154" s="43">
        <v>7.4</v>
      </c>
      <c r="F1154" s="42">
        <v>37889</v>
      </c>
      <c r="G1154" s="43">
        <v>3.9</v>
      </c>
      <c r="H1154" s="42">
        <v>21523</v>
      </c>
      <c r="I1154" s="44">
        <v>24467</v>
      </c>
      <c r="J1154" s="44">
        <v>26094</v>
      </c>
      <c r="K1154" s="44">
        <v>27530</v>
      </c>
      <c r="L1154" s="44">
        <v>30527</v>
      </c>
      <c r="M1154" s="47">
        <v>38905</v>
      </c>
      <c r="N1154" s="44">
        <v>44648</v>
      </c>
      <c r="O1154" s="44">
        <v>46352</v>
      </c>
      <c r="P1154" s="47">
        <v>48818</v>
      </c>
      <c r="Q1154" s="53" t="s">
        <v>1621</v>
      </c>
    </row>
    <row r="1155" spans="1:17" x14ac:dyDescent="0.2">
      <c r="A1155" s="34" t="s">
        <v>2859</v>
      </c>
      <c r="B1155" s="35" t="s">
        <v>1615</v>
      </c>
      <c r="C1155" s="42">
        <v>872</v>
      </c>
      <c r="D1155" s="42">
        <v>27894</v>
      </c>
      <c r="E1155" s="43">
        <v>5.6</v>
      </c>
      <c r="F1155" s="42">
        <v>30758</v>
      </c>
      <c r="G1155" s="43">
        <v>6.7</v>
      </c>
      <c r="H1155" s="42">
        <v>9100</v>
      </c>
      <c r="I1155" s="44">
        <v>15150</v>
      </c>
      <c r="J1155" s="44">
        <v>17859</v>
      </c>
      <c r="K1155" s="44">
        <v>20516</v>
      </c>
      <c r="L1155" s="44">
        <v>24252</v>
      </c>
      <c r="M1155" s="44">
        <v>31656</v>
      </c>
      <c r="N1155" s="44">
        <v>36648</v>
      </c>
      <c r="O1155" s="44">
        <v>39502</v>
      </c>
      <c r="P1155" s="44">
        <v>43175</v>
      </c>
      <c r="Q1155" s="47">
        <v>52518</v>
      </c>
    </row>
    <row r="1156" spans="1:17" ht="25.5" x14ac:dyDescent="0.2">
      <c r="A1156" s="34" t="s">
        <v>2860</v>
      </c>
      <c r="B1156" s="35" t="s">
        <v>1620</v>
      </c>
      <c r="C1156" s="52" t="s">
        <v>1621</v>
      </c>
      <c r="D1156" s="52" t="s">
        <v>1621</v>
      </c>
      <c r="E1156" s="55"/>
      <c r="F1156" s="52">
        <v>29209</v>
      </c>
      <c r="G1156" s="43">
        <v>26</v>
      </c>
      <c r="H1156" s="52" t="s">
        <v>1621</v>
      </c>
      <c r="I1156" s="53" t="s">
        <v>1621</v>
      </c>
      <c r="J1156" s="53" t="s">
        <v>1621</v>
      </c>
      <c r="K1156" s="53" t="s">
        <v>1621</v>
      </c>
      <c r="L1156" s="53" t="s">
        <v>1621</v>
      </c>
      <c r="M1156" s="53" t="s">
        <v>1621</v>
      </c>
      <c r="N1156" s="53" t="s">
        <v>1621</v>
      </c>
      <c r="O1156" s="53" t="s">
        <v>1621</v>
      </c>
      <c r="P1156" s="53" t="s">
        <v>1621</v>
      </c>
      <c r="Q1156" s="53" t="s">
        <v>1621</v>
      </c>
    </row>
    <row r="1157" spans="1:17" ht="38.25" x14ac:dyDescent="0.2">
      <c r="A1157" s="56" t="s">
        <v>2861</v>
      </c>
      <c r="B1157" s="35" t="s">
        <v>1623</v>
      </c>
      <c r="C1157" s="52" t="s">
        <v>1621</v>
      </c>
      <c r="D1157" s="52" t="s">
        <v>1621</v>
      </c>
      <c r="E1157" s="55"/>
      <c r="F1157" s="52">
        <v>28769</v>
      </c>
      <c r="G1157" s="43">
        <v>25.3</v>
      </c>
      <c r="H1157" s="52" t="s">
        <v>1621</v>
      </c>
      <c r="I1157" s="53" t="s">
        <v>1621</v>
      </c>
      <c r="J1157" s="53" t="s">
        <v>1621</v>
      </c>
      <c r="K1157" s="53" t="s">
        <v>1621</v>
      </c>
      <c r="L1157" s="53" t="s">
        <v>1621</v>
      </c>
      <c r="M1157" s="53" t="s">
        <v>1621</v>
      </c>
      <c r="N1157" s="53" t="s">
        <v>1621</v>
      </c>
      <c r="O1157" s="53" t="s">
        <v>1621</v>
      </c>
      <c r="P1157" s="53" t="s">
        <v>1621</v>
      </c>
      <c r="Q1157" s="53" t="s">
        <v>1621</v>
      </c>
    </row>
    <row r="1158" spans="1:17" x14ac:dyDescent="0.2">
      <c r="A1158" s="56" t="s">
        <v>2862</v>
      </c>
      <c r="B1158" s="35" t="s">
        <v>1625</v>
      </c>
      <c r="C1158" s="52" t="s">
        <v>1621</v>
      </c>
      <c r="D1158" s="52">
        <v>26139</v>
      </c>
      <c r="E1158" s="55"/>
      <c r="F1158" s="52">
        <v>30612</v>
      </c>
      <c r="G1158" s="55"/>
      <c r="H1158" s="52" t="s">
        <v>1621</v>
      </c>
      <c r="I1158" s="53" t="s">
        <v>1621</v>
      </c>
      <c r="J1158" s="53" t="s">
        <v>1621</v>
      </c>
      <c r="K1158" s="53" t="s">
        <v>1621</v>
      </c>
      <c r="L1158" s="53" t="s">
        <v>1621</v>
      </c>
      <c r="M1158" s="53" t="s">
        <v>1621</v>
      </c>
      <c r="N1158" s="53" t="s">
        <v>1621</v>
      </c>
      <c r="O1158" s="53" t="s">
        <v>1621</v>
      </c>
      <c r="P1158" s="53" t="s">
        <v>1621</v>
      </c>
      <c r="Q1158" s="53" t="s">
        <v>1621</v>
      </c>
    </row>
    <row r="1159" spans="1:17" x14ac:dyDescent="0.2">
      <c r="A1159" s="56" t="s">
        <v>2863</v>
      </c>
      <c r="B1159" s="35" t="s">
        <v>1627</v>
      </c>
      <c r="C1159" s="42" t="s">
        <v>1632</v>
      </c>
      <c r="D1159" s="42"/>
      <c r="E1159" s="55"/>
      <c r="F1159" s="42"/>
      <c r="G1159" s="55"/>
      <c r="H1159" s="42"/>
      <c r="I1159" s="44"/>
      <c r="J1159" s="44"/>
      <c r="K1159" s="44"/>
      <c r="L1159" s="44"/>
      <c r="M1159" s="44"/>
      <c r="N1159" s="44"/>
      <c r="O1159" s="44"/>
      <c r="P1159" s="44"/>
      <c r="Q1159" s="44"/>
    </row>
    <row r="1160" spans="1:17" ht="25.5" x14ac:dyDescent="0.2">
      <c r="A1160" s="34" t="s">
        <v>2864</v>
      </c>
      <c r="B1160" s="35" t="s">
        <v>1629</v>
      </c>
      <c r="C1160" s="52" t="s">
        <v>1621</v>
      </c>
      <c r="D1160" s="52" t="s">
        <v>1621</v>
      </c>
      <c r="E1160" s="55"/>
      <c r="F1160" s="52" t="s">
        <v>1621</v>
      </c>
      <c r="G1160" s="55"/>
      <c r="H1160" s="52" t="s">
        <v>1621</v>
      </c>
      <c r="I1160" s="53" t="s">
        <v>1621</v>
      </c>
      <c r="J1160" s="53" t="s">
        <v>1621</v>
      </c>
      <c r="K1160" s="53" t="s">
        <v>1621</v>
      </c>
      <c r="L1160" s="53" t="s">
        <v>1621</v>
      </c>
      <c r="M1160" s="53" t="s">
        <v>1621</v>
      </c>
      <c r="N1160" s="53" t="s">
        <v>1621</v>
      </c>
      <c r="O1160" s="53" t="s">
        <v>1621</v>
      </c>
      <c r="P1160" s="53" t="s">
        <v>1621</v>
      </c>
      <c r="Q1160" s="53" t="s">
        <v>1621</v>
      </c>
    </row>
    <row r="1161" spans="1:17" x14ac:dyDescent="0.2">
      <c r="A1161" s="56" t="s">
        <v>2865</v>
      </c>
      <c r="B1161" s="35" t="s">
        <v>1631</v>
      </c>
      <c r="C1161" s="42" t="s">
        <v>1632</v>
      </c>
      <c r="D1161" s="42"/>
      <c r="E1161" s="55"/>
      <c r="F1161" s="42"/>
      <c r="G1161" s="55"/>
      <c r="H1161" s="42"/>
      <c r="I1161" s="44"/>
      <c r="J1161" s="44"/>
      <c r="K1161" s="44"/>
      <c r="L1161" s="44"/>
      <c r="M1161" s="44"/>
      <c r="N1161" s="44"/>
      <c r="O1161" s="44"/>
      <c r="P1161" s="44"/>
      <c r="Q1161" s="44"/>
    </row>
    <row r="1162" spans="1:17" ht="25.5" x14ac:dyDescent="0.2">
      <c r="A1162" s="56" t="s">
        <v>2866</v>
      </c>
      <c r="B1162" s="35" t="s">
        <v>1634</v>
      </c>
      <c r="C1162" s="42" t="s">
        <v>1632</v>
      </c>
      <c r="D1162" s="42"/>
      <c r="E1162" s="55"/>
      <c r="F1162" s="42"/>
      <c r="G1162" s="55"/>
      <c r="H1162" s="42"/>
      <c r="I1162" s="44"/>
      <c r="J1162" s="44"/>
      <c r="K1162" s="44"/>
      <c r="L1162" s="44"/>
      <c r="M1162" s="44"/>
      <c r="N1162" s="44"/>
      <c r="O1162" s="44"/>
      <c r="P1162" s="44"/>
      <c r="Q1162" s="44"/>
    </row>
    <row r="1163" spans="1:17" x14ac:dyDescent="0.2">
      <c r="A1163" s="56" t="s">
        <v>2867</v>
      </c>
      <c r="B1163" s="35" t="s">
        <v>1636</v>
      </c>
      <c r="C1163" s="42" t="s">
        <v>1632</v>
      </c>
      <c r="D1163" s="42"/>
      <c r="E1163" s="55"/>
      <c r="F1163" s="42"/>
      <c r="G1163" s="55"/>
      <c r="H1163" s="42"/>
      <c r="I1163" s="44"/>
      <c r="J1163" s="44"/>
      <c r="K1163" s="44"/>
      <c r="L1163" s="44"/>
      <c r="M1163" s="44"/>
      <c r="N1163" s="44"/>
      <c r="O1163" s="44"/>
      <c r="P1163" s="44"/>
      <c r="Q1163" s="44"/>
    </row>
    <row r="1164" spans="1:17" ht="25.5" x14ac:dyDescent="0.2">
      <c r="A1164" s="56" t="s">
        <v>2868</v>
      </c>
      <c r="B1164" s="35" t="s">
        <v>1638</v>
      </c>
      <c r="C1164" s="42" t="s">
        <v>1849</v>
      </c>
      <c r="D1164" s="42"/>
      <c r="E1164" s="55"/>
      <c r="F1164" s="42"/>
      <c r="G1164" s="55"/>
      <c r="H1164" s="42"/>
      <c r="I1164" s="44"/>
      <c r="J1164" s="44"/>
      <c r="K1164" s="44"/>
      <c r="L1164" s="44"/>
      <c r="M1164" s="44"/>
      <c r="N1164" s="44"/>
      <c r="O1164" s="44"/>
      <c r="P1164" s="44"/>
      <c r="Q1164" s="44"/>
    </row>
    <row r="1165" spans="1:17" ht="25.5" x14ac:dyDescent="0.2">
      <c r="A1165" s="56" t="s">
        <v>2869</v>
      </c>
      <c r="B1165" s="35" t="s">
        <v>1640</v>
      </c>
      <c r="C1165" s="42" t="s">
        <v>1849</v>
      </c>
      <c r="D1165" s="42"/>
      <c r="E1165" s="55"/>
      <c r="F1165" s="42"/>
      <c r="G1165" s="55"/>
      <c r="H1165" s="42"/>
      <c r="I1165" s="44"/>
      <c r="J1165" s="44"/>
      <c r="K1165" s="44"/>
      <c r="L1165" s="44"/>
      <c r="M1165" s="44"/>
      <c r="N1165" s="44"/>
      <c r="O1165" s="44"/>
      <c r="P1165" s="44"/>
      <c r="Q1165" s="44"/>
    </row>
    <row r="1166" spans="1:17" x14ac:dyDescent="0.2">
      <c r="A1166" s="34" t="s">
        <v>2870</v>
      </c>
      <c r="B1166" s="35" t="s">
        <v>1642</v>
      </c>
      <c r="C1166" s="46">
        <v>120</v>
      </c>
      <c r="D1166" s="42">
        <v>34899</v>
      </c>
      <c r="E1166" s="43">
        <v>7.4</v>
      </c>
      <c r="F1166" s="42">
        <v>37889</v>
      </c>
      <c r="G1166" s="43">
        <v>3.9</v>
      </c>
      <c r="H1166" s="42">
        <v>21523</v>
      </c>
      <c r="I1166" s="44">
        <v>24467</v>
      </c>
      <c r="J1166" s="44">
        <v>26094</v>
      </c>
      <c r="K1166" s="44">
        <v>27530</v>
      </c>
      <c r="L1166" s="44">
        <v>30527</v>
      </c>
      <c r="M1166" s="47">
        <v>38905</v>
      </c>
      <c r="N1166" s="44">
        <v>44648</v>
      </c>
      <c r="O1166" s="44">
        <v>46352</v>
      </c>
      <c r="P1166" s="47">
        <v>48818</v>
      </c>
      <c r="Q1166" s="53" t="s">
        <v>1621</v>
      </c>
    </row>
    <row r="1167" spans="1:17" ht="25.5" x14ac:dyDescent="0.2">
      <c r="A1167" s="56" t="s">
        <v>2871</v>
      </c>
      <c r="B1167" s="35" t="s">
        <v>1644</v>
      </c>
      <c r="C1167" s="52">
        <v>17</v>
      </c>
      <c r="D1167" s="46">
        <v>26237</v>
      </c>
      <c r="E1167" s="43">
        <v>4.7</v>
      </c>
      <c r="F1167" s="46">
        <v>29912</v>
      </c>
      <c r="G1167" s="43">
        <v>4.3</v>
      </c>
      <c r="H1167" s="52" t="s">
        <v>1621</v>
      </c>
      <c r="I1167" s="53">
        <v>19910</v>
      </c>
      <c r="J1167" s="47">
        <v>21456</v>
      </c>
      <c r="K1167" s="47">
        <v>22366</v>
      </c>
      <c r="L1167" s="47">
        <v>24628</v>
      </c>
      <c r="M1167" s="47">
        <v>27827</v>
      </c>
      <c r="N1167" s="53">
        <v>30541</v>
      </c>
      <c r="O1167" s="53" t="s">
        <v>1621</v>
      </c>
      <c r="P1167" s="53" t="s">
        <v>1621</v>
      </c>
      <c r="Q1167" s="53" t="s">
        <v>1621</v>
      </c>
    </row>
    <row r="1168" spans="1:17" x14ac:dyDescent="0.2">
      <c r="A1168" s="56" t="s">
        <v>2872</v>
      </c>
      <c r="B1168" s="35" t="s">
        <v>1646</v>
      </c>
      <c r="C1168" s="52" t="s">
        <v>1621</v>
      </c>
      <c r="D1168" s="52" t="s">
        <v>1621</v>
      </c>
      <c r="E1168" s="55"/>
      <c r="F1168" s="52">
        <v>24612</v>
      </c>
      <c r="G1168" s="43">
        <v>-20.6</v>
      </c>
      <c r="H1168" s="52" t="s">
        <v>1621</v>
      </c>
      <c r="I1168" s="53" t="s">
        <v>1621</v>
      </c>
      <c r="J1168" s="53" t="s">
        <v>1621</v>
      </c>
      <c r="K1168" s="53" t="s">
        <v>1621</v>
      </c>
      <c r="L1168" s="53" t="s">
        <v>1621</v>
      </c>
      <c r="M1168" s="53" t="s">
        <v>1621</v>
      </c>
      <c r="N1168" s="53" t="s">
        <v>1621</v>
      </c>
      <c r="O1168" s="53" t="s">
        <v>1621</v>
      </c>
      <c r="P1168" s="53" t="s">
        <v>1621</v>
      </c>
      <c r="Q1168" s="53" t="s">
        <v>1621</v>
      </c>
    </row>
    <row r="1169" spans="1:17" ht="25.5" x14ac:dyDescent="0.2">
      <c r="A1169" s="56" t="s">
        <v>2873</v>
      </c>
      <c r="B1169" s="35" t="s">
        <v>1648</v>
      </c>
      <c r="C1169" s="42" t="s">
        <v>1632</v>
      </c>
      <c r="D1169" s="42"/>
      <c r="E1169" s="55"/>
      <c r="F1169" s="42"/>
      <c r="G1169" s="55"/>
      <c r="H1169" s="42"/>
      <c r="I1169" s="44"/>
      <c r="J1169" s="44"/>
      <c r="K1169" s="44"/>
      <c r="L1169" s="44"/>
      <c r="M1169" s="44"/>
      <c r="N1169" s="44"/>
      <c r="O1169" s="44"/>
      <c r="P1169" s="44"/>
      <c r="Q1169" s="44"/>
    </row>
    <row r="1170" spans="1:17" x14ac:dyDescent="0.2">
      <c r="A1170" s="56" t="s">
        <v>2874</v>
      </c>
      <c r="B1170" s="35" t="s">
        <v>1650</v>
      </c>
      <c r="C1170" s="52" t="s">
        <v>1621</v>
      </c>
      <c r="D1170" s="52" t="s">
        <v>1621</v>
      </c>
      <c r="E1170" s="55"/>
      <c r="F1170" s="52">
        <v>27373</v>
      </c>
      <c r="G1170" s="43">
        <v>-2.5</v>
      </c>
      <c r="H1170" s="52" t="s">
        <v>1621</v>
      </c>
      <c r="I1170" s="53" t="s">
        <v>1621</v>
      </c>
      <c r="J1170" s="53" t="s">
        <v>1621</v>
      </c>
      <c r="K1170" s="53" t="s">
        <v>1621</v>
      </c>
      <c r="L1170" s="53" t="s">
        <v>1621</v>
      </c>
      <c r="M1170" s="53" t="s">
        <v>1621</v>
      </c>
      <c r="N1170" s="53" t="s">
        <v>1621</v>
      </c>
      <c r="O1170" s="53" t="s">
        <v>1621</v>
      </c>
      <c r="P1170" s="53" t="s">
        <v>1621</v>
      </c>
      <c r="Q1170" s="53" t="s">
        <v>1621</v>
      </c>
    </row>
    <row r="1171" spans="1:17" ht="25.5" x14ac:dyDescent="0.2">
      <c r="A1171" s="56" t="s">
        <v>2875</v>
      </c>
      <c r="B1171" s="35" t="s">
        <v>1652</v>
      </c>
      <c r="C1171" s="42" t="s">
        <v>1849</v>
      </c>
      <c r="D1171" s="42"/>
      <c r="E1171" s="55"/>
      <c r="F1171" s="42"/>
      <c r="G1171" s="55"/>
      <c r="H1171" s="42"/>
      <c r="I1171" s="44"/>
      <c r="J1171" s="44"/>
      <c r="K1171" s="44"/>
      <c r="L1171" s="44"/>
      <c r="M1171" s="44"/>
      <c r="N1171" s="44"/>
      <c r="O1171" s="44"/>
      <c r="P1171" s="44"/>
      <c r="Q1171" s="44"/>
    </row>
    <row r="1172" spans="1:17" ht="25.5" x14ac:dyDescent="0.2">
      <c r="A1172" s="56" t="s">
        <v>2876</v>
      </c>
      <c r="B1172" s="35" t="s">
        <v>1654</v>
      </c>
      <c r="C1172" s="42" t="s">
        <v>1632</v>
      </c>
      <c r="D1172" s="42"/>
      <c r="E1172" s="55"/>
      <c r="F1172" s="42"/>
      <c r="G1172" s="55"/>
      <c r="H1172" s="42"/>
      <c r="I1172" s="44"/>
      <c r="J1172" s="44"/>
      <c r="K1172" s="44"/>
      <c r="L1172" s="44"/>
      <c r="M1172" s="44"/>
      <c r="N1172" s="44"/>
      <c r="O1172" s="44"/>
      <c r="P1172" s="44"/>
      <c r="Q1172" s="44"/>
    </row>
    <row r="1173" spans="1:17" ht="63.75" x14ac:dyDescent="0.2">
      <c r="A1173" s="56" t="s">
        <v>2877</v>
      </c>
      <c r="B1173" s="35" t="s">
        <v>1656</v>
      </c>
      <c r="C1173" s="52" t="s">
        <v>1621</v>
      </c>
      <c r="D1173" s="52" t="s">
        <v>1621</v>
      </c>
      <c r="E1173" s="55"/>
      <c r="F1173" s="52">
        <v>34316</v>
      </c>
      <c r="G1173" s="43">
        <v>10.1</v>
      </c>
      <c r="H1173" s="52" t="s">
        <v>1621</v>
      </c>
      <c r="I1173" s="53" t="s">
        <v>1621</v>
      </c>
      <c r="J1173" s="53" t="s">
        <v>1621</v>
      </c>
      <c r="K1173" s="53" t="s">
        <v>1621</v>
      </c>
      <c r="L1173" s="53" t="s">
        <v>1621</v>
      </c>
      <c r="M1173" s="53" t="s">
        <v>1621</v>
      </c>
      <c r="N1173" s="53" t="s">
        <v>1621</v>
      </c>
      <c r="O1173" s="53" t="s">
        <v>1621</v>
      </c>
      <c r="P1173" s="53" t="s">
        <v>1621</v>
      </c>
      <c r="Q1173" s="53" t="s">
        <v>1621</v>
      </c>
    </row>
    <row r="1174" spans="1:17" ht="25.5" x14ac:dyDescent="0.2">
      <c r="A1174" s="56" t="s">
        <v>2878</v>
      </c>
      <c r="B1174" s="35" t="s">
        <v>1658</v>
      </c>
      <c r="C1174" s="52" t="s">
        <v>1621</v>
      </c>
      <c r="D1174" s="52" t="s">
        <v>1621</v>
      </c>
      <c r="E1174" s="55"/>
      <c r="F1174" s="46">
        <v>32832</v>
      </c>
      <c r="G1174" s="55"/>
      <c r="H1174" s="52" t="s">
        <v>1621</v>
      </c>
      <c r="I1174" s="53" t="s">
        <v>1621</v>
      </c>
      <c r="J1174" s="53" t="s">
        <v>1621</v>
      </c>
      <c r="K1174" s="53" t="s">
        <v>1621</v>
      </c>
      <c r="L1174" s="53" t="s">
        <v>1621</v>
      </c>
      <c r="M1174" s="53" t="s">
        <v>1621</v>
      </c>
      <c r="N1174" s="53" t="s">
        <v>1621</v>
      </c>
      <c r="O1174" s="53" t="s">
        <v>1621</v>
      </c>
      <c r="P1174" s="53" t="s">
        <v>1621</v>
      </c>
      <c r="Q1174" s="53" t="s">
        <v>1621</v>
      </c>
    </row>
    <row r="1175" spans="1:17" ht="25.5" x14ac:dyDescent="0.2">
      <c r="A1175" s="56" t="s">
        <v>2879</v>
      </c>
      <c r="B1175" s="35" t="s">
        <v>1660</v>
      </c>
      <c r="C1175" s="52" t="s">
        <v>1621</v>
      </c>
      <c r="D1175" s="52">
        <v>31233</v>
      </c>
      <c r="E1175" s="43">
        <v>-0.1</v>
      </c>
      <c r="F1175" s="46">
        <v>32940</v>
      </c>
      <c r="G1175" s="43">
        <v>-1.2</v>
      </c>
      <c r="H1175" s="52" t="s">
        <v>1621</v>
      </c>
      <c r="I1175" s="53" t="s">
        <v>1621</v>
      </c>
      <c r="J1175" s="53" t="s">
        <v>1621</v>
      </c>
      <c r="K1175" s="53" t="s">
        <v>1621</v>
      </c>
      <c r="L1175" s="53" t="s">
        <v>1621</v>
      </c>
      <c r="M1175" s="53" t="s">
        <v>1621</v>
      </c>
      <c r="N1175" s="53" t="s">
        <v>1621</v>
      </c>
      <c r="O1175" s="53" t="s">
        <v>1621</v>
      </c>
      <c r="P1175" s="53" t="s">
        <v>1621</v>
      </c>
      <c r="Q1175" s="53" t="s">
        <v>1621</v>
      </c>
    </row>
    <row r="1176" spans="1:17" ht="25.5" x14ac:dyDescent="0.2">
      <c r="A1176" s="56" t="s">
        <v>2880</v>
      </c>
      <c r="B1176" s="35" t="s">
        <v>1662</v>
      </c>
      <c r="C1176" s="42" t="s">
        <v>1632</v>
      </c>
      <c r="D1176" s="42"/>
      <c r="E1176" s="55"/>
      <c r="F1176" s="42"/>
      <c r="G1176" s="55"/>
      <c r="H1176" s="42"/>
      <c r="I1176" s="44"/>
      <c r="J1176" s="44"/>
      <c r="K1176" s="44"/>
      <c r="L1176" s="44"/>
      <c r="M1176" s="44"/>
      <c r="N1176" s="44"/>
      <c r="O1176" s="44"/>
      <c r="P1176" s="44"/>
      <c r="Q1176" s="44"/>
    </row>
    <row r="1177" spans="1:17" ht="25.5" x14ac:dyDescent="0.2">
      <c r="A1177" s="56" t="s">
        <v>2881</v>
      </c>
      <c r="B1177" s="35" t="s">
        <v>1664</v>
      </c>
      <c r="C1177" s="52" t="s">
        <v>1621</v>
      </c>
      <c r="D1177" s="52" t="s">
        <v>1621</v>
      </c>
      <c r="E1177" s="55"/>
      <c r="F1177" s="52">
        <v>36751</v>
      </c>
      <c r="G1177" s="43">
        <v>24.6</v>
      </c>
      <c r="H1177" s="52" t="s">
        <v>1621</v>
      </c>
      <c r="I1177" s="53" t="s">
        <v>1621</v>
      </c>
      <c r="J1177" s="53" t="s">
        <v>1621</v>
      </c>
      <c r="K1177" s="53" t="s">
        <v>1621</v>
      </c>
      <c r="L1177" s="53">
        <v>29932</v>
      </c>
      <c r="M1177" s="53" t="s">
        <v>1621</v>
      </c>
      <c r="N1177" s="53" t="s">
        <v>1621</v>
      </c>
      <c r="O1177" s="53" t="s">
        <v>1621</v>
      </c>
      <c r="P1177" s="53" t="s">
        <v>1621</v>
      </c>
      <c r="Q1177" s="53" t="s">
        <v>1621</v>
      </c>
    </row>
    <row r="1178" spans="1:17" ht="38.25" x14ac:dyDescent="0.2">
      <c r="A1178" s="56" t="s">
        <v>2882</v>
      </c>
      <c r="B1178" s="35" t="s">
        <v>1666</v>
      </c>
      <c r="C1178" s="52" t="s">
        <v>1621</v>
      </c>
      <c r="D1178" s="46">
        <v>34054</v>
      </c>
      <c r="E1178" s="43">
        <v>15.3</v>
      </c>
      <c r="F1178" s="42">
        <v>33072</v>
      </c>
      <c r="G1178" s="43">
        <v>2.2999999999999998</v>
      </c>
      <c r="H1178" s="52" t="s">
        <v>1621</v>
      </c>
      <c r="I1178" s="53" t="s">
        <v>1621</v>
      </c>
      <c r="J1178" s="53" t="s">
        <v>1621</v>
      </c>
      <c r="K1178" s="53" t="s">
        <v>1621</v>
      </c>
      <c r="L1178" s="53" t="s">
        <v>1621</v>
      </c>
      <c r="M1178" s="53" t="s">
        <v>1621</v>
      </c>
      <c r="N1178" s="53" t="s">
        <v>1621</v>
      </c>
      <c r="O1178" s="53" t="s">
        <v>1621</v>
      </c>
      <c r="P1178" s="53" t="s">
        <v>1621</v>
      </c>
      <c r="Q1178" s="53" t="s">
        <v>1621</v>
      </c>
    </row>
    <row r="1179" spans="1:17" ht="25.5" x14ac:dyDescent="0.2">
      <c r="A1179" s="56" t="s">
        <v>2883</v>
      </c>
      <c r="B1179" s="35" t="s">
        <v>1668</v>
      </c>
      <c r="C1179" s="52">
        <v>9</v>
      </c>
      <c r="D1179" s="52">
        <v>31401</v>
      </c>
      <c r="E1179" s="43">
        <v>-1.9</v>
      </c>
      <c r="F1179" s="46">
        <v>34902</v>
      </c>
      <c r="G1179" s="43">
        <v>-3.7</v>
      </c>
      <c r="H1179" s="52" t="s">
        <v>1621</v>
      </c>
      <c r="I1179" s="47">
        <v>23803</v>
      </c>
      <c r="J1179" s="47">
        <v>24633</v>
      </c>
      <c r="K1179" s="47">
        <v>25551</v>
      </c>
      <c r="L1179" s="53">
        <v>27055</v>
      </c>
      <c r="M1179" s="53">
        <v>35122</v>
      </c>
      <c r="N1179" s="53" t="s">
        <v>1621</v>
      </c>
      <c r="O1179" s="53" t="s">
        <v>1621</v>
      </c>
      <c r="P1179" s="53" t="s">
        <v>1621</v>
      </c>
      <c r="Q1179" s="53" t="s">
        <v>1621</v>
      </c>
    </row>
    <row r="1180" spans="1:17" ht="25.5" x14ac:dyDescent="0.2">
      <c r="A1180" s="56" t="s">
        <v>2884</v>
      </c>
      <c r="B1180" s="35" t="s">
        <v>1670</v>
      </c>
      <c r="C1180" s="52" t="s">
        <v>1621</v>
      </c>
      <c r="D1180" s="52" t="s">
        <v>1621</v>
      </c>
      <c r="E1180" s="55"/>
      <c r="F1180" s="52">
        <v>48932</v>
      </c>
      <c r="G1180" s="43">
        <v>36.200000000000003</v>
      </c>
      <c r="H1180" s="52" t="s">
        <v>1621</v>
      </c>
      <c r="I1180" s="53" t="s">
        <v>1621</v>
      </c>
      <c r="J1180" s="53" t="s">
        <v>1621</v>
      </c>
      <c r="K1180" s="53" t="s">
        <v>1621</v>
      </c>
      <c r="L1180" s="53">
        <v>44374</v>
      </c>
      <c r="M1180" s="53" t="s">
        <v>1621</v>
      </c>
      <c r="N1180" s="53" t="s">
        <v>1621</v>
      </c>
      <c r="O1180" s="53" t="s">
        <v>1621</v>
      </c>
      <c r="P1180" s="53" t="s">
        <v>1621</v>
      </c>
      <c r="Q1180" s="53" t="s">
        <v>1621</v>
      </c>
    </row>
    <row r="1181" spans="1:17" ht="25.5" x14ac:dyDescent="0.2">
      <c r="A1181" s="56" t="s">
        <v>2885</v>
      </c>
      <c r="B1181" s="35" t="s">
        <v>1672</v>
      </c>
      <c r="C1181" s="52">
        <v>13</v>
      </c>
      <c r="D1181" s="46">
        <v>38984</v>
      </c>
      <c r="E1181" s="55"/>
      <c r="F1181" s="42">
        <v>38717</v>
      </c>
      <c r="G1181" s="55"/>
      <c r="H1181" s="52" t="s">
        <v>1621</v>
      </c>
      <c r="I1181" s="47">
        <v>30675</v>
      </c>
      <c r="J1181" s="47">
        <v>32412</v>
      </c>
      <c r="K1181" s="47">
        <v>34746</v>
      </c>
      <c r="L1181" s="47">
        <v>37395</v>
      </c>
      <c r="M1181" s="47">
        <v>40974</v>
      </c>
      <c r="N1181" s="47">
        <v>43369</v>
      </c>
      <c r="O1181" s="47">
        <v>44992</v>
      </c>
      <c r="P1181" s="53" t="s">
        <v>1621</v>
      </c>
      <c r="Q1181" s="53" t="s">
        <v>1621</v>
      </c>
    </row>
    <row r="1182" spans="1:17" ht="38.25" x14ac:dyDescent="0.2">
      <c r="A1182" s="56" t="s">
        <v>2886</v>
      </c>
      <c r="B1182" s="35" t="s">
        <v>1674</v>
      </c>
      <c r="C1182" s="52">
        <v>12</v>
      </c>
      <c r="D1182" s="52">
        <v>33817</v>
      </c>
      <c r="E1182" s="43">
        <v>-8.5</v>
      </c>
      <c r="F1182" s="46">
        <v>37086</v>
      </c>
      <c r="G1182" s="43">
        <v>2</v>
      </c>
      <c r="H1182" s="52" t="s">
        <v>1621</v>
      </c>
      <c r="I1182" s="47">
        <v>26883</v>
      </c>
      <c r="J1182" s="47">
        <v>28058</v>
      </c>
      <c r="K1182" s="47">
        <v>29027</v>
      </c>
      <c r="L1182" s="53">
        <v>30813</v>
      </c>
      <c r="M1182" s="53">
        <v>42035</v>
      </c>
      <c r="N1182" s="53">
        <v>44111</v>
      </c>
      <c r="O1182" s="53" t="s">
        <v>1621</v>
      </c>
      <c r="P1182" s="53" t="s">
        <v>1621</v>
      </c>
      <c r="Q1182" s="53" t="s">
        <v>1621</v>
      </c>
    </row>
    <row r="1183" spans="1:17" ht="25.5" x14ac:dyDescent="0.2">
      <c r="A1183" s="56" t="s">
        <v>2887</v>
      </c>
      <c r="B1183" s="35" t="s">
        <v>1676</v>
      </c>
      <c r="C1183" s="52" t="s">
        <v>1621</v>
      </c>
      <c r="D1183" s="52">
        <v>36112</v>
      </c>
      <c r="E1183" s="55"/>
      <c r="F1183" s="52">
        <v>45962</v>
      </c>
      <c r="G1183" s="43">
        <v>6.4</v>
      </c>
      <c r="H1183" s="52" t="s">
        <v>1621</v>
      </c>
      <c r="I1183" s="53">
        <v>26309</v>
      </c>
      <c r="J1183" s="53">
        <v>28133</v>
      </c>
      <c r="K1183" s="53">
        <v>30339</v>
      </c>
      <c r="L1183" s="53">
        <v>34006</v>
      </c>
      <c r="M1183" s="53" t="s">
        <v>1621</v>
      </c>
      <c r="N1183" s="53" t="s">
        <v>1621</v>
      </c>
      <c r="O1183" s="53" t="s">
        <v>1621</v>
      </c>
      <c r="P1183" s="53" t="s">
        <v>1621</v>
      </c>
      <c r="Q1183" s="53" t="s">
        <v>1621</v>
      </c>
    </row>
    <row r="1184" spans="1:17" ht="25.5" x14ac:dyDescent="0.2">
      <c r="A1184" s="56" t="s">
        <v>2888</v>
      </c>
      <c r="B1184" s="35" t="s">
        <v>1678</v>
      </c>
      <c r="C1184" s="52">
        <v>7</v>
      </c>
      <c r="D1184" s="52">
        <v>35313</v>
      </c>
      <c r="E1184" s="43">
        <v>13.5</v>
      </c>
      <c r="F1184" s="46">
        <v>38066</v>
      </c>
      <c r="G1184" s="43">
        <v>1.1000000000000001</v>
      </c>
      <c r="H1184" s="52" t="s">
        <v>1621</v>
      </c>
      <c r="I1184" s="53">
        <v>25428</v>
      </c>
      <c r="J1184" s="53">
        <v>27430</v>
      </c>
      <c r="K1184" s="53">
        <v>28619</v>
      </c>
      <c r="L1184" s="53">
        <v>29712</v>
      </c>
      <c r="M1184" s="53">
        <v>38215</v>
      </c>
      <c r="N1184" s="53" t="s">
        <v>1621</v>
      </c>
      <c r="O1184" s="53" t="s">
        <v>1621</v>
      </c>
      <c r="P1184" s="53" t="s">
        <v>1621</v>
      </c>
      <c r="Q1184" s="53" t="s">
        <v>1621</v>
      </c>
    </row>
    <row r="1185" spans="1:17" ht="25.5" x14ac:dyDescent="0.2">
      <c r="A1185" s="56" t="s">
        <v>2889</v>
      </c>
      <c r="B1185" s="35" t="s">
        <v>1680</v>
      </c>
      <c r="C1185" s="52" t="s">
        <v>1621</v>
      </c>
      <c r="D1185" s="52" t="s">
        <v>1621</v>
      </c>
      <c r="E1185" s="55"/>
      <c r="F1185" s="52">
        <v>52754</v>
      </c>
      <c r="G1185" s="43">
        <v>14.9</v>
      </c>
      <c r="H1185" s="52" t="s">
        <v>1621</v>
      </c>
      <c r="I1185" s="53" t="s">
        <v>1621</v>
      </c>
      <c r="J1185" s="53" t="s">
        <v>1621</v>
      </c>
      <c r="K1185" s="53" t="s">
        <v>1621</v>
      </c>
      <c r="L1185" s="53" t="s">
        <v>1621</v>
      </c>
      <c r="M1185" s="53" t="s">
        <v>1621</v>
      </c>
      <c r="N1185" s="53" t="s">
        <v>1621</v>
      </c>
      <c r="O1185" s="53" t="s">
        <v>1621</v>
      </c>
      <c r="P1185" s="53" t="s">
        <v>1621</v>
      </c>
      <c r="Q1185" s="53" t="s">
        <v>1621</v>
      </c>
    </row>
    <row r="1186" spans="1:17" ht="25.5" x14ac:dyDescent="0.2">
      <c r="A1186" s="56" t="s">
        <v>2890</v>
      </c>
      <c r="B1186" s="35" t="s">
        <v>1682</v>
      </c>
      <c r="C1186" s="52" t="s">
        <v>1621</v>
      </c>
      <c r="D1186" s="52">
        <v>32107</v>
      </c>
      <c r="E1186" s="43">
        <v>5.6</v>
      </c>
      <c r="F1186" s="46">
        <v>34832</v>
      </c>
      <c r="G1186" s="43">
        <v>8.9</v>
      </c>
      <c r="H1186" s="52" t="s">
        <v>1621</v>
      </c>
      <c r="I1186" s="53">
        <v>23249</v>
      </c>
      <c r="J1186" s="53" t="s">
        <v>1621</v>
      </c>
      <c r="K1186" s="47">
        <v>25825</v>
      </c>
      <c r="L1186" s="53">
        <v>29889</v>
      </c>
      <c r="M1186" s="53">
        <v>36135</v>
      </c>
      <c r="N1186" s="53" t="s">
        <v>1621</v>
      </c>
      <c r="O1186" s="53" t="s">
        <v>1621</v>
      </c>
      <c r="P1186" s="53" t="s">
        <v>1621</v>
      </c>
      <c r="Q1186" s="53" t="s">
        <v>1621</v>
      </c>
    </row>
    <row r="1187" spans="1:17" ht="25.5" x14ac:dyDescent="0.2">
      <c r="A1187" s="56" t="s">
        <v>2891</v>
      </c>
      <c r="B1187" s="35" t="s">
        <v>1684</v>
      </c>
      <c r="C1187" s="52">
        <v>12</v>
      </c>
      <c r="D1187" s="42">
        <v>47423</v>
      </c>
      <c r="E1187" s="43">
        <v>9.1999999999999993</v>
      </c>
      <c r="F1187" s="46">
        <v>47510</v>
      </c>
      <c r="G1187" s="43">
        <v>4.3</v>
      </c>
      <c r="H1187" s="52" t="s">
        <v>1621</v>
      </c>
      <c r="I1187" s="53">
        <v>37610</v>
      </c>
      <c r="J1187" s="53">
        <v>39912</v>
      </c>
      <c r="K1187" s="47">
        <v>42458</v>
      </c>
      <c r="L1187" s="47">
        <v>45542</v>
      </c>
      <c r="M1187" s="47">
        <v>48652</v>
      </c>
      <c r="N1187" s="53">
        <v>51064</v>
      </c>
      <c r="O1187" s="53" t="s">
        <v>1621</v>
      </c>
      <c r="P1187" s="53" t="s">
        <v>1621</v>
      </c>
      <c r="Q1187" s="53" t="s">
        <v>1621</v>
      </c>
    </row>
    <row r="1188" spans="1:17" x14ac:dyDescent="0.2">
      <c r="A1188" s="56" t="s">
        <v>2892</v>
      </c>
      <c r="B1188" s="35" t="s">
        <v>1686</v>
      </c>
      <c r="C1188" s="52" t="s">
        <v>1621</v>
      </c>
      <c r="D1188" s="52">
        <v>24997</v>
      </c>
      <c r="E1188" s="55"/>
      <c r="F1188" s="52">
        <v>25250</v>
      </c>
      <c r="G1188" s="43">
        <v>5.7</v>
      </c>
      <c r="H1188" s="52" t="s">
        <v>1621</v>
      </c>
      <c r="I1188" s="53" t="s">
        <v>1621</v>
      </c>
      <c r="J1188" s="53" t="s">
        <v>1621</v>
      </c>
      <c r="K1188" s="53" t="s">
        <v>1621</v>
      </c>
      <c r="L1188" s="53" t="s">
        <v>1621</v>
      </c>
      <c r="M1188" s="53" t="s">
        <v>1621</v>
      </c>
      <c r="N1188" s="53" t="s">
        <v>1621</v>
      </c>
      <c r="O1188" s="53" t="s">
        <v>1621</v>
      </c>
      <c r="P1188" s="53" t="s">
        <v>1621</v>
      </c>
      <c r="Q1188" s="53" t="s">
        <v>1621</v>
      </c>
    </row>
    <row r="1189" spans="1:17" x14ac:dyDescent="0.2">
      <c r="A1189" s="56" t="s">
        <v>2893</v>
      </c>
      <c r="B1189" s="35" t="s">
        <v>1688</v>
      </c>
      <c r="C1189" s="52" t="s">
        <v>1621</v>
      </c>
      <c r="D1189" s="52" t="s">
        <v>1621</v>
      </c>
      <c r="E1189" s="55"/>
      <c r="F1189" s="52">
        <v>42530</v>
      </c>
      <c r="G1189" s="43">
        <v>7.2</v>
      </c>
      <c r="H1189" s="52" t="s">
        <v>1621</v>
      </c>
      <c r="I1189" s="53" t="s">
        <v>1621</v>
      </c>
      <c r="J1189" s="53" t="s">
        <v>1621</v>
      </c>
      <c r="K1189" s="53" t="s">
        <v>1621</v>
      </c>
      <c r="L1189" s="53" t="s">
        <v>1621</v>
      </c>
      <c r="M1189" s="53" t="s">
        <v>1621</v>
      </c>
      <c r="N1189" s="53" t="s">
        <v>1621</v>
      </c>
      <c r="O1189" s="53" t="s">
        <v>1621</v>
      </c>
      <c r="P1189" s="53" t="s">
        <v>1621</v>
      </c>
      <c r="Q1189" s="53" t="s">
        <v>1621</v>
      </c>
    </row>
    <row r="1190" spans="1:17" ht="25.5" x14ac:dyDescent="0.2">
      <c r="A1190" s="56" t="s">
        <v>2894</v>
      </c>
      <c r="B1190" s="35" t="s">
        <v>1690</v>
      </c>
      <c r="C1190" s="52" t="s">
        <v>1621</v>
      </c>
      <c r="D1190" s="52">
        <v>45169</v>
      </c>
      <c r="E1190" s="43">
        <v>3.7</v>
      </c>
      <c r="F1190" s="46">
        <v>44687</v>
      </c>
      <c r="G1190" s="43">
        <v>9.6</v>
      </c>
      <c r="H1190" s="52" t="s">
        <v>1621</v>
      </c>
      <c r="I1190" s="53" t="s">
        <v>1621</v>
      </c>
      <c r="J1190" s="53" t="s">
        <v>1621</v>
      </c>
      <c r="K1190" s="53" t="s">
        <v>1621</v>
      </c>
      <c r="L1190" s="53" t="s">
        <v>1621</v>
      </c>
      <c r="M1190" s="53" t="s">
        <v>1621</v>
      </c>
      <c r="N1190" s="53" t="s">
        <v>1621</v>
      </c>
      <c r="O1190" s="53" t="s">
        <v>1621</v>
      </c>
      <c r="P1190" s="53" t="s">
        <v>1621</v>
      </c>
      <c r="Q1190" s="53" t="s">
        <v>1621</v>
      </c>
    </row>
    <row r="1191" spans="1:17" ht="38.25" x14ac:dyDescent="0.2">
      <c r="A1191" s="34" t="s">
        <v>2895</v>
      </c>
      <c r="B1191" s="35" t="s">
        <v>1692</v>
      </c>
      <c r="C1191" s="52" t="s">
        <v>1621</v>
      </c>
      <c r="D1191" s="52">
        <v>43624</v>
      </c>
      <c r="E1191" s="43">
        <v>-0.8</v>
      </c>
      <c r="F1191" s="46">
        <v>47159</v>
      </c>
      <c r="G1191" s="43">
        <v>4</v>
      </c>
      <c r="H1191" s="52" t="s">
        <v>1621</v>
      </c>
      <c r="I1191" s="53" t="s">
        <v>1621</v>
      </c>
      <c r="J1191" s="53" t="s">
        <v>1621</v>
      </c>
      <c r="K1191" s="47">
        <v>37210</v>
      </c>
      <c r="L1191" s="47">
        <v>39613</v>
      </c>
      <c r="M1191" s="53">
        <v>47252</v>
      </c>
      <c r="N1191" s="53" t="s">
        <v>1621</v>
      </c>
      <c r="O1191" s="53" t="s">
        <v>1621</v>
      </c>
      <c r="P1191" s="53" t="s">
        <v>1621</v>
      </c>
      <c r="Q1191" s="53" t="s">
        <v>1621</v>
      </c>
    </row>
    <row r="1192" spans="1:17" ht="25.5" x14ac:dyDescent="0.2">
      <c r="A1192" s="56" t="s">
        <v>2896</v>
      </c>
      <c r="B1192" s="35" t="s">
        <v>1694</v>
      </c>
      <c r="C1192" s="52" t="s">
        <v>1621</v>
      </c>
      <c r="D1192" s="52">
        <v>43624</v>
      </c>
      <c r="E1192" s="43">
        <v>-0.8</v>
      </c>
      <c r="F1192" s="46">
        <v>47159</v>
      </c>
      <c r="G1192" s="43">
        <v>4</v>
      </c>
      <c r="H1192" s="52" t="s">
        <v>1621</v>
      </c>
      <c r="I1192" s="53" t="s">
        <v>1621</v>
      </c>
      <c r="J1192" s="53" t="s">
        <v>1621</v>
      </c>
      <c r="K1192" s="47">
        <v>37210</v>
      </c>
      <c r="L1192" s="47">
        <v>39613</v>
      </c>
      <c r="M1192" s="53">
        <v>47252</v>
      </c>
      <c r="N1192" s="53" t="s">
        <v>1621</v>
      </c>
      <c r="O1192" s="53" t="s">
        <v>1621</v>
      </c>
      <c r="P1192" s="53" t="s">
        <v>1621</v>
      </c>
      <c r="Q1192" s="53" t="s">
        <v>1621</v>
      </c>
    </row>
    <row r="1193" spans="1:17" ht="51" x14ac:dyDescent="0.2">
      <c r="A1193" s="34" t="s">
        <v>2897</v>
      </c>
      <c r="B1193" s="35" t="s">
        <v>1696</v>
      </c>
      <c r="C1193" s="52" t="s">
        <v>1621</v>
      </c>
      <c r="D1193" s="52">
        <v>41749</v>
      </c>
      <c r="E1193" s="43">
        <v>28.7</v>
      </c>
      <c r="F1193" s="52">
        <v>39300</v>
      </c>
      <c r="G1193" s="43">
        <v>22</v>
      </c>
      <c r="H1193" s="52" t="s">
        <v>1621</v>
      </c>
      <c r="I1193" s="53" t="s">
        <v>1621</v>
      </c>
      <c r="J1193" s="53" t="s">
        <v>1621</v>
      </c>
      <c r="K1193" s="53" t="s">
        <v>1621</v>
      </c>
      <c r="L1193" s="53" t="s">
        <v>1621</v>
      </c>
      <c r="M1193" s="53" t="s">
        <v>1621</v>
      </c>
      <c r="N1193" s="53" t="s">
        <v>1621</v>
      </c>
      <c r="O1193" s="53" t="s">
        <v>1621</v>
      </c>
      <c r="P1193" s="53" t="s">
        <v>1621</v>
      </c>
      <c r="Q1193" s="53" t="s">
        <v>1621</v>
      </c>
    </row>
    <row r="1194" spans="1:17" ht="25.5" x14ac:dyDescent="0.2">
      <c r="A1194" s="56" t="s">
        <v>2898</v>
      </c>
      <c r="B1194" s="35" t="s">
        <v>1698</v>
      </c>
      <c r="C1194" s="42" t="s">
        <v>1849</v>
      </c>
      <c r="D1194" s="42"/>
      <c r="E1194" s="55"/>
      <c r="F1194" s="42"/>
      <c r="G1194" s="55"/>
      <c r="H1194" s="42"/>
      <c r="I1194" s="44"/>
      <c r="J1194" s="44"/>
      <c r="K1194" s="44"/>
      <c r="L1194" s="44"/>
      <c r="M1194" s="44"/>
      <c r="N1194" s="44"/>
      <c r="O1194" s="44"/>
      <c r="P1194" s="44"/>
      <c r="Q1194" s="44"/>
    </row>
    <row r="1195" spans="1:17" x14ac:dyDescent="0.2">
      <c r="A1195" s="56" t="s">
        <v>2899</v>
      </c>
      <c r="B1195" s="35" t="s">
        <v>1700</v>
      </c>
      <c r="C1195" s="42" t="s">
        <v>1849</v>
      </c>
      <c r="D1195" s="42"/>
      <c r="E1195" s="55"/>
      <c r="F1195" s="42"/>
      <c r="G1195" s="55"/>
      <c r="H1195" s="42"/>
      <c r="I1195" s="44"/>
      <c r="J1195" s="44"/>
      <c r="K1195" s="44"/>
      <c r="L1195" s="44"/>
      <c r="M1195" s="44"/>
      <c r="N1195" s="44"/>
      <c r="O1195" s="44"/>
      <c r="P1195" s="44"/>
      <c r="Q1195" s="44"/>
    </row>
    <row r="1196" spans="1:17" ht="38.25" x14ac:dyDescent="0.2">
      <c r="A1196" s="56" t="s">
        <v>2900</v>
      </c>
      <c r="B1196" s="35" t="s">
        <v>1702</v>
      </c>
      <c r="C1196" s="52" t="s">
        <v>1621</v>
      </c>
      <c r="D1196" s="52" t="s">
        <v>1621</v>
      </c>
      <c r="E1196" s="55"/>
      <c r="F1196" s="52">
        <v>39741</v>
      </c>
      <c r="G1196" s="43">
        <v>22.8</v>
      </c>
      <c r="H1196" s="52" t="s">
        <v>1621</v>
      </c>
      <c r="I1196" s="53" t="s">
        <v>1621</v>
      </c>
      <c r="J1196" s="53" t="s">
        <v>1621</v>
      </c>
      <c r="K1196" s="53" t="s">
        <v>1621</v>
      </c>
      <c r="L1196" s="53" t="s">
        <v>1621</v>
      </c>
      <c r="M1196" s="53" t="s">
        <v>1621</v>
      </c>
      <c r="N1196" s="53" t="s">
        <v>1621</v>
      </c>
      <c r="O1196" s="53" t="s">
        <v>1621</v>
      </c>
      <c r="P1196" s="53" t="s">
        <v>1621</v>
      </c>
      <c r="Q1196" s="53" t="s">
        <v>1621</v>
      </c>
    </row>
    <row r="1197" spans="1:17" ht="38.25" x14ac:dyDescent="0.2">
      <c r="A1197" s="56" t="s">
        <v>2901</v>
      </c>
      <c r="B1197" s="35" t="s">
        <v>1704</v>
      </c>
      <c r="C1197" s="42" t="s">
        <v>1632</v>
      </c>
      <c r="D1197" s="42"/>
      <c r="E1197" s="55"/>
      <c r="F1197" s="42"/>
      <c r="G1197" s="55"/>
      <c r="H1197" s="42"/>
      <c r="I1197" s="44"/>
      <c r="J1197" s="44"/>
      <c r="K1197" s="44"/>
      <c r="L1197" s="44"/>
      <c r="M1197" s="44"/>
      <c r="N1197" s="44"/>
      <c r="O1197" s="44"/>
      <c r="P1197" s="44"/>
      <c r="Q1197" s="44"/>
    </row>
    <row r="1198" spans="1:17" x14ac:dyDescent="0.2">
      <c r="A1198" s="34" t="s">
        <v>2902</v>
      </c>
      <c r="B1198" s="35" t="s">
        <v>1706</v>
      </c>
      <c r="C1198" s="52">
        <v>35</v>
      </c>
      <c r="D1198" s="52">
        <v>35774</v>
      </c>
      <c r="E1198" s="43">
        <v>14.6</v>
      </c>
      <c r="F1198" s="46">
        <v>37251</v>
      </c>
      <c r="G1198" s="43">
        <v>11.3</v>
      </c>
      <c r="H1198" s="52" t="s">
        <v>1621</v>
      </c>
      <c r="I1198" s="53" t="s">
        <v>1621</v>
      </c>
      <c r="J1198" s="53" t="s">
        <v>1621</v>
      </c>
      <c r="K1198" s="53">
        <v>26791</v>
      </c>
      <c r="L1198" s="53">
        <v>30800</v>
      </c>
      <c r="M1198" s="53">
        <v>39922</v>
      </c>
      <c r="N1198" s="53">
        <v>42547</v>
      </c>
      <c r="O1198" s="53" t="s">
        <v>1621</v>
      </c>
      <c r="P1198" s="53" t="s">
        <v>1621</v>
      </c>
      <c r="Q1198" s="53" t="s">
        <v>1621</v>
      </c>
    </row>
    <row r="1199" spans="1:17" x14ac:dyDescent="0.2">
      <c r="A1199" s="56" t="s">
        <v>2903</v>
      </c>
      <c r="B1199" s="35" t="s">
        <v>1708</v>
      </c>
      <c r="C1199" s="52">
        <v>12</v>
      </c>
      <c r="D1199" s="52">
        <v>41465</v>
      </c>
      <c r="E1199" s="43">
        <v>25</v>
      </c>
      <c r="F1199" s="46">
        <v>43135</v>
      </c>
      <c r="G1199" s="43">
        <v>11.3</v>
      </c>
      <c r="H1199" s="52" t="s">
        <v>1621</v>
      </c>
      <c r="I1199" s="53" t="s">
        <v>1621</v>
      </c>
      <c r="J1199" s="53">
        <v>27241</v>
      </c>
      <c r="K1199" s="53">
        <v>29197</v>
      </c>
      <c r="L1199" s="53">
        <v>35509</v>
      </c>
      <c r="M1199" s="53">
        <v>44699</v>
      </c>
      <c r="N1199" s="53">
        <v>51324</v>
      </c>
      <c r="O1199" s="53" t="s">
        <v>1621</v>
      </c>
      <c r="P1199" s="53" t="s">
        <v>1621</v>
      </c>
      <c r="Q1199" s="53" t="s">
        <v>1621</v>
      </c>
    </row>
    <row r="1200" spans="1:17" x14ac:dyDescent="0.2">
      <c r="A1200" s="56" t="s">
        <v>2904</v>
      </c>
      <c r="B1200" s="35" t="s">
        <v>1710</v>
      </c>
      <c r="C1200" s="52">
        <v>8</v>
      </c>
      <c r="D1200" s="46">
        <v>37775</v>
      </c>
      <c r="E1200" s="43">
        <v>18</v>
      </c>
      <c r="F1200" s="46">
        <v>40987</v>
      </c>
      <c r="G1200" s="43">
        <v>16.2</v>
      </c>
      <c r="H1200" s="52" t="s">
        <v>1621</v>
      </c>
      <c r="I1200" s="53">
        <v>28964</v>
      </c>
      <c r="J1200" s="53">
        <v>31460</v>
      </c>
      <c r="K1200" s="53">
        <v>31803</v>
      </c>
      <c r="L1200" s="47">
        <v>35544</v>
      </c>
      <c r="M1200" s="53">
        <v>40807</v>
      </c>
      <c r="N1200" s="53" t="s">
        <v>1621</v>
      </c>
      <c r="O1200" s="53" t="s">
        <v>1621</v>
      </c>
      <c r="P1200" s="53" t="s">
        <v>1621</v>
      </c>
      <c r="Q1200" s="53" t="s">
        <v>1621</v>
      </c>
    </row>
    <row r="1201" spans="1:17" ht="25.5" x14ac:dyDescent="0.2">
      <c r="A1201" s="56" t="s">
        <v>2905</v>
      </c>
      <c r="B1201" s="35" t="s">
        <v>1712</v>
      </c>
      <c r="C1201" s="52" t="s">
        <v>1621</v>
      </c>
      <c r="D1201" s="52" t="s">
        <v>1621</v>
      </c>
      <c r="E1201" s="55"/>
      <c r="F1201" s="52">
        <v>31087</v>
      </c>
      <c r="G1201" s="43">
        <v>9.1</v>
      </c>
      <c r="H1201" s="52" t="s">
        <v>1621</v>
      </c>
      <c r="I1201" s="53" t="s">
        <v>1621</v>
      </c>
      <c r="J1201" s="53" t="s">
        <v>1621</v>
      </c>
      <c r="K1201" s="53" t="s">
        <v>1621</v>
      </c>
      <c r="L1201" s="53" t="s">
        <v>1621</v>
      </c>
      <c r="M1201" s="53" t="s">
        <v>1621</v>
      </c>
      <c r="N1201" s="53" t="s">
        <v>1621</v>
      </c>
      <c r="O1201" s="53" t="s">
        <v>1621</v>
      </c>
      <c r="P1201" s="53" t="s">
        <v>1621</v>
      </c>
      <c r="Q1201" s="53" t="s">
        <v>1621</v>
      </c>
    </row>
    <row r="1202" spans="1:17" ht="51" x14ac:dyDescent="0.2">
      <c r="A1202" s="34" t="s">
        <v>2906</v>
      </c>
      <c r="B1202" s="35" t="s">
        <v>1714</v>
      </c>
      <c r="C1202" s="42">
        <v>117</v>
      </c>
      <c r="D1202" s="42">
        <v>22626</v>
      </c>
      <c r="E1202" s="43">
        <v>4</v>
      </c>
      <c r="F1202" s="42">
        <v>25052</v>
      </c>
      <c r="G1202" s="43">
        <v>3.8</v>
      </c>
      <c r="H1202" s="46">
        <v>8704</v>
      </c>
      <c r="I1202" s="44">
        <v>11567</v>
      </c>
      <c r="J1202" s="47">
        <v>13103</v>
      </c>
      <c r="K1202" s="47">
        <v>15576</v>
      </c>
      <c r="L1202" s="44">
        <v>19621</v>
      </c>
      <c r="M1202" s="44">
        <v>25563</v>
      </c>
      <c r="N1202" s="47">
        <v>29374</v>
      </c>
      <c r="O1202" s="47">
        <v>32337</v>
      </c>
      <c r="P1202" s="47">
        <v>34707</v>
      </c>
      <c r="Q1202" s="53">
        <v>44512</v>
      </c>
    </row>
    <row r="1203" spans="1:17" ht="38.25" x14ac:dyDescent="0.2">
      <c r="A1203" s="56" t="s">
        <v>2907</v>
      </c>
      <c r="B1203" s="35" t="s">
        <v>1716</v>
      </c>
      <c r="C1203" s="52">
        <v>14</v>
      </c>
      <c r="D1203" s="46">
        <v>29668</v>
      </c>
      <c r="E1203" s="43">
        <v>6.3</v>
      </c>
      <c r="F1203" s="52">
        <v>34941</v>
      </c>
      <c r="G1203" s="43">
        <v>11.7</v>
      </c>
      <c r="H1203" s="52" t="s">
        <v>1621</v>
      </c>
      <c r="I1203" s="53">
        <v>22872</v>
      </c>
      <c r="J1203" s="47">
        <v>23945</v>
      </c>
      <c r="K1203" s="47">
        <v>24368</v>
      </c>
      <c r="L1203" s="47">
        <v>26381</v>
      </c>
      <c r="M1203" s="53">
        <v>33034</v>
      </c>
      <c r="N1203" s="53">
        <v>35207</v>
      </c>
      <c r="O1203" s="53" t="s">
        <v>1621</v>
      </c>
      <c r="P1203" s="53" t="s">
        <v>1621</v>
      </c>
      <c r="Q1203" s="53" t="s">
        <v>1621</v>
      </c>
    </row>
    <row r="1204" spans="1:17" ht="25.5" x14ac:dyDescent="0.2">
      <c r="A1204" s="56" t="s">
        <v>2908</v>
      </c>
      <c r="B1204" s="35" t="s">
        <v>1718</v>
      </c>
      <c r="C1204" s="52">
        <v>26</v>
      </c>
      <c r="D1204" s="46">
        <v>31304</v>
      </c>
      <c r="E1204" s="43">
        <v>11</v>
      </c>
      <c r="F1204" s="42">
        <v>33139</v>
      </c>
      <c r="G1204" s="43">
        <v>2.7</v>
      </c>
      <c r="H1204" s="52">
        <v>18539</v>
      </c>
      <c r="I1204" s="47">
        <v>22880</v>
      </c>
      <c r="J1204" s="47">
        <v>23906</v>
      </c>
      <c r="K1204" s="47">
        <v>25260</v>
      </c>
      <c r="L1204" s="47">
        <v>27834</v>
      </c>
      <c r="M1204" s="47">
        <v>33599</v>
      </c>
      <c r="N1204" s="53">
        <v>36330</v>
      </c>
      <c r="O1204" s="53">
        <v>40753</v>
      </c>
      <c r="P1204" s="53">
        <v>44829</v>
      </c>
      <c r="Q1204" s="53" t="s">
        <v>1621</v>
      </c>
    </row>
    <row r="1205" spans="1:17" ht="25.5" x14ac:dyDescent="0.2">
      <c r="A1205" s="56" t="s">
        <v>2909</v>
      </c>
      <c r="B1205" s="35" t="s">
        <v>1720</v>
      </c>
      <c r="C1205" s="46">
        <v>76</v>
      </c>
      <c r="D1205" s="46">
        <v>17798</v>
      </c>
      <c r="E1205" s="43">
        <v>-3.8</v>
      </c>
      <c r="F1205" s="42">
        <v>20408</v>
      </c>
      <c r="G1205" s="43">
        <v>-1.6</v>
      </c>
      <c r="H1205" s="46">
        <v>7363</v>
      </c>
      <c r="I1205" s="44">
        <v>9969</v>
      </c>
      <c r="J1205" s="44">
        <v>10895</v>
      </c>
      <c r="K1205" s="47">
        <v>11942</v>
      </c>
      <c r="L1205" s="47">
        <v>15012</v>
      </c>
      <c r="M1205" s="47">
        <v>20779</v>
      </c>
      <c r="N1205" s="47">
        <v>23804</v>
      </c>
      <c r="O1205" s="47">
        <v>25740</v>
      </c>
      <c r="P1205" s="47">
        <v>27968</v>
      </c>
      <c r="Q1205" s="53" t="s">
        <v>1621</v>
      </c>
    </row>
    <row r="1206" spans="1:17" ht="25.5" x14ac:dyDescent="0.2">
      <c r="A1206" s="34" t="s">
        <v>2910</v>
      </c>
      <c r="B1206" s="35" t="s">
        <v>1722</v>
      </c>
      <c r="C1206" s="46">
        <v>30</v>
      </c>
      <c r="D1206" s="46">
        <v>31484</v>
      </c>
      <c r="E1206" s="43">
        <v>6.2</v>
      </c>
      <c r="F1206" s="46">
        <v>33589</v>
      </c>
      <c r="G1206" s="43">
        <v>1.4</v>
      </c>
      <c r="H1206" s="52" t="s">
        <v>1621</v>
      </c>
      <c r="I1206" s="53">
        <v>20639</v>
      </c>
      <c r="J1206" s="47">
        <v>23535</v>
      </c>
      <c r="K1206" s="47">
        <v>24947</v>
      </c>
      <c r="L1206" s="47">
        <v>28892</v>
      </c>
      <c r="M1206" s="47">
        <v>34542</v>
      </c>
      <c r="N1206" s="47">
        <v>38095</v>
      </c>
      <c r="O1206" s="53">
        <v>40506</v>
      </c>
      <c r="P1206" s="53">
        <v>42652</v>
      </c>
      <c r="Q1206" s="53" t="s">
        <v>1621</v>
      </c>
    </row>
    <row r="1207" spans="1:17" ht="25.5" x14ac:dyDescent="0.2">
      <c r="A1207" s="56" t="s">
        <v>2911</v>
      </c>
      <c r="B1207" s="35" t="s">
        <v>1724</v>
      </c>
      <c r="C1207" s="52">
        <v>12</v>
      </c>
      <c r="D1207" s="52">
        <v>29384</v>
      </c>
      <c r="E1207" s="43">
        <v>-0.9</v>
      </c>
      <c r="F1207" s="46">
        <v>28320</v>
      </c>
      <c r="G1207" s="43">
        <v>-9</v>
      </c>
      <c r="H1207" s="52" t="s">
        <v>1621</v>
      </c>
      <c r="I1207" s="53" t="s">
        <v>1621</v>
      </c>
      <c r="J1207" s="53" t="s">
        <v>1621</v>
      </c>
      <c r="K1207" s="53" t="s">
        <v>1621</v>
      </c>
      <c r="L1207" s="53">
        <v>25347</v>
      </c>
      <c r="M1207" s="53">
        <v>31851</v>
      </c>
      <c r="N1207" s="53">
        <v>34997</v>
      </c>
      <c r="O1207" s="53">
        <v>36198</v>
      </c>
      <c r="P1207" s="53" t="s">
        <v>1621</v>
      </c>
      <c r="Q1207" s="53" t="s">
        <v>1621</v>
      </c>
    </row>
    <row r="1208" spans="1:17" x14ac:dyDescent="0.2">
      <c r="A1208" s="56" t="s">
        <v>2912</v>
      </c>
      <c r="B1208" s="35" t="s">
        <v>1726</v>
      </c>
      <c r="C1208" s="52" t="s">
        <v>1621</v>
      </c>
      <c r="D1208" s="52" t="s">
        <v>1621</v>
      </c>
      <c r="E1208" s="55"/>
      <c r="F1208" s="52" t="s">
        <v>1621</v>
      </c>
      <c r="G1208" s="55"/>
      <c r="H1208" s="52" t="s">
        <v>1621</v>
      </c>
      <c r="I1208" s="53" t="s">
        <v>1621</v>
      </c>
      <c r="J1208" s="53" t="s">
        <v>1621</v>
      </c>
      <c r="K1208" s="53" t="s">
        <v>1621</v>
      </c>
      <c r="L1208" s="53" t="s">
        <v>1621</v>
      </c>
      <c r="M1208" s="53" t="s">
        <v>1621</v>
      </c>
      <c r="N1208" s="53" t="s">
        <v>1621</v>
      </c>
      <c r="O1208" s="53" t="s">
        <v>1621</v>
      </c>
      <c r="P1208" s="53" t="s">
        <v>1621</v>
      </c>
      <c r="Q1208" s="53" t="s">
        <v>1621</v>
      </c>
    </row>
    <row r="1209" spans="1:17" x14ac:dyDescent="0.2">
      <c r="A1209" s="56" t="s">
        <v>2913</v>
      </c>
      <c r="B1209" s="35" t="s">
        <v>1728</v>
      </c>
      <c r="C1209" s="42" t="s">
        <v>1849</v>
      </c>
      <c r="D1209" s="42"/>
      <c r="E1209" s="55"/>
      <c r="F1209" s="42"/>
      <c r="G1209" s="55"/>
      <c r="H1209" s="42"/>
      <c r="I1209" s="44"/>
      <c r="J1209" s="44"/>
      <c r="K1209" s="44"/>
      <c r="L1209" s="44"/>
      <c r="M1209" s="44"/>
      <c r="N1209" s="44"/>
      <c r="O1209" s="44"/>
      <c r="P1209" s="44"/>
      <c r="Q1209" s="44"/>
    </row>
    <row r="1210" spans="1:17" ht="25.5" x14ac:dyDescent="0.2">
      <c r="A1210" s="56" t="s">
        <v>2914</v>
      </c>
      <c r="B1210" s="35" t="s">
        <v>1730</v>
      </c>
      <c r="C1210" s="52">
        <v>9</v>
      </c>
      <c r="D1210" s="52">
        <v>32950</v>
      </c>
      <c r="E1210" s="55"/>
      <c r="F1210" s="46">
        <v>38885</v>
      </c>
      <c r="G1210" s="43">
        <v>-1.2</v>
      </c>
      <c r="H1210" s="52" t="s">
        <v>1621</v>
      </c>
      <c r="I1210" s="53" t="s">
        <v>1621</v>
      </c>
      <c r="J1210" s="53">
        <v>23492</v>
      </c>
      <c r="K1210" s="53">
        <v>24082</v>
      </c>
      <c r="L1210" s="53">
        <v>27692</v>
      </c>
      <c r="M1210" s="53" t="s">
        <v>1621</v>
      </c>
      <c r="N1210" s="53" t="s">
        <v>1621</v>
      </c>
      <c r="O1210" s="53" t="s">
        <v>1621</v>
      </c>
      <c r="P1210" s="53" t="s">
        <v>1621</v>
      </c>
      <c r="Q1210" s="53" t="s">
        <v>1621</v>
      </c>
    </row>
    <row r="1211" spans="1:17" ht="25.5" x14ac:dyDescent="0.2">
      <c r="A1211" s="56" t="s">
        <v>2915</v>
      </c>
      <c r="B1211" s="35" t="s">
        <v>1732</v>
      </c>
      <c r="C1211" s="52">
        <v>8</v>
      </c>
      <c r="D1211" s="46">
        <v>33325</v>
      </c>
      <c r="E1211" s="43">
        <v>18.100000000000001</v>
      </c>
      <c r="F1211" s="42">
        <v>34127</v>
      </c>
      <c r="G1211" s="43">
        <v>12.5</v>
      </c>
      <c r="H1211" s="52" t="s">
        <v>1621</v>
      </c>
      <c r="I1211" s="47">
        <v>27615</v>
      </c>
      <c r="J1211" s="47">
        <v>28869</v>
      </c>
      <c r="K1211" s="47">
        <v>29467</v>
      </c>
      <c r="L1211" s="47">
        <v>31395</v>
      </c>
      <c r="M1211" s="47">
        <v>35948</v>
      </c>
      <c r="N1211" s="53">
        <v>38131</v>
      </c>
      <c r="O1211" s="53" t="s">
        <v>1621</v>
      </c>
      <c r="P1211" s="53" t="s">
        <v>1621</v>
      </c>
      <c r="Q1211" s="53" t="s">
        <v>1621</v>
      </c>
    </row>
    <row r="1212" spans="1:17" ht="38.25" x14ac:dyDescent="0.2">
      <c r="A1212" s="34" t="s">
        <v>2916</v>
      </c>
      <c r="B1212" s="35" t="s">
        <v>1734</v>
      </c>
      <c r="C1212" s="52">
        <v>44</v>
      </c>
      <c r="D1212" s="52">
        <v>12858</v>
      </c>
      <c r="E1212" s="43">
        <v>8.5</v>
      </c>
      <c r="F1212" s="52">
        <v>15305</v>
      </c>
      <c r="G1212" s="43">
        <v>6.3</v>
      </c>
      <c r="H1212" s="52">
        <v>3664</v>
      </c>
      <c r="I1212" s="53">
        <v>5884</v>
      </c>
      <c r="J1212" s="53" t="s">
        <v>1621</v>
      </c>
      <c r="K1212" s="53">
        <v>8424</v>
      </c>
      <c r="L1212" s="53">
        <v>10749</v>
      </c>
      <c r="M1212" s="53">
        <v>15902</v>
      </c>
      <c r="N1212" s="53">
        <v>19289</v>
      </c>
      <c r="O1212" s="53">
        <v>21770</v>
      </c>
      <c r="P1212" s="53" t="s">
        <v>1621</v>
      </c>
      <c r="Q1212" s="53" t="s">
        <v>1621</v>
      </c>
    </row>
    <row r="1213" spans="1:17" x14ac:dyDescent="0.2">
      <c r="A1213" s="56" t="s">
        <v>2917</v>
      </c>
      <c r="B1213" s="35" t="s">
        <v>1736</v>
      </c>
      <c r="C1213" s="52" t="s">
        <v>1621</v>
      </c>
      <c r="D1213" s="52">
        <v>16890</v>
      </c>
      <c r="E1213" s="55"/>
      <c r="F1213" s="52" t="s">
        <v>1621</v>
      </c>
      <c r="G1213" s="55"/>
      <c r="H1213" s="52" t="s">
        <v>1621</v>
      </c>
      <c r="I1213" s="53">
        <v>9325</v>
      </c>
      <c r="J1213" s="53">
        <v>9949</v>
      </c>
      <c r="K1213" s="53">
        <v>11366</v>
      </c>
      <c r="L1213" s="53">
        <v>13148</v>
      </c>
      <c r="M1213" s="53">
        <v>21753</v>
      </c>
      <c r="N1213" s="53" t="s">
        <v>1621</v>
      </c>
      <c r="O1213" s="53" t="s">
        <v>1621</v>
      </c>
      <c r="P1213" s="53" t="s">
        <v>1621</v>
      </c>
      <c r="Q1213" s="53" t="s">
        <v>1621</v>
      </c>
    </row>
    <row r="1214" spans="1:17" ht="25.5" x14ac:dyDescent="0.2">
      <c r="A1214" s="56" t="s">
        <v>2918</v>
      </c>
      <c r="B1214" s="35" t="s">
        <v>1738</v>
      </c>
      <c r="C1214" s="52">
        <v>30</v>
      </c>
      <c r="D1214" s="52" t="s">
        <v>1621</v>
      </c>
      <c r="E1214" s="55"/>
      <c r="F1214" s="46">
        <v>13375</v>
      </c>
      <c r="G1214" s="43">
        <v>3.6</v>
      </c>
      <c r="H1214" s="52" t="s">
        <v>1621</v>
      </c>
      <c r="I1214" s="53">
        <v>4910</v>
      </c>
      <c r="J1214" s="53">
        <v>5687</v>
      </c>
      <c r="K1214" s="53">
        <v>6687</v>
      </c>
      <c r="L1214" s="53" t="s">
        <v>1621</v>
      </c>
      <c r="M1214" s="53" t="s">
        <v>1621</v>
      </c>
      <c r="N1214" s="53" t="s">
        <v>1621</v>
      </c>
      <c r="O1214" s="53" t="s">
        <v>1621</v>
      </c>
      <c r="P1214" s="53" t="s">
        <v>1621</v>
      </c>
      <c r="Q1214" s="53" t="s">
        <v>1621</v>
      </c>
    </row>
    <row r="1215" spans="1:17" ht="25.5" x14ac:dyDescent="0.2">
      <c r="A1215" s="34" t="s">
        <v>2919</v>
      </c>
      <c r="B1215" s="35" t="s">
        <v>1740</v>
      </c>
      <c r="C1215" s="52">
        <v>26</v>
      </c>
      <c r="D1215" s="46">
        <v>36220</v>
      </c>
      <c r="E1215" s="43">
        <v>3.9</v>
      </c>
      <c r="F1215" s="42">
        <v>37783</v>
      </c>
      <c r="G1215" s="43">
        <v>-1.9</v>
      </c>
      <c r="H1215" s="52">
        <v>19653</v>
      </c>
      <c r="I1215" s="47">
        <v>24363</v>
      </c>
      <c r="J1215" s="47">
        <v>25459</v>
      </c>
      <c r="K1215" s="47">
        <v>27843</v>
      </c>
      <c r="L1215" s="47">
        <v>31632</v>
      </c>
      <c r="M1215" s="47">
        <v>40306</v>
      </c>
      <c r="N1215" s="53">
        <v>43066</v>
      </c>
      <c r="O1215" s="53">
        <v>44715</v>
      </c>
      <c r="P1215" s="53">
        <v>49937</v>
      </c>
      <c r="Q1215" s="53" t="s">
        <v>1621</v>
      </c>
    </row>
    <row r="1216" spans="1:17" x14ac:dyDescent="0.2">
      <c r="A1216" s="56" t="s">
        <v>2920</v>
      </c>
      <c r="B1216" s="35" t="s">
        <v>1742</v>
      </c>
      <c r="C1216" s="52" t="s">
        <v>1621</v>
      </c>
      <c r="D1216" s="52" t="s">
        <v>1621</v>
      </c>
      <c r="E1216" s="55"/>
      <c r="F1216" s="52">
        <v>31319</v>
      </c>
      <c r="G1216" s="43">
        <v>1.2</v>
      </c>
      <c r="H1216" s="52" t="s">
        <v>1621</v>
      </c>
      <c r="I1216" s="53" t="s">
        <v>1621</v>
      </c>
      <c r="J1216" s="53" t="s">
        <v>1621</v>
      </c>
      <c r="K1216" s="53" t="s">
        <v>1621</v>
      </c>
      <c r="L1216" s="53" t="s">
        <v>1621</v>
      </c>
      <c r="M1216" s="53" t="s">
        <v>1621</v>
      </c>
      <c r="N1216" s="53" t="s">
        <v>1621</v>
      </c>
      <c r="O1216" s="53" t="s">
        <v>1621</v>
      </c>
      <c r="P1216" s="53" t="s">
        <v>1621</v>
      </c>
      <c r="Q1216" s="53" t="s">
        <v>1621</v>
      </c>
    </row>
    <row r="1217" spans="1:17" ht="51" x14ac:dyDescent="0.2">
      <c r="A1217" s="56" t="s">
        <v>2921</v>
      </c>
      <c r="B1217" s="35" t="s">
        <v>1744</v>
      </c>
      <c r="C1217" s="52" t="s">
        <v>1621</v>
      </c>
      <c r="D1217" s="52" t="s">
        <v>1621</v>
      </c>
      <c r="E1217" s="55"/>
      <c r="F1217" s="52">
        <v>23402</v>
      </c>
      <c r="G1217" s="55"/>
      <c r="H1217" s="52" t="s">
        <v>1621</v>
      </c>
      <c r="I1217" s="53" t="s">
        <v>1621</v>
      </c>
      <c r="J1217" s="53" t="s">
        <v>1621</v>
      </c>
      <c r="K1217" s="53" t="s">
        <v>1621</v>
      </c>
      <c r="L1217" s="53" t="s">
        <v>1621</v>
      </c>
      <c r="M1217" s="53" t="s">
        <v>1621</v>
      </c>
      <c r="N1217" s="53" t="s">
        <v>1621</v>
      </c>
      <c r="O1217" s="53" t="s">
        <v>1621</v>
      </c>
      <c r="P1217" s="53" t="s">
        <v>1621</v>
      </c>
      <c r="Q1217" s="53" t="s">
        <v>1621</v>
      </c>
    </row>
    <row r="1218" spans="1:17" ht="25.5" x14ac:dyDescent="0.2">
      <c r="A1218" s="56" t="s">
        <v>2922</v>
      </c>
      <c r="B1218" s="35" t="s">
        <v>1746</v>
      </c>
      <c r="C1218" s="42" t="s">
        <v>1849</v>
      </c>
      <c r="D1218" s="42"/>
      <c r="E1218" s="55"/>
      <c r="F1218" s="42"/>
      <c r="G1218" s="55"/>
      <c r="H1218" s="42"/>
      <c r="I1218" s="44"/>
      <c r="J1218" s="44"/>
      <c r="K1218" s="44"/>
      <c r="L1218" s="44"/>
      <c r="M1218" s="44"/>
      <c r="N1218" s="44"/>
      <c r="O1218" s="44"/>
      <c r="P1218" s="44"/>
      <c r="Q1218" s="44"/>
    </row>
    <row r="1219" spans="1:17" x14ac:dyDescent="0.2">
      <c r="A1219" s="56" t="s">
        <v>2923</v>
      </c>
      <c r="B1219" s="35" t="s">
        <v>1748</v>
      </c>
      <c r="C1219" s="52">
        <v>8</v>
      </c>
      <c r="D1219" s="46">
        <v>37411</v>
      </c>
      <c r="E1219" s="43">
        <v>10</v>
      </c>
      <c r="F1219" s="46">
        <v>38886</v>
      </c>
      <c r="G1219" s="43">
        <v>4.5</v>
      </c>
      <c r="H1219" s="52" t="s">
        <v>1621</v>
      </c>
      <c r="I1219" s="53">
        <v>28368</v>
      </c>
      <c r="J1219" s="47">
        <v>31588</v>
      </c>
      <c r="K1219" s="47">
        <v>32764</v>
      </c>
      <c r="L1219" s="47">
        <v>35945</v>
      </c>
      <c r="M1219" s="53">
        <v>39221</v>
      </c>
      <c r="N1219" s="53" t="s">
        <v>1621</v>
      </c>
      <c r="O1219" s="53" t="s">
        <v>1621</v>
      </c>
      <c r="P1219" s="53" t="s">
        <v>1621</v>
      </c>
      <c r="Q1219" s="53" t="s">
        <v>1621</v>
      </c>
    </row>
    <row r="1220" spans="1:17" ht="25.5" x14ac:dyDescent="0.2">
      <c r="A1220" s="56" t="s">
        <v>2924</v>
      </c>
      <c r="B1220" s="35" t="s">
        <v>1750</v>
      </c>
      <c r="C1220" s="52">
        <v>12</v>
      </c>
      <c r="D1220" s="52">
        <v>36785</v>
      </c>
      <c r="E1220" s="43">
        <v>0.7</v>
      </c>
      <c r="F1220" s="46">
        <v>38267</v>
      </c>
      <c r="G1220" s="43">
        <v>-4.8</v>
      </c>
      <c r="H1220" s="52" t="s">
        <v>1621</v>
      </c>
      <c r="I1220" s="47">
        <v>23932</v>
      </c>
      <c r="J1220" s="47">
        <v>25432</v>
      </c>
      <c r="K1220" s="53">
        <v>26440</v>
      </c>
      <c r="L1220" s="53">
        <v>30927</v>
      </c>
      <c r="M1220" s="53">
        <v>41193</v>
      </c>
      <c r="N1220" s="53" t="s">
        <v>1621</v>
      </c>
      <c r="O1220" s="53" t="s">
        <v>1621</v>
      </c>
      <c r="P1220" s="53" t="s">
        <v>1621</v>
      </c>
      <c r="Q1220" s="53" t="s">
        <v>1621</v>
      </c>
    </row>
    <row r="1221" spans="1:17" ht="25.5" x14ac:dyDescent="0.2">
      <c r="A1221" s="56" t="s">
        <v>2925</v>
      </c>
      <c r="B1221" s="35" t="s">
        <v>1752</v>
      </c>
      <c r="C1221" s="52" t="s">
        <v>1621</v>
      </c>
      <c r="D1221" s="52" t="s">
        <v>1621</v>
      </c>
      <c r="E1221" s="55"/>
      <c r="F1221" s="52">
        <v>52796</v>
      </c>
      <c r="G1221" s="43">
        <v>5.3</v>
      </c>
      <c r="H1221" s="52" t="s">
        <v>1621</v>
      </c>
      <c r="I1221" s="53" t="s">
        <v>1621</v>
      </c>
      <c r="J1221" s="53" t="s">
        <v>1621</v>
      </c>
      <c r="K1221" s="53" t="s">
        <v>1621</v>
      </c>
      <c r="L1221" s="53" t="s">
        <v>1621</v>
      </c>
      <c r="M1221" s="53" t="s">
        <v>1621</v>
      </c>
      <c r="N1221" s="53" t="s">
        <v>1621</v>
      </c>
      <c r="O1221" s="53" t="s">
        <v>1621</v>
      </c>
      <c r="P1221" s="53" t="s">
        <v>1621</v>
      </c>
      <c r="Q1221" s="53" t="s">
        <v>1621</v>
      </c>
    </row>
    <row r="1222" spans="1:17" ht="25.5" x14ac:dyDescent="0.2">
      <c r="A1222" s="34" t="s">
        <v>2926</v>
      </c>
      <c r="B1222" s="35" t="s">
        <v>1754</v>
      </c>
      <c r="C1222" s="52">
        <v>39</v>
      </c>
      <c r="D1222" s="52">
        <v>33478</v>
      </c>
      <c r="E1222" s="43">
        <v>10.9</v>
      </c>
      <c r="F1222" s="46">
        <v>40400</v>
      </c>
      <c r="G1222" s="43">
        <v>6.7</v>
      </c>
      <c r="H1222" s="52" t="s">
        <v>1621</v>
      </c>
      <c r="I1222" s="53" t="s">
        <v>1621</v>
      </c>
      <c r="J1222" s="53">
        <v>26069</v>
      </c>
      <c r="K1222" s="53">
        <v>27062</v>
      </c>
      <c r="L1222" s="53">
        <v>29668</v>
      </c>
      <c r="M1222" s="53">
        <v>38185</v>
      </c>
      <c r="N1222" s="53" t="s">
        <v>1621</v>
      </c>
      <c r="O1222" s="53" t="s">
        <v>1621</v>
      </c>
      <c r="P1222" s="53" t="s">
        <v>1621</v>
      </c>
      <c r="Q1222" s="53" t="s">
        <v>1621</v>
      </c>
    </row>
    <row r="1223" spans="1:17" ht="38.25" x14ac:dyDescent="0.2">
      <c r="A1223" s="56" t="s">
        <v>2927</v>
      </c>
      <c r="B1223" s="35" t="s">
        <v>1756</v>
      </c>
      <c r="C1223" s="52">
        <v>18</v>
      </c>
      <c r="D1223" s="46">
        <v>34155</v>
      </c>
      <c r="E1223" s="43">
        <v>9.9</v>
      </c>
      <c r="F1223" s="46">
        <v>40037</v>
      </c>
      <c r="G1223" s="43">
        <v>2.5</v>
      </c>
      <c r="H1223" s="52" t="s">
        <v>1621</v>
      </c>
      <c r="I1223" s="53">
        <v>22723</v>
      </c>
      <c r="J1223" s="53">
        <v>24887</v>
      </c>
      <c r="K1223" s="47">
        <v>26963</v>
      </c>
      <c r="L1223" s="47">
        <v>29769</v>
      </c>
      <c r="M1223" s="53">
        <v>38185</v>
      </c>
      <c r="N1223" s="53" t="s">
        <v>1621</v>
      </c>
      <c r="O1223" s="53" t="s">
        <v>1621</v>
      </c>
      <c r="P1223" s="53" t="s">
        <v>1621</v>
      </c>
      <c r="Q1223" s="53" t="s">
        <v>1621</v>
      </c>
    </row>
    <row r="1224" spans="1:17" ht="38.25" x14ac:dyDescent="0.2">
      <c r="A1224" s="56" t="s">
        <v>2928</v>
      </c>
      <c r="B1224" s="35" t="s">
        <v>1758</v>
      </c>
      <c r="C1224" s="52" t="s">
        <v>1621</v>
      </c>
      <c r="D1224" s="52" t="s">
        <v>1621</v>
      </c>
      <c r="E1224" s="55"/>
      <c r="F1224" s="52">
        <v>40945</v>
      </c>
      <c r="G1224" s="43">
        <v>3.8</v>
      </c>
      <c r="H1224" s="52" t="s">
        <v>1621</v>
      </c>
      <c r="I1224" s="53" t="s">
        <v>1621</v>
      </c>
      <c r="J1224" s="53" t="s">
        <v>1621</v>
      </c>
      <c r="K1224" s="53">
        <v>28656</v>
      </c>
      <c r="L1224" s="53">
        <v>31837</v>
      </c>
      <c r="M1224" s="53" t="s">
        <v>1621</v>
      </c>
      <c r="N1224" s="53" t="s">
        <v>1621</v>
      </c>
      <c r="O1224" s="53" t="s">
        <v>1621</v>
      </c>
      <c r="P1224" s="53" t="s">
        <v>1621</v>
      </c>
      <c r="Q1224" s="53" t="s">
        <v>1621</v>
      </c>
    </row>
    <row r="1225" spans="1:17" ht="38.25" x14ac:dyDescent="0.2">
      <c r="A1225" s="56" t="s">
        <v>2929</v>
      </c>
      <c r="B1225" s="35" t="s">
        <v>1760</v>
      </c>
      <c r="C1225" s="52" t="s">
        <v>1621</v>
      </c>
      <c r="D1225" s="52" t="s">
        <v>1621</v>
      </c>
      <c r="E1225" s="55"/>
      <c r="F1225" s="52">
        <v>40628</v>
      </c>
      <c r="G1225" s="43">
        <v>12.8</v>
      </c>
      <c r="H1225" s="52" t="s">
        <v>1621</v>
      </c>
      <c r="I1225" s="53" t="s">
        <v>1621</v>
      </c>
      <c r="J1225" s="53" t="s">
        <v>1621</v>
      </c>
      <c r="K1225" s="53" t="s">
        <v>1621</v>
      </c>
      <c r="L1225" s="53" t="s">
        <v>1621</v>
      </c>
      <c r="M1225" s="53" t="s">
        <v>1621</v>
      </c>
      <c r="N1225" s="53" t="s">
        <v>1621</v>
      </c>
      <c r="O1225" s="53" t="s">
        <v>1621</v>
      </c>
      <c r="P1225" s="53" t="s">
        <v>1621</v>
      </c>
      <c r="Q1225" s="53" t="s">
        <v>1621</v>
      </c>
    </row>
    <row r="1226" spans="1:17" ht="25.5" x14ac:dyDescent="0.2">
      <c r="A1226" s="34" t="s">
        <v>2930</v>
      </c>
      <c r="B1226" s="35" t="s">
        <v>1227</v>
      </c>
      <c r="C1226" s="52">
        <v>14</v>
      </c>
      <c r="D1226" s="46">
        <v>27147</v>
      </c>
      <c r="E1226" s="43">
        <v>8</v>
      </c>
      <c r="F1226" s="46">
        <v>29081</v>
      </c>
      <c r="G1226" s="43">
        <v>3.9</v>
      </c>
      <c r="H1226" s="52" t="s">
        <v>1621</v>
      </c>
      <c r="I1226" s="53">
        <v>21875</v>
      </c>
      <c r="J1226" s="53">
        <v>22157</v>
      </c>
      <c r="K1226" s="47">
        <v>23419</v>
      </c>
      <c r="L1226" s="47">
        <v>25377</v>
      </c>
      <c r="M1226" s="47">
        <v>29160</v>
      </c>
      <c r="N1226" s="53">
        <v>33651</v>
      </c>
      <c r="O1226" s="53" t="s">
        <v>1621</v>
      </c>
      <c r="P1226" s="53" t="s">
        <v>1621</v>
      </c>
      <c r="Q1226" s="53" t="s">
        <v>1621</v>
      </c>
    </row>
    <row r="1227" spans="1:17" x14ac:dyDescent="0.2">
      <c r="A1227" s="56" t="s">
        <v>2931</v>
      </c>
      <c r="B1227" s="35" t="s">
        <v>1763</v>
      </c>
      <c r="C1227" s="52">
        <v>14</v>
      </c>
      <c r="D1227" s="46">
        <v>27147</v>
      </c>
      <c r="E1227" s="43">
        <v>8</v>
      </c>
      <c r="F1227" s="46">
        <v>29081</v>
      </c>
      <c r="G1227" s="43">
        <v>3.9</v>
      </c>
      <c r="H1227" s="52" t="s">
        <v>1621</v>
      </c>
      <c r="I1227" s="53">
        <v>21875</v>
      </c>
      <c r="J1227" s="53">
        <v>22157</v>
      </c>
      <c r="K1227" s="47">
        <v>23419</v>
      </c>
      <c r="L1227" s="47">
        <v>25377</v>
      </c>
      <c r="M1227" s="47">
        <v>29160</v>
      </c>
      <c r="N1227" s="53">
        <v>33651</v>
      </c>
      <c r="O1227" s="53" t="s">
        <v>1621</v>
      </c>
      <c r="P1227" s="53" t="s">
        <v>1621</v>
      </c>
      <c r="Q1227" s="53" t="s">
        <v>1621</v>
      </c>
    </row>
    <row r="1228" spans="1:17" ht="38.25" x14ac:dyDescent="0.2">
      <c r="A1228" s="34" t="s">
        <v>2932</v>
      </c>
      <c r="B1228" s="35" t="s">
        <v>1765</v>
      </c>
      <c r="C1228" s="52">
        <v>45</v>
      </c>
      <c r="D1228" s="52">
        <v>30864</v>
      </c>
      <c r="E1228" s="43">
        <v>-0.1</v>
      </c>
      <c r="F1228" s="52">
        <v>40172</v>
      </c>
      <c r="G1228" s="43">
        <v>17.8</v>
      </c>
      <c r="H1228" s="52" t="s">
        <v>1621</v>
      </c>
      <c r="I1228" s="53" t="s">
        <v>1621</v>
      </c>
      <c r="J1228" s="53">
        <v>21550</v>
      </c>
      <c r="K1228" s="53">
        <v>23212</v>
      </c>
      <c r="L1228" s="53">
        <v>27080</v>
      </c>
      <c r="M1228" s="53">
        <v>35988</v>
      </c>
      <c r="N1228" s="53">
        <v>44559</v>
      </c>
      <c r="O1228" s="53">
        <v>47082</v>
      </c>
      <c r="P1228" s="53" t="s">
        <v>1621</v>
      </c>
      <c r="Q1228" s="53" t="s">
        <v>1621</v>
      </c>
    </row>
    <row r="1229" spans="1:17" ht="25.5" x14ac:dyDescent="0.2">
      <c r="A1229" s="56" t="s">
        <v>2933</v>
      </c>
      <c r="B1229" s="35" t="s">
        <v>1767</v>
      </c>
      <c r="C1229" s="52">
        <v>18</v>
      </c>
      <c r="D1229" s="52">
        <v>29653</v>
      </c>
      <c r="E1229" s="43">
        <v>4</v>
      </c>
      <c r="F1229" s="46">
        <v>38317</v>
      </c>
      <c r="G1229" s="43">
        <v>5.0999999999999996</v>
      </c>
      <c r="H1229" s="52" t="s">
        <v>1621</v>
      </c>
      <c r="I1229" s="53">
        <v>19425</v>
      </c>
      <c r="J1229" s="53">
        <v>21207</v>
      </c>
      <c r="K1229" s="53">
        <v>22267</v>
      </c>
      <c r="L1229" s="53">
        <v>23948</v>
      </c>
      <c r="M1229" s="53">
        <v>35466</v>
      </c>
      <c r="N1229" s="53" t="s">
        <v>1621</v>
      </c>
      <c r="O1229" s="53" t="s">
        <v>1621</v>
      </c>
      <c r="P1229" s="53" t="s">
        <v>1621</v>
      </c>
      <c r="Q1229" s="53" t="s">
        <v>1621</v>
      </c>
    </row>
    <row r="1230" spans="1:17" ht="25.5" x14ac:dyDescent="0.2">
      <c r="A1230" s="56" t="s">
        <v>2934</v>
      </c>
      <c r="B1230" s="35" t="s">
        <v>1769</v>
      </c>
      <c r="C1230" s="52" t="s">
        <v>1621</v>
      </c>
      <c r="D1230" s="52" t="s">
        <v>1621</v>
      </c>
      <c r="E1230" s="55"/>
      <c r="F1230" s="52" t="s">
        <v>1621</v>
      </c>
      <c r="G1230" s="55"/>
      <c r="H1230" s="52" t="s">
        <v>1621</v>
      </c>
      <c r="I1230" s="53" t="s">
        <v>1621</v>
      </c>
      <c r="J1230" s="53" t="s">
        <v>1621</v>
      </c>
      <c r="K1230" s="53" t="s">
        <v>1621</v>
      </c>
      <c r="L1230" s="53" t="s">
        <v>1621</v>
      </c>
      <c r="M1230" s="53" t="s">
        <v>1621</v>
      </c>
      <c r="N1230" s="53" t="s">
        <v>1621</v>
      </c>
      <c r="O1230" s="53" t="s">
        <v>1621</v>
      </c>
      <c r="P1230" s="53" t="s">
        <v>1621</v>
      </c>
      <c r="Q1230" s="53" t="s">
        <v>1621</v>
      </c>
    </row>
    <row r="1231" spans="1:17" ht="38.25" x14ac:dyDescent="0.2">
      <c r="A1231" s="56" t="s">
        <v>2935</v>
      </c>
      <c r="B1231" s="35" t="s">
        <v>1771</v>
      </c>
      <c r="C1231" s="52">
        <v>10</v>
      </c>
      <c r="D1231" s="52">
        <v>42012</v>
      </c>
      <c r="E1231" s="43">
        <v>24</v>
      </c>
      <c r="F1231" s="52" t="s">
        <v>1621</v>
      </c>
      <c r="G1231" s="55"/>
      <c r="H1231" s="52" t="s">
        <v>1621</v>
      </c>
      <c r="I1231" s="53">
        <v>28495</v>
      </c>
      <c r="J1231" s="53">
        <v>29615</v>
      </c>
      <c r="K1231" s="53">
        <v>31078</v>
      </c>
      <c r="L1231" s="53">
        <v>35483</v>
      </c>
      <c r="M1231" s="53">
        <v>46263</v>
      </c>
      <c r="N1231" s="53">
        <v>50302</v>
      </c>
      <c r="O1231" s="53" t="s">
        <v>1621</v>
      </c>
      <c r="P1231" s="53" t="s">
        <v>1621</v>
      </c>
      <c r="Q1231" s="53" t="s">
        <v>1621</v>
      </c>
    </row>
    <row r="1232" spans="1:17" ht="25.5" x14ac:dyDescent="0.2">
      <c r="A1232" s="56" t="s">
        <v>2936</v>
      </c>
      <c r="B1232" s="35" t="s">
        <v>1773</v>
      </c>
      <c r="C1232" s="52" t="s">
        <v>1621</v>
      </c>
      <c r="D1232" s="52">
        <v>50898</v>
      </c>
      <c r="E1232" s="55"/>
      <c r="F1232" s="52">
        <v>54656</v>
      </c>
      <c r="G1232" s="43">
        <v>29</v>
      </c>
      <c r="H1232" s="52" t="s">
        <v>1621</v>
      </c>
      <c r="I1232" s="53" t="s">
        <v>1621</v>
      </c>
      <c r="J1232" s="53" t="s">
        <v>1621</v>
      </c>
      <c r="K1232" s="53" t="s">
        <v>1621</v>
      </c>
      <c r="L1232" s="53" t="s">
        <v>1621</v>
      </c>
      <c r="M1232" s="53" t="s">
        <v>1621</v>
      </c>
      <c r="N1232" s="53" t="s">
        <v>1621</v>
      </c>
      <c r="O1232" s="53" t="s">
        <v>1621</v>
      </c>
      <c r="P1232" s="53" t="s">
        <v>1621</v>
      </c>
      <c r="Q1232" s="53" t="s">
        <v>1621</v>
      </c>
    </row>
    <row r="1233" spans="1:17" ht="25.5" x14ac:dyDescent="0.2">
      <c r="A1233" s="56" t="s">
        <v>2937</v>
      </c>
      <c r="B1233" s="35" t="s">
        <v>1775</v>
      </c>
      <c r="C1233" s="52" t="s">
        <v>1621</v>
      </c>
      <c r="D1233" s="52" t="s">
        <v>1621</v>
      </c>
      <c r="E1233" s="55"/>
      <c r="F1233" s="52" t="s">
        <v>1621</v>
      </c>
      <c r="G1233" s="55"/>
      <c r="H1233" s="52" t="s">
        <v>1621</v>
      </c>
      <c r="I1233" s="53" t="s">
        <v>1621</v>
      </c>
      <c r="J1233" s="53" t="s">
        <v>1621</v>
      </c>
      <c r="K1233" s="53" t="s">
        <v>1621</v>
      </c>
      <c r="L1233" s="53" t="s">
        <v>1621</v>
      </c>
      <c r="M1233" s="53" t="s">
        <v>1621</v>
      </c>
      <c r="N1233" s="53" t="s">
        <v>1621</v>
      </c>
      <c r="O1233" s="53" t="s">
        <v>1621</v>
      </c>
      <c r="P1233" s="53" t="s">
        <v>1621</v>
      </c>
      <c r="Q1233" s="53" t="s">
        <v>1621</v>
      </c>
    </row>
    <row r="1234" spans="1:17" ht="25.5" x14ac:dyDescent="0.2">
      <c r="A1234" s="56" t="s">
        <v>2938</v>
      </c>
      <c r="B1234" s="35" t="s">
        <v>1777</v>
      </c>
      <c r="C1234" s="52" t="s">
        <v>1621</v>
      </c>
      <c r="D1234" s="52" t="s">
        <v>1621</v>
      </c>
      <c r="E1234" s="55"/>
      <c r="F1234" s="52">
        <v>37962</v>
      </c>
      <c r="G1234" s="43">
        <v>22.6</v>
      </c>
      <c r="H1234" s="52" t="s">
        <v>1621</v>
      </c>
      <c r="I1234" s="53" t="s">
        <v>1621</v>
      </c>
      <c r="J1234" s="53" t="s">
        <v>1621</v>
      </c>
      <c r="K1234" s="53" t="s">
        <v>1621</v>
      </c>
      <c r="L1234" s="53" t="s">
        <v>1621</v>
      </c>
      <c r="M1234" s="53" t="s">
        <v>1621</v>
      </c>
      <c r="N1234" s="53" t="s">
        <v>1621</v>
      </c>
      <c r="O1234" s="53" t="s">
        <v>1621</v>
      </c>
      <c r="P1234" s="53" t="s">
        <v>1621</v>
      </c>
      <c r="Q1234" s="53" t="s">
        <v>1621</v>
      </c>
    </row>
    <row r="1235" spans="1:17" x14ac:dyDescent="0.2">
      <c r="A1235" s="56" t="s">
        <v>2939</v>
      </c>
      <c r="B1235" s="35" t="s">
        <v>1779</v>
      </c>
      <c r="C1235" s="52" t="s">
        <v>1621</v>
      </c>
      <c r="D1235" s="52" t="s">
        <v>1621</v>
      </c>
      <c r="E1235" s="55"/>
      <c r="F1235" s="52">
        <v>24507</v>
      </c>
      <c r="G1235" s="43">
        <v>-16.899999999999999</v>
      </c>
      <c r="H1235" s="52" t="s">
        <v>1621</v>
      </c>
      <c r="I1235" s="53" t="s">
        <v>1621</v>
      </c>
      <c r="J1235" s="53" t="s">
        <v>1621</v>
      </c>
      <c r="K1235" s="53" t="s">
        <v>1621</v>
      </c>
      <c r="L1235" s="53" t="s">
        <v>1621</v>
      </c>
      <c r="M1235" s="53" t="s">
        <v>1621</v>
      </c>
      <c r="N1235" s="53" t="s">
        <v>1621</v>
      </c>
      <c r="O1235" s="53" t="s">
        <v>1621</v>
      </c>
      <c r="P1235" s="53" t="s">
        <v>1621</v>
      </c>
      <c r="Q1235" s="53" t="s">
        <v>1621</v>
      </c>
    </row>
    <row r="1236" spans="1:17" ht="25.5" x14ac:dyDescent="0.2">
      <c r="A1236" s="34" t="s">
        <v>2940</v>
      </c>
      <c r="B1236" s="35" t="s">
        <v>1781</v>
      </c>
      <c r="C1236" s="52">
        <v>34</v>
      </c>
      <c r="D1236" s="46">
        <v>23968</v>
      </c>
      <c r="E1236" s="43">
        <v>4.5999999999999996</v>
      </c>
      <c r="F1236" s="46">
        <v>25787</v>
      </c>
      <c r="G1236" s="43">
        <v>4.4000000000000004</v>
      </c>
      <c r="H1236" s="52">
        <v>7663</v>
      </c>
      <c r="I1236" s="53">
        <v>11914</v>
      </c>
      <c r="J1236" s="53">
        <v>12797</v>
      </c>
      <c r="K1236" s="53">
        <v>15219</v>
      </c>
      <c r="L1236" s="53">
        <v>19786</v>
      </c>
      <c r="M1236" s="53">
        <v>26494</v>
      </c>
      <c r="N1236" s="53">
        <v>30170</v>
      </c>
      <c r="O1236" s="53">
        <v>32988</v>
      </c>
      <c r="P1236" s="53" t="s">
        <v>1621</v>
      </c>
      <c r="Q1236" s="53" t="s">
        <v>1621</v>
      </c>
    </row>
    <row r="1237" spans="1:17" ht="25.5" x14ac:dyDescent="0.2">
      <c r="A1237" s="56" t="s">
        <v>2941</v>
      </c>
      <c r="B1237" s="35" t="s">
        <v>1783</v>
      </c>
      <c r="C1237" s="52" t="s">
        <v>1621</v>
      </c>
      <c r="D1237" s="52" t="s">
        <v>1621</v>
      </c>
      <c r="E1237" s="55"/>
      <c r="F1237" s="52">
        <v>33870</v>
      </c>
      <c r="G1237" s="43">
        <v>7.8</v>
      </c>
      <c r="H1237" s="52" t="s">
        <v>1621</v>
      </c>
      <c r="I1237" s="53" t="s">
        <v>1621</v>
      </c>
      <c r="J1237" s="53" t="s">
        <v>1621</v>
      </c>
      <c r="K1237" s="53" t="s">
        <v>1621</v>
      </c>
      <c r="L1237" s="53" t="s">
        <v>1621</v>
      </c>
      <c r="M1237" s="53" t="s">
        <v>1621</v>
      </c>
      <c r="N1237" s="53" t="s">
        <v>1621</v>
      </c>
      <c r="O1237" s="53" t="s">
        <v>1621</v>
      </c>
      <c r="P1237" s="53" t="s">
        <v>1621</v>
      </c>
      <c r="Q1237" s="53" t="s">
        <v>1621</v>
      </c>
    </row>
    <row r="1238" spans="1:17" x14ac:dyDescent="0.2">
      <c r="A1238" s="56" t="s">
        <v>2942</v>
      </c>
      <c r="B1238" s="35" t="s">
        <v>1785</v>
      </c>
      <c r="C1238" s="52">
        <v>11</v>
      </c>
      <c r="D1238" s="52">
        <v>18252</v>
      </c>
      <c r="E1238" s="43">
        <v>-11.7</v>
      </c>
      <c r="F1238" s="52">
        <v>22115</v>
      </c>
      <c r="G1238" s="43">
        <v>-2.1</v>
      </c>
      <c r="H1238" s="52" t="s">
        <v>1621</v>
      </c>
      <c r="I1238" s="53" t="s">
        <v>1621</v>
      </c>
      <c r="J1238" s="53" t="s">
        <v>1621</v>
      </c>
      <c r="K1238" s="53" t="s">
        <v>1621</v>
      </c>
      <c r="L1238" s="53" t="s">
        <v>1621</v>
      </c>
      <c r="M1238" s="53" t="s">
        <v>1621</v>
      </c>
      <c r="N1238" s="53" t="s">
        <v>1621</v>
      </c>
      <c r="O1238" s="53" t="s">
        <v>1621</v>
      </c>
      <c r="P1238" s="53" t="s">
        <v>1621</v>
      </c>
      <c r="Q1238" s="53" t="s">
        <v>1621</v>
      </c>
    </row>
    <row r="1239" spans="1:17" ht="38.25" x14ac:dyDescent="0.2">
      <c r="A1239" s="56" t="s">
        <v>2943</v>
      </c>
      <c r="B1239" s="35" t="s">
        <v>1787</v>
      </c>
      <c r="C1239" s="52" t="s">
        <v>1621</v>
      </c>
      <c r="D1239" s="52">
        <v>20015</v>
      </c>
      <c r="E1239" s="55"/>
      <c r="F1239" s="52">
        <v>22911</v>
      </c>
      <c r="G1239" s="43">
        <v>19.7</v>
      </c>
      <c r="H1239" s="52" t="s">
        <v>1621</v>
      </c>
      <c r="I1239" s="53" t="s">
        <v>1621</v>
      </c>
      <c r="J1239" s="53" t="s">
        <v>1621</v>
      </c>
      <c r="K1239" s="53" t="s">
        <v>1621</v>
      </c>
      <c r="L1239" s="53" t="s">
        <v>1621</v>
      </c>
      <c r="M1239" s="53" t="s">
        <v>1621</v>
      </c>
      <c r="N1239" s="53" t="s">
        <v>1621</v>
      </c>
      <c r="O1239" s="53" t="s">
        <v>1621</v>
      </c>
      <c r="P1239" s="53" t="s">
        <v>1621</v>
      </c>
      <c r="Q1239" s="53" t="s">
        <v>1621</v>
      </c>
    </row>
    <row r="1240" spans="1:17" ht="25.5" x14ac:dyDescent="0.2">
      <c r="A1240" s="56" t="s">
        <v>2944</v>
      </c>
      <c r="B1240" s="35" t="s">
        <v>1789</v>
      </c>
      <c r="C1240" s="52" t="s">
        <v>1621</v>
      </c>
      <c r="D1240" s="52" t="s">
        <v>1621</v>
      </c>
      <c r="E1240" s="55"/>
      <c r="F1240" s="52" t="s">
        <v>1621</v>
      </c>
      <c r="G1240" s="55"/>
      <c r="H1240" s="52" t="s">
        <v>1621</v>
      </c>
      <c r="I1240" s="53" t="s">
        <v>1621</v>
      </c>
      <c r="J1240" s="53" t="s">
        <v>1621</v>
      </c>
      <c r="K1240" s="53" t="s">
        <v>1621</v>
      </c>
      <c r="L1240" s="53" t="s">
        <v>1621</v>
      </c>
      <c r="M1240" s="53" t="s">
        <v>1621</v>
      </c>
      <c r="N1240" s="53" t="s">
        <v>1621</v>
      </c>
      <c r="O1240" s="53" t="s">
        <v>1621</v>
      </c>
      <c r="P1240" s="53" t="s">
        <v>1621</v>
      </c>
      <c r="Q1240" s="53" t="s">
        <v>1621</v>
      </c>
    </row>
    <row r="1241" spans="1:17" ht="25.5" x14ac:dyDescent="0.2">
      <c r="A1241" s="56" t="s">
        <v>2945</v>
      </c>
      <c r="B1241" s="35" t="s">
        <v>1791</v>
      </c>
      <c r="C1241" s="52" t="s">
        <v>1621</v>
      </c>
      <c r="D1241" s="52" t="s">
        <v>1621</v>
      </c>
      <c r="E1241" s="55"/>
      <c r="F1241" s="52">
        <v>20671</v>
      </c>
      <c r="G1241" s="43">
        <v>17.399999999999999</v>
      </c>
      <c r="H1241" s="52" t="s">
        <v>1621</v>
      </c>
      <c r="I1241" s="53" t="s">
        <v>1621</v>
      </c>
      <c r="J1241" s="53" t="s">
        <v>1621</v>
      </c>
      <c r="K1241" s="53" t="s">
        <v>1621</v>
      </c>
      <c r="L1241" s="53" t="s">
        <v>1621</v>
      </c>
      <c r="M1241" s="53" t="s">
        <v>1621</v>
      </c>
      <c r="N1241" s="53" t="s">
        <v>1621</v>
      </c>
      <c r="O1241" s="53" t="s">
        <v>1621</v>
      </c>
      <c r="P1241" s="53" t="s">
        <v>1621</v>
      </c>
      <c r="Q1241" s="53" t="s">
        <v>1621</v>
      </c>
    </row>
    <row r="1242" spans="1:17" ht="38.25" x14ac:dyDescent="0.2">
      <c r="A1242" s="56" t="s">
        <v>2946</v>
      </c>
      <c r="B1242" s="35" t="s">
        <v>1793</v>
      </c>
      <c r="C1242" s="52">
        <v>11</v>
      </c>
      <c r="D1242" s="52">
        <v>26217</v>
      </c>
      <c r="E1242" s="43">
        <v>1.2</v>
      </c>
      <c r="F1242" s="52">
        <v>28905</v>
      </c>
      <c r="G1242" s="43">
        <v>-2.6</v>
      </c>
      <c r="H1242" s="52" t="s">
        <v>1621</v>
      </c>
      <c r="I1242" s="53" t="s">
        <v>1621</v>
      </c>
      <c r="J1242" s="53" t="s">
        <v>1621</v>
      </c>
      <c r="K1242" s="53">
        <v>21664</v>
      </c>
      <c r="L1242" s="53">
        <v>24276</v>
      </c>
      <c r="M1242" s="53">
        <v>28544</v>
      </c>
      <c r="N1242" s="53" t="s">
        <v>1621</v>
      </c>
      <c r="O1242" s="53" t="s">
        <v>1621</v>
      </c>
      <c r="P1242" s="53" t="s">
        <v>1621</v>
      </c>
      <c r="Q1242" s="53" t="s">
        <v>1621</v>
      </c>
    </row>
    <row r="1243" spans="1:17" ht="51" x14ac:dyDescent="0.2">
      <c r="A1243" s="34" t="s">
        <v>2947</v>
      </c>
      <c r="B1243" s="35" t="s">
        <v>1795</v>
      </c>
      <c r="C1243" s="46">
        <v>70</v>
      </c>
      <c r="D1243" s="42">
        <v>36171</v>
      </c>
      <c r="E1243" s="43">
        <v>11.4</v>
      </c>
      <c r="F1243" s="42">
        <v>37905</v>
      </c>
      <c r="G1243" s="43">
        <v>11.8</v>
      </c>
      <c r="H1243" s="46">
        <v>22115</v>
      </c>
      <c r="I1243" s="44">
        <v>26331</v>
      </c>
      <c r="J1243" s="44">
        <v>28368</v>
      </c>
      <c r="K1243" s="44">
        <v>29700</v>
      </c>
      <c r="L1243" s="44">
        <v>31916</v>
      </c>
      <c r="M1243" s="44">
        <v>39900</v>
      </c>
      <c r="N1243" s="44">
        <v>43286</v>
      </c>
      <c r="O1243" s="47">
        <v>44904</v>
      </c>
      <c r="P1243" s="47">
        <v>46782</v>
      </c>
      <c r="Q1243" s="53" t="s">
        <v>1621</v>
      </c>
    </row>
    <row r="1244" spans="1:17" ht="38.25" x14ac:dyDescent="0.2">
      <c r="A1244" s="56" t="s">
        <v>2948</v>
      </c>
      <c r="B1244" s="35" t="s">
        <v>1797</v>
      </c>
      <c r="C1244" s="46">
        <v>70</v>
      </c>
      <c r="D1244" s="42">
        <v>36171</v>
      </c>
      <c r="E1244" s="43">
        <v>11.4</v>
      </c>
      <c r="F1244" s="42">
        <v>37905</v>
      </c>
      <c r="G1244" s="43">
        <v>11.8</v>
      </c>
      <c r="H1244" s="46">
        <v>22115</v>
      </c>
      <c r="I1244" s="44">
        <v>26331</v>
      </c>
      <c r="J1244" s="44">
        <v>28368</v>
      </c>
      <c r="K1244" s="44">
        <v>29700</v>
      </c>
      <c r="L1244" s="44">
        <v>31916</v>
      </c>
      <c r="M1244" s="44">
        <v>39900</v>
      </c>
      <c r="N1244" s="44">
        <v>43286</v>
      </c>
      <c r="O1244" s="47">
        <v>44904</v>
      </c>
      <c r="P1244" s="47">
        <v>46782</v>
      </c>
      <c r="Q1244" s="53" t="s">
        <v>1621</v>
      </c>
    </row>
    <row r="1245" spans="1:17" x14ac:dyDescent="0.2">
      <c r="A1245" s="34" t="s">
        <v>2949</v>
      </c>
      <c r="B1245" s="35" t="s">
        <v>1799</v>
      </c>
      <c r="C1245" s="42">
        <v>219</v>
      </c>
      <c r="D1245" s="42">
        <v>30224</v>
      </c>
      <c r="E1245" s="43">
        <v>3.9</v>
      </c>
      <c r="F1245" s="42">
        <v>31822</v>
      </c>
      <c r="G1245" s="43">
        <v>4.9000000000000004</v>
      </c>
      <c r="H1245" s="46">
        <v>10381</v>
      </c>
      <c r="I1245" s="44">
        <v>17290</v>
      </c>
      <c r="J1245" s="44">
        <v>19622</v>
      </c>
      <c r="K1245" s="44">
        <v>22505</v>
      </c>
      <c r="L1245" s="44">
        <v>26157</v>
      </c>
      <c r="M1245" s="44">
        <v>34277</v>
      </c>
      <c r="N1245" s="44">
        <v>39819</v>
      </c>
      <c r="O1245" s="44">
        <v>43095</v>
      </c>
      <c r="P1245" s="44">
        <v>45791</v>
      </c>
      <c r="Q1245" s="47">
        <v>52913</v>
      </c>
    </row>
    <row r="1246" spans="1:17" x14ac:dyDescent="0.2">
      <c r="A1246" s="56" t="s">
        <v>2950</v>
      </c>
      <c r="B1246" s="35" t="s">
        <v>1801</v>
      </c>
      <c r="C1246" s="42">
        <v>219</v>
      </c>
      <c r="D1246" s="42">
        <v>30224</v>
      </c>
      <c r="E1246" s="43">
        <v>3.9</v>
      </c>
      <c r="F1246" s="42">
        <v>31822</v>
      </c>
      <c r="G1246" s="43">
        <v>4.9000000000000004</v>
      </c>
      <c r="H1246" s="46">
        <v>10381</v>
      </c>
      <c r="I1246" s="44">
        <v>17290</v>
      </c>
      <c r="J1246" s="44">
        <v>19622</v>
      </c>
      <c r="K1246" s="44">
        <v>22505</v>
      </c>
      <c r="L1246" s="44">
        <v>26157</v>
      </c>
      <c r="M1246" s="44">
        <v>34277</v>
      </c>
      <c r="N1246" s="44">
        <v>39819</v>
      </c>
      <c r="O1246" s="44">
        <v>43095</v>
      </c>
      <c r="P1246" s="44">
        <v>45791</v>
      </c>
      <c r="Q1246" s="47">
        <v>52913</v>
      </c>
    </row>
    <row r="1247" spans="1:17" ht="25.5" x14ac:dyDescent="0.2">
      <c r="A1247" s="34" t="s">
        <v>2951</v>
      </c>
      <c r="B1247" s="35" t="s">
        <v>1803</v>
      </c>
      <c r="C1247" s="42">
        <v>198</v>
      </c>
      <c r="D1247" s="42">
        <v>27757</v>
      </c>
      <c r="E1247" s="43">
        <v>5.0999999999999996</v>
      </c>
      <c r="F1247" s="42">
        <v>31352</v>
      </c>
      <c r="G1247" s="43">
        <v>7.1</v>
      </c>
      <c r="H1247" s="46">
        <v>10447</v>
      </c>
      <c r="I1247" s="44">
        <v>16076</v>
      </c>
      <c r="J1247" s="44">
        <v>18108</v>
      </c>
      <c r="K1247" s="44">
        <v>20816</v>
      </c>
      <c r="L1247" s="44">
        <v>24143</v>
      </c>
      <c r="M1247" s="44">
        <v>31337</v>
      </c>
      <c r="N1247" s="44">
        <v>36564</v>
      </c>
      <c r="O1247" s="47">
        <v>38679</v>
      </c>
      <c r="P1247" s="47">
        <v>42779</v>
      </c>
      <c r="Q1247" s="53">
        <v>53437</v>
      </c>
    </row>
    <row r="1248" spans="1:17" x14ac:dyDescent="0.2">
      <c r="A1248" s="56" t="s">
        <v>2952</v>
      </c>
      <c r="B1248" s="35" t="s">
        <v>1805</v>
      </c>
      <c r="C1248" s="42">
        <v>140</v>
      </c>
      <c r="D1248" s="42">
        <v>30287</v>
      </c>
      <c r="E1248" s="43">
        <v>6.9</v>
      </c>
      <c r="F1248" s="42">
        <v>34899</v>
      </c>
      <c r="G1248" s="43">
        <v>9.5</v>
      </c>
      <c r="H1248" s="46">
        <v>12584</v>
      </c>
      <c r="I1248" s="47">
        <v>17946</v>
      </c>
      <c r="J1248" s="44">
        <v>21005</v>
      </c>
      <c r="K1248" s="44">
        <v>23172</v>
      </c>
      <c r="L1248" s="44">
        <v>26939</v>
      </c>
      <c r="M1248" s="44">
        <v>34820</v>
      </c>
      <c r="N1248" s="47">
        <v>39450</v>
      </c>
      <c r="O1248" s="47">
        <v>43323</v>
      </c>
      <c r="P1248" s="47">
        <v>46707</v>
      </c>
      <c r="Q1248" s="53" t="s">
        <v>1621</v>
      </c>
    </row>
    <row r="1249" spans="1:17" x14ac:dyDescent="0.2">
      <c r="A1249" s="56" t="s">
        <v>2953</v>
      </c>
      <c r="B1249" s="35" t="s">
        <v>1807</v>
      </c>
      <c r="C1249" s="46">
        <v>34</v>
      </c>
      <c r="D1249" s="46">
        <v>22431</v>
      </c>
      <c r="E1249" s="55"/>
      <c r="F1249" s="42">
        <v>23225</v>
      </c>
      <c r="G1249" s="43">
        <v>-3.4</v>
      </c>
      <c r="H1249" s="52">
        <v>8132</v>
      </c>
      <c r="I1249" s="53">
        <v>12752</v>
      </c>
      <c r="J1249" s="47">
        <v>14355</v>
      </c>
      <c r="K1249" s="53">
        <v>15628</v>
      </c>
      <c r="L1249" s="47">
        <v>19404</v>
      </c>
      <c r="M1249" s="47">
        <v>24550</v>
      </c>
      <c r="N1249" s="53">
        <v>27688</v>
      </c>
      <c r="O1249" s="53">
        <v>29052</v>
      </c>
      <c r="P1249" s="53">
        <v>31876</v>
      </c>
      <c r="Q1249" s="53" t="s">
        <v>1621</v>
      </c>
    </row>
    <row r="1250" spans="1:17" ht="25.5" x14ac:dyDescent="0.2">
      <c r="A1250" s="56" t="s">
        <v>2954</v>
      </c>
      <c r="B1250" s="35" t="s">
        <v>1809</v>
      </c>
      <c r="C1250" s="52">
        <v>25</v>
      </c>
      <c r="D1250" s="46">
        <v>23199</v>
      </c>
      <c r="E1250" s="55"/>
      <c r="F1250" s="46">
        <v>22403</v>
      </c>
      <c r="G1250" s="43">
        <v>5.3</v>
      </c>
      <c r="H1250" s="52" t="s">
        <v>1621</v>
      </c>
      <c r="I1250" s="53">
        <v>12260</v>
      </c>
      <c r="J1250" s="53">
        <v>13672</v>
      </c>
      <c r="K1250" s="53">
        <v>15478</v>
      </c>
      <c r="L1250" s="53">
        <v>19887</v>
      </c>
      <c r="M1250" s="47">
        <v>24932</v>
      </c>
      <c r="N1250" s="47">
        <v>27914</v>
      </c>
      <c r="O1250" s="53">
        <v>29277</v>
      </c>
      <c r="P1250" s="53">
        <v>31828</v>
      </c>
      <c r="Q1250" s="53" t="s">
        <v>1621</v>
      </c>
    </row>
    <row r="1251" spans="1:17" ht="38.25" x14ac:dyDescent="0.2">
      <c r="A1251" s="34" t="s">
        <v>2955</v>
      </c>
      <c r="B1251" s="35" t="s">
        <v>1811</v>
      </c>
      <c r="C1251" s="52">
        <v>18</v>
      </c>
      <c r="D1251" s="52">
        <v>20245</v>
      </c>
      <c r="E1251" s="55"/>
      <c r="F1251" s="46">
        <v>20819</v>
      </c>
      <c r="G1251" s="43">
        <v>16</v>
      </c>
      <c r="H1251" s="52" t="s">
        <v>1621</v>
      </c>
      <c r="I1251" s="53">
        <v>6930</v>
      </c>
      <c r="J1251" s="53" t="s">
        <v>1621</v>
      </c>
      <c r="K1251" s="53" t="s">
        <v>1621</v>
      </c>
      <c r="L1251" s="53" t="s">
        <v>1621</v>
      </c>
      <c r="M1251" s="53">
        <v>23193</v>
      </c>
      <c r="N1251" s="53">
        <v>26617</v>
      </c>
      <c r="O1251" s="53">
        <v>28489</v>
      </c>
      <c r="P1251" s="53" t="s">
        <v>1621</v>
      </c>
      <c r="Q1251" s="53" t="s">
        <v>1621</v>
      </c>
    </row>
    <row r="1252" spans="1:17" ht="25.5" x14ac:dyDescent="0.2">
      <c r="A1252" s="56" t="s">
        <v>2956</v>
      </c>
      <c r="B1252" s="35" t="s">
        <v>1813</v>
      </c>
      <c r="C1252" s="52" t="s">
        <v>1621</v>
      </c>
      <c r="D1252" s="52" t="s">
        <v>1621</v>
      </c>
      <c r="E1252" s="55"/>
      <c r="F1252" s="52" t="s">
        <v>1621</v>
      </c>
      <c r="G1252" s="55"/>
      <c r="H1252" s="52" t="s">
        <v>1621</v>
      </c>
      <c r="I1252" s="53" t="s">
        <v>1621</v>
      </c>
      <c r="J1252" s="53" t="s">
        <v>1621</v>
      </c>
      <c r="K1252" s="53" t="s">
        <v>1621</v>
      </c>
      <c r="L1252" s="53" t="s">
        <v>1621</v>
      </c>
      <c r="M1252" s="53" t="s">
        <v>1621</v>
      </c>
      <c r="N1252" s="53" t="s">
        <v>1621</v>
      </c>
      <c r="O1252" s="53" t="s">
        <v>1621</v>
      </c>
      <c r="P1252" s="53" t="s">
        <v>1621</v>
      </c>
      <c r="Q1252" s="53" t="s">
        <v>1621</v>
      </c>
    </row>
    <row r="1253" spans="1:17" ht="38.25" x14ac:dyDescent="0.2">
      <c r="A1253" s="56" t="s">
        <v>2957</v>
      </c>
      <c r="B1253" s="35" t="s">
        <v>1815</v>
      </c>
      <c r="C1253" s="52" t="s">
        <v>1621</v>
      </c>
      <c r="D1253" s="52" t="s">
        <v>1621</v>
      </c>
      <c r="E1253" s="55"/>
      <c r="F1253" s="52" t="s">
        <v>1621</v>
      </c>
      <c r="G1253" s="55"/>
      <c r="H1253" s="52" t="s">
        <v>1621</v>
      </c>
      <c r="I1253" s="53" t="s">
        <v>1621</v>
      </c>
      <c r="J1253" s="53" t="s">
        <v>1621</v>
      </c>
      <c r="K1253" s="53" t="s">
        <v>1621</v>
      </c>
      <c r="L1253" s="53" t="s">
        <v>1621</v>
      </c>
      <c r="M1253" s="53" t="s">
        <v>1621</v>
      </c>
      <c r="N1253" s="53" t="s">
        <v>1621</v>
      </c>
      <c r="O1253" s="53" t="s">
        <v>1621</v>
      </c>
      <c r="P1253" s="53" t="s">
        <v>1621</v>
      </c>
      <c r="Q1253" s="53" t="s">
        <v>1621</v>
      </c>
    </row>
    <row r="1254" spans="1:17" ht="25.5" x14ac:dyDescent="0.2">
      <c r="A1254" s="56" t="s">
        <v>2958</v>
      </c>
      <c r="B1254" s="35" t="s">
        <v>1817</v>
      </c>
      <c r="C1254" s="52" t="s">
        <v>1621</v>
      </c>
      <c r="D1254" s="52" t="s">
        <v>1621</v>
      </c>
      <c r="E1254" s="55"/>
      <c r="F1254" s="52">
        <v>21931</v>
      </c>
      <c r="G1254" s="55"/>
      <c r="H1254" s="52" t="s">
        <v>1621</v>
      </c>
      <c r="I1254" s="53" t="s">
        <v>1621</v>
      </c>
      <c r="J1254" s="53" t="s">
        <v>1621</v>
      </c>
      <c r="K1254" s="53" t="s">
        <v>1621</v>
      </c>
      <c r="L1254" s="53" t="s">
        <v>1621</v>
      </c>
      <c r="M1254" s="53" t="s">
        <v>1621</v>
      </c>
      <c r="N1254" s="53" t="s">
        <v>1621</v>
      </c>
      <c r="O1254" s="53" t="s">
        <v>1621</v>
      </c>
      <c r="P1254" s="53" t="s">
        <v>1621</v>
      </c>
      <c r="Q1254" s="53" t="s">
        <v>1621</v>
      </c>
    </row>
    <row r="1255" spans="1:17" ht="38.25" x14ac:dyDescent="0.2">
      <c r="A1255" s="56" t="s">
        <v>2959</v>
      </c>
      <c r="B1255" s="35" t="s">
        <v>1819</v>
      </c>
      <c r="C1255" s="52">
        <v>11</v>
      </c>
      <c r="D1255" s="52" t="s">
        <v>1621</v>
      </c>
      <c r="E1255" s="55"/>
      <c r="F1255" s="52">
        <v>19466</v>
      </c>
      <c r="G1255" s="43">
        <v>13.8</v>
      </c>
      <c r="H1255" s="52" t="s">
        <v>1621</v>
      </c>
      <c r="I1255" s="53">
        <v>6575</v>
      </c>
      <c r="J1255" s="53" t="s">
        <v>1621</v>
      </c>
      <c r="K1255" s="53" t="s">
        <v>1621</v>
      </c>
      <c r="L1255" s="53" t="s">
        <v>1621</v>
      </c>
      <c r="M1255" s="53" t="s">
        <v>1621</v>
      </c>
      <c r="N1255" s="53" t="s">
        <v>1621</v>
      </c>
      <c r="O1255" s="53" t="s">
        <v>1621</v>
      </c>
      <c r="P1255" s="53" t="s">
        <v>1621</v>
      </c>
      <c r="Q1255" s="53" t="s">
        <v>1621</v>
      </c>
    </row>
    <row r="1256" spans="1:17" ht="25.5" x14ac:dyDescent="0.2">
      <c r="A1256" s="34" t="s">
        <v>2960</v>
      </c>
      <c r="B1256" s="35" t="s">
        <v>1821</v>
      </c>
      <c r="C1256" s="52">
        <v>16</v>
      </c>
      <c r="D1256" s="52" t="s">
        <v>1621</v>
      </c>
      <c r="E1256" s="55"/>
      <c r="F1256" s="52">
        <v>21889</v>
      </c>
      <c r="G1256" s="43">
        <v>7.2</v>
      </c>
      <c r="H1256" s="52" t="s">
        <v>1621</v>
      </c>
      <c r="I1256" s="53" t="s">
        <v>1621</v>
      </c>
      <c r="J1256" s="53" t="s">
        <v>1621</v>
      </c>
      <c r="K1256" s="53" t="s">
        <v>1621</v>
      </c>
      <c r="L1256" s="53" t="s">
        <v>1621</v>
      </c>
      <c r="M1256" s="53">
        <v>24935</v>
      </c>
      <c r="N1256" s="53" t="s">
        <v>1621</v>
      </c>
      <c r="O1256" s="53" t="s">
        <v>1621</v>
      </c>
      <c r="P1256" s="53" t="s">
        <v>1621</v>
      </c>
      <c r="Q1256" s="53" t="s">
        <v>1621</v>
      </c>
    </row>
    <row r="1257" spans="1:17" ht="25.5" x14ac:dyDescent="0.2">
      <c r="A1257" s="56" t="s">
        <v>2961</v>
      </c>
      <c r="B1257" s="35" t="s">
        <v>1823</v>
      </c>
      <c r="C1257" s="52">
        <v>8</v>
      </c>
      <c r="D1257" s="52">
        <v>23378</v>
      </c>
      <c r="E1257" s="55"/>
      <c r="F1257" s="46">
        <v>23020</v>
      </c>
      <c r="G1257" s="43">
        <v>6.2</v>
      </c>
      <c r="H1257" s="52" t="s">
        <v>1621</v>
      </c>
      <c r="I1257" s="53" t="s">
        <v>1621</v>
      </c>
      <c r="J1257" s="53" t="s">
        <v>1621</v>
      </c>
      <c r="K1257" s="53" t="s">
        <v>1621</v>
      </c>
      <c r="L1257" s="53" t="s">
        <v>1621</v>
      </c>
      <c r="M1257" s="53">
        <v>27504</v>
      </c>
      <c r="N1257" s="53" t="s">
        <v>1621</v>
      </c>
      <c r="O1257" s="53" t="s">
        <v>1621</v>
      </c>
      <c r="P1257" s="53" t="s">
        <v>1621</v>
      </c>
      <c r="Q1257" s="53" t="s">
        <v>1621</v>
      </c>
    </row>
    <row r="1258" spans="1:17" ht="25.5" x14ac:dyDescent="0.2">
      <c r="A1258" s="56" t="s">
        <v>2962</v>
      </c>
      <c r="B1258" s="35" t="s">
        <v>1825</v>
      </c>
      <c r="C1258" s="52" t="s">
        <v>1621</v>
      </c>
      <c r="D1258" s="52" t="s">
        <v>1621</v>
      </c>
      <c r="E1258" s="55"/>
      <c r="F1258" s="52" t="s">
        <v>1621</v>
      </c>
      <c r="G1258" s="55"/>
      <c r="H1258" s="52" t="s">
        <v>1621</v>
      </c>
      <c r="I1258" s="53" t="s">
        <v>1621</v>
      </c>
      <c r="J1258" s="53" t="s">
        <v>1621</v>
      </c>
      <c r="K1258" s="53" t="s">
        <v>1621</v>
      </c>
      <c r="L1258" s="53" t="s">
        <v>1621</v>
      </c>
      <c r="M1258" s="53" t="s">
        <v>1621</v>
      </c>
      <c r="N1258" s="53" t="s">
        <v>1621</v>
      </c>
      <c r="O1258" s="53" t="s">
        <v>1621</v>
      </c>
      <c r="P1258" s="53" t="s">
        <v>1621</v>
      </c>
      <c r="Q1258" s="53" t="s">
        <v>1621</v>
      </c>
    </row>
    <row r="1259" spans="1:17" ht="25.5" x14ac:dyDescent="0.2">
      <c r="A1259" s="56" t="s">
        <v>2963</v>
      </c>
      <c r="B1259" s="35" t="s">
        <v>1827</v>
      </c>
      <c r="C1259" s="52" t="s">
        <v>1621</v>
      </c>
      <c r="D1259" s="52" t="s">
        <v>1621</v>
      </c>
      <c r="E1259" s="55"/>
      <c r="F1259" s="52" t="s">
        <v>1621</v>
      </c>
      <c r="G1259" s="55"/>
      <c r="H1259" s="52" t="s">
        <v>1621</v>
      </c>
      <c r="I1259" s="53" t="s">
        <v>1621</v>
      </c>
      <c r="J1259" s="53" t="s">
        <v>1621</v>
      </c>
      <c r="K1259" s="53" t="s">
        <v>1621</v>
      </c>
      <c r="L1259" s="53" t="s">
        <v>1621</v>
      </c>
      <c r="M1259" s="53" t="s">
        <v>1621</v>
      </c>
      <c r="N1259" s="53" t="s">
        <v>1621</v>
      </c>
      <c r="O1259" s="53" t="s">
        <v>1621</v>
      </c>
      <c r="P1259" s="53" t="s">
        <v>1621</v>
      </c>
      <c r="Q1259" s="53" t="s">
        <v>1621</v>
      </c>
    </row>
    <row r="1260" spans="1:17" ht="76.5" x14ac:dyDescent="0.2">
      <c r="A1260" s="34" t="s">
        <v>2964</v>
      </c>
      <c r="B1260" s="35" t="s">
        <v>1829</v>
      </c>
      <c r="C1260" s="52" t="s">
        <v>1621</v>
      </c>
      <c r="D1260" s="52" t="s">
        <v>1621</v>
      </c>
      <c r="E1260" s="55"/>
      <c r="F1260" s="52" t="s">
        <v>1621</v>
      </c>
      <c r="G1260" s="55"/>
      <c r="H1260" s="52" t="s">
        <v>1621</v>
      </c>
      <c r="I1260" s="53" t="s">
        <v>1621</v>
      </c>
      <c r="J1260" s="53" t="s">
        <v>1621</v>
      </c>
      <c r="K1260" s="53" t="s">
        <v>1621</v>
      </c>
      <c r="L1260" s="53" t="s">
        <v>1621</v>
      </c>
      <c r="M1260" s="53" t="s">
        <v>1621</v>
      </c>
      <c r="N1260" s="53" t="s">
        <v>1621</v>
      </c>
      <c r="O1260" s="53" t="s">
        <v>1621</v>
      </c>
      <c r="P1260" s="53" t="s">
        <v>1621</v>
      </c>
      <c r="Q1260" s="53" t="s">
        <v>1621</v>
      </c>
    </row>
    <row r="1261" spans="1:17" ht="38.25" x14ac:dyDescent="0.2">
      <c r="A1261" s="56" t="s">
        <v>2965</v>
      </c>
      <c r="B1261" s="35" t="s">
        <v>1831</v>
      </c>
      <c r="C1261" s="52" t="s">
        <v>1621</v>
      </c>
      <c r="D1261" s="52" t="s">
        <v>1621</v>
      </c>
      <c r="E1261" s="55"/>
      <c r="F1261" s="52" t="s">
        <v>1621</v>
      </c>
      <c r="G1261" s="55"/>
      <c r="H1261" s="52" t="s">
        <v>1621</v>
      </c>
      <c r="I1261" s="53" t="s">
        <v>1621</v>
      </c>
      <c r="J1261" s="53" t="s">
        <v>1621</v>
      </c>
      <c r="K1261" s="53" t="s">
        <v>1621</v>
      </c>
      <c r="L1261" s="53" t="s">
        <v>1621</v>
      </c>
      <c r="M1261" s="53" t="s">
        <v>1621</v>
      </c>
      <c r="N1261" s="53" t="s">
        <v>1621</v>
      </c>
      <c r="O1261" s="53" t="s">
        <v>1621</v>
      </c>
      <c r="P1261" s="53" t="s">
        <v>1621</v>
      </c>
      <c r="Q1261" s="53" t="s">
        <v>1621</v>
      </c>
    </row>
    <row r="1262" spans="1:17" ht="38.25" x14ac:dyDescent="0.2">
      <c r="A1262" s="56" t="s">
        <v>2966</v>
      </c>
      <c r="B1262" s="35" t="s">
        <v>1833</v>
      </c>
      <c r="C1262" s="42" t="s">
        <v>1632</v>
      </c>
      <c r="D1262" s="42"/>
      <c r="E1262" s="55"/>
      <c r="F1262" s="42"/>
      <c r="G1262" s="55"/>
      <c r="H1262" s="42"/>
      <c r="I1262" s="44"/>
      <c r="J1262" s="44"/>
      <c r="K1262" s="44"/>
      <c r="L1262" s="44"/>
      <c r="M1262" s="44"/>
      <c r="N1262" s="44"/>
      <c r="O1262" s="44"/>
      <c r="P1262" s="44"/>
      <c r="Q1262" s="44"/>
    </row>
    <row r="1263" spans="1:17" ht="38.25" x14ac:dyDescent="0.2">
      <c r="A1263" s="34" t="s">
        <v>2967</v>
      </c>
      <c r="B1263" s="35" t="s">
        <v>1835</v>
      </c>
      <c r="C1263" s="42" t="s">
        <v>1632</v>
      </c>
      <c r="D1263" s="42"/>
      <c r="E1263" s="55"/>
      <c r="F1263" s="42"/>
      <c r="G1263" s="55"/>
      <c r="H1263" s="42"/>
      <c r="I1263" s="44"/>
      <c r="J1263" s="44"/>
      <c r="K1263" s="44"/>
      <c r="L1263" s="44"/>
      <c r="M1263" s="44"/>
      <c r="N1263" s="44"/>
      <c r="O1263" s="44"/>
      <c r="P1263" s="44"/>
      <c r="Q1263" s="44"/>
    </row>
    <row r="1264" spans="1:17" ht="38.25" x14ac:dyDescent="0.2">
      <c r="A1264" s="56" t="s">
        <v>2968</v>
      </c>
      <c r="B1264" s="35" t="s">
        <v>1837</v>
      </c>
      <c r="C1264" s="42" t="s">
        <v>1849</v>
      </c>
      <c r="D1264" s="42"/>
      <c r="E1264" s="55"/>
      <c r="F1264" s="42"/>
      <c r="G1264" s="55"/>
      <c r="H1264" s="42"/>
      <c r="I1264" s="44"/>
      <c r="J1264" s="44"/>
      <c r="K1264" s="44"/>
      <c r="L1264" s="44"/>
      <c r="M1264" s="44"/>
      <c r="N1264" s="44"/>
      <c r="O1264" s="44"/>
      <c r="P1264" s="44"/>
      <c r="Q1264" s="44"/>
    </row>
    <row r="1265" spans="1:17" ht="25.5" x14ac:dyDescent="0.2">
      <c r="A1265" s="34" t="s">
        <v>2969</v>
      </c>
      <c r="B1265" s="35" t="s">
        <v>1615</v>
      </c>
      <c r="C1265" s="42">
        <v>2093</v>
      </c>
      <c r="D1265" s="42">
        <v>31836</v>
      </c>
      <c r="E1265" s="43">
        <v>8</v>
      </c>
      <c r="F1265" s="42">
        <v>36020</v>
      </c>
      <c r="G1265" s="43">
        <v>8.3000000000000007</v>
      </c>
      <c r="H1265" s="42">
        <v>11574</v>
      </c>
      <c r="I1265" s="44">
        <v>18475</v>
      </c>
      <c r="J1265" s="44">
        <v>21507</v>
      </c>
      <c r="K1265" s="44">
        <v>23857</v>
      </c>
      <c r="L1265" s="44">
        <v>27784</v>
      </c>
      <c r="M1265" s="44">
        <v>36701</v>
      </c>
      <c r="N1265" s="44">
        <v>42452</v>
      </c>
      <c r="O1265" s="44">
        <v>45774</v>
      </c>
      <c r="P1265" s="44">
        <v>48965</v>
      </c>
      <c r="Q1265" s="44">
        <v>60698</v>
      </c>
    </row>
    <row r="1266" spans="1:17" ht="25.5" x14ac:dyDescent="0.2">
      <c r="A1266" s="34" t="s">
        <v>2970</v>
      </c>
      <c r="B1266" s="35" t="s">
        <v>1615</v>
      </c>
      <c r="C1266" s="42">
        <v>202</v>
      </c>
      <c r="D1266" s="42">
        <v>38783</v>
      </c>
      <c r="E1266" s="43">
        <v>9</v>
      </c>
      <c r="F1266" s="42">
        <v>43511</v>
      </c>
      <c r="G1266" s="43">
        <v>5.2</v>
      </c>
      <c r="H1266" s="42">
        <v>22303</v>
      </c>
      <c r="I1266" s="44">
        <v>26234</v>
      </c>
      <c r="J1266" s="44">
        <v>28126</v>
      </c>
      <c r="K1266" s="44">
        <v>30187</v>
      </c>
      <c r="L1266" s="44">
        <v>34370</v>
      </c>
      <c r="M1266" s="44">
        <v>43217</v>
      </c>
      <c r="N1266" s="44">
        <v>48057</v>
      </c>
      <c r="O1266" s="47">
        <v>51590</v>
      </c>
      <c r="P1266" s="47">
        <v>56889</v>
      </c>
      <c r="Q1266" s="53">
        <v>71498</v>
      </c>
    </row>
    <row r="1267" spans="1:17" x14ac:dyDescent="0.2">
      <c r="A1267" s="34" t="s">
        <v>2971</v>
      </c>
      <c r="B1267" s="35" t="s">
        <v>1615</v>
      </c>
      <c r="C1267" s="42">
        <v>153</v>
      </c>
      <c r="D1267" s="42">
        <v>35595</v>
      </c>
      <c r="E1267" s="43">
        <v>8</v>
      </c>
      <c r="F1267" s="42">
        <v>40073</v>
      </c>
      <c r="G1267" s="43">
        <v>4.3</v>
      </c>
      <c r="H1267" s="42">
        <v>21721</v>
      </c>
      <c r="I1267" s="44">
        <v>25381</v>
      </c>
      <c r="J1267" s="44">
        <v>26880</v>
      </c>
      <c r="K1267" s="44">
        <v>28533</v>
      </c>
      <c r="L1267" s="44">
        <v>32393</v>
      </c>
      <c r="M1267" s="44">
        <v>40352</v>
      </c>
      <c r="N1267" s="44">
        <v>45245</v>
      </c>
      <c r="O1267" s="44">
        <v>48049</v>
      </c>
      <c r="P1267" s="47">
        <v>51365</v>
      </c>
      <c r="Q1267" s="53">
        <v>63095</v>
      </c>
    </row>
    <row r="1268" spans="1:17" x14ac:dyDescent="0.2">
      <c r="A1268" s="34" t="s">
        <v>2972</v>
      </c>
      <c r="B1268" s="35" t="s">
        <v>1615</v>
      </c>
      <c r="C1268" s="42">
        <v>1802</v>
      </c>
      <c r="D1268" s="42">
        <v>30748</v>
      </c>
      <c r="E1268" s="43">
        <v>7.6</v>
      </c>
      <c r="F1268" s="42">
        <v>34960</v>
      </c>
      <c r="G1268" s="43">
        <v>8.6</v>
      </c>
      <c r="H1268" s="42">
        <v>10725</v>
      </c>
      <c r="I1268" s="44">
        <v>17025</v>
      </c>
      <c r="J1268" s="44">
        <v>20246</v>
      </c>
      <c r="K1268" s="44">
        <v>22745</v>
      </c>
      <c r="L1268" s="44">
        <v>26814</v>
      </c>
      <c r="M1268" s="44">
        <v>35665</v>
      </c>
      <c r="N1268" s="44">
        <v>41349</v>
      </c>
      <c r="O1268" s="44">
        <v>44771</v>
      </c>
      <c r="P1268" s="44">
        <v>48206</v>
      </c>
      <c r="Q1268" s="44">
        <v>58605</v>
      </c>
    </row>
    <row r="1269" spans="1:17" ht="25.5" x14ac:dyDescent="0.2">
      <c r="A1269" s="34" t="s">
        <v>2973</v>
      </c>
      <c r="B1269" s="35" t="s">
        <v>1620</v>
      </c>
      <c r="C1269" s="52" t="s">
        <v>1621</v>
      </c>
      <c r="D1269" s="52" t="s">
        <v>1621</v>
      </c>
      <c r="E1269" s="55"/>
      <c r="F1269" s="52">
        <v>36085</v>
      </c>
      <c r="G1269" s="43">
        <v>1.9</v>
      </c>
      <c r="H1269" s="52" t="s">
        <v>1621</v>
      </c>
      <c r="I1269" s="53" t="s">
        <v>1621</v>
      </c>
      <c r="J1269" s="53" t="s">
        <v>1621</v>
      </c>
      <c r="K1269" s="53" t="s">
        <v>1621</v>
      </c>
      <c r="L1269" s="53" t="s">
        <v>1621</v>
      </c>
      <c r="M1269" s="53" t="s">
        <v>1621</v>
      </c>
      <c r="N1269" s="53" t="s">
        <v>1621</v>
      </c>
      <c r="O1269" s="53" t="s">
        <v>1621</v>
      </c>
      <c r="P1269" s="53" t="s">
        <v>1621</v>
      </c>
      <c r="Q1269" s="53" t="s">
        <v>1621</v>
      </c>
    </row>
    <row r="1270" spans="1:17" ht="38.25" x14ac:dyDescent="0.2">
      <c r="A1270" s="56" t="s">
        <v>2974</v>
      </c>
      <c r="B1270" s="35" t="s">
        <v>1623</v>
      </c>
      <c r="C1270" s="52" t="s">
        <v>1621</v>
      </c>
      <c r="D1270" s="52">
        <v>25418</v>
      </c>
      <c r="E1270" s="43">
        <v>0.9</v>
      </c>
      <c r="F1270" s="46">
        <v>28326</v>
      </c>
      <c r="G1270" s="43">
        <v>5.5</v>
      </c>
      <c r="H1270" s="52" t="s">
        <v>1621</v>
      </c>
      <c r="I1270" s="53" t="s">
        <v>1621</v>
      </c>
      <c r="J1270" s="53" t="s">
        <v>1621</v>
      </c>
      <c r="K1270" s="53">
        <v>19414</v>
      </c>
      <c r="L1270" s="53">
        <v>22897</v>
      </c>
      <c r="M1270" s="53" t="s">
        <v>1621</v>
      </c>
      <c r="N1270" s="53" t="s">
        <v>1621</v>
      </c>
      <c r="O1270" s="53" t="s">
        <v>1621</v>
      </c>
      <c r="P1270" s="53" t="s">
        <v>1621</v>
      </c>
      <c r="Q1270" s="53" t="s">
        <v>1621</v>
      </c>
    </row>
    <row r="1271" spans="1:17" x14ac:dyDescent="0.2">
      <c r="A1271" s="56" t="s">
        <v>2975</v>
      </c>
      <c r="B1271" s="35" t="s">
        <v>1625</v>
      </c>
      <c r="C1271" s="52" t="s">
        <v>1621</v>
      </c>
      <c r="D1271" s="52" t="s">
        <v>1621</v>
      </c>
      <c r="E1271" s="55"/>
      <c r="F1271" s="52">
        <v>30029</v>
      </c>
      <c r="G1271" s="43">
        <v>-16.2</v>
      </c>
      <c r="H1271" s="52" t="s">
        <v>1621</v>
      </c>
      <c r="I1271" s="53" t="s">
        <v>1621</v>
      </c>
      <c r="J1271" s="53" t="s">
        <v>1621</v>
      </c>
      <c r="K1271" s="53" t="s">
        <v>1621</v>
      </c>
      <c r="L1271" s="53" t="s">
        <v>1621</v>
      </c>
      <c r="M1271" s="53" t="s">
        <v>1621</v>
      </c>
      <c r="N1271" s="53" t="s">
        <v>1621</v>
      </c>
      <c r="O1271" s="53" t="s">
        <v>1621</v>
      </c>
      <c r="P1271" s="53" t="s">
        <v>1621</v>
      </c>
      <c r="Q1271" s="53" t="s">
        <v>1621</v>
      </c>
    </row>
    <row r="1272" spans="1:17" ht="25.5" x14ac:dyDescent="0.2">
      <c r="A1272" s="56" t="s">
        <v>2976</v>
      </c>
      <c r="B1272" s="35" t="s">
        <v>1627</v>
      </c>
      <c r="C1272" s="52" t="s">
        <v>1621</v>
      </c>
      <c r="D1272" s="52" t="s">
        <v>1621</v>
      </c>
      <c r="E1272" s="55"/>
      <c r="F1272" s="52" t="s">
        <v>1621</v>
      </c>
      <c r="G1272" s="55"/>
      <c r="H1272" s="52" t="s">
        <v>1621</v>
      </c>
      <c r="I1272" s="53" t="s">
        <v>1621</v>
      </c>
      <c r="J1272" s="53" t="s">
        <v>1621</v>
      </c>
      <c r="K1272" s="53" t="s">
        <v>1621</v>
      </c>
      <c r="L1272" s="53" t="s">
        <v>1621</v>
      </c>
      <c r="M1272" s="53" t="s">
        <v>1621</v>
      </c>
      <c r="N1272" s="53" t="s">
        <v>1621</v>
      </c>
      <c r="O1272" s="53" t="s">
        <v>1621</v>
      </c>
      <c r="P1272" s="53" t="s">
        <v>1621</v>
      </c>
      <c r="Q1272" s="53" t="s">
        <v>1621</v>
      </c>
    </row>
    <row r="1273" spans="1:17" ht="25.5" x14ac:dyDescent="0.2">
      <c r="A1273" s="34" t="s">
        <v>2977</v>
      </c>
      <c r="B1273" s="35" t="s">
        <v>1629</v>
      </c>
      <c r="C1273" s="52">
        <v>10</v>
      </c>
      <c r="D1273" s="52">
        <v>59147</v>
      </c>
      <c r="E1273" s="43">
        <v>18.8</v>
      </c>
      <c r="F1273" s="46">
        <v>67026</v>
      </c>
      <c r="G1273" s="43">
        <v>9.6</v>
      </c>
      <c r="H1273" s="52" t="s">
        <v>1621</v>
      </c>
      <c r="I1273" s="53">
        <v>34501</v>
      </c>
      <c r="J1273" s="53">
        <v>39040</v>
      </c>
      <c r="K1273" s="53">
        <v>41497</v>
      </c>
      <c r="L1273" s="53">
        <v>49430</v>
      </c>
      <c r="M1273" s="53">
        <v>63608</v>
      </c>
      <c r="N1273" s="53" t="s">
        <v>1621</v>
      </c>
      <c r="O1273" s="53" t="s">
        <v>1621</v>
      </c>
      <c r="P1273" s="53" t="s">
        <v>1621</v>
      </c>
      <c r="Q1273" s="53" t="s">
        <v>1621</v>
      </c>
    </row>
    <row r="1274" spans="1:17" ht="25.5" x14ac:dyDescent="0.2">
      <c r="A1274" s="56" t="s">
        <v>2978</v>
      </c>
      <c r="B1274" s="35" t="s">
        <v>1631</v>
      </c>
      <c r="C1274" s="42" t="s">
        <v>1632</v>
      </c>
      <c r="D1274" s="42"/>
      <c r="E1274" s="55"/>
      <c r="F1274" s="42"/>
      <c r="G1274" s="55"/>
      <c r="H1274" s="42"/>
      <c r="I1274" s="44"/>
      <c r="J1274" s="44"/>
      <c r="K1274" s="44"/>
      <c r="L1274" s="44"/>
      <c r="M1274" s="44"/>
      <c r="N1274" s="44"/>
      <c r="O1274" s="44"/>
      <c r="P1274" s="44"/>
      <c r="Q1274" s="44"/>
    </row>
    <row r="1275" spans="1:17" ht="25.5" x14ac:dyDescent="0.2">
      <c r="A1275" s="56" t="s">
        <v>2979</v>
      </c>
      <c r="B1275" s="35" t="s">
        <v>1634</v>
      </c>
      <c r="C1275" s="52" t="s">
        <v>1621</v>
      </c>
      <c r="D1275" s="52" t="s">
        <v>1621</v>
      </c>
      <c r="E1275" s="55"/>
      <c r="F1275" s="52">
        <v>98052</v>
      </c>
      <c r="G1275" s="43">
        <v>14</v>
      </c>
      <c r="H1275" s="52" t="s">
        <v>1621</v>
      </c>
      <c r="I1275" s="53" t="s">
        <v>1621</v>
      </c>
      <c r="J1275" s="53" t="s">
        <v>1621</v>
      </c>
      <c r="K1275" s="53" t="s">
        <v>1621</v>
      </c>
      <c r="L1275" s="53" t="s">
        <v>1621</v>
      </c>
      <c r="M1275" s="53" t="s">
        <v>1621</v>
      </c>
      <c r="N1275" s="53" t="s">
        <v>1621</v>
      </c>
      <c r="O1275" s="53" t="s">
        <v>1621</v>
      </c>
      <c r="P1275" s="53" t="s">
        <v>1621</v>
      </c>
      <c r="Q1275" s="53" t="s">
        <v>1621</v>
      </c>
    </row>
    <row r="1276" spans="1:17" x14ac:dyDescent="0.2">
      <c r="A1276" s="56" t="s">
        <v>2980</v>
      </c>
      <c r="B1276" s="35" t="s">
        <v>1636</v>
      </c>
      <c r="C1276" s="42" t="s">
        <v>1632</v>
      </c>
      <c r="D1276" s="42"/>
      <c r="E1276" s="55"/>
      <c r="F1276" s="42"/>
      <c r="G1276" s="55"/>
      <c r="H1276" s="42"/>
      <c r="I1276" s="44"/>
      <c r="J1276" s="44"/>
      <c r="K1276" s="44"/>
      <c r="L1276" s="44"/>
      <c r="M1276" s="44"/>
      <c r="N1276" s="44"/>
      <c r="O1276" s="44"/>
      <c r="P1276" s="44"/>
      <c r="Q1276" s="44"/>
    </row>
    <row r="1277" spans="1:17" ht="25.5" x14ac:dyDescent="0.2">
      <c r="A1277" s="56" t="s">
        <v>2981</v>
      </c>
      <c r="B1277" s="35" t="s">
        <v>1638</v>
      </c>
      <c r="C1277" s="52" t="s">
        <v>1621</v>
      </c>
      <c r="D1277" s="52">
        <v>41518</v>
      </c>
      <c r="E1277" s="55"/>
      <c r="F1277" s="52">
        <v>44984</v>
      </c>
      <c r="G1277" s="43">
        <v>-10.1</v>
      </c>
      <c r="H1277" s="52" t="s">
        <v>1621</v>
      </c>
      <c r="I1277" s="53" t="s">
        <v>1621</v>
      </c>
      <c r="J1277" s="53" t="s">
        <v>1621</v>
      </c>
      <c r="K1277" s="53" t="s">
        <v>1621</v>
      </c>
      <c r="L1277" s="53" t="s">
        <v>1621</v>
      </c>
      <c r="M1277" s="53" t="s">
        <v>1621</v>
      </c>
      <c r="N1277" s="53" t="s">
        <v>1621</v>
      </c>
      <c r="O1277" s="53" t="s">
        <v>1621</v>
      </c>
      <c r="P1277" s="53" t="s">
        <v>1621</v>
      </c>
      <c r="Q1277" s="53" t="s">
        <v>1621</v>
      </c>
    </row>
    <row r="1278" spans="1:17" ht="25.5" x14ac:dyDescent="0.2">
      <c r="A1278" s="56" t="s">
        <v>2982</v>
      </c>
      <c r="B1278" s="35" t="s">
        <v>1640</v>
      </c>
      <c r="C1278" s="52" t="s">
        <v>1621</v>
      </c>
      <c r="D1278" s="52">
        <v>59904</v>
      </c>
      <c r="E1278" s="55"/>
      <c r="F1278" s="52">
        <v>65193</v>
      </c>
      <c r="G1278" s="43">
        <v>39.9</v>
      </c>
      <c r="H1278" s="52" t="s">
        <v>1621</v>
      </c>
      <c r="I1278" s="53" t="s">
        <v>1621</v>
      </c>
      <c r="J1278" s="53" t="s">
        <v>1621</v>
      </c>
      <c r="K1278" s="53" t="s">
        <v>1621</v>
      </c>
      <c r="L1278" s="53">
        <v>57181</v>
      </c>
      <c r="M1278" s="53" t="s">
        <v>1621</v>
      </c>
      <c r="N1278" s="53" t="s">
        <v>1621</v>
      </c>
      <c r="O1278" s="53" t="s">
        <v>1621</v>
      </c>
      <c r="P1278" s="53" t="s">
        <v>1621</v>
      </c>
      <c r="Q1278" s="53" t="s">
        <v>1621</v>
      </c>
    </row>
    <row r="1279" spans="1:17" x14ac:dyDescent="0.2">
      <c r="A1279" s="34" t="s">
        <v>2983</v>
      </c>
      <c r="B1279" s="35" t="s">
        <v>1642</v>
      </c>
      <c r="C1279" s="42">
        <v>153</v>
      </c>
      <c r="D1279" s="42">
        <v>35595</v>
      </c>
      <c r="E1279" s="43">
        <v>8</v>
      </c>
      <c r="F1279" s="42">
        <v>40073</v>
      </c>
      <c r="G1279" s="43">
        <v>4.3</v>
      </c>
      <c r="H1279" s="42">
        <v>21721</v>
      </c>
      <c r="I1279" s="44">
        <v>25381</v>
      </c>
      <c r="J1279" s="44">
        <v>26880</v>
      </c>
      <c r="K1279" s="44">
        <v>28533</v>
      </c>
      <c r="L1279" s="44">
        <v>32393</v>
      </c>
      <c r="M1279" s="44">
        <v>40352</v>
      </c>
      <c r="N1279" s="44">
        <v>45245</v>
      </c>
      <c r="O1279" s="44">
        <v>48049</v>
      </c>
      <c r="P1279" s="47">
        <v>51365</v>
      </c>
      <c r="Q1279" s="53">
        <v>63095</v>
      </c>
    </row>
    <row r="1280" spans="1:17" ht="25.5" x14ac:dyDescent="0.2">
      <c r="A1280" s="56" t="s">
        <v>2984</v>
      </c>
      <c r="B1280" s="35" t="s">
        <v>1644</v>
      </c>
      <c r="C1280" s="52">
        <v>20</v>
      </c>
      <c r="D1280" s="46">
        <v>28750</v>
      </c>
      <c r="E1280" s="43">
        <v>18.399999999999999</v>
      </c>
      <c r="F1280" s="46">
        <v>34448</v>
      </c>
      <c r="G1280" s="43">
        <v>11.6</v>
      </c>
      <c r="H1280" s="52">
        <v>17485</v>
      </c>
      <c r="I1280" s="47">
        <v>20852</v>
      </c>
      <c r="J1280" s="47">
        <v>21540</v>
      </c>
      <c r="K1280" s="47">
        <v>22876</v>
      </c>
      <c r="L1280" s="47">
        <v>25154</v>
      </c>
      <c r="M1280" s="53">
        <v>32647</v>
      </c>
      <c r="N1280" s="53">
        <v>36626</v>
      </c>
      <c r="O1280" s="53" t="s">
        <v>1621</v>
      </c>
      <c r="P1280" s="53" t="s">
        <v>1621</v>
      </c>
      <c r="Q1280" s="53" t="s">
        <v>1621</v>
      </c>
    </row>
    <row r="1281" spans="1:17" ht="25.5" x14ac:dyDescent="0.2">
      <c r="A1281" s="56" t="s">
        <v>2985</v>
      </c>
      <c r="B1281" s="35" t="s">
        <v>1646</v>
      </c>
      <c r="C1281" s="52">
        <v>17</v>
      </c>
      <c r="D1281" s="46">
        <v>36871</v>
      </c>
      <c r="E1281" s="43">
        <v>-3.2</v>
      </c>
      <c r="F1281" s="46">
        <v>40065</v>
      </c>
      <c r="G1281" s="43">
        <v>-1.6</v>
      </c>
      <c r="H1281" s="52">
        <v>24417</v>
      </c>
      <c r="I1281" s="47">
        <v>27070</v>
      </c>
      <c r="J1281" s="47">
        <v>28099</v>
      </c>
      <c r="K1281" s="47">
        <v>30306</v>
      </c>
      <c r="L1281" s="47">
        <v>32807</v>
      </c>
      <c r="M1281" s="47">
        <v>41575</v>
      </c>
      <c r="N1281" s="53">
        <v>45591</v>
      </c>
      <c r="O1281" s="53">
        <v>48316</v>
      </c>
      <c r="P1281" s="53" t="s">
        <v>1621</v>
      </c>
      <c r="Q1281" s="53" t="s">
        <v>1621</v>
      </c>
    </row>
    <row r="1282" spans="1:17" ht="25.5" x14ac:dyDescent="0.2">
      <c r="A1282" s="56" t="s">
        <v>2986</v>
      </c>
      <c r="B1282" s="35" t="s">
        <v>1648</v>
      </c>
      <c r="C1282" s="42" t="s">
        <v>1632</v>
      </c>
      <c r="D1282" s="42"/>
      <c r="E1282" s="55"/>
      <c r="F1282" s="42"/>
      <c r="G1282" s="55"/>
      <c r="H1282" s="42"/>
      <c r="I1282" s="44"/>
      <c r="J1282" s="44"/>
      <c r="K1282" s="44"/>
      <c r="L1282" s="44"/>
      <c r="M1282" s="44"/>
      <c r="N1282" s="44"/>
      <c r="O1282" s="44"/>
      <c r="P1282" s="44"/>
      <c r="Q1282" s="44"/>
    </row>
    <row r="1283" spans="1:17" ht="25.5" x14ac:dyDescent="0.2">
      <c r="A1283" s="56" t="s">
        <v>2987</v>
      </c>
      <c r="B1283" s="35" t="s">
        <v>1650</v>
      </c>
      <c r="C1283" s="52" t="s">
        <v>1621</v>
      </c>
      <c r="D1283" s="46">
        <v>25952</v>
      </c>
      <c r="E1283" s="43">
        <v>10.1</v>
      </c>
      <c r="F1283" s="52">
        <v>29043</v>
      </c>
      <c r="G1283" s="43">
        <v>5.3</v>
      </c>
      <c r="H1283" s="52" t="s">
        <v>1621</v>
      </c>
      <c r="I1283" s="53" t="s">
        <v>1621</v>
      </c>
      <c r="J1283" s="53">
        <v>22660</v>
      </c>
      <c r="K1283" s="53">
        <v>23900</v>
      </c>
      <c r="L1283" s="47">
        <v>25226</v>
      </c>
      <c r="M1283" s="53">
        <v>27393</v>
      </c>
      <c r="N1283" s="53" t="s">
        <v>1621</v>
      </c>
      <c r="O1283" s="53" t="s">
        <v>1621</v>
      </c>
      <c r="P1283" s="53" t="s">
        <v>1621</v>
      </c>
      <c r="Q1283" s="53" t="s">
        <v>1621</v>
      </c>
    </row>
    <row r="1284" spans="1:17" ht="25.5" x14ac:dyDescent="0.2">
      <c r="A1284" s="56" t="s">
        <v>2988</v>
      </c>
      <c r="B1284" s="35" t="s">
        <v>1652</v>
      </c>
      <c r="C1284" s="52" t="s">
        <v>1621</v>
      </c>
      <c r="D1284" s="52" t="s">
        <v>1621</v>
      </c>
      <c r="E1284" s="55"/>
      <c r="F1284" s="52">
        <v>25140</v>
      </c>
      <c r="G1284" s="43">
        <v>7.3</v>
      </c>
      <c r="H1284" s="52" t="s">
        <v>1621</v>
      </c>
      <c r="I1284" s="53" t="s">
        <v>1621</v>
      </c>
      <c r="J1284" s="53" t="s">
        <v>1621</v>
      </c>
      <c r="K1284" s="53" t="s">
        <v>1621</v>
      </c>
      <c r="L1284" s="53" t="s">
        <v>1621</v>
      </c>
      <c r="M1284" s="53" t="s">
        <v>1621</v>
      </c>
      <c r="N1284" s="53" t="s">
        <v>1621</v>
      </c>
      <c r="O1284" s="53" t="s">
        <v>1621</v>
      </c>
      <c r="P1284" s="53" t="s">
        <v>1621</v>
      </c>
      <c r="Q1284" s="53" t="s">
        <v>1621</v>
      </c>
    </row>
    <row r="1285" spans="1:17" ht="25.5" x14ac:dyDescent="0.2">
      <c r="A1285" s="56" t="s">
        <v>2989</v>
      </c>
      <c r="B1285" s="35" t="s">
        <v>1654</v>
      </c>
      <c r="C1285" s="52" t="s">
        <v>1621</v>
      </c>
      <c r="D1285" s="52" t="s">
        <v>1621</v>
      </c>
      <c r="E1285" s="55"/>
      <c r="F1285" s="52">
        <v>40793</v>
      </c>
      <c r="G1285" s="55"/>
      <c r="H1285" s="52" t="s">
        <v>1621</v>
      </c>
      <c r="I1285" s="53" t="s">
        <v>1621</v>
      </c>
      <c r="J1285" s="53" t="s">
        <v>1621</v>
      </c>
      <c r="K1285" s="53" t="s">
        <v>1621</v>
      </c>
      <c r="L1285" s="53" t="s">
        <v>1621</v>
      </c>
      <c r="M1285" s="53" t="s">
        <v>1621</v>
      </c>
      <c r="N1285" s="53" t="s">
        <v>1621</v>
      </c>
      <c r="O1285" s="53" t="s">
        <v>1621</v>
      </c>
      <c r="P1285" s="53" t="s">
        <v>1621</v>
      </c>
      <c r="Q1285" s="53" t="s">
        <v>1621</v>
      </c>
    </row>
    <row r="1286" spans="1:17" ht="63.75" x14ac:dyDescent="0.2">
      <c r="A1286" s="56" t="s">
        <v>2990</v>
      </c>
      <c r="B1286" s="35" t="s">
        <v>1656</v>
      </c>
      <c r="C1286" s="52">
        <v>7</v>
      </c>
      <c r="D1286" s="52">
        <v>35486</v>
      </c>
      <c r="E1286" s="43">
        <v>9.6</v>
      </c>
      <c r="F1286" s="52" t="s">
        <v>1621</v>
      </c>
      <c r="G1286" s="55"/>
      <c r="H1286" s="52" t="s">
        <v>1621</v>
      </c>
      <c r="I1286" s="53" t="s">
        <v>1621</v>
      </c>
      <c r="J1286" s="53" t="s">
        <v>1621</v>
      </c>
      <c r="K1286" s="53">
        <v>28307</v>
      </c>
      <c r="L1286" s="53">
        <v>32376</v>
      </c>
      <c r="M1286" s="53">
        <v>38724</v>
      </c>
      <c r="N1286" s="53" t="s">
        <v>1621</v>
      </c>
      <c r="O1286" s="53" t="s">
        <v>1621</v>
      </c>
      <c r="P1286" s="53" t="s">
        <v>1621</v>
      </c>
      <c r="Q1286" s="53" t="s">
        <v>1621</v>
      </c>
    </row>
    <row r="1287" spans="1:17" ht="25.5" x14ac:dyDescent="0.2">
      <c r="A1287" s="56" t="s">
        <v>2991</v>
      </c>
      <c r="B1287" s="35" t="s">
        <v>1658</v>
      </c>
      <c r="C1287" s="52" t="s">
        <v>1621</v>
      </c>
      <c r="D1287" s="52" t="s">
        <v>1621</v>
      </c>
      <c r="E1287" s="55"/>
      <c r="F1287" s="52">
        <v>42496</v>
      </c>
      <c r="G1287" s="43">
        <v>40.4</v>
      </c>
      <c r="H1287" s="52" t="s">
        <v>1621</v>
      </c>
      <c r="I1287" s="53" t="s">
        <v>1621</v>
      </c>
      <c r="J1287" s="53" t="s">
        <v>1621</v>
      </c>
      <c r="K1287" s="53" t="s">
        <v>1621</v>
      </c>
      <c r="L1287" s="53" t="s">
        <v>1621</v>
      </c>
      <c r="M1287" s="53" t="s">
        <v>1621</v>
      </c>
      <c r="N1287" s="53" t="s">
        <v>1621</v>
      </c>
      <c r="O1287" s="53" t="s">
        <v>1621</v>
      </c>
      <c r="P1287" s="53" t="s">
        <v>1621</v>
      </c>
      <c r="Q1287" s="53" t="s">
        <v>1621</v>
      </c>
    </row>
    <row r="1288" spans="1:17" ht="25.5" x14ac:dyDescent="0.2">
      <c r="A1288" s="56" t="s">
        <v>2992</v>
      </c>
      <c r="B1288" s="35" t="s">
        <v>1660</v>
      </c>
      <c r="C1288" s="52" t="s">
        <v>1621</v>
      </c>
      <c r="D1288" s="52">
        <v>31348</v>
      </c>
      <c r="E1288" s="43">
        <v>-3.8</v>
      </c>
      <c r="F1288" s="46">
        <v>34948</v>
      </c>
      <c r="G1288" s="43">
        <v>0.4</v>
      </c>
      <c r="H1288" s="52" t="s">
        <v>1621</v>
      </c>
      <c r="I1288" s="53" t="s">
        <v>1621</v>
      </c>
      <c r="J1288" s="53" t="s">
        <v>1621</v>
      </c>
      <c r="K1288" s="53" t="s">
        <v>1621</v>
      </c>
      <c r="L1288" s="53" t="s">
        <v>1621</v>
      </c>
      <c r="M1288" s="53" t="s">
        <v>1621</v>
      </c>
      <c r="N1288" s="53" t="s">
        <v>1621</v>
      </c>
      <c r="O1288" s="53" t="s">
        <v>1621</v>
      </c>
      <c r="P1288" s="53" t="s">
        <v>1621</v>
      </c>
      <c r="Q1288" s="53" t="s">
        <v>1621</v>
      </c>
    </row>
    <row r="1289" spans="1:17" ht="25.5" x14ac:dyDescent="0.2">
      <c r="A1289" s="56" t="s">
        <v>2993</v>
      </c>
      <c r="B1289" s="35" t="s">
        <v>1662</v>
      </c>
      <c r="C1289" s="52" t="s">
        <v>1621</v>
      </c>
      <c r="D1289" s="52" t="s">
        <v>1621</v>
      </c>
      <c r="E1289" s="55"/>
      <c r="F1289" s="52">
        <v>49595</v>
      </c>
      <c r="G1289" s="43">
        <v>-10.1</v>
      </c>
      <c r="H1289" s="52" t="s">
        <v>1621</v>
      </c>
      <c r="I1289" s="53" t="s">
        <v>1621</v>
      </c>
      <c r="J1289" s="53" t="s">
        <v>1621</v>
      </c>
      <c r="K1289" s="53" t="s">
        <v>1621</v>
      </c>
      <c r="L1289" s="53" t="s">
        <v>1621</v>
      </c>
      <c r="M1289" s="53" t="s">
        <v>1621</v>
      </c>
      <c r="N1289" s="53" t="s">
        <v>1621</v>
      </c>
      <c r="O1289" s="53" t="s">
        <v>1621</v>
      </c>
      <c r="P1289" s="53" t="s">
        <v>1621</v>
      </c>
      <c r="Q1289" s="53" t="s">
        <v>1621</v>
      </c>
    </row>
    <row r="1290" spans="1:17" ht="25.5" x14ac:dyDescent="0.2">
      <c r="A1290" s="56" t="s">
        <v>2994</v>
      </c>
      <c r="B1290" s="35" t="s">
        <v>1664</v>
      </c>
      <c r="C1290" s="52" t="s">
        <v>1621</v>
      </c>
      <c r="D1290" s="52" t="s">
        <v>1621</v>
      </c>
      <c r="E1290" s="55"/>
      <c r="F1290" s="52">
        <v>32755</v>
      </c>
      <c r="G1290" s="43">
        <v>-8.6</v>
      </c>
      <c r="H1290" s="52" t="s">
        <v>1621</v>
      </c>
      <c r="I1290" s="53" t="s">
        <v>1621</v>
      </c>
      <c r="J1290" s="53" t="s">
        <v>1621</v>
      </c>
      <c r="K1290" s="53" t="s">
        <v>1621</v>
      </c>
      <c r="L1290" s="53" t="s">
        <v>1621</v>
      </c>
      <c r="M1290" s="53" t="s">
        <v>1621</v>
      </c>
      <c r="N1290" s="53" t="s">
        <v>1621</v>
      </c>
      <c r="O1290" s="53" t="s">
        <v>1621</v>
      </c>
      <c r="P1290" s="53" t="s">
        <v>1621</v>
      </c>
      <c r="Q1290" s="53" t="s">
        <v>1621</v>
      </c>
    </row>
    <row r="1291" spans="1:17" ht="38.25" x14ac:dyDescent="0.2">
      <c r="A1291" s="56" t="s">
        <v>2995</v>
      </c>
      <c r="B1291" s="35" t="s">
        <v>1666</v>
      </c>
      <c r="C1291" s="52" t="s">
        <v>1621</v>
      </c>
      <c r="D1291" s="52">
        <v>35447</v>
      </c>
      <c r="E1291" s="55"/>
      <c r="F1291" s="52">
        <v>39565</v>
      </c>
      <c r="G1291" s="43">
        <v>3.8</v>
      </c>
      <c r="H1291" s="52" t="s">
        <v>1621</v>
      </c>
      <c r="I1291" s="53" t="s">
        <v>1621</v>
      </c>
      <c r="J1291" s="53" t="s">
        <v>1621</v>
      </c>
      <c r="K1291" s="53" t="s">
        <v>1621</v>
      </c>
      <c r="L1291" s="53" t="s">
        <v>1621</v>
      </c>
      <c r="M1291" s="53" t="s">
        <v>1621</v>
      </c>
      <c r="N1291" s="53" t="s">
        <v>1621</v>
      </c>
      <c r="O1291" s="53" t="s">
        <v>1621</v>
      </c>
      <c r="P1291" s="53" t="s">
        <v>1621</v>
      </c>
      <c r="Q1291" s="53" t="s">
        <v>1621</v>
      </c>
    </row>
    <row r="1292" spans="1:17" ht="25.5" x14ac:dyDescent="0.2">
      <c r="A1292" s="56" t="s">
        <v>2996</v>
      </c>
      <c r="B1292" s="35" t="s">
        <v>1668</v>
      </c>
      <c r="C1292" s="52">
        <v>7</v>
      </c>
      <c r="D1292" s="52">
        <v>32654</v>
      </c>
      <c r="E1292" s="43">
        <v>16.2</v>
      </c>
      <c r="F1292" s="46">
        <v>33549</v>
      </c>
      <c r="G1292" s="43">
        <v>13.5</v>
      </c>
      <c r="H1292" s="52" t="s">
        <v>1621</v>
      </c>
      <c r="I1292" s="53">
        <v>23872</v>
      </c>
      <c r="J1292" s="47">
        <v>24881</v>
      </c>
      <c r="K1292" s="47">
        <v>27067</v>
      </c>
      <c r="L1292" s="47">
        <v>30111</v>
      </c>
      <c r="M1292" s="53">
        <v>34352</v>
      </c>
      <c r="N1292" s="53" t="s">
        <v>1621</v>
      </c>
      <c r="O1292" s="53" t="s">
        <v>1621</v>
      </c>
      <c r="P1292" s="53" t="s">
        <v>1621</v>
      </c>
      <c r="Q1292" s="53" t="s">
        <v>1621</v>
      </c>
    </row>
    <row r="1293" spans="1:17" ht="25.5" x14ac:dyDescent="0.2">
      <c r="A1293" s="56" t="s">
        <v>2997</v>
      </c>
      <c r="B1293" s="35" t="s">
        <v>1670</v>
      </c>
      <c r="C1293" s="52" t="s">
        <v>1621</v>
      </c>
      <c r="D1293" s="52" t="s">
        <v>1621</v>
      </c>
      <c r="E1293" s="55"/>
      <c r="F1293" s="46">
        <v>33521</v>
      </c>
      <c r="G1293" s="43">
        <v>9.9</v>
      </c>
      <c r="H1293" s="52" t="s">
        <v>1621</v>
      </c>
      <c r="I1293" s="53" t="s">
        <v>1621</v>
      </c>
      <c r="J1293" s="53" t="s">
        <v>1621</v>
      </c>
      <c r="K1293" s="53" t="s">
        <v>1621</v>
      </c>
      <c r="L1293" s="53" t="s">
        <v>1621</v>
      </c>
      <c r="M1293" s="53" t="s">
        <v>1621</v>
      </c>
      <c r="N1293" s="53" t="s">
        <v>1621</v>
      </c>
      <c r="O1293" s="53" t="s">
        <v>1621</v>
      </c>
      <c r="P1293" s="53" t="s">
        <v>1621</v>
      </c>
      <c r="Q1293" s="53" t="s">
        <v>1621</v>
      </c>
    </row>
    <row r="1294" spans="1:17" ht="25.5" x14ac:dyDescent="0.2">
      <c r="A1294" s="56" t="s">
        <v>2998</v>
      </c>
      <c r="B1294" s="35" t="s">
        <v>1672</v>
      </c>
      <c r="C1294" s="52" t="s">
        <v>1621</v>
      </c>
      <c r="D1294" s="52" t="s">
        <v>1621</v>
      </c>
      <c r="E1294" s="55"/>
      <c r="F1294" s="52">
        <v>39810</v>
      </c>
      <c r="G1294" s="55"/>
      <c r="H1294" s="52" t="s">
        <v>1621</v>
      </c>
      <c r="I1294" s="53" t="s">
        <v>1621</v>
      </c>
      <c r="J1294" s="53" t="s">
        <v>1621</v>
      </c>
      <c r="K1294" s="53" t="s">
        <v>1621</v>
      </c>
      <c r="L1294" s="53" t="s">
        <v>1621</v>
      </c>
      <c r="M1294" s="53" t="s">
        <v>1621</v>
      </c>
      <c r="N1294" s="53" t="s">
        <v>1621</v>
      </c>
      <c r="O1294" s="53" t="s">
        <v>1621</v>
      </c>
      <c r="P1294" s="53" t="s">
        <v>1621</v>
      </c>
      <c r="Q1294" s="53" t="s">
        <v>1621</v>
      </c>
    </row>
    <row r="1295" spans="1:17" ht="38.25" x14ac:dyDescent="0.2">
      <c r="A1295" s="56" t="s">
        <v>2999</v>
      </c>
      <c r="B1295" s="35" t="s">
        <v>1674</v>
      </c>
      <c r="C1295" s="52">
        <v>12</v>
      </c>
      <c r="D1295" s="52">
        <v>37360</v>
      </c>
      <c r="E1295" s="43">
        <v>7.2</v>
      </c>
      <c r="F1295" s="46">
        <v>40091</v>
      </c>
      <c r="G1295" s="43">
        <v>9.9</v>
      </c>
      <c r="H1295" s="52">
        <v>22926</v>
      </c>
      <c r="I1295" s="47">
        <v>26119</v>
      </c>
      <c r="J1295" s="47">
        <v>27852</v>
      </c>
      <c r="K1295" s="53">
        <v>28906</v>
      </c>
      <c r="L1295" s="47">
        <v>34515</v>
      </c>
      <c r="M1295" s="53">
        <v>41420</v>
      </c>
      <c r="N1295" s="53">
        <v>46012</v>
      </c>
      <c r="O1295" s="53" t="s">
        <v>1621</v>
      </c>
      <c r="P1295" s="53" t="s">
        <v>1621</v>
      </c>
      <c r="Q1295" s="53" t="s">
        <v>1621</v>
      </c>
    </row>
    <row r="1296" spans="1:17" ht="38.25" x14ac:dyDescent="0.2">
      <c r="A1296" s="56" t="s">
        <v>3000</v>
      </c>
      <c r="B1296" s="35" t="s">
        <v>1676</v>
      </c>
      <c r="C1296" s="52">
        <v>9</v>
      </c>
      <c r="D1296" s="52">
        <v>36759</v>
      </c>
      <c r="E1296" s="43">
        <v>0.2</v>
      </c>
      <c r="F1296" s="46">
        <v>42131</v>
      </c>
      <c r="G1296" s="43">
        <v>-4</v>
      </c>
      <c r="H1296" s="52" t="s">
        <v>1621</v>
      </c>
      <c r="I1296" s="53" t="s">
        <v>1621</v>
      </c>
      <c r="J1296" s="53">
        <v>27511</v>
      </c>
      <c r="K1296" s="53">
        <v>30442</v>
      </c>
      <c r="L1296" s="53">
        <v>33845</v>
      </c>
      <c r="M1296" s="53" t="s">
        <v>1621</v>
      </c>
      <c r="N1296" s="53" t="s">
        <v>1621</v>
      </c>
      <c r="O1296" s="53" t="s">
        <v>1621</v>
      </c>
      <c r="P1296" s="53" t="s">
        <v>1621</v>
      </c>
      <c r="Q1296" s="53" t="s">
        <v>1621</v>
      </c>
    </row>
    <row r="1297" spans="1:17" ht="25.5" x14ac:dyDescent="0.2">
      <c r="A1297" s="56" t="s">
        <v>3001</v>
      </c>
      <c r="B1297" s="35" t="s">
        <v>1678</v>
      </c>
      <c r="C1297" s="52" t="s">
        <v>1621</v>
      </c>
      <c r="D1297" s="52" t="s">
        <v>1621</v>
      </c>
      <c r="E1297" s="55"/>
      <c r="F1297" s="52">
        <v>44057</v>
      </c>
      <c r="G1297" s="43">
        <v>7.3</v>
      </c>
      <c r="H1297" s="52" t="s">
        <v>1621</v>
      </c>
      <c r="I1297" s="53" t="s">
        <v>1621</v>
      </c>
      <c r="J1297" s="53" t="s">
        <v>1621</v>
      </c>
      <c r="K1297" s="53" t="s">
        <v>1621</v>
      </c>
      <c r="L1297" s="53">
        <v>35312</v>
      </c>
      <c r="M1297" s="53" t="s">
        <v>1621</v>
      </c>
      <c r="N1297" s="53" t="s">
        <v>1621</v>
      </c>
      <c r="O1297" s="53" t="s">
        <v>1621</v>
      </c>
      <c r="P1297" s="53" t="s">
        <v>1621</v>
      </c>
      <c r="Q1297" s="53" t="s">
        <v>1621</v>
      </c>
    </row>
    <row r="1298" spans="1:17" ht="25.5" x14ac:dyDescent="0.2">
      <c r="A1298" s="56" t="s">
        <v>3002</v>
      </c>
      <c r="B1298" s="35" t="s">
        <v>1680</v>
      </c>
      <c r="C1298" s="52">
        <v>16</v>
      </c>
      <c r="D1298" s="52">
        <v>37657</v>
      </c>
      <c r="E1298" s="55"/>
      <c r="F1298" s="46">
        <v>43256</v>
      </c>
      <c r="G1298" s="55"/>
      <c r="H1298" s="52">
        <v>23705</v>
      </c>
      <c r="I1298" s="47">
        <v>26533</v>
      </c>
      <c r="J1298" s="47">
        <v>26787</v>
      </c>
      <c r="K1298" s="47">
        <v>28378</v>
      </c>
      <c r="L1298" s="47">
        <v>32606</v>
      </c>
      <c r="M1298" s="53">
        <v>43636</v>
      </c>
      <c r="N1298" s="53" t="s">
        <v>1621</v>
      </c>
      <c r="O1298" s="53" t="s">
        <v>1621</v>
      </c>
      <c r="P1298" s="53" t="s">
        <v>1621</v>
      </c>
      <c r="Q1298" s="53" t="s">
        <v>1621</v>
      </c>
    </row>
    <row r="1299" spans="1:17" ht="25.5" x14ac:dyDescent="0.2">
      <c r="A1299" s="56" t="s">
        <v>3003</v>
      </c>
      <c r="B1299" s="35" t="s">
        <v>1682</v>
      </c>
      <c r="C1299" s="52" t="s">
        <v>1621</v>
      </c>
      <c r="D1299" s="52">
        <v>36909</v>
      </c>
      <c r="E1299" s="43">
        <v>5.3</v>
      </c>
      <c r="F1299" s="46">
        <v>39001</v>
      </c>
      <c r="G1299" s="43">
        <v>7.3</v>
      </c>
      <c r="H1299" s="52" t="s">
        <v>1621</v>
      </c>
      <c r="I1299" s="53" t="s">
        <v>1621</v>
      </c>
      <c r="J1299" s="53" t="s">
        <v>1621</v>
      </c>
      <c r="K1299" s="53" t="s">
        <v>1621</v>
      </c>
      <c r="L1299" s="53" t="s">
        <v>1621</v>
      </c>
      <c r="M1299" s="53" t="s">
        <v>1621</v>
      </c>
      <c r="N1299" s="53" t="s">
        <v>1621</v>
      </c>
      <c r="O1299" s="53" t="s">
        <v>1621</v>
      </c>
      <c r="P1299" s="53" t="s">
        <v>1621</v>
      </c>
      <c r="Q1299" s="53" t="s">
        <v>1621</v>
      </c>
    </row>
    <row r="1300" spans="1:17" ht="25.5" x14ac:dyDescent="0.2">
      <c r="A1300" s="56" t="s">
        <v>3004</v>
      </c>
      <c r="B1300" s="35" t="s">
        <v>1684</v>
      </c>
      <c r="C1300" s="52">
        <v>16</v>
      </c>
      <c r="D1300" s="46">
        <v>46730</v>
      </c>
      <c r="E1300" s="43">
        <v>9.9</v>
      </c>
      <c r="F1300" s="42">
        <v>49835</v>
      </c>
      <c r="G1300" s="43">
        <v>8</v>
      </c>
      <c r="H1300" s="46">
        <v>32801</v>
      </c>
      <c r="I1300" s="47">
        <v>36056</v>
      </c>
      <c r="J1300" s="47">
        <v>38552</v>
      </c>
      <c r="K1300" s="47">
        <v>41495</v>
      </c>
      <c r="L1300" s="47">
        <v>44557</v>
      </c>
      <c r="M1300" s="47">
        <v>50684</v>
      </c>
      <c r="N1300" s="53">
        <v>54088</v>
      </c>
      <c r="O1300" s="53">
        <v>56793</v>
      </c>
      <c r="P1300" s="53" t="s">
        <v>1621</v>
      </c>
      <c r="Q1300" s="53" t="s">
        <v>1621</v>
      </c>
    </row>
    <row r="1301" spans="1:17" ht="25.5" x14ac:dyDescent="0.2">
      <c r="A1301" s="56" t="s">
        <v>3005</v>
      </c>
      <c r="B1301" s="35" t="s">
        <v>1686</v>
      </c>
      <c r="C1301" s="52" t="s">
        <v>1621</v>
      </c>
      <c r="D1301" s="52">
        <v>31282</v>
      </c>
      <c r="E1301" s="55"/>
      <c r="F1301" s="52">
        <v>32630</v>
      </c>
      <c r="G1301" s="43">
        <v>19</v>
      </c>
      <c r="H1301" s="52" t="s">
        <v>1621</v>
      </c>
      <c r="I1301" s="53" t="s">
        <v>1621</v>
      </c>
      <c r="J1301" s="53" t="s">
        <v>1621</v>
      </c>
      <c r="K1301" s="53" t="s">
        <v>1621</v>
      </c>
      <c r="L1301" s="53" t="s">
        <v>1621</v>
      </c>
      <c r="M1301" s="53" t="s">
        <v>1621</v>
      </c>
      <c r="N1301" s="53" t="s">
        <v>1621</v>
      </c>
      <c r="O1301" s="53" t="s">
        <v>1621</v>
      </c>
      <c r="P1301" s="53" t="s">
        <v>1621</v>
      </c>
      <c r="Q1301" s="53" t="s">
        <v>1621</v>
      </c>
    </row>
    <row r="1302" spans="1:17" x14ac:dyDescent="0.2">
      <c r="A1302" s="56" t="s">
        <v>3006</v>
      </c>
      <c r="B1302" s="35" t="s">
        <v>1688</v>
      </c>
      <c r="C1302" s="52" t="s">
        <v>1621</v>
      </c>
      <c r="D1302" s="52" t="s">
        <v>1621</v>
      </c>
      <c r="E1302" s="55"/>
      <c r="F1302" s="52">
        <v>29102</v>
      </c>
      <c r="G1302" s="43">
        <v>-1.2</v>
      </c>
      <c r="H1302" s="52" t="s">
        <v>1621</v>
      </c>
      <c r="I1302" s="53" t="s">
        <v>1621</v>
      </c>
      <c r="J1302" s="53" t="s">
        <v>1621</v>
      </c>
      <c r="K1302" s="53" t="s">
        <v>1621</v>
      </c>
      <c r="L1302" s="53" t="s">
        <v>1621</v>
      </c>
      <c r="M1302" s="53" t="s">
        <v>1621</v>
      </c>
      <c r="N1302" s="53" t="s">
        <v>1621</v>
      </c>
      <c r="O1302" s="53" t="s">
        <v>1621</v>
      </c>
      <c r="P1302" s="53" t="s">
        <v>1621</v>
      </c>
      <c r="Q1302" s="53" t="s">
        <v>1621</v>
      </c>
    </row>
    <row r="1303" spans="1:17" ht="38.25" x14ac:dyDescent="0.2">
      <c r="A1303" s="56" t="s">
        <v>3007</v>
      </c>
      <c r="B1303" s="35" t="s">
        <v>1690</v>
      </c>
      <c r="C1303" s="52">
        <v>10</v>
      </c>
      <c r="D1303" s="52">
        <v>43487</v>
      </c>
      <c r="E1303" s="43">
        <v>6.7</v>
      </c>
      <c r="F1303" s="46">
        <v>47857</v>
      </c>
      <c r="G1303" s="43">
        <v>10.8</v>
      </c>
      <c r="H1303" s="52" t="s">
        <v>1621</v>
      </c>
      <c r="I1303" s="53">
        <v>29041</v>
      </c>
      <c r="J1303" s="53">
        <v>33548</v>
      </c>
      <c r="K1303" s="53">
        <v>34624</v>
      </c>
      <c r="L1303" s="53">
        <v>40068</v>
      </c>
      <c r="M1303" s="53">
        <v>48041</v>
      </c>
      <c r="N1303" s="53" t="s">
        <v>1621</v>
      </c>
      <c r="O1303" s="53" t="s">
        <v>1621</v>
      </c>
      <c r="P1303" s="53" t="s">
        <v>1621</v>
      </c>
      <c r="Q1303" s="53" t="s">
        <v>1621</v>
      </c>
    </row>
    <row r="1304" spans="1:17" ht="38.25" x14ac:dyDescent="0.2">
      <c r="A1304" s="34" t="s">
        <v>3008</v>
      </c>
      <c r="B1304" s="35" t="s">
        <v>1692</v>
      </c>
      <c r="C1304" s="52">
        <v>22</v>
      </c>
      <c r="D1304" s="52">
        <v>50805</v>
      </c>
      <c r="E1304" s="43">
        <v>0.5</v>
      </c>
      <c r="F1304" s="42">
        <v>57166</v>
      </c>
      <c r="G1304" s="43">
        <v>6.9</v>
      </c>
      <c r="H1304" s="46">
        <v>25906</v>
      </c>
      <c r="I1304" s="47">
        <v>38011</v>
      </c>
      <c r="J1304" s="47">
        <v>39716</v>
      </c>
      <c r="K1304" s="47">
        <v>40912</v>
      </c>
      <c r="L1304" s="47">
        <v>45458</v>
      </c>
      <c r="M1304" s="53">
        <v>58649</v>
      </c>
      <c r="N1304" s="53">
        <v>70723</v>
      </c>
      <c r="O1304" s="53">
        <v>75389</v>
      </c>
      <c r="P1304" s="53">
        <v>80725</v>
      </c>
      <c r="Q1304" s="53" t="s">
        <v>1621</v>
      </c>
    </row>
    <row r="1305" spans="1:17" ht="25.5" x14ac:dyDescent="0.2">
      <c r="A1305" s="56" t="s">
        <v>3009</v>
      </c>
      <c r="B1305" s="35" t="s">
        <v>1694</v>
      </c>
      <c r="C1305" s="52">
        <v>22</v>
      </c>
      <c r="D1305" s="52">
        <v>50805</v>
      </c>
      <c r="E1305" s="43">
        <v>0.5</v>
      </c>
      <c r="F1305" s="42">
        <v>57166</v>
      </c>
      <c r="G1305" s="43">
        <v>6.9</v>
      </c>
      <c r="H1305" s="46">
        <v>25906</v>
      </c>
      <c r="I1305" s="47">
        <v>38011</v>
      </c>
      <c r="J1305" s="47">
        <v>39716</v>
      </c>
      <c r="K1305" s="47">
        <v>40912</v>
      </c>
      <c r="L1305" s="47">
        <v>45458</v>
      </c>
      <c r="M1305" s="53">
        <v>58649</v>
      </c>
      <c r="N1305" s="53">
        <v>70723</v>
      </c>
      <c r="O1305" s="53">
        <v>75389</v>
      </c>
      <c r="P1305" s="53">
        <v>80725</v>
      </c>
      <c r="Q1305" s="53" t="s">
        <v>1621</v>
      </c>
    </row>
    <row r="1306" spans="1:17" ht="51" x14ac:dyDescent="0.2">
      <c r="A1306" s="34" t="s">
        <v>3010</v>
      </c>
      <c r="B1306" s="35" t="s">
        <v>1696</v>
      </c>
      <c r="C1306" s="52">
        <v>15</v>
      </c>
      <c r="D1306" s="46">
        <v>39295</v>
      </c>
      <c r="E1306" s="43">
        <v>9.6</v>
      </c>
      <c r="F1306" s="46">
        <v>42046</v>
      </c>
      <c r="G1306" s="43">
        <v>-0.9</v>
      </c>
      <c r="H1306" s="52" t="s">
        <v>1621</v>
      </c>
      <c r="I1306" s="53">
        <v>31043</v>
      </c>
      <c r="J1306" s="47">
        <v>33539</v>
      </c>
      <c r="K1306" s="47">
        <v>34330</v>
      </c>
      <c r="L1306" s="47">
        <v>37666</v>
      </c>
      <c r="M1306" s="47">
        <v>41977</v>
      </c>
      <c r="N1306" s="53">
        <v>44980</v>
      </c>
      <c r="O1306" s="53" t="s">
        <v>1621</v>
      </c>
      <c r="P1306" s="53" t="s">
        <v>1621</v>
      </c>
      <c r="Q1306" s="53" t="s">
        <v>1621</v>
      </c>
    </row>
    <row r="1307" spans="1:17" ht="25.5" x14ac:dyDescent="0.2">
      <c r="A1307" s="56" t="s">
        <v>3011</v>
      </c>
      <c r="B1307" s="35" t="s">
        <v>1698</v>
      </c>
      <c r="C1307" s="52">
        <v>8</v>
      </c>
      <c r="D1307" s="46">
        <v>37953</v>
      </c>
      <c r="E1307" s="43">
        <v>3.9</v>
      </c>
      <c r="F1307" s="46">
        <v>39790</v>
      </c>
      <c r="G1307" s="55"/>
      <c r="H1307" s="52" t="s">
        <v>1621</v>
      </c>
      <c r="I1307" s="53">
        <v>32915</v>
      </c>
      <c r="J1307" s="53">
        <v>33559</v>
      </c>
      <c r="K1307" s="53">
        <v>34054</v>
      </c>
      <c r="L1307" s="47">
        <v>37064</v>
      </c>
      <c r="M1307" s="53">
        <v>39928</v>
      </c>
      <c r="N1307" s="53" t="s">
        <v>1621</v>
      </c>
      <c r="O1307" s="53" t="s">
        <v>1621</v>
      </c>
      <c r="P1307" s="53" t="s">
        <v>1621</v>
      </c>
      <c r="Q1307" s="53" t="s">
        <v>1621</v>
      </c>
    </row>
    <row r="1308" spans="1:17" x14ac:dyDescent="0.2">
      <c r="A1308" s="56" t="s">
        <v>3012</v>
      </c>
      <c r="B1308" s="35" t="s">
        <v>1700</v>
      </c>
      <c r="C1308" s="42" t="s">
        <v>1849</v>
      </c>
      <c r="D1308" s="42"/>
      <c r="E1308" s="55"/>
      <c r="F1308" s="42"/>
      <c r="G1308" s="55"/>
      <c r="H1308" s="42"/>
      <c r="I1308" s="44"/>
      <c r="J1308" s="44"/>
      <c r="K1308" s="44"/>
      <c r="L1308" s="44"/>
      <c r="M1308" s="44"/>
      <c r="N1308" s="44"/>
      <c r="O1308" s="44"/>
      <c r="P1308" s="44"/>
      <c r="Q1308" s="44"/>
    </row>
    <row r="1309" spans="1:17" ht="38.25" x14ac:dyDescent="0.2">
      <c r="A1309" s="56" t="s">
        <v>3013</v>
      </c>
      <c r="B1309" s="35" t="s">
        <v>1702</v>
      </c>
      <c r="C1309" s="52" t="s">
        <v>1621</v>
      </c>
      <c r="D1309" s="52">
        <v>43039</v>
      </c>
      <c r="E1309" s="43">
        <v>20.2</v>
      </c>
      <c r="F1309" s="46">
        <v>46502</v>
      </c>
      <c r="G1309" s="43">
        <v>16.8</v>
      </c>
      <c r="H1309" s="52" t="s">
        <v>1621</v>
      </c>
      <c r="I1309" s="53" t="s">
        <v>1621</v>
      </c>
      <c r="J1309" s="53">
        <v>34621</v>
      </c>
      <c r="K1309" s="53">
        <v>36265</v>
      </c>
      <c r="L1309" s="53">
        <v>40002</v>
      </c>
      <c r="M1309" s="53">
        <v>45399</v>
      </c>
      <c r="N1309" s="53" t="s">
        <v>1621</v>
      </c>
      <c r="O1309" s="53" t="s">
        <v>1621</v>
      </c>
      <c r="P1309" s="53" t="s">
        <v>1621</v>
      </c>
      <c r="Q1309" s="53" t="s">
        <v>1621</v>
      </c>
    </row>
    <row r="1310" spans="1:17" ht="38.25" x14ac:dyDescent="0.2">
      <c r="A1310" s="56" t="s">
        <v>3014</v>
      </c>
      <c r="B1310" s="35" t="s">
        <v>1704</v>
      </c>
      <c r="C1310" s="42" t="s">
        <v>1849</v>
      </c>
      <c r="D1310" s="42"/>
      <c r="E1310" s="55"/>
      <c r="F1310" s="42"/>
      <c r="G1310" s="55"/>
      <c r="H1310" s="42"/>
      <c r="I1310" s="44"/>
      <c r="J1310" s="44"/>
      <c r="K1310" s="44"/>
      <c r="L1310" s="44"/>
      <c r="M1310" s="44"/>
      <c r="N1310" s="44"/>
      <c r="O1310" s="44"/>
      <c r="P1310" s="44"/>
      <c r="Q1310" s="44"/>
    </row>
    <row r="1311" spans="1:17" x14ac:dyDescent="0.2">
      <c r="A1311" s="34" t="s">
        <v>3015</v>
      </c>
      <c r="B1311" s="35" t="s">
        <v>1706</v>
      </c>
      <c r="C1311" s="46">
        <v>74</v>
      </c>
      <c r="D1311" s="42">
        <v>37103</v>
      </c>
      <c r="E1311" s="43">
        <v>10.5</v>
      </c>
      <c r="F1311" s="42">
        <v>41443</v>
      </c>
      <c r="G1311" s="43">
        <v>11.3</v>
      </c>
      <c r="H1311" s="52">
        <v>19777</v>
      </c>
      <c r="I1311" s="47">
        <v>26779</v>
      </c>
      <c r="J1311" s="44">
        <v>28146</v>
      </c>
      <c r="K1311" s="44">
        <v>29992</v>
      </c>
      <c r="L1311" s="44">
        <v>33386</v>
      </c>
      <c r="M1311" s="47">
        <v>41711</v>
      </c>
      <c r="N1311" s="47">
        <v>46917</v>
      </c>
      <c r="O1311" s="47">
        <v>50928</v>
      </c>
      <c r="P1311" s="53">
        <v>56576</v>
      </c>
      <c r="Q1311" s="53" t="s">
        <v>1621</v>
      </c>
    </row>
    <row r="1312" spans="1:17" ht="25.5" x14ac:dyDescent="0.2">
      <c r="A1312" s="56" t="s">
        <v>3016</v>
      </c>
      <c r="B1312" s="35" t="s">
        <v>1708</v>
      </c>
      <c r="C1312" s="52">
        <v>21</v>
      </c>
      <c r="D1312" s="46">
        <v>41568</v>
      </c>
      <c r="E1312" s="43">
        <v>18.8</v>
      </c>
      <c r="F1312" s="46">
        <v>45715</v>
      </c>
      <c r="G1312" s="43">
        <v>19</v>
      </c>
      <c r="H1312" s="52">
        <v>22831</v>
      </c>
      <c r="I1312" s="47">
        <v>28117</v>
      </c>
      <c r="J1312" s="47">
        <v>30206</v>
      </c>
      <c r="K1312" s="47">
        <v>32790</v>
      </c>
      <c r="L1312" s="47">
        <v>36862</v>
      </c>
      <c r="M1312" s="53">
        <v>45687</v>
      </c>
      <c r="N1312" s="53">
        <v>54040</v>
      </c>
      <c r="O1312" s="53">
        <v>56461</v>
      </c>
      <c r="P1312" s="53" t="s">
        <v>1621</v>
      </c>
      <c r="Q1312" s="53" t="s">
        <v>1621</v>
      </c>
    </row>
    <row r="1313" spans="1:17" x14ac:dyDescent="0.2">
      <c r="A1313" s="56" t="s">
        <v>3017</v>
      </c>
      <c r="B1313" s="35" t="s">
        <v>1710</v>
      </c>
      <c r="C1313" s="52">
        <v>11</v>
      </c>
      <c r="D1313" s="52">
        <v>39905</v>
      </c>
      <c r="E1313" s="43">
        <v>5.9</v>
      </c>
      <c r="F1313" s="46">
        <v>46180</v>
      </c>
      <c r="G1313" s="43">
        <v>13.4</v>
      </c>
      <c r="H1313" s="52" t="s">
        <v>1621</v>
      </c>
      <c r="I1313" s="53">
        <v>27236</v>
      </c>
      <c r="J1313" s="53">
        <v>31281</v>
      </c>
      <c r="K1313" s="53">
        <v>34842</v>
      </c>
      <c r="L1313" s="53">
        <v>37431</v>
      </c>
      <c r="M1313" s="53">
        <v>50142</v>
      </c>
      <c r="N1313" s="53">
        <v>57652</v>
      </c>
      <c r="O1313" s="53" t="s">
        <v>1621</v>
      </c>
      <c r="P1313" s="53" t="s">
        <v>1621</v>
      </c>
      <c r="Q1313" s="53" t="s">
        <v>1621</v>
      </c>
    </row>
    <row r="1314" spans="1:17" ht="25.5" x14ac:dyDescent="0.2">
      <c r="A1314" s="56" t="s">
        <v>3018</v>
      </c>
      <c r="B1314" s="35" t="s">
        <v>1712</v>
      </c>
      <c r="C1314" s="46">
        <v>42</v>
      </c>
      <c r="D1314" s="46">
        <v>34397</v>
      </c>
      <c r="E1314" s="43">
        <v>7.6</v>
      </c>
      <c r="F1314" s="42">
        <v>38013</v>
      </c>
      <c r="G1314" s="43">
        <v>6.7</v>
      </c>
      <c r="H1314" s="52">
        <v>14445</v>
      </c>
      <c r="I1314" s="47">
        <v>24354</v>
      </c>
      <c r="J1314" s="47">
        <v>27279</v>
      </c>
      <c r="K1314" s="47">
        <v>28292</v>
      </c>
      <c r="L1314" s="44">
        <v>31215</v>
      </c>
      <c r="M1314" s="47">
        <v>38541</v>
      </c>
      <c r="N1314" s="47">
        <v>42710</v>
      </c>
      <c r="O1314" s="53">
        <v>44223</v>
      </c>
      <c r="P1314" s="53">
        <v>47758</v>
      </c>
      <c r="Q1314" s="53" t="s">
        <v>1621</v>
      </c>
    </row>
    <row r="1315" spans="1:17" ht="51" x14ac:dyDescent="0.2">
      <c r="A1315" s="34" t="s">
        <v>3019</v>
      </c>
      <c r="B1315" s="35" t="s">
        <v>1714</v>
      </c>
      <c r="C1315" s="42">
        <v>203</v>
      </c>
      <c r="D1315" s="42">
        <v>23239</v>
      </c>
      <c r="E1315" s="43">
        <v>9.9</v>
      </c>
      <c r="F1315" s="42">
        <v>26421</v>
      </c>
      <c r="G1315" s="43">
        <v>8.5</v>
      </c>
      <c r="H1315" s="42">
        <v>8669</v>
      </c>
      <c r="I1315" s="44">
        <v>11784</v>
      </c>
      <c r="J1315" s="44">
        <v>13480</v>
      </c>
      <c r="K1315" s="44">
        <v>15047</v>
      </c>
      <c r="L1315" s="44">
        <v>19405</v>
      </c>
      <c r="M1315" s="44">
        <v>26630</v>
      </c>
      <c r="N1315" s="44">
        <v>30874</v>
      </c>
      <c r="O1315" s="44">
        <v>33448</v>
      </c>
      <c r="P1315" s="47">
        <v>36611</v>
      </c>
      <c r="Q1315" s="53">
        <v>44948</v>
      </c>
    </row>
    <row r="1316" spans="1:17" ht="38.25" x14ac:dyDescent="0.2">
      <c r="A1316" s="56" t="s">
        <v>3020</v>
      </c>
      <c r="B1316" s="35" t="s">
        <v>1716</v>
      </c>
      <c r="C1316" s="46">
        <v>31</v>
      </c>
      <c r="D1316" s="46">
        <v>32156</v>
      </c>
      <c r="E1316" s="43">
        <v>11.7</v>
      </c>
      <c r="F1316" s="42">
        <v>34244</v>
      </c>
      <c r="G1316" s="43">
        <v>6.7</v>
      </c>
      <c r="H1316" s="52">
        <v>16889</v>
      </c>
      <c r="I1316" s="47">
        <v>24431</v>
      </c>
      <c r="J1316" s="44">
        <v>25247</v>
      </c>
      <c r="K1316" s="44">
        <v>25899</v>
      </c>
      <c r="L1316" s="47">
        <v>29033</v>
      </c>
      <c r="M1316" s="47">
        <v>36184</v>
      </c>
      <c r="N1316" s="47">
        <v>39212</v>
      </c>
      <c r="O1316" s="47">
        <v>41306</v>
      </c>
      <c r="P1316" s="53">
        <v>42609</v>
      </c>
      <c r="Q1316" s="53" t="s">
        <v>1621</v>
      </c>
    </row>
    <row r="1317" spans="1:17" ht="38.25" x14ac:dyDescent="0.2">
      <c r="A1317" s="56" t="s">
        <v>3021</v>
      </c>
      <c r="B1317" s="35" t="s">
        <v>1718</v>
      </c>
      <c r="C1317" s="46">
        <v>42</v>
      </c>
      <c r="D1317" s="46">
        <v>32627</v>
      </c>
      <c r="E1317" s="43">
        <v>6.4</v>
      </c>
      <c r="F1317" s="46">
        <v>37575</v>
      </c>
      <c r="G1317" s="43">
        <v>4.5999999999999996</v>
      </c>
      <c r="H1317" s="52">
        <v>15702</v>
      </c>
      <c r="I1317" s="47">
        <v>22452</v>
      </c>
      <c r="J1317" s="47">
        <v>24156</v>
      </c>
      <c r="K1317" s="47">
        <v>25339</v>
      </c>
      <c r="L1317" s="47">
        <v>29140</v>
      </c>
      <c r="M1317" s="47">
        <v>36527</v>
      </c>
      <c r="N1317" s="47">
        <v>41113</v>
      </c>
      <c r="O1317" s="47">
        <v>43895</v>
      </c>
      <c r="P1317" s="53">
        <v>47535</v>
      </c>
      <c r="Q1317" s="53" t="s">
        <v>1621</v>
      </c>
    </row>
    <row r="1318" spans="1:17" ht="25.5" x14ac:dyDescent="0.2">
      <c r="A1318" s="56" t="s">
        <v>3022</v>
      </c>
      <c r="B1318" s="35" t="s">
        <v>1720</v>
      </c>
      <c r="C1318" s="42">
        <v>131</v>
      </c>
      <c r="D1318" s="46">
        <v>17839</v>
      </c>
      <c r="E1318" s="43">
        <v>12.3</v>
      </c>
      <c r="F1318" s="42">
        <v>21020</v>
      </c>
      <c r="G1318" s="43">
        <v>11.3</v>
      </c>
      <c r="H1318" s="46">
        <v>7499</v>
      </c>
      <c r="I1318" s="44">
        <v>9849</v>
      </c>
      <c r="J1318" s="44">
        <v>10841</v>
      </c>
      <c r="K1318" s="44">
        <v>12052</v>
      </c>
      <c r="L1318" s="44">
        <v>14490</v>
      </c>
      <c r="M1318" s="44">
        <v>21487</v>
      </c>
      <c r="N1318" s="44">
        <v>24617</v>
      </c>
      <c r="O1318" s="44">
        <v>26418</v>
      </c>
      <c r="P1318" s="47">
        <v>28388</v>
      </c>
      <c r="Q1318" s="53">
        <v>36131</v>
      </c>
    </row>
    <row r="1319" spans="1:17" ht="25.5" x14ac:dyDescent="0.2">
      <c r="A1319" s="34" t="s">
        <v>3023</v>
      </c>
      <c r="B1319" s="35" t="s">
        <v>1722</v>
      </c>
      <c r="C1319" s="46">
        <v>76</v>
      </c>
      <c r="D1319" s="42">
        <v>35947</v>
      </c>
      <c r="E1319" s="43">
        <v>10</v>
      </c>
      <c r="F1319" s="42">
        <v>39493</v>
      </c>
      <c r="G1319" s="43">
        <v>7</v>
      </c>
      <c r="H1319" s="46">
        <v>17381</v>
      </c>
      <c r="I1319" s="44">
        <v>25294</v>
      </c>
      <c r="J1319" s="44">
        <v>27598</v>
      </c>
      <c r="K1319" s="44">
        <v>29706</v>
      </c>
      <c r="L1319" s="44">
        <v>32901</v>
      </c>
      <c r="M1319" s="47">
        <v>39558</v>
      </c>
      <c r="N1319" s="47">
        <v>45423</v>
      </c>
      <c r="O1319" s="47">
        <v>47619</v>
      </c>
      <c r="P1319" s="47">
        <v>50248</v>
      </c>
      <c r="Q1319" s="53" t="s">
        <v>1621</v>
      </c>
    </row>
    <row r="1320" spans="1:17" ht="25.5" x14ac:dyDescent="0.2">
      <c r="A1320" s="56" t="s">
        <v>3024</v>
      </c>
      <c r="B1320" s="35" t="s">
        <v>1724</v>
      </c>
      <c r="C1320" s="46">
        <v>31</v>
      </c>
      <c r="D1320" s="46">
        <v>35860</v>
      </c>
      <c r="E1320" s="43">
        <v>8.6999999999999993</v>
      </c>
      <c r="F1320" s="42">
        <v>36887</v>
      </c>
      <c r="G1320" s="43">
        <v>6</v>
      </c>
      <c r="H1320" s="52" t="s">
        <v>1621</v>
      </c>
      <c r="I1320" s="53">
        <v>25323</v>
      </c>
      <c r="J1320" s="47">
        <v>27326</v>
      </c>
      <c r="K1320" s="47">
        <v>29964</v>
      </c>
      <c r="L1320" s="44">
        <v>33410</v>
      </c>
      <c r="M1320" s="47">
        <v>39162</v>
      </c>
      <c r="N1320" s="47">
        <v>44538</v>
      </c>
      <c r="O1320" s="47">
        <v>47103</v>
      </c>
      <c r="P1320" s="53">
        <v>49284</v>
      </c>
      <c r="Q1320" s="53" t="s">
        <v>1621</v>
      </c>
    </row>
    <row r="1321" spans="1:17" x14ac:dyDescent="0.2">
      <c r="A1321" s="56" t="s">
        <v>3025</v>
      </c>
      <c r="B1321" s="35" t="s">
        <v>1726</v>
      </c>
      <c r="C1321" s="52" t="s">
        <v>1621</v>
      </c>
      <c r="D1321" s="52" t="s">
        <v>1621</v>
      </c>
      <c r="E1321" s="55"/>
      <c r="F1321" s="52" t="s">
        <v>1621</v>
      </c>
      <c r="G1321" s="55"/>
      <c r="H1321" s="52" t="s">
        <v>1621</v>
      </c>
      <c r="I1321" s="53" t="s">
        <v>1621</v>
      </c>
      <c r="J1321" s="53" t="s">
        <v>1621</v>
      </c>
      <c r="K1321" s="53" t="s">
        <v>1621</v>
      </c>
      <c r="L1321" s="53" t="s">
        <v>1621</v>
      </c>
      <c r="M1321" s="53" t="s">
        <v>1621</v>
      </c>
      <c r="N1321" s="53" t="s">
        <v>1621</v>
      </c>
      <c r="O1321" s="53" t="s">
        <v>1621</v>
      </c>
      <c r="P1321" s="53" t="s">
        <v>1621</v>
      </c>
      <c r="Q1321" s="53" t="s">
        <v>1621</v>
      </c>
    </row>
    <row r="1322" spans="1:17" x14ac:dyDescent="0.2">
      <c r="A1322" s="56" t="s">
        <v>3026</v>
      </c>
      <c r="B1322" s="35" t="s">
        <v>1728</v>
      </c>
      <c r="C1322" s="52" t="s">
        <v>1621</v>
      </c>
      <c r="D1322" s="52" t="s">
        <v>1621</v>
      </c>
      <c r="E1322" s="55"/>
      <c r="F1322" s="52">
        <v>53688</v>
      </c>
      <c r="G1322" s="55"/>
      <c r="H1322" s="52" t="s">
        <v>1621</v>
      </c>
      <c r="I1322" s="53" t="s">
        <v>1621</v>
      </c>
      <c r="J1322" s="53" t="s">
        <v>1621</v>
      </c>
      <c r="K1322" s="53" t="s">
        <v>1621</v>
      </c>
      <c r="L1322" s="53" t="s">
        <v>1621</v>
      </c>
      <c r="M1322" s="53" t="s">
        <v>1621</v>
      </c>
      <c r="N1322" s="53" t="s">
        <v>1621</v>
      </c>
      <c r="O1322" s="53" t="s">
        <v>1621</v>
      </c>
      <c r="P1322" s="53" t="s">
        <v>1621</v>
      </c>
      <c r="Q1322" s="53" t="s">
        <v>1621</v>
      </c>
    </row>
    <row r="1323" spans="1:17" ht="25.5" x14ac:dyDescent="0.2">
      <c r="A1323" s="56" t="s">
        <v>3027</v>
      </c>
      <c r="B1323" s="35" t="s">
        <v>1730</v>
      </c>
      <c r="C1323" s="52">
        <v>26</v>
      </c>
      <c r="D1323" s="52">
        <v>38798</v>
      </c>
      <c r="E1323" s="43">
        <v>4.7</v>
      </c>
      <c r="F1323" s="46">
        <v>44094</v>
      </c>
      <c r="G1323" s="43">
        <v>4.5</v>
      </c>
      <c r="H1323" s="52">
        <v>19542</v>
      </c>
      <c r="I1323" s="47">
        <v>24758</v>
      </c>
      <c r="J1323" s="47">
        <v>26934</v>
      </c>
      <c r="K1323" s="47">
        <v>28337</v>
      </c>
      <c r="L1323" s="53">
        <v>33002</v>
      </c>
      <c r="M1323" s="53">
        <v>45259</v>
      </c>
      <c r="N1323" s="53" t="s">
        <v>1621</v>
      </c>
      <c r="O1323" s="53" t="s">
        <v>1621</v>
      </c>
      <c r="P1323" s="53" t="s">
        <v>1621</v>
      </c>
      <c r="Q1323" s="53" t="s">
        <v>1621</v>
      </c>
    </row>
    <row r="1324" spans="1:17" ht="25.5" x14ac:dyDescent="0.2">
      <c r="A1324" s="56" t="s">
        <v>3028</v>
      </c>
      <c r="B1324" s="35" t="s">
        <v>1732</v>
      </c>
      <c r="C1324" s="52">
        <v>14</v>
      </c>
      <c r="D1324" s="42">
        <v>33223</v>
      </c>
      <c r="E1324" s="43">
        <v>20.3</v>
      </c>
      <c r="F1324" s="42">
        <v>34006</v>
      </c>
      <c r="G1324" s="43">
        <v>18.2</v>
      </c>
      <c r="H1324" s="52">
        <v>21968</v>
      </c>
      <c r="I1324" s="47">
        <v>27582</v>
      </c>
      <c r="J1324" s="47">
        <v>29639</v>
      </c>
      <c r="K1324" s="44">
        <v>30257</v>
      </c>
      <c r="L1324" s="44">
        <v>31383</v>
      </c>
      <c r="M1324" s="47">
        <v>35137</v>
      </c>
      <c r="N1324" s="47">
        <v>37058</v>
      </c>
      <c r="O1324" s="47">
        <v>39083</v>
      </c>
      <c r="P1324" s="53">
        <v>41521</v>
      </c>
      <c r="Q1324" s="53" t="s">
        <v>1621</v>
      </c>
    </row>
    <row r="1325" spans="1:17" ht="38.25" x14ac:dyDescent="0.2">
      <c r="A1325" s="34" t="s">
        <v>3029</v>
      </c>
      <c r="B1325" s="35" t="s">
        <v>1734</v>
      </c>
      <c r="C1325" s="46">
        <v>71</v>
      </c>
      <c r="D1325" s="52">
        <v>17025</v>
      </c>
      <c r="E1325" s="55"/>
      <c r="F1325" s="46">
        <v>19240</v>
      </c>
      <c r="G1325" s="43">
        <v>10.199999999999999</v>
      </c>
      <c r="H1325" s="52" t="s">
        <v>1621</v>
      </c>
      <c r="I1325" s="53">
        <v>7362</v>
      </c>
      <c r="J1325" s="53">
        <v>8724</v>
      </c>
      <c r="K1325" s="53">
        <v>10019</v>
      </c>
      <c r="L1325" s="53">
        <v>13202</v>
      </c>
      <c r="M1325" s="47">
        <v>21360</v>
      </c>
      <c r="N1325" s="47">
        <v>24387</v>
      </c>
      <c r="O1325" s="53">
        <v>26981</v>
      </c>
      <c r="P1325" s="53">
        <v>29326</v>
      </c>
      <c r="Q1325" s="53" t="s">
        <v>1621</v>
      </c>
    </row>
    <row r="1326" spans="1:17" x14ac:dyDescent="0.2">
      <c r="A1326" s="56" t="s">
        <v>3030</v>
      </c>
      <c r="B1326" s="35" t="s">
        <v>1736</v>
      </c>
      <c r="C1326" s="52">
        <v>21</v>
      </c>
      <c r="D1326" s="52">
        <v>20561</v>
      </c>
      <c r="E1326" s="55"/>
      <c r="F1326" s="52">
        <v>21005</v>
      </c>
      <c r="G1326" s="55"/>
      <c r="H1326" s="52" t="s">
        <v>1621</v>
      </c>
      <c r="I1326" s="53" t="s">
        <v>1621</v>
      </c>
      <c r="J1326" s="53" t="s">
        <v>1621</v>
      </c>
      <c r="K1326" s="53" t="s">
        <v>1621</v>
      </c>
      <c r="L1326" s="53" t="s">
        <v>1621</v>
      </c>
      <c r="M1326" s="53">
        <v>23405</v>
      </c>
      <c r="N1326" s="53" t="s">
        <v>1621</v>
      </c>
      <c r="O1326" s="53" t="s">
        <v>1621</v>
      </c>
      <c r="P1326" s="53" t="s">
        <v>1621</v>
      </c>
      <c r="Q1326" s="53" t="s">
        <v>1621</v>
      </c>
    </row>
    <row r="1327" spans="1:17" ht="25.5" x14ac:dyDescent="0.2">
      <c r="A1327" s="56" t="s">
        <v>3031</v>
      </c>
      <c r="B1327" s="35" t="s">
        <v>1738</v>
      </c>
      <c r="C1327" s="46">
        <v>50</v>
      </c>
      <c r="D1327" s="52">
        <v>15582</v>
      </c>
      <c r="E1327" s="55"/>
      <c r="F1327" s="46">
        <v>18513</v>
      </c>
      <c r="G1327" s="43">
        <v>12.9</v>
      </c>
      <c r="H1327" s="52">
        <v>4757</v>
      </c>
      <c r="I1327" s="53">
        <v>6772</v>
      </c>
      <c r="J1327" s="47">
        <v>8003</v>
      </c>
      <c r="K1327" s="53">
        <v>9092</v>
      </c>
      <c r="L1327" s="53">
        <v>12122</v>
      </c>
      <c r="M1327" s="53">
        <v>20286</v>
      </c>
      <c r="N1327" s="53">
        <v>23986</v>
      </c>
      <c r="O1327" s="53">
        <v>24968</v>
      </c>
      <c r="P1327" s="53">
        <v>28534</v>
      </c>
      <c r="Q1327" s="53" t="s">
        <v>1621</v>
      </c>
    </row>
    <row r="1328" spans="1:17" ht="25.5" x14ac:dyDescent="0.2">
      <c r="A1328" s="34" t="s">
        <v>3032</v>
      </c>
      <c r="B1328" s="35" t="s">
        <v>1740</v>
      </c>
      <c r="C1328" s="46">
        <v>64</v>
      </c>
      <c r="D1328" s="46">
        <v>40194</v>
      </c>
      <c r="E1328" s="43">
        <v>10.8</v>
      </c>
      <c r="F1328" s="42">
        <v>47321</v>
      </c>
      <c r="G1328" s="43">
        <v>14.7</v>
      </c>
      <c r="H1328" s="46">
        <v>22264</v>
      </c>
      <c r="I1328" s="44">
        <v>27364</v>
      </c>
      <c r="J1328" s="44">
        <v>29173</v>
      </c>
      <c r="K1328" s="44">
        <v>31453</v>
      </c>
      <c r="L1328" s="44">
        <v>35462</v>
      </c>
      <c r="M1328" s="47">
        <v>45195</v>
      </c>
      <c r="N1328" s="47">
        <v>51554</v>
      </c>
      <c r="O1328" s="53">
        <v>56574</v>
      </c>
      <c r="P1328" s="53">
        <v>63618</v>
      </c>
      <c r="Q1328" s="53" t="s">
        <v>1621</v>
      </c>
    </row>
    <row r="1329" spans="1:17" x14ac:dyDescent="0.2">
      <c r="A1329" s="56" t="s">
        <v>3033</v>
      </c>
      <c r="B1329" s="35" t="s">
        <v>1742</v>
      </c>
      <c r="C1329" s="52" t="s">
        <v>1621</v>
      </c>
      <c r="D1329" s="52">
        <v>29629</v>
      </c>
      <c r="E1329" s="43">
        <v>-6.2</v>
      </c>
      <c r="F1329" s="46">
        <v>33777</v>
      </c>
      <c r="G1329" s="43">
        <v>0.9</v>
      </c>
      <c r="H1329" s="52" t="s">
        <v>1621</v>
      </c>
      <c r="I1329" s="53" t="s">
        <v>1621</v>
      </c>
      <c r="J1329" s="53">
        <v>26242</v>
      </c>
      <c r="K1329" s="47">
        <v>26699</v>
      </c>
      <c r="L1329" s="53">
        <v>27707</v>
      </c>
      <c r="M1329" s="53">
        <v>33572</v>
      </c>
      <c r="N1329" s="53" t="s">
        <v>1621</v>
      </c>
      <c r="O1329" s="53" t="s">
        <v>1621</v>
      </c>
      <c r="P1329" s="53" t="s">
        <v>1621</v>
      </c>
      <c r="Q1329" s="53" t="s">
        <v>1621</v>
      </c>
    </row>
    <row r="1330" spans="1:17" ht="51" x14ac:dyDescent="0.2">
      <c r="A1330" s="56" t="s">
        <v>3034</v>
      </c>
      <c r="B1330" s="35" t="s">
        <v>1744</v>
      </c>
      <c r="C1330" s="52" t="s">
        <v>1621</v>
      </c>
      <c r="D1330" s="52" t="s">
        <v>1621</v>
      </c>
      <c r="E1330" s="55"/>
      <c r="F1330" s="52" t="s">
        <v>1621</v>
      </c>
      <c r="G1330" s="55"/>
      <c r="H1330" s="52" t="s">
        <v>1621</v>
      </c>
      <c r="I1330" s="53" t="s">
        <v>1621</v>
      </c>
      <c r="J1330" s="53" t="s">
        <v>1621</v>
      </c>
      <c r="K1330" s="53" t="s">
        <v>1621</v>
      </c>
      <c r="L1330" s="53" t="s">
        <v>1621</v>
      </c>
      <c r="M1330" s="53" t="s">
        <v>1621</v>
      </c>
      <c r="N1330" s="53" t="s">
        <v>1621</v>
      </c>
      <c r="O1330" s="53" t="s">
        <v>1621</v>
      </c>
      <c r="P1330" s="53" t="s">
        <v>1621</v>
      </c>
      <c r="Q1330" s="53" t="s">
        <v>1621</v>
      </c>
    </row>
    <row r="1331" spans="1:17" ht="25.5" x14ac:dyDescent="0.2">
      <c r="A1331" s="56" t="s">
        <v>3035</v>
      </c>
      <c r="B1331" s="35" t="s">
        <v>1746</v>
      </c>
      <c r="C1331" s="52" t="s">
        <v>1621</v>
      </c>
      <c r="D1331" s="52" t="s">
        <v>1621</v>
      </c>
      <c r="E1331" s="55"/>
      <c r="F1331" s="52" t="s">
        <v>1621</v>
      </c>
      <c r="G1331" s="55"/>
      <c r="H1331" s="52" t="s">
        <v>1621</v>
      </c>
      <c r="I1331" s="53" t="s">
        <v>1621</v>
      </c>
      <c r="J1331" s="53" t="s">
        <v>1621</v>
      </c>
      <c r="K1331" s="53" t="s">
        <v>1621</v>
      </c>
      <c r="L1331" s="53" t="s">
        <v>1621</v>
      </c>
      <c r="M1331" s="53" t="s">
        <v>1621</v>
      </c>
      <c r="N1331" s="53" t="s">
        <v>1621</v>
      </c>
      <c r="O1331" s="53" t="s">
        <v>1621</v>
      </c>
      <c r="P1331" s="53" t="s">
        <v>1621</v>
      </c>
      <c r="Q1331" s="53" t="s">
        <v>1621</v>
      </c>
    </row>
    <row r="1332" spans="1:17" x14ac:dyDescent="0.2">
      <c r="A1332" s="56" t="s">
        <v>3036</v>
      </c>
      <c r="B1332" s="35" t="s">
        <v>1748</v>
      </c>
      <c r="C1332" s="52">
        <v>22</v>
      </c>
      <c r="D1332" s="46">
        <v>37929</v>
      </c>
      <c r="E1332" s="43">
        <v>2.9</v>
      </c>
      <c r="F1332" s="46">
        <v>42652</v>
      </c>
      <c r="G1332" s="43">
        <v>5.2</v>
      </c>
      <c r="H1332" s="52">
        <v>21229</v>
      </c>
      <c r="I1332" s="47">
        <v>28290</v>
      </c>
      <c r="J1332" s="47">
        <v>30871</v>
      </c>
      <c r="K1332" s="47">
        <v>32913</v>
      </c>
      <c r="L1332" s="47">
        <v>36479</v>
      </c>
      <c r="M1332" s="47">
        <v>44087</v>
      </c>
      <c r="N1332" s="53">
        <v>46729</v>
      </c>
      <c r="O1332" s="53">
        <v>48661</v>
      </c>
      <c r="P1332" s="53" t="s">
        <v>1621</v>
      </c>
      <c r="Q1332" s="53" t="s">
        <v>1621</v>
      </c>
    </row>
    <row r="1333" spans="1:17" ht="38.25" x14ac:dyDescent="0.2">
      <c r="A1333" s="56" t="s">
        <v>3037</v>
      </c>
      <c r="B1333" s="35" t="s">
        <v>1750</v>
      </c>
      <c r="C1333" s="52">
        <v>31</v>
      </c>
      <c r="D1333" s="52">
        <v>46804</v>
      </c>
      <c r="E1333" s="43">
        <v>5.5</v>
      </c>
      <c r="F1333" s="46">
        <v>52314</v>
      </c>
      <c r="G1333" s="43">
        <v>18.7</v>
      </c>
      <c r="H1333" s="52">
        <v>22202</v>
      </c>
      <c r="I1333" s="47">
        <v>28520</v>
      </c>
      <c r="J1333" s="47">
        <v>29780</v>
      </c>
      <c r="K1333" s="47">
        <v>32758</v>
      </c>
      <c r="L1333" s="53">
        <v>38236</v>
      </c>
      <c r="M1333" s="53">
        <v>53372</v>
      </c>
      <c r="N1333" s="53">
        <v>61016</v>
      </c>
      <c r="O1333" s="53">
        <v>64972</v>
      </c>
      <c r="P1333" s="53" t="s">
        <v>1621</v>
      </c>
      <c r="Q1333" s="53" t="s">
        <v>1621</v>
      </c>
    </row>
    <row r="1334" spans="1:17" ht="25.5" x14ac:dyDescent="0.2">
      <c r="A1334" s="56" t="s">
        <v>3038</v>
      </c>
      <c r="B1334" s="35" t="s">
        <v>1752</v>
      </c>
      <c r="C1334" s="52" t="s">
        <v>1621</v>
      </c>
      <c r="D1334" s="52" t="s">
        <v>1621</v>
      </c>
      <c r="E1334" s="55"/>
      <c r="F1334" s="52" t="s">
        <v>1621</v>
      </c>
      <c r="G1334" s="55"/>
      <c r="H1334" s="52" t="s">
        <v>1621</v>
      </c>
      <c r="I1334" s="53" t="s">
        <v>1621</v>
      </c>
      <c r="J1334" s="53" t="s">
        <v>1621</v>
      </c>
      <c r="K1334" s="53" t="s">
        <v>1621</v>
      </c>
      <c r="L1334" s="53" t="s">
        <v>1621</v>
      </c>
      <c r="M1334" s="53" t="s">
        <v>1621</v>
      </c>
      <c r="N1334" s="53" t="s">
        <v>1621</v>
      </c>
      <c r="O1334" s="53" t="s">
        <v>1621</v>
      </c>
      <c r="P1334" s="53" t="s">
        <v>1621</v>
      </c>
      <c r="Q1334" s="53" t="s">
        <v>1621</v>
      </c>
    </row>
    <row r="1335" spans="1:17" ht="25.5" x14ac:dyDescent="0.2">
      <c r="A1335" s="34" t="s">
        <v>3039</v>
      </c>
      <c r="B1335" s="35" t="s">
        <v>1754</v>
      </c>
      <c r="C1335" s="46">
        <v>98</v>
      </c>
      <c r="D1335" s="46">
        <v>46220</v>
      </c>
      <c r="E1335" s="43">
        <v>13.6</v>
      </c>
      <c r="F1335" s="42">
        <v>56799</v>
      </c>
      <c r="G1335" s="43">
        <v>19.100000000000001</v>
      </c>
      <c r="H1335" s="46">
        <v>22853</v>
      </c>
      <c r="I1335" s="44">
        <v>28113</v>
      </c>
      <c r="J1335" s="44">
        <v>31080</v>
      </c>
      <c r="K1335" s="44">
        <v>34098</v>
      </c>
      <c r="L1335" s="47">
        <v>39777</v>
      </c>
      <c r="M1335" s="47">
        <v>54830</v>
      </c>
      <c r="N1335" s="47">
        <v>63283</v>
      </c>
      <c r="O1335" s="47">
        <v>68261</v>
      </c>
      <c r="P1335" s="53">
        <v>74617</v>
      </c>
      <c r="Q1335" s="53" t="s">
        <v>1621</v>
      </c>
    </row>
    <row r="1336" spans="1:17" ht="38.25" x14ac:dyDescent="0.2">
      <c r="A1336" s="56" t="s">
        <v>3040</v>
      </c>
      <c r="B1336" s="35" t="s">
        <v>1756</v>
      </c>
      <c r="C1336" s="46">
        <v>66</v>
      </c>
      <c r="D1336" s="46">
        <v>45961</v>
      </c>
      <c r="E1336" s="43">
        <v>11.5</v>
      </c>
      <c r="F1336" s="42">
        <v>54346</v>
      </c>
      <c r="G1336" s="43">
        <v>12.1</v>
      </c>
      <c r="H1336" s="46">
        <v>22969</v>
      </c>
      <c r="I1336" s="47">
        <v>27998</v>
      </c>
      <c r="J1336" s="47">
        <v>30655</v>
      </c>
      <c r="K1336" s="47">
        <v>33917</v>
      </c>
      <c r="L1336" s="47">
        <v>39135</v>
      </c>
      <c r="M1336" s="47">
        <v>53732</v>
      </c>
      <c r="N1336" s="47">
        <v>63109</v>
      </c>
      <c r="O1336" s="47">
        <v>68789</v>
      </c>
      <c r="P1336" s="53">
        <v>75408</v>
      </c>
      <c r="Q1336" s="53" t="s">
        <v>1621</v>
      </c>
    </row>
    <row r="1337" spans="1:17" ht="38.25" x14ac:dyDescent="0.2">
      <c r="A1337" s="56" t="s">
        <v>3041</v>
      </c>
      <c r="B1337" s="35" t="s">
        <v>1758</v>
      </c>
      <c r="C1337" s="52">
        <v>11</v>
      </c>
      <c r="D1337" s="52">
        <v>43266</v>
      </c>
      <c r="E1337" s="43">
        <v>24.6</v>
      </c>
      <c r="F1337" s="52">
        <v>55131</v>
      </c>
      <c r="G1337" s="43">
        <v>20.5</v>
      </c>
      <c r="H1337" s="52" t="s">
        <v>1621</v>
      </c>
      <c r="I1337" s="47">
        <v>26612</v>
      </c>
      <c r="J1337" s="53">
        <v>28621</v>
      </c>
      <c r="K1337" s="47">
        <v>31966</v>
      </c>
      <c r="L1337" s="53">
        <v>36421</v>
      </c>
      <c r="M1337" s="53">
        <v>52899</v>
      </c>
      <c r="N1337" s="53" t="s">
        <v>1621</v>
      </c>
      <c r="O1337" s="53" t="s">
        <v>1621</v>
      </c>
      <c r="P1337" s="53" t="s">
        <v>1621</v>
      </c>
      <c r="Q1337" s="53" t="s">
        <v>1621</v>
      </c>
    </row>
    <row r="1338" spans="1:17" ht="38.25" x14ac:dyDescent="0.2">
      <c r="A1338" s="56" t="s">
        <v>3042</v>
      </c>
      <c r="B1338" s="35" t="s">
        <v>1760</v>
      </c>
      <c r="C1338" s="52">
        <v>22</v>
      </c>
      <c r="D1338" s="52">
        <v>48352</v>
      </c>
      <c r="E1338" s="55"/>
      <c r="F1338" s="52">
        <v>65138</v>
      </c>
      <c r="G1338" s="55"/>
      <c r="H1338" s="52">
        <v>21536</v>
      </c>
      <c r="I1338" s="53">
        <v>28680</v>
      </c>
      <c r="J1338" s="53">
        <v>32000</v>
      </c>
      <c r="K1338" s="47">
        <v>34914</v>
      </c>
      <c r="L1338" s="53">
        <v>41579</v>
      </c>
      <c r="M1338" s="53">
        <v>56487</v>
      </c>
      <c r="N1338" s="53" t="s">
        <v>1621</v>
      </c>
      <c r="O1338" s="53" t="s">
        <v>1621</v>
      </c>
      <c r="P1338" s="53" t="s">
        <v>1621</v>
      </c>
      <c r="Q1338" s="53" t="s">
        <v>1621</v>
      </c>
    </row>
    <row r="1339" spans="1:17" ht="25.5" x14ac:dyDescent="0.2">
      <c r="A1339" s="34" t="s">
        <v>3043</v>
      </c>
      <c r="B1339" s="35" t="s">
        <v>1227</v>
      </c>
      <c r="C1339" s="52">
        <v>23</v>
      </c>
      <c r="D1339" s="52">
        <v>31852</v>
      </c>
      <c r="E1339" s="43">
        <v>5.4</v>
      </c>
      <c r="F1339" s="46">
        <v>33231</v>
      </c>
      <c r="G1339" s="43">
        <v>4.7</v>
      </c>
      <c r="H1339" s="52" t="s">
        <v>1621</v>
      </c>
      <c r="I1339" s="53">
        <v>18697</v>
      </c>
      <c r="J1339" s="53">
        <v>20403</v>
      </c>
      <c r="K1339" s="53">
        <v>22050</v>
      </c>
      <c r="L1339" s="53">
        <v>28470</v>
      </c>
      <c r="M1339" s="47">
        <v>35758</v>
      </c>
      <c r="N1339" s="53">
        <v>39884</v>
      </c>
      <c r="O1339" s="53">
        <v>41137</v>
      </c>
      <c r="P1339" s="53" t="s">
        <v>1621</v>
      </c>
      <c r="Q1339" s="53" t="s">
        <v>1621</v>
      </c>
    </row>
    <row r="1340" spans="1:17" x14ac:dyDescent="0.2">
      <c r="A1340" s="56" t="s">
        <v>3044</v>
      </c>
      <c r="B1340" s="35" t="s">
        <v>1763</v>
      </c>
      <c r="C1340" s="52">
        <v>23</v>
      </c>
      <c r="D1340" s="52">
        <v>31852</v>
      </c>
      <c r="E1340" s="43">
        <v>5.4</v>
      </c>
      <c r="F1340" s="46">
        <v>33231</v>
      </c>
      <c r="G1340" s="43">
        <v>4.7</v>
      </c>
      <c r="H1340" s="52" t="s">
        <v>1621</v>
      </c>
      <c r="I1340" s="53">
        <v>18697</v>
      </c>
      <c r="J1340" s="53">
        <v>20403</v>
      </c>
      <c r="K1340" s="53">
        <v>22050</v>
      </c>
      <c r="L1340" s="53">
        <v>28470</v>
      </c>
      <c r="M1340" s="47">
        <v>35758</v>
      </c>
      <c r="N1340" s="53">
        <v>39884</v>
      </c>
      <c r="O1340" s="53">
        <v>41137</v>
      </c>
      <c r="P1340" s="53" t="s">
        <v>1621</v>
      </c>
      <c r="Q1340" s="53" t="s">
        <v>1621</v>
      </c>
    </row>
    <row r="1341" spans="1:17" ht="38.25" x14ac:dyDescent="0.2">
      <c r="A1341" s="34" t="s">
        <v>3045</v>
      </c>
      <c r="B1341" s="35" t="s">
        <v>1765</v>
      </c>
      <c r="C1341" s="46">
        <v>113</v>
      </c>
      <c r="D1341" s="42">
        <v>36355</v>
      </c>
      <c r="E1341" s="43">
        <v>4.8</v>
      </c>
      <c r="F1341" s="42">
        <v>42464</v>
      </c>
      <c r="G1341" s="43">
        <v>7.9</v>
      </c>
      <c r="H1341" s="52">
        <v>15491</v>
      </c>
      <c r="I1341" s="44">
        <v>23248</v>
      </c>
      <c r="J1341" s="44">
        <v>25003</v>
      </c>
      <c r="K1341" s="44">
        <v>27738</v>
      </c>
      <c r="L1341" s="44">
        <v>32137</v>
      </c>
      <c r="M1341" s="47">
        <v>41730</v>
      </c>
      <c r="N1341" s="47">
        <v>48047</v>
      </c>
      <c r="O1341" s="47">
        <v>52723</v>
      </c>
      <c r="P1341" s="47">
        <v>58258</v>
      </c>
      <c r="Q1341" s="53" t="s">
        <v>1621</v>
      </c>
    </row>
    <row r="1342" spans="1:17" ht="25.5" x14ac:dyDescent="0.2">
      <c r="A1342" s="56" t="s">
        <v>3046</v>
      </c>
      <c r="B1342" s="35" t="s">
        <v>1767</v>
      </c>
      <c r="C1342" s="46">
        <v>32</v>
      </c>
      <c r="D1342" s="52">
        <v>31968</v>
      </c>
      <c r="E1342" s="43">
        <v>11.6</v>
      </c>
      <c r="F1342" s="46">
        <v>41405</v>
      </c>
      <c r="G1342" s="43">
        <v>11.4</v>
      </c>
      <c r="H1342" s="52" t="s">
        <v>1621</v>
      </c>
      <c r="I1342" s="53">
        <v>21599</v>
      </c>
      <c r="J1342" s="44">
        <v>23483</v>
      </c>
      <c r="K1342" s="47">
        <v>24938</v>
      </c>
      <c r="L1342" s="47">
        <v>27981</v>
      </c>
      <c r="M1342" s="53">
        <v>39662</v>
      </c>
      <c r="N1342" s="53">
        <v>47920</v>
      </c>
      <c r="O1342" s="53">
        <v>52552</v>
      </c>
      <c r="P1342" s="53" t="s">
        <v>1621</v>
      </c>
      <c r="Q1342" s="53" t="s">
        <v>1621</v>
      </c>
    </row>
    <row r="1343" spans="1:17" ht="38.25" x14ac:dyDescent="0.2">
      <c r="A1343" s="56" t="s">
        <v>3047</v>
      </c>
      <c r="B1343" s="35" t="s">
        <v>1769</v>
      </c>
      <c r="C1343" s="52">
        <v>17</v>
      </c>
      <c r="D1343" s="52">
        <v>33677</v>
      </c>
      <c r="E1343" s="43">
        <v>5.3</v>
      </c>
      <c r="F1343" s="46">
        <v>44222</v>
      </c>
      <c r="G1343" s="43">
        <v>11.2</v>
      </c>
      <c r="H1343" s="52" t="s">
        <v>1621</v>
      </c>
      <c r="I1343" s="53">
        <v>22895</v>
      </c>
      <c r="J1343" s="53">
        <v>24732</v>
      </c>
      <c r="K1343" s="53">
        <v>26048</v>
      </c>
      <c r="L1343" s="47">
        <v>30000</v>
      </c>
      <c r="M1343" s="53">
        <v>41549</v>
      </c>
      <c r="N1343" s="53" t="s">
        <v>1621</v>
      </c>
      <c r="O1343" s="53" t="s">
        <v>1621</v>
      </c>
      <c r="P1343" s="53" t="s">
        <v>1621</v>
      </c>
      <c r="Q1343" s="53" t="s">
        <v>1621</v>
      </c>
    </row>
    <row r="1344" spans="1:17" ht="38.25" x14ac:dyDescent="0.2">
      <c r="A1344" s="56" t="s">
        <v>3048</v>
      </c>
      <c r="B1344" s="35" t="s">
        <v>1771</v>
      </c>
      <c r="C1344" s="46">
        <v>37</v>
      </c>
      <c r="D1344" s="42">
        <v>40525</v>
      </c>
      <c r="E1344" s="43">
        <v>2.9</v>
      </c>
      <c r="F1344" s="42">
        <v>43754</v>
      </c>
      <c r="G1344" s="43">
        <v>5</v>
      </c>
      <c r="H1344" s="52">
        <v>21454</v>
      </c>
      <c r="I1344" s="47">
        <v>28440</v>
      </c>
      <c r="J1344" s="47">
        <v>30994</v>
      </c>
      <c r="K1344" s="47">
        <v>32957</v>
      </c>
      <c r="L1344" s="47">
        <v>36860</v>
      </c>
      <c r="M1344" s="47">
        <v>43076</v>
      </c>
      <c r="N1344" s="53">
        <v>47600</v>
      </c>
      <c r="O1344" s="53">
        <v>50121</v>
      </c>
      <c r="P1344" s="53">
        <v>58290</v>
      </c>
      <c r="Q1344" s="53" t="s">
        <v>1621</v>
      </c>
    </row>
    <row r="1345" spans="1:17" ht="25.5" x14ac:dyDescent="0.2">
      <c r="A1345" s="56" t="s">
        <v>3049</v>
      </c>
      <c r="B1345" s="35" t="s">
        <v>1773</v>
      </c>
      <c r="C1345" s="52">
        <v>11</v>
      </c>
      <c r="D1345" s="52">
        <v>40862</v>
      </c>
      <c r="E1345" s="43">
        <v>5.4</v>
      </c>
      <c r="F1345" s="46">
        <v>48832</v>
      </c>
      <c r="G1345" s="43">
        <v>11.6</v>
      </c>
      <c r="H1345" s="52" t="s">
        <v>1621</v>
      </c>
      <c r="I1345" s="53">
        <v>28224</v>
      </c>
      <c r="J1345" s="53">
        <v>31362</v>
      </c>
      <c r="K1345" s="53">
        <v>32302</v>
      </c>
      <c r="L1345" s="53">
        <v>35117</v>
      </c>
      <c r="M1345" s="53">
        <v>49961</v>
      </c>
      <c r="N1345" s="53" t="s">
        <v>1621</v>
      </c>
      <c r="O1345" s="53" t="s">
        <v>1621</v>
      </c>
      <c r="P1345" s="53" t="s">
        <v>1621</v>
      </c>
      <c r="Q1345" s="53" t="s">
        <v>1621</v>
      </c>
    </row>
    <row r="1346" spans="1:17" ht="25.5" x14ac:dyDescent="0.2">
      <c r="A1346" s="56" t="s">
        <v>3050</v>
      </c>
      <c r="B1346" s="35" t="s">
        <v>1775</v>
      </c>
      <c r="C1346" s="52" t="s">
        <v>1621</v>
      </c>
      <c r="D1346" s="52" t="s">
        <v>1621</v>
      </c>
      <c r="E1346" s="55"/>
      <c r="F1346" s="52" t="s">
        <v>1621</v>
      </c>
      <c r="G1346" s="55"/>
      <c r="H1346" s="52" t="s">
        <v>1621</v>
      </c>
      <c r="I1346" s="53" t="s">
        <v>1621</v>
      </c>
      <c r="J1346" s="53" t="s">
        <v>1621</v>
      </c>
      <c r="K1346" s="53" t="s">
        <v>1621</v>
      </c>
      <c r="L1346" s="53" t="s">
        <v>1621</v>
      </c>
      <c r="M1346" s="53" t="s">
        <v>1621</v>
      </c>
      <c r="N1346" s="53" t="s">
        <v>1621</v>
      </c>
      <c r="O1346" s="53" t="s">
        <v>1621</v>
      </c>
      <c r="P1346" s="53" t="s">
        <v>1621</v>
      </c>
      <c r="Q1346" s="53" t="s">
        <v>1621</v>
      </c>
    </row>
    <row r="1347" spans="1:17" ht="25.5" x14ac:dyDescent="0.2">
      <c r="A1347" s="56" t="s">
        <v>3051</v>
      </c>
      <c r="B1347" s="35" t="s">
        <v>1777</v>
      </c>
      <c r="C1347" s="52" t="s">
        <v>1621</v>
      </c>
      <c r="D1347" s="52">
        <v>34946</v>
      </c>
      <c r="E1347" s="43">
        <v>8.8000000000000007</v>
      </c>
      <c r="F1347" s="52">
        <v>39179</v>
      </c>
      <c r="G1347" s="43">
        <v>5.5</v>
      </c>
      <c r="H1347" s="52" t="s">
        <v>1621</v>
      </c>
      <c r="I1347" s="53" t="s">
        <v>1621</v>
      </c>
      <c r="J1347" s="53" t="s">
        <v>1621</v>
      </c>
      <c r="K1347" s="53" t="s">
        <v>1621</v>
      </c>
      <c r="L1347" s="53" t="s">
        <v>1621</v>
      </c>
      <c r="M1347" s="53" t="s">
        <v>1621</v>
      </c>
      <c r="N1347" s="53" t="s">
        <v>1621</v>
      </c>
      <c r="O1347" s="53" t="s">
        <v>1621</v>
      </c>
      <c r="P1347" s="53" t="s">
        <v>1621</v>
      </c>
      <c r="Q1347" s="53" t="s">
        <v>1621</v>
      </c>
    </row>
    <row r="1348" spans="1:17" x14ac:dyDescent="0.2">
      <c r="A1348" s="56" t="s">
        <v>3052</v>
      </c>
      <c r="B1348" s="35" t="s">
        <v>1779</v>
      </c>
      <c r="C1348" s="52" t="s">
        <v>1621</v>
      </c>
      <c r="D1348" s="52" t="s">
        <v>1621</v>
      </c>
      <c r="E1348" s="55"/>
      <c r="F1348" s="52">
        <v>30329</v>
      </c>
      <c r="G1348" s="43">
        <v>-6.8</v>
      </c>
      <c r="H1348" s="52" t="s">
        <v>1621</v>
      </c>
      <c r="I1348" s="53" t="s">
        <v>1621</v>
      </c>
      <c r="J1348" s="53" t="s">
        <v>1621</v>
      </c>
      <c r="K1348" s="53" t="s">
        <v>1621</v>
      </c>
      <c r="L1348" s="53" t="s">
        <v>1621</v>
      </c>
      <c r="M1348" s="53" t="s">
        <v>1621</v>
      </c>
      <c r="N1348" s="53" t="s">
        <v>1621</v>
      </c>
      <c r="O1348" s="53" t="s">
        <v>1621</v>
      </c>
      <c r="P1348" s="53" t="s">
        <v>1621</v>
      </c>
      <c r="Q1348" s="53" t="s">
        <v>1621</v>
      </c>
    </row>
    <row r="1349" spans="1:17" ht="38.25" x14ac:dyDescent="0.2">
      <c r="A1349" s="34" t="s">
        <v>3053</v>
      </c>
      <c r="B1349" s="35" t="s">
        <v>1781</v>
      </c>
      <c r="C1349" s="46">
        <v>68</v>
      </c>
      <c r="D1349" s="42">
        <v>26099</v>
      </c>
      <c r="E1349" s="43">
        <v>10</v>
      </c>
      <c r="F1349" s="46">
        <v>31643</v>
      </c>
      <c r="G1349" s="43">
        <v>8.1</v>
      </c>
      <c r="H1349" s="46">
        <v>8605</v>
      </c>
      <c r="I1349" s="53">
        <v>13986</v>
      </c>
      <c r="J1349" s="47">
        <v>17013</v>
      </c>
      <c r="K1349" s="47">
        <v>20030</v>
      </c>
      <c r="L1349" s="44">
        <v>23093</v>
      </c>
      <c r="M1349" s="47">
        <v>29047</v>
      </c>
      <c r="N1349" s="47">
        <v>35460</v>
      </c>
      <c r="O1349" s="53">
        <v>39417</v>
      </c>
      <c r="P1349" s="53">
        <v>42237</v>
      </c>
      <c r="Q1349" s="53" t="s">
        <v>1621</v>
      </c>
    </row>
    <row r="1350" spans="1:17" ht="25.5" x14ac:dyDescent="0.2">
      <c r="A1350" s="56" t="s">
        <v>3054</v>
      </c>
      <c r="B1350" s="35" t="s">
        <v>1783</v>
      </c>
      <c r="C1350" s="52">
        <v>8</v>
      </c>
      <c r="D1350" s="52">
        <v>35621</v>
      </c>
      <c r="E1350" s="43">
        <v>3.1</v>
      </c>
      <c r="F1350" s="52">
        <v>41873</v>
      </c>
      <c r="G1350" s="43">
        <v>-1.7</v>
      </c>
      <c r="H1350" s="52" t="s">
        <v>1621</v>
      </c>
      <c r="I1350" s="53">
        <v>25553</v>
      </c>
      <c r="J1350" s="53">
        <v>26609</v>
      </c>
      <c r="K1350" s="53">
        <v>28274</v>
      </c>
      <c r="L1350" s="53">
        <v>31620</v>
      </c>
      <c r="M1350" s="53">
        <v>40833</v>
      </c>
      <c r="N1350" s="53" t="s">
        <v>1621</v>
      </c>
      <c r="O1350" s="53" t="s">
        <v>1621</v>
      </c>
      <c r="P1350" s="53" t="s">
        <v>1621</v>
      </c>
      <c r="Q1350" s="53" t="s">
        <v>1621</v>
      </c>
    </row>
    <row r="1351" spans="1:17" ht="25.5" x14ac:dyDescent="0.2">
      <c r="A1351" s="56" t="s">
        <v>3055</v>
      </c>
      <c r="B1351" s="35" t="s">
        <v>1785</v>
      </c>
      <c r="C1351" s="52">
        <v>14</v>
      </c>
      <c r="D1351" s="46">
        <v>25623</v>
      </c>
      <c r="E1351" s="43">
        <v>3.5</v>
      </c>
      <c r="F1351" s="52">
        <v>30436</v>
      </c>
      <c r="G1351" s="43">
        <v>3.2</v>
      </c>
      <c r="H1351" s="52" t="s">
        <v>1621</v>
      </c>
      <c r="I1351" s="53" t="s">
        <v>1621</v>
      </c>
      <c r="J1351" s="53" t="s">
        <v>1621</v>
      </c>
      <c r="K1351" s="53">
        <v>18927</v>
      </c>
      <c r="L1351" s="53">
        <v>21619</v>
      </c>
      <c r="M1351" s="53" t="s">
        <v>1621</v>
      </c>
      <c r="N1351" s="53" t="s">
        <v>1621</v>
      </c>
      <c r="O1351" s="53" t="s">
        <v>1621</v>
      </c>
      <c r="P1351" s="53" t="s">
        <v>1621</v>
      </c>
      <c r="Q1351" s="53" t="s">
        <v>1621</v>
      </c>
    </row>
    <row r="1352" spans="1:17" ht="38.25" x14ac:dyDescent="0.2">
      <c r="A1352" s="56" t="s">
        <v>3056</v>
      </c>
      <c r="B1352" s="35" t="s">
        <v>1787</v>
      </c>
      <c r="C1352" s="52" t="s">
        <v>1621</v>
      </c>
      <c r="D1352" s="52" t="s">
        <v>1621</v>
      </c>
      <c r="E1352" s="55"/>
      <c r="F1352" s="52">
        <v>29394</v>
      </c>
      <c r="G1352" s="43">
        <v>-1.5</v>
      </c>
      <c r="H1352" s="52" t="s">
        <v>1621</v>
      </c>
      <c r="I1352" s="53" t="s">
        <v>1621</v>
      </c>
      <c r="J1352" s="53" t="s">
        <v>1621</v>
      </c>
      <c r="K1352" s="53" t="s">
        <v>1621</v>
      </c>
      <c r="L1352" s="53" t="s">
        <v>1621</v>
      </c>
      <c r="M1352" s="53" t="s">
        <v>1621</v>
      </c>
      <c r="N1352" s="53" t="s">
        <v>1621</v>
      </c>
      <c r="O1352" s="53" t="s">
        <v>1621</v>
      </c>
      <c r="P1352" s="53" t="s">
        <v>1621</v>
      </c>
      <c r="Q1352" s="53" t="s">
        <v>1621</v>
      </c>
    </row>
    <row r="1353" spans="1:17" ht="25.5" x14ac:dyDescent="0.2">
      <c r="A1353" s="56" t="s">
        <v>3057</v>
      </c>
      <c r="B1353" s="35" t="s">
        <v>1789</v>
      </c>
      <c r="C1353" s="52" t="s">
        <v>1621</v>
      </c>
      <c r="D1353" s="52">
        <v>24066</v>
      </c>
      <c r="E1353" s="55"/>
      <c r="F1353" s="52">
        <v>25689</v>
      </c>
      <c r="G1353" s="55"/>
      <c r="H1353" s="52" t="s">
        <v>1621</v>
      </c>
      <c r="I1353" s="53" t="s">
        <v>1621</v>
      </c>
      <c r="J1353" s="53" t="s">
        <v>1621</v>
      </c>
      <c r="K1353" s="53" t="s">
        <v>1621</v>
      </c>
      <c r="L1353" s="53" t="s">
        <v>1621</v>
      </c>
      <c r="M1353" s="53" t="s">
        <v>1621</v>
      </c>
      <c r="N1353" s="53" t="s">
        <v>1621</v>
      </c>
      <c r="O1353" s="53" t="s">
        <v>1621</v>
      </c>
      <c r="P1353" s="53" t="s">
        <v>1621</v>
      </c>
      <c r="Q1353" s="53" t="s">
        <v>1621</v>
      </c>
    </row>
    <row r="1354" spans="1:17" ht="25.5" x14ac:dyDescent="0.2">
      <c r="A1354" s="56" t="s">
        <v>3058</v>
      </c>
      <c r="B1354" s="35" t="s">
        <v>1791</v>
      </c>
      <c r="C1354" s="52">
        <v>21</v>
      </c>
      <c r="D1354" s="52">
        <v>23075</v>
      </c>
      <c r="E1354" s="43">
        <v>32.4</v>
      </c>
      <c r="F1354" s="46">
        <v>24759</v>
      </c>
      <c r="G1354" s="43">
        <v>25.4</v>
      </c>
      <c r="H1354" s="52">
        <v>6789</v>
      </c>
      <c r="I1354" s="53">
        <v>9220</v>
      </c>
      <c r="J1354" s="53">
        <v>11270</v>
      </c>
      <c r="K1354" s="53">
        <v>13408</v>
      </c>
      <c r="L1354" s="53">
        <v>18104</v>
      </c>
      <c r="M1354" s="53">
        <v>26168</v>
      </c>
      <c r="N1354" s="53">
        <v>28742</v>
      </c>
      <c r="O1354" s="53">
        <v>33742</v>
      </c>
      <c r="P1354" s="53" t="s">
        <v>1621</v>
      </c>
      <c r="Q1354" s="53" t="s">
        <v>1621</v>
      </c>
    </row>
    <row r="1355" spans="1:17" ht="38.25" x14ac:dyDescent="0.2">
      <c r="A1355" s="56" t="s">
        <v>3059</v>
      </c>
      <c r="B1355" s="35" t="s">
        <v>1793</v>
      </c>
      <c r="C1355" s="52">
        <v>18</v>
      </c>
      <c r="D1355" s="52">
        <v>26285</v>
      </c>
      <c r="E1355" s="43">
        <v>-0.4</v>
      </c>
      <c r="F1355" s="52">
        <v>37423</v>
      </c>
      <c r="G1355" s="43">
        <v>4.4000000000000004</v>
      </c>
      <c r="H1355" s="52" t="s">
        <v>1621</v>
      </c>
      <c r="I1355" s="53">
        <v>18015</v>
      </c>
      <c r="J1355" s="53">
        <v>20130</v>
      </c>
      <c r="K1355" s="47">
        <v>21530</v>
      </c>
      <c r="L1355" s="47">
        <v>23814</v>
      </c>
      <c r="M1355" s="53">
        <v>30802</v>
      </c>
      <c r="N1355" s="53" t="s">
        <v>1621</v>
      </c>
      <c r="O1355" s="53" t="s">
        <v>1621</v>
      </c>
      <c r="P1355" s="53" t="s">
        <v>1621</v>
      </c>
      <c r="Q1355" s="53" t="s">
        <v>1621</v>
      </c>
    </row>
    <row r="1356" spans="1:17" ht="51" x14ac:dyDescent="0.2">
      <c r="A1356" s="34" t="s">
        <v>3060</v>
      </c>
      <c r="B1356" s="35" t="s">
        <v>1795</v>
      </c>
      <c r="C1356" s="42">
        <v>167</v>
      </c>
      <c r="D1356" s="42">
        <v>38583</v>
      </c>
      <c r="E1356" s="43">
        <v>5.8</v>
      </c>
      <c r="F1356" s="42">
        <v>38802</v>
      </c>
      <c r="G1356" s="43">
        <v>5.8</v>
      </c>
      <c r="H1356" s="46">
        <v>17999</v>
      </c>
      <c r="I1356" s="44">
        <v>25785</v>
      </c>
      <c r="J1356" s="44">
        <v>28663</v>
      </c>
      <c r="K1356" s="44">
        <v>30864</v>
      </c>
      <c r="L1356" s="44">
        <v>34804</v>
      </c>
      <c r="M1356" s="44">
        <v>42372</v>
      </c>
      <c r="N1356" s="44">
        <v>46634</v>
      </c>
      <c r="O1356" s="44">
        <v>48349</v>
      </c>
      <c r="P1356" s="44">
        <v>50104</v>
      </c>
      <c r="Q1356" s="47">
        <v>57301</v>
      </c>
    </row>
    <row r="1357" spans="1:17" ht="38.25" x14ac:dyDescent="0.2">
      <c r="A1357" s="56" t="s">
        <v>3061</v>
      </c>
      <c r="B1357" s="35" t="s">
        <v>1797</v>
      </c>
      <c r="C1357" s="42">
        <v>167</v>
      </c>
      <c r="D1357" s="42">
        <v>38583</v>
      </c>
      <c r="E1357" s="43">
        <v>5.8</v>
      </c>
      <c r="F1357" s="42">
        <v>38802</v>
      </c>
      <c r="G1357" s="43">
        <v>5.8</v>
      </c>
      <c r="H1357" s="46">
        <v>17999</v>
      </c>
      <c r="I1357" s="44">
        <v>25785</v>
      </c>
      <c r="J1357" s="44">
        <v>28663</v>
      </c>
      <c r="K1357" s="44">
        <v>30864</v>
      </c>
      <c r="L1357" s="44">
        <v>34804</v>
      </c>
      <c r="M1357" s="44">
        <v>42372</v>
      </c>
      <c r="N1357" s="44">
        <v>46634</v>
      </c>
      <c r="O1357" s="44">
        <v>48349</v>
      </c>
      <c r="P1357" s="44">
        <v>50104</v>
      </c>
      <c r="Q1357" s="47">
        <v>57301</v>
      </c>
    </row>
    <row r="1358" spans="1:17" x14ac:dyDescent="0.2">
      <c r="A1358" s="34" t="s">
        <v>3062</v>
      </c>
      <c r="B1358" s="35" t="s">
        <v>1799</v>
      </c>
      <c r="C1358" s="42">
        <v>420</v>
      </c>
      <c r="D1358" s="42">
        <v>31013</v>
      </c>
      <c r="E1358" s="43">
        <v>6.9</v>
      </c>
      <c r="F1358" s="42">
        <v>33237</v>
      </c>
      <c r="G1358" s="43">
        <v>10.6</v>
      </c>
      <c r="H1358" s="42">
        <v>11699</v>
      </c>
      <c r="I1358" s="44">
        <v>18042</v>
      </c>
      <c r="J1358" s="44">
        <v>20965</v>
      </c>
      <c r="K1358" s="44">
        <v>23622</v>
      </c>
      <c r="L1358" s="44">
        <v>27329</v>
      </c>
      <c r="M1358" s="44">
        <v>36283</v>
      </c>
      <c r="N1358" s="44">
        <v>42569</v>
      </c>
      <c r="O1358" s="44">
        <v>44933</v>
      </c>
      <c r="P1358" s="44">
        <v>47857</v>
      </c>
      <c r="Q1358" s="44">
        <v>54054</v>
      </c>
    </row>
    <row r="1359" spans="1:17" x14ac:dyDescent="0.2">
      <c r="A1359" s="56" t="s">
        <v>3063</v>
      </c>
      <c r="B1359" s="35" t="s">
        <v>1801</v>
      </c>
      <c r="C1359" s="42">
        <v>420</v>
      </c>
      <c r="D1359" s="42">
        <v>31013</v>
      </c>
      <c r="E1359" s="43">
        <v>6.9</v>
      </c>
      <c r="F1359" s="42">
        <v>33237</v>
      </c>
      <c r="G1359" s="43">
        <v>10.6</v>
      </c>
      <c r="H1359" s="42">
        <v>11699</v>
      </c>
      <c r="I1359" s="44">
        <v>18042</v>
      </c>
      <c r="J1359" s="44">
        <v>20965</v>
      </c>
      <c r="K1359" s="44">
        <v>23622</v>
      </c>
      <c r="L1359" s="44">
        <v>27329</v>
      </c>
      <c r="M1359" s="44">
        <v>36283</v>
      </c>
      <c r="N1359" s="44">
        <v>42569</v>
      </c>
      <c r="O1359" s="44">
        <v>44933</v>
      </c>
      <c r="P1359" s="44">
        <v>47857</v>
      </c>
      <c r="Q1359" s="44">
        <v>54054</v>
      </c>
    </row>
    <row r="1360" spans="1:17" ht="25.5" x14ac:dyDescent="0.2">
      <c r="A1360" s="34" t="s">
        <v>3064</v>
      </c>
      <c r="B1360" s="35" t="s">
        <v>1803</v>
      </c>
      <c r="C1360" s="42">
        <v>419</v>
      </c>
      <c r="D1360" s="42">
        <v>29551</v>
      </c>
      <c r="E1360" s="43">
        <v>4.8</v>
      </c>
      <c r="F1360" s="42">
        <v>34654</v>
      </c>
      <c r="G1360" s="43">
        <v>3</v>
      </c>
      <c r="H1360" s="42">
        <v>11816</v>
      </c>
      <c r="I1360" s="44">
        <v>17049</v>
      </c>
      <c r="J1360" s="44">
        <v>19734</v>
      </c>
      <c r="K1360" s="44">
        <v>22299</v>
      </c>
      <c r="L1360" s="44">
        <v>26067</v>
      </c>
      <c r="M1360" s="44">
        <v>34116</v>
      </c>
      <c r="N1360" s="44">
        <v>38821</v>
      </c>
      <c r="O1360" s="44">
        <v>42589</v>
      </c>
      <c r="P1360" s="44">
        <v>46953</v>
      </c>
      <c r="Q1360" s="47">
        <v>57175</v>
      </c>
    </row>
    <row r="1361" spans="1:17" ht="25.5" x14ac:dyDescent="0.2">
      <c r="A1361" s="56" t="s">
        <v>3065</v>
      </c>
      <c r="B1361" s="35" t="s">
        <v>1805</v>
      </c>
      <c r="C1361" s="42">
        <v>305</v>
      </c>
      <c r="D1361" s="42">
        <v>33335</v>
      </c>
      <c r="E1361" s="43">
        <v>4.9000000000000004</v>
      </c>
      <c r="F1361" s="42">
        <v>38483</v>
      </c>
      <c r="G1361" s="43">
        <v>3</v>
      </c>
      <c r="H1361" s="46">
        <v>13767</v>
      </c>
      <c r="I1361" s="44">
        <v>20283</v>
      </c>
      <c r="J1361" s="44">
        <v>23041</v>
      </c>
      <c r="K1361" s="44">
        <v>25697</v>
      </c>
      <c r="L1361" s="44">
        <v>29226</v>
      </c>
      <c r="M1361" s="44">
        <v>38089</v>
      </c>
      <c r="N1361" s="44">
        <v>43628</v>
      </c>
      <c r="O1361" s="44">
        <v>47074</v>
      </c>
      <c r="P1361" s="44">
        <v>50522</v>
      </c>
      <c r="Q1361" s="53">
        <v>61152</v>
      </c>
    </row>
    <row r="1362" spans="1:17" ht="25.5" x14ac:dyDescent="0.2">
      <c r="A1362" s="56" t="s">
        <v>3066</v>
      </c>
      <c r="B1362" s="35" t="s">
        <v>1807</v>
      </c>
      <c r="C1362" s="46">
        <v>53</v>
      </c>
      <c r="D1362" s="46">
        <v>22451</v>
      </c>
      <c r="E1362" s="43">
        <v>8.1</v>
      </c>
      <c r="F1362" s="42">
        <v>23497</v>
      </c>
      <c r="G1362" s="43">
        <v>3.2</v>
      </c>
      <c r="H1362" s="52">
        <v>9805</v>
      </c>
      <c r="I1362" s="47">
        <v>13422</v>
      </c>
      <c r="J1362" s="47">
        <v>14676</v>
      </c>
      <c r="K1362" s="47">
        <v>16372</v>
      </c>
      <c r="L1362" s="47">
        <v>19306</v>
      </c>
      <c r="M1362" s="47">
        <v>24568</v>
      </c>
      <c r="N1362" s="47">
        <v>27370</v>
      </c>
      <c r="O1362" s="47">
        <v>29511</v>
      </c>
      <c r="P1362" s="53">
        <v>31885</v>
      </c>
      <c r="Q1362" s="53" t="s">
        <v>1621</v>
      </c>
    </row>
    <row r="1363" spans="1:17" ht="25.5" x14ac:dyDescent="0.2">
      <c r="A1363" s="56" t="s">
        <v>3067</v>
      </c>
      <c r="B1363" s="35" t="s">
        <v>1809</v>
      </c>
      <c r="C1363" s="46">
        <v>61</v>
      </c>
      <c r="D1363" s="46">
        <v>23621</v>
      </c>
      <c r="E1363" s="43">
        <v>6.2</v>
      </c>
      <c r="F1363" s="46">
        <v>25151</v>
      </c>
      <c r="G1363" s="43">
        <v>4.9000000000000004</v>
      </c>
      <c r="H1363" s="52">
        <v>7306</v>
      </c>
      <c r="I1363" s="47">
        <v>12125</v>
      </c>
      <c r="J1363" s="47">
        <v>13810</v>
      </c>
      <c r="K1363" s="47">
        <v>15699</v>
      </c>
      <c r="L1363" s="47">
        <v>20372</v>
      </c>
      <c r="M1363" s="44">
        <v>25825</v>
      </c>
      <c r="N1363" s="47">
        <v>28359</v>
      </c>
      <c r="O1363" s="47">
        <v>30256</v>
      </c>
      <c r="P1363" s="53">
        <v>33261</v>
      </c>
      <c r="Q1363" s="53" t="s">
        <v>1621</v>
      </c>
    </row>
    <row r="1364" spans="1:17" ht="38.25" x14ac:dyDescent="0.2">
      <c r="A1364" s="34" t="s">
        <v>3068</v>
      </c>
      <c r="B1364" s="35" t="s">
        <v>1811</v>
      </c>
      <c r="C1364" s="46">
        <v>45</v>
      </c>
      <c r="D1364" s="46">
        <v>23324</v>
      </c>
      <c r="E1364" s="43">
        <v>1.8</v>
      </c>
      <c r="F1364" s="46">
        <v>25341</v>
      </c>
      <c r="G1364" s="43">
        <v>6.1</v>
      </c>
      <c r="H1364" s="52" t="s">
        <v>1621</v>
      </c>
      <c r="I1364" s="53">
        <v>9649</v>
      </c>
      <c r="J1364" s="53">
        <v>11387</v>
      </c>
      <c r="K1364" s="53">
        <v>14110</v>
      </c>
      <c r="L1364" s="53">
        <v>19271</v>
      </c>
      <c r="M1364" s="47">
        <v>27801</v>
      </c>
      <c r="N1364" s="47">
        <v>30547</v>
      </c>
      <c r="O1364" s="47">
        <v>32039</v>
      </c>
      <c r="P1364" s="53">
        <v>34753</v>
      </c>
      <c r="Q1364" s="53" t="s">
        <v>1621</v>
      </c>
    </row>
    <row r="1365" spans="1:17" ht="25.5" x14ac:dyDescent="0.2">
      <c r="A1365" s="56" t="s">
        <v>3069</v>
      </c>
      <c r="B1365" s="35" t="s">
        <v>1813</v>
      </c>
      <c r="C1365" s="52" t="s">
        <v>1621</v>
      </c>
      <c r="D1365" s="52">
        <v>28103</v>
      </c>
      <c r="E1365" s="43">
        <v>12</v>
      </c>
      <c r="F1365" s="52">
        <v>26348</v>
      </c>
      <c r="G1365" s="43">
        <v>6.7</v>
      </c>
      <c r="H1365" s="52" t="s">
        <v>1621</v>
      </c>
      <c r="I1365" s="53" t="s">
        <v>1621</v>
      </c>
      <c r="J1365" s="53" t="s">
        <v>1621</v>
      </c>
      <c r="K1365" s="53" t="s">
        <v>1621</v>
      </c>
      <c r="L1365" s="53" t="s">
        <v>1621</v>
      </c>
      <c r="M1365" s="53" t="s">
        <v>1621</v>
      </c>
      <c r="N1365" s="53" t="s">
        <v>1621</v>
      </c>
      <c r="O1365" s="53" t="s">
        <v>1621</v>
      </c>
      <c r="P1365" s="53" t="s">
        <v>1621</v>
      </c>
      <c r="Q1365" s="53" t="s">
        <v>1621</v>
      </c>
    </row>
    <row r="1366" spans="1:17" ht="38.25" x14ac:dyDescent="0.2">
      <c r="A1366" s="56" t="s">
        <v>3070</v>
      </c>
      <c r="B1366" s="35" t="s">
        <v>1815</v>
      </c>
      <c r="C1366" s="52">
        <v>10</v>
      </c>
      <c r="D1366" s="46">
        <v>26889</v>
      </c>
      <c r="E1366" s="43">
        <v>7.5</v>
      </c>
      <c r="F1366" s="46">
        <v>28205</v>
      </c>
      <c r="G1366" s="43">
        <v>8.4</v>
      </c>
      <c r="H1366" s="52" t="s">
        <v>1621</v>
      </c>
      <c r="I1366" s="53" t="s">
        <v>1621</v>
      </c>
      <c r="J1366" s="53" t="s">
        <v>1621</v>
      </c>
      <c r="K1366" s="53">
        <v>22023</v>
      </c>
      <c r="L1366" s="53">
        <v>23675</v>
      </c>
      <c r="M1366" s="53">
        <v>29623</v>
      </c>
      <c r="N1366" s="53" t="s">
        <v>1621</v>
      </c>
      <c r="O1366" s="53" t="s">
        <v>1621</v>
      </c>
      <c r="P1366" s="53" t="s">
        <v>1621</v>
      </c>
      <c r="Q1366" s="53" t="s">
        <v>1621</v>
      </c>
    </row>
    <row r="1367" spans="1:17" ht="25.5" x14ac:dyDescent="0.2">
      <c r="A1367" s="56" t="s">
        <v>3071</v>
      </c>
      <c r="B1367" s="35" t="s">
        <v>1817</v>
      </c>
      <c r="C1367" s="52" t="s">
        <v>1621</v>
      </c>
      <c r="D1367" s="52" t="s">
        <v>1621</v>
      </c>
      <c r="E1367" s="55"/>
      <c r="F1367" s="52">
        <v>19078</v>
      </c>
      <c r="G1367" s="43">
        <v>-22.5</v>
      </c>
      <c r="H1367" s="52" t="s">
        <v>1621</v>
      </c>
      <c r="I1367" s="53" t="s">
        <v>1621</v>
      </c>
      <c r="J1367" s="53" t="s">
        <v>1621</v>
      </c>
      <c r="K1367" s="53" t="s">
        <v>1621</v>
      </c>
      <c r="L1367" s="53" t="s">
        <v>1621</v>
      </c>
      <c r="M1367" s="53" t="s">
        <v>1621</v>
      </c>
      <c r="N1367" s="53" t="s">
        <v>1621</v>
      </c>
      <c r="O1367" s="53" t="s">
        <v>1621</v>
      </c>
      <c r="P1367" s="53" t="s">
        <v>1621</v>
      </c>
      <c r="Q1367" s="53" t="s">
        <v>1621</v>
      </c>
    </row>
    <row r="1368" spans="1:17" ht="38.25" x14ac:dyDescent="0.2">
      <c r="A1368" s="56" t="s">
        <v>3072</v>
      </c>
      <c r="B1368" s="35" t="s">
        <v>1819</v>
      </c>
      <c r="C1368" s="52">
        <v>27</v>
      </c>
      <c r="D1368" s="52">
        <v>20259</v>
      </c>
      <c r="E1368" s="43">
        <v>-5.2</v>
      </c>
      <c r="F1368" s="52">
        <v>24961</v>
      </c>
      <c r="G1368" s="43">
        <v>9.4</v>
      </c>
      <c r="H1368" s="52" t="s">
        <v>1621</v>
      </c>
      <c r="I1368" s="53">
        <v>8175</v>
      </c>
      <c r="J1368" s="53">
        <v>10013</v>
      </c>
      <c r="K1368" s="53">
        <v>11893</v>
      </c>
      <c r="L1368" s="53">
        <v>16115</v>
      </c>
      <c r="M1368" s="53">
        <v>25803</v>
      </c>
      <c r="N1368" s="53">
        <v>29806</v>
      </c>
      <c r="O1368" s="53">
        <v>32389</v>
      </c>
      <c r="P1368" s="53" t="s">
        <v>1621</v>
      </c>
      <c r="Q1368" s="53" t="s">
        <v>1621</v>
      </c>
    </row>
    <row r="1369" spans="1:17" ht="25.5" x14ac:dyDescent="0.2">
      <c r="A1369" s="34" t="s">
        <v>3073</v>
      </c>
      <c r="B1369" s="35" t="s">
        <v>1821</v>
      </c>
      <c r="C1369" s="46">
        <v>29</v>
      </c>
      <c r="D1369" s="46">
        <v>22313</v>
      </c>
      <c r="E1369" s="43">
        <v>7.7</v>
      </c>
      <c r="F1369" s="46">
        <v>26537</v>
      </c>
      <c r="G1369" s="43">
        <v>15</v>
      </c>
      <c r="H1369" s="52" t="s">
        <v>1621</v>
      </c>
      <c r="I1369" s="53">
        <v>11542</v>
      </c>
      <c r="J1369" s="53">
        <v>12911</v>
      </c>
      <c r="K1369" s="53">
        <v>14988</v>
      </c>
      <c r="L1369" s="53">
        <v>19218</v>
      </c>
      <c r="M1369" s="53">
        <v>26368</v>
      </c>
      <c r="N1369" s="53">
        <v>29971</v>
      </c>
      <c r="O1369" s="53" t="s">
        <v>1621</v>
      </c>
      <c r="P1369" s="53" t="s">
        <v>1621</v>
      </c>
      <c r="Q1369" s="53" t="s">
        <v>1621</v>
      </c>
    </row>
    <row r="1370" spans="1:17" ht="25.5" x14ac:dyDescent="0.2">
      <c r="A1370" s="56" t="s">
        <v>3074</v>
      </c>
      <c r="B1370" s="35" t="s">
        <v>1823</v>
      </c>
      <c r="C1370" s="52">
        <v>15</v>
      </c>
      <c r="D1370" s="52" t="s">
        <v>1621</v>
      </c>
      <c r="E1370" s="55"/>
      <c r="F1370" s="52">
        <v>27492</v>
      </c>
      <c r="G1370" s="43">
        <v>9</v>
      </c>
      <c r="H1370" s="52" t="s">
        <v>1621</v>
      </c>
      <c r="I1370" s="53" t="s">
        <v>1621</v>
      </c>
      <c r="J1370" s="53" t="s">
        <v>1621</v>
      </c>
      <c r="K1370" s="53" t="s">
        <v>1621</v>
      </c>
      <c r="L1370" s="53" t="s">
        <v>1621</v>
      </c>
      <c r="M1370" s="53" t="s">
        <v>1621</v>
      </c>
      <c r="N1370" s="53" t="s">
        <v>1621</v>
      </c>
      <c r="O1370" s="53" t="s">
        <v>1621</v>
      </c>
      <c r="P1370" s="53" t="s">
        <v>1621</v>
      </c>
      <c r="Q1370" s="53" t="s">
        <v>1621</v>
      </c>
    </row>
    <row r="1371" spans="1:17" ht="25.5" x14ac:dyDescent="0.2">
      <c r="A1371" s="56" t="s">
        <v>3075</v>
      </c>
      <c r="B1371" s="35" t="s">
        <v>1825</v>
      </c>
      <c r="C1371" s="52" t="s">
        <v>1621</v>
      </c>
      <c r="D1371" s="52">
        <v>19894</v>
      </c>
      <c r="E1371" s="55"/>
      <c r="F1371" s="46">
        <v>21516</v>
      </c>
      <c r="G1371" s="55"/>
      <c r="H1371" s="52" t="s">
        <v>1621</v>
      </c>
      <c r="I1371" s="53" t="s">
        <v>1621</v>
      </c>
      <c r="J1371" s="53" t="s">
        <v>1621</v>
      </c>
      <c r="K1371" s="53" t="s">
        <v>1621</v>
      </c>
      <c r="L1371" s="53" t="s">
        <v>1621</v>
      </c>
      <c r="M1371" s="53" t="s">
        <v>1621</v>
      </c>
      <c r="N1371" s="53" t="s">
        <v>1621</v>
      </c>
      <c r="O1371" s="53" t="s">
        <v>1621</v>
      </c>
      <c r="P1371" s="53" t="s">
        <v>1621</v>
      </c>
      <c r="Q1371" s="53" t="s">
        <v>1621</v>
      </c>
    </row>
    <row r="1372" spans="1:17" ht="25.5" x14ac:dyDescent="0.2">
      <c r="A1372" s="56" t="s">
        <v>3076</v>
      </c>
      <c r="B1372" s="35" t="s">
        <v>1827</v>
      </c>
      <c r="C1372" s="52">
        <v>13</v>
      </c>
      <c r="D1372" s="52">
        <v>22917</v>
      </c>
      <c r="E1372" s="43">
        <v>13.7</v>
      </c>
      <c r="F1372" s="52">
        <v>25967</v>
      </c>
      <c r="G1372" s="43">
        <v>24.8</v>
      </c>
      <c r="H1372" s="52" t="s">
        <v>1621</v>
      </c>
      <c r="I1372" s="53">
        <v>12520</v>
      </c>
      <c r="J1372" s="53" t="s">
        <v>1621</v>
      </c>
      <c r="K1372" s="53" t="s">
        <v>1621</v>
      </c>
      <c r="L1372" s="53">
        <v>20989</v>
      </c>
      <c r="M1372" s="53">
        <v>24798</v>
      </c>
      <c r="N1372" s="53">
        <v>27159</v>
      </c>
      <c r="O1372" s="53" t="s">
        <v>1621</v>
      </c>
      <c r="P1372" s="53" t="s">
        <v>1621</v>
      </c>
      <c r="Q1372" s="53" t="s">
        <v>1621</v>
      </c>
    </row>
    <row r="1373" spans="1:17" ht="76.5" x14ac:dyDescent="0.2">
      <c r="A1373" s="34" t="s">
        <v>3077</v>
      </c>
      <c r="B1373" s="35" t="s">
        <v>1829</v>
      </c>
      <c r="C1373" s="52" t="s">
        <v>1621</v>
      </c>
      <c r="D1373" s="52" t="s">
        <v>1621</v>
      </c>
      <c r="E1373" s="55"/>
      <c r="F1373" s="52">
        <v>9751</v>
      </c>
      <c r="G1373" s="43">
        <v>-17.8</v>
      </c>
      <c r="H1373" s="52" t="s">
        <v>1621</v>
      </c>
      <c r="I1373" s="53" t="s">
        <v>1621</v>
      </c>
      <c r="J1373" s="53" t="s">
        <v>1621</v>
      </c>
      <c r="K1373" s="53" t="s">
        <v>1621</v>
      </c>
      <c r="L1373" s="53" t="s">
        <v>1621</v>
      </c>
      <c r="M1373" s="53" t="s">
        <v>1621</v>
      </c>
      <c r="N1373" s="53" t="s">
        <v>1621</v>
      </c>
      <c r="O1373" s="53" t="s">
        <v>1621</v>
      </c>
      <c r="P1373" s="53" t="s">
        <v>1621</v>
      </c>
      <c r="Q1373" s="53" t="s">
        <v>1621</v>
      </c>
    </row>
    <row r="1374" spans="1:17" ht="38.25" x14ac:dyDescent="0.2">
      <c r="A1374" s="56" t="s">
        <v>3078</v>
      </c>
      <c r="B1374" s="35" t="s">
        <v>1831</v>
      </c>
      <c r="C1374" s="52" t="s">
        <v>1621</v>
      </c>
      <c r="D1374" s="52" t="s">
        <v>1621</v>
      </c>
      <c r="E1374" s="55"/>
      <c r="F1374" s="52">
        <v>9751</v>
      </c>
      <c r="G1374" s="43">
        <v>-17.8</v>
      </c>
      <c r="H1374" s="52" t="s">
        <v>1621</v>
      </c>
      <c r="I1374" s="53" t="s">
        <v>1621</v>
      </c>
      <c r="J1374" s="53" t="s">
        <v>1621</v>
      </c>
      <c r="K1374" s="53" t="s">
        <v>1621</v>
      </c>
      <c r="L1374" s="53" t="s">
        <v>1621</v>
      </c>
      <c r="M1374" s="53" t="s">
        <v>1621</v>
      </c>
      <c r="N1374" s="53" t="s">
        <v>1621</v>
      </c>
      <c r="O1374" s="53" t="s">
        <v>1621</v>
      </c>
      <c r="P1374" s="53" t="s">
        <v>1621</v>
      </c>
      <c r="Q1374" s="53" t="s">
        <v>1621</v>
      </c>
    </row>
    <row r="1375" spans="1:17" ht="51" x14ac:dyDescent="0.2">
      <c r="A1375" s="56" t="s">
        <v>3079</v>
      </c>
      <c r="B1375" s="35" t="s">
        <v>1833</v>
      </c>
      <c r="C1375" s="42" t="s">
        <v>1632</v>
      </c>
      <c r="D1375" s="42"/>
      <c r="E1375" s="55"/>
      <c r="F1375" s="42"/>
      <c r="G1375" s="55"/>
      <c r="H1375" s="42"/>
      <c r="I1375" s="44"/>
      <c r="J1375" s="44"/>
      <c r="K1375" s="44"/>
      <c r="L1375" s="44"/>
      <c r="M1375" s="44"/>
      <c r="N1375" s="44"/>
      <c r="O1375" s="44"/>
      <c r="P1375" s="44"/>
      <c r="Q1375" s="44"/>
    </row>
    <row r="1376" spans="1:17" ht="38.25" x14ac:dyDescent="0.2">
      <c r="A1376" s="34" t="s">
        <v>3080</v>
      </c>
      <c r="B1376" s="35" t="s">
        <v>1835</v>
      </c>
      <c r="C1376" s="42" t="s">
        <v>1849</v>
      </c>
      <c r="D1376" s="42"/>
      <c r="E1376" s="55"/>
      <c r="F1376" s="42"/>
      <c r="G1376" s="55"/>
      <c r="H1376" s="42"/>
      <c r="I1376" s="44"/>
      <c r="J1376" s="44"/>
      <c r="K1376" s="44"/>
      <c r="L1376" s="44"/>
      <c r="M1376" s="44"/>
      <c r="N1376" s="44"/>
      <c r="O1376" s="44"/>
      <c r="P1376" s="44"/>
      <c r="Q1376" s="44"/>
    </row>
    <row r="1377" spans="1:17" ht="39" thickBot="1" x14ac:dyDescent="0.25">
      <c r="A1377" s="57" t="s">
        <v>3081</v>
      </c>
      <c r="B1377" s="58" t="s">
        <v>1837</v>
      </c>
      <c r="C1377" s="59" t="s">
        <v>1849</v>
      </c>
      <c r="D1377" s="59"/>
      <c r="E1377" s="60"/>
      <c r="F1377" s="59"/>
      <c r="G1377" s="60"/>
      <c r="H1377" s="59"/>
      <c r="I1377" s="61"/>
      <c r="J1377" s="61"/>
      <c r="K1377" s="61"/>
      <c r="L1377" s="61"/>
      <c r="M1377" s="61"/>
      <c r="N1377" s="61"/>
      <c r="O1377" s="61"/>
      <c r="P1377" s="61"/>
      <c r="Q1377" s="61"/>
    </row>
    <row r="1378" spans="1:17" x14ac:dyDescent="0.2">
      <c r="A1378" s="149" t="s">
        <v>3082</v>
      </c>
      <c r="B1378" s="149"/>
      <c r="C1378" s="149"/>
      <c r="D1378" s="149"/>
      <c r="E1378" s="149"/>
      <c r="F1378" s="149"/>
      <c r="G1378" s="149"/>
      <c r="H1378" s="149"/>
      <c r="I1378" s="149"/>
      <c r="J1378" s="149"/>
      <c r="K1378" s="149"/>
      <c r="L1378" s="149"/>
      <c r="M1378" s="149"/>
      <c r="N1378" s="149"/>
      <c r="O1378" s="149"/>
      <c r="P1378" s="149"/>
      <c r="Q1378" s="149"/>
    </row>
    <row r="1379" spans="1:17" x14ac:dyDescent="0.2">
      <c r="A1379" s="135" t="s">
        <v>3083</v>
      </c>
      <c r="B1379" s="135"/>
      <c r="C1379" s="135"/>
      <c r="D1379" s="135"/>
      <c r="E1379" s="135"/>
      <c r="F1379" s="135"/>
      <c r="G1379" s="135"/>
      <c r="H1379" s="135"/>
      <c r="I1379" s="135"/>
      <c r="J1379" s="135"/>
      <c r="K1379" s="135"/>
      <c r="L1379" s="135"/>
      <c r="M1379" s="135"/>
      <c r="N1379" s="135"/>
      <c r="O1379" s="135"/>
      <c r="P1379" s="135"/>
      <c r="Q1379" s="135"/>
    </row>
    <row r="1380" spans="1:17" x14ac:dyDescent="0.2">
      <c r="A1380" s="135" t="s">
        <v>3084</v>
      </c>
      <c r="B1380" s="135"/>
      <c r="C1380" s="135"/>
      <c r="D1380" s="135"/>
      <c r="E1380" s="135"/>
      <c r="F1380" s="135"/>
      <c r="G1380" s="135"/>
      <c r="H1380" s="135"/>
      <c r="I1380" s="135"/>
      <c r="J1380" s="135"/>
      <c r="K1380" s="135"/>
      <c r="L1380" s="135"/>
      <c r="M1380" s="135"/>
      <c r="N1380" s="135"/>
      <c r="O1380" s="135"/>
      <c r="P1380" s="135"/>
      <c r="Q1380" s="135"/>
    </row>
    <row r="1381" spans="1:17" x14ac:dyDescent="0.2">
      <c r="A1381" s="135" t="s">
        <v>3085</v>
      </c>
      <c r="B1381" s="135"/>
      <c r="C1381" s="135"/>
      <c r="D1381" s="135"/>
      <c r="E1381" s="135"/>
      <c r="F1381" s="135"/>
      <c r="G1381" s="135"/>
      <c r="H1381" s="135"/>
      <c r="I1381" s="135"/>
      <c r="J1381" s="135"/>
      <c r="K1381" s="135"/>
      <c r="L1381" s="135"/>
      <c r="M1381" s="135"/>
      <c r="N1381" s="135"/>
      <c r="O1381" s="135"/>
      <c r="P1381" s="135"/>
      <c r="Q1381" s="135"/>
    </row>
    <row r="1382" spans="1:17" x14ac:dyDescent="0.2">
      <c r="A1382" s="136" t="s">
        <v>3086</v>
      </c>
      <c r="B1382" s="136"/>
      <c r="C1382" s="136"/>
      <c r="D1382" s="136"/>
      <c r="E1382" s="136"/>
      <c r="F1382" s="136"/>
      <c r="G1382" s="136"/>
      <c r="H1382" s="136"/>
      <c r="I1382" s="136"/>
      <c r="J1382" s="136"/>
      <c r="K1382" s="136"/>
      <c r="L1382" s="136"/>
      <c r="M1382" s="136"/>
      <c r="N1382" s="136"/>
      <c r="O1382" s="136"/>
      <c r="P1382" s="136"/>
      <c r="Q1382" s="136"/>
    </row>
  </sheetData>
  <mergeCells count="10">
    <mergeCell ref="A1379:Q1379"/>
    <mergeCell ref="A1380:Q1380"/>
    <mergeCell ref="A1381:Q1381"/>
    <mergeCell ref="A1382:Q1382"/>
    <mergeCell ref="T7:Y7"/>
    <mergeCell ref="T8:Y8"/>
    <mergeCell ref="T9:Y9"/>
    <mergeCell ref="T10:Y10"/>
    <mergeCell ref="T11:Y11"/>
    <mergeCell ref="A1378:Q1378"/>
  </mergeCells>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C39B-CA8D-4CE7-A1D6-AC56400CD741}">
  <sheetPr>
    <tabColor theme="6"/>
    <pageSetUpPr fitToPage="1"/>
  </sheetPr>
  <dimension ref="A1:BA99"/>
  <sheetViews>
    <sheetView zoomScaleNormal="100" workbookViewId="0">
      <selection activeCell="D11" sqref="D11"/>
    </sheetView>
  </sheetViews>
  <sheetFormatPr defaultColWidth="10.42578125" defaultRowHeight="12.75" x14ac:dyDescent="0.2"/>
  <cols>
    <col min="1" max="1" width="10.85546875" style="66" customWidth="1"/>
    <col min="2" max="3" width="0.85546875" style="66" customWidth="1"/>
    <col min="4" max="4" width="53.42578125" style="66" customWidth="1"/>
    <col min="5" max="17" width="12.28515625" style="66" customWidth="1"/>
    <col min="18" max="18" width="10.42578125" style="66"/>
    <col min="19" max="19" width="11.140625" style="66" customWidth="1"/>
    <col min="20" max="25" width="10.42578125" style="66"/>
    <col min="26" max="27" width="10.42578125" style="66" customWidth="1"/>
    <col min="28" max="32" width="11.140625" style="66" customWidth="1"/>
    <col min="33" max="41" width="10.5703125" style="66" bestFit="1" customWidth="1"/>
    <col min="42" max="43" width="11.140625" style="66" bestFit="1" customWidth="1"/>
    <col min="44" max="45" width="12.28515625" style="66" bestFit="1" customWidth="1"/>
    <col min="46" max="46" width="11.5703125" style="66" bestFit="1" customWidth="1"/>
    <col min="47" max="51" width="12.28515625" style="66" bestFit="1" customWidth="1"/>
    <col min="52" max="16384" width="10.42578125" style="66"/>
  </cols>
  <sheetData>
    <row r="1" spans="1:53" ht="39.950000000000003" customHeight="1" thickBot="1" x14ac:dyDescent="0.25">
      <c r="A1" s="62" t="s">
        <v>3099</v>
      </c>
      <c r="B1" s="62"/>
      <c r="C1" s="62"/>
      <c r="D1" s="63"/>
      <c r="E1" s="64"/>
      <c r="F1" s="64"/>
      <c r="G1" s="64"/>
      <c r="H1" s="64"/>
      <c r="I1" s="64"/>
      <c r="J1" s="64"/>
      <c r="K1" s="64"/>
      <c r="L1" s="64"/>
      <c r="M1" s="64"/>
      <c r="N1" s="64"/>
      <c r="O1" s="64"/>
      <c r="P1" s="64"/>
      <c r="Q1" s="64"/>
      <c r="R1" s="64"/>
      <c r="S1" s="64"/>
      <c r="T1" s="65"/>
      <c r="U1" s="65"/>
      <c r="V1" s="65"/>
      <c r="W1" s="65"/>
      <c r="X1" s="65"/>
      <c r="Y1" s="65"/>
      <c r="Z1" s="65"/>
      <c r="AA1" s="65"/>
    </row>
    <row r="2" spans="1:53" s="115" customFormat="1" ht="21" customHeight="1" x14ac:dyDescent="0.2">
      <c r="A2" s="114"/>
      <c r="B2" s="154" t="s">
        <v>3100</v>
      </c>
      <c r="C2" s="155"/>
      <c r="D2" s="155"/>
      <c r="E2" s="155"/>
      <c r="F2" s="155"/>
      <c r="G2" s="155"/>
      <c r="H2" s="155"/>
      <c r="I2" s="155"/>
      <c r="J2" s="155"/>
      <c r="K2" s="155"/>
      <c r="L2" s="155"/>
      <c r="M2" s="155"/>
      <c r="N2" s="155"/>
      <c r="O2" s="155"/>
      <c r="P2" s="155"/>
      <c r="Q2" s="155"/>
      <c r="R2" s="155"/>
      <c r="S2" s="155"/>
      <c r="T2" s="155"/>
      <c r="U2" s="155"/>
      <c r="V2" s="155"/>
      <c r="W2" s="155"/>
      <c r="X2" s="155"/>
      <c r="Y2" s="155"/>
      <c r="Z2" s="155"/>
      <c r="AA2" s="156"/>
    </row>
    <row r="3" spans="1:53" s="115" customFormat="1" ht="12.75" customHeight="1" x14ac:dyDescent="0.2">
      <c r="A3" s="114"/>
      <c r="B3" s="116"/>
      <c r="C3" s="117"/>
      <c r="D3" s="117"/>
      <c r="E3" s="157" t="s">
        <v>3101</v>
      </c>
      <c r="F3" s="158"/>
      <c r="G3" s="158"/>
      <c r="H3" s="158"/>
      <c r="I3" s="158"/>
      <c r="J3" s="158"/>
      <c r="K3" s="158"/>
      <c r="L3" s="158"/>
      <c r="M3" s="158"/>
      <c r="N3" s="158"/>
      <c r="O3" s="158"/>
      <c r="P3" s="158"/>
      <c r="Q3" s="158"/>
      <c r="R3" s="158"/>
      <c r="S3" s="158"/>
      <c r="T3" s="158"/>
      <c r="U3" s="159"/>
      <c r="V3" s="160" t="s">
        <v>3102</v>
      </c>
      <c r="W3" s="161"/>
      <c r="X3" s="161"/>
      <c r="Y3" s="161"/>
      <c r="Z3" s="161"/>
      <c r="AA3" s="162"/>
    </row>
    <row r="4" spans="1:53" s="115" customFormat="1" ht="12.75" customHeight="1" x14ac:dyDescent="0.2">
      <c r="A4" s="114"/>
      <c r="B4" s="118"/>
      <c r="C4" s="119"/>
      <c r="D4" s="119"/>
      <c r="E4" s="120" t="s">
        <v>3103</v>
      </c>
      <c r="F4" s="120" t="s">
        <v>3104</v>
      </c>
      <c r="G4" s="120" t="s">
        <v>3105</v>
      </c>
      <c r="H4" s="120" t="s">
        <v>3106</v>
      </c>
      <c r="I4" s="120" t="s">
        <v>3107</v>
      </c>
      <c r="J4" s="120" t="s">
        <v>3108</v>
      </c>
      <c r="K4" s="120" t="s">
        <v>3109</v>
      </c>
      <c r="L4" s="120" t="s">
        <v>3110</v>
      </c>
      <c r="M4" s="120" t="s">
        <v>3111</v>
      </c>
      <c r="N4" s="121" t="s">
        <v>3112</v>
      </c>
      <c r="O4" s="121" t="s">
        <v>3113</v>
      </c>
      <c r="P4" s="121" t="s">
        <v>3114</v>
      </c>
      <c r="Q4" s="121" t="s">
        <v>3115</v>
      </c>
      <c r="R4" s="121" t="s">
        <v>3116</v>
      </c>
      <c r="S4" s="121" t="s">
        <v>3117</v>
      </c>
      <c r="T4" s="121" t="s">
        <v>3118</v>
      </c>
      <c r="U4" s="121" t="s">
        <v>3119</v>
      </c>
      <c r="V4" s="121" t="s">
        <v>3120</v>
      </c>
      <c r="W4" s="122" t="s">
        <v>3121</v>
      </c>
      <c r="X4" s="122" t="s">
        <v>3122</v>
      </c>
      <c r="Y4" s="122" t="s">
        <v>3123</v>
      </c>
      <c r="Z4" s="122" t="s">
        <v>3124</v>
      </c>
      <c r="AA4" s="123" t="s">
        <v>3125</v>
      </c>
    </row>
    <row r="5" spans="1:53" ht="13.5" customHeight="1" x14ac:dyDescent="0.2">
      <c r="A5" s="67"/>
      <c r="B5" s="68"/>
      <c r="C5" s="69"/>
      <c r="D5" s="69"/>
      <c r="E5" s="70"/>
      <c r="F5" s="70"/>
      <c r="G5" s="70"/>
      <c r="H5" s="70"/>
      <c r="I5" s="70"/>
      <c r="J5" s="70"/>
      <c r="K5" s="70"/>
      <c r="L5" s="70"/>
      <c r="M5" s="70"/>
      <c r="N5" s="70"/>
      <c r="O5" s="70"/>
      <c r="P5" s="71"/>
      <c r="Q5" s="71"/>
      <c r="R5" s="71"/>
      <c r="S5" s="71"/>
      <c r="T5" s="71"/>
      <c r="U5" s="71"/>
      <c r="V5" s="71"/>
      <c r="W5" s="71"/>
      <c r="X5" s="71"/>
      <c r="Y5" s="71"/>
      <c r="Z5" s="71"/>
      <c r="AA5" s="72"/>
    </row>
    <row r="6" spans="1:53" s="115" customFormat="1" ht="13.5" customHeight="1" x14ac:dyDescent="0.2">
      <c r="A6" s="124"/>
      <c r="B6" s="163" t="s">
        <v>3126</v>
      </c>
      <c r="C6" s="164"/>
      <c r="D6" s="164"/>
      <c r="E6" s="164"/>
      <c r="F6" s="164"/>
      <c r="G6" s="164"/>
      <c r="H6" s="164"/>
      <c r="I6" s="164"/>
      <c r="J6" s="164"/>
      <c r="K6" s="164"/>
      <c r="L6" s="164"/>
      <c r="M6" s="164"/>
      <c r="N6" s="164"/>
      <c r="O6" s="164"/>
      <c r="P6" s="164"/>
      <c r="Q6" s="164"/>
      <c r="R6" s="164"/>
      <c r="S6" s="164"/>
      <c r="T6" s="164"/>
      <c r="U6" s="164"/>
      <c r="V6" s="164"/>
      <c r="W6" s="164"/>
      <c r="X6" s="164"/>
      <c r="Y6" s="164"/>
      <c r="Z6" s="164"/>
      <c r="AA6" s="165"/>
    </row>
    <row r="7" spans="1:53" ht="13.5" customHeight="1" x14ac:dyDescent="0.2">
      <c r="A7" s="67"/>
      <c r="B7" s="74"/>
      <c r="C7" s="73"/>
      <c r="D7" s="75" t="s">
        <v>3127</v>
      </c>
      <c r="E7" s="76">
        <v>256.07760198735463</v>
      </c>
      <c r="F7" s="76">
        <v>267.99917980422123</v>
      </c>
      <c r="G7" s="76">
        <v>285.18699360368055</v>
      </c>
      <c r="H7" s="76">
        <v>291.11867440273596</v>
      </c>
      <c r="I7" s="76">
        <v>287.0364428100936</v>
      </c>
      <c r="J7" s="76">
        <v>283.14996737838152</v>
      </c>
      <c r="K7" s="76">
        <v>287.61510825948511</v>
      </c>
      <c r="L7" s="76">
        <v>289.4599960932544</v>
      </c>
      <c r="M7" s="76">
        <v>288.05417678060718</v>
      </c>
      <c r="N7" s="76">
        <v>291.44417269695703</v>
      </c>
      <c r="O7" s="76">
        <v>294.71996688385099</v>
      </c>
      <c r="P7" s="76">
        <v>301.60795621536812</v>
      </c>
      <c r="Q7" s="76">
        <v>324.08233105167483</v>
      </c>
      <c r="R7" s="76">
        <v>410.82123464762344</v>
      </c>
      <c r="S7" s="76">
        <v>401.26922375222051</v>
      </c>
      <c r="T7" s="76">
        <v>407.67233073346688</v>
      </c>
      <c r="U7" s="76">
        <v>422.7261649964953</v>
      </c>
      <c r="V7" s="76">
        <v>450.71792051038807</v>
      </c>
      <c r="W7" s="76">
        <v>480.97181038752069</v>
      </c>
      <c r="X7" s="76">
        <v>498.02064089213201</v>
      </c>
      <c r="Y7" s="76">
        <v>513.28712672763731</v>
      </c>
      <c r="Z7" s="76">
        <v>528.28901278040109</v>
      </c>
      <c r="AA7" s="77">
        <v>543.72063451449003</v>
      </c>
      <c r="AE7" s="78"/>
      <c r="AF7" s="78"/>
      <c r="AG7" s="78"/>
      <c r="AH7" s="78"/>
      <c r="AI7" s="78"/>
      <c r="AJ7" s="78"/>
      <c r="AK7" s="78"/>
      <c r="AL7" s="78"/>
      <c r="AM7" s="78"/>
      <c r="AN7" s="78"/>
      <c r="AO7" s="78"/>
      <c r="AP7" s="78"/>
      <c r="AQ7" s="78"/>
      <c r="AR7" s="78"/>
      <c r="AS7" s="78"/>
      <c r="AT7" s="78"/>
      <c r="AU7" s="78"/>
      <c r="AV7" s="78"/>
      <c r="AW7" s="78"/>
      <c r="AX7" s="78"/>
      <c r="AY7" s="78"/>
      <c r="AZ7" s="79"/>
      <c r="BA7" s="79"/>
    </row>
    <row r="8" spans="1:53" ht="13.5" customHeight="1" x14ac:dyDescent="0.2">
      <c r="A8" s="67"/>
      <c r="B8" s="74"/>
      <c r="C8" s="73"/>
      <c r="D8" s="80" t="s">
        <v>3128</v>
      </c>
      <c r="E8" s="76">
        <v>395.5971885299968</v>
      </c>
      <c r="F8" s="76">
        <v>399.58459438703528</v>
      </c>
      <c r="G8" s="76">
        <v>419.71036589137282</v>
      </c>
      <c r="H8" s="76">
        <v>420.59012056331994</v>
      </c>
      <c r="I8" s="76">
        <v>407.23104573834945</v>
      </c>
      <c r="J8" s="76">
        <v>394.61701775050312</v>
      </c>
      <c r="K8" s="76">
        <v>393.27922435209268</v>
      </c>
      <c r="L8" s="76">
        <v>391.04322346339433</v>
      </c>
      <c r="M8" s="76">
        <v>386.47231002289243</v>
      </c>
      <c r="N8" s="76">
        <v>382.34642231552954</v>
      </c>
      <c r="O8" s="76">
        <v>380.64429840240985</v>
      </c>
      <c r="P8" s="76">
        <v>381.53694632072546</v>
      </c>
      <c r="Q8" s="76">
        <v>400.38857126596901</v>
      </c>
      <c r="R8" s="76">
        <v>481.72931705212136</v>
      </c>
      <c r="S8" s="76">
        <v>473.3690827265147</v>
      </c>
      <c r="T8" s="76">
        <v>448.98688434742331</v>
      </c>
      <c r="U8" s="76">
        <v>438.79356156426786</v>
      </c>
      <c r="V8" s="76">
        <v>450.71792051038801</v>
      </c>
      <c r="W8" s="76">
        <v>468.57597437747501</v>
      </c>
      <c r="X8" s="76">
        <v>477.28002267790544</v>
      </c>
      <c r="Y8" s="76">
        <v>482.09102929478166</v>
      </c>
      <c r="Z8" s="76">
        <v>486.7039268644574</v>
      </c>
      <c r="AA8" s="77">
        <v>491.6719531696707</v>
      </c>
      <c r="AE8" s="78"/>
      <c r="AF8" s="78"/>
      <c r="AG8" s="78"/>
      <c r="AH8" s="78"/>
      <c r="AI8" s="78"/>
      <c r="AJ8" s="78"/>
      <c r="AK8" s="78"/>
      <c r="AL8" s="78"/>
      <c r="AM8" s="78"/>
      <c r="AN8" s="78"/>
      <c r="AO8" s="78"/>
      <c r="AP8" s="78"/>
      <c r="AQ8" s="78"/>
      <c r="AR8" s="78"/>
      <c r="AS8" s="78"/>
      <c r="AT8" s="78"/>
      <c r="AU8" s="78"/>
      <c r="AV8" s="78"/>
      <c r="AW8" s="78"/>
      <c r="AX8" s="78"/>
      <c r="AY8" s="78"/>
    </row>
    <row r="9" spans="1:53" ht="13.5" customHeight="1" x14ac:dyDescent="0.2">
      <c r="A9" s="81"/>
      <c r="B9" s="74"/>
      <c r="C9" s="73"/>
      <c r="D9" s="75" t="s">
        <v>3129</v>
      </c>
      <c r="E9" s="76"/>
      <c r="F9" s="76">
        <v>1.0079459542812419</v>
      </c>
      <c r="G9" s="76">
        <v>5.0366735322242784</v>
      </c>
      <c r="H9" s="76">
        <v>0.20960994615386586</v>
      </c>
      <c r="I9" s="76">
        <v>-3.1762692873237075</v>
      </c>
      <c r="J9" s="76">
        <v>-3.097511380787743</v>
      </c>
      <c r="K9" s="76">
        <v>-0.33901056929487305</v>
      </c>
      <c r="L9" s="76">
        <v>-0.56855301532443558</v>
      </c>
      <c r="M9" s="76">
        <v>-1.1689023530489062</v>
      </c>
      <c r="N9" s="76">
        <v>-1.0675765379202673</v>
      </c>
      <c r="O9" s="76">
        <v>-0.44517845957899871</v>
      </c>
      <c r="P9" s="76">
        <v>0.23450973049172763</v>
      </c>
      <c r="Q9" s="76">
        <v>4.9409697087098303</v>
      </c>
      <c r="R9" s="76">
        <v>20.315451444821477</v>
      </c>
      <c r="S9" s="76">
        <v>-1.7354630556358885</v>
      </c>
      <c r="T9" s="76">
        <v>-5.1507796492864744</v>
      </c>
      <c r="U9" s="76">
        <v>-2.2702941084728701</v>
      </c>
      <c r="V9" s="76">
        <v>2.7175327968830487</v>
      </c>
      <c r="W9" s="76">
        <v>3.962135307791792</v>
      </c>
      <c r="X9" s="76">
        <v>1.857553262732714</v>
      </c>
      <c r="Y9" s="76">
        <v>1.0080050260395934</v>
      </c>
      <c r="Z9" s="76">
        <v>0.95685198217101419</v>
      </c>
      <c r="AA9" s="77">
        <v>1.0207491723396078</v>
      </c>
      <c r="AE9" s="78"/>
      <c r="AF9" s="78"/>
      <c r="AG9" s="78"/>
      <c r="AH9" s="78"/>
      <c r="AI9" s="78"/>
      <c r="AJ9" s="78"/>
      <c r="AK9" s="78"/>
      <c r="AL9" s="78"/>
      <c r="AM9" s="78"/>
      <c r="AN9" s="78"/>
      <c r="AO9" s="78"/>
      <c r="AP9" s="78"/>
      <c r="AQ9" s="78"/>
      <c r="AR9" s="78"/>
      <c r="AS9" s="78"/>
      <c r="AT9" s="78"/>
      <c r="AU9" s="78"/>
      <c r="AV9" s="78"/>
      <c r="AW9" s="78"/>
      <c r="AX9" s="78"/>
      <c r="AY9" s="78"/>
    </row>
    <row r="10" spans="1:53" ht="13.5" customHeight="1" x14ac:dyDescent="0.2">
      <c r="A10" s="81"/>
      <c r="B10" s="74"/>
      <c r="C10" s="73"/>
      <c r="D10" s="75" t="s">
        <v>3130</v>
      </c>
      <c r="E10" s="76">
        <v>16.341620277592831</v>
      </c>
      <c r="F10" s="76">
        <v>16.925615469315993</v>
      </c>
      <c r="G10" s="76">
        <v>18.265633206775536</v>
      </c>
      <c r="H10" s="76">
        <v>17.883926839879763</v>
      </c>
      <c r="I10" s="76">
        <v>17.154498349020052</v>
      </c>
      <c r="J10" s="76">
        <v>16.411265692039738</v>
      </c>
      <c r="K10" s="76">
        <v>15.944478226036315</v>
      </c>
      <c r="L10" s="76">
        <v>15.43455728922409</v>
      </c>
      <c r="M10" s="76">
        <v>14.908864798954877</v>
      </c>
      <c r="N10" s="76">
        <v>14.473743756075272</v>
      </c>
      <c r="O10" s="76">
        <v>14.042248098033264</v>
      </c>
      <c r="P10" s="76">
        <v>13.875542802591017</v>
      </c>
      <c r="Q10" s="76">
        <v>14.45631870813304</v>
      </c>
      <c r="R10" s="76">
        <v>19.681001947284823</v>
      </c>
      <c r="S10" s="76">
        <v>17.025419749398697</v>
      </c>
      <c r="T10" s="76">
        <v>15.771659871282873</v>
      </c>
      <c r="U10" s="76">
        <v>15.363385543192912</v>
      </c>
      <c r="V10" s="76">
        <v>15.668948086754783</v>
      </c>
      <c r="W10" s="76">
        <v>16.065318248042608</v>
      </c>
      <c r="X10" s="76">
        <v>16.058466903940268</v>
      </c>
      <c r="Y10" s="76">
        <v>15.941848225137267</v>
      </c>
      <c r="Z10" s="76">
        <v>15.81943249538687</v>
      </c>
      <c r="AA10" s="77">
        <v>15.696275321731489</v>
      </c>
      <c r="AE10" s="78"/>
      <c r="AF10" s="78"/>
      <c r="AG10" s="78"/>
      <c r="AH10" s="78"/>
      <c r="AI10" s="78"/>
      <c r="AJ10" s="78"/>
      <c r="AK10" s="78"/>
      <c r="AL10" s="78"/>
      <c r="AM10" s="78"/>
      <c r="AN10" s="78"/>
      <c r="AO10" s="78"/>
      <c r="AP10" s="78"/>
      <c r="AQ10" s="78"/>
      <c r="AR10" s="78"/>
      <c r="AS10" s="78"/>
      <c r="AT10" s="78"/>
      <c r="AU10" s="78"/>
      <c r="AV10" s="78"/>
      <c r="AW10" s="78"/>
      <c r="AX10" s="78"/>
      <c r="AY10" s="78"/>
    </row>
    <row r="11" spans="1:53" ht="13.5" customHeight="1" x14ac:dyDescent="0.2">
      <c r="A11" s="81"/>
      <c r="B11" s="82"/>
      <c r="C11" s="83"/>
      <c r="D11" s="80" t="s">
        <v>3131</v>
      </c>
      <c r="E11" s="84">
        <v>6431.6118330467352</v>
      </c>
      <c r="F11" s="84">
        <v>6446.2124523014363</v>
      </c>
      <c r="G11" s="84">
        <v>6720.9845973853789</v>
      </c>
      <c r="H11" s="84">
        <v>6680.6199583574426</v>
      </c>
      <c r="I11" s="84">
        <v>6418.6720845830341</v>
      </c>
      <c r="J11" s="84">
        <v>6178.2957618108721</v>
      </c>
      <c r="K11" s="84">
        <v>6114.5108654066871</v>
      </c>
      <c r="L11" s="84">
        <v>6035.0367458140508</v>
      </c>
      <c r="M11" s="84">
        <v>5919.9759511186712</v>
      </c>
      <c r="N11" s="84">
        <v>5815.884461784628</v>
      </c>
      <c r="O11" s="84">
        <v>5759.7454628355026</v>
      </c>
      <c r="P11" s="84">
        <v>5744.5676004746592</v>
      </c>
      <c r="Q11" s="84">
        <v>6005.235551978777</v>
      </c>
      <c r="R11" s="84">
        <v>7207.8480571583523</v>
      </c>
      <c r="S11" s="84">
        <v>7042.4536047921974</v>
      </c>
      <c r="T11" s="84">
        <v>6608.8712240373188</v>
      </c>
      <c r="U11" s="84">
        <v>6380.8275939109008</v>
      </c>
      <c r="V11" s="84">
        <v>6489.8947645399521</v>
      </c>
      <c r="W11" s="84">
        <v>6710.5816547211671</v>
      </c>
      <c r="X11" s="84">
        <v>6809.6060234793458</v>
      </c>
      <c r="Y11" s="84">
        <v>6852.2566003193806</v>
      </c>
      <c r="Z11" s="84">
        <v>6889.2273649486651</v>
      </c>
      <c r="AA11" s="85">
        <v>6928.931459554924</v>
      </c>
      <c r="AE11" s="78"/>
      <c r="AF11" s="78"/>
      <c r="AG11" s="78"/>
      <c r="AH11" s="78"/>
      <c r="AI11" s="78"/>
      <c r="AJ11" s="78"/>
      <c r="AK11" s="78"/>
      <c r="AL11" s="78"/>
      <c r="AM11" s="78"/>
      <c r="AN11" s="78"/>
      <c r="AO11" s="78"/>
      <c r="AP11" s="78"/>
      <c r="AQ11" s="78"/>
      <c r="AR11" s="78"/>
      <c r="AS11" s="78"/>
      <c r="AT11" s="78"/>
      <c r="AU11" s="78"/>
      <c r="AV11" s="78"/>
      <c r="AW11" s="78"/>
      <c r="AX11" s="78"/>
      <c r="AY11" s="78"/>
    </row>
    <row r="12" spans="1:53" s="115" customFormat="1" ht="13.5" customHeight="1" x14ac:dyDescent="0.2">
      <c r="A12" s="114"/>
      <c r="B12" s="163" t="s">
        <v>3132</v>
      </c>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5"/>
      <c r="AE12" s="125"/>
      <c r="AF12" s="125"/>
      <c r="AG12" s="125"/>
      <c r="AH12" s="125"/>
      <c r="AI12" s="125"/>
      <c r="AJ12" s="125"/>
      <c r="AK12" s="125"/>
      <c r="AL12" s="125"/>
      <c r="AM12" s="125"/>
      <c r="AN12" s="125"/>
      <c r="AO12" s="125"/>
      <c r="AP12" s="125"/>
      <c r="AQ12" s="125"/>
      <c r="AR12" s="125"/>
      <c r="AS12" s="125"/>
      <c r="AT12" s="125"/>
      <c r="AU12" s="125"/>
      <c r="AV12" s="125"/>
      <c r="AW12" s="125"/>
      <c r="AX12" s="125"/>
      <c r="AY12" s="125"/>
    </row>
    <row r="13" spans="1:53" ht="13.5" customHeight="1" x14ac:dyDescent="0.2">
      <c r="A13" s="83"/>
      <c r="B13" s="74"/>
      <c r="C13" s="73"/>
      <c r="D13" s="75" t="s">
        <v>3133</v>
      </c>
      <c r="E13" s="76">
        <v>48.393902732203536</v>
      </c>
      <c r="F13" s="76">
        <v>52.202337799439491</v>
      </c>
      <c r="G13" s="76">
        <v>59.403747293680247</v>
      </c>
      <c r="H13" s="76">
        <v>50.944261118763784</v>
      </c>
      <c r="I13" s="76">
        <v>44.004184905482461</v>
      </c>
      <c r="J13" s="76">
        <v>42.630329456124855</v>
      </c>
      <c r="K13" s="76">
        <v>46.078749583164061</v>
      </c>
      <c r="L13" s="76">
        <v>49.976395127377096</v>
      </c>
      <c r="M13" s="76">
        <v>48.113456816989761</v>
      </c>
      <c r="N13" s="76">
        <v>49.133819763685388</v>
      </c>
      <c r="O13" s="76">
        <v>52.589608697841825</v>
      </c>
      <c r="P13" s="76">
        <v>56.195963749554949</v>
      </c>
      <c r="Q13" s="76">
        <v>58.971052999999998</v>
      </c>
      <c r="R13" s="76">
        <v>75.52045600000001</v>
      </c>
      <c r="S13" s="76">
        <v>77.277743000000001</v>
      </c>
      <c r="T13" s="76">
        <v>89.814291000000011</v>
      </c>
      <c r="U13" s="76">
        <v>96.583303000000015</v>
      </c>
      <c r="V13" s="76">
        <v>102.88599074343576</v>
      </c>
      <c r="W13" s="76">
        <v>111.30299172685187</v>
      </c>
      <c r="X13" s="76">
        <v>117.97671280055171</v>
      </c>
      <c r="Y13" s="76">
        <v>124.06217766811831</v>
      </c>
      <c r="Z13" s="76">
        <v>125.33802740642426</v>
      </c>
      <c r="AA13" s="77">
        <v>126.92864323392651</v>
      </c>
      <c r="AE13" s="78"/>
      <c r="AF13" s="78"/>
      <c r="AG13" s="78"/>
      <c r="AH13" s="78"/>
      <c r="AI13" s="78"/>
      <c r="AJ13" s="78"/>
      <c r="AK13" s="78"/>
      <c r="AL13" s="78"/>
      <c r="AM13" s="78"/>
      <c r="AN13" s="78"/>
      <c r="AO13" s="78"/>
      <c r="AP13" s="78"/>
      <c r="AQ13" s="78"/>
      <c r="AR13" s="78"/>
      <c r="AS13" s="78"/>
      <c r="AT13" s="78"/>
      <c r="AU13" s="78"/>
      <c r="AV13" s="78"/>
      <c r="AW13" s="78"/>
      <c r="AX13" s="78"/>
      <c r="AY13" s="78"/>
    </row>
    <row r="14" spans="1:53" ht="13.5" customHeight="1" x14ac:dyDescent="0.2">
      <c r="A14" s="83"/>
      <c r="B14" s="74"/>
      <c r="C14" s="73"/>
      <c r="D14" s="75" t="s">
        <v>3134</v>
      </c>
      <c r="E14" s="76">
        <v>74.760508979614798</v>
      </c>
      <c r="F14" s="76">
        <v>77.833260500581119</v>
      </c>
      <c r="G14" s="76">
        <v>87.424633910890307</v>
      </c>
      <c r="H14" s="76">
        <v>73.601094020881334</v>
      </c>
      <c r="I14" s="76">
        <v>62.430644905181239</v>
      </c>
      <c r="J14" s="76">
        <v>59.412521327317755</v>
      </c>
      <c r="K14" s="76">
        <v>63.007173040547137</v>
      </c>
      <c r="L14" s="76">
        <v>67.515134773213106</v>
      </c>
      <c r="M14" s="76">
        <v>64.552158233105558</v>
      </c>
      <c r="N14" s="76">
        <v>64.458795066988515</v>
      </c>
      <c r="O14" s="76">
        <v>67.921881634630921</v>
      </c>
      <c r="P14" s="76">
        <v>71.088431066603547</v>
      </c>
      <c r="Q14" s="76">
        <v>72.855979467004374</v>
      </c>
      <c r="R14" s="76">
        <v>88.555348711586475</v>
      </c>
      <c r="S14" s="76">
        <v>91.162970279708418</v>
      </c>
      <c r="T14" s="76">
        <v>98.916300288054856</v>
      </c>
      <c r="U14" s="76">
        <v>100.25433725249111</v>
      </c>
      <c r="V14" s="76">
        <v>102.88599074343577</v>
      </c>
      <c r="W14" s="76">
        <v>108.43443768048915</v>
      </c>
      <c r="X14" s="76">
        <v>113.06344263170406</v>
      </c>
      <c r="Y14" s="76">
        <v>116.52203964256343</v>
      </c>
      <c r="Z14" s="76">
        <v>115.47185091564486</v>
      </c>
      <c r="AA14" s="77">
        <v>114.77815990508967</v>
      </c>
      <c r="AE14" s="78"/>
      <c r="AF14" s="78"/>
      <c r="AG14" s="78"/>
      <c r="AH14" s="78"/>
      <c r="AI14" s="78"/>
      <c r="AJ14" s="78"/>
      <c r="AK14" s="78"/>
      <c r="AL14" s="78"/>
      <c r="AM14" s="78"/>
      <c r="AN14" s="78"/>
      <c r="AO14" s="78"/>
      <c r="AP14" s="78"/>
      <c r="AQ14" s="78"/>
      <c r="AR14" s="78"/>
      <c r="AS14" s="78"/>
      <c r="AT14" s="78"/>
      <c r="AU14" s="78"/>
      <c r="AV14" s="78"/>
      <c r="AW14" s="78"/>
      <c r="AX14" s="78"/>
      <c r="AY14" s="78"/>
    </row>
    <row r="15" spans="1:53" ht="13.5" customHeight="1" x14ac:dyDescent="0.2">
      <c r="A15" s="83"/>
      <c r="B15" s="74"/>
      <c r="C15" s="73"/>
      <c r="D15" s="75" t="s">
        <v>3135</v>
      </c>
      <c r="E15" s="76"/>
      <c r="F15" s="76">
        <v>4.1101265399412723</v>
      </c>
      <c r="G15" s="76">
        <v>12.32297522758612</v>
      </c>
      <c r="H15" s="76">
        <v>-15.811950558579358</v>
      </c>
      <c r="I15" s="76">
        <v>-15.177015048894427</v>
      </c>
      <c r="J15" s="76">
        <v>-4.8343623271029257</v>
      </c>
      <c r="K15" s="76">
        <v>6.0503268215559958</v>
      </c>
      <c r="L15" s="76">
        <v>7.1546801977053542</v>
      </c>
      <c r="M15" s="76">
        <v>-4.3886108648976911</v>
      </c>
      <c r="N15" s="76">
        <v>-0.14463213728640456</v>
      </c>
      <c r="O15" s="76">
        <v>5.3725586462536334</v>
      </c>
      <c r="P15" s="76">
        <v>4.6620460973185285</v>
      </c>
      <c r="Q15" s="76">
        <v>2.4864079483549073</v>
      </c>
      <c r="R15" s="76">
        <v>21.548497953681569</v>
      </c>
      <c r="S15" s="76">
        <v>2.944623454213513</v>
      </c>
      <c r="T15" s="76">
        <v>8.5049115716145263</v>
      </c>
      <c r="U15" s="76">
        <v>1.352696128484121</v>
      </c>
      <c r="V15" s="76">
        <v>2.6249771960656698</v>
      </c>
      <c r="W15" s="76">
        <v>5.3928109132849844</v>
      </c>
      <c r="X15" s="76">
        <v>4.2689435664845288</v>
      </c>
      <c r="Y15" s="76">
        <v>3.0589878835774353</v>
      </c>
      <c r="Z15" s="76">
        <v>-0.90127904569818895</v>
      </c>
      <c r="AA15" s="77">
        <v>-0.6007446880382683</v>
      </c>
      <c r="AE15" s="78"/>
      <c r="AF15" s="78"/>
      <c r="AG15" s="78"/>
      <c r="AH15" s="78"/>
      <c r="AI15" s="78"/>
      <c r="AJ15" s="78"/>
      <c r="AK15" s="78"/>
      <c r="AL15" s="78"/>
      <c r="AM15" s="78"/>
      <c r="AN15" s="78"/>
      <c r="AO15" s="78"/>
      <c r="AP15" s="78"/>
      <c r="AQ15" s="78"/>
      <c r="AR15" s="78"/>
      <c r="AS15" s="78"/>
      <c r="AT15" s="78"/>
      <c r="AU15" s="78"/>
      <c r="AV15" s="78"/>
      <c r="AW15" s="78"/>
      <c r="AX15" s="78"/>
      <c r="AY15" s="78"/>
    </row>
    <row r="16" spans="1:53" ht="13.5" customHeight="1" x14ac:dyDescent="0.2">
      <c r="A16" s="83"/>
      <c r="B16" s="74"/>
      <c r="C16" s="73"/>
      <c r="D16" s="75" t="s">
        <v>3136</v>
      </c>
      <c r="E16" s="76">
        <v>3.0882622145121643</v>
      </c>
      <c r="F16" s="76">
        <v>3.2968634338288192</v>
      </c>
      <c r="G16" s="76">
        <v>3.8046863409283649</v>
      </c>
      <c r="H16" s="76">
        <v>3.1295946253839504</v>
      </c>
      <c r="I16" s="76">
        <v>2.6298741369593337</v>
      </c>
      <c r="J16" s="76">
        <v>2.4708378733758902</v>
      </c>
      <c r="K16" s="76">
        <v>2.5544611472527188</v>
      </c>
      <c r="L16" s="76">
        <v>2.6648363992027893</v>
      </c>
      <c r="M16" s="76">
        <v>2.4902156625945739</v>
      </c>
      <c r="N16" s="76">
        <v>2.440091048779423</v>
      </c>
      <c r="O16" s="76">
        <v>2.5056881639940474</v>
      </c>
      <c r="P16" s="76">
        <v>2.5853081268950677</v>
      </c>
      <c r="Q16" s="76">
        <v>2.6305177883525941</v>
      </c>
      <c r="R16" s="76">
        <v>3.6179197087285617</v>
      </c>
      <c r="S16" s="76">
        <v>3.2788111671219999</v>
      </c>
      <c r="T16" s="76">
        <v>3.4746543791281557</v>
      </c>
      <c r="U16" s="76">
        <v>3.5101837640835951</v>
      </c>
      <c r="V16" s="76">
        <v>3.5767720218172956</v>
      </c>
      <c r="W16" s="76">
        <v>3.7177188879540282</v>
      </c>
      <c r="X16" s="76">
        <v>3.8041096741483602</v>
      </c>
      <c r="Y16" s="76">
        <v>3.8531658089189027</v>
      </c>
      <c r="Z16" s="76">
        <v>3.7532040525042638</v>
      </c>
      <c r="AA16" s="77">
        <v>3.6642106330809976</v>
      </c>
      <c r="AE16" s="78"/>
      <c r="AF16" s="78"/>
      <c r="AG16" s="78"/>
      <c r="AH16" s="78"/>
      <c r="AI16" s="78"/>
      <c r="AJ16" s="78"/>
      <c r="AK16" s="78"/>
      <c r="AL16" s="78"/>
      <c r="AM16" s="78"/>
      <c r="AN16" s="78"/>
      <c r="AO16" s="78"/>
      <c r="AP16" s="78"/>
      <c r="AQ16" s="78"/>
      <c r="AR16" s="78"/>
      <c r="AS16" s="78"/>
      <c r="AT16" s="78"/>
      <c r="AU16" s="78"/>
      <c r="AV16" s="78"/>
      <c r="AW16" s="78"/>
      <c r="AX16" s="78"/>
      <c r="AY16" s="78"/>
    </row>
    <row r="17" spans="1:51" ht="13.5" customHeight="1" x14ac:dyDescent="0.2">
      <c r="A17" s="83"/>
      <c r="B17" s="82"/>
      <c r="C17" s="83"/>
      <c r="D17" s="80" t="s">
        <v>3137</v>
      </c>
      <c r="E17" s="84">
        <v>1215.4549833496285</v>
      </c>
      <c r="F17" s="84">
        <v>1255.6283202352267</v>
      </c>
      <c r="G17" s="84">
        <v>1399.9645129070352</v>
      </c>
      <c r="H17" s="84">
        <v>1169.0739121838617</v>
      </c>
      <c r="I17" s="84">
        <v>984.01593363014649</v>
      </c>
      <c r="J17" s="84">
        <v>930.18828941417939</v>
      </c>
      <c r="K17" s="84">
        <v>979.60436326042282</v>
      </c>
      <c r="L17" s="84">
        <v>1041.9725871891274</v>
      </c>
      <c r="M17" s="84">
        <v>988.80880834685365</v>
      </c>
      <c r="N17" s="84">
        <v>980.48492878556647</v>
      </c>
      <c r="O17" s="84">
        <v>1027.764638047285</v>
      </c>
      <c r="P17" s="84">
        <v>1070.334870087531</v>
      </c>
      <c r="Q17" s="84">
        <v>1092.7317847413224</v>
      </c>
      <c r="R17" s="84">
        <v>1325.0044694554638</v>
      </c>
      <c r="S17" s="84">
        <v>1356.2588096629313</v>
      </c>
      <c r="T17" s="84">
        <v>1456.0004163865767</v>
      </c>
      <c r="U17" s="84">
        <v>1457.8738103390572</v>
      </c>
      <c r="V17" s="84">
        <v>1481.4570761113998</v>
      </c>
      <c r="W17" s="84">
        <v>1552.9139094368288</v>
      </c>
      <c r="X17" s="84">
        <v>1613.1358183825469</v>
      </c>
      <c r="Y17" s="84">
        <v>1656.199486622711</v>
      </c>
      <c r="Z17" s="84">
        <v>1634.488220249918</v>
      </c>
      <c r="AA17" s="85">
        <v>1617.5215972950878</v>
      </c>
      <c r="AE17" s="78"/>
      <c r="AF17" s="78"/>
      <c r="AG17" s="78"/>
      <c r="AH17" s="78"/>
      <c r="AI17" s="78"/>
      <c r="AJ17" s="78"/>
      <c r="AK17" s="78"/>
      <c r="AL17" s="78"/>
      <c r="AM17" s="78"/>
      <c r="AN17" s="78"/>
      <c r="AO17" s="78"/>
      <c r="AP17" s="78"/>
      <c r="AQ17" s="78"/>
      <c r="AR17" s="78"/>
      <c r="AS17" s="78"/>
      <c r="AT17" s="78"/>
      <c r="AU17" s="78"/>
      <c r="AV17" s="78"/>
      <c r="AW17" s="78"/>
      <c r="AX17" s="78"/>
      <c r="AY17" s="78"/>
    </row>
    <row r="18" spans="1:51" s="115" customFormat="1" ht="13.5" customHeight="1" x14ac:dyDescent="0.2">
      <c r="A18" s="124"/>
      <c r="B18" s="163" t="s">
        <v>3138</v>
      </c>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c r="AA18" s="165"/>
      <c r="AE18" s="125"/>
      <c r="AF18" s="125"/>
      <c r="AG18" s="125"/>
      <c r="AH18" s="125"/>
      <c r="AI18" s="125"/>
      <c r="AJ18" s="125"/>
      <c r="AK18" s="125"/>
      <c r="AL18" s="125"/>
      <c r="AM18" s="125"/>
      <c r="AN18" s="125"/>
      <c r="AO18" s="125"/>
      <c r="AP18" s="125"/>
      <c r="AQ18" s="125"/>
      <c r="AR18" s="125"/>
      <c r="AS18" s="125"/>
      <c r="AT18" s="125"/>
      <c r="AU18" s="125"/>
      <c r="AV18" s="125"/>
      <c r="AW18" s="125"/>
      <c r="AX18" s="125"/>
      <c r="AY18" s="125"/>
    </row>
    <row r="19" spans="1:51" ht="13.5" customHeight="1" x14ac:dyDescent="0.2">
      <c r="A19" s="83"/>
      <c r="B19" s="74"/>
      <c r="C19" s="73"/>
      <c r="D19" s="75" t="s">
        <v>3139</v>
      </c>
      <c r="E19" s="86">
        <v>286.76629400000002</v>
      </c>
      <c r="F19" s="86">
        <v>299.94735100000003</v>
      </c>
      <c r="G19" s="86">
        <v>318.08264200000002</v>
      </c>
      <c r="H19" s="86">
        <v>324.94498900000002</v>
      </c>
      <c r="I19" s="86">
        <v>313.267403</v>
      </c>
      <c r="J19" s="86">
        <v>309.98998599999999</v>
      </c>
      <c r="K19" s="86">
        <v>308.71881300000001</v>
      </c>
      <c r="L19" s="86">
        <v>310.64616799999999</v>
      </c>
      <c r="M19" s="86">
        <v>309.74895700000008</v>
      </c>
      <c r="N19" s="86">
        <v>286.70990599999999</v>
      </c>
      <c r="O19" s="86">
        <v>288.21220899999997</v>
      </c>
      <c r="P19" s="86">
        <v>294.38957099999999</v>
      </c>
      <c r="Q19" s="86">
        <v>320.23420000000004</v>
      </c>
      <c r="R19" s="86">
        <v>420.93294200000003</v>
      </c>
      <c r="S19" s="86">
        <v>401.26922375222051</v>
      </c>
      <c r="T19" s="86">
        <v>407.67233073346688</v>
      </c>
      <c r="U19" s="86">
        <v>422.7261649964953</v>
      </c>
      <c r="V19" s="86">
        <v>450.71792051038807</v>
      </c>
      <c r="W19" s="86">
        <v>480.97181038752069</v>
      </c>
      <c r="X19" s="86">
        <v>498.02064089213201</v>
      </c>
      <c r="Y19" s="86">
        <v>513.28712672763731</v>
      </c>
      <c r="Z19" s="86">
        <v>528.28901278040109</v>
      </c>
      <c r="AA19" s="87">
        <v>543.72063451449003</v>
      </c>
      <c r="AE19" s="78"/>
      <c r="AF19" s="78"/>
      <c r="AG19" s="78"/>
      <c r="AH19" s="78"/>
      <c r="AI19" s="78"/>
      <c r="AJ19" s="78"/>
      <c r="AK19" s="78"/>
      <c r="AL19" s="78"/>
      <c r="AM19" s="78"/>
      <c r="AN19" s="78"/>
      <c r="AO19" s="78"/>
      <c r="AP19" s="78"/>
      <c r="AQ19" s="78"/>
      <c r="AR19" s="78"/>
      <c r="AS19" s="78"/>
      <c r="AT19" s="78"/>
      <c r="AU19" s="78"/>
      <c r="AV19" s="78"/>
      <c r="AW19" s="78"/>
      <c r="AX19" s="78"/>
      <c r="AY19" s="78"/>
    </row>
    <row r="20" spans="1:51" ht="13.5" customHeight="1" x14ac:dyDescent="0.2">
      <c r="A20" s="83"/>
      <c r="B20" s="88"/>
      <c r="C20" s="73"/>
      <c r="D20" s="75" t="s">
        <v>3140</v>
      </c>
      <c r="E20" s="86">
        <v>43.189293280000001</v>
      </c>
      <c r="F20" s="86">
        <v>47.242335060000002</v>
      </c>
      <c r="G20" s="86">
        <v>54.660401890000003</v>
      </c>
      <c r="H20" s="86">
        <v>42.333612796000004</v>
      </c>
      <c r="I20" s="86">
        <v>42.325887692000002</v>
      </c>
      <c r="J20" s="86">
        <v>39.479622184</v>
      </c>
      <c r="K20" s="86">
        <v>41.356101916</v>
      </c>
      <c r="L20" s="86">
        <v>45.539850194000003</v>
      </c>
      <c r="M20" s="86">
        <v>44.195856389342602</v>
      </c>
      <c r="N20" s="86">
        <v>42.526187000000007</v>
      </c>
      <c r="O20" s="86">
        <v>44.997351999999999</v>
      </c>
      <c r="P20" s="86">
        <v>50.808509000000008</v>
      </c>
      <c r="Q20" s="86">
        <v>57.891052999999999</v>
      </c>
      <c r="R20" s="86">
        <v>75.52045600000001</v>
      </c>
      <c r="S20" s="86">
        <v>77.277743000000001</v>
      </c>
      <c r="T20" s="86">
        <v>89.814291000000011</v>
      </c>
      <c r="U20" s="86">
        <v>96.583303000000015</v>
      </c>
      <c r="V20" s="86">
        <v>102.88599074343576</v>
      </c>
      <c r="W20" s="86">
        <v>111.30299172685187</v>
      </c>
      <c r="X20" s="86">
        <v>117.97671280055171</v>
      </c>
      <c r="Y20" s="86">
        <v>124.06217766811831</v>
      </c>
      <c r="Z20" s="86">
        <v>125.33802740642426</v>
      </c>
      <c r="AA20" s="87">
        <v>126.92864323392651</v>
      </c>
      <c r="AE20" s="78"/>
      <c r="AF20" s="78"/>
      <c r="AG20" s="78"/>
      <c r="AH20" s="78"/>
      <c r="AI20" s="78"/>
      <c r="AJ20" s="78"/>
      <c r="AK20" s="78"/>
      <c r="AL20" s="78"/>
      <c r="AM20" s="78"/>
      <c r="AN20" s="78"/>
      <c r="AO20" s="78"/>
      <c r="AP20" s="78"/>
      <c r="AQ20" s="78"/>
      <c r="AR20" s="78"/>
      <c r="AS20" s="78"/>
      <c r="AT20" s="78"/>
      <c r="AU20" s="78"/>
      <c r="AV20" s="78"/>
      <c r="AW20" s="78"/>
      <c r="AX20" s="78"/>
      <c r="AY20" s="78"/>
    </row>
    <row r="21" spans="1:51" ht="13.5" customHeight="1" x14ac:dyDescent="0.2">
      <c r="A21" s="83"/>
      <c r="B21" s="88"/>
      <c r="C21" s="73"/>
      <c r="D21" s="75" t="s">
        <v>3141</v>
      </c>
      <c r="E21" s="86">
        <v>329.95558728000003</v>
      </c>
      <c r="F21" s="86">
        <v>347.18968606000004</v>
      </c>
      <c r="G21" s="86">
        <v>372.74304389000002</v>
      </c>
      <c r="H21" s="86">
        <v>367.27860179600003</v>
      </c>
      <c r="I21" s="86">
        <v>355.59329069199998</v>
      </c>
      <c r="J21" s="86">
        <v>349.46960818399998</v>
      </c>
      <c r="K21" s="86">
        <v>350.07491491600001</v>
      </c>
      <c r="L21" s="86">
        <v>356.18601819399998</v>
      </c>
      <c r="M21" s="86">
        <v>353.9448133893427</v>
      </c>
      <c r="N21" s="86">
        <v>329.23609299999998</v>
      </c>
      <c r="O21" s="86">
        <v>333.20956099999995</v>
      </c>
      <c r="P21" s="86">
        <v>345.19808</v>
      </c>
      <c r="Q21" s="86">
        <v>378.12525300000004</v>
      </c>
      <c r="R21" s="86">
        <v>496.45339800000005</v>
      </c>
      <c r="S21" s="86">
        <v>478.5469667522205</v>
      </c>
      <c r="T21" s="86">
        <v>497.4866217334669</v>
      </c>
      <c r="U21" s="86">
        <v>519.3094679964953</v>
      </c>
      <c r="V21" s="86">
        <v>553.60391125382387</v>
      </c>
      <c r="W21" s="86">
        <v>592.27480211437251</v>
      </c>
      <c r="X21" s="86">
        <v>615.99735369268376</v>
      </c>
      <c r="Y21" s="86">
        <v>637.34930439575567</v>
      </c>
      <c r="Z21" s="86">
        <v>653.6270401868253</v>
      </c>
      <c r="AA21" s="87">
        <v>670.64927774841658</v>
      </c>
      <c r="AE21" s="78"/>
      <c r="AF21" s="78"/>
      <c r="AG21" s="78"/>
      <c r="AH21" s="78"/>
      <c r="AI21" s="78"/>
      <c r="AJ21" s="78"/>
      <c r="AK21" s="78"/>
      <c r="AL21" s="78"/>
      <c r="AM21" s="78"/>
      <c r="AN21" s="78"/>
      <c r="AO21" s="78"/>
      <c r="AP21" s="78"/>
      <c r="AQ21" s="78"/>
      <c r="AR21" s="78"/>
      <c r="AS21" s="78"/>
      <c r="AT21" s="78"/>
      <c r="AU21" s="78"/>
      <c r="AV21" s="78"/>
      <c r="AW21" s="78"/>
      <c r="AX21" s="78"/>
      <c r="AY21" s="78"/>
    </row>
    <row r="22" spans="1:51" ht="13.5" customHeight="1" x14ac:dyDescent="0.2">
      <c r="A22" s="83"/>
      <c r="B22" s="88"/>
      <c r="C22" s="73"/>
      <c r="D22" s="75" t="s">
        <v>3142</v>
      </c>
      <c r="E22" s="86">
        <v>278.13770599999998</v>
      </c>
      <c r="F22" s="86">
        <v>299.39164900000003</v>
      </c>
      <c r="G22" s="86">
        <v>315.68135799999999</v>
      </c>
      <c r="H22" s="86">
        <v>336.02101099999999</v>
      </c>
      <c r="I22" s="86">
        <v>356.52159699999999</v>
      </c>
      <c r="J22" s="86">
        <v>371.74301399999996</v>
      </c>
      <c r="K22" s="86">
        <v>384.32118700000018</v>
      </c>
      <c r="L22" s="86">
        <v>392.96383200000014</v>
      </c>
      <c r="M22" s="86">
        <v>405.01204299999989</v>
      </c>
      <c r="N22" s="86">
        <v>439.47209399999991</v>
      </c>
      <c r="O22" s="86">
        <v>454.76162100000005</v>
      </c>
      <c r="P22" s="86">
        <v>466.30458199999993</v>
      </c>
      <c r="Q22" s="86">
        <v>472.81530400000003</v>
      </c>
      <c r="R22" s="86">
        <v>560.14206799999988</v>
      </c>
      <c r="S22" s="86">
        <v>532.63773346534958</v>
      </c>
      <c r="T22" s="86">
        <v>643.627384266533</v>
      </c>
      <c r="U22" s="86">
        <v>670.26544227843442</v>
      </c>
      <c r="V22" s="86">
        <v>681.77921172725905</v>
      </c>
      <c r="W22" s="86">
        <v>710.55499309193215</v>
      </c>
      <c r="X22" s="86">
        <v>731.30837622662648</v>
      </c>
      <c r="Y22" s="86">
        <v>752.2459770507337</v>
      </c>
      <c r="Z22" s="86">
        <v>776.97329253905048</v>
      </c>
      <c r="AA22" s="87">
        <v>807.4440450016989</v>
      </c>
      <c r="AE22" s="78"/>
      <c r="AF22" s="78"/>
      <c r="AG22" s="78"/>
      <c r="AH22" s="78"/>
      <c r="AI22" s="78"/>
      <c r="AJ22" s="78"/>
      <c r="AK22" s="78"/>
      <c r="AL22" s="78"/>
      <c r="AM22" s="78"/>
      <c r="AN22" s="78"/>
      <c r="AO22" s="78"/>
      <c r="AP22" s="78"/>
      <c r="AQ22" s="78"/>
      <c r="AR22" s="78"/>
      <c r="AS22" s="78"/>
      <c r="AT22" s="78"/>
      <c r="AU22" s="78"/>
      <c r="AV22" s="78"/>
      <c r="AW22" s="78"/>
      <c r="AX22" s="78"/>
      <c r="AY22" s="78"/>
    </row>
    <row r="23" spans="1:51" ht="13.5" customHeight="1" x14ac:dyDescent="0.2">
      <c r="A23" s="81"/>
      <c r="B23" s="88"/>
      <c r="C23" s="73"/>
      <c r="D23" s="75" t="s">
        <v>3143</v>
      </c>
      <c r="E23" s="86">
        <v>19.994706719999996</v>
      </c>
      <c r="F23" s="86">
        <v>38.893664939999994</v>
      </c>
      <c r="G23" s="86">
        <v>32.560598110000001</v>
      </c>
      <c r="H23" s="86">
        <v>40.900387203999991</v>
      </c>
      <c r="I23" s="86">
        <v>33.372112307999991</v>
      </c>
      <c r="J23" s="86">
        <v>29.540377815999999</v>
      </c>
      <c r="K23" s="86">
        <v>32.155898083999986</v>
      </c>
      <c r="L23" s="86">
        <v>39.06114980600001</v>
      </c>
      <c r="M23" s="86">
        <v>36.981143610657405</v>
      </c>
      <c r="N23" s="86">
        <v>44.517812999999975</v>
      </c>
      <c r="O23" s="86">
        <v>52.29881799999999</v>
      </c>
      <c r="P23" s="86">
        <v>46.119338000000006</v>
      </c>
      <c r="Q23" s="86">
        <v>37.749443000000014</v>
      </c>
      <c r="R23" s="86">
        <v>50.366534000000016</v>
      </c>
      <c r="S23" s="86">
        <v>32.490299782429986</v>
      </c>
      <c r="T23" s="86">
        <v>17.741993999999963</v>
      </c>
      <c r="U23" s="86">
        <v>40.361089725069988</v>
      </c>
      <c r="V23" s="86">
        <v>43.17544199382364</v>
      </c>
      <c r="W23" s="86">
        <v>44.356213932174455</v>
      </c>
      <c r="X23" s="86">
        <v>42.161853521056898</v>
      </c>
      <c r="Y23" s="86">
        <v>41.2244589983368</v>
      </c>
      <c r="Z23" s="86">
        <v>40.844327229231567</v>
      </c>
      <c r="AA23" s="87">
        <v>40.955571428177777</v>
      </c>
      <c r="AE23" s="78"/>
      <c r="AF23" s="78"/>
      <c r="AG23" s="78"/>
      <c r="AH23" s="78"/>
      <c r="AI23" s="78"/>
      <c r="AJ23" s="78"/>
      <c r="AK23" s="78"/>
      <c r="AL23" s="78"/>
      <c r="AM23" s="78"/>
      <c r="AN23" s="78"/>
      <c r="AO23" s="78"/>
      <c r="AP23" s="78"/>
      <c r="AQ23" s="78"/>
      <c r="AR23" s="78"/>
      <c r="AS23" s="78"/>
      <c r="AT23" s="78"/>
      <c r="AU23" s="78"/>
      <c r="AV23" s="78"/>
      <c r="AW23" s="78"/>
      <c r="AX23" s="78"/>
      <c r="AY23" s="78"/>
    </row>
    <row r="24" spans="1:51" ht="13.5" customHeight="1" x14ac:dyDescent="0.2">
      <c r="A24" s="83"/>
      <c r="B24" s="88"/>
      <c r="C24" s="73"/>
      <c r="D24" s="75" t="s">
        <v>3144</v>
      </c>
      <c r="E24" s="86">
        <v>298.13241271999993</v>
      </c>
      <c r="F24" s="86">
        <v>338.28531393999998</v>
      </c>
      <c r="G24" s="86">
        <v>348.24195610999999</v>
      </c>
      <c r="H24" s="86">
        <v>376.92139820400001</v>
      </c>
      <c r="I24" s="86">
        <v>389.89370930799998</v>
      </c>
      <c r="J24" s="86">
        <v>401.28339181600006</v>
      </c>
      <c r="K24" s="86">
        <v>416.47708508400024</v>
      </c>
      <c r="L24" s="86">
        <v>432.02498180600014</v>
      </c>
      <c r="M24" s="86">
        <v>441.99318661065729</v>
      </c>
      <c r="N24" s="86">
        <v>483.9899069999999</v>
      </c>
      <c r="O24" s="86">
        <v>507.06043900000003</v>
      </c>
      <c r="P24" s="86">
        <v>512.42391999999995</v>
      </c>
      <c r="Q24" s="86">
        <v>510.56474700000012</v>
      </c>
      <c r="R24" s="86">
        <v>610.50860199999988</v>
      </c>
      <c r="S24" s="86">
        <v>565.12803324777974</v>
      </c>
      <c r="T24" s="86">
        <v>661.36937826653286</v>
      </c>
      <c r="U24" s="86">
        <v>710.62653200350439</v>
      </c>
      <c r="V24" s="86">
        <v>724.95465372108254</v>
      </c>
      <c r="W24" s="86">
        <v>754.91120702410672</v>
      </c>
      <c r="X24" s="86">
        <v>773.47022974768345</v>
      </c>
      <c r="Y24" s="86">
        <v>793.4704360490706</v>
      </c>
      <c r="Z24" s="86">
        <v>817.81761976828216</v>
      </c>
      <c r="AA24" s="87">
        <v>848.39961642987669</v>
      </c>
      <c r="AE24" s="78"/>
      <c r="AF24" s="78"/>
      <c r="AG24" s="78"/>
      <c r="AH24" s="78"/>
      <c r="AI24" s="78"/>
      <c r="AJ24" s="78"/>
      <c r="AK24" s="78"/>
      <c r="AL24" s="78"/>
      <c r="AM24" s="78"/>
      <c r="AN24" s="78"/>
      <c r="AO24" s="78"/>
      <c r="AP24" s="78"/>
      <c r="AQ24" s="78"/>
      <c r="AR24" s="78"/>
      <c r="AS24" s="78"/>
      <c r="AT24" s="78"/>
      <c r="AU24" s="78"/>
      <c r="AV24" s="78"/>
      <c r="AW24" s="78"/>
      <c r="AX24" s="78"/>
      <c r="AY24" s="78"/>
    </row>
    <row r="25" spans="1:51" ht="13.5" customHeight="1" x14ac:dyDescent="0.2">
      <c r="A25" s="83"/>
      <c r="B25" s="89"/>
      <c r="C25" s="73"/>
      <c r="D25" s="75" t="s">
        <v>3145</v>
      </c>
      <c r="E25" s="86">
        <v>564.904</v>
      </c>
      <c r="F25" s="86">
        <v>599.33900000000006</v>
      </c>
      <c r="G25" s="86">
        <v>633.76400000000001</v>
      </c>
      <c r="H25" s="86">
        <v>660.96600000000001</v>
      </c>
      <c r="I25" s="86">
        <v>669.78899999999999</v>
      </c>
      <c r="J25" s="86">
        <v>681.73299999999995</v>
      </c>
      <c r="K25" s="86">
        <v>693.04000000000019</v>
      </c>
      <c r="L25" s="86">
        <v>703.61000000000013</v>
      </c>
      <c r="M25" s="86">
        <v>714.76099999999997</v>
      </c>
      <c r="N25" s="86">
        <v>726.1819999999999</v>
      </c>
      <c r="O25" s="86">
        <v>742.97383000000002</v>
      </c>
      <c r="P25" s="86">
        <v>760.69415299999991</v>
      </c>
      <c r="Q25" s="86">
        <v>793.04950400000007</v>
      </c>
      <c r="R25" s="86">
        <v>981.07500999999991</v>
      </c>
      <c r="S25" s="86">
        <v>933.90695721757015</v>
      </c>
      <c r="T25" s="86">
        <v>1051.2997149999999</v>
      </c>
      <c r="U25" s="86">
        <v>1092.9916072749297</v>
      </c>
      <c r="V25" s="86">
        <v>1132.4971322376471</v>
      </c>
      <c r="W25" s="86">
        <v>1191.5268034794528</v>
      </c>
      <c r="X25" s="86">
        <v>1229.3290171187584</v>
      </c>
      <c r="Y25" s="86">
        <v>1265.533103778371</v>
      </c>
      <c r="Z25" s="86">
        <v>1305.2623053194516</v>
      </c>
      <c r="AA25" s="87">
        <v>1351.1646795161889</v>
      </c>
      <c r="AE25" s="78"/>
      <c r="AF25" s="78"/>
      <c r="AG25" s="78"/>
      <c r="AH25" s="78"/>
      <c r="AI25" s="78"/>
      <c r="AJ25" s="78"/>
      <c r="AK25" s="78"/>
      <c r="AL25" s="78"/>
      <c r="AM25" s="78"/>
      <c r="AN25" s="78"/>
      <c r="AO25" s="78"/>
      <c r="AP25" s="78"/>
      <c r="AQ25" s="78"/>
      <c r="AR25" s="78"/>
      <c r="AS25" s="78"/>
      <c r="AT25" s="78"/>
      <c r="AU25" s="78"/>
      <c r="AV25" s="78"/>
      <c r="AW25" s="78"/>
      <c r="AX25" s="78"/>
      <c r="AY25" s="78"/>
    </row>
    <row r="26" spans="1:51" ht="13.5" customHeight="1" x14ac:dyDescent="0.2">
      <c r="A26" s="83"/>
      <c r="B26" s="89"/>
      <c r="C26" s="73"/>
      <c r="D26" s="75" t="s">
        <v>3146</v>
      </c>
      <c r="E26" s="86">
        <v>63.183999999999997</v>
      </c>
      <c r="F26" s="86">
        <v>86.135999999999996</v>
      </c>
      <c r="G26" s="86">
        <v>87.221000000000004</v>
      </c>
      <c r="H26" s="86">
        <v>83.233999999999995</v>
      </c>
      <c r="I26" s="86">
        <v>75.697999999999993</v>
      </c>
      <c r="J26" s="86">
        <v>69.02</v>
      </c>
      <c r="K26" s="86">
        <v>73.511999999999986</v>
      </c>
      <c r="L26" s="86">
        <v>84.601000000000013</v>
      </c>
      <c r="M26" s="86">
        <v>81.177000000000007</v>
      </c>
      <c r="N26" s="86">
        <v>87.043999999999983</v>
      </c>
      <c r="O26" s="86">
        <v>97.296169999999989</v>
      </c>
      <c r="P26" s="86">
        <v>96.927847000000014</v>
      </c>
      <c r="Q26" s="86">
        <v>95.640496000000013</v>
      </c>
      <c r="R26" s="86">
        <v>125.88699000000003</v>
      </c>
      <c r="S26" s="86">
        <v>109.76804278242999</v>
      </c>
      <c r="T26" s="86">
        <v>107.55628499999997</v>
      </c>
      <c r="U26" s="86">
        <v>136.94439272507</v>
      </c>
      <c r="V26" s="86">
        <v>146.06143273725939</v>
      </c>
      <c r="W26" s="86">
        <v>155.65920565902633</v>
      </c>
      <c r="X26" s="86">
        <v>160.13856632160861</v>
      </c>
      <c r="Y26" s="86">
        <v>165.28663666645511</v>
      </c>
      <c r="Z26" s="86">
        <v>166.18235463565583</v>
      </c>
      <c r="AA26" s="87">
        <v>167.88421466210428</v>
      </c>
      <c r="AE26" s="78"/>
      <c r="AF26" s="78"/>
      <c r="AG26" s="78"/>
      <c r="AH26" s="78"/>
      <c r="AI26" s="78"/>
      <c r="AJ26" s="78"/>
      <c r="AK26" s="78"/>
      <c r="AL26" s="78"/>
      <c r="AM26" s="78"/>
      <c r="AN26" s="78"/>
      <c r="AO26" s="78"/>
      <c r="AP26" s="78"/>
      <c r="AQ26" s="78"/>
      <c r="AR26" s="78"/>
      <c r="AS26" s="78"/>
      <c r="AT26" s="78"/>
      <c r="AU26" s="78"/>
      <c r="AV26" s="78"/>
      <c r="AW26" s="78"/>
      <c r="AX26" s="78"/>
      <c r="AY26" s="78"/>
    </row>
    <row r="27" spans="1:51" ht="13.5" customHeight="1" x14ac:dyDescent="0.2">
      <c r="A27" s="83"/>
      <c r="B27" s="89"/>
      <c r="C27" s="73"/>
      <c r="D27" s="75" t="s">
        <v>3147</v>
      </c>
      <c r="E27" s="86">
        <v>628.08799999999997</v>
      </c>
      <c r="F27" s="86">
        <v>685.47500000000002</v>
      </c>
      <c r="G27" s="86">
        <v>720.98500000000001</v>
      </c>
      <c r="H27" s="86">
        <v>744.2</v>
      </c>
      <c r="I27" s="86">
        <v>745.48699999999997</v>
      </c>
      <c r="J27" s="86">
        <v>750.75300000000004</v>
      </c>
      <c r="K27" s="86">
        <v>766.55200000000025</v>
      </c>
      <c r="L27" s="86">
        <v>788.21100000000013</v>
      </c>
      <c r="M27" s="86">
        <v>795.93799999999999</v>
      </c>
      <c r="N27" s="86">
        <v>813.22599999999989</v>
      </c>
      <c r="O27" s="86">
        <v>840.27</v>
      </c>
      <c r="P27" s="86">
        <v>857.62199999999996</v>
      </c>
      <c r="Q27" s="86">
        <v>888.69000000000017</v>
      </c>
      <c r="R27" s="86">
        <v>1106.962</v>
      </c>
      <c r="S27" s="86">
        <v>1043.6750000000002</v>
      </c>
      <c r="T27" s="86">
        <v>1158.8559999999998</v>
      </c>
      <c r="U27" s="86">
        <v>1229.9359999999997</v>
      </c>
      <c r="V27" s="86">
        <v>1278.5585649749064</v>
      </c>
      <c r="W27" s="86">
        <v>1347.1860091384792</v>
      </c>
      <c r="X27" s="86">
        <v>1389.4675834403672</v>
      </c>
      <c r="Y27" s="86">
        <v>1430.8197404448263</v>
      </c>
      <c r="Z27" s="86">
        <v>1471.4446599551075</v>
      </c>
      <c r="AA27" s="87">
        <v>1519.0488941782933</v>
      </c>
      <c r="AE27" s="78"/>
      <c r="AF27" s="78"/>
      <c r="AG27" s="78"/>
      <c r="AH27" s="78"/>
      <c r="AI27" s="78"/>
      <c r="AJ27" s="78"/>
      <c r="AK27" s="78"/>
      <c r="AL27" s="78"/>
      <c r="AM27" s="78"/>
      <c r="AN27" s="78"/>
      <c r="AO27" s="78"/>
      <c r="AP27" s="78"/>
      <c r="AQ27" s="78"/>
      <c r="AR27" s="78"/>
      <c r="AS27" s="78"/>
      <c r="AT27" s="78"/>
      <c r="AU27" s="78"/>
      <c r="AV27" s="78"/>
      <c r="AW27" s="78"/>
      <c r="AX27" s="78"/>
      <c r="AY27" s="78"/>
    </row>
    <row r="28" spans="1:51" s="115" customFormat="1" ht="13.5" customHeight="1" x14ac:dyDescent="0.2">
      <c r="A28" s="124"/>
      <c r="B28" s="163" t="s">
        <v>3148</v>
      </c>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5"/>
      <c r="AE28" s="125"/>
      <c r="AF28" s="125"/>
      <c r="AG28" s="125"/>
      <c r="AH28" s="125"/>
      <c r="AI28" s="125"/>
      <c r="AJ28" s="125"/>
      <c r="AK28" s="125"/>
      <c r="AL28" s="125"/>
      <c r="AM28" s="125"/>
      <c r="AN28" s="125"/>
      <c r="AO28" s="125"/>
      <c r="AP28" s="125"/>
      <c r="AQ28" s="125"/>
      <c r="AR28" s="125"/>
      <c r="AS28" s="125"/>
      <c r="AT28" s="125"/>
      <c r="AU28" s="125"/>
      <c r="AV28" s="125"/>
      <c r="AW28" s="125"/>
      <c r="AX28" s="125"/>
      <c r="AY28" s="125"/>
    </row>
    <row r="29" spans="1:51" s="115" customFormat="1" ht="13.5" customHeight="1" x14ac:dyDescent="0.2">
      <c r="A29" s="124"/>
      <c r="B29" s="118"/>
      <c r="C29" s="119"/>
      <c r="D29" s="119"/>
      <c r="E29" s="160" t="s">
        <v>3101</v>
      </c>
      <c r="F29" s="161"/>
      <c r="G29" s="161"/>
      <c r="H29" s="161"/>
      <c r="I29" s="161"/>
      <c r="J29" s="161"/>
      <c r="K29" s="161"/>
      <c r="L29" s="161"/>
      <c r="M29" s="161"/>
      <c r="N29" s="161"/>
      <c r="O29" s="161"/>
      <c r="P29" s="161"/>
      <c r="Q29" s="161"/>
      <c r="R29" s="161"/>
      <c r="S29" s="161"/>
      <c r="T29" s="161"/>
      <c r="U29" s="166"/>
      <c r="V29" s="160" t="s">
        <v>3102</v>
      </c>
      <c r="W29" s="161"/>
      <c r="X29" s="161"/>
      <c r="Y29" s="161"/>
      <c r="Z29" s="161"/>
      <c r="AA29" s="162"/>
      <c r="AE29" s="125"/>
      <c r="AF29" s="125"/>
      <c r="AG29" s="125"/>
      <c r="AH29" s="125"/>
      <c r="AI29" s="125"/>
      <c r="AJ29" s="125"/>
      <c r="AK29" s="125"/>
      <c r="AL29" s="125"/>
      <c r="AM29" s="125"/>
      <c r="AN29" s="125"/>
      <c r="AO29" s="125"/>
      <c r="AP29" s="125"/>
      <c r="AQ29" s="125"/>
      <c r="AR29" s="125"/>
      <c r="AS29" s="125"/>
      <c r="AT29" s="125"/>
      <c r="AU29" s="125"/>
      <c r="AV29" s="125"/>
      <c r="AW29" s="125"/>
      <c r="AX29" s="125"/>
      <c r="AY29" s="125"/>
    </row>
    <row r="30" spans="1:51" s="115" customFormat="1" ht="13.5" customHeight="1" x14ac:dyDescent="0.2">
      <c r="A30" s="126"/>
      <c r="B30" s="118"/>
      <c r="C30" s="119"/>
      <c r="D30" s="119"/>
      <c r="E30" s="120" t="s">
        <v>3103</v>
      </c>
      <c r="F30" s="120" t="s">
        <v>3104</v>
      </c>
      <c r="G30" s="120" t="s">
        <v>3105</v>
      </c>
      <c r="H30" s="120" t="s">
        <v>3106</v>
      </c>
      <c r="I30" s="120" t="s">
        <v>3107</v>
      </c>
      <c r="J30" s="120" t="s">
        <v>3108</v>
      </c>
      <c r="K30" s="120" t="s">
        <v>3109</v>
      </c>
      <c r="L30" s="120" t="s">
        <v>3110</v>
      </c>
      <c r="M30" s="120" t="s">
        <v>3111</v>
      </c>
      <c r="N30" s="120" t="s">
        <v>3112</v>
      </c>
      <c r="O30" s="121" t="s">
        <v>3113</v>
      </c>
      <c r="P30" s="121" t="s">
        <v>3114</v>
      </c>
      <c r="Q30" s="121" t="s">
        <v>3115</v>
      </c>
      <c r="R30" s="121" t="s">
        <v>3116</v>
      </c>
      <c r="S30" s="121" t="s">
        <v>3117</v>
      </c>
      <c r="T30" s="121" t="s">
        <v>3118</v>
      </c>
      <c r="U30" s="121" t="s">
        <v>3119</v>
      </c>
      <c r="V30" s="121" t="s">
        <v>3120</v>
      </c>
      <c r="W30" s="121" t="s">
        <v>3121</v>
      </c>
      <c r="X30" s="121" t="s">
        <v>3122</v>
      </c>
      <c r="Y30" s="121" t="s">
        <v>3123</v>
      </c>
      <c r="Z30" s="121" t="s">
        <v>3124</v>
      </c>
      <c r="AA30" s="127" t="s">
        <v>3125</v>
      </c>
      <c r="AE30" s="125"/>
      <c r="AF30" s="125"/>
      <c r="AG30" s="125"/>
      <c r="AH30" s="125"/>
      <c r="AI30" s="125"/>
      <c r="AJ30" s="125"/>
      <c r="AK30" s="125"/>
      <c r="AL30" s="125"/>
      <c r="AM30" s="125"/>
      <c r="AN30" s="125"/>
      <c r="AO30" s="125"/>
      <c r="AP30" s="125"/>
      <c r="AQ30" s="125"/>
      <c r="AR30" s="125"/>
      <c r="AS30" s="125"/>
      <c r="AT30" s="125"/>
      <c r="AU30" s="125"/>
      <c r="AV30" s="125"/>
      <c r="AW30" s="125"/>
      <c r="AX30" s="125"/>
      <c r="AY30" s="125"/>
    </row>
    <row r="31" spans="1:51" ht="13.5" customHeight="1" x14ac:dyDescent="0.2">
      <c r="A31" s="90"/>
      <c r="B31" s="91" t="s">
        <v>3149</v>
      </c>
      <c r="C31" s="92"/>
      <c r="D31" s="93"/>
      <c r="E31" s="94">
        <v>1567.027</v>
      </c>
      <c r="F31" s="94">
        <v>1583.394</v>
      </c>
      <c r="G31" s="94">
        <v>1561.3309999999999</v>
      </c>
      <c r="H31" s="94">
        <v>1627.8230000000001</v>
      </c>
      <c r="I31" s="94">
        <v>1673.2429999999999</v>
      </c>
      <c r="J31" s="94">
        <v>1725.3389999999999</v>
      </c>
      <c r="K31" s="94">
        <v>1803.854</v>
      </c>
      <c r="L31" s="94">
        <v>1875.402</v>
      </c>
      <c r="M31" s="94">
        <v>1932.1</v>
      </c>
      <c r="N31" s="94">
        <v>2013.606</v>
      </c>
      <c r="O31" s="94">
        <v>2098.8090000000002</v>
      </c>
      <c r="P31" s="94">
        <v>2173.6660000000002</v>
      </c>
      <c r="Q31" s="94">
        <v>2241.8040000000001</v>
      </c>
      <c r="R31" s="94">
        <v>2087.4</v>
      </c>
      <c r="S31" s="94">
        <v>2356.8829999999998</v>
      </c>
      <c r="T31" s="94">
        <v>2584.8409999999999</v>
      </c>
      <c r="U31" s="94">
        <v>2751.5169999999998</v>
      </c>
      <c r="V31" s="94">
        <v>2876.5040130000002</v>
      </c>
      <c r="W31" s="94">
        <v>2993.8517429999997</v>
      </c>
      <c r="X31" s="94">
        <v>3101.2963059999997</v>
      </c>
      <c r="Y31" s="94">
        <v>3219.746666</v>
      </c>
      <c r="Z31" s="94">
        <v>3339.494087</v>
      </c>
      <c r="AA31" s="95">
        <v>3464.0105589999998</v>
      </c>
      <c r="AE31" s="78"/>
      <c r="AF31" s="78"/>
      <c r="AG31" s="78"/>
      <c r="AH31" s="78"/>
      <c r="AI31" s="78"/>
      <c r="AJ31" s="78"/>
      <c r="AK31" s="78"/>
      <c r="AL31" s="78"/>
      <c r="AM31" s="78"/>
      <c r="AN31" s="78"/>
      <c r="AO31" s="78"/>
      <c r="AP31" s="78"/>
      <c r="AQ31" s="78"/>
      <c r="AR31" s="78"/>
      <c r="AS31" s="78"/>
      <c r="AT31" s="78"/>
      <c r="AU31" s="78"/>
      <c r="AV31" s="78"/>
      <c r="AW31" s="78"/>
      <c r="AX31" s="78"/>
      <c r="AY31" s="78"/>
    </row>
    <row r="32" spans="1:51" ht="13.5" customHeight="1" x14ac:dyDescent="0.2">
      <c r="A32" s="90"/>
      <c r="B32" s="91" t="s">
        <v>3150</v>
      </c>
      <c r="C32" s="92"/>
      <c r="D32" s="93"/>
      <c r="E32" s="76">
        <v>2.3696682464454852</v>
      </c>
      <c r="F32" s="76">
        <v>3.6111111111111001</v>
      </c>
      <c r="G32" s="76">
        <v>1.3106940720881965</v>
      </c>
      <c r="H32" s="76">
        <v>1.8664047151276861</v>
      </c>
      <c r="I32" s="76">
        <v>1.832208293153343</v>
      </c>
      <c r="J32" s="76">
        <v>1.7992424242424363</v>
      </c>
      <c r="K32" s="76">
        <v>1.9224806201550564</v>
      </c>
      <c r="L32" s="76">
        <v>1.2169151201703698</v>
      </c>
      <c r="M32" s="76">
        <v>0.69131349564170819</v>
      </c>
      <c r="N32" s="76">
        <v>2.2686567164179223</v>
      </c>
      <c r="O32" s="76">
        <v>1.5761821366024407</v>
      </c>
      <c r="P32" s="76">
        <v>2.0977011494252906</v>
      </c>
      <c r="Q32" s="76">
        <v>2.3923444976076382</v>
      </c>
      <c r="R32" s="76">
        <v>5.3600879604178289</v>
      </c>
      <c r="S32" s="76">
        <v>-0.60005217845031211</v>
      </c>
      <c r="T32" s="76">
        <v>7.1128608923884542</v>
      </c>
      <c r="U32" s="76">
        <v>6.1014457240872133</v>
      </c>
      <c r="V32" s="76">
        <v>3.800899470678786</v>
      </c>
      <c r="W32" s="76">
        <v>2.6454271426344746</v>
      </c>
      <c r="X32" s="76">
        <v>1.6563424400545017</v>
      </c>
      <c r="Y32" s="76">
        <v>2.0368953167761958</v>
      </c>
      <c r="Z32" s="76">
        <v>1.9472243790819732</v>
      </c>
      <c r="AA32" s="77">
        <v>1.8811061767095367</v>
      </c>
      <c r="AE32" s="78"/>
      <c r="AF32" s="78"/>
      <c r="AG32" s="78"/>
      <c r="AH32" s="78"/>
      <c r="AI32" s="78"/>
      <c r="AJ32" s="78"/>
      <c r="AK32" s="78"/>
      <c r="AL32" s="78"/>
      <c r="AM32" s="78"/>
      <c r="AN32" s="78"/>
      <c r="AO32" s="78"/>
      <c r="AP32" s="78"/>
      <c r="AQ32" s="78"/>
      <c r="AR32" s="78"/>
      <c r="AS32" s="78"/>
      <c r="AT32" s="78"/>
      <c r="AU32" s="78"/>
      <c r="AV32" s="78"/>
      <c r="AW32" s="78"/>
      <c r="AX32" s="78"/>
      <c r="AY32" s="78"/>
    </row>
    <row r="33" spans="1:51" s="115" customFormat="1" ht="13.5" customHeight="1" x14ac:dyDescent="0.2">
      <c r="A33" s="126"/>
      <c r="B33" s="128"/>
      <c r="C33" s="129"/>
      <c r="D33" s="130"/>
      <c r="E33" s="160" t="s">
        <v>3151</v>
      </c>
      <c r="F33" s="161"/>
      <c r="G33" s="161"/>
      <c r="H33" s="161"/>
      <c r="I33" s="161"/>
      <c r="J33" s="161"/>
      <c r="K33" s="161"/>
      <c r="L33" s="161"/>
      <c r="M33" s="161"/>
      <c r="N33" s="161"/>
      <c r="O33" s="161"/>
      <c r="P33" s="161"/>
      <c r="Q33" s="161"/>
      <c r="R33" s="161"/>
      <c r="S33" s="161"/>
      <c r="T33" s="161"/>
      <c r="U33" s="166"/>
      <c r="V33" s="160" t="s">
        <v>3152</v>
      </c>
      <c r="W33" s="161"/>
      <c r="X33" s="161"/>
      <c r="Y33" s="161"/>
      <c r="Z33" s="161"/>
      <c r="AA33" s="162"/>
      <c r="AE33" s="125"/>
      <c r="AF33" s="125"/>
      <c r="AG33" s="125"/>
      <c r="AH33" s="125"/>
      <c r="AI33" s="125"/>
      <c r="AJ33" s="125"/>
      <c r="AK33" s="125"/>
      <c r="AL33" s="125"/>
      <c r="AM33" s="125"/>
      <c r="AN33" s="125"/>
      <c r="AO33" s="125"/>
      <c r="AP33" s="125"/>
      <c r="AQ33" s="125"/>
      <c r="AR33" s="125"/>
      <c r="AS33" s="125"/>
      <c r="AT33" s="125"/>
      <c r="AU33" s="125"/>
      <c r="AV33" s="125"/>
      <c r="AW33" s="125"/>
      <c r="AX33" s="125"/>
      <c r="AY33" s="125"/>
    </row>
    <row r="34" spans="1:51" ht="13.5" customHeight="1" x14ac:dyDescent="0.2">
      <c r="A34" s="90"/>
      <c r="B34" s="96" t="s">
        <v>3153</v>
      </c>
      <c r="C34" s="97"/>
      <c r="D34" s="98"/>
      <c r="E34" s="99">
        <v>61508.25</v>
      </c>
      <c r="F34" s="99">
        <v>61987.5</v>
      </c>
      <c r="G34" s="99">
        <v>62447.75</v>
      </c>
      <c r="H34" s="99">
        <v>62956.75</v>
      </c>
      <c r="I34" s="99">
        <v>63444.75</v>
      </c>
      <c r="J34" s="99">
        <v>63871.5</v>
      </c>
      <c r="K34" s="99">
        <v>64319</v>
      </c>
      <c r="L34" s="99">
        <v>64795.5</v>
      </c>
      <c r="M34" s="99">
        <v>65282.75</v>
      </c>
      <c r="N34" s="99">
        <v>65741.75</v>
      </c>
      <c r="O34" s="99">
        <v>66087</v>
      </c>
      <c r="P34" s="99">
        <v>66417</v>
      </c>
      <c r="Q34" s="99">
        <v>66673.25</v>
      </c>
      <c r="R34" s="99">
        <v>66834</v>
      </c>
      <c r="S34" s="99">
        <v>67216.5</v>
      </c>
      <c r="T34" s="99">
        <v>67937</v>
      </c>
      <c r="U34" s="99">
        <v>68767.5</v>
      </c>
      <c r="V34" s="99">
        <v>69449.187831682502</v>
      </c>
      <c r="W34" s="99">
        <v>69826.432116776763</v>
      </c>
      <c r="X34" s="99">
        <v>70089.227046653832</v>
      </c>
      <c r="Y34" s="99">
        <v>70355.075329828091</v>
      </c>
      <c r="Z34" s="100">
        <v>70647.098880889389</v>
      </c>
      <c r="AA34" s="101">
        <v>70959.275039683111</v>
      </c>
      <c r="AE34" s="78"/>
      <c r="AF34" s="78"/>
      <c r="AG34" s="78"/>
      <c r="AH34" s="78"/>
      <c r="AI34" s="78"/>
      <c r="AJ34" s="78"/>
      <c r="AK34" s="78"/>
      <c r="AL34" s="78"/>
      <c r="AM34" s="78"/>
      <c r="AN34" s="78"/>
      <c r="AO34" s="78"/>
      <c r="AP34" s="78"/>
      <c r="AQ34" s="78"/>
      <c r="AR34" s="78"/>
      <c r="AS34" s="78"/>
      <c r="AT34" s="78"/>
      <c r="AU34" s="78"/>
      <c r="AV34" s="78"/>
      <c r="AW34" s="78"/>
      <c r="AX34" s="78"/>
      <c r="AY34" s="78"/>
    </row>
    <row r="35" spans="1:51" ht="12" customHeight="1" x14ac:dyDescent="0.2">
      <c r="A35" s="90"/>
      <c r="B35" s="150" t="s">
        <v>3154</v>
      </c>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2"/>
      <c r="AA35" s="153"/>
    </row>
    <row r="36" spans="1:51" ht="12" customHeight="1" thickBot="1" x14ac:dyDescent="0.25">
      <c r="A36" s="90"/>
      <c r="B36" s="102" t="s">
        <v>3155</v>
      </c>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4"/>
      <c r="AA36" s="105"/>
    </row>
    <row r="37" spans="1:51" x14ac:dyDescent="0.2">
      <c r="A37" s="65"/>
      <c r="B37" s="106"/>
      <c r="C37" s="106"/>
      <c r="D37" s="106"/>
      <c r="E37" s="106"/>
      <c r="F37" s="106"/>
      <c r="G37" s="106"/>
      <c r="H37" s="106"/>
      <c r="I37" s="106"/>
      <c r="J37" s="106"/>
      <c r="K37" s="106"/>
      <c r="L37" s="106"/>
      <c r="M37" s="106"/>
      <c r="N37" s="106"/>
      <c r="O37" s="106"/>
      <c r="P37" s="106"/>
      <c r="Q37" s="106"/>
      <c r="R37" s="106"/>
      <c r="S37" s="106"/>
      <c r="T37" s="65"/>
      <c r="U37" s="65"/>
      <c r="V37" s="65"/>
      <c r="W37" s="65"/>
      <c r="X37" s="65"/>
      <c r="Y37" s="65"/>
      <c r="Z37" s="65"/>
      <c r="AA37" s="65"/>
    </row>
    <row r="38" spans="1:51" x14ac:dyDescent="0.2">
      <c r="A38" s="65"/>
      <c r="B38" s="106"/>
      <c r="C38" s="106"/>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row>
    <row r="39" spans="1:51" x14ac:dyDescent="0.2">
      <c r="A39" s="65"/>
      <c r="B39" s="109"/>
      <c r="C39" s="65"/>
      <c r="D39" s="110"/>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row>
    <row r="40" spans="1:51" x14ac:dyDescent="0.2">
      <c r="A40" s="65"/>
      <c r="B40" s="109"/>
      <c r="C40" s="65"/>
      <c r="D40" s="110"/>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row>
    <row r="41" spans="1:51" x14ac:dyDescent="0.2">
      <c r="A41" s="65"/>
      <c r="B41" s="109"/>
      <c r="C41" s="65"/>
      <c r="D41" s="110"/>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8"/>
      <c r="AC41" s="108"/>
      <c r="AD41" s="108"/>
      <c r="AE41" s="108"/>
      <c r="AF41" s="108"/>
      <c r="AG41" s="108"/>
      <c r="AH41" s="108"/>
      <c r="AI41" s="108"/>
      <c r="AJ41" s="108"/>
      <c r="AK41" s="108"/>
      <c r="AL41" s="108"/>
      <c r="AM41" s="108"/>
      <c r="AN41" s="108"/>
      <c r="AO41" s="108"/>
      <c r="AP41" s="108"/>
      <c r="AQ41" s="108"/>
      <c r="AR41" s="108"/>
      <c r="AS41" s="108"/>
      <c r="AT41" s="108"/>
      <c r="AU41" s="108"/>
      <c r="AV41" s="108"/>
      <c r="AW41" s="108"/>
      <c r="AX41" s="108"/>
    </row>
    <row r="42" spans="1:51" x14ac:dyDescent="0.2">
      <c r="A42" s="65"/>
      <c r="B42" s="109"/>
      <c r="C42" s="65"/>
      <c r="D42" s="110"/>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row>
    <row r="43" spans="1:51" x14ac:dyDescent="0.2">
      <c r="A43" s="65"/>
      <c r="B43" s="109"/>
      <c r="C43" s="65"/>
      <c r="D43" s="110"/>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row>
    <row r="44" spans="1:51" x14ac:dyDescent="0.2">
      <c r="A44" s="111"/>
      <c r="B44" s="109"/>
      <c r="C44" s="65"/>
      <c r="D44" s="110"/>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row>
    <row r="45" spans="1:51" x14ac:dyDescent="0.2">
      <c r="A45" s="65"/>
      <c r="B45" s="109"/>
      <c r="C45" s="65"/>
      <c r="D45" s="110"/>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row>
    <row r="46" spans="1:51" x14ac:dyDescent="0.2">
      <c r="A46" s="65"/>
      <c r="B46" s="109"/>
      <c r="C46" s="65"/>
      <c r="D46" s="110"/>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row>
    <row r="47" spans="1:51" x14ac:dyDescent="0.2">
      <c r="A47" s="65"/>
      <c r="B47" s="109"/>
      <c r="C47" s="65"/>
      <c r="D47" s="111"/>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108"/>
    </row>
    <row r="48" spans="1:51" x14ac:dyDescent="0.2">
      <c r="A48" s="65"/>
      <c r="B48" s="65"/>
      <c r="C48" s="65"/>
      <c r="D48" s="111"/>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108"/>
    </row>
    <row r="49" spans="1:50" x14ac:dyDescent="0.2">
      <c r="A49" s="65"/>
      <c r="B49" s="111"/>
      <c r="C49" s="111"/>
      <c r="D49" s="111"/>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row>
    <row r="50" spans="1:50" x14ac:dyDescent="0.2">
      <c r="A50" s="65"/>
      <c r="B50" s="109"/>
      <c r="C50" s="65"/>
      <c r="D50" s="111"/>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row>
    <row r="51" spans="1:50" x14ac:dyDescent="0.2">
      <c r="A51" s="65"/>
      <c r="B51" s="109"/>
      <c r="C51" s="65"/>
      <c r="D51" s="111"/>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108"/>
    </row>
    <row r="52" spans="1:50" x14ac:dyDescent="0.2">
      <c r="A52" s="112"/>
      <c r="B52" s="112"/>
      <c r="C52" s="112"/>
      <c r="D52" s="113"/>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8"/>
      <c r="AC52" s="108"/>
      <c r="AD52" s="108"/>
      <c r="AE52" s="108"/>
      <c r="AF52" s="108"/>
      <c r="AG52" s="108"/>
      <c r="AH52" s="108"/>
      <c r="AI52" s="108"/>
      <c r="AJ52" s="108"/>
      <c r="AK52" s="108"/>
      <c r="AL52" s="108"/>
      <c r="AM52" s="108"/>
      <c r="AN52" s="108"/>
      <c r="AO52" s="108"/>
      <c r="AP52" s="108"/>
      <c r="AQ52" s="108"/>
      <c r="AR52" s="108"/>
      <c r="AS52" s="108"/>
      <c r="AT52" s="108"/>
      <c r="AU52" s="108"/>
      <c r="AV52" s="108"/>
      <c r="AW52" s="108"/>
      <c r="AX52" s="108"/>
    </row>
    <row r="53" spans="1:50" x14ac:dyDescent="0.2">
      <c r="A53" s="112"/>
      <c r="B53" s="112"/>
      <c r="C53" s="112"/>
      <c r="D53" s="113"/>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row>
    <row r="54" spans="1:50" x14ac:dyDescent="0.2">
      <c r="A54" s="112"/>
      <c r="B54" s="112"/>
      <c r="C54" s="112"/>
      <c r="D54" s="113"/>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8"/>
      <c r="AC54" s="108"/>
      <c r="AD54" s="108"/>
      <c r="AE54" s="108"/>
      <c r="AF54" s="108"/>
      <c r="AG54" s="108"/>
      <c r="AH54" s="108"/>
      <c r="AI54" s="108"/>
      <c r="AJ54" s="108"/>
      <c r="AK54" s="108"/>
      <c r="AL54" s="108"/>
      <c r="AM54" s="108"/>
      <c r="AN54" s="108"/>
      <c r="AO54" s="108"/>
      <c r="AP54" s="108"/>
      <c r="AQ54" s="108"/>
      <c r="AR54" s="108"/>
      <c r="AS54" s="108"/>
      <c r="AT54" s="108"/>
      <c r="AU54" s="108"/>
      <c r="AV54" s="108"/>
      <c r="AW54" s="108"/>
      <c r="AX54" s="108"/>
    </row>
    <row r="55" spans="1:50" x14ac:dyDescent="0.2">
      <c r="A55" s="112"/>
      <c r="B55" s="112"/>
      <c r="C55" s="112"/>
      <c r="D55" s="113"/>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row>
    <row r="56" spans="1:50" x14ac:dyDescent="0.2">
      <c r="A56" s="112"/>
      <c r="B56" s="112"/>
      <c r="C56" s="112"/>
      <c r="D56" s="113"/>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8"/>
      <c r="AC56" s="108"/>
      <c r="AD56" s="108"/>
      <c r="AE56" s="108"/>
      <c r="AF56" s="108"/>
      <c r="AG56" s="108"/>
      <c r="AH56" s="108"/>
      <c r="AI56" s="108"/>
      <c r="AJ56" s="108"/>
      <c r="AK56" s="108"/>
      <c r="AL56" s="108"/>
      <c r="AM56" s="108"/>
      <c r="AN56" s="108"/>
      <c r="AO56" s="108"/>
      <c r="AP56" s="108"/>
      <c r="AQ56" s="108"/>
      <c r="AR56" s="108"/>
      <c r="AS56" s="108"/>
      <c r="AT56" s="108"/>
      <c r="AU56" s="108"/>
      <c r="AV56" s="108"/>
      <c r="AW56" s="108"/>
      <c r="AX56" s="108"/>
    </row>
    <row r="57" spans="1:50" x14ac:dyDescent="0.2">
      <c r="A57" s="112"/>
      <c r="B57" s="112"/>
      <c r="C57" s="112"/>
      <c r="D57" s="113"/>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row>
    <row r="58" spans="1:50" x14ac:dyDescent="0.2">
      <c r="A58" s="65"/>
      <c r="B58" s="65"/>
      <c r="C58" s="65"/>
      <c r="D58" s="111"/>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row>
    <row r="59" spans="1:50" x14ac:dyDescent="0.2">
      <c r="A59" s="65"/>
      <c r="B59" s="65"/>
      <c r="C59" s="65"/>
      <c r="D59" s="111"/>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8"/>
      <c r="AC59" s="108"/>
      <c r="AD59" s="108"/>
      <c r="AE59" s="108"/>
      <c r="AF59" s="108"/>
      <c r="AG59" s="108"/>
      <c r="AH59" s="108"/>
      <c r="AI59" s="108"/>
      <c r="AJ59" s="108"/>
      <c r="AK59" s="108"/>
      <c r="AL59" s="108"/>
      <c r="AM59" s="108"/>
      <c r="AN59" s="108"/>
      <c r="AO59" s="108"/>
      <c r="AP59" s="108"/>
      <c r="AQ59" s="108"/>
      <c r="AR59" s="108"/>
      <c r="AS59" s="108"/>
      <c r="AT59" s="108"/>
      <c r="AU59" s="108"/>
      <c r="AV59" s="108"/>
      <c r="AW59" s="108"/>
      <c r="AX59" s="108"/>
    </row>
    <row r="60" spans="1:50" x14ac:dyDescent="0.2">
      <c r="A60" s="65"/>
      <c r="B60" s="65"/>
      <c r="C60" s="65"/>
      <c r="D60" s="111"/>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108"/>
    </row>
    <row r="61" spans="1:50" x14ac:dyDescent="0.2">
      <c r="A61" s="65"/>
      <c r="B61" s="65"/>
      <c r="C61" s="65"/>
      <c r="D61" s="111"/>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8"/>
      <c r="AC61" s="108"/>
      <c r="AD61" s="108"/>
      <c r="AE61" s="108"/>
      <c r="AF61" s="108"/>
      <c r="AG61" s="108"/>
      <c r="AH61" s="108"/>
      <c r="AI61" s="108"/>
      <c r="AJ61" s="108"/>
      <c r="AK61" s="108"/>
      <c r="AL61" s="108"/>
      <c r="AM61" s="108"/>
      <c r="AN61" s="108"/>
      <c r="AO61" s="108"/>
      <c r="AP61" s="108"/>
      <c r="AQ61" s="108"/>
      <c r="AR61" s="108"/>
      <c r="AS61" s="108"/>
      <c r="AT61" s="108"/>
      <c r="AU61" s="108"/>
      <c r="AV61" s="108"/>
      <c r="AW61" s="108"/>
      <c r="AX61" s="108"/>
    </row>
    <row r="62" spans="1:50" x14ac:dyDescent="0.2">
      <c r="A62" s="65"/>
      <c r="B62" s="65"/>
      <c r="C62" s="65"/>
      <c r="D62" s="111"/>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108"/>
    </row>
    <row r="63" spans="1:50" x14ac:dyDescent="0.2">
      <c r="A63" s="65"/>
      <c r="B63" s="65"/>
      <c r="C63" s="65"/>
      <c r="D63" s="111"/>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8"/>
      <c r="AC63" s="108"/>
      <c r="AD63" s="108"/>
      <c r="AE63" s="108"/>
      <c r="AF63" s="108"/>
      <c r="AG63" s="108"/>
      <c r="AH63" s="108"/>
      <c r="AI63" s="108"/>
      <c r="AJ63" s="108"/>
      <c r="AK63" s="108"/>
      <c r="AL63" s="108"/>
      <c r="AM63" s="108"/>
      <c r="AN63" s="108"/>
      <c r="AO63" s="108"/>
      <c r="AP63" s="108"/>
      <c r="AQ63" s="108"/>
      <c r="AR63" s="108"/>
      <c r="AS63" s="108"/>
      <c r="AT63" s="108"/>
      <c r="AU63" s="108"/>
      <c r="AV63" s="108"/>
      <c r="AW63" s="108"/>
      <c r="AX63" s="108"/>
    </row>
    <row r="64" spans="1:50" x14ac:dyDescent="0.2">
      <c r="A64" s="65"/>
      <c r="B64" s="65"/>
      <c r="C64" s="65"/>
      <c r="D64" s="111"/>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8"/>
      <c r="AC64" s="108"/>
      <c r="AD64" s="108"/>
      <c r="AE64" s="108"/>
      <c r="AF64" s="108"/>
      <c r="AG64" s="108"/>
      <c r="AH64" s="108"/>
      <c r="AI64" s="108"/>
      <c r="AJ64" s="108"/>
      <c r="AK64" s="108"/>
      <c r="AL64" s="108"/>
      <c r="AM64" s="108"/>
      <c r="AN64" s="108"/>
      <c r="AO64" s="108"/>
      <c r="AP64" s="108"/>
      <c r="AQ64" s="108"/>
      <c r="AR64" s="108"/>
      <c r="AS64" s="108"/>
      <c r="AT64" s="108"/>
      <c r="AU64" s="108"/>
      <c r="AV64" s="108"/>
      <c r="AW64" s="108"/>
      <c r="AX64" s="108"/>
    </row>
    <row r="65" spans="1:50" x14ac:dyDescent="0.2">
      <c r="A65" s="65"/>
      <c r="B65" s="65"/>
      <c r="C65" s="65"/>
      <c r="D65" s="111"/>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8"/>
      <c r="AC65" s="108"/>
      <c r="AD65" s="108"/>
      <c r="AE65" s="108"/>
      <c r="AF65" s="108"/>
      <c r="AG65" s="108"/>
      <c r="AH65" s="108"/>
      <c r="AI65" s="108"/>
      <c r="AJ65" s="108"/>
      <c r="AK65" s="108"/>
      <c r="AL65" s="108"/>
      <c r="AM65" s="108"/>
      <c r="AN65" s="108"/>
      <c r="AO65" s="108"/>
      <c r="AP65" s="108"/>
      <c r="AQ65" s="108"/>
      <c r="AR65" s="108"/>
      <c r="AS65" s="108"/>
      <c r="AT65" s="108"/>
      <c r="AU65" s="108"/>
      <c r="AV65" s="108"/>
      <c r="AW65" s="108"/>
      <c r="AX65" s="108"/>
    </row>
    <row r="66" spans="1:50" x14ac:dyDescent="0.2">
      <c r="A66" s="65"/>
      <c r="B66" s="65"/>
      <c r="C66" s="65"/>
      <c r="D66" s="111"/>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8"/>
      <c r="AC66" s="108"/>
      <c r="AD66" s="108"/>
      <c r="AE66" s="108"/>
      <c r="AF66" s="108"/>
      <c r="AG66" s="108"/>
      <c r="AH66" s="108"/>
      <c r="AI66" s="108"/>
      <c r="AJ66" s="108"/>
      <c r="AK66" s="108"/>
      <c r="AL66" s="108"/>
      <c r="AM66" s="108"/>
      <c r="AN66" s="108"/>
      <c r="AO66" s="108"/>
      <c r="AP66" s="108"/>
      <c r="AQ66" s="108"/>
      <c r="AR66" s="108"/>
      <c r="AS66" s="108"/>
      <c r="AT66" s="108"/>
      <c r="AU66" s="108"/>
      <c r="AV66" s="108"/>
      <c r="AW66" s="108"/>
      <c r="AX66" s="108"/>
    </row>
    <row r="67" spans="1:50" x14ac:dyDescent="0.2">
      <c r="A67" s="65"/>
      <c r="B67" s="65"/>
      <c r="C67" s="65"/>
      <c r="D67" s="111"/>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108"/>
    </row>
    <row r="68" spans="1:50" x14ac:dyDescent="0.2">
      <c r="A68" s="65"/>
      <c r="B68" s="65"/>
      <c r="C68" s="65"/>
      <c r="D68" s="111"/>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8"/>
      <c r="AC68" s="108"/>
      <c r="AD68" s="108"/>
      <c r="AE68" s="108"/>
      <c r="AF68" s="108"/>
      <c r="AG68" s="108"/>
      <c r="AH68" s="108"/>
      <c r="AI68" s="108"/>
      <c r="AJ68" s="108"/>
      <c r="AK68" s="108"/>
      <c r="AL68" s="108"/>
      <c r="AM68" s="108"/>
      <c r="AN68" s="108"/>
      <c r="AO68" s="108"/>
      <c r="AP68" s="108"/>
      <c r="AQ68" s="108"/>
      <c r="AR68" s="108"/>
      <c r="AS68" s="108"/>
      <c r="AT68" s="108"/>
      <c r="AU68" s="108"/>
      <c r="AV68" s="108"/>
      <c r="AW68" s="108"/>
      <c r="AX68" s="108"/>
    </row>
    <row r="69" spans="1:50" x14ac:dyDescent="0.2">
      <c r="A69" s="65"/>
      <c r="B69" s="65"/>
      <c r="C69" s="65"/>
      <c r="D69" s="111"/>
      <c r="E69" s="111"/>
      <c r="F69" s="111"/>
      <c r="G69" s="111"/>
      <c r="H69" s="111"/>
      <c r="I69" s="111"/>
      <c r="J69" s="107"/>
      <c r="K69" s="107"/>
      <c r="L69" s="107"/>
      <c r="M69" s="107"/>
      <c r="N69" s="107"/>
      <c r="O69" s="107"/>
      <c r="P69" s="107"/>
      <c r="Q69" s="107"/>
      <c r="R69" s="107"/>
      <c r="S69" s="107"/>
      <c r="T69" s="107"/>
      <c r="U69" s="107"/>
      <c r="V69" s="107"/>
      <c r="W69" s="107"/>
      <c r="X69" s="107"/>
      <c r="Y69" s="107"/>
      <c r="Z69" s="107"/>
      <c r="AA69" s="107"/>
      <c r="AB69" s="108"/>
      <c r="AC69" s="108"/>
      <c r="AD69" s="108"/>
      <c r="AE69" s="108"/>
      <c r="AF69" s="108"/>
      <c r="AG69" s="108"/>
      <c r="AH69" s="108"/>
      <c r="AI69" s="108"/>
      <c r="AJ69" s="108"/>
      <c r="AK69" s="108"/>
      <c r="AL69" s="108"/>
      <c r="AM69" s="108"/>
      <c r="AN69" s="108"/>
      <c r="AO69" s="108"/>
      <c r="AP69" s="108"/>
      <c r="AQ69" s="108"/>
      <c r="AR69" s="108"/>
      <c r="AS69" s="108"/>
      <c r="AT69" s="108"/>
      <c r="AU69" s="108"/>
      <c r="AV69" s="108"/>
      <c r="AW69" s="108"/>
      <c r="AX69" s="108"/>
    </row>
    <row r="70" spans="1:50" x14ac:dyDescent="0.2">
      <c r="A70" s="65"/>
      <c r="B70" s="65"/>
      <c r="C70" s="65"/>
      <c r="D70" s="111"/>
      <c r="E70" s="111"/>
      <c r="F70" s="111"/>
      <c r="G70" s="111"/>
      <c r="H70" s="111"/>
      <c r="I70" s="111"/>
      <c r="J70" s="107"/>
      <c r="K70" s="107"/>
      <c r="L70" s="107"/>
      <c r="M70" s="107"/>
      <c r="N70" s="107"/>
      <c r="O70" s="107"/>
      <c r="P70" s="107"/>
      <c r="Q70" s="107"/>
      <c r="R70" s="107"/>
      <c r="S70" s="107"/>
      <c r="T70" s="107"/>
      <c r="U70" s="107"/>
      <c r="V70" s="107"/>
      <c r="W70" s="107"/>
      <c r="X70" s="107"/>
      <c r="Y70" s="107"/>
      <c r="Z70" s="107"/>
      <c r="AA70" s="107"/>
      <c r="AB70" s="108"/>
      <c r="AC70" s="108"/>
      <c r="AD70" s="108"/>
      <c r="AE70" s="108"/>
      <c r="AF70" s="108"/>
      <c r="AG70" s="108"/>
      <c r="AH70" s="108"/>
      <c r="AI70" s="108"/>
      <c r="AJ70" s="108"/>
      <c r="AK70" s="108"/>
      <c r="AL70" s="108"/>
      <c r="AM70" s="108"/>
      <c r="AN70" s="108"/>
      <c r="AO70" s="108"/>
      <c r="AP70" s="108"/>
      <c r="AQ70" s="108"/>
      <c r="AR70" s="108"/>
      <c r="AS70" s="108"/>
      <c r="AT70" s="108"/>
      <c r="AU70" s="108"/>
      <c r="AV70" s="108"/>
      <c r="AW70" s="108"/>
      <c r="AX70" s="108"/>
    </row>
    <row r="71" spans="1:50" x14ac:dyDescent="0.2">
      <c r="A71" s="65"/>
      <c r="B71" s="65"/>
      <c r="C71" s="65"/>
      <c r="D71" s="65"/>
      <c r="E71" s="65"/>
      <c r="F71" s="65"/>
      <c r="G71" s="65"/>
      <c r="H71" s="65"/>
      <c r="I71" s="65"/>
      <c r="J71" s="107"/>
      <c r="K71" s="107"/>
      <c r="L71" s="107"/>
      <c r="M71" s="107"/>
      <c r="N71" s="107"/>
      <c r="O71" s="107"/>
      <c r="P71" s="107"/>
      <c r="Q71" s="107"/>
      <c r="R71" s="107"/>
      <c r="S71" s="107"/>
      <c r="T71" s="107"/>
      <c r="U71" s="107"/>
      <c r="V71" s="107"/>
      <c r="W71" s="107"/>
      <c r="X71" s="107"/>
      <c r="Y71" s="107"/>
      <c r="Z71" s="107"/>
      <c r="AA71" s="107"/>
    </row>
    <row r="72" spans="1:50" x14ac:dyDescent="0.2">
      <c r="A72" s="65"/>
      <c r="B72" s="65"/>
      <c r="C72" s="65"/>
      <c r="D72" s="65"/>
      <c r="E72" s="65"/>
      <c r="F72" s="65"/>
      <c r="G72" s="65"/>
      <c r="H72" s="65"/>
      <c r="I72" s="65"/>
      <c r="J72" s="107"/>
      <c r="K72" s="107"/>
      <c r="L72" s="107"/>
      <c r="M72" s="107"/>
      <c r="N72" s="107"/>
      <c r="O72" s="107"/>
      <c r="P72" s="107"/>
      <c r="Q72" s="107"/>
      <c r="R72" s="107"/>
      <c r="S72" s="107"/>
      <c r="T72" s="107"/>
      <c r="U72" s="107"/>
      <c r="V72" s="107"/>
      <c r="W72" s="107"/>
      <c r="X72" s="107"/>
      <c r="Y72" s="107"/>
      <c r="Z72" s="107"/>
      <c r="AA72" s="107"/>
    </row>
    <row r="73" spans="1:50" x14ac:dyDescent="0.2">
      <c r="A73" s="65"/>
      <c r="B73" s="65"/>
      <c r="C73" s="65"/>
      <c r="D73" s="65"/>
      <c r="E73" s="65"/>
      <c r="F73" s="65"/>
      <c r="G73" s="65"/>
      <c r="H73" s="65"/>
      <c r="I73" s="65"/>
      <c r="J73" s="107"/>
      <c r="K73" s="107"/>
      <c r="L73" s="107"/>
      <c r="M73" s="107"/>
      <c r="N73" s="107"/>
      <c r="O73" s="107"/>
      <c r="P73" s="107"/>
      <c r="Q73" s="107"/>
      <c r="R73" s="107"/>
      <c r="S73" s="107"/>
      <c r="T73" s="107"/>
      <c r="U73" s="107"/>
      <c r="V73" s="107"/>
      <c r="W73" s="107"/>
      <c r="X73" s="107"/>
      <c r="Y73" s="107"/>
      <c r="Z73" s="107"/>
      <c r="AA73" s="107"/>
    </row>
    <row r="74" spans="1:50" x14ac:dyDescent="0.2">
      <c r="A74" s="65"/>
      <c r="B74" s="65"/>
      <c r="C74" s="65"/>
      <c r="D74" s="65"/>
      <c r="E74" s="65"/>
      <c r="F74" s="65"/>
      <c r="G74" s="65"/>
      <c r="H74" s="65"/>
      <c r="I74" s="65"/>
      <c r="J74" s="107"/>
      <c r="K74" s="107"/>
      <c r="L74" s="107"/>
      <c r="M74" s="107"/>
      <c r="N74" s="107"/>
      <c r="O74" s="107"/>
      <c r="P74" s="107"/>
      <c r="Q74" s="107"/>
      <c r="R74" s="107"/>
      <c r="S74" s="107"/>
      <c r="T74" s="107"/>
      <c r="U74" s="107"/>
      <c r="V74" s="107"/>
      <c r="W74" s="107"/>
      <c r="X74" s="107"/>
      <c r="Y74" s="107"/>
      <c r="Z74" s="107"/>
      <c r="AA74" s="107"/>
    </row>
    <row r="75" spans="1:50" x14ac:dyDescent="0.2">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row>
    <row r="76" spans="1:50" x14ac:dyDescent="0.2">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row>
    <row r="77" spans="1:50" x14ac:dyDescent="0.2">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row>
    <row r="78" spans="1:50" x14ac:dyDescent="0.2">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row>
    <row r="79" spans="1:50" x14ac:dyDescent="0.2">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row>
    <row r="80" spans="1:50" x14ac:dyDescent="0.2">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row>
    <row r="81" spans="1:27" x14ac:dyDescent="0.2">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row>
    <row r="82" spans="1:27" x14ac:dyDescent="0.2">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row>
    <row r="83" spans="1:27" x14ac:dyDescent="0.2">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row>
    <row r="84" spans="1:27" x14ac:dyDescent="0.2">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row>
    <row r="85" spans="1:27" x14ac:dyDescent="0.2">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row>
    <row r="86" spans="1:27" x14ac:dyDescent="0.2">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row>
    <row r="87" spans="1:27" x14ac:dyDescent="0.2">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row>
    <row r="88" spans="1:27" x14ac:dyDescent="0.2">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row>
    <row r="89" spans="1:27" x14ac:dyDescent="0.2">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row>
    <row r="90" spans="1:27" x14ac:dyDescent="0.2">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row>
    <row r="91" spans="1:27" x14ac:dyDescent="0.2">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row>
    <row r="92" spans="1:27" x14ac:dyDescent="0.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row>
    <row r="93" spans="1:27" x14ac:dyDescent="0.2">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row>
    <row r="94" spans="1:27" x14ac:dyDescent="0.2">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row>
    <row r="95" spans="1:27" x14ac:dyDescent="0.2">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row>
    <row r="96" spans="1:27" x14ac:dyDescent="0.2">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row>
    <row r="97" spans="1:27" x14ac:dyDescent="0.2">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row>
    <row r="98" spans="1:27" x14ac:dyDescent="0.2">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row>
    <row r="99" spans="1:27" x14ac:dyDescent="0.2">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row>
  </sheetData>
  <mergeCells count="12">
    <mergeCell ref="B35:AA35"/>
    <mergeCell ref="B2:AA2"/>
    <mergeCell ref="E3:U3"/>
    <mergeCell ref="V3:AA3"/>
    <mergeCell ref="B6:AA6"/>
    <mergeCell ref="B12:AA12"/>
    <mergeCell ref="B18:AA18"/>
    <mergeCell ref="B28:AA28"/>
    <mergeCell ref="E29:U29"/>
    <mergeCell ref="V29:AA29"/>
    <mergeCell ref="E33:U33"/>
    <mergeCell ref="V33:AA33"/>
  </mergeCells>
  <hyperlinks>
    <hyperlink ref="A1" location="Contents!A1" display="Back to contents" xr:uid="{DDDD5B18-018E-49D4-B7DE-49A427AB3E18}"/>
  </hyperlinks>
  <pageMargins left="0.74803149606299213" right="0.74803149606299213" top="0.98425196850393704" bottom="0.98425196850393704" header="0.51181102362204722" footer="0.51181102362204722"/>
  <pageSetup paperSize="9" scale="20"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BF3A6-2844-43EB-BB7B-76345B932D82}">
  <sheetPr>
    <tabColor rgb="FFC00000"/>
  </sheetPr>
  <dimension ref="A1"/>
  <sheetViews>
    <sheetView workbookViewId="0">
      <selection activeCell="K29" sqref="K2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11</vt:i4>
      </vt:variant>
      <vt:variant>
        <vt:lpstr>Charts</vt:lpstr>
      </vt:variant>
      <vt:variant>
        <vt:i4>17</vt:i4>
      </vt:variant>
      <vt:variant>
        <vt:lpstr>Named Ranges</vt:lpstr>
      </vt:variant>
      <vt:variant>
        <vt:i4>2</vt:i4>
      </vt:variant>
    </vt:vector>
  </HeadingPairs>
  <TitlesOfParts>
    <vt:vector size="30" baseType="lpstr">
      <vt:lpstr>CHARTS&gt;&gt;</vt:lpstr>
      <vt:lpstr>DATA&gt;&gt;</vt:lpstr>
      <vt:lpstr>Chart Data</vt:lpstr>
      <vt:lpstr>HAVERM</vt:lpstr>
      <vt:lpstr>HAVERQ</vt:lpstr>
      <vt:lpstr>DataA</vt:lpstr>
      <vt:lpstr>DataQ</vt:lpstr>
      <vt:lpstr>GMWQ</vt:lpstr>
      <vt:lpstr>ASHE Annual pay All SIC</vt:lpstr>
      <vt:lpstr>OBR MAR25 EDT 4.3</vt:lpstr>
      <vt:lpstr>NOT USED&gt;&gt;</vt:lpstr>
      <vt:lpstr>Chart - WFJ fcst priv &amp; pub</vt:lpstr>
      <vt:lpstr>Chart - WFJ change since 1994</vt:lpstr>
      <vt:lpstr>Chart - RDEL &amp; CDEL (% of GDP)</vt:lpstr>
      <vt:lpstr>Chart - pub sector emp (change)</vt:lpstr>
      <vt:lpstr>Chart - HMRC vs median salary</vt:lpstr>
      <vt:lpstr>Chart - Vacancy ratio vs med sa</vt:lpstr>
      <vt:lpstr>Chart - WFJ pub vs priv fcst</vt:lpstr>
      <vt:lpstr>Chart - RDEL &amp; CDEL (£per head)</vt:lpstr>
      <vt:lpstr>Chart - Emp pub vs priv</vt:lpstr>
      <vt:lpstr>Chart - pub sector emp (level)</vt:lpstr>
      <vt:lpstr>Chart - pub sector emp (share)</vt:lpstr>
      <vt:lpstr>Chart - WFJ change (short)</vt:lpstr>
      <vt:lpstr>Chart - WFJ change</vt:lpstr>
      <vt:lpstr>Chart - Emp pub vs priv fcst 1</vt:lpstr>
      <vt:lpstr>Chart - Emp pub vs priv fcst 2</vt:lpstr>
      <vt:lpstr>Chart - Vacancies per 100 jobs</vt:lpstr>
      <vt:lpstr>Chart - WFJ forecast</vt:lpstr>
      <vt:lpstr>_DLX1.INC</vt:lpstr>
      <vt:lpstr>_DLX2.INC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2025-01-02T08:44:20Z</dcterms:created>
  <dcterms:modified xsi:type="dcterms:W3CDTF">2025-07-01T11:04:41Z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83b38b-8e91-4f17-8371-95d3d41e26c0_Enabled">
    <vt:lpwstr>true</vt:lpwstr>
  </property>
  <property fmtid="{D5CDD505-2E9C-101B-9397-08002B2CF9AE}" pid="3" name="MSIP_Label_3b83b38b-8e91-4f17-8371-95d3d41e26c0_SetDate">
    <vt:lpwstr>2025-01-02T08:44:55Z</vt:lpwstr>
  </property>
  <property fmtid="{D5CDD505-2E9C-101B-9397-08002B2CF9AE}" pid="4" name="MSIP_Label_3b83b38b-8e91-4f17-8371-95d3d41e26c0_Method">
    <vt:lpwstr>Privileged</vt:lpwstr>
  </property>
  <property fmtid="{D5CDD505-2E9C-101B-9397-08002B2CF9AE}" pid="5" name="MSIP_Label_3b83b38b-8e91-4f17-8371-95d3d41e26c0_Name">
    <vt:lpwstr>Internal</vt:lpwstr>
  </property>
  <property fmtid="{D5CDD505-2E9C-101B-9397-08002B2CF9AE}" pid="6" name="MSIP_Label_3b83b38b-8e91-4f17-8371-95d3d41e26c0_SiteId">
    <vt:lpwstr>2c277f63-6743-4f98-ac15-4851e55c0cc7</vt:lpwstr>
  </property>
  <property fmtid="{D5CDD505-2E9C-101B-9397-08002B2CF9AE}" pid="7" name="MSIP_Label_3b83b38b-8e91-4f17-8371-95d3d41e26c0_ActionId">
    <vt:lpwstr>039b5b5a-9900-4aaa-aa3d-dde2ef8ca14b</vt:lpwstr>
  </property>
  <property fmtid="{D5CDD505-2E9C-101B-9397-08002B2CF9AE}" pid="8" name="MSIP_Label_3b83b38b-8e91-4f17-8371-95d3d41e26c0_ContentBits">
    <vt:lpwstr>0</vt:lpwstr>
  </property>
</Properties>
</file>